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theme/themeOverride1.xml" ContentType="application/vnd.openxmlformats-officedocument.themeOverride+xml"/>
  <Override PartName="/xl/charts/style5.xml" ContentType="application/vnd.ms-office.chartstyle+xml"/>
  <Override PartName="/xl/charts/style4.xml" ContentType="application/vnd.ms-office.chartsty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style2.xml" ContentType="application/vnd.ms-office.chartstyle+xml"/>
  <Override PartName="/xl/charts/style3.xml" ContentType="application/vnd.ms-office.chartstyle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charts/colors5.xml" ContentType="application/vnd.ms-office.chartcolorstyle+xml"/>
  <Override PartName="/xl/charts/colors4.xml" ContentType="application/vnd.ms-office.chartcolorstyle+xml"/>
  <Override PartName="/xl/sharedStrings.xml" ContentType="application/vnd.openxmlformats-officedocument.spreadsheetml.sharedStrings+xml"/>
  <Override PartName="/xl/charts/colors2.xml" ContentType="application/vnd.ms-office.chartcolorstyle+xml"/>
  <Override PartName="/xl/charts/colors3.xml" ContentType="application/vnd.ms-office.chartcolorstyle+xml"/>
  <Override PartName="/xl/charts/colors1.xml" ContentType="application/vnd.ms-office.chartcolorstyle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showPivotChartFilter="1" defaultThemeVersion="124226"/>
  <bookViews>
    <workbookView xWindow="0" yWindow="0" windowWidth="15480" windowHeight="10380" tabRatio="853" firstSheet="1" activeTab="1"/>
  </bookViews>
  <sheets>
    <sheet name="Semanal" sheetId="2" state="hidden" r:id="rId1"/>
    <sheet name="Mensual" sheetId="15" r:id="rId2"/>
    <sheet name="Acumulado" sheetId="14" state="hidden" r:id="rId3"/>
    <sheet name="Sheet4" sheetId="19" state="hidden" r:id="rId4"/>
    <sheet name="Ser. no disponibles en PuntoGob" sheetId="13" state="hidden" r:id="rId5"/>
    <sheet name="Sheet3" sheetId="18" state="hidden" r:id="rId6"/>
    <sheet name="Sheet2" sheetId="17" state="hidden" r:id="rId7"/>
    <sheet name="Sheet1" sheetId="16" state="hidden" r:id="rId8"/>
  </sheets>
  <externalReferences>
    <externalReference r:id="rId9"/>
    <externalReference r:id="rId10"/>
  </externalReferences>
  <definedNames>
    <definedName name="_829.766.0896_829.741.0896">'[1]Resumen y gráficos'!$B$212:$B$216</definedName>
    <definedName name="_xlnm._FilterDatabase" localSheetId="0" hidden="1">Semanal!#REF!</definedName>
    <definedName name="_xlnm._FilterDatabase" localSheetId="4" hidden="1">'Ser. no disponibles en PuntoGob'!$B$18143:$E$19100</definedName>
    <definedName name="exo">#REF!</definedName>
    <definedName name="Institución">#REF!</definedName>
    <definedName name="Instituciones">[2]Datos!$A$2:$L$2</definedName>
    <definedName name="otro">#REF!</definedName>
    <definedName name="Sexo">[2]Datos!$O$2:$O$3</definedName>
  </definedNames>
  <calcPr calcId="152511"/>
  <fileRecoveryPr repairLoad="1"/>
</workbook>
</file>

<file path=xl/calcChain.xml><?xml version="1.0" encoding="utf-8"?>
<calcChain xmlns="http://schemas.openxmlformats.org/spreadsheetml/2006/main">
  <c r="O68" i="15"/>
  <c r="O54"/>
  <c r="O53"/>
  <c r="O52"/>
  <c r="O51"/>
  <c r="O49"/>
  <c r="O48"/>
  <c r="O47"/>
  <c r="O46"/>
  <c r="O45"/>
  <c r="O43"/>
  <c r="O42"/>
  <c r="O40"/>
  <c r="O38"/>
  <c r="O37"/>
  <c r="O36"/>
  <c r="O35"/>
  <c r="O34"/>
  <c r="O33"/>
  <c r="O32"/>
  <c r="O30"/>
  <c r="O29"/>
  <c r="O27"/>
  <c r="O26"/>
  <c r="O25"/>
  <c r="O24"/>
  <c r="O23"/>
  <c r="O21"/>
  <c r="O20"/>
  <c r="O19"/>
  <c r="O18"/>
  <c r="O16"/>
  <c r="O15"/>
  <c r="O14"/>
  <c r="O13"/>
  <c r="O11"/>
  <c r="O10"/>
  <c r="O9"/>
  <c r="O7"/>
  <c r="O6"/>
  <c r="O5"/>
  <c r="O4"/>
  <c r="P3"/>
  <c r="P69" i="14"/>
  <c r="BB12" i="15" l="1"/>
  <c r="BA12"/>
  <c r="P50"/>
  <c r="P44"/>
  <c r="P41"/>
  <c r="P39"/>
  <c r="P31"/>
  <c r="P28"/>
  <c r="P22"/>
  <c r="P17"/>
  <c r="P12"/>
  <c r="P8"/>
  <c r="AZ12" l="1"/>
  <c r="AZ11"/>
  <c r="N68"/>
  <c r="N75"/>
  <c r="M68"/>
  <c r="N54" i="2" l="1"/>
  <c r="N53"/>
  <c r="N52"/>
  <c r="N51"/>
  <c r="AV26" i="15" l="1"/>
  <c r="AX39" l="1"/>
  <c r="E68"/>
  <c r="D68"/>
  <c r="Q31"/>
  <c r="Q50"/>
  <c r="Q55"/>
  <c r="Q44"/>
  <c r="Q41"/>
  <c r="Q39"/>
  <c r="Q28"/>
  <c r="Q22"/>
  <c r="Q17"/>
  <c r="Q12"/>
  <c r="Q8"/>
  <c r="M90" i="2"/>
  <c r="N78" s="1"/>
  <c r="D90"/>
  <c r="E78" s="1"/>
  <c r="O55" l="1"/>
  <c r="O49"/>
  <c r="O46"/>
  <c r="O44"/>
  <c r="O36"/>
  <c r="O33"/>
  <c r="O27"/>
  <c r="O22"/>
  <c r="O17"/>
  <c r="O13"/>
  <c r="N59"/>
  <c r="N58"/>
  <c r="N57"/>
  <c r="N56"/>
  <c r="N50"/>
  <c r="N49" s="1"/>
  <c r="N48"/>
  <c r="N47"/>
  <c r="N45"/>
  <c r="N44" s="1"/>
  <c r="N43"/>
  <c r="N42"/>
  <c r="N41"/>
  <c r="N40"/>
  <c r="N39"/>
  <c r="N38"/>
  <c r="N37"/>
  <c r="N35"/>
  <c r="N34"/>
  <c r="N32"/>
  <c r="N31"/>
  <c r="N30"/>
  <c r="N29"/>
  <c r="N28"/>
  <c r="N26"/>
  <c r="N25"/>
  <c r="N24"/>
  <c r="N23"/>
  <c r="N21"/>
  <c r="N20"/>
  <c r="N19"/>
  <c r="N18"/>
  <c r="N16"/>
  <c r="N15"/>
  <c r="N14"/>
  <c r="N9"/>
  <c r="N12"/>
  <c r="N11"/>
  <c r="N10"/>
  <c r="O8"/>
  <c r="B78" s="1"/>
  <c r="Q60" l="1"/>
  <c r="N55"/>
  <c r="N46"/>
  <c r="N33"/>
  <c r="N8"/>
  <c r="Q8" s="1"/>
  <c r="N36"/>
  <c r="N27"/>
  <c r="N22"/>
  <c r="N17"/>
  <c r="N13"/>
  <c r="Q73" l="1"/>
  <c r="AJ96" i="15"/>
  <c r="AI96"/>
  <c r="AA3" i="14"/>
  <c r="J69"/>
  <c r="N80" i="2"/>
  <c r="K89"/>
  <c r="K88"/>
  <c r="K87"/>
  <c r="K86"/>
  <c r="K85"/>
  <c r="K84"/>
  <c r="K83"/>
  <c r="K82"/>
  <c r="K81"/>
  <c r="K80"/>
  <c r="K79"/>
  <c r="K78"/>
  <c r="O73"/>
  <c r="E79"/>
  <c r="AQ7" i="14" l="1"/>
  <c r="AK3"/>
  <c r="AM3" s="1"/>
  <c r="AK96" i="15"/>
  <c r="E80" i="2"/>
  <c r="E84"/>
  <c r="E88"/>
  <c r="E86"/>
  <c r="E82"/>
  <c r="E89"/>
  <c r="E85"/>
  <c r="E81"/>
  <c r="E87"/>
  <c r="E83"/>
  <c r="N87"/>
  <c r="N83"/>
  <c r="N79"/>
  <c r="N86"/>
  <c r="N82"/>
  <c r="N89"/>
  <c r="N85"/>
  <c r="N81"/>
  <c r="N88"/>
  <c r="N84"/>
  <c r="N73"/>
  <c r="K90"/>
  <c r="F68" i="15"/>
  <c r="L68"/>
  <c r="J68"/>
  <c r="J69" s="1"/>
  <c r="H68"/>
  <c r="C68"/>
  <c r="AV33"/>
  <c r="AV37"/>
  <c r="AV36"/>
  <c r="AV30"/>
  <c r="AV29"/>
  <c r="AV31"/>
  <c r="AV32"/>
  <c r="AV34"/>
  <c r="AV27"/>
  <c r="AV28"/>
  <c r="AV35"/>
  <c r="H63" i="13"/>
  <c r="H31"/>
  <c r="H33"/>
  <c r="H34"/>
  <c r="H32"/>
  <c r="H35"/>
  <c r="H41"/>
  <c r="H37"/>
  <c r="H38"/>
  <c r="H40"/>
  <c r="H39"/>
  <c r="H36"/>
  <c r="H44"/>
  <c r="H43"/>
  <c r="H45"/>
  <c r="H47"/>
  <c r="H42"/>
  <c r="H46"/>
  <c r="H49"/>
  <c r="H48"/>
  <c r="H51"/>
  <c r="H52"/>
  <c r="H50"/>
  <c r="H53"/>
  <c r="H55"/>
  <c r="H54"/>
  <c r="H56"/>
  <c r="H57"/>
  <c r="H58"/>
  <c r="H59"/>
  <c r="H60"/>
  <c r="H61"/>
  <c r="H62"/>
  <c r="E4" i="18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6312"/>
  <c r="E6313"/>
  <c r="E6314"/>
  <c r="E6315"/>
  <c r="E6316"/>
  <c r="E6317"/>
  <c r="E6318"/>
  <c r="E6319"/>
  <c r="E6320"/>
  <c r="E6321"/>
  <c r="E6322"/>
  <c r="E6323"/>
  <c r="E6324"/>
  <c r="E6325"/>
  <c r="E6326"/>
  <c r="E6327"/>
  <c r="E6328"/>
  <c r="E6329"/>
  <c r="E6330"/>
  <c r="E6331"/>
  <c r="E6332"/>
  <c r="E6333"/>
  <c r="E6334"/>
  <c r="E6335"/>
  <c r="E6336"/>
  <c r="E6337"/>
  <c r="E6338"/>
  <c r="E6339"/>
  <c r="E6340"/>
  <c r="E6341"/>
  <c r="E6342"/>
  <c r="E6343"/>
  <c r="E6344"/>
  <c r="E6345"/>
  <c r="E6346"/>
  <c r="E6347"/>
  <c r="E6348"/>
  <c r="E6349"/>
  <c r="E6350"/>
  <c r="E6351"/>
  <c r="E6352"/>
  <c r="E6353"/>
  <c r="E6354"/>
  <c r="E6355"/>
  <c r="E6356"/>
  <c r="E6357"/>
  <c r="E6358"/>
  <c r="E6359"/>
  <c r="E6360"/>
  <c r="E6361"/>
  <c r="E6362"/>
  <c r="E6363"/>
  <c r="E6364"/>
  <c r="E6365"/>
  <c r="E6366"/>
  <c r="E6367"/>
  <c r="E6368"/>
  <c r="E6369"/>
  <c r="E6370"/>
  <c r="E6371"/>
  <c r="E6372"/>
  <c r="E6373"/>
  <c r="E6374"/>
  <c r="E6375"/>
  <c r="E6376"/>
  <c r="E6377"/>
  <c r="E6378"/>
  <c r="E6379"/>
  <c r="E6380"/>
  <c r="E6381"/>
  <c r="E6382"/>
  <c r="E6383"/>
  <c r="E6384"/>
  <c r="E6385"/>
  <c r="E6386"/>
  <c r="E6387"/>
  <c r="E6388"/>
  <c r="E6389"/>
  <c r="E6390"/>
  <c r="E6391"/>
  <c r="E6392"/>
  <c r="E6393"/>
  <c r="E6394"/>
  <c r="E6395"/>
  <c r="E6396"/>
  <c r="E6397"/>
  <c r="E6398"/>
  <c r="E6399"/>
  <c r="E6400"/>
  <c r="E6401"/>
  <c r="E6402"/>
  <c r="E6403"/>
  <c r="E6404"/>
  <c r="E6405"/>
  <c r="E6406"/>
  <c r="E6407"/>
  <c r="E6408"/>
  <c r="E6409"/>
  <c r="E6410"/>
  <c r="E6411"/>
  <c r="E6412"/>
  <c r="E6413"/>
  <c r="E6414"/>
  <c r="E6415"/>
  <c r="E6416"/>
  <c r="E6417"/>
  <c r="E6418"/>
  <c r="E6419"/>
  <c r="E6420"/>
  <c r="E6421"/>
  <c r="E6422"/>
  <c r="E6423"/>
  <c r="E6424"/>
  <c r="E6425"/>
  <c r="E6426"/>
  <c r="E6427"/>
  <c r="E6428"/>
  <c r="E6429"/>
  <c r="E6430"/>
  <c r="E6431"/>
  <c r="E6432"/>
  <c r="E6433"/>
  <c r="E6434"/>
  <c r="E6435"/>
  <c r="E6436"/>
  <c r="E6437"/>
  <c r="E6438"/>
  <c r="E6439"/>
  <c r="E6440"/>
  <c r="E6441"/>
  <c r="E6442"/>
  <c r="E6443"/>
  <c r="E6444"/>
  <c r="E6445"/>
  <c r="E6446"/>
  <c r="E6447"/>
  <c r="E6448"/>
  <c r="E6449"/>
  <c r="E6450"/>
  <c r="E6451"/>
  <c r="E6452"/>
  <c r="E6453"/>
  <c r="E6454"/>
  <c r="E6455"/>
  <c r="E6456"/>
  <c r="E6457"/>
  <c r="E6458"/>
  <c r="E6459"/>
  <c r="E6460"/>
  <c r="E6461"/>
  <c r="E6462"/>
  <c r="E6463"/>
  <c r="E6464"/>
  <c r="E6465"/>
  <c r="E6466"/>
  <c r="E6467"/>
  <c r="E6468"/>
  <c r="E6469"/>
  <c r="E6470"/>
  <c r="E6471"/>
  <c r="E6472"/>
  <c r="E6473"/>
  <c r="E6474"/>
  <c r="E6475"/>
  <c r="E6476"/>
  <c r="E6477"/>
  <c r="E6478"/>
  <c r="E6479"/>
  <c r="E6480"/>
  <c r="E6481"/>
  <c r="E6482"/>
  <c r="E6483"/>
  <c r="E6484"/>
  <c r="E6485"/>
  <c r="E6486"/>
  <c r="E6487"/>
  <c r="E6488"/>
  <c r="E6489"/>
  <c r="E6490"/>
  <c r="E6491"/>
  <c r="E6492"/>
  <c r="E6493"/>
  <c r="E6494"/>
  <c r="E6495"/>
  <c r="E6496"/>
  <c r="E6497"/>
  <c r="E6498"/>
  <c r="E6499"/>
  <c r="E6500"/>
  <c r="E6501"/>
  <c r="E6502"/>
  <c r="E6503"/>
  <c r="E6504"/>
  <c r="E6505"/>
  <c r="E6506"/>
  <c r="E6507"/>
  <c r="E6508"/>
  <c r="E6509"/>
  <c r="E6510"/>
  <c r="E6511"/>
  <c r="E6512"/>
  <c r="E6513"/>
  <c r="E6514"/>
  <c r="E6515"/>
  <c r="E6516"/>
  <c r="E6517"/>
  <c r="E6518"/>
  <c r="E6519"/>
  <c r="E6520"/>
  <c r="E6521"/>
  <c r="E6522"/>
  <c r="E6523"/>
  <c r="E6524"/>
  <c r="E6525"/>
  <c r="E6526"/>
  <c r="E6527"/>
  <c r="E6528"/>
  <c r="E6529"/>
  <c r="E6530"/>
  <c r="E6531"/>
  <c r="E6532"/>
  <c r="E6533"/>
  <c r="E6534"/>
  <c r="E6535"/>
  <c r="E6536"/>
  <c r="E6537"/>
  <c r="E6538"/>
  <c r="E6539"/>
  <c r="E6540"/>
  <c r="E6541"/>
  <c r="E6542"/>
  <c r="E6543"/>
  <c r="E6544"/>
  <c r="E6545"/>
  <c r="E6546"/>
  <c r="E6547"/>
  <c r="E6548"/>
  <c r="E6549"/>
  <c r="E6550"/>
  <c r="E6551"/>
  <c r="E6552"/>
  <c r="E6553"/>
  <c r="E6554"/>
  <c r="E6555"/>
  <c r="E6556"/>
  <c r="E6557"/>
  <c r="E6558"/>
  <c r="E6559"/>
  <c r="E6560"/>
  <c r="E6561"/>
  <c r="E6562"/>
  <c r="E6563"/>
  <c r="E6564"/>
  <c r="E6565"/>
  <c r="E6566"/>
  <c r="E6567"/>
  <c r="E6568"/>
  <c r="E6569"/>
  <c r="E6570"/>
  <c r="E6571"/>
  <c r="E6572"/>
  <c r="E6573"/>
  <c r="E6574"/>
  <c r="E6575"/>
  <c r="E6576"/>
  <c r="E6577"/>
  <c r="E6578"/>
  <c r="E6579"/>
  <c r="E6580"/>
  <c r="E6581"/>
  <c r="E6582"/>
  <c r="E6583"/>
  <c r="E6584"/>
  <c r="E6585"/>
  <c r="E6586"/>
  <c r="E6587"/>
  <c r="E6588"/>
  <c r="E6589"/>
  <c r="E6590"/>
  <c r="E6591"/>
  <c r="E6592"/>
  <c r="E6593"/>
  <c r="E6594"/>
  <c r="E6595"/>
  <c r="E6596"/>
  <c r="E6597"/>
  <c r="E6598"/>
  <c r="E6599"/>
  <c r="E6600"/>
  <c r="E6601"/>
  <c r="E6602"/>
  <c r="E6603"/>
  <c r="E6604"/>
  <c r="E6605"/>
  <c r="E6606"/>
  <c r="E6607"/>
  <c r="E6608"/>
  <c r="E6609"/>
  <c r="E6610"/>
  <c r="E6611"/>
  <c r="E6612"/>
  <c r="E6613"/>
  <c r="E6614"/>
  <c r="E6615"/>
  <c r="E6616"/>
  <c r="E6617"/>
  <c r="E6618"/>
  <c r="E6619"/>
  <c r="E6620"/>
  <c r="E6621"/>
  <c r="E6622"/>
  <c r="E6623"/>
  <c r="E6624"/>
  <c r="E6625"/>
  <c r="E6626"/>
  <c r="E6627"/>
  <c r="E6628"/>
  <c r="E6629"/>
  <c r="E6630"/>
  <c r="E6631"/>
  <c r="E6632"/>
  <c r="E6633"/>
  <c r="E6634"/>
  <c r="E6635"/>
  <c r="E6636"/>
  <c r="E6637"/>
  <c r="E6638"/>
  <c r="E6639"/>
  <c r="E6640"/>
  <c r="E6641"/>
  <c r="E6642"/>
  <c r="E6643"/>
  <c r="E6644"/>
  <c r="E6645"/>
  <c r="E6646"/>
  <c r="E6647"/>
  <c r="E6648"/>
  <c r="E6649"/>
  <c r="E6650"/>
  <c r="E6651"/>
  <c r="E6652"/>
  <c r="E6653"/>
  <c r="E6654"/>
  <c r="E6655"/>
  <c r="E6656"/>
  <c r="E6657"/>
  <c r="E6658"/>
  <c r="E6659"/>
  <c r="E6660"/>
  <c r="E6661"/>
  <c r="E6662"/>
  <c r="E6663"/>
  <c r="E6664"/>
  <c r="E6665"/>
  <c r="E6666"/>
  <c r="E6667"/>
  <c r="E6668"/>
  <c r="E6669"/>
  <c r="E6670"/>
  <c r="E6671"/>
  <c r="E6672"/>
  <c r="E6673"/>
  <c r="E6674"/>
  <c r="E6675"/>
  <c r="E6676"/>
  <c r="E6677"/>
  <c r="E6678"/>
  <c r="E6679"/>
  <c r="E6680"/>
  <c r="E6681"/>
  <c r="E6682"/>
  <c r="E6683"/>
  <c r="E6684"/>
  <c r="E6685"/>
  <c r="E6686"/>
  <c r="E6687"/>
  <c r="E6688"/>
  <c r="E6689"/>
  <c r="E6690"/>
  <c r="E6691"/>
  <c r="E6692"/>
  <c r="E6693"/>
  <c r="E6694"/>
  <c r="E6695"/>
  <c r="E6696"/>
  <c r="E6697"/>
  <c r="E6698"/>
  <c r="E6699"/>
  <c r="E6700"/>
  <c r="E6701"/>
  <c r="E6702"/>
  <c r="E6703"/>
  <c r="E6704"/>
  <c r="E6705"/>
  <c r="E6706"/>
  <c r="E6707"/>
  <c r="E6708"/>
  <c r="E6709"/>
  <c r="E6710"/>
  <c r="E6711"/>
  <c r="E6712"/>
  <c r="E6713"/>
  <c r="E6714"/>
  <c r="E6715"/>
  <c r="E6716"/>
  <c r="E6717"/>
  <c r="E6718"/>
  <c r="E6719"/>
  <c r="E6720"/>
  <c r="E6721"/>
  <c r="E6722"/>
  <c r="E6723"/>
  <c r="E6724"/>
  <c r="E6725"/>
  <c r="E6726"/>
  <c r="E6727"/>
  <c r="E6728"/>
  <c r="E6729"/>
  <c r="E6730"/>
  <c r="E6731"/>
  <c r="E6732"/>
  <c r="E6733"/>
  <c r="E6734"/>
  <c r="E6735"/>
  <c r="E6736"/>
  <c r="E6737"/>
  <c r="E6738"/>
  <c r="E6739"/>
  <c r="E6740"/>
  <c r="E6741"/>
  <c r="E6742"/>
  <c r="E6743"/>
  <c r="E6744"/>
  <c r="E6745"/>
  <c r="E6746"/>
  <c r="E6747"/>
  <c r="E6748"/>
  <c r="E6749"/>
  <c r="E6750"/>
  <c r="E6751"/>
  <c r="E6752"/>
  <c r="E6753"/>
  <c r="E6754"/>
  <c r="E6755"/>
  <c r="E6756"/>
  <c r="E6757"/>
  <c r="E6758"/>
  <c r="E6759"/>
  <c r="E6760"/>
  <c r="E6761"/>
  <c r="E6762"/>
  <c r="E6763"/>
  <c r="E6764"/>
  <c r="E6765"/>
  <c r="E6766"/>
  <c r="E6767"/>
  <c r="E6768"/>
  <c r="E6769"/>
  <c r="E6770"/>
  <c r="E6771"/>
  <c r="E6772"/>
  <c r="E6773"/>
  <c r="E6774"/>
  <c r="E6775"/>
  <c r="E6776"/>
  <c r="E6777"/>
  <c r="E6778"/>
  <c r="E6779"/>
  <c r="E6780"/>
  <c r="E6781"/>
  <c r="E6782"/>
  <c r="E6783"/>
  <c r="E6784"/>
  <c r="E6785"/>
  <c r="E6786"/>
  <c r="E6787"/>
  <c r="E6788"/>
  <c r="E6789"/>
  <c r="E6790"/>
  <c r="E6791"/>
  <c r="E6792"/>
  <c r="E6793"/>
  <c r="E6794"/>
  <c r="E6795"/>
  <c r="E6796"/>
  <c r="E6797"/>
  <c r="E6798"/>
  <c r="E6799"/>
  <c r="E6800"/>
  <c r="E6801"/>
  <c r="E6802"/>
  <c r="E6803"/>
  <c r="E6804"/>
  <c r="E6805"/>
  <c r="E6806"/>
  <c r="E6807"/>
  <c r="E6808"/>
  <c r="E6809"/>
  <c r="E6810"/>
  <c r="E6811"/>
  <c r="E6812"/>
  <c r="E6813"/>
  <c r="E6814"/>
  <c r="E6815"/>
  <c r="E6816"/>
  <c r="E6817"/>
  <c r="E6818"/>
  <c r="E6819"/>
  <c r="E6820"/>
  <c r="E6821"/>
  <c r="E6822"/>
  <c r="E6823"/>
  <c r="E6824"/>
  <c r="E6825"/>
  <c r="E6826"/>
  <c r="E6827"/>
  <c r="E6828"/>
  <c r="E6829"/>
  <c r="E6830"/>
  <c r="E6831"/>
  <c r="E6832"/>
  <c r="E6833"/>
  <c r="E6834"/>
  <c r="E6835"/>
  <c r="E6836"/>
  <c r="E6837"/>
  <c r="E6838"/>
  <c r="E6839"/>
  <c r="E6840"/>
  <c r="E6841"/>
  <c r="E6842"/>
  <c r="E6843"/>
  <c r="E6844"/>
  <c r="E6845"/>
  <c r="E6846"/>
  <c r="E6847"/>
  <c r="E6848"/>
  <c r="E6849"/>
  <c r="E6850"/>
  <c r="E6851"/>
  <c r="E6852"/>
  <c r="E6853"/>
  <c r="E6854"/>
  <c r="E6855"/>
  <c r="E6856"/>
  <c r="E6857"/>
  <c r="E6858"/>
  <c r="E6859"/>
  <c r="E6860"/>
  <c r="E6861"/>
  <c r="E6862"/>
  <c r="E6863"/>
  <c r="E6864"/>
  <c r="E6865"/>
  <c r="E6866"/>
  <c r="E6867"/>
  <c r="E6868"/>
  <c r="E6869"/>
  <c r="E6870"/>
  <c r="E6871"/>
  <c r="E6872"/>
  <c r="E6873"/>
  <c r="E6874"/>
  <c r="E6875"/>
  <c r="E6876"/>
  <c r="E6877"/>
  <c r="E6878"/>
  <c r="E6879"/>
  <c r="E6880"/>
  <c r="E6881"/>
  <c r="E6882"/>
  <c r="E6883"/>
  <c r="E6884"/>
  <c r="E6885"/>
  <c r="E6886"/>
  <c r="E6887"/>
  <c r="E6888"/>
  <c r="E6889"/>
  <c r="E6890"/>
  <c r="E6891"/>
  <c r="E6892"/>
  <c r="E6893"/>
  <c r="E6894"/>
  <c r="E6895"/>
  <c r="E6896"/>
  <c r="E6897"/>
  <c r="E6898"/>
  <c r="E6899"/>
  <c r="E6900"/>
  <c r="E6901"/>
  <c r="E6902"/>
  <c r="E6903"/>
  <c r="E6904"/>
  <c r="E6905"/>
  <c r="E6906"/>
  <c r="E6907"/>
  <c r="E6908"/>
  <c r="E6909"/>
  <c r="E6910"/>
  <c r="E6911"/>
  <c r="E6912"/>
  <c r="E6913"/>
  <c r="E6914"/>
  <c r="E6915"/>
  <c r="E6916"/>
  <c r="E6917"/>
  <c r="E6918"/>
  <c r="E6919"/>
  <c r="E6920"/>
  <c r="E6921"/>
  <c r="E6922"/>
  <c r="E6923"/>
  <c r="E6924"/>
  <c r="E6925"/>
  <c r="E6926"/>
  <c r="E6927"/>
  <c r="E6928"/>
  <c r="E6929"/>
  <c r="E6930"/>
  <c r="E6931"/>
  <c r="E6932"/>
  <c r="E6933"/>
  <c r="E6934"/>
  <c r="E6935"/>
  <c r="E6936"/>
  <c r="E6937"/>
  <c r="E6938"/>
  <c r="E6939"/>
  <c r="E6940"/>
  <c r="E6941"/>
  <c r="E6942"/>
  <c r="E6943"/>
  <c r="E6944"/>
  <c r="E6945"/>
  <c r="E6946"/>
  <c r="E6947"/>
  <c r="E6948"/>
  <c r="E6949"/>
  <c r="E6950"/>
  <c r="E6951"/>
  <c r="E6952"/>
  <c r="E6953"/>
  <c r="E6954"/>
  <c r="E6955"/>
  <c r="E6956"/>
  <c r="E6957"/>
  <c r="E6958"/>
  <c r="E6959"/>
  <c r="E6960"/>
  <c r="E6961"/>
  <c r="E6962"/>
  <c r="E6963"/>
  <c r="E6964"/>
  <c r="E6965"/>
  <c r="E6966"/>
  <c r="E6967"/>
  <c r="E6968"/>
  <c r="E6969"/>
  <c r="E6970"/>
  <c r="E6971"/>
  <c r="E6972"/>
  <c r="E6973"/>
  <c r="E6974"/>
  <c r="E6975"/>
  <c r="E6976"/>
  <c r="E6977"/>
  <c r="E6978"/>
  <c r="E6979"/>
  <c r="E6980"/>
  <c r="E6981"/>
  <c r="E6982"/>
  <c r="E6983"/>
  <c r="E6984"/>
  <c r="E6985"/>
  <c r="E6986"/>
  <c r="E6987"/>
  <c r="E6988"/>
  <c r="E6989"/>
  <c r="E6990"/>
  <c r="E6991"/>
  <c r="E6992"/>
  <c r="E6993"/>
  <c r="E6994"/>
  <c r="E6995"/>
  <c r="E6996"/>
  <c r="E6997"/>
  <c r="E6998"/>
  <c r="E6999"/>
  <c r="E7000"/>
  <c r="E7001"/>
  <c r="E7002"/>
  <c r="E7003"/>
  <c r="E7004"/>
  <c r="E7005"/>
  <c r="E7006"/>
  <c r="E7007"/>
  <c r="E7008"/>
  <c r="E7009"/>
  <c r="E7010"/>
  <c r="E7011"/>
  <c r="E7012"/>
  <c r="E7013"/>
  <c r="E7014"/>
  <c r="E7015"/>
  <c r="E7016"/>
  <c r="E7017"/>
  <c r="E7018"/>
  <c r="E7019"/>
  <c r="E7020"/>
  <c r="E7021"/>
  <c r="E7022"/>
  <c r="E7023"/>
  <c r="E7024"/>
  <c r="E7025"/>
  <c r="E7026"/>
  <c r="E7027"/>
  <c r="E7028"/>
  <c r="E7029"/>
  <c r="E7030"/>
  <c r="E7031"/>
  <c r="E7032"/>
  <c r="E7033"/>
  <c r="E7034"/>
  <c r="E7035"/>
  <c r="E7036"/>
  <c r="E7037"/>
  <c r="E7038"/>
  <c r="E7039"/>
  <c r="E7040"/>
  <c r="E7041"/>
  <c r="E7042"/>
  <c r="E7043"/>
  <c r="E7044"/>
  <c r="E7045"/>
  <c r="E7046"/>
  <c r="E7047"/>
  <c r="E7048"/>
  <c r="E7049"/>
  <c r="E7050"/>
  <c r="E7051"/>
  <c r="E7052"/>
  <c r="E7053"/>
  <c r="E7054"/>
  <c r="E7055"/>
  <c r="E7056"/>
  <c r="E7057"/>
  <c r="E7058"/>
  <c r="E7059"/>
  <c r="E7060"/>
  <c r="E7061"/>
  <c r="E7062"/>
  <c r="E7063"/>
  <c r="E7064"/>
  <c r="E7065"/>
  <c r="E7066"/>
  <c r="E7067"/>
  <c r="E7068"/>
  <c r="E7069"/>
  <c r="E7070"/>
  <c r="E7071"/>
  <c r="E7072"/>
  <c r="E7073"/>
  <c r="E7074"/>
  <c r="E7075"/>
  <c r="E7076"/>
  <c r="E7077"/>
  <c r="E7078"/>
  <c r="E7079"/>
  <c r="E7080"/>
  <c r="E7081"/>
  <c r="E7082"/>
  <c r="E7083"/>
  <c r="E7084"/>
  <c r="E7085"/>
  <c r="E7086"/>
  <c r="E7087"/>
  <c r="E7088"/>
  <c r="E7089"/>
  <c r="E7090"/>
  <c r="E7091"/>
  <c r="E7092"/>
  <c r="E7093"/>
  <c r="E7094"/>
  <c r="E7095"/>
  <c r="E7096"/>
  <c r="E7097"/>
  <c r="E7098"/>
  <c r="E7099"/>
  <c r="E7100"/>
  <c r="E7101"/>
  <c r="E7102"/>
  <c r="E7103"/>
  <c r="E7104"/>
  <c r="E7105"/>
  <c r="E7106"/>
  <c r="E7107"/>
  <c r="E7108"/>
  <c r="E7109"/>
  <c r="E7110"/>
  <c r="E7111"/>
  <c r="E7112"/>
  <c r="E7113"/>
  <c r="E7114"/>
  <c r="E7115"/>
  <c r="E7116"/>
  <c r="E7117"/>
  <c r="E7118"/>
  <c r="E7119"/>
  <c r="E7120"/>
  <c r="E7121"/>
  <c r="E7122"/>
  <c r="E7123"/>
  <c r="E7124"/>
  <c r="E7125"/>
  <c r="E7126"/>
  <c r="E7127"/>
  <c r="E7128"/>
  <c r="E7129"/>
  <c r="E7130"/>
  <c r="E7131"/>
  <c r="E7132"/>
  <c r="E7133"/>
  <c r="E7134"/>
  <c r="E7135"/>
  <c r="E7136"/>
  <c r="E7137"/>
  <c r="E7138"/>
  <c r="E7139"/>
  <c r="E7140"/>
  <c r="E7141"/>
  <c r="E7142"/>
  <c r="E7143"/>
  <c r="E7144"/>
  <c r="E7145"/>
  <c r="E7146"/>
  <c r="E7147"/>
  <c r="E7148"/>
  <c r="E7149"/>
  <c r="E7150"/>
  <c r="E7151"/>
  <c r="E7152"/>
  <c r="E7153"/>
  <c r="E7154"/>
  <c r="E7155"/>
  <c r="E7156"/>
  <c r="E7157"/>
  <c r="E7158"/>
  <c r="E7159"/>
  <c r="E7160"/>
  <c r="E7161"/>
  <c r="E7162"/>
  <c r="E7163"/>
  <c r="E7164"/>
  <c r="E7165"/>
  <c r="E7166"/>
  <c r="E7167"/>
  <c r="E7168"/>
  <c r="E7169"/>
  <c r="E7170"/>
  <c r="E7171"/>
  <c r="E7172"/>
  <c r="E7173"/>
  <c r="E7174"/>
  <c r="E7175"/>
  <c r="E7176"/>
  <c r="E7177"/>
  <c r="E7178"/>
  <c r="E7179"/>
  <c r="E7180"/>
  <c r="E7181"/>
  <c r="E7182"/>
  <c r="E7183"/>
  <c r="E7184"/>
  <c r="E7185"/>
  <c r="E7186"/>
  <c r="E7187"/>
  <c r="E7188"/>
  <c r="E7189"/>
  <c r="E7190"/>
  <c r="E7191"/>
  <c r="E7192"/>
  <c r="E7193"/>
  <c r="E7194"/>
  <c r="E7195"/>
  <c r="E7196"/>
  <c r="E7197"/>
  <c r="E7198"/>
  <c r="E7199"/>
  <c r="E7200"/>
  <c r="E7201"/>
  <c r="E7202"/>
  <c r="E7203"/>
  <c r="E7204"/>
  <c r="E7205"/>
  <c r="E7206"/>
  <c r="E7207"/>
  <c r="E7208"/>
  <c r="E7209"/>
  <c r="E7210"/>
  <c r="E7211"/>
  <c r="E7212"/>
  <c r="E7213"/>
  <c r="E7214"/>
  <c r="E7215"/>
  <c r="E7216"/>
  <c r="E7217"/>
  <c r="E7218"/>
  <c r="E7219"/>
  <c r="E7220"/>
  <c r="E7221"/>
  <c r="E7222"/>
  <c r="E7223"/>
  <c r="E7224"/>
  <c r="E7225"/>
  <c r="E7226"/>
  <c r="E7227"/>
  <c r="E7228"/>
  <c r="E7229"/>
  <c r="E7230"/>
  <c r="E7231"/>
  <c r="E7232"/>
  <c r="E7233"/>
  <c r="E7234"/>
  <c r="E7235"/>
  <c r="E7236"/>
  <c r="E7237"/>
  <c r="E7238"/>
  <c r="E7239"/>
  <c r="E7240"/>
  <c r="E7241"/>
  <c r="E7242"/>
  <c r="E7243"/>
  <c r="E7244"/>
  <c r="E7245"/>
  <c r="E7246"/>
  <c r="E7247"/>
  <c r="E7248"/>
  <c r="E7249"/>
  <c r="E7250"/>
  <c r="E7251"/>
  <c r="E7252"/>
  <c r="E7253"/>
  <c r="E7254"/>
  <c r="E7255"/>
  <c r="E7256"/>
  <c r="E7257"/>
  <c r="E7258"/>
  <c r="E7259"/>
  <c r="E7260"/>
  <c r="E7261"/>
  <c r="E7262"/>
  <c r="E7263"/>
  <c r="E7264"/>
  <c r="E7265"/>
  <c r="E7266"/>
  <c r="E7267"/>
  <c r="E7268"/>
  <c r="E7269"/>
  <c r="E7270"/>
  <c r="E7271"/>
  <c r="E7272"/>
  <c r="E7273"/>
  <c r="E7274"/>
  <c r="E7275"/>
  <c r="E7276"/>
  <c r="E7277"/>
  <c r="E7278"/>
  <c r="E7279"/>
  <c r="E7280"/>
  <c r="E7281"/>
  <c r="E7282"/>
  <c r="E7283"/>
  <c r="E7284"/>
  <c r="E7285"/>
  <c r="E7286"/>
  <c r="E7287"/>
  <c r="E7288"/>
  <c r="E7289"/>
  <c r="E7290"/>
  <c r="E7291"/>
  <c r="E7292"/>
  <c r="E7293"/>
  <c r="E7294"/>
  <c r="E7295"/>
  <c r="E7296"/>
  <c r="E7297"/>
  <c r="E7298"/>
  <c r="E7299"/>
  <c r="E7300"/>
  <c r="E7301"/>
  <c r="E7302"/>
  <c r="E7303"/>
  <c r="E7304"/>
  <c r="E7305"/>
  <c r="E7306"/>
  <c r="E7307"/>
  <c r="E7308"/>
  <c r="E7309"/>
  <c r="E7310"/>
  <c r="E7311"/>
  <c r="E7312"/>
  <c r="E7313"/>
  <c r="E7314"/>
  <c r="E7315"/>
  <c r="E7316"/>
  <c r="E7317"/>
  <c r="E7318"/>
  <c r="E7319"/>
  <c r="E7320"/>
  <c r="E7321"/>
  <c r="E7322"/>
  <c r="E7323"/>
  <c r="E7324"/>
  <c r="E7325"/>
  <c r="E7326"/>
  <c r="E7327"/>
  <c r="E7328"/>
  <c r="E7329"/>
  <c r="E7330"/>
  <c r="E7331"/>
  <c r="E7332"/>
  <c r="E7333"/>
  <c r="E7334"/>
  <c r="E7335"/>
  <c r="E7336"/>
  <c r="E7337"/>
  <c r="E7338"/>
  <c r="E7339"/>
  <c r="E7340"/>
  <c r="E7341"/>
  <c r="E7342"/>
  <c r="E7343"/>
  <c r="E7344"/>
  <c r="E7345"/>
  <c r="E7346"/>
  <c r="E7347"/>
  <c r="E7348"/>
  <c r="E7349"/>
  <c r="E7350"/>
  <c r="E7351"/>
  <c r="E7352"/>
  <c r="E7353"/>
  <c r="E7354"/>
  <c r="E7355"/>
  <c r="E7356"/>
  <c r="E7357"/>
  <c r="E7358"/>
  <c r="E7359"/>
  <c r="E7360"/>
  <c r="E7361"/>
  <c r="E7362"/>
  <c r="E7363"/>
  <c r="E7364"/>
  <c r="E7365"/>
  <c r="E7366"/>
  <c r="E7367"/>
  <c r="E7368"/>
  <c r="E7369"/>
  <c r="E7370"/>
  <c r="E7371"/>
  <c r="E7372"/>
  <c r="E7373"/>
  <c r="E7374"/>
  <c r="E7375"/>
  <c r="E7376"/>
  <c r="E7377"/>
  <c r="E7378"/>
  <c r="E7379"/>
  <c r="E7380"/>
  <c r="E7381"/>
  <c r="E7382"/>
  <c r="E7383"/>
  <c r="E7384"/>
  <c r="E7385"/>
  <c r="E7386"/>
  <c r="E7387"/>
  <c r="E7388"/>
  <c r="E7389"/>
  <c r="E7390"/>
  <c r="E7391"/>
  <c r="E7392"/>
  <c r="E7393"/>
  <c r="E7394"/>
  <c r="E7395"/>
  <c r="E7396"/>
  <c r="E7397"/>
  <c r="E7398"/>
  <c r="E7399"/>
  <c r="E7400"/>
  <c r="E7401"/>
  <c r="E7402"/>
  <c r="E7403"/>
  <c r="E7404"/>
  <c r="E7405"/>
  <c r="E7406"/>
  <c r="E7407"/>
  <c r="E7408"/>
  <c r="E7409"/>
  <c r="E7410"/>
  <c r="E7411"/>
  <c r="E7412"/>
  <c r="E7413"/>
  <c r="E7414"/>
  <c r="E7415"/>
  <c r="E7416"/>
  <c r="E7417"/>
  <c r="E7418"/>
  <c r="E7419"/>
  <c r="E7420"/>
  <c r="E7421"/>
  <c r="E7422"/>
  <c r="E7423"/>
  <c r="E7424"/>
  <c r="E7425"/>
  <c r="E7426"/>
  <c r="E7427"/>
  <c r="E7428"/>
  <c r="E7429"/>
  <c r="E7430"/>
  <c r="E7431"/>
  <c r="E7432"/>
  <c r="E7433"/>
  <c r="E7434"/>
  <c r="E7435"/>
  <c r="E7436"/>
  <c r="E7437"/>
  <c r="E7438"/>
  <c r="E7439"/>
  <c r="E7440"/>
  <c r="E7441"/>
  <c r="E7442"/>
  <c r="E7443"/>
  <c r="E7444"/>
  <c r="E7445"/>
  <c r="E7446"/>
  <c r="E7447"/>
  <c r="E7448"/>
  <c r="E7449"/>
  <c r="E7450"/>
  <c r="E7451"/>
  <c r="E7452"/>
  <c r="E7453"/>
  <c r="E7454"/>
  <c r="E7455"/>
  <c r="E7456"/>
  <c r="E7457"/>
  <c r="E7458"/>
  <c r="E7459"/>
  <c r="E7460"/>
  <c r="E7461"/>
  <c r="E7462"/>
  <c r="E7463"/>
  <c r="E7464"/>
  <c r="E7465"/>
  <c r="E7466"/>
  <c r="E7467"/>
  <c r="E7468"/>
  <c r="E7469"/>
  <c r="E7470"/>
  <c r="E7471"/>
  <c r="E7472"/>
  <c r="E7473"/>
  <c r="E7474"/>
  <c r="E7475"/>
  <c r="E7476"/>
  <c r="E7477"/>
  <c r="E7478"/>
  <c r="E7479"/>
  <c r="E7480"/>
  <c r="E7481"/>
  <c r="E7482"/>
  <c r="E7483"/>
  <c r="E7484"/>
  <c r="E7485"/>
  <c r="E7486"/>
  <c r="E7487"/>
  <c r="E7488"/>
  <c r="E7489"/>
  <c r="E7490"/>
  <c r="E7491"/>
  <c r="E7492"/>
  <c r="E7493"/>
  <c r="E7494"/>
  <c r="E7495"/>
  <c r="E7496"/>
  <c r="E7497"/>
  <c r="E7498"/>
  <c r="E7499"/>
  <c r="E7500"/>
  <c r="E7501"/>
  <c r="E7502"/>
  <c r="E7503"/>
  <c r="E7504"/>
  <c r="E7505"/>
  <c r="E7506"/>
  <c r="E7507"/>
  <c r="E7508"/>
  <c r="E7509"/>
  <c r="E7510"/>
  <c r="E7511"/>
  <c r="E7512"/>
  <c r="E7513"/>
  <c r="E7514"/>
  <c r="E7515"/>
  <c r="E7516"/>
  <c r="E7517"/>
  <c r="E7518"/>
  <c r="E7519"/>
  <c r="E7520"/>
  <c r="E7521"/>
  <c r="E7522"/>
  <c r="E7523"/>
  <c r="E7524"/>
  <c r="E7525"/>
  <c r="E7526"/>
  <c r="E7527"/>
  <c r="E7528"/>
  <c r="E7529"/>
  <c r="E7530"/>
  <c r="E7531"/>
  <c r="E7532"/>
  <c r="E7533"/>
  <c r="E7534"/>
  <c r="E7535"/>
  <c r="E7536"/>
  <c r="E7537"/>
  <c r="E7538"/>
  <c r="E7539"/>
  <c r="E7540"/>
  <c r="E7541"/>
  <c r="E7542"/>
  <c r="E7543"/>
  <c r="E7544"/>
  <c r="E7545"/>
  <c r="E7546"/>
  <c r="E7547"/>
  <c r="E7548"/>
  <c r="E7549"/>
  <c r="E7550"/>
  <c r="E7551"/>
  <c r="E7552"/>
  <c r="E7553"/>
  <c r="E7554"/>
  <c r="E7555"/>
  <c r="E7556"/>
  <c r="E7557"/>
  <c r="E7558"/>
  <c r="E7559"/>
  <c r="E7560"/>
  <c r="E7561"/>
  <c r="E7562"/>
  <c r="E7563"/>
  <c r="E7564"/>
  <c r="E7565"/>
  <c r="E7566"/>
  <c r="E7567"/>
  <c r="E7568"/>
  <c r="E7569"/>
  <c r="E7570"/>
  <c r="E7571"/>
  <c r="E7572"/>
  <c r="E7573"/>
  <c r="E7574"/>
  <c r="E7575"/>
  <c r="E7576"/>
  <c r="E7577"/>
  <c r="E7578"/>
  <c r="E7579"/>
  <c r="E7580"/>
  <c r="E7581"/>
  <c r="E7582"/>
  <c r="E7583"/>
  <c r="E7584"/>
  <c r="E7585"/>
  <c r="E7586"/>
  <c r="E7587"/>
  <c r="E7588"/>
  <c r="E7589"/>
  <c r="E7590"/>
  <c r="E7591"/>
  <c r="E7592"/>
  <c r="E7593"/>
  <c r="E7594"/>
  <c r="E7595"/>
  <c r="E7596"/>
  <c r="E7597"/>
  <c r="E7598"/>
  <c r="E7599"/>
  <c r="E7600"/>
  <c r="E7601"/>
  <c r="E7602"/>
  <c r="E7603"/>
  <c r="E7604"/>
  <c r="E7605"/>
  <c r="E7606"/>
  <c r="E7607"/>
  <c r="E7608"/>
  <c r="E7609"/>
  <c r="E7610"/>
  <c r="E7611"/>
  <c r="E7612"/>
  <c r="E7613"/>
  <c r="E7614"/>
  <c r="E7615"/>
  <c r="E7616"/>
  <c r="E7617"/>
  <c r="E7618"/>
  <c r="E7619"/>
  <c r="E7620"/>
  <c r="E7621"/>
  <c r="E7622"/>
  <c r="E7623"/>
  <c r="E7624"/>
  <c r="E7625"/>
  <c r="E7626"/>
  <c r="E7627"/>
  <c r="E7628"/>
  <c r="E7629"/>
  <c r="E7630"/>
  <c r="E7631"/>
  <c r="E7632"/>
  <c r="E7633"/>
  <c r="E7634"/>
  <c r="E7635"/>
  <c r="E7636"/>
  <c r="E7637"/>
  <c r="E7638"/>
  <c r="E7639"/>
  <c r="E7640"/>
  <c r="E7641"/>
  <c r="E7642"/>
  <c r="E7643"/>
  <c r="E7644"/>
  <c r="E7645"/>
  <c r="E7646"/>
  <c r="E7647"/>
  <c r="E7648"/>
  <c r="E7649"/>
  <c r="E7650"/>
  <c r="E7651"/>
  <c r="E7652"/>
  <c r="E7653"/>
  <c r="E7654"/>
  <c r="E7655"/>
  <c r="E7656"/>
  <c r="E7657"/>
  <c r="E7658"/>
  <c r="E7659"/>
  <c r="E7660"/>
  <c r="E7661"/>
  <c r="E7662"/>
  <c r="E7663"/>
  <c r="E7664"/>
  <c r="E7665"/>
  <c r="E7666"/>
  <c r="E7667"/>
  <c r="E7668"/>
  <c r="E7669"/>
  <c r="E7670"/>
  <c r="E7671"/>
  <c r="E7672"/>
  <c r="E7673"/>
  <c r="E7674"/>
  <c r="E7675"/>
  <c r="E7676"/>
  <c r="E7677"/>
  <c r="E7678"/>
  <c r="E7679"/>
  <c r="E7680"/>
  <c r="E7681"/>
  <c r="E7682"/>
  <c r="E7683"/>
  <c r="E7684"/>
  <c r="E7685"/>
  <c r="E7686"/>
  <c r="E7687"/>
  <c r="E7688"/>
  <c r="E7689"/>
  <c r="E7690"/>
  <c r="E7691"/>
  <c r="E7692"/>
  <c r="E7693"/>
  <c r="E7694"/>
  <c r="E7695"/>
  <c r="E7696"/>
  <c r="E7697"/>
  <c r="E7698"/>
  <c r="E7699"/>
  <c r="E7700"/>
  <c r="E7701"/>
  <c r="E7702"/>
  <c r="E7703"/>
  <c r="E7704"/>
  <c r="E7705"/>
  <c r="E7706"/>
  <c r="E7707"/>
  <c r="E7708"/>
  <c r="E7709"/>
  <c r="E7710"/>
  <c r="E7711"/>
  <c r="E7712"/>
  <c r="E7713"/>
  <c r="E7714"/>
  <c r="E7715"/>
  <c r="E7716"/>
  <c r="E7717"/>
  <c r="E7718"/>
  <c r="E7719"/>
  <c r="E7720"/>
  <c r="E7721"/>
  <c r="E7722"/>
  <c r="E7723"/>
  <c r="E7724"/>
  <c r="E7725"/>
  <c r="E7726"/>
  <c r="E7727"/>
  <c r="E7728"/>
  <c r="E7729"/>
  <c r="E7730"/>
  <c r="E7731"/>
  <c r="E7732"/>
  <c r="E7733"/>
  <c r="E7734"/>
  <c r="E7735"/>
  <c r="E7736"/>
  <c r="E7737"/>
  <c r="E7738"/>
  <c r="E7739"/>
  <c r="E7740"/>
  <c r="E7741"/>
  <c r="E7742"/>
  <c r="E7743"/>
  <c r="E7744"/>
  <c r="E7745"/>
  <c r="E7746"/>
  <c r="E7747"/>
  <c r="E7748"/>
  <c r="E7749"/>
  <c r="E7750"/>
  <c r="E7751"/>
  <c r="E7752"/>
  <c r="E7753"/>
  <c r="E7754"/>
  <c r="E7755"/>
  <c r="E7756"/>
  <c r="E7757"/>
  <c r="E7758"/>
  <c r="E7759"/>
  <c r="E7760"/>
  <c r="E7761"/>
  <c r="E7762"/>
  <c r="E7763"/>
  <c r="E7764"/>
  <c r="E7765"/>
  <c r="E7766"/>
  <c r="E7767"/>
  <c r="E7768"/>
  <c r="E7769"/>
  <c r="E7770"/>
  <c r="E7771"/>
  <c r="E7772"/>
  <c r="E7773"/>
  <c r="E7774"/>
  <c r="E7775"/>
  <c r="E7776"/>
  <c r="E7777"/>
  <c r="E7778"/>
  <c r="E7779"/>
  <c r="E7780"/>
  <c r="E7781"/>
  <c r="E7782"/>
  <c r="E7783"/>
  <c r="E7784"/>
  <c r="E7785"/>
  <c r="E7786"/>
  <c r="E7787"/>
  <c r="E7788"/>
  <c r="E7789"/>
  <c r="E7790"/>
  <c r="E7791"/>
  <c r="E7792"/>
  <c r="E7793"/>
  <c r="E7794"/>
  <c r="E7795"/>
  <c r="E7796"/>
  <c r="E7797"/>
  <c r="E7798"/>
  <c r="E7799"/>
  <c r="E7800"/>
  <c r="E7801"/>
  <c r="E7802"/>
  <c r="E7803"/>
  <c r="E7804"/>
  <c r="E7805"/>
  <c r="E7806"/>
  <c r="E7807"/>
  <c r="E7808"/>
  <c r="E7809"/>
  <c r="E7810"/>
  <c r="E7811"/>
  <c r="E7812"/>
  <c r="E7813"/>
  <c r="E7814"/>
  <c r="E7815"/>
  <c r="E7816"/>
  <c r="E7817"/>
  <c r="E7818"/>
  <c r="E7819"/>
  <c r="E7820"/>
  <c r="E7821"/>
  <c r="E7822"/>
  <c r="E7823"/>
  <c r="E7824"/>
  <c r="E7825"/>
  <c r="E7826"/>
  <c r="E7827"/>
  <c r="E7828"/>
  <c r="E7829"/>
  <c r="E7830"/>
  <c r="E7831"/>
  <c r="E7832"/>
  <c r="E7833"/>
  <c r="E7834"/>
  <c r="E7835"/>
  <c r="E7836"/>
  <c r="E7837"/>
  <c r="E7838"/>
  <c r="E7839"/>
  <c r="E7840"/>
  <c r="E7841"/>
  <c r="E7842"/>
  <c r="E7843"/>
  <c r="E7844"/>
  <c r="E7845"/>
  <c r="E7846"/>
  <c r="E7847"/>
  <c r="E7848"/>
  <c r="E7849"/>
  <c r="E7850"/>
  <c r="E7851"/>
  <c r="E7852"/>
  <c r="E7853"/>
  <c r="E7854"/>
  <c r="E7855"/>
  <c r="E7856"/>
  <c r="E7857"/>
  <c r="E7858"/>
  <c r="E7859"/>
  <c r="E7860"/>
  <c r="E7861"/>
  <c r="E7862"/>
  <c r="E7863"/>
  <c r="E7864"/>
  <c r="E7865"/>
  <c r="E7866"/>
  <c r="E7867"/>
  <c r="E7868"/>
  <c r="E7869"/>
  <c r="E7870"/>
  <c r="E7871"/>
  <c r="E7872"/>
  <c r="E7873"/>
  <c r="E7874"/>
  <c r="E7875"/>
  <c r="E7876"/>
  <c r="E7877"/>
  <c r="E7878"/>
  <c r="E7879"/>
  <c r="E7880"/>
  <c r="E7881"/>
  <c r="E7882"/>
  <c r="E7883"/>
  <c r="E7884"/>
  <c r="E7885"/>
  <c r="E7886"/>
  <c r="E7887"/>
  <c r="E7888"/>
  <c r="E7889"/>
  <c r="E7890"/>
  <c r="E7891"/>
  <c r="E7892"/>
  <c r="E7893"/>
  <c r="E7894"/>
  <c r="E7895"/>
  <c r="E7896"/>
  <c r="E7897"/>
  <c r="E7898"/>
  <c r="E7899"/>
  <c r="E7900"/>
  <c r="E7901"/>
  <c r="E7902"/>
  <c r="E7903"/>
  <c r="E7904"/>
  <c r="E7905"/>
  <c r="E7906"/>
  <c r="E7907"/>
  <c r="E7908"/>
  <c r="E7909"/>
  <c r="E7910"/>
  <c r="E7911"/>
  <c r="E7912"/>
  <c r="E7913"/>
  <c r="E7914"/>
  <c r="E7915"/>
  <c r="E7916"/>
  <c r="E7917"/>
  <c r="E7918"/>
  <c r="E7919"/>
  <c r="E7920"/>
  <c r="E7921"/>
  <c r="E7922"/>
  <c r="E7923"/>
  <c r="E7924"/>
  <c r="E7925"/>
  <c r="E7926"/>
  <c r="E7927"/>
  <c r="E7928"/>
  <c r="E7929"/>
  <c r="E7930"/>
  <c r="E7931"/>
  <c r="E7932"/>
  <c r="E7933"/>
  <c r="E7934"/>
  <c r="E7935"/>
  <c r="E7936"/>
  <c r="E7937"/>
  <c r="E7938"/>
  <c r="E7939"/>
  <c r="E7940"/>
  <c r="E7941"/>
  <c r="E7942"/>
  <c r="E7943"/>
  <c r="E7944"/>
  <c r="E7945"/>
  <c r="E7946"/>
  <c r="E7947"/>
  <c r="E7948"/>
  <c r="E7949"/>
  <c r="E7950"/>
  <c r="E7951"/>
  <c r="E7952"/>
  <c r="E7953"/>
  <c r="E7954"/>
  <c r="E7955"/>
  <c r="E7956"/>
  <c r="E7957"/>
  <c r="E7958"/>
  <c r="E7959"/>
  <c r="E7960"/>
  <c r="E7961"/>
  <c r="E7962"/>
  <c r="E7963"/>
  <c r="E7964"/>
  <c r="E7965"/>
  <c r="E7966"/>
  <c r="E7967"/>
  <c r="E7968"/>
  <c r="E7969"/>
  <c r="E7970"/>
  <c r="E7971"/>
  <c r="E7972"/>
  <c r="E7973"/>
  <c r="E7974"/>
  <c r="E7975"/>
  <c r="E7976"/>
  <c r="E7977"/>
  <c r="E7978"/>
  <c r="E7979"/>
  <c r="E7980"/>
  <c r="E7981"/>
  <c r="E7982"/>
  <c r="E7983"/>
  <c r="E7984"/>
  <c r="E7985"/>
  <c r="E7986"/>
  <c r="E7987"/>
  <c r="E7988"/>
  <c r="E7989"/>
  <c r="E7990"/>
  <c r="E7991"/>
  <c r="E7992"/>
  <c r="E7993"/>
  <c r="E7994"/>
  <c r="E7995"/>
  <c r="E7996"/>
  <c r="E7997"/>
  <c r="E7998"/>
  <c r="E7999"/>
  <c r="E8000"/>
  <c r="E8001"/>
  <c r="E8002"/>
  <c r="E8003"/>
  <c r="E8004"/>
  <c r="E8005"/>
  <c r="E8006"/>
  <c r="E8007"/>
  <c r="E8008"/>
  <c r="E8009"/>
  <c r="E8010"/>
  <c r="E8011"/>
  <c r="E8012"/>
  <c r="E8013"/>
  <c r="E8014"/>
  <c r="E8015"/>
  <c r="E8016"/>
  <c r="E8017"/>
  <c r="E8018"/>
  <c r="E8019"/>
  <c r="E8020"/>
  <c r="E8021"/>
  <c r="E8022"/>
  <c r="E8023"/>
  <c r="E8024"/>
  <c r="E8025"/>
  <c r="E8026"/>
  <c r="E8027"/>
  <c r="E8028"/>
  <c r="E8029"/>
  <c r="E8030"/>
  <c r="E8031"/>
  <c r="E8032"/>
  <c r="E8033"/>
  <c r="E8034"/>
  <c r="E8035"/>
  <c r="E8036"/>
  <c r="E8037"/>
  <c r="E8038"/>
  <c r="E8039"/>
  <c r="E8040"/>
  <c r="E8041"/>
  <c r="E8042"/>
  <c r="E8043"/>
  <c r="E8044"/>
  <c r="E8045"/>
  <c r="E8046"/>
  <c r="E8047"/>
  <c r="E8048"/>
  <c r="E8049"/>
  <c r="E8050"/>
  <c r="E8051"/>
  <c r="E8052"/>
  <c r="E8053"/>
  <c r="E8054"/>
  <c r="E8055"/>
  <c r="E8056"/>
  <c r="E8057"/>
  <c r="E8058"/>
  <c r="E8059"/>
  <c r="E8060"/>
  <c r="E8061"/>
  <c r="E8062"/>
  <c r="E8063"/>
  <c r="E8064"/>
  <c r="E8065"/>
  <c r="E8066"/>
  <c r="E8067"/>
  <c r="E8068"/>
  <c r="E8069"/>
  <c r="E8070"/>
  <c r="E8071"/>
  <c r="E8072"/>
  <c r="E8073"/>
  <c r="E8074"/>
  <c r="E8075"/>
  <c r="E8076"/>
  <c r="E8077"/>
  <c r="E8078"/>
  <c r="E8079"/>
  <c r="E8080"/>
  <c r="E8081"/>
  <c r="E8082"/>
  <c r="E8083"/>
  <c r="E8084"/>
  <c r="E8085"/>
  <c r="E8086"/>
  <c r="E8087"/>
  <c r="E8088"/>
  <c r="E8089"/>
  <c r="E8090"/>
  <c r="E8091"/>
  <c r="E8092"/>
  <c r="E8093"/>
  <c r="E8094"/>
  <c r="E8095"/>
  <c r="E8096"/>
  <c r="E8097"/>
  <c r="E8098"/>
  <c r="E8099"/>
  <c r="E8100"/>
  <c r="E8101"/>
  <c r="E8102"/>
  <c r="E8103"/>
  <c r="E8104"/>
  <c r="E8105"/>
  <c r="E8106"/>
  <c r="E8107"/>
  <c r="E8108"/>
  <c r="E8109"/>
  <c r="E8110"/>
  <c r="E8111"/>
  <c r="E8112"/>
  <c r="E8113"/>
  <c r="E8114"/>
  <c r="E8115"/>
  <c r="E8116"/>
  <c r="E8117"/>
  <c r="E8118"/>
  <c r="E8119"/>
  <c r="E8120"/>
  <c r="E8121"/>
  <c r="E8122"/>
  <c r="E8123"/>
  <c r="E8124"/>
  <c r="E8125"/>
  <c r="E8126"/>
  <c r="E8127"/>
  <c r="E8128"/>
  <c r="E8129"/>
  <c r="E8130"/>
  <c r="E8131"/>
  <c r="E8132"/>
  <c r="E8133"/>
  <c r="E8134"/>
  <c r="E8135"/>
  <c r="E8136"/>
  <c r="E8137"/>
  <c r="E8138"/>
  <c r="E8139"/>
  <c r="E8140"/>
  <c r="E8141"/>
  <c r="E8142"/>
  <c r="E8143"/>
  <c r="E8144"/>
  <c r="E8145"/>
  <c r="E8146"/>
  <c r="E8147"/>
  <c r="E8148"/>
  <c r="E8149"/>
  <c r="E8150"/>
  <c r="E8151"/>
  <c r="E8152"/>
  <c r="E8153"/>
  <c r="E8154"/>
  <c r="E8155"/>
  <c r="E8156"/>
  <c r="E8157"/>
  <c r="E8158"/>
  <c r="E8159"/>
  <c r="E8160"/>
  <c r="E8161"/>
  <c r="E8162"/>
  <c r="E8163"/>
  <c r="E8164"/>
  <c r="E8165"/>
  <c r="E8166"/>
  <c r="E8167"/>
  <c r="E8168"/>
  <c r="E8169"/>
  <c r="E8170"/>
  <c r="E8171"/>
  <c r="E8172"/>
  <c r="E8173"/>
  <c r="E8174"/>
  <c r="E8175"/>
  <c r="E8176"/>
  <c r="E8177"/>
  <c r="E8178"/>
  <c r="E8179"/>
  <c r="E8180"/>
  <c r="E8181"/>
  <c r="E8182"/>
  <c r="E8183"/>
  <c r="E8184"/>
  <c r="E8185"/>
  <c r="E8186"/>
  <c r="E8187"/>
  <c r="E8188"/>
  <c r="E8189"/>
  <c r="E8190"/>
  <c r="E8191"/>
  <c r="E8192"/>
  <c r="E8193"/>
  <c r="E8194"/>
  <c r="E8195"/>
  <c r="E8196"/>
  <c r="E8197"/>
  <c r="E8198"/>
  <c r="E8199"/>
  <c r="E8200"/>
  <c r="E8201"/>
  <c r="E8202"/>
  <c r="E8203"/>
  <c r="E8204"/>
  <c r="E8205"/>
  <c r="E8206"/>
  <c r="E8207"/>
  <c r="E8208"/>
  <c r="E8209"/>
  <c r="E8210"/>
  <c r="E8211"/>
  <c r="E8212"/>
  <c r="E8213"/>
  <c r="E8214"/>
  <c r="E8215"/>
  <c r="E8216"/>
  <c r="E8217"/>
  <c r="E8218"/>
  <c r="E8219"/>
  <c r="E8220"/>
  <c r="E8221"/>
  <c r="E8222"/>
  <c r="E8223"/>
  <c r="E8224"/>
  <c r="E8225"/>
  <c r="E8226"/>
  <c r="E8227"/>
  <c r="E8228"/>
  <c r="E8229"/>
  <c r="E8230"/>
  <c r="E8231"/>
  <c r="E8232"/>
  <c r="E8233"/>
  <c r="E8234"/>
  <c r="E8235"/>
  <c r="E8236"/>
  <c r="E8237"/>
  <c r="E8238"/>
  <c r="E8239"/>
  <c r="E8240"/>
  <c r="E8241"/>
  <c r="E8242"/>
  <c r="E8243"/>
  <c r="E8244"/>
  <c r="E8245"/>
  <c r="E8246"/>
  <c r="E8247"/>
  <c r="E8248"/>
  <c r="E8249"/>
  <c r="E8250"/>
  <c r="E8251"/>
  <c r="E8252"/>
  <c r="E8253"/>
  <c r="E8254"/>
  <c r="E8255"/>
  <c r="E8256"/>
  <c r="E8257"/>
  <c r="E8258"/>
  <c r="E8259"/>
  <c r="E8260"/>
  <c r="E8261"/>
  <c r="E8262"/>
  <c r="E8263"/>
  <c r="E8264"/>
  <c r="E8265"/>
  <c r="E8266"/>
  <c r="E8267"/>
  <c r="E8268"/>
  <c r="E8269"/>
  <c r="E8270"/>
  <c r="E8271"/>
  <c r="E8272"/>
  <c r="E8273"/>
  <c r="E8274"/>
  <c r="E8275"/>
  <c r="E8276"/>
  <c r="E8277"/>
  <c r="E8278"/>
  <c r="E8279"/>
  <c r="E8280"/>
  <c r="E8281"/>
  <c r="E8282"/>
  <c r="E8283"/>
  <c r="E8284"/>
  <c r="E8285"/>
  <c r="E8286"/>
  <c r="E8287"/>
  <c r="E8288"/>
  <c r="E8289"/>
  <c r="E8290"/>
  <c r="E8291"/>
  <c r="E8292"/>
  <c r="E8293"/>
  <c r="E8294"/>
  <c r="E8295"/>
  <c r="E8296"/>
  <c r="E8297"/>
  <c r="E8298"/>
  <c r="E8299"/>
  <c r="E8300"/>
  <c r="E8301"/>
  <c r="E8302"/>
  <c r="E8303"/>
  <c r="E8304"/>
  <c r="E8305"/>
  <c r="E8306"/>
  <c r="E8307"/>
  <c r="E8308"/>
  <c r="E8309"/>
  <c r="E8310"/>
  <c r="E8311"/>
  <c r="E8312"/>
  <c r="E8313"/>
  <c r="E8314"/>
  <c r="E8315"/>
  <c r="E8316"/>
  <c r="E8317"/>
  <c r="E8318"/>
  <c r="E8319"/>
  <c r="E8320"/>
  <c r="E8321"/>
  <c r="E8322"/>
  <c r="E8323"/>
  <c r="E8324"/>
  <c r="E8325"/>
  <c r="E8326"/>
  <c r="E8327"/>
  <c r="E8328"/>
  <c r="E8329"/>
  <c r="E8330"/>
  <c r="E8331"/>
  <c r="E8332"/>
  <c r="E8333"/>
  <c r="E8334"/>
  <c r="E8335"/>
  <c r="E8336"/>
  <c r="E8337"/>
  <c r="E8338"/>
  <c r="E8339"/>
  <c r="E8340"/>
  <c r="E8341"/>
  <c r="E8342"/>
  <c r="E8343"/>
  <c r="E8344"/>
  <c r="E8345"/>
  <c r="E8346"/>
  <c r="E8347"/>
  <c r="E8348"/>
  <c r="E8349"/>
  <c r="E8350"/>
  <c r="E8351"/>
  <c r="E8352"/>
  <c r="E8353"/>
  <c r="E8354"/>
  <c r="E8355"/>
  <c r="E8356"/>
  <c r="E8357"/>
  <c r="E8358"/>
  <c r="E8359"/>
  <c r="E8360"/>
  <c r="E8361"/>
  <c r="E8362"/>
  <c r="E8363"/>
  <c r="E8364"/>
  <c r="E8365"/>
  <c r="E8366"/>
  <c r="E8367"/>
  <c r="E8368"/>
  <c r="E8369"/>
  <c r="E8370"/>
  <c r="E8371"/>
  <c r="E8372"/>
  <c r="E8373"/>
  <c r="E8374"/>
  <c r="E8375"/>
  <c r="E8376"/>
  <c r="E8377"/>
  <c r="E8378"/>
  <c r="E8379"/>
  <c r="E8380"/>
  <c r="E8381"/>
  <c r="E8382"/>
  <c r="E8383"/>
  <c r="E8384"/>
  <c r="E8385"/>
  <c r="E8386"/>
  <c r="E8387"/>
  <c r="E8388"/>
  <c r="E8389"/>
  <c r="E8390"/>
  <c r="E8391"/>
  <c r="E8392"/>
  <c r="E8393"/>
  <c r="E8394"/>
  <c r="E8395"/>
  <c r="E8396"/>
  <c r="E8397"/>
  <c r="E8398"/>
  <c r="E8399"/>
  <c r="E8400"/>
  <c r="E8401"/>
  <c r="E8402"/>
  <c r="E8403"/>
  <c r="E8404"/>
  <c r="E8405"/>
  <c r="E8406"/>
  <c r="E8407"/>
  <c r="E8408"/>
  <c r="E8409"/>
  <c r="E8410"/>
  <c r="E8411"/>
  <c r="E8412"/>
  <c r="E8413"/>
  <c r="E8414"/>
  <c r="E8415"/>
  <c r="E8416"/>
  <c r="E8417"/>
  <c r="E8418"/>
  <c r="E8419"/>
  <c r="E8420"/>
  <c r="E8421"/>
  <c r="E8422"/>
  <c r="E8423"/>
  <c r="E8424"/>
  <c r="E8425"/>
  <c r="E8426"/>
  <c r="E8427"/>
  <c r="E8428"/>
  <c r="E8429"/>
  <c r="E8430"/>
  <c r="E8431"/>
  <c r="E8432"/>
  <c r="E8433"/>
  <c r="E8434"/>
  <c r="E8435"/>
  <c r="E8436"/>
  <c r="E8437"/>
  <c r="E8438"/>
  <c r="E8439"/>
  <c r="E8440"/>
  <c r="E8441"/>
  <c r="E8442"/>
  <c r="E8443"/>
  <c r="E8444"/>
  <c r="E8445"/>
  <c r="E8446"/>
  <c r="E8447"/>
  <c r="E8448"/>
  <c r="E8449"/>
  <c r="E8450"/>
  <c r="E8451"/>
  <c r="E8452"/>
  <c r="E8453"/>
  <c r="E8454"/>
  <c r="E8455"/>
  <c r="E8456"/>
  <c r="E8457"/>
  <c r="E8458"/>
  <c r="E8459"/>
  <c r="E8460"/>
  <c r="E8461"/>
  <c r="E8462"/>
  <c r="E8463"/>
  <c r="E8464"/>
  <c r="E8465"/>
  <c r="E8466"/>
  <c r="E8467"/>
  <c r="E8468"/>
  <c r="E8469"/>
  <c r="E8470"/>
  <c r="E8471"/>
  <c r="E8472"/>
  <c r="E8473"/>
  <c r="E8474"/>
  <c r="E8475"/>
  <c r="E8476"/>
  <c r="E8477"/>
  <c r="E8478"/>
  <c r="E8479"/>
  <c r="E8480"/>
  <c r="E8481"/>
  <c r="E8482"/>
  <c r="E8483"/>
  <c r="E8484"/>
  <c r="E8485"/>
  <c r="E8486"/>
  <c r="E8487"/>
  <c r="E8488"/>
  <c r="E8489"/>
  <c r="E8490"/>
  <c r="E8491"/>
  <c r="E8492"/>
  <c r="E8493"/>
  <c r="E8494"/>
  <c r="E8495"/>
  <c r="E8496"/>
  <c r="E8497"/>
  <c r="E8498"/>
  <c r="E8499"/>
  <c r="E8500"/>
  <c r="E8501"/>
  <c r="E8502"/>
  <c r="E8503"/>
  <c r="E8504"/>
  <c r="E8505"/>
  <c r="E8506"/>
  <c r="E8507"/>
  <c r="E8508"/>
  <c r="E8509"/>
  <c r="E8510"/>
  <c r="E8511"/>
  <c r="E8512"/>
  <c r="E8513"/>
  <c r="E8514"/>
  <c r="E8515"/>
  <c r="E8516"/>
  <c r="E8517"/>
  <c r="E8518"/>
  <c r="E8519"/>
  <c r="E8520"/>
  <c r="E8521"/>
  <c r="E8522"/>
  <c r="E8523"/>
  <c r="E8524"/>
  <c r="E8525"/>
  <c r="E8526"/>
  <c r="E8527"/>
  <c r="E8528"/>
  <c r="E8529"/>
  <c r="E8530"/>
  <c r="E8531"/>
  <c r="E8532"/>
  <c r="E8533"/>
  <c r="E8534"/>
  <c r="E8535"/>
  <c r="E8536"/>
  <c r="E8537"/>
  <c r="E8538"/>
  <c r="E8539"/>
  <c r="E8540"/>
  <c r="E8541"/>
  <c r="E8542"/>
  <c r="E8543"/>
  <c r="E8544"/>
  <c r="E8545"/>
  <c r="E8546"/>
  <c r="E8547"/>
  <c r="E8548"/>
  <c r="E8549"/>
  <c r="E8550"/>
  <c r="E8551"/>
  <c r="E8552"/>
  <c r="E8553"/>
  <c r="E8554"/>
  <c r="E8555"/>
  <c r="E8556"/>
  <c r="E8557"/>
  <c r="E8558"/>
  <c r="E8559"/>
  <c r="E8560"/>
  <c r="E8561"/>
  <c r="E8562"/>
  <c r="E8563"/>
  <c r="E8564"/>
  <c r="E8565"/>
  <c r="E8566"/>
  <c r="E8567"/>
  <c r="E8568"/>
  <c r="E8569"/>
  <c r="E8570"/>
  <c r="E8571"/>
  <c r="E8572"/>
  <c r="E8573"/>
  <c r="E8574"/>
  <c r="E8575"/>
  <c r="E8576"/>
  <c r="E8577"/>
  <c r="E8578"/>
  <c r="E8579"/>
  <c r="E8580"/>
  <c r="E8581"/>
  <c r="E8582"/>
  <c r="E8583"/>
  <c r="E8584"/>
  <c r="E8585"/>
  <c r="E8586"/>
  <c r="E8587"/>
  <c r="E8588"/>
  <c r="E8589"/>
  <c r="E8590"/>
  <c r="E8591"/>
  <c r="E8592"/>
  <c r="E8593"/>
  <c r="E8594"/>
  <c r="E8595"/>
  <c r="E8596"/>
  <c r="E8597"/>
  <c r="E8598"/>
  <c r="E8599"/>
  <c r="E8600"/>
  <c r="E8601"/>
  <c r="E8602"/>
  <c r="E8603"/>
  <c r="E8604"/>
  <c r="E8605"/>
  <c r="E8606"/>
  <c r="E8607"/>
  <c r="E8608"/>
  <c r="E8609"/>
  <c r="E8610"/>
  <c r="E8611"/>
  <c r="E8612"/>
  <c r="E8613"/>
  <c r="E8614"/>
  <c r="E8615"/>
  <c r="E8616"/>
  <c r="E8617"/>
  <c r="E8618"/>
  <c r="E8619"/>
  <c r="E8620"/>
  <c r="E8621"/>
  <c r="E8622"/>
  <c r="E8623"/>
  <c r="E8624"/>
  <c r="E8625"/>
  <c r="E8626"/>
  <c r="E8627"/>
  <c r="E8628"/>
  <c r="E8629"/>
  <c r="E8630"/>
  <c r="E8631"/>
  <c r="E8632"/>
  <c r="E8633"/>
  <c r="E8634"/>
  <c r="E8635"/>
  <c r="E8636"/>
  <c r="E8637"/>
  <c r="E8638"/>
  <c r="E8639"/>
  <c r="E8640"/>
  <c r="E8641"/>
  <c r="E8642"/>
  <c r="E8643"/>
  <c r="E8644"/>
  <c r="E8645"/>
  <c r="E8646"/>
  <c r="E8647"/>
  <c r="E8648"/>
  <c r="E8649"/>
  <c r="E8650"/>
  <c r="E8651"/>
  <c r="E8652"/>
  <c r="E8653"/>
  <c r="E8654"/>
  <c r="E8655"/>
  <c r="E8656"/>
  <c r="E8657"/>
  <c r="E8658"/>
  <c r="E8659"/>
  <c r="E8660"/>
  <c r="E8661"/>
  <c r="E8662"/>
  <c r="E8663"/>
  <c r="E8664"/>
  <c r="E8665"/>
  <c r="E8666"/>
  <c r="E8667"/>
  <c r="E8668"/>
  <c r="E8669"/>
  <c r="E8670"/>
  <c r="E8671"/>
  <c r="E8672"/>
  <c r="E8673"/>
  <c r="E8674"/>
  <c r="E8675"/>
  <c r="E8676"/>
  <c r="E8677"/>
  <c r="E8678"/>
  <c r="E8679"/>
  <c r="E8680"/>
  <c r="E8681"/>
  <c r="E8682"/>
  <c r="E8683"/>
  <c r="E8684"/>
  <c r="E8685"/>
  <c r="E8686"/>
  <c r="E8687"/>
  <c r="E8688"/>
  <c r="E8689"/>
  <c r="E8690"/>
  <c r="E8691"/>
  <c r="E8692"/>
  <c r="E8693"/>
  <c r="E8694"/>
  <c r="E8695"/>
  <c r="E8696"/>
  <c r="E8697"/>
  <c r="E8698"/>
  <c r="E8699"/>
  <c r="E8700"/>
  <c r="E8701"/>
  <c r="E8702"/>
  <c r="E8703"/>
  <c r="E8704"/>
  <c r="E8705"/>
  <c r="E8706"/>
  <c r="E8707"/>
  <c r="E8708"/>
  <c r="E8709"/>
  <c r="E8710"/>
  <c r="E8711"/>
  <c r="E8712"/>
  <c r="E8713"/>
  <c r="E8714"/>
  <c r="E8715"/>
  <c r="E8716"/>
  <c r="E8717"/>
  <c r="E8718"/>
  <c r="E8719"/>
  <c r="E8720"/>
  <c r="E8721"/>
  <c r="E8722"/>
  <c r="E8723"/>
  <c r="E8724"/>
  <c r="E8725"/>
  <c r="E8726"/>
  <c r="E8727"/>
  <c r="E8728"/>
  <c r="E8729"/>
  <c r="E8730"/>
  <c r="E8731"/>
  <c r="E8732"/>
  <c r="E8733"/>
  <c r="E8734"/>
  <c r="E8735"/>
  <c r="E8736"/>
  <c r="E8737"/>
  <c r="E8738"/>
  <c r="E8739"/>
  <c r="E8740"/>
  <c r="E8741"/>
  <c r="E8742"/>
  <c r="E8743"/>
  <c r="E8744"/>
  <c r="E8745"/>
  <c r="E8746"/>
  <c r="E8747"/>
  <c r="E8748"/>
  <c r="E8749"/>
  <c r="E8750"/>
  <c r="E8751"/>
  <c r="E8752"/>
  <c r="E8753"/>
  <c r="E8754"/>
  <c r="E8755"/>
  <c r="E8756"/>
  <c r="E8757"/>
  <c r="E8758"/>
  <c r="E8759"/>
  <c r="E8760"/>
  <c r="E8761"/>
  <c r="E8762"/>
  <c r="E8763"/>
  <c r="E8764"/>
  <c r="E8765"/>
  <c r="E8766"/>
  <c r="E8767"/>
  <c r="E8768"/>
  <c r="E8769"/>
  <c r="E8770"/>
  <c r="E8771"/>
  <c r="E8772"/>
  <c r="E8773"/>
  <c r="E8774"/>
  <c r="E8775"/>
  <c r="E8776"/>
  <c r="E8777"/>
  <c r="E8778"/>
  <c r="E8779"/>
  <c r="E8780"/>
  <c r="E8781"/>
  <c r="E8782"/>
  <c r="E8783"/>
  <c r="E8784"/>
  <c r="E8785"/>
  <c r="E8786"/>
  <c r="E8787"/>
  <c r="E8788"/>
  <c r="E8789"/>
  <c r="E8790"/>
  <c r="E8791"/>
  <c r="E8792"/>
  <c r="E8793"/>
  <c r="E8794"/>
  <c r="E8795"/>
  <c r="E8796"/>
  <c r="E8797"/>
  <c r="E8798"/>
  <c r="E8799"/>
  <c r="E8800"/>
  <c r="E8801"/>
  <c r="E8802"/>
  <c r="E8803"/>
  <c r="E8804"/>
  <c r="E8805"/>
  <c r="E8806"/>
  <c r="E8807"/>
  <c r="E8808"/>
  <c r="E8809"/>
  <c r="E8810"/>
  <c r="E8811"/>
  <c r="E8812"/>
  <c r="E8813"/>
  <c r="E8814"/>
  <c r="E8815"/>
  <c r="E8816"/>
  <c r="E8817"/>
  <c r="E8818"/>
  <c r="E8819"/>
  <c r="E8820"/>
  <c r="E8821"/>
  <c r="E8822"/>
  <c r="E8823"/>
  <c r="E8824"/>
  <c r="E8825"/>
  <c r="E8826"/>
  <c r="E8827"/>
  <c r="E8828"/>
  <c r="E8829"/>
  <c r="E8830"/>
  <c r="E8831"/>
  <c r="E8832"/>
  <c r="E8833"/>
  <c r="E8834"/>
  <c r="E8835"/>
  <c r="E8836"/>
  <c r="E8837"/>
  <c r="E8838"/>
  <c r="E8839"/>
  <c r="E8840"/>
  <c r="E8841"/>
  <c r="E8842"/>
  <c r="E8843"/>
  <c r="E8844"/>
  <c r="E8845"/>
  <c r="E8846"/>
  <c r="E8847"/>
  <c r="E8848"/>
  <c r="E8849"/>
  <c r="E8850"/>
  <c r="E8851"/>
  <c r="E8852"/>
  <c r="E8853"/>
  <c r="E8854"/>
  <c r="E8855"/>
  <c r="E8856"/>
  <c r="E8857"/>
  <c r="E8858"/>
  <c r="E8859"/>
  <c r="E8860"/>
  <c r="E8861"/>
  <c r="E8862"/>
  <c r="E8863"/>
  <c r="E8864"/>
  <c r="E8865"/>
  <c r="E8866"/>
  <c r="E8867"/>
  <c r="E8868"/>
  <c r="E8869"/>
  <c r="E8870"/>
  <c r="E8871"/>
  <c r="E8872"/>
  <c r="E8873"/>
  <c r="E8874"/>
  <c r="E8875"/>
  <c r="E8876"/>
  <c r="E8877"/>
  <c r="E8878"/>
  <c r="E8879"/>
  <c r="E8880"/>
  <c r="E8881"/>
  <c r="E8882"/>
  <c r="E8883"/>
  <c r="E8884"/>
  <c r="E8885"/>
  <c r="E8886"/>
  <c r="E8887"/>
  <c r="E8888"/>
  <c r="E8889"/>
  <c r="E8890"/>
  <c r="E8891"/>
  <c r="E8892"/>
  <c r="E8893"/>
  <c r="E8894"/>
  <c r="E8895"/>
  <c r="E8896"/>
  <c r="E8897"/>
  <c r="E8898"/>
  <c r="E8899"/>
  <c r="E8900"/>
  <c r="E8901"/>
  <c r="E8902"/>
  <c r="E8903"/>
  <c r="E8904"/>
  <c r="E8905"/>
  <c r="E8906"/>
  <c r="E8907"/>
  <c r="E8908"/>
  <c r="E8909"/>
  <c r="E8910"/>
  <c r="E8911"/>
  <c r="E8912"/>
  <c r="E8913"/>
  <c r="E8914"/>
  <c r="E8915"/>
  <c r="E8916"/>
  <c r="E8917"/>
  <c r="E8918"/>
  <c r="E8919"/>
  <c r="E8920"/>
  <c r="E8921"/>
  <c r="E8922"/>
  <c r="E8923"/>
  <c r="E8924"/>
  <c r="E8925"/>
  <c r="E8926"/>
  <c r="E8927"/>
  <c r="E8928"/>
  <c r="E8929"/>
  <c r="E8930"/>
  <c r="E8931"/>
  <c r="E8932"/>
  <c r="E8933"/>
  <c r="E8934"/>
  <c r="E8935"/>
  <c r="E8936"/>
  <c r="E8937"/>
  <c r="E8938"/>
  <c r="E8939"/>
  <c r="E8940"/>
  <c r="E8941"/>
  <c r="E8942"/>
  <c r="E8943"/>
  <c r="E8944"/>
  <c r="E8945"/>
  <c r="E8946"/>
  <c r="E8947"/>
  <c r="E8948"/>
  <c r="E8949"/>
  <c r="E8950"/>
  <c r="E8951"/>
  <c r="E8952"/>
  <c r="E8953"/>
  <c r="E8954"/>
  <c r="E8955"/>
  <c r="E8956"/>
  <c r="E8957"/>
  <c r="E8958"/>
  <c r="E8959"/>
  <c r="E8960"/>
  <c r="E8961"/>
  <c r="E8962"/>
  <c r="E8963"/>
  <c r="E8964"/>
  <c r="E8965"/>
  <c r="E8966"/>
  <c r="E8967"/>
  <c r="E8968"/>
  <c r="E8969"/>
  <c r="E8970"/>
  <c r="E8971"/>
  <c r="E8972"/>
  <c r="E8973"/>
  <c r="E8974"/>
  <c r="E8975"/>
  <c r="E8976"/>
  <c r="E8977"/>
  <c r="E8978"/>
  <c r="E8979"/>
  <c r="E8980"/>
  <c r="E8981"/>
  <c r="E8982"/>
  <c r="E8983"/>
  <c r="E8984"/>
  <c r="E8985"/>
  <c r="E8986"/>
  <c r="E8987"/>
  <c r="E8988"/>
  <c r="E8989"/>
  <c r="E8990"/>
  <c r="E8991"/>
  <c r="E8992"/>
  <c r="E8993"/>
  <c r="E8994"/>
  <c r="E8995"/>
  <c r="E8996"/>
  <c r="E8997"/>
  <c r="E8998"/>
  <c r="E8999"/>
  <c r="E9000"/>
  <c r="E9001"/>
  <c r="E9002"/>
  <c r="E9003"/>
  <c r="E9004"/>
  <c r="E9005"/>
  <c r="E9006"/>
  <c r="E9007"/>
  <c r="E9008"/>
  <c r="E9009"/>
  <c r="E9010"/>
  <c r="E9011"/>
  <c r="E9012"/>
  <c r="E9013"/>
  <c r="E9014"/>
  <c r="E9015"/>
  <c r="E9016"/>
  <c r="E9017"/>
  <c r="E9018"/>
  <c r="E9019"/>
  <c r="E9020"/>
  <c r="E9021"/>
  <c r="E9022"/>
  <c r="E9023"/>
  <c r="E9024"/>
  <c r="E9025"/>
  <c r="E9026"/>
  <c r="E9027"/>
  <c r="E9028"/>
  <c r="E9029"/>
  <c r="E9030"/>
  <c r="E9031"/>
  <c r="E9032"/>
  <c r="E9033"/>
  <c r="E9034"/>
  <c r="E9035"/>
  <c r="E9036"/>
  <c r="E9037"/>
  <c r="E9038"/>
  <c r="E9039"/>
  <c r="E9040"/>
  <c r="E9041"/>
  <c r="E9042"/>
  <c r="E9043"/>
  <c r="E9044"/>
  <c r="E9045"/>
  <c r="E9046"/>
  <c r="E9047"/>
  <c r="E9048"/>
  <c r="E9049"/>
  <c r="E9050"/>
  <c r="E9051"/>
  <c r="E9052"/>
  <c r="E9053"/>
  <c r="E9054"/>
  <c r="E9055"/>
  <c r="E9056"/>
  <c r="E9057"/>
  <c r="E9058"/>
  <c r="E9059"/>
  <c r="E9060"/>
  <c r="E9061"/>
  <c r="E9062"/>
  <c r="E9063"/>
  <c r="E9064"/>
  <c r="E9065"/>
  <c r="E9066"/>
  <c r="E9067"/>
  <c r="E9068"/>
  <c r="E9069"/>
  <c r="E9070"/>
  <c r="E9071"/>
  <c r="E9072"/>
  <c r="E9073"/>
  <c r="E9074"/>
  <c r="E9075"/>
  <c r="E9076"/>
  <c r="E9077"/>
  <c r="E9078"/>
  <c r="E9079"/>
  <c r="E9080"/>
  <c r="E9081"/>
  <c r="E9082"/>
  <c r="E9083"/>
  <c r="E9084"/>
  <c r="E9085"/>
  <c r="E9086"/>
  <c r="E9087"/>
  <c r="E9088"/>
  <c r="E9089"/>
  <c r="E9090"/>
  <c r="E9091"/>
  <c r="E9092"/>
  <c r="E9093"/>
  <c r="E9094"/>
  <c r="E9095"/>
  <c r="E9096"/>
  <c r="E9097"/>
  <c r="E9098"/>
  <c r="E9099"/>
  <c r="E9100"/>
  <c r="E9101"/>
  <c r="E9102"/>
  <c r="E9103"/>
  <c r="E9104"/>
  <c r="E9105"/>
  <c r="E9106"/>
  <c r="E9107"/>
  <c r="E9108"/>
  <c r="E9109"/>
  <c r="E9110"/>
  <c r="E9111"/>
  <c r="E9112"/>
  <c r="E9113"/>
  <c r="E9114"/>
  <c r="E9115"/>
  <c r="E9116"/>
  <c r="E9117"/>
  <c r="E9118"/>
  <c r="E9119"/>
  <c r="E9120"/>
  <c r="E9121"/>
  <c r="E9122"/>
  <c r="E9123"/>
  <c r="E9124"/>
  <c r="E9125"/>
  <c r="E9126"/>
  <c r="E9127"/>
  <c r="E9128"/>
  <c r="E9129"/>
  <c r="E9130"/>
  <c r="E9131"/>
  <c r="E9132"/>
  <c r="E9133"/>
  <c r="E9134"/>
  <c r="E9135"/>
  <c r="E9136"/>
  <c r="E9137"/>
  <c r="E9138"/>
  <c r="E9139"/>
  <c r="E9140"/>
  <c r="E9141"/>
  <c r="E9142"/>
  <c r="E9143"/>
  <c r="E9144"/>
  <c r="E9145"/>
  <c r="E9146"/>
  <c r="E9147"/>
  <c r="E9148"/>
  <c r="E9149"/>
  <c r="E9150"/>
  <c r="E9151"/>
  <c r="E9152"/>
  <c r="E9153"/>
  <c r="E9154"/>
  <c r="E9155"/>
  <c r="E9156"/>
  <c r="E9157"/>
  <c r="E9158"/>
  <c r="E9159"/>
  <c r="E9160"/>
  <c r="E9161"/>
  <c r="E9162"/>
  <c r="E9163"/>
  <c r="E9164"/>
  <c r="E9165"/>
  <c r="E9166"/>
  <c r="E9167"/>
  <c r="E9168"/>
  <c r="E9169"/>
  <c r="E9170"/>
  <c r="E9171"/>
  <c r="E9172"/>
  <c r="E9173"/>
  <c r="E9174"/>
  <c r="E9175"/>
  <c r="E9176"/>
  <c r="E9177"/>
  <c r="E9178"/>
  <c r="E9179"/>
  <c r="E9180"/>
  <c r="E9181"/>
  <c r="E9182"/>
  <c r="E9183"/>
  <c r="E9184"/>
  <c r="E9185"/>
  <c r="E9186"/>
  <c r="E9187"/>
  <c r="E9188"/>
  <c r="E9189"/>
  <c r="E9190"/>
  <c r="E9191"/>
  <c r="E9192"/>
  <c r="E9193"/>
  <c r="E9194"/>
  <c r="E9195"/>
  <c r="E9196"/>
  <c r="E9197"/>
  <c r="E9198"/>
  <c r="E9199"/>
  <c r="E9200"/>
  <c r="E9201"/>
  <c r="E9202"/>
  <c r="E9203"/>
  <c r="E9204"/>
  <c r="E9205"/>
  <c r="E9206"/>
  <c r="E9207"/>
  <c r="E9208"/>
  <c r="E9209"/>
  <c r="E9210"/>
  <c r="E9211"/>
  <c r="E9212"/>
  <c r="E9213"/>
  <c r="E9214"/>
  <c r="E9215"/>
  <c r="E9216"/>
  <c r="E9217"/>
  <c r="E9218"/>
  <c r="E9219"/>
  <c r="E9220"/>
  <c r="E9221"/>
  <c r="E9222"/>
  <c r="E9223"/>
  <c r="E9224"/>
  <c r="E9225"/>
  <c r="E9226"/>
  <c r="E9227"/>
  <c r="E9228"/>
  <c r="E9229"/>
  <c r="E9230"/>
  <c r="E9231"/>
  <c r="E9232"/>
  <c r="E9233"/>
  <c r="E9234"/>
  <c r="E9235"/>
  <c r="E9236"/>
  <c r="E9237"/>
  <c r="E9238"/>
  <c r="E9239"/>
  <c r="E9240"/>
  <c r="E9241"/>
  <c r="E9242"/>
  <c r="E9243"/>
  <c r="E9244"/>
  <c r="E9245"/>
  <c r="E9246"/>
  <c r="E9247"/>
  <c r="E9248"/>
  <c r="E9249"/>
  <c r="E9250"/>
  <c r="E9251"/>
  <c r="E9252"/>
  <c r="E9253"/>
  <c r="E9254"/>
  <c r="E9255"/>
  <c r="E9256"/>
  <c r="E9257"/>
  <c r="E9258"/>
  <c r="E9259"/>
  <c r="E9260"/>
  <c r="E9261"/>
  <c r="E9262"/>
  <c r="E9263"/>
  <c r="E9264"/>
  <c r="E9265"/>
  <c r="E9266"/>
  <c r="E9267"/>
  <c r="E9268"/>
  <c r="E9269"/>
  <c r="E9270"/>
  <c r="E9271"/>
  <c r="E9272"/>
  <c r="E9273"/>
  <c r="E9274"/>
  <c r="E9275"/>
  <c r="E9276"/>
  <c r="E9277"/>
  <c r="E9278"/>
  <c r="E9279"/>
  <c r="E9280"/>
  <c r="E9281"/>
  <c r="E9282"/>
  <c r="E9283"/>
  <c r="E9284"/>
  <c r="E9285"/>
  <c r="E9286"/>
  <c r="E9287"/>
  <c r="E9288"/>
  <c r="E9289"/>
  <c r="E9290"/>
  <c r="E9291"/>
  <c r="E9292"/>
  <c r="E9293"/>
  <c r="E9294"/>
  <c r="E9295"/>
  <c r="E9296"/>
  <c r="E9297"/>
  <c r="E9298"/>
  <c r="E9299"/>
  <c r="E9300"/>
  <c r="E9301"/>
  <c r="E9302"/>
  <c r="E9303"/>
  <c r="E9304"/>
  <c r="E9305"/>
  <c r="E9306"/>
  <c r="E9307"/>
  <c r="E9308"/>
  <c r="E9309"/>
  <c r="E9310"/>
  <c r="E9311"/>
  <c r="E9312"/>
  <c r="E9313"/>
  <c r="E9314"/>
  <c r="E9315"/>
  <c r="E9316"/>
  <c r="E9317"/>
  <c r="E9318"/>
  <c r="E9319"/>
  <c r="E9320"/>
  <c r="E9321"/>
  <c r="E9322"/>
  <c r="E9323"/>
  <c r="E9324"/>
  <c r="E9325"/>
  <c r="E9326"/>
  <c r="E9327"/>
  <c r="E9328"/>
  <c r="E9329"/>
  <c r="E9330"/>
  <c r="E9331"/>
  <c r="E9332"/>
  <c r="E9333"/>
  <c r="E9334"/>
  <c r="E9335"/>
  <c r="E9336"/>
  <c r="E9337"/>
  <c r="E9338"/>
  <c r="E9339"/>
  <c r="E9340"/>
  <c r="E9341"/>
  <c r="E9342"/>
  <c r="E9343"/>
  <c r="E9344"/>
  <c r="E9345"/>
  <c r="E9346"/>
  <c r="E9347"/>
  <c r="E9348"/>
  <c r="E9349"/>
  <c r="E9350"/>
  <c r="E9351"/>
  <c r="E9352"/>
  <c r="E9353"/>
  <c r="E9354"/>
  <c r="E9355"/>
  <c r="E9356"/>
  <c r="E9357"/>
  <c r="E9358"/>
  <c r="E9359"/>
  <c r="E9360"/>
  <c r="E9361"/>
  <c r="E9362"/>
  <c r="E9363"/>
  <c r="E9364"/>
  <c r="E9365"/>
  <c r="E9366"/>
  <c r="E9367"/>
  <c r="E9368"/>
  <c r="E9369"/>
  <c r="E9370"/>
  <c r="E9371"/>
  <c r="E9372"/>
  <c r="E9373"/>
  <c r="E9374"/>
  <c r="E9375"/>
  <c r="E9376"/>
  <c r="E9377"/>
  <c r="E9378"/>
  <c r="E9379"/>
  <c r="E9380"/>
  <c r="E9381"/>
  <c r="E9382"/>
  <c r="E9383"/>
  <c r="E9384"/>
  <c r="E9385"/>
  <c r="E9386"/>
  <c r="E9387"/>
  <c r="E9388"/>
  <c r="E9389"/>
  <c r="E9390"/>
  <c r="E9391"/>
  <c r="E9392"/>
  <c r="E9393"/>
  <c r="E9394"/>
  <c r="E9395"/>
  <c r="E9396"/>
  <c r="E9397"/>
  <c r="E9398"/>
  <c r="E9399"/>
  <c r="E9400"/>
  <c r="E9401"/>
  <c r="E9402"/>
  <c r="E9403"/>
  <c r="E9404"/>
  <c r="E9405"/>
  <c r="E9406"/>
  <c r="E9407"/>
  <c r="E9408"/>
  <c r="E9409"/>
  <c r="E9410"/>
  <c r="E9411"/>
  <c r="E9412"/>
  <c r="E9413"/>
  <c r="E9414"/>
  <c r="E9415"/>
  <c r="E9416"/>
  <c r="E9417"/>
  <c r="E9418"/>
  <c r="E9419"/>
  <c r="E9420"/>
  <c r="E9421"/>
  <c r="E9422"/>
  <c r="E9423"/>
  <c r="E9424"/>
  <c r="E9425"/>
  <c r="E9426"/>
  <c r="E9427"/>
  <c r="E9428"/>
  <c r="E9429"/>
  <c r="E9430"/>
  <c r="E9431"/>
  <c r="E9432"/>
  <c r="E9433"/>
  <c r="E9434"/>
  <c r="E9435"/>
  <c r="E9436"/>
  <c r="E9437"/>
  <c r="E9438"/>
  <c r="E9439"/>
  <c r="E9440"/>
  <c r="E9441"/>
  <c r="E9442"/>
  <c r="E9443"/>
  <c r="E9444"/>
  <c r="E9445"/>
  <c r="E9446"/>
  <c r="E9447"/>
  <c r="E9448"/>
  <c r="E9449"/>
  <c r="E9450"/>
  <c r="E9451"/>
  <c r="E9452"/>
  <c r="E9453"/>
  <c r="E9454"/>
  <c r="E9455"/>
  <c r="E9456"/>
  <c r="E9457"/>
  <c r="E9458"/>
  <c r="E9459"/>
  <c r="E9460"/>
  <c r="E9461"/>
  <c r="E9462"/>
  <c r="E9463"/>
  <c r="E9464"/>
  <c r="E9465"/>
  <c r="E9466"/>
  <c r="E9467"/>
  <c r="E9468"/>
  <c r="E9469"/>
  <c r="E9470"/>
  <c r="E9471"/>
  <c r="E9472"/>
  <c r="E9473"/>
  <c r="E9474"/>
  <c r="E9475"/>
  <c r="E9476"/>
  <c r="E9477"/>
  <c r="E9478"/>
  <c r="E9479"/>
  <c r="E9480"/>
  <c r="E9481"/>
  <c r="E9482"/>
  <c r="E9483"/>
  <c r="E9484"/>
  <c r="E9485"/>
  <c r="E9486"/>
  <c r="E9487"/>
  <c r="E9488"/>
  <c r="E9489"/>
  <c r="E9490"/>
  <c r="E9491"/>
  <c r="E9492"/>
  <c r="E9493"/>
  <c r="E9494"/>
  <c r="E9495"/>
  <c r="E9496"/>
  <c r="E9497"/>
  <c r="E9498"/>
  <c r="E9499"/>
  <c r="E9500"/>
  <c r="E9501"/>
  <c r="E9502"/>
  <c r="E9503"/>
  <c r="E9504"/>
  <c r="E9505"/>
  <c r="E9506"/>
  <c r="E9507"/>
  <c r="E9508"/>
  <c r="E9509"/>
  <c r="E9510"/>
  <c r="E9511"/>
  <c r="E9512"/>
  <c r="E9513"/>
  <c r="E9514"/>
  <c r="E9515"/>
  <c r="E9516"/>
  <c r="E9517"/>
  <c r="E9518"/>
  <c r="E9519"/>
  <c r="E9520"/>
  <c r="E9521"/>
  <c r="E9522"/>
  <c r="E9523"/>
  <c r="E9524"/>
  <c r="E9525"/>
  <c r="E9526"/>
  <c r="E9527"/>
  <c r="E9528"/>
  <c r="E9529"/>
  <c r="E9530"/>
  <c r="E9531"/>
  <c r="E9532"/>
  <c r="E9533"/>
  <c r="E9534"/>
  <c r="E9535"/>
  <c r="E9536"/>
  <c r="E9537"/>
  <c r="E9538"/>
  <c r="E9539"/>
  <c r="E9540"/>
  <c r="E9541"/>
  <c r="E9542"/>
  <c r="E9543"/>
  <c r="E9544"/>
  <c r="E9545"/>
  <c r="E9546"/>
  <c r="E9547"/>
  <c r="E9548"/>
  <c r="E9549"/>
  <c r="E9550"/>
  <c r="E9551"/>
  <c r="E9552"/>
  <c r="E9553"/>
  <c r="E9554"/>
  <c r="E9555"/>
  <c r="E9556"/>
  <c r="E9557"/>
  <c r="E9558"/>
  <c r="E9559"/>
  <c r="E9560"/>
  <c r="E9561"/>
  <c r="E9562"/>
  <c r="E9563"/>
  <c r="E9564"/>
  <c r="E9565"/>
  <c r="E9566"/>
  <c r="E9567"/>
  <c r="E9568"/>
  <c r="E9569"/>
  <c r="E9570"/>
  <c r="E9571"/>
  <c r="E9572"/>
  <c r="E9573"/>
  <c r="E9574"/>
  <c r="E9575"/>
  <c r="E9576"/>
  <c r="E9577"/>
  <c r="E9578"/>
  <c r="E9579"/>
  <c r="E9580"/>
  <c r="E9581"/>
  <c r="E9582"/>
  <c r="E9583"/>
  <c r="E9584"/>
  <c r="E9585"/>
  <c r="E9586"/>
  <c r="E9587"/>
  <c r="E9588"/>
  <c r="E9589"/>
  <c r="E9590"/>
  <c r="E9591"/>
  <c r="E9592"/>
  <c r="E9593"/>
  <c r="E9594"/>
  <c r="E9595"/>
  <c r="E9596"/>
  <c r="E9597"/>
  <c r="E9598"/>
  <c r="E9599"/>
  <c r="E9600"/>
  <c r="E9601"/>
  <c r="E9602"/>
  <c r="E9603"/>
  <c r="E9604"/>
  <c r="E9605"/>
  <c r="E9606"/>
  <c r="E9607"/>
  <c r="E9608"/>
  <c r="E9609"/>
  <c r="E9610"/>
  <c r="E9611"/>
  <c r="E9612"/>
  <c r="E9613"/>
  <c r="E9614"/>
  <c r="E9615"/>
  <c r="E9616"/>
  <c r="E9617"/>
  <c r="E9618"/>
  <c r="E9619"/>
  <c r="E9620"/>
  <c r="E9621"/>
  <c r="E9622"/>
  <c r="E9623"/>
  <c r="E9624"/>
  <c r="E9625"/>
  <c r="E9626"/>
  <c r="E9627"/>
  <c r="E9628"/>
  <c r="E9629"/>
  <c r="E9630"/>
  <c r="E9631"/>
  <c r="E9632"/>
  <c r="E9633"/>
  <c r="E9634"/>
  <c r="E9635"/>
  <c r="E9636"/>
  <c r="E9637"/>
  <c r="E9638"/>
  <c r="E9639"/>
  <c r="E9640"/>
  <c r="E9641"/>
  <c r="E9642"/>
  <c r="E9643"/>
  <c r="E9644"/>
  <c r="E9645"/>
  <c r="E9646"/>
  <c r="E9647"/>
  <c r="E9648"/>
  <c r="E9649"/>
  <c r="E9650"/>
  <c r="E9651"/>
  <c r="E9652"/>
  <c r="E9653"/>
  <c r="E9654"/>
  <c r="E9655"/>
  <c r="E9656"/>
  <c r="E9657"/>
  <c r="E9658"/>
  <c r="E9659"/>
  <c r="E9660"/>
  <c r="E9661"/>
  <c r="E9662"/>
  <c r="E9663"/>
  <c r="E9664"/>
  <c r="E9665"/>
  <c r="E9666"/>
  <c r="E9667"/>
  <c r="E9668"/>
  <c r="E9669"/>
  <c r="E9670"/>
  <c r="E9671"/>
  <c r="E9672"/>
  <c r="E9673"/>
  <c r="E9674"/>
  <c r="E9675"/>
  <c r="E9676"/>
  <c r="E9677"/>
  <c r="E9678"/>
  <c r="E9679"/>
  <c r="E9680"/>
  <c r="E9681"/>
  <c r="E9682"/>
  <c r="E9683"/>
  <c r="E9684"/>
  <c r="E9685"/>
  <c r="E9686"/>
  <c r="E9687"/>
  <c r="E9688"/>
  <c r="E9689"/>
  <c r="E9690"/>
  <c r="E9691"/>
  <c r="E9692"/>
  <c r="E9693"/>
  <c r="E9694"/>
  <c r="E9695"/>
  <c r="E9696"/>
  <c r="E9697"/>
  <c r="E9698"/>
  <c r="E9699"/>
  <c r="E9700"/>
  <c r="E9701"/>
  <c r="E9702"/>
  <c r="E9703"/>
  <c r="E9704"/>
  <c r="E9705"/>
  <c r="E9706"/>
  <c r="E9707"/>
  <c r="E9708"/>
  <c r="E9709"/>
  <c r="E9710"/>
  <c r="E9711"/>
  <c r="E9712"/>
  <c r="E9713"/>
  <c r="E9714"/>
  <c r="E9715"/>
  <c r="E9716"/>
  <c r="E9717"/>
  <c r="E9718"/>
  <c r="E9719"/>
  <c r="E9720"/>
  <c r="E9721"/>
  <c r="E9722"/>
  <c r="E9723"/>
  <c r="E9724"/>
  <c r="E9725"/>
  <c r="E9726"/>
  <c r="E9727"/>
  <c r="E9728"/>
  <c r="E9729"/>
  <c r="E9730"/>
  <c r="E9731"/>
  <c r="E9732"/>
  <c r="E9733"/>
  <c r="E9734"/>
  <c r="E9735"/>
  <c r="E9736"/>
  <c r="E9737"/>
  <c r="E9738"/>
  <c r="E9739"/>
  <c r="E9740"/>
  <c r="E9741"/>
  <c r="E9742"/>
  <c r="E9743"/>
  <c r="E9744"/>
  <c r="E9745"/>
  <c r="E9746"/>
  <c r="E9747"/>
  <c r="E9748"/>
  <c r="E9749"/>
  <c r="E9750"/>
  <c r="E9751"/>
  <c r="E9752"/>
  <c r="E9753"/>
  <c r="E9754"/>
  <c r="E9755"/>
  <c r="E9756"/>
  <c r="E9757"/>
  <c r="E9758"/>
  <c r="E9759"/>
  <c r="E9760"/>
  <c r="E9761"/>
  <c r="E9762"/>
  <c r="E9763"/>
  <c r="E9764"/>
  <c r="E9765"/>
  <c r="E9766"/>
  <c r="E9767"/>
  <c r="E9768"/>
  <c r="E9769"/>
  <c r="E9770"/>
  <c r="E9771"/>
  <c r="E9772"/>
  <c r="E9773"/>
  <c r="E9774"/>
  <c r="E9775"/>
  <c r="E9776"/>
  <c r="E9777"/>
  <c r="E9778"/>
  <c r="E9779"/>
  <c r="E9780"/>
  <c r="E9781"/>
  <c r="E9782"/>
  <c r="E9783"/>
  <c r="E9784"/>
  <c r="E9785"/>
  <c r="E9786"/>
  <c r="E9787"/>
  <c r="E9788"/>
  <c r="E9789"/>
  <c r="E9790"/>
  <c r="E9791"/>
  <c r="E9792"/>
  <c r="E9793"/>
  <c r="E9794"/>
  <c r="E9795"/>
  <c r="E9796"/>
  <c r="E9797"/>
  <c r="E9798"/>
  <c r="E9799"/>
  <c r="E9800"/>
  <c r="E9801"/>
  <c r="E9802"/>
  <c r="E9803"/>
  <c r="E9804"/>
  <c r="E9805"/>
  <c r="E9806"/>
  <c r="E9807"/>
  <c r="E9808"/>
  <c r="E9809"/>
  <c r="E9810"/>
  <c r="E9811"/>
  <c r="E9812"/>
  <c r="E9813"/>
  <c r="E9814"/>
  <c r="E9815"/>
  <c r="E9816"/>
  <c r="E9817"/>
  <c r="E9818"/>
  <c r="E9819"/>
  <c r="E9820"/>
  <c r="E9821"/>
  <c r="E9822"/>
  <c r="E9823"/>
  <c r="E9824"/>
  <c r="E9825"/>
  <c r="E9826"/>
  <c r="E9827"/>
  <c r="E9828"/>
  <c r="E9829"/>
  <c r="E9830"/>
  <c r="E9831"/>
  <c r="E9832"/>
  <c r="E9833"/>
  <c r="E9834"/>
  <c r="E9835"/>
  <c r="E9836"/>
  <c r="E9837"/>
  <c r="E9838"/>
  <c r="E9839"/>
  <c r="E9840"/>
  <c r="E9841"/>
  <c r="E9842"/>
  <c r="E9843"/>
  <c r="E9844"/>
  <c r="E9845"/>
  <c r="E9846"/>
  <c r="E9847"/>
  <c r="E9848"/>
  <c r="E9849"/>
  <c r="E9850"/>
  <c r="E9851"/>
  <c r="E9852"/>
  <c r="E9853"/>
  <c r="E9854"/>
  <c r="E9855"/>
  <c r="E9856"/>
  <c r="E9857"/>
  <c r="E9858"/>
  <c r="E9859"/>
  <c r="E9860"/>
  <c r="E9861"/>
  <c r="E9862"/>
  <c r="E9863"/>
  <c r="E9864"/>
  <c r="E9865"/>
  <c r="E9866"/>
  <c r="E9867"/>
  <c r="E9868"/>
  <c r="E9869"/>
  <c r="E9870"/>
  <c r="E9871"/>
  <c r="E9872"/>
  <c r="E9873"/>
  <c r="E9874"/>
  <c r="E9875"/>
  <c r="E9876"/>
  <c r="E9877"/>
  <c r="E9878"/>
  <c r="E9879"/>
  <c r="E9880"/>
  <c r="E9881"/>
  <c r="E9882"/>
  <c r="E9883"/>
  <c r="E9884"/>
  <c r="E9885"/>
  <c r="E9886"/>
  <c r="E9887"/>
  <c r="E9888"/>
  <c r="E9889"/>
  <c r="E9890"/>
  <c r="E9891"/>
  <c r="E9892"/>
  <c r="E9893"/>
  <c r="E9894"/>
  <c r="E9895"/>
  <c r="E9896"/>
  <c r="E9897"/>
  <c r="E9898"/>
  <c r="E9899"/>
  <c r="E9900"/>
  <c r="E9901"/>
  <c r="E9902"/>
  <c r="E9903"/>
  <c r="E9904"/>
  <c r="E9905"/>
  <c r="E9906"/>
  <c r="E9907"/>
  <c r="E9908"/>
  <c r="E9909"/>
  <c r="E9910"/>
  <c r="E9911"/>
  <c r="E9912"/>
  <c r="E9913"/>
  <c r="E9914"/>
  <c r="E9915"/>
  <c r="E9916"/>
  <c r="E9917"/>
  <c r="E9918"/>
  <c r="E9919"/>
  <c r="E9920"/>
  <c r="E9921"/>
  <c r="E9922"/>
  <c r="E9923"/>
  <c r="E9924"/>
  <c r="E9925"/>
  <c r="E9926"/>
  <c r="E9927"/>
  <c r="E9928"/>
  <c r="E9929"/>
  <c r="E9930"/>
  <c r="E9931"/>
  <c r="E9932"/>
  <c r="E9933"/>
  <c r="E9934"/>
  <c r="E9935"/>
  <c r="E9936"/>
  <c r="E9937"/>
  <c r="E9938"/>
  <c r="E9939"/>
  <c r="E9940"/>
  <c r="E9941"/>
  <c r="E9942"/>
  <c r="E9943"/>
  <c r="E9944"/>
  <c r="E9945"/>
  <c r="E9946"/>
  <c r="E9947"/>
  <c r="E9948"/>
  <c r="E9949"/>
  <c r="E9950"/>
  <c r="E9951"/>
  <c r="E9952"/>
  <c r="E9953"/>
  <c r="E9954"/>
  <c r="E9955"/>
  <c r="E9956"/>
  <c r="E9957"/>
  <c r="E9958"/>
  <c r="E9959"/>
  <c r="E9960"/>
  <c r="E9961"/>
  <c r="E9962"/>
  <c r="E9963"/>
  <c r="E9964"/>
  <c r="E9965"/>
  <c r="E9966"/>
  <c r="E9967"/>
  <c r="E9968"/>
  <c r="E9969"/>
  <c r="E9970"/>
  <c r="E9971"/>
  <c r="E9972"/>
  <c r="E9973"/>
  <c r="E9974"/>
  <c r="E9975"/>
  <c r="E9976"/>
  <c r="E9977"/>
  <c r="E9978"/>
  <c r="E9979"/>
  <c r="E9980"/>
  <c r="E9981"/>
  <c r="E9982"/>
  <c r="E9983"/>
  <c r="E9984"/>
  <c r="E9985"/>
  <c r="E9986"/>
  <c r="E9987"/>
  <c r="E9988"/>
  <c r="E9989"/>
  <c r="E9990"/>
  <c r="E9991"/>
  <c r="E9992"/>
  <c r="E9993"/>
  <c r="E9994"/>
  <c r="E9995"/>
  <c r="E9996"/>
  <c r="E9997"/>
  <c r="E9998"/>
  <c r="E9999"/>
  <c r="E10000"/>
  <c r="E10001"/>
  <c r="E10002"/>
  <c r="E10003"/>
  <c r="E10004"/>
  <c r="E10005"/>
  <c r="E10006"/>
  <c r="E10007"/>
  <c r="E10008"/>
  <c r="E10009"/>
  <c r="E10010"/>
  <c r="E10011"/>
  <c r="E10012"/>
  <c r="E10013"/>
  <c r="E10014"/>
  <c r="E10015"/>
  <c r="E10016"/>
  <c r="E10017"/>
  <c r="E10018"/>
  <c r="E10019"/>
  <c r="E10020"/>
  <c r="E10021"/>
  <c r="E10022"/>
  <c r="E10023"/>
  <c r="E10024"/>
  <c r="E10025"/>
  <c r="E10026"/>
  <c r="E10027"/>
  <c r="E10028"/>
  <c r="E10029"/>
  <c r="E10030"/>
  <c r="E10031"/>
  <c r="E10032"/>
  <c r="E10033"/>
  <c r="E10034"/>
  <c r="E10035"/>
  <c r="E10036"/>
  <c r="E10037"/>
  <c r="E10038"/>
  <c r="E10039"/>
  <c r="E10040"/>
  <c r="E10041"/>
  <c r="E10042"/>
  <c r="E10043"/>
  <c r="E10044"/>
  <c r="E10045"/>
  <c r="E10046"/>
  <c r="E10047"/>
  <c r="E10048"/>
  <c r="E10049"/>
  <c r="E10050"/>
  <c r="E10051"/>
  <c r="E10052"/>
  <c r="E10053"/>
  <c r="E10054"/>
  <c r="E10055"/>
  <c r="E10056"/>
  <c r="E10057"/>
  <c r="E10058"/>
  <c r="E10059"/>
  <c r="E10060"/>
  <c r="E10061"/>
  <c r="E10062"/>
  <c r="E10063"/>
  <c r="E10064"/>
  <c r="E10065"/>
  <c r="E10066"/>
  <c r="E10067"/>
  <c r="E10068"/>
  <c r="E10069"/>
  <c r="E10070"/>
  <c r="E10071"/>
  <c r="E10072"/>
  <c r="E10073"/>
  <c r="E10074"/>
  <c r="E10075"/>
  <c r="E10076"/>
  <c r="E10077"/>
  <c r="E10078"/>
  <c r="E10079"/>
  <c r="E10080"/>
  <c r="E10081"/>
  <c r="E10082"/>
  <c r="E10083"/>
  <c r="E10084"/>
  <c r="E10085"/>
  <c r="E10086"/>
  <c r="E10087"/>
  <c r="E10088"/>
  <c r="E10089"/>
  <c r="E10090"/>
  <c r="E10091"/>
  <c r="E10092"/>
  <c r="E10093"/>
  <c r="E10094"/>
  <c r="E10095"/>
  <c r="E10096"/>
  <c r="E10097"/>
  <c r="E10098"/>
  <c r="E10099"/>
  <c r="E10100"/>
  <c r="E10101"/>
  <c r="E10102"/>
  <c r="E10103"/>
  <c r="E10104"/>
  <c r="E10105"/>
  <c r="E10106"/>
  <c r="E10107"/>
  <c r="E10108"/>
  <c r="E10109"/>
  <c r="E10110"/>
  <c r="E10111"/>
  <c r="E10112"/>
  <c r="E10113"/>
  <c r="E10114"/>
  <c r="E10115"/>
  <c r="E10116"/>
  <c r="E10117"/>
  <c r="E10118"/>
  <c r="E10119"/>
  <c r="E10120"/>
  <c r="E10121"/>
  <c r="E10122"/>
  <c r="E10123"/>
  <c r="E10124"/>
  <c r="E10125"/>
  <c r="E10126"/>
  <c r="E10127"/>
  <c r="E10128"/>
  <c r="E10129"/>
  <c r="E10130"/>
  <c r="E10131"/>
  <c r="E10132"/>
  <c r="E10133"/>
  <c r="E10134"/>
  <c r="E10135"/>
  <c r="E10136"/>
  <c r="E10137"/>
  <c r="E10138"/>
  <c r="E10139"/>
  <c r="E10140"/>
  <c r="E10141"/>
  <c r="E10142"/>
  <c r="E10143"/>
  <c r="E10144"/>
  <c r="E10145"/>
  <c r="E10146"/>
  <c r="E10147"/>
  <c r="E10148"/>
  <c r="E10149"/>
  <c r="E10150"/>
  <c r="E10151"/>
  <c r="E10152"/>
  <c r="E10153"/>
  <c r="E10154"/>
  <c r="E10155"/>
  <c r="E10156"/>
  <c r="E10157"/>
  <c r="E10158"/>
  <c r="E10159"/>
  <c r="E10160"/>
  <c r="E10161"/>
  <c r="E10162"/>
  <c r="E10163"/>
  <c r="E10164"/>
  <c r="E10165"/>
  <c r="E10166"/>
  <c r="E10167"/>
  <c r="E10168"/>
  <c r="E10169"/>
  <c r="E10170"/>
  <c r="E10171"/>
  <c r="E10172"/>
  <c r="E10173"/>
  <c r="E10174"/>
  <c r="E10175"/>
  <c r="E10176"/>
  <c r="E10177"/>
  <c r="E10178"/>
  <c r="E10179"/>
  <c r="E10180"/>
  <c r="E10181"/>
  <c r="E10182"/>
  <c r="E10183"/>
  <c r="E10184"/>
  <c r="E10185"/>
  <c r="E10186"/>
  <c r="E10187"/>
  <c r="E10188"/>
  <c r="E10189"/>
  <c r="E10190"/>
  <c r="E10191"/>
  <c r="E10192"/>
  <c r="E10193"/>
  <c r="E10194"/>
  <c r="E10195"/>
  <c r="E10196"/>
  <c r="E10197"/>
  <c r="E10198"/>
  <c r="E10199"/>
  <c r="E10200"/>
  <c r="E10201"/>
  <c r="E10202"/>
  <c r="E10203"/>
  <c r="E10204"/>
  <c r="E10205"/>
  <c r="E10206"/>
  <c r="E10207"/>
  <c r="E10208"/>
  <c r="E10209"/>
  <c r="E10210"/>
  <c r="E10211"/>
  <c r="E10212"/>
  <c r="E10213"/>
  <c r="E10214"/>
  <c r="E10215"/>
  <c r="E10216"/>
  <c r="E10217"/>
  <c r="E10218"/>
  <c r="E10219"/>
  <c r="E10220"/>
  <c r="E10221"/>
  <c r="E10222"/>
  <c r="E10223"/>
  <c r="E10224"/>
  <c r="E10225"/>
  <c r="E10226"/>
  <c r="E10227"/>
  <c r="E10228"/>
  <c r="E10229"/>
  <c r="E10230"/>
  <c r="E10231"/>
  <c r="E10232"/>
  <c r="E10233"/>
  <c r="E10234"/>
  <c r="E10235"/>
  <c r="E10236"/>
  <c r="E10237"/>
  <c r="E10238"/>
  <c r="E10239"/>
  <c r="E10240"/>
  <c r="E10241"/>
  <c r="E10242"/>
  <c r="E10243"/>
  <c r="E10244"/>
  <c r="E10245"/>
  <c r="E10246"/>
  <c r="E10247"/>
  <c r="E10248"/>
  <c r="E10249"/>
  <c r="E10250"/>
  <c r="E10251"/>
  <c r="E10252"/>
  <c r="E10253"/>
  <c r="E10254"/>
  <c r="E10255"/>
  <c r="E10256"/>
  <c r="E10257"/>
  <c r="E10258"/>
  <c r="E10259"/>
  <c r="E10260"/>
  <c r="E10261"/>
  <c r="E10262"/>
  <c r="E10263"/>
  <c r="E10264"/>
  <c r="E10265"/>
  <c r="E10266"/>
  <c r="E10267"/>
  <c r="E10268"/>
  <c r="E10269"/>
  <c r="E10270"/>
  <c r="E10271"/>
  <c r="E10272"/>
  <c r="E10273"/>
  <c r="E10274"/>
  <c r="E10275"/>
  <c r="E10276"/>
  <c r="E10277"/>
  <c r="E10278"/>
  <c r="E10279"/>
  <c r="E10280"/>
  <c r="E10281"/>
  <c r="E10282"/>
  <c r="E10283"/>
  <c r="E10284"/>
  <c r="E10285"/>
  <c r="E10286"/>
  <c r="E10287"/>
  <c r="E10288"/>
  <c r="E10289"/>
  <c r="E10290"/>
  <c r="E10291"/>
  <c r="E10292"/>
  <c r="E10293"/>
  <c r="E10294"/>
  <c r="E10295"/>
  <c r="E10296"/>
  <c r="E10297"/>
  <c r="E10298"/>
  <c r="E10299"/>
  <c r="E10300"/>
  <c r="E10301"/>
  <c r="E10302"/>
  <c r="E10303"/>
  <c r="E10304"/>
  <c r="E10305"/>
  <c r="E10306"/>
  <c r="E10307"/>
  <c r="E10308"/>
  <c r="E10309"/>
  <c r="E10310"/>
  <c r="E10311"/>
  <c r="E10312"/>
  <c r="E10313"/>
  <c r="E10314"/>
  <c r="E10315"/>
  <c r="E10316"/>
  <c r="E10317"/>
  <c r="E10318"/>
  <c r="E10319"/>
  <c r="E10320"/>
  <c r="E10321"/>
  <c r="E10322"/>
  <c r="E10323"/>
  <c r="E10324"/>
  <c r="E10325"/>
  <c r="E10326"/>
  <c r="E10327"/>
  <c r="E10328"/>
  <c r="E10329"/>
  <c r="E10330"/>
  <c r="E10331"/>
  <c r="E10332"/>
  <c r="E10333"/>
  <c r="E10334"/>
  <c r="E10335"/>
  <c r="E10336"/>
  <c r="E10337"/>
  <c r="E10338"/>
  <c r="E10339"/>
  <c r="E10340"/>
  <c r="E10341"/>
  <c r="E10342"/>
  <c r="E10343"/>
  <c r="E10344"/>
  <c r="E10345"/>
  <c r="E10346"/>
  <c r="E10347"/>
  <c r="E10348"/>
  <c r="E10349"/>
  <c r="E10350"/>
  <c r="E10351"/>
  <c r="E10352"/>
  <c r="E10353"/>
  <c r="E10354"/>
  <c r="E10355"/>
  <c r="E10356"/>
  <c r="E10357"/>
  <c r="E10358"/>
  <c r="E10359"/>
  <c r="E10360"/>
  <c r="E10361"/>
  <c r="E10362"/>
  <c r="E10363"/>
  <c r="E10364"/>
  <c r="E10365"/>
  <c r="E10366"/>
  <c r="E10367"/>
  <c r="E10368"/>
  <c r="E10369"/>
  <c r="E10370"/>
  <c r="E10371"/>
  <c r="E10372"/>
  <c r="E10373"/>
  <c r="E10374"/>
  <c r="E10375"/>
  <c r="E10376"/>
  <c r="E10377"/>
  <c r="E10378"/>
  <c r="E10379"/>
  <c r="E10380"/>
  <c r="E10381"/>
  <c r="E10382"/>
  <c r="E10383"/>
  <c r="E10384"/>
  <c r="E10385"/>
  <c r="E10386"/>
  <c r="E10387"/>
  <c r="E10388"/>
  <c r="E10389"/>
  <c r="E10390"/>
  <c r="E10391"/>
  <c r="E10392"/>
  <c r="E10393"/>
  <c r="E10394"/>
  <c r="E10395"/>
  <c r="E10396"/>
  <c r="E10397"/>
  <c r="E10398"/>
  <c r="E10399"/>
  <c r="E10400"/>
  <c r="E10401"/>
  <c r="E10402"/>
  <c r="E10403"/>
  <c r="E10404"/>
  <c r="E10405"/>
  <c r="E10406"/>
  <c r="E10407"/>
  <c r="E10408"/>
  <c r="E10409"/>
  <c r="E10410"/>
  <c r="E10411"/>
  <c r="E10412"/>
  <c r="E10413"/>
  <c r="E10414"/>
  <c r="E10415"/>
  <c r="E10416"/>
  <c r="E10417"/>
  <c r="E10418"/>
  <c r="E10419"/>
  <c r="E10420"/>
  <c r="E10421"/>
  <c r="E10422"/>
  <c r="E10423"/>
  <c r="E10424"/>
  <c r="E10425"/>
  <c r="E10426"/>
  <c r="E10427"/>
  <c r="E10428"/>
  <c r="E10429"/>
  <c r="E10430"/>
  <c r="E10431"/>
  <c r="E10432"/>
  <c r="E10433"/>
  <c r="E10434"/>
  <c r="E10435"/>
  <c r="E10436"/>
  <c r="E10437"/>
  <c r="E10438"/>
  <c r="E10439"/>
  <c r="E10440"/>
  <c r="E10441"/>
  <c r="E10442"/>
  <c r="E10443"/>
  <c r="E10444"/>
  <c r="E10445"/>
  <c r="E10446"/>
  <c r="E10447"/>
  <c r="E10448"/>
  <c r="E10449"/>
  <c r="E10450"/>
  <c r="E10451"/>
  <c r="E10452"/>
  <c r="E10453"/>
  <c r="E10454"/>
  <c r="E10455"/>
  <c r="E10456"/>
  <c r="E10457"/>
  <c r="E10458"/>
  <c r="E10459"/>
  <c r="E10460"/>
  <c r="E10461"/>
  <c r="E10462"/>
  <c r="E10463"/>
  <c r="E10464"/>
  <c r="E10465"/>
  <c r="E10466"/>
  <c r="E10467"/>
  <c r="E10468"/>
  <c r="E10469"/>
  <c r="E10470"/>
  <c r="E10471"/>
  <c r="E10472"/>
  <c r="E10473"/>
  <c r="E10474"/>
  <c r="E10475"/>
  <c r="E10476"/>
  <c r="E10477"/>
  <c r="E10478"/>
  <c r="E10479"/>
  <c r="E10480"/>
  <c r="E10481"/>
  <c r="E10482"/>
  <c r="E10483"/>
  <c r="E10484"/>
  <c r="E10485"/>
  <c r="E10486"/>
  <c r="E10487"/>
  <c r="E10488"/>
  <c r="E10489"/>
  <c r="E10490"/>
  <c r="E10491"/>
  <c r="E10492"/>
  <c r="E10493"/>
  <c r="E10494"/>
  <c r="E10495"/>
  <c r="E10496"/>
  <c r="E10497"/>
  <c r="E10498"/>
  <c r="E10499"/>
  <c r="E10500"/>
  <c r="E10501"/>
  <c r="E10502"/>
  <c r="E10503"/>
  <c r="E10504"/>
  <c r="E10505"/>
  <c r="E10506"/>
  <c r="E10507"/>
  <c r="E10508"/>
  <c r="E10509"/>
  <c r="E10510"/>
  <c r="E10511"/>
  <c r="E10512"/>
  <c r="E10513"/>
  <c r="E10514"/>
  <c r="E10515"/>
  <c r="E10516"/>
  <c r="E10517"/>
  <c r="E10518"/>
  <c r="E10519"/>
  <c r="E10520"/>
  <c r="E10521"/>
  <c r="E10522"/>
  <c r="E10523"/>
  <c r="E10524"/>
  <c r="E10525"/>
  <c r="E10526"/>
  <c r="E10527"/>
  <c r="E10528"/>
  <c r="E10529"/>
  <c r="E10530"/>
  <c r="E10531"/>
  <c r="E10532"/>
  <c r="E10533"/>
  <c r="E10534"/>
  <c r="E10535"/>
  <c r="E10536"/>
  <c r="E10537"/>
  <c r="E10538"/>
  <c r="E10539"/>
  <c r="E10540"/>
  <c r="E10541"/>
  <c r="E10542"/>
  <c r="E10543"/>
  <c r="E10544"/>
  <c r="E10545"/>
  <c r="E10546"/>
  <c r="E10547"/>
  <c r="E10548"/>
  <c r="E10549"/>
  <c r="E10550"/>
  <c r="E10551"/>
  <c r="E10552"/>
  <c r="E10553"/>
  <c r="E10554"/>
  <c r="E10555"/>
  <c r="E10556"/>
  <c r="E10557"/>
  <c r="E10558"/>
  <c r="E10559"/>
  <c r="E10560"/>
  <c r="E10561"/>
  <c r="E10562"/>
  <c r="E10563"/>
  <c r="E10564"/>
  <c r="E10565"/>
  <c r="E10566"/>
  <c r="E10567"/>
  <c r="E10568"/>
  <c r="E10569"/>
  <c r="E10570"/>
  <c r="E10571"/>
  <c r="E10572"/>
  <c r="E10573"/>
  <c r="E10574"/>
  <c r="E10575"/>
  <c r="E10576"/>
  <c r="E10577"/>
  <c r="E10578"/>
  <c r="E10579"/>
  <c r="E10580"/>
  <c r="E10581"/>
  <c r="E10582"/>
  <c r="E10583"/>
  <c r="E10584"/>
  <c r="E10585"/>
  <c r="E10586"/>
  <c r="E10587"/>
  <c r="E10588"/>
  <c r="E10589"/>
  <c r="E10590"/>
  <c r="E10591"/>
  <c r="E10592"/>
  <c r="E10593"/>
  <c r="E10594"/>
  <c r="E10595"/>
  <c r="E10596"/>
  <c r="E10597"/>
  <c r="E10598"/>
  <c r="E10599"/>
  <c r="E10600"/>
  <c r="E10601"/>
  <c r="E10602"/>
  <c r="E10603"/>
  <c r="E10604"/>
  <c r="E10605"/>
  <c r="E10606"/>
  <c r="E10607"/>
  <c r="E10608"/>
  <c r="E10609"/>
  <c r="E10610"/>
  <c r="E10611"/>
  <c r="E10612"/>
  <c r="E10613"/>
  <c r="E10614"/>
  <c r="E10615"/>
  <c r="E10616"/>
  <c r="E10617"/>
  <c r="E10618"/>
  <c r="E10619"/>
  <c r="E10620"/>
  <c r="E10621"/>
  <c r="E10622"/>
  <c r="E10623"/>
  <c r="E10624"/>
  <c r="E10625"/>
  <c r="E10626"/>
  <c r="E10627"/>
  <c r="E10628"/>
  <c r="E10629"/>
  <c r="E10630"/>
  <c r="E10631"/>
  <c r="E10632"/>
  <c r="E10633"/>
  <c r="E10634"/>
  <c r="E10635"/>
  <c r="E10636"/>
  <c r="E10637"/>
  <c r="E10638"/>
  <c r="E10639"/>
  <c r="E10640"/>
  <c r="E10641"/>
  <c r="E10642"/>
  <c r="E10643"/>
  <c r="E10644"/>
  <c r="E10645"/>
  <c r="E10646"/>
  <c r="E10647"/>
  <c r="E10648"/>
  <c r="E10649"/>
  <c r="E10650"/>
  <c r="E10651"/>
  <c r="E10652"/>
  <c r="E10653"/>
  <c r="E10654"/>
  <c r="E10655"/>
  <c r="E10656"/>
  <c r="E10657"/>
  <c r="E10658"/>
  <c r="E10659"/>
  <c r="E10660"/>
  <c r="E10661"/>
  <c r="E10662"/>
  <c r="E10663"/>
  <c r="E10664"/>
  <c r="E10665"/>
  <c r="E10666"/>
  <c r="E10667"/>
  <c r="E10668"/>
  <c r="E10669"/>
  <c r="E10670"/>
  <c r="E10671"/>
  <c r="E10672"/>
  <c r="E10673"/>
  <c r="E10674"/>
  <c r="E10675"/>
  <c r="E10676"/>
  <c r="E10677"/>
  <c r="E10678"/>
  <c r="E10679"/>
  <c r="E10680"/>
  <c r="E10681"/>
  <c r="E10682"/>
  <c r="E10683"/>
  <c r="E10684"/>
  <c r="E10685"/>
  <c r="E10686"/>
  <c r="E10687"/>
  <c r="E10688"/>
  <c r="E10689"/>
  <c r="E10690"/>
  <c r="E10691"/>
  <c r="E10692"/>
  <c r="E10693"/>
  <c r="E10694"/>
  <c r="E10695"/>
  <c r="E10696"/>
  <c r="E10697"/>
  <c r="E10698"/>
  <c r="E10699"/>
  <c r="E10700"/>
  <c r="E10701"/>
  <c r="E10702"/>
  <c r="E10703"/>
  <c r="E10704"/>
  <c r="E10705"/>
  <c r="E10706"/>
  <c r="E10707"/>
  <c r="E10708"/>
  <c r="E10709"/>
  <c r="E10710"/>
  <c r="E10711"/>
  <c r="E10712"/>
  <c r="E10713"/>
  <c r="E10714"/>
  <c r="E10715"/>
  <c r="E10716"/>
  <c r="E10717"/>
  <c r="E10718"/>
  <c r="E10719"/>
  <c r="E10720"/>
  <c r="E10721"/>
  <c r="E10722"/>
  <c r="E10723"/>
  <c r="E10724"/>
  <c r="E10725"/>
  <c r="E10726"/>
  <c r="E10727"/>
  <c r="E10728"/>
  <c r="E10729"/>
  <c r="E10730"/>
  <c r="E10731"/>
  <c r="E10732"/>
  <c r="E10733"/>
  <c r="E10734"/>
  <c r="E10735"/>
  <c r="E10736"/>
  <c r="E10737"/>
  <c r="E10738"/>
  <c r="E10739"/>
  <c r="E10740"/>
  <c r="E10741"/>
  <c r="E10742"/>
  <c r="E10743"/>
  <c r="E10744"/>
  <c r="E10745"/>
  <c r="E10746"/>
  <c r="E10747"/>
  <c r="E10748"/>
  <c r="E10749"/>
  <c r="E10750"/>
  <c r="E10751"/>
  <c r="E10752"/>
  <c r="E10753"/>
  <c r="E10754"/>
  <c r="E10755"/>
  <c r="E10756"/>
  <c r="E10757"/>
  <c r="E10758"/>
  <c r="E10759"/>
  <c r="E10760"/>
  <c r="E10761"/>
  <c r="E10762"/>
  <c r="E10763"/>
  <c r="E10764"/>
  <c r="E10765"/>
  <c r="E10766"/>
  <c r="E10767"/>
  <c r="E10768"/>
  <c r="E10769"/>
  <c r="E10770"/>
  <c r="E10771"/>
  <c r="E10772"/>
  <c r="E10773"/>
  <c r="E10774"/>
  <c r="E10775"/>
  <c r="E10776"/>
  <c r="E10777"/>
  <c r="E10778"/>
  <c r="E10779"/>
  <c r="E10780"/>
  <c r="E10781"/>
  <c r="E10782"/>
  <c r="E10783"/>
  <c r="E10784"/>
  <c r="E10785"/>
  <c r="E10786"/>
  <c r="E10787"/>
  <c r="E10788"/>
  <c r="E10789"/>
  <c r="E10790"/>
  <c r="E10791"/>
  <c r="E10792"/>
  <c r="E10793"/>
  <c r="E10794"/>
  <c r="E10795"/>
  <c r="E10796"/>
  <c r="E10797"/>
  <c r="E10798"/>
  <c r="E10799"/>
  <c r="E10800"/>
  <c r="E10801"/>
  <c r="E10802"/>
  <c r="E10803"/>
  <c r="E10804"/>
  <c r="E10805"/>
  <c r="E10806"/>
  <c r="E10807"/>
  <c r="E10808"/>
  <c r="E10809"/>
  <c r="E10810"/>
  <c r="E10811"/>
  <c r="E10812"/>
  <c r="E10813"/>
  <c r="E10814"/>
  <c r="E10815"/>
  <c r="E10816"/>
  <c r="E10817"/>
  <c r="E10818"/>
  <c r="E10819"/>
  <c r="E10820"/>
  <c r="E10821"/>
  <c r="E10822"/>
  <c r="E10823"/>
  <c r="E10824"/>
  <c r="E10825"/>
  <c r="E10826"/>
  <c r="E10827"/>
  <c r="E10828"/>
  <c r="E10829"/>
  <c r="E10830"/>
  <c r="E10831"/>
  <c r="E10832"/>
  <c r="E10833"/>
  <c r="E10834"/>
  <c r="E10835"/>
  <c r="E10836"/>
  <c r="E10837"/>
  <c r="E10838"/>
  <c r="E10839"/>
  <c r="E10840"/>
  <c r="E10841"/>
  <c r="E10842"/>
  <c r="E10843"/>
  <c r="E10844"/>
  <c r="E10845"/>
  <c r="E10846"/>
  <c r="E10847"/>
  <c r="E10848"/>
  <c r="E10849"/>
  <c r="E10850"/>
  <c r="E10851"/>
  <c r="E10852"/>
  <c r="E10853"/>
  <c r="E10854"/>
  <c r="E10855"/>
  <c r="E10856"/>
  <c r="E10857"/>
  <c r="E10858"/>
  <c r="E10859"/>
  <c r="E10860"/>
  <c r="E10861"/>
  <c r="E10862"/>
  <c r="E10863"/>
  <c r="E10864"/>
  <c r="E10865"/>
  <c r="E10866"/>
  <c r="E10867"/>
  <c r="E10868"/>
  <c r="E10869"/>
  <c r="E10870"/>
  <c r="E10871"/>
  <c r="E10872"/>
  <c r="E10873"/>
  <c r="E10874"/>
  <c r="E10875"/>
  <c r="E10876"/>
  <c r="E10877"/>
  <c r="E10878"/>
  <c r="E10879"/>
  <c r="E10880"/>
  <c r="E10881"/>
  <c r="E10882"/>
  <c r="E10883"/>
  <c r="E10884"/>
  <c r="E10885"/>
  <c r="E10886"/>
  <c r="E10887"/>
  <c r="E10888"/>
  <c r="E10889"/>
  <c r="E10890"/>
  <c r="E10891"/>
  <c r="E10892"/>
  <c r="E10893"/>
  <c r="E10894"/>
  <c r="E10895"/>
  <c r="E10896"/>
  <c r="E10897"/>
  <c r="E10898"/>
  <c r="E10899"/>
  <c r="E10900"/>
  <c r="E10901"/>
  <c r="E10902"/>
  <c r="E10903"/>
  <c r="E10904"/>
  <c r="E10905"/>
  <c r="E10906"/>
  <c r="E10907"/>
  <c r="E10908"/>
  <c r="E10909"/>
  <c r="E10910"/>
  <c r="E10911"/>
  <c r="E10912"/>
  <c r="E10913"/>
  <c r="E10914"/>
  <c r="E10915"/>
  <c r="E10916"/>
  <c r="E10917"/>
  <c r="E10918"/>
  <c r="E10919"/>
  <c r="E10920"/>
  <c r="E10921"/>
  <c r="E10922"/>
  <c r="E10923"/>
  <c r="E10924"/>
  <c r="E10925"/>
  <c r="E10926"/>
  <c r="E10927"/>
  <c r="E10928"/>
  <c r="E10929"/>
  <c r="E10930"/>
  <c r="E10931"/>
  <c r="E10932"/>
  <c r="E10933"/>
  <c r="E10934"/>
  <c r="E10935"/>
  <c r="E10936"/>
  <c r="E10937"/>
  <c r="E10938"/>
  <c r="E10939"/>
  <c r="E10940"/>
  <c r="E10941"/>
  <c r="E10942"/>
  <c r="E10943"/>
  <c r="E10944"/>
  <c r="E10945"/>
  <c r="E10946"/>
  <c r="E10947"/>
  <c r="E10948"/>
  <c r="E10949"/>
  <c r="E10950"/>
  <c r="E10951"/>
  <c r="E10952"/>
  <c r="E10953"/>
  <c r="E10954"/>
  <c r="E10955"/>
  <c r="E10956"/>
  <c r="E10957"/>
  <c r="E10958"/>
  <c r="E10959"/>
  <c r="E10960"/>
  <c r="E10961"/>
  <c r="E10962"/>
  <c r="E10963"/>
  <c r="E10964"/>
  <c r="E10965"/>
  <c r="E10966"/>
  <c r="E10967"/>
  <c r="E10968"/>
  <c r="E10969"/>
  <c r="E10970"/>
  <c r="E10971"/>
  <c r="E10972"/>
  <c r="E10973"/>
  <c r="E10974"/>
  <c r="E10975"/>
  <c r="E10976"/>
  <c r="E10977"/>
  <c r="E10978"/>
  <c r="E10979"/>
  <c r="E10980"/>
  <c r="E10981"/>
  <c r="E10982"/>
  <c r="E10983"/>
  <c r="E10984"/>
  <c r="E10985"/>
  <c r="E10986"/>
  <c r="E10987"/>
  <c r="E10988"/>
  <c r="E10989"/>
  <c r="E10990"/>
  <c r="E10991"/>
  <c r="E10992"/>
  <c r="E10993"/>
  <c r="E10994"/>
  <c r="E10995"/>
  <c r="E10996"/>
  <c r="E10997"/>
  <c r="E10998"/>
  <c r="E10999"/>
  <c r="E11000"/>
  <c r="E11001"/>
  <c r="E11002"/>
  <c r="E11003"/>
  <c r="E11004"/>
  <c r="E11005"/>
  <c r="E11006"/>
  <c r="E11007"/>
  <c r="E11008"/>
  <c r="E11009"/>
  <c r="E11010"/>
  <c r="E11011"/>
  <c r="E11012"/>
  <c r="E11013"/>
  <c r="E11014"/>
  <c r="E11015"/>
  <c r="E11016"/>
  <c r="E11017"/>
  <c r="E11018"/>
  <c r="E11019"/>
  <c r="E11020"/>
  <c r="E11021"/>
  <c r="E11022"/>
  <c r="E11023"/>
  <c r="E11024"/>
  <c r="E11025"/>
  <c r="E11026"/>
  <c r="E11027"/>
  <c r="E11028"/>
  <c r="E11029"/>
  <c r="E11030"/>
  <c r="E11031"/>
  <c r="E11032"/>
  <c r="E11033"/>
  <c r="E11034"/>
  <c r="E11035"/>
  <c r="E11036"/>
  <c r="E11037"/>
  <c r="E11038"/>
  <c r="E11039"/>
  <c r="E11040"/>
  <c r="E11041"/>
  <c r="E11042"/>
  <c r="E11043"/>
  <c r="E11044"/>
  <c r="E11045"/>
  <c r="E11046"/>
  <c r="E11047"/>
  <c r="E11048"/>
  <c r="E11049"/>
  <c r="E11050"/>
  <c r="E11051"/>
  <c r="E11052"/>
  <c r="E11053"/>
  <c r="E11054"/>
  <c r="E11055"/>
  <c r="E11056"/>
  <c r="E11057"/>
  <c r="E11058"/>
  <c r="E11059"/>
  <c r="E11060"/>
  <c r="E11061"/>
  <c r="E11062"/>
  <c r="E11063"/>
  <c r="E11064"/>
  <c r="E11065"/>
  <c r="E11066"/>
  <c r="E11067"/>
  <c r="E11068"/>
  <c r="E11069"/>
  <c r="E11070"/>
  <c r="E11071"/>
  <c r="E11072"/>
  <c r="E11073"/>
  <c r="E11074"/>
  <c r="E11075"/>
  <c r="E11076"/>
  <c r="E11077"/>
  <c r="E11078"/>
  <c r="E11079"/>
  <c r="E11080"/>
  <c r="E11081"/>
  <c r="E11082"/>
  <c r="E11083"/>
  <c r="E11084"/>
  <c r="E11085"/>
  <c r="E11086"/>
  <c r="E11087"/>
  <c r="E11088"/>
  <c r="E11089"/>
  <c r="E11090"/>
  <c r="E11091"/>
  <c r="E11092"/>
  <c r="E11093"/>
  <c r="E11094"/>
  <c r="E11095"/>
  <c r="E11096"/>
  <c r="E11097"/>
  <c r="E11098"/>
  <c r="E11099"/>
  <c r="E11100"/>
  <c r="E11101"/>
  <c r="E11102"/>
  <c r="E11103"/>
  <c r="E11104"/>
  <c r="E11105"/>
  <c r="E11106"/>
  <c r="E11107"/>
  <c r="E11108"/>
  <c r="E11109"/>
  <c r="E11110"/>
  <c r="E11111"/>
  <c r="E11112"/>
  <c r="E11113"/>
  <c r="E11114"/>
  <c r="E11115"/>
  <c r="E11116"/>
  <c r="E11117"/>
  <c r="E11118"/>
  <c r="E11119"/>
  <c r="E11120"/>
  <c r="E11121"/>
  <c r="E11122"/>
  <c r="E11123"/>
  <c r="E11124"/>
  <c r="E11125"/>
  <c r="E11126"/>
  <c r="E11127"/>
  <c r="E11128"/>
  <c r="E11129"/>
  <c r="E11130"/>
  <c r="E11131"/>
  <c r="E11132"/>
  <c r="E11133"/>
  <c r="E11134"/>
  <c r="E11135"/>
  <c r="E11136"/>
  <c r="E11137"/>
  <c r="E11138"/>
  <c r="E11139"/>
  <c r="E11140"/>
  <c r="E11141"/>
  <c r="E11142"/>
  <c r="E11143"/>
  <c r="E11144"/>
  <c r="E11145"/>
  <c r="E11146"/>
  <c r="E11147"/>
  <c r="E11148"/>
  <c r="E11149"/>
  <c r="E11150"/>
  <c r="E11151"/>
  <c r="E11152"/>
  <c r="E11153"/>
  <c r="E11154"/>
  <c r="E11155"/>
  <c r="E11156"/>
  <c r="E11157"/>
  <c r="E11158"/>
  <c r="E11159"/>
  <c r="E11160"/>
  <c r="E11161"/>
  <c r="E11162"/>
  <c r="E11163"/>
  <c r="E11164"/>
  <c r="E11165"/>
  <c r="E11166"/>
  <c r="E11167"/>
  <c r="E11168"/>
  <c r="E11169"/>
  <c r="E11170"/>
  <c r="E11171"/>
  <c r="E11172"/>
  <c r="E11173"/>
  <c r="E11174"/>
  <c r="E11175"/>
  <c r="E11176"/>
  <c r="E11177"/>
  <c r="E11178"/>
  <c r="E11179"/>
  <c r="E11180"/>
  <c r="E11181"/>
  <c r="E11182"/>
  <c r="E11183"/>
  <c r="E11184"/>
  <c r="E11185"/>
  <c r="E11186"/>
  <c r="E11187"/>
  <c r="E11188"/>
  <c r="E11189"/>
  <c r="E11190"/>
  <c r="E11191"/>
  <c r="E11192"/>
  <c r="E11193"/>
  <c r="E11194"/>
  <c r="E11195"/>
  <c r="E11196"/>
  <c r="E11197"/>
  <c r="E11198"/>
  <c r="E11199"/>
  <c r="E11200"/>
  <c r="E11201"/>
  <c r="E11202"/>
  <c r="E11203"/>
  <c r="E11204"/>
  <c r="E11205"/>
  <c r="E11206"/>
  <c r="E11207"/>
  <c r="E11208"/>
  <c r="E11209"/>
  <c r="E11210"/>
  <c r="E11211"/>
  <c r="E11212"/>
  <c r="E11213"/>
  <c r="E11214"/>
  <c r="E11215"/>
  <c r="E11216"/>
  <c r="E11217"/>
  <c r="E11218"/>
  <c r="E11219"/>
  <c r="E11220"/>
  <c r="E11221"/>
  <c r="E11222"/>
  <c r="E11223"/>
  <c r="E11224"/>
  <c r="E11225"/>
  <c r="E11226"/>
  <c r="E11227"/>
  <c r="E11228"/>
  <c r="E11229"/>
  <c r="E11230"/>
  <c r="E11231"/>
  <c r="E11232"/>
  <c r="E11233"/>
  <c r="E11234"/>
  <c r="E11235"/>
  <c r="E11236"/>
  <c r="E11237"/>
  <c r="E11238"/>
  <c r="E11239"/>
  <c r="E11240"/>
  <c r="E11241"/>
  <c r="E11242"/>
  <c r="E11243"/>
  <c r="E11244"/>
  <c r="E11245"/>
  <c r="E11246"/>
  <c r="E11247"/>
  <c r="E11248"/>
  <c r="E11249"/>
  <c r="E11250"/>
  <c r="E11251"/>
  <c r="E11252"/>
  <c r="E11253"/>
  <c r="E11254"/>
  <c r="E11255"/>
  <c r="E11256"/>
  <c r="E11257"/>
  <c r="E11258"/>
  <c r="E11259"/>
  <c r="E11260"/>
  <c r="E11261"/>
  <c r="E11262"/>
  <c r="E11263"/>
  <c r="E11264"/>
  <c r="E11265"/>
  <c r="E11266"/>
  <c r="E11267"/>
  <c r="E11268"/>
  <c r="E11269"/>
  <c r="E11270"/>
  <c r="E11271"/>
  <c r="E11272"/>
  <c r="E11273"/>
  <c r="E11274"/>
  <c r="E11275"/>
  <c r="E11276"/>
  <c r="E11277"/>
  <c r="E11278"/>
  <c r="E11279"/>
  <c r="E11280"/>
  <c r="E11281"/>
  <c r="E11282"/>
  <c r="E11283"/>
  <c r="E11284"/>
  <c r="E11285"/>
  <c r="E11286"/>
  <c r="E11287"/>
  <c r="E11288"/>
  <c r="E11289"/>
  <c r="E11290"/>
  <c r="E11291"/>
  <c r="E11292"/>
  <c r="E11293"/>
  <c r="E11294"/>
  <c r="E11295"/>
  <c r="E11296"/>
  <c r="E11297"/>
  <c r="E11298"/>
  <c r="E11299"/>
  <c r="E11300"/>
  <c r="E11301"/>
  <c r="E11302"/>
  <c r="E11303"/>
  <c r="E11304"/>
  <c r="E11305"/>
  <c r="E11306"/>
  <c r="E11307"/>
  <c r="E11308"/>
  <c r="E11309"/>
  <c r="E11310"/>
  <c r="E11311"/>
  <c r="E11312"/>
  <c r="E11313"/>
  <c r="E11314"/>
  <c r="E11315"/>
  <c r="E11316"/>
  <c r="E11317"/>
  <c r="E11318"/>
  <c r="E11319"/>
  <c r="E11320"/>
  <c r="E11321"/>
  <c r="E11322"/>
  <c r="E11323"/>
  <c r="E11324"/>
  <c r="E11325"/>
  <c r="E11326"/>
  <c r="E11327"/>
  <c r="E11328"/>
  <c r="E11329"/>
  <c r="E11330"/>
  <c r="E11331"/>
  <c r="E11332"/>
  <c r="E11333"/>
  <c r="E11334"/>
  <c r="E11335"/>
  <c r="E11336"/>
  <c r="E11337"/>
  <c r="E11338"/>
  <c r="E11339"/>
  <c r="E11340"/>
  <c r="E11341"/>
  <c r="E11342"/>
  <c r="E11343"/>
  <c r="E11344"/>
  <c r="E11345"/>
  <c r="E11346"/>
  <c r="E11347"/>
  <c r="E11348"/>
  <c r="E11349"/>
  <c r="E11350"/>
  <c r="E11351"/>
  <c r="E11352"/>
  <c r="E11353"/>
  <c r="E11354"/>
  <c r="E11355"/>
  <c r="E11356"/>
  <c r="E11357"/>
  <c r="E11358"/>
  <c r="E11359"/>
  <c r="E11360"/>
  <c r="E11361"/>
  <c r="E11362"/>
  <c r="E11363"/>
  <c r="E11364"/>
  <c r="E11365"/>
  <c r="E11366"/>
  <c r="E11367"/>
  <c r="E11368"/>
  <c r="E11369"/>
  <c r="E11370"/>
  <c r="E11371"/>
  <c r="E11372"/>
  <c r="E11373"/>
  <c r="E11374"/>
  <c r="E11375"/>
  <c r="E11376"/>
  <c r="E11377"/>
  <c r="E11378"/>
  <c r="E11379"/>
  <c r="E11380"/>
  <c r="E11381"/>
  <c r="E11382"/>
  <c r="E11383"/>
  <c r="E11384"/>
  <c r="E11385"/>
  <c r="E11386"/>
  <c r="E11387"/>
  <c r="E11388"/>
  <c r="E11389"/>
  <c r="E11390"/>
  <c r="E11391"/>
  <c r="E11392"/>
  <c r="E11393"/>
  <c r="E11394"/>
  <c r="E11395"/>
  <c r="E11396"/>
  <c r="E11397"/>
  <c r="E11398"/>
  <c r="E11399"/>
  <c r="E11400"/>
  <c r="E11401"/>
  <c r="E11402"/>
  <c r="E11403"/>
  <c r="E11404"/>
  <c r="E11405"/>
  <c r="E11406"/>
  <c r="E11407"/>
  <c r="E11408"/>
  <c r="E11409"/>
  <c r="E11410"/>
  <c r="E11411"/>
  <c r="E11412"/>
  <c r="E11413"/>
  <c r="E11414"/>
  <c r="E11415"/>
  <c r="E11416"/>
  <c r="E11417"/>
  <c r="E11418"/>
  <c r="E11419"/>
  <c r="E11420"/>
  <c r="E11421"/>
  <c r="E11422"/>
  <c r="E11423"/>
  <c r="E11424"/>
  <c r="E11425"/>
  <c r="E11426"/>
  <c r="E11427"/>
  <c r="E11428"/>
  <c r="E11429"/>
  <c r="E11430"/>
  <c r="E11431"/>
  <c r="E11432"/>
  <c r="E11433"/>
  <c r="E11434"/>
  <c r="E11435"/>
  <c r="E11436"/>
  <c r="E11437"/>
  <c r="E11438"/>
  <c r="E11439"/>
  <c r="E11440"/>
  <c r="E11441"/>
  <c r="E11442"/>
  <c r="E11443"/>
  <c r="E11444"/>
  <c r="E11445"/>
  <c r="E11446"/>
  <c r="E11447"/>
  <c r="E11448"/>
  <c r="E11449"/>
  <c r="E11450"/>
  <c r="E11451"/>
  <c r="E11452"/>
  <c r="E11453"/>
  <c r="E11454"/>
  <c r="E11455"/>
  <c r="E11456"/>
  <c r="E11457"/>
  <c r="E11458"/>
  <c r="E11459"/>
  <c r="E11460"/>
  <c r="E11461"/>
  <c r="E11462"/>
  <c r="E11463"/>
  <c r="E11464"/>
  <c r="E11465"/>
  <c r="E11466"/>
  <c r="E11467"/>
  <c r="E11468"/>
  <c r="E11469"/>
  <c r="E11470"/>
  <c r="E11471"/>
  <c r="E11472"/>
  <c r="E11473"/>
  <c r="E11474"/>
  <c r="E11475"/>
  <c r="E11476"/>
  <c r="E11477"/>
  <c r="E11478"/>
  <c r="E11479"/>
  <c r="E11480"/>
  <c r="E11481"/>
  <c r="E11482"/>
  <c r="E11483"/>
  <c r="E11484"/>
  <c r="E11485"/>
  <c r="E11486"/>
  <c r="E11487"/>
  <c r="E11488"/>
  <c r="E11489"/>
  <c r="E11490"/>
  <c r="E11491"/>
  <c r="E11492"/>
  <c r="E11493"/>
  <c r="E11494"/>
  <c r="E11495"/>
  <c r="E11496"/>
  <c r="E11497"/>
  <c r="E11498"/>
  <c r="E11499"/>
  <c r="E11500"/>
  <c r="E11501"/>
  <c r="E11502"/>
  <c r="E11503"/>
  <c r="E11504"/>
  <c r="E11505"/>
  <c r="E11506"/>
  <c r="E11507"/>
  <c r="E11508"/>
  <c r="E11509"/>
  <c r="E11510"/>
  <c r="E11511"/>
  <c r="E11512"/>
  <c r="E11513"/>
  <c r="E11514"/>
  <c r="E11515"/>
  <c r="E11516"/>
  <c r="E11517"/>
  <c r="E11518"/>
  <c r="E11519"/>
  <c r="E11520"/>
  <c r="E11521"/>
  <c r="E11522"/>
  <c r="E11523"/>
  <c r="E11524"/>
  <c r="E11525"/>
  <c r="E11526"/>
  <c r="E11527"/>
  <c r="E11528"/>
  <c r="E11529"/>
  <c r="E11530"/>
  <c r="E11531"/>
  <c r="E11532"/>
  <c r="E11533"/>
  <c r="E11534"/>
  <c r="E11535"/>
  <c r="E11536"/>
  <c r="E11537"/>
  <c r="E11538"/>
  <c r="E11539"/>
  <c r="E11540"/>
  <c r="E11541"/>
  <c r="E11542"/>
  <c r="E11543"/>
  <c r="E11544"/>
  <c r="E11545"/>
  <c r="E11546"/>
  <c r="E11547"/>
  <c r="E11548"/>
  <c r="E11549"/>
  <c r="E11550"/>
  <c r="E11551"/>
  <c r="E11552"/>
  <c r="E11553"/>
  <c r="E11554"/>
  <c r="E11555"/>
  <c r="E11556"/>
  <c r="E11557"/>
  <c r="E11558"/>
  <c r="E11559"/>
  <c r="E11560"/>
  <c r="E11561"/>
  <c r="E11562"/>
  <c r="E11563"/>
  <c r="E11564"/>
  <c r="E11565"/>
  <c r="E11566"/>
  <c r="E11567"/>
  <c r="E11568"/>
  <c r="E11569"/>
  <c r="E11570"/>
  <c r="E11571"/>
  <c r="E11572"/>
  <c r="E11573"/>
  <c r="E11574"/>
  <c r="E11575"/>
  <c r="E11576"/>
  <c r="E11577"/>
  <c r="E11578"/>
  <c r="E11579"/>
  <c r="E11580"/>
  <c r="E11581"/>
  <c r="E11582"/>
  <c r="E11583"/>
  <c r="E11584"/>
  <c r="E11585"/>
  <c r="E11586"/>
  <c r="E11587"/>
  <c r="E11588"/>
  <c r="E11589"/>
  <c r="E11590"/>
  <c r="E11591"/>
  <c r="E11592"/>
  <c r="E11593"/>
  <c r="E11594"/>
  <c r="E11595"/>
  <c r="E11596"/>
  <c r="E11597"/>
  <c r="E11598"/>
  <c r="E11599"/>
  <c r="E11600"/>
  <c r="E11601"/>
  <c r="E11602"/>
  <c r="E11603"/>
  <c r="E11604"/>
  <c r="E11605"/>
  <c r="E11606"/>
  <c r="E11607"/>
  <c r="E11608"/>
  <c r="E11609"/>
  <c r="E11610"/>
  <c r="E11611"/>
  <c r="E11612"/>
  <c r="E11613"/>
  <c r="E11614"/>
  <c r="E11615"/>
  <c r="E11616"/>
  <c r="E11617"/>
  <c r="E11618"/>
  <c r="E11619"/>
  <c r="E11620"/>
  <c r="E11621"/>
  <c r="E11622"/>
  <c r="E11623"/>
  <c r="E11624"/>
  <c r="E11625"/>
  <c r="E11626"/>
  <c r="E11627"/>
  <c r="E11628"/>
  <c r="E11629"/>
  <c r="E11630"/>
  <c r="E11631"/>
  <c r="E11632"/>
  <c r="E11633"/>
  <c r="E11634"/>
  <c r="E11635"/>
  <c r="E11636"/>
  <c r="E11637"/>
  <c r="E11638"/>
  <c r="E11639"/>
  <c r="E11640"/>
  <c r="E11641"/>
  <c r="E11642"/>
  <c r="E11643"/>
  <c r="E11644"/>
  <c r="E11645"/>
  <c r="E11646"/>
  <c r="E11647"/>
  <c r="E11648"/>
  <c r="E11649"/>
  <c r="E11650"/>
  <c r="E11651"/>
  <c r="E11652"/>
  <c r="E11653"/>
  <c r="E11654"/>
  <c r="E11655"/>
  <c r="E11656"/>
  <c r="E11657"/>
  <c r="E11658"/>
  <c r="E11659"/>
  <c r="E11660"/>
  <c r="E11661"/>
  <c r="E11662"/>
  <c r="E11663"/>
  <c r="E11664"/>
  <c r="E11665"/>
  <c r="E11666"/>
  <c r="E11667"/>
  <c r="E11668"/>
  <c r="E11669"/>
  <c r="E11670"/>
  <c r="E11671"/>
  <c r="E11672"/>
  <c r="E11673"/>
  <c r="E11674"/>
  <c r="E11675"/>
  <c r="E11676"/>
  <c r="E11677"/>
  <c r="E11678"/>
  <c r="E11679"/>
  <c r="E11680"/>
  <c r="E11681"/>
  <c r="E11682"/>
  <c r="E11683"/>
  <c r="E11684"/>
  <c r="E11685"/>
  <c r="E11686"/>
  <c r="E11687"/>
  <c r="E11688"/>
  <c r="E11689"/>
  <c r="E11690"/>
  <c r="E11691"/>
  <c r="E11692"/>
  <c r="E11693"/>
  <c r="E11694"/>
  <c r="E11695"/>
  <c r="E11696"/>
  <c r="E11697"/>
  <c r="E11698"/>
  <c r="E11699"/>
  <c r="E11700"/>
  <c r="E11701"/>
  <c r="E11702"/>
  <c r="E11703"/>
  <c r="E11704"/>
  <c r="E11705"/>
  <c r="E11706"/>
  <c r="E11707"/>
  <c r="E11708"/>
  <c r="E11709"/>
  <c r="E11710"/>
  <c r="E11711"/>
  <c r="E11712"/>
  <c r="E11713"/>
  <c r="E11714"/>
  <c r="E11715"/>
  <c r="E11716"/>
  <c r="E11717"/>
  <c r="E11718"/>
  <c r="E11719"/>
  <c r="E11720"/>
  <c r="E11721"/>
  <c r="E11722"/>
  <c r="E11723"/>
  <c r="E11724"/>
  <c r="E11725"/>
  <c r="E11726"/>
  <c r="E11727"/>
  <c r="E11728"/>
  <c r="E11729"/>
  <c r="E11730"/>
  <c r="E11731"/>
  <c r="E11732"/>
  <c r="E11733"/>
  <c r="E11734"/>
  <c r="E11735"/>
  <c r="E11736"/>
  <c r="E11737"/>
  <c r="E11738"/>
  <c r="E11739"/>
  <c r="E11740"/>
  <c r="E11741"/>
  <c r="E11742"/>
  <c r="E11743"/>
  <c r="E11744"/>
  <c r="E11745"/>
  <c r="E11746"/>
  <c r="E11747"/>
  <c r="E11748"/>
  <c r="E11749"/>
  <c r="E11750"/>
  <c r="E11751"/>
  <c r="E11752"/>
  <c r="E11753"/>
  <c r="E11754"/>
  <c r="E11755"/>
  <c r="E11756"/>
  <c r="E11757"/>
  <c r="E11758"/>
  <c r="E11759"/>
  <c r="E11760"/>
  <c r="E11761"/>
  <c r="E11762"/>
  <c r="E11763"/>
  <c r="E11764"/>
  <c r="E11765"/>
  <c r="E11766"/>
  <c r="E11767"/>
  <c r="E11768"/>
  <c r="E11769"/>
  <c r="E11770"/>
  <c r="E11771"/>
  <c r="E11772"/>
  <c r="E11773"/>
  <c r="E11774"/>
  <c r="E11775"/>
  <c r="E11776"/>
  <c r="E11777"/>
  <c r="E11778"/>
  <c r="E11779"/>
  <c r="E11780"/>
  <c r="E11781"/>
  <c r="E11782"/>
  <c r="E11783"/>
  <c r="E11784"/>
  <c r="E11785"/>
  <c r="E11786"/>
  <c r="E11787"/>
  <c r="E11788"/>
  <c r="E11789"/>
  <c r="E11790"/>
  <c r="E11791"/>
  <c r="E11792"/>
  <c r="E11793"/>
  <c r="E11794"/>
  <c r="E11795"/>
  <c r="E11796"/>
  <c r="E11797"/>
  <c r="E11798"/>
  <c r="E11799"/>
  <c r="E11800"/>
  <c r="E11801"/>
  <c r="E11802"/>
  <c r="E11803"/>
  <c r="E11804"/>
  <c r="E11805"/>
  <c r="E11806"/>
  <c r="E11807"/>
  <c r="E11808"/>
  <c r="E11809"/>
  <c r="E11810"/>
  <c r="E11811"/>
  <c r="E11812"/>
  <c r="E11813"/>
  <c r="E11814"/>
  <c r="E11815"/>
  <c r="E11816"/>
  <c r="E11817"/>
  <c r="E11818"/>
  <c r="E11819"/>
  <c r="E11820"/>
  <c r="E11821"/>
  <c r="E11822"/>
  <c r="E11823"/>
  <c r="E11824"/>
  <c r="E11825"/>
  <c r="E11826"/>
  <c r="E11827"/>
  <c r="E11828"/>
  <c r="E11829"/>
  <c r="E11830"/>
  <c r="E11831"/>
  <c r="E11832"/>
  <c r="E11833"/>
  <c r="E11834"/>
  <c r="E11835"/>
  <c r="E11836"/>
  <c r="E11837"/>
  <c r="E11838"/>
  <c r="E11839"/>
  <c r="E11840"/>
  <c r="E11841"/>
  <c r="E11842"/>
  <c r="E11843"/>
  <c r="E11844"/>
  <c r="E11845"/>
  <c r="E11846"/>
  <c r="E11847"/>
  <c r="E11848"/>
  <c r="E11849"/>
  <c r="E11850"/>
  <c r="E11851"/>
  <c r="E11852"/>
  <c r="E11853"/>
  <c r="E11854"/>
  <c r="E11855"/>
  <c r="E11856"/>
  <c r="E11857"/>
  <c r="E11858"/>
  <c r="E11859"/>
  <c r="E11860"/>
  <c r="E11861"/>
  <c r="E11862"/>
  <c r="E11863"/>
  <c r="E11864"/>
  <c r="E11865"/>
  <c r="E11866"/>
  <c r="E11867"/>
  <c r="E11868"/>
  <c r="E11869"/>
  <c r="E11870"/>
  <c r="E11871"/>
  <c r="E11872"/>
  <c r="E11873"/>
  <c r="E11874"/>
  <c r="E11875"/>
  <c r="E11876"/>
  <c r="E11877"/>
  <c r="E11878"/>
  <c r="E11879"/>
  <c r="E11880"/>
  <c r="E11881"/>
  <c r="E11882"/>
  <c r="E11883"/>
  <c r="E11884"/>
  <c r="E11885"/>
  <c r="E11886"/>
  <c r="E11887"/>
  <c r="E11888"/>
  <c r="E11889"/>
  <c r="E11890"/>
  <c r="E11891"/>
  <c r="E11892"/>
  <c r="E11893"/>
  <c r="E11894"/>
  <c r="E11895"/>
  <c r="E11896"/>
  <c r="E11897"/>
  <c r="E11898"/>
  <c r="E11899"/>
  <c r="E11900"/>
  <c r="E11901"/>
  <c r="E11902"/>
  <c r="E11903"/>
  <c r="E11904"/>
  <c r="E11905"/>
  <c r="E11906"/>
  <c r="E11907"/>
  <c r="E11908"/>
  <c r="E11909"/>
  <c r="E11910"/>
  <c r="E11911"/>
  <c r="E11912"/>
  <c r="E11913"/>
  <c r="E11914"/>
  <c r="E11915"/>
  <c r="E11916"/>
  <c r="E11917"/>
  <c r="E11918"/>
  <c r="E11919"/>
  <c r="E11920"/>
  <c r="E11921"/>
  <c r="E11922"/>
  <c r="E11923"/>
  <c r="E11924"/>
  <c r="E11925"/>
  <c r="E11926"/>
  <c r="E11927"/>
  <c r="E11928"/>
  <c r="E11929"/>
  <c r="E11930"/>
  <c r="E11931"/>
  <c r="E11932"/>
  <c r="E11933"/>
  <c r="E11934"/>
  <c r="E11935"/>
  <c r="E11936"/>
  <c r="E11937"/>
  <c r="E11938"/>
  <c r="E11939"/>
  <c r="E11940"/>
  <c r="E11941"/>
  <c r="E11942"/>
  <c r="E11943"/>
  <c r="E11944"/>
  <c r="E11945"/>
  <c r="E11946"/>
  <c r="E11947"/>
  <c r="E11948"/>
  <c r="E11949"/>
  <c r="E11950"/>
  <c r="E11951"/>
  <c r="E11952"/>
  <c r="E11953"/>
  <c r="E11954"/>
  <c r="E11955"/>
  <c r="E11956"/>
  <c r="E11957"/>
  <c r="E11958"/>
  <c r="E11959"/>
  <c r="E11960"/>
  <c r="E11961"/>
  <c r="E11962"/>
  <c r="E11963"/>
  <c r="E11964"/>
  <c r="E11965"/>
  <c r="E11966"/>
  <c r="E11967"/>
  <c r="E11968"/>
  <c r="E11969"/>
  <c r="E11970"/>
  <c r="E11971"/>
  <c r="E11972"/>
  <c r="E11973"/>
  <c r="E11974"/>
  <c r="E11975"/>
  <c r="E11976"/>
  <c r="E11977"/>
  <c r="E11978"/>
  <c r="E11979"/>
  <c r="E11980"/>
  <c r="E11981"/>
  <c r="E11982"/>
  <c r="E11983"/>
  <c r="E11984"/>
  <c r="E11985"/>
  <c r="E11986"/>
  <c r="E11987"/>
  <c r="E11988"/>
  <c r="E11989"/>
  <c r="E11990"/>
  <c r="E11991"/>
  <c r="E11992"/>
  <c r="E11993"/>
  <c r="E11994"/>
  <c r="E11995"/>
  <c r="E11996"/>
  <c r="E11997"/>
  <c r="E11998"/>
  <c r="E11999"/>
  <c r="E12000"/>
  <c r="E12001"/>
  <c r="E12002"/>
  <c r="E12003"/>
  <c r="E12004"/>
  <c r="E12005"/>
  <c r="E12006"/>
  <c r="E12007"/>
  <c r="E12008"/>
  <c r="E12009"/>
  <c r="E12010"/>
  <c r="E12011"/>
  <c r="E12012"/>
  <c r="E12013"/>
  <c r="E12014"/>
  <c r="E12015"/>
  <c r="E12016"/>
  <c r="E12017"/>
  <c r="E12018"/>
  <c r="E12019"/>
  <c r="E12020"/>
  <c r="E12021"/>
  <c r="E12022"/>
  <c r="E12023"/>
  <c r="E12024"/>
  <c r="E12025"/>
  <c r="E12026"/>
  <c r="E12027"/>
  <c r="E12028"/>
  <c r="E12029"/>
  <c r="E12030"/>
  <c r="E12031"/>
  <c r="E12032"/>
  <c r="E12033"/>
  <c r="E12034"/>
  <c r="E12035"/>
  <c r="E12036"/>
  <c r="E12037"/>
  <c r="E12038"/>
  <c r="E12039"/>
  <c r="E12040"/>
  <c r="E12041"/>
  <c r="E12042"/>
  <c r="E12043"/>
  <c r="E12044"/>
  <c r="E12045"/>
  <c r="E12046"/>
  <c r="E12047"/>
  <c r="E12048"/>
  <c r="E12049"/>
  <c r="E12050"/>
  <c r="E12051"/>
  <c r="E12052"/>
  <c r="E12053"/>
  <c r="E12054"/>
  <c r="E12055"/>
  <c r="E12056"/>
  <c r="E12057"/>
  <c r="E12058"/>
  <c r="E12059"/>
  <c r="E12060"/>
  <c r="E12061"/>
  <c r="E12062"/>
  <c r="E12063"/>
  <c r="E12064"/>
  <c r="E12065"/>
  <c r="E12066"/>
  <c r="E12067"/>
  <c r="E12068"/>
  <c r="E12069"/>
  <c r="E12070"/>
  <c r="E12071"/>
  <c r="E12072"/>
  <c r="E12073"/>
  <c r="E12074"/>
  <c r="E12075"/>
  <c r="E12076"/>
  <c r="E12077"/>
  <c r="E12078"/>
  <c r="E12079"/>
  <c r="E12080"/>
  <c r="E12081"/>
  <c r="E12082"/>
  <c r="E12083"/>
  <c r="E12084"/>
  <c r="E12085"/>
  <c r="E12086"/>
  <c r="E12087"/>
  <c r="E12088"/>
  <c r="E12089"/>
  <c r="E12090"/>
  <c r="E12091"/>
  <c r="E12092"/>
  <c r="E12093"/>
  <c r="E12094"/>
  <c r="E12095"/>
  <c r="E12096"/>
  <c r="E12097"/>
  <c r="E12098"/>
  <c r="E12099"/>
  <c r="E12100"/>
  <c r="E12101"/>
  <c r="E12102"/>
  <c r="E12103"/>
  <c r="E12104"/>
  <c r="E12105"/>
  <c r="E12106"/>
  <c r="E12107"/>
  <c r="E12108"/>
  <c r="E12109"/>
  <c r="E12110"/>
  <c r="E12111"/>
  <c r="E12112"/>
  <c r="E12113"/>
  <c r="E12114"/>
  <c r="E12115"/>
  <c r="E12116"/>
  <c r="E12117"/>
  <c r="E12118"/>
  <c r="E12119"/>
  <c r="E12120"/>
  <c r="E12121"/>
  <c r="E12122"/>
  <c r="E12123"/>
  <c r="E12124"/>
  <c r="E12125"/>
  <c r="E12126"/>
  <c r="E12127"/>
  <c r="E12128"/>
  <c r="E12129"/>
  <c r="E12130"/>
  <c r="E12131"/>
  <c r="E12132"/>
  <c r="E12133"/>
  <c r="E12134"/>
  <c r="E12135"/>
  <c r="E12136"/>
  <c r="E12137"/>
  <c r="E12138"/>
  <c r="E12139"/>
  <c r="E12140"/>
  <c r="E12141"/>
  <c r="E12142"/>
  <c r="E12143"/>
  <c r="E12144"/>
  <c r="E12145"/>
  <c r="E12146"/>
  <c r="E12147"/>
  <c r="E12148"/>
  <c r="E12149"/>
  <c r="E12150"/>
  <c r="E12151"/>
  <c r="E12152"/>
  <c r="E12153"/>
  <c r="E12154"/>
  <c r="E12155"/>
  <c r="E12156"/>
  <c r="E12157"/>
  <c r="E12158"/>
  <c r="E12159"/>
  <c r="E12160"/>
  <c r="E12161"/>
  <c r="E12162"/>
  <c r="E12163"/>
  <c r="E12164"/>
  <c r="E12165"/>
  <c r="E12166"/>
  <c r="E12167"/>
  <c r="E12168"/>
  <c r="E12169"/>
  <c r="E12170"/>
  <c r="E12171"/>
  <c r="E12172"/>
  <c r="E12173"/>
  <c r="E12174"/>
  <c r="E12175"/>
  <c r="E12176"/>
  <c r="E12177"/>
  <c r="E12178"/>
  <c r="E12179"/>
  <c r="E12180"/>
  <c r="E12181"/>
  <c r="E12182"/>
  <c r="E12183"/>
  <c r="E12184"/>
  <c r="E12185"/>
  <c r="E12186"/>
  <c r="E12187"/>
  <c r="E12188"/>
  <c r="E12189"/>
  <c r="E12190"/>
  <c r="E12191"/>
  <c r="E12192"/>
  <c r="E12193"/>
  <c r="E12194"/>
  <c r="E12195"/>
  <c r="E12196"/>
  <c r="E12197"/>
  <c r="E12198"/>
  <c r="E12199"/>
  <c r="E12200"/>
  <c r="E12201"/>
  <c r="E12202"/>
  <c r="E12203"/>
  <c r="E12204"/>
  <c r="E12205"/>
  <c r="E12206"/>
  <c r="E12207"/>
  <c r="E12208"/>
  <c r="E12209"/>
  <c r="E12210"/>
  <c r="E12211"/>
  <c r="E12212"/>
  <c r="E12213"/>
  <c r="E12214"/>
  <c r="E12215"/>
  <c r="E12216"/>
  <c r="E12217"/>
  <c r="E12218"/>
  <c r="E12219"/>
  <c r="E12220"/>
  <c r="E12221"/>
  <c r="E12222"/>
  <c r="E12223"/>
  <c r="E12224"/>
  <c r="E12225"/>
  <c r="E12226"/>
  <c r="E12227"/>
  <c r="E12228"/>
  <c r="E12229"/>
  <c r="E12230"/>
  <c r="E12231"/>
  <c r="E12232"/>
  <c r="E12233"/>
  <c r="E12234"/>
  <c r="E12235"/>
  <c r="E12236"/>
  <c r="E12237"/>
  <c r="E12238"/>
  <c r="E12239"/>
  <c r="E12240"/>
  <c r="E12241"/>
  <c r="E12242"/>
  <c r="E12243"/>
  <c r="E12244"/>
  <c r="E12245"/>
  <c r="E12246"/>
  <c r="E12247"/>
  <c r="E12248"/>
  <c r="E12249"/>
  <c r="E12250"/>
  <c r="E12251"/>
  <c r="E12252"/>
  <c r="E12253"/>
  <c r="E12254"/>
  <c r="E12255"/>
  <c r="E12256"/>
  <c r="E12257"/>
  <c r="E12258"/>
  <c r="E12259"/>
  <c r="E12260"/>
  <c r="E12261"/>
  <c r="E12262"/>
  <c r="E12263"/>
  <c r="E12264"/>
  <c r="E12265"/>
  <c r="E12266"/>
  <c r="E12267"/>
  <c r="E12268"/>
  <c r="E12269"/>
  <c r="E12270"/>
  <c r="E12271"/>
  <c r="E12272"/>
  <c r="E12273"/>
  <c r="E12274"/>
  <c r="E12275"/>
  <c r="E12276"/>
  <c r="E12277"/>
  <c r="E12278"/>
  <c r="E12279"/>
  <c r="E12280"/>
  <c r="E12281"/>
  <c r="E12282"/>
  <c r="E12283"/>
  <c r="E12284"/>
  <c r="E12285"/>
  <c r="E12286"/>
  <c r="E12287"/>
  <c r="E12288"/>
  <c r="E12289"/>
  <c r="E12290"/>
  <c r="E12291"/>
  <c r="E12292"/>
  <c r="E12293"/>
  <c r="E12294"/>
  <c r="E12295"/>
  <c r="E12296"/>
  <c r="E12297"/>
  <c r="E12298"/>
  <c r="E12299"/>
  <c r="E12300"/>
  <c r="E12301"/>
  <c r="E12302"/>
  <c r="E12303"/>
  <c r="E12304"/>
  <c r="E12305"/>
  <c r="E12306"/>
  <c r="E12307"/>
  <c r="E12308"/>
  <c r="E12309"/>
  <c r="E12310"/>
  <c r="E12311"/>
  <c r="E12312"/>
  <c r="E12313"/>
  <c r="E12314"/>
  <c r="E12315"/>
  <c r="E12316"/>
  <c r="E12317"/>
  <c r="E12318"/>
  <c r="E12319"/>
  <c r="E12320"/>
  <c r="E12321"/>
  <c r="E12322"/>
  <c r="E12323"/>
  <c r="E12324"/>
  <c r="E12325"/>
  <c r="E12326"/>
  <c r="E12327"/>
  <c r="E12328"/>
  <c r="E12329"/>
  <c r="E12330"/>
  <c r="E12331"/>
  <c r="E12332"/>
  <c r="E12333"/>
  <c r="E12334"/>
  <c r="E12335"/>
  <c r="E12336"/>
  <c r="E12337"/>
  <c r="E12338"/>
  <c r="E12339"/>
  <c r="E12340"/>
  <c r="E12341"/>
  <c r="E12342"/>
  <c r="E12343"/>
  <c r="E12344"/>
  <c r="E12345"/>
  <c r="E12346"/>
  <c r="E12347"/>
  <c r="E12348"/>
  <c r="E12349"/>
  <c r="E12350"/>
  <c r="E12351"/>
  <c r="E12352"/>
  <c r="E12353"/>
  <c r="E12354"/>
  <c r="E12355"/>
  <c r="E12356"/>
  <c r="E12357"/>
  <c r="E12358"/>
  <c r="E12359"/>
  <c r="E12360"/>
  <c r="E12361"/>
  <c r="E12362"/>
  <c r="E12363"/>
  <c r="E12364"/>
  <c r="E12365"/>
  <c r="E12366"/>
  <c r="E12367"/>
  <c r="E12368"/>
  <c r="E12369"/>
  <c r="E12370"/>
  <c r="E12371"/>
  <c r="E12372"/>
  <c r="E12373"/>
  <c r="E12374"/>
  <c r="E12375"/>
  <c r="E12376"/>
  <c r="E12377"/>
  <c r="E12378"/>
  <c r="E12379"/>
  <c r="E12380"/>
  <c r="E12381"/>
  <c r="E12382"/>
  <c r="E12383"/>
  <c r="E12384"/>
  <c r="E12385"/>
  <c r="E12386"/>
  <c r="E12387"/>
  <c r="E12388"/>
  <c r="E12389"/>
  <c r="E12390"/>
  <c r="E12391"/>
  <c r="E12392"/>
  <c r="E12393"/>
  <c r="E12394"/>
  <c r="E12395"/>
  <c r="E12396"/>
  <c r="E12397"/>
  <c r="E12398"/>
  <c r="E12399"/>
  <c r="E12400"/>
  <c r="E12401"/>
  <c r="E12402"/>
  <c r="E12403"/>
  <c r="E12404"/>
  <c r="E12405"/>
  <c r="E12406"/>
  <c r="E12407"/>
  <c r="E12408"/>
  <c r="E12409"/>
  <c r="E12410"/>
  <c r="E12411"/>
  <c r="E12412"/>
  <c r="E12413"/>
  <c r="E12414"/>
  <c r="E12415"/>
  <c r="E12416"/>
  <c r="E12417"/>
  <c r="E12418"/>
  <c r="E12419"/>
  <c r="E12420"/>
  <c r="E12421"/>
  <c r="E12422"/>
  <c r="E12423"/>
  <c r="E12424"/>
  <c r="E12425"/>
  <c r="E12426"/>
  <c r="E12427"/>
  <c r="E12428"/>
  <c r="E12429"/>
  <c r="E12430"/>
  <c r="E12431"/>
  <c r="E12432"/>
  <c r="E12433"/>
  <c r="E12434"/>
  <c r="E12435"/>
  <c r="E12436"/>
  <c r="E12437"/>
  <c r="E12438"/>
  <c r="E12439"/>
  <c r="E12440"/>
  <c r="E12441"/>
  <c r="E12442"/>
  <c r="E12443"/>
  <c r="E12444"/>
  <c r="E12445"/>
  <c r="E12446"/>
  <c r="E12447"/>
  <c r="E12448"/>
  <c r="E12449"/>
  <c r="E12450"/>
  <c r="E12451"/>
  <c r="E12452"/>
  <c r="E12453"/>
  <c r="E12454"/>
  <c r="E12455"/>
  <c r="E12456"/>
  <c r="E12457"/>
  <c r="E12458"/>
  <c r="E12459"/>
  <c r="E12460"/>
  <c r="E12461"/>
  <c r="E12462"/>
  <c r="E12463"/>
  <c r="E12464"/>
  <c r="E12465"/>
  <c r="E12466"/>
  <c r="E12467"/>
  <c r="E12468"/>
  <c r="E12469"/>
  <c r="E12470"/>
  <c r="E12471"/>
  <c r="E12472"/>
  <c r="E12473"/>
  <c r="E12474"/>
  <c r="E12475"/>
  <c r="E12476"/>
  <c r="E12477"/>
  <c r="E12478"/>
  <c r="E12479"/>
  <c r="E12480"/>
  <c r="E12481"/>
  <c r="E12482"/>
  <c r="E12483"/>
  <c r="E12484"/>
  <c r="E12485"/>
  <c r="E12486"/>
  <c r="E12487"/>
  <c r="E12488"/>
  <c r="E12489"/>
  <c r="E12490"/>
  <c r="E12491"/>
  <c r="E12492"/>
  <c r="E12493"/>
  <c r="E12494"/>
  <c r="E12495"/>
  <c r="E12496"/>
  <c r="E12497"/>
  <c r="E12498"/>
  <c r="E12499"/>
  <c r="E12500"/>
  <c r="E12501"/>
  <c r="E12502"/>
  <c r="E12503"/>
  <c r="E12504"/>
  <c r="E12505"/>
  <c r="E12506"/>
  <c r="E12507"/>
  <c r="E12508"/>
  <c r="E12509"/>
  <c r="E12510"/>
  <c r="E12511"/>
  <c r="E12512"/>
  <c r="E12513"/>
  <c r="E12514"/>
  <c r="E12515"/>
  <c r="E12516"/>
  <c r="E12517"/>
  <c r="E12518"/>
  <c r="E12519"/>
  <c r="E12520"/>
  <c r="E12521"/>
  <c r="E12522"/>
  <c r="E12523"/>
  <c r="E12524"/>
  <c r="E12525"/>
  <c r="E12526"/>
  <c r="E12527"/>
  <c r="E12528"/>
  <c r="E12529"/>
  <c r="E12530"/>
  <c r="E12531"/>
  <c r="E12532"/>
  <c r="E12533"/>
  <c r="E12534"/>
  <c r="E12535"/>
  <c r="E12536"/>
  <c r="E12537"/>
  <c r="E12538"/>
  <c r="E12539"/>
  <c r="E12540"/>
  <c r="E12541"/>
  <c r="E12542"/>
  <c r="E12543"/>
  <c r="E12544"/>
  <c r="E12545"/>
  <c r="E12546"/>
  <c r="E12547"/>
  <c r="E12548"/>
  <c r="E12549"/>
  <c r="E12550"/>
  <c r="E12551"/>
  <c r="E12552"/>
  <c r="E12553"/>
  <c r="E12554"/>
  <c r="E12555"/>
  <c r="E12556"/>
  <c r="E12557"/>
  <c r="E12558"/>
  <c r="E12559"/>
  <c r="E12560"/>
  <c r="E12561"/>
  <c r="E12562"/>
  <c r="E12563"/>
  <c r="E12564"/>
  <c r="E12565"/>
  <c r="E12566"/>
  <c r="E12567"/>
  <c r="E12568"/>
  <c r="E12569"/>
  <c r="E12570"/>
  <c r="E12571"/>
  <c r="E12572"/>
  <c r="E12573"/>
  <c r="E12574"/>
  <c r="E12575"/>
  <c r="E12576"/>
  <c r="E12577"/>
  <c r="E12578"/>
  <c r="E12579"/>
  <c r="E12580"/>
  <c r="E12581"/>
  <c r="E12582"/>
  <c r="E12583"/>
  <c r="E12584"/>
  <c r="E12585"/>
  <c r="E12586"/>
  <c r="E12587"/>
  <c r="E12588"/>
  <c r="E12589"/>
  <c r="E12590"/>
  <c r="E12591"/>
  <c r="E12592"/>
  <c r="E12593"/>
  <c r="E12594"/>
  <c r="E12595"/>
  <c r="E12596"/>
  <c r="E12597"/>
  <c r="E12598"/>
  <c r="E12599"/>
  <c r="E12600"/>
  <c r="E12601"/>
  <c r="E12602"/>
  <c r="E12603"/>
  <c r="E12604"/>
  <c r="E12605"/>
  <c r="E12606"/>
  <c r="E12607"/>
  <c r="E12608"/>
  <c r="E12609"/>
  <c r="E12610"/>
  <c r="E12611"/>
  <c r="E12612"/>
  <c r="E12613"/>
  <c r="E12614"/>
  <c r="E12615"/>
  <c r="E12616"/>
  <c r="E12617"/>
  <c r="E12618"/>
  <c r="E12619"/>
  <c r="E12620"/>
  <c r="E12621"/>
  <c r="E12622"/>
  <c r="E12623"/>
  <c r="E12624"/>
  <c r="E12625"/>
  <c r="E12626"/>
  <c r="E12627"/>
  <c r="E12628"/>
  <c r="E12629"/>
  <c r="E12630"/>
  <c r="E12631"/>
  <c r="E12632"/>
  <c r="E12633"/>
  <c r="E12634"/>
  <c r="E12635"/>
  <c r="E12636"/>
  <c r="E12637"/>
  <c r="E12638"/>
  <c r="E12639"/>
  <c r="E12640"/>
  <c r="E12641"/>
  <c r="E12642"/>
  <c r="E12643"/>
  <c r="E12644"/>
  <c r="E12645"/>
  <c r="E12646"/>
  <c r="E12647"/>
  <c r="E12648"/>
  <c r="E12649"/>
  <c r="E12650"/>
  <c r="E12651"/>
  <c r="E12652"/>
  <c r="E12653"/>
  <c r="E12654"/>
  <c r="E12655"/>
  <c r="E12656"/>
  <c r="E12657"/>
  <c r="E12658"/>
  <c r="E12659"/>
  <c r="E12660"/>
  <c r="E12661"/>
  <c r="E12662"/>
  <c r="E12663"/>
  <c r="E12664"/>
  <c r="E12665"/>
  <c r="E12666"/>
  <c r="E12667"/>
  <c r="E12668"/>
  <c r="E12669"/>
  <c r="E12670"/>
  <c r="E12671"/>
  <c r="E12672"/>
  <c r="E12673"/>
  <c r="E12674"/>
  <c r="E12675"/>
  <c r="E12676"/>
  <c r="E12677"/>
  <c r="E12678"/>
  <c r="E12679"/>
  <c r="E12680"/>
  <c r="E12681"/>
  <c r="E12682"/>
  <c r="E12683"/>
  <c r="E12684"/>
  <c r="E12685"/>
  <c r="E12686"/>
  <c r="E12687"/>
  <c r="E12688"/>
  <c r="E12689"/>
  <c r="E12690"/>
  <c r="E12691"/>
  <c r="E12692"/>
  <c r="E12693"/>
  <c r="E12694"/>
  <c r="E12695"/>
  <c r="E12696"/>
  <c r="E12697"/>
  <c r="E12698"/>
  <c r="E12699"/>
  <c r="E12700"/>
  <c r="E12701"/>
  <c r="E12702"/>
  <c r="E12703"/>
  <c r="E12704"/>
  <c r="E12705"/>
  <c r="E12706"/>
  <c r="E12707"/>
  <c r="E12708"/>
  <c r="E12709"/>
  <c r="E12710"/>
  <c r="E12711"/>
  <c r="E12712"/>
  <c r="E12713"/>
  <c r="E12714"/>
  <c r="E12715"/>
  <c r="E12716"/>
  <c r="E12717"/>
  <c r="E12718"/>
  <c r="E12719"/>
  <c r="E12720"/>
  <c r="E12721"/>
  <c r="E12722"/>
  <c r="E12723"/>
  <c r="E12724"/>
  <c r="E12725"/>
  <c r="E12726"/>
  <c r="E12727"/>
  <c r="E12728"/>
  <c r="E12729"/>
  <c r="E12730"/>
  <c r="E12731"/>
  <c r="E12732"/>
  <c r="E12733"/>
  <c r="E12734"/>
  <c r="E12735"/>
  <c r="E12736"/>
  <c r="E12737"/>
  <c r="E12738"/>
  <c r="E12739"/>
  <c r="E12740"/>
  <c r="E12741"/>
  <c r="E12742"/>
  <c r="E12743"/>
  <c r="E12744"/>
  <c r="E12745"/>
  <c r="E12746"/>
  <c r="E12747"/>
  <c r="E12748"/>
  <c r="E12749"/>
  <c r="E12750"/>
  <c r="E12751"/>
  <c r="E12752"/>
  <c r="E12753"/>
  <c r="E12754"/>
  <c r="E12755"/>
  <c r="E12756"/>
  <c r="E12757"/>
  <c r="E12758"/>
  <c r="E12759"/>
  <c r="E12760"/>
  <c r="E12761"/>
  <c r="E12762"/>
  <c r="E12763"/>
  <c r="E12764"/>
  <c r="E12765"/>
  <c r="E12766"/>
  <c r="E12767"/>
  <c r="E12768"/>
  <c r="E12769"/>
  <c r="E12770"/>
  <c r="E12771"/>
  <c r="E12772"/>
  <c r="E12773"/>
  <c r="E12774"/>
  <c r="E12775"/>
  <c r="E12776"/>
  <c r="E12777"/>
  <c r="E12778"/>
  <c r="E12779"/>
  <c r="E12780"/>
  <c r="E12781"/>
  <c r="E12782"/>
  <c r="E12783"/>
  <c r="E12784"/>
  <c r="E12785"/>
  <c r="E12786"/>
  <c r="E12787"/>
  <c r="E12788"/>
  <c r="E12789"/>
  <c r="E12790"/>
  <c r="E12791"/>
  <c r="E12792"/>
  <c r="E12793"/>
  <c r="E12794"/>
  <c r="E12795"/>
  <c r="E12796"/>
  <c r="E12797"/>
  <c r="E12798"/>
  <c r="E12799"/>
  <c r="E12800"/>
  <c r="E12801"/>
  <c r="E12802"/>
  <c r="E12803"/>
  <c r="E12804"/>
  <c r="E12805"/>
  <c r="E12806"/>
  <c r="E12807"/>
  <c r="E12808"/>
  <c r="E12809"/>
  <c r="E12810"/>
  <c r="E12811"/>
  <c r="E12812"/>
  <c r="E12813"/>
  <c r="E12814"/>
  <c r="E12815"/>
  <c r="E12816"/>
  <c r="E12817"/>
  <c r="E12818"/>
  <c r="E12819"/>
  <c r="E12820"/>
  <c r="E12821"/>
  <c r="E12822"/>
  <c r="E12823"/>
  <c r="E12824"/>
  <c r="E12825"/>
  <c r="E12826"/>
  <c r="E12827"/>
  <c r="E12828"/>
  <c r="E12829"/>
  <c r="E12830"/>
  <c r="E12831"/>
  <c r="E12832"/>
  <c r="E12833"/>
  <c r="E12834"/>
  <c r="E12835"/>
  <c r="E12836"/>
  <c r="E12837"/>
  <c r="E12838"/>
  <c r="E12839"/>
  <c r="E12840"/>
  <c r="E12841"/>
  <c r="E12842"/>
  <c r="E12843"/>
  <c r="E12844"/>
  <c r="E12845"/>
  <c r="E12846"/>
  <c r="E12847"/>
  <c r="E12848"/>
  <c r="E12849"/>
  <c r="E12850"/>
  <c r="E12851"/>
  <c r="E12852"/>
  <c r="E12853"/>
  <c r="E12854"/>
  <c r="E12855"/>
  <c r="E12856"/>
  <c r="E12857"/>
  <c r="E12858"/>
  <c r="E12859"/>
  <c r="E12860"/>
  <c r="E12861"/>
  <c r="E12862"/>
  <c r="E12863"/>
  <c r="E12864"/>
  <c r="E12865"/>
  <c r="E12866"/>
  <c r="E12867"/>
  <c r="E12868"/>
  <c r="E12869"/>
  <c r="E12870"/>
  <c r="E12871"/>
  <c r="E12872"/>
  <c r="E12873"/>
  <c r="E12874"/>
  <c r="E12875"/>
  <c r="E12876"/>
  <c r="E12877"/>
  <c r="E12878"/>
  <c r="E12879"/>
  <c r="E12880"/>
  <c r="E12881"/>
  <c r="E12882"/>
  <c r="E12883"/>
  <c r="E12884"/>
  <c r="E12885"/>
  <c r="E12886"/>
  <c r="E12887"/>
  <c r="E12888"/>
  <c r="E12889"/>
  <c r="E12890"/>
  <c r="E12891"/>
  <c r="E12892"/>
  <c r="E12893"/>
  <c r="E12894"/>
  <c r="E12895"/>
  <c r="E12896"/>
  <c r="E12897"/>
  <c r="E12898"/>
  <c r="E12899"/>
  <c r="E12900"/>
  <c r="E12901"/>
  <c r="E12902"/>
  <c r="E12903"/>
  <c r="E12904"/>
  <c r="E12905"/>
  <c r="E12906"/>
  <c r="E12907"/>
  <c r="E12908"/>
  <c r="E12909"/>
  <c r="E12910"/>
  <c r="E12911"/>
  <c r="E12912"/>
  <c r="E12913"/>
  <c r="E12914"/>
  <c r="E12915"/>
  <c r="E12916"/>
  <c r="E12917"/>
  <c r="E12918"/>
  <c r="E12919"/>
  <c r="E12920"/>
  <c r="E12921"/>
  <c r="E12922"/>
  <c r="E12923"/>
  <c r="E12924"/>
  <c r="E12925"/>
  <c r="E12926"/>
  <c r="E12927"/>
  <c r="E12928"/>
  <c r="E12929"/>
  <c r="E12930"/>
  <c r="E12931"/>
  <c r="E12932"/>
  <c r="E12933"/>
  <c r="E12934"/>
  <c r="E12935"/>
  <c r="E12936"/>
  <c r="E12937"/>
  <c r="E12938"/>
  <c r="E12939"/>
  <c r="E12940"/>
  <c r="E12941"/>
  <c r="E12942"/>
  <c r="E12943"/>
  <c r="E12944"/>
  <c r="E12945"/>
  <c r="E12946"/>
  <c r="E12947"/>
  <c r="E12948"/>
  <c r="E12949"/>
  <c r="E12950"/>
  <c r="E12951"/>
  <c r="E12952"/>
  <c r="E12953"/>
  <c r="E12954"/>
  <c r="E12955"/>
  <c r="E12956"/>
  <c r="E12957"/>
  <c r="E12958"/>
  <c r="E12959"/>
  <c r="E12960"/>
  <c r="E12961"/>
  <c r="E12962"/>
  <c r="E12963"/>
  <c r="E12964"/>
  <c r="E12965"/>
  <c r="E12966"/>
  <c r="E12967"/>
  <c r="E12968"/>
  <c r="E12969"/>
  <c r="E12970"/>
  <c r="E12971"/>
  <c r="E12972"/>
  <c r="E12973"/>
  <c r="E12974"/>
  <c r="E12975"/>
  <c r="E12976"/>
  <c r="E12977"/>
  <c r="E12978"/>
  <c r="E12979"/>
  <c r="E12980"/>
  <c r="E12981"/>
  <c r="E12982"/>
  <c r="E12983"/>
  <c r="E12984"/>
  <c r="E12985"/>
  <c r="E12986"/>
  <c r="E12987"/>
  <c r="E12988"/>
  <c r="E12989"/>
  <c r="E12990"/>
  <c r="E12991"/>
  <c r="E12992"/>
  <c r="E12993"/>
  <c r="E12994"/>
  <c r="E12995"/>
  <c r="E12996"/>
  <c r="E12997"/>
  <c r="E12998"/>
  <c r="E12999"/>
  <c r="E13000"/>
  <c r="E13001"/>
  <c r="E13002"/>
  <c r="E13003"/>
  <c r="E13004"/>
  <c r="E13005"/>
  <c r="E13006"/>
  <c r="E13007"/>
  <c r="E13008"/>
  <c r="E13009"/>
  <c r="E13010"/>
  <c r="E13011"/>
  <c r="E13012"/>
  <c r="E13013"/>
  <c r="E13014"/>
  <c r="E13015"/>
  <c r="E13016"/>
  <c r="E13017"/>
  <c r="E13018"/>
  <c r="E13019"/>
  <c r="E13020"/>
  <c r="E13021"/>
  <c r="E13022"/>
  <c r="E13023"/>
  <c r="E13024"/>
  <c r="E13025"/>
  <c r="E13026"/>
  <c r="E13027"/>
  <c r="E13028"/>
  <c r="E13029"/>
  <c r="E13030"/>
  <c r="E13031"/>
  <c r="E13032"/>
  <c r="E13033"/>
  <c r="E13034"/>
  <c r="E13035"/>
  <c r="E13036"/>
  <c r="E13037"/>
  <c r="E13038"/>
  <c r="E13039"/>
  <c r="E13040"/>
  <c r="E13041"/>
  <c r="E13042"/>
  <c r="E13043"/>
  <c r="E13044"/>
  <c r="E13045"/>
  <c r="E13046"/>
  <c r="E13047"/>
  <c r="E13048"/>
  <c r="E13049"/>
  <c r="E13050"/>
  <c r="E13051"/>
  <c r="E13052"/>
  <c r="E13053"/>
  <c r="E13054"/>
  <c r="E13055"/>
  <c r="E13056"/>
  <c r="E13057"/>
  <c r="E13058"/>
  <c r="E13059"/>
  <c r="E13060"/>
  <c r="E13061"/>
  <c r="E13062"/>
  <c r="E13063"/>
  <c r="E13064"/>
  <c r="E13065"/>
  <c r="E13066"/>
  <c r="E13067"/>
  <c r="E13068"/>
  <c r="E13069"/>
  <c r="E13070"/>
  <c r="E13071"/>
  <c r="E13072"/>
  <c r="E13073"/>
  <c r="E13074"/>
  <c r="E13075"/>
  <c r="E13076"/>
  <c r="E13077"/>
  <c r="E13078"/>
  <c r="E13079"/>
  <c r="E13080"/>
  <c r="E13081"/>
  <c r="E13082"/>
  <c r="E13083"/>
  <c r="E13084"/>
  <c r="E13085"/>
  <c r="E13086"/>
  <c r="E13087"/>
  <c r="E13088"/>
  <c r="E13089"/>
  <c r="E13090"/>
  <c r="E13091"/>
  <c r="E13092"/>
  <c r="E13093"/>
  <c r="E13094"/>
  <c r="E13095"/>
  <c r="E13096"/>
  <c r="E13097"/>
  <c r="E13098"/>
  <c r="E13099"/>
  <c r="E13100"/>
  <c r="E13101"/>
  <c r="E13102"/>
  <c r="E13103"/>
  <c r="E13104"/>
  <c r="E13105"/>
  <c r="E13106"/>
  <c r="E13107"/>
  <c r="E13108"/>
  <c r="E13109"/>
  <c r="E13110"/>
  <c r="E13111"/>
  <c r="E13112"/>
  <c r="E13113"/>
  <c r="E13114"/>
  <c r="E13115"/>
  <c r="E13116"/>
  <c r="E13117"/>
  <c r="E13118"/>
  <c r="E13119"/>
  <c r="E13120"/>
  <c r="E13121"/>
  <c r="E13122"/>
  <c r="E13123"/>
  <c r="E13124"/>
  <c r="E13125"/>
  <c r="E13126"/>
  <c r="E13127"/>
  <c r="E13128"/>
  <c r="E13129"/>
  <c r="E13130"/>
  <c r="E13131"/>
  <c r="E13132"/>
  <c r="E13133"/>
  <c r="E13134"/>
  <c r="E13135"/>
  <c r="E13136"/>
  <c r="E13137"/>
  <c r="E13138"/>
  <c r="E13139"/>
  <c r="E13140"/>
  <c r="E13141"/>
  <c r="E13142"/>
  <c r="E13143"/>
  <c r="E13144"/>
  <c r="E13145"/>
  <c r="E13146"/>
  <c r="E13147"/>
  <c r="E13148"/>
  <c r="E13149"/>
  <c r="E13150"/>
  <c r="E13151"/>
  <c r="E13152"/>
  <c r="E13153"/>
  <c r="E13154"/>
  <c r="E13155"/>
  <c r="E13156"/>
  <c r="E13157"/>
  <c r="E13158"/>
  <c r="E13159"/>
  <c r="E13160"/>
  <c r="E13161"/>
  <c r="E13162"/>
  <c r="E13163"/>
  <c r="E13164"/>
  <c r="E13165"/>
  <c r="E13166"/>
  <c r="E13167"/>
  <c r="E13168"/>
  <c r="E13169"/>
  <c r="E13170"/>
  <c r="E13171"/>
  <c r="E13172"/>
  <c r="E13173"/>
  <c r="E13174"/>
  <c r="E13175"/>
  <c r="E13176"/>
  <c r="E13177"/>
  <c r="E13178"/>
  <c r="E13179"/>
  <c r="E13180"/>
  <c r="E13181"/>
  <c r="E13182"/>
  <c r="E13183"/>
  <c r="E13184"/>
  <c r="E13185"/>
  <c r="E13186"/>
  <c r="E13187"/>
  <c r="E13188"/>
  <c r="E13189"/>
  <c r="E13190"/>
  <c r="E13191"/>
  <c r="E13192"/>
  <c r="E13193"/>
  <c r="E13194"/>
  <c r="E13195"/>
  <c r="E13196"/>
  <c r="E13197"/>
  <c r="E13198"/>
  <c r="E13199"/>
  <c r="E13200"/>
  <c r="E13201"/>
  <c r="E13202"/>
  <c r="E13203"/>
  <c r="E13204"/>
  <c r="E13205"/>
  <c r="E13206"/>
  <c r="E13207"/>
  <c r="E13208"/>
  <c r="E13209"/>
  <c r="E13210"/>
  <c r="E13211"/>
  <c r="E13212"/>
  <c r="E13213"/>
  <c r="E13214"/>
  <c r="E13215"/>
  <c r="E13216"/>
  <c r="E13217"/>
  <c r="E13218"/>
  <c r="E13219"/>
  <c r="E13220"/>
  <c r="E13221"/>
  <c r="E13222"/>
  <c r="E13223"/>
  <c r="E13224"/>
  <c r="E13225"/>
  <c r="E13226"/>
  <c r="E13227"/>
  <c r="E13228"/>
  <c r="E13229"/>
  <c r="E13230"/>
  <c r="E13231"/>
  <c r="E13232"/>
  <c r="E13233"/>
  <c r="E13234"/>
  <c r="E13235"/>
  <c r="E13236"/>
  <c r="E13237"/>
  <c r="E13238"/>
  <c r="E13239"/>
  <c r="E13240"/>
  <c r="E13241"/>
  <c r="E13242"/>
  <c r="E13243"/>
  <c r="E13244"/>
  <c r="E13245"/>
  <c r="E13246"/>
  <c r="E13247"/>
  <c r="E13248"/>
  <c r="E13249"/>
  <c r="E13250"/>
  <c r="E13251"/>
  <c r="E13252"/>
  <c r="E13253"/>
  <c r="E13254"/>
  <c r="E13255"/>
  <c r="E13256"/>
  <c r="E13257"/>
  <c r="E13258"/>
  <c r="E13259"/>
  <c r="E13260"/>
  <c r="E13261"/>
  <c r="E13262"/>
  <c r="E13263"/>
  <c r="E13264"/>
  <c r="E13265"/>
  <c r="E13266"/>
  <c r="E13267"/>
  <c r="E13268"/>
  <c r="E13269"/>
  <c r="E13270"/>
  <c r="E13271"/>
  <c r="E13272"/>
  <c r="E13273"/>
  <c r="E13274"/>
  <c r="E13275"/>
  <c r="E13276"/>
  <c r="E13277"/>
  <c r="E13278"/>
  <c r="E13279"/>
  <c r="E13280"/>
  <c r="E13281"/>
  <c r="E13282"/>
  <c r="E13283"/>
  <c r="E13284"/>
  <c r="E13285"/>
  <c r="E13286"/>
  <c r="E13287"/>
  <c r="E13288"/>
  <c r="E13289"/>
  <c r="E13290"/>
  <c r="E13291"/>
  <c r="E13292"/>
  <c r="E13293"/>
  <c r="E13294"/>
  <c r="E13295"/>
  <c r="E13296"/>
  <c r="E13297"/>
  <c r="E13298"/>
  <c r="E13299"/>
  <c r="E13300"/>
  <c r="E13301"/>
  <c r="E13302"/>
  <c r="E13303"/>
  <c r="E13304"/>
  <c r="E13305"/>
  <c r="E13306"/>
  <c r="E13307"/>
  <c r="E13308"/>
  <c r="E13309"/>
  <c r="E13310"/>
  <c r="E13311"/>
  <c r="E13312"/>
  <c r="E13313"/>
  <c r="E13314"/>
  <c r="E13315"/>
  <c r="E13316"/>
  <c r="E13317"/>
  <c r="E13318"/>
  <c r="E13319"/>
  <c r="E13320"/>
  <c r="E13321"/>
  <c r="E13322"/>
  <c r="E13323"/>
  <c r="E13324"/>
  <c r="E13325"/>
  <c r="E13326"/>
  <c r="E13327"/>
  <c r="E13328"/>
  <c r="E13329"/>
  <c r="E13330"/>
  <c r="E13331"/>
  <c r="E13332"/>
  <c r="E13333"/>
  <c r="E13334"/>
  <c r="E13335"/>
  <c r="E13336"/>
  <c r="E13337"/>
  <c r="E13338"/>
  <c r="E13339"/>
  <c r="E13340"/>
  <c r="E13341"/>
  <c r="E13342"/>
  <c r="E13343"/>
  <c r="E13344"/>
  <c r="E13345"/>
  <c r="E13346"/>
  <c r="E13347"/>
  <c r="E13348"/>
  <c r="E13349"/>
  <c r="E13350"/>
  <c r="E13351"/>
  <c r="E13352"/>
  <c r="E13353"/>
  <c r="E13354"/>
  <c r="E13355"/>
  <c r="E13356"/>
  <c r="E13357"/>
  <c r="E13358"/>
  <c r="E13359"/>
  <c r="E13360"/>
  <c r="E13361"/>
  <c r="E13362"/>
  <c r="E13363"/>
  <c r="E13364"/>
  <c r="E13365"/>
  <c r="E13366"/>
  <c r="E13367"/>
  <c r="E13368"/>
  <c r="E13369"/>
  <c r="E13370"/>
  <c r="E13371"/>
  <c r="E13372"/>
  <c r="E13373"/>
  <c r="E13374"/>
  <c r="E13375"/>
  <c r="E13376"/>
  <c r="E13377"/>
  <c r="E13378"/>
  <c r="E13379"/>
  <c r="E13380"/>
  <c r="E13381"/>
  <c r="E13382"/>
  <c r="E13383"/>
  <c r="E13384"/>
  <c r="E13385"/>
  <c r="E13386"/>
  <c r="E13387"/>
  <c r="E13388"/>
  <c r="E13389"/>
  <c r="E13390"/>
  <c r="E13391"/>
  <c r="E13392"/>
  <c r="E13393"/>
  <c r="E13394"/>
  <c r="E13395"/>
  <c r="E13396"/>
  <c r="E13397"/>
  <c r="E13398"/>
  <c r="E13399"/>
  <c r="E13400"/>
  <c r="E13401"/>
  <c r="E13402"/>
  <c r="E13403"/>
  <c r="E13404"/>
  <c r="E13405"/>
  <c r="E13406"/>
  <c r="E13407"/>
  <c r="E13408"/>
  <c r="E13409"/>
  <c r="E13410"/>
  <c r="E13411"/>
  <c r="E13412"/>
  <c r="E13413"/>
  <c r="E13414"/>
  <c r="E13415"/>
  <c r="E13416"/>
  <c r="E13417"/>
  <c r="E13418"/>
  <c r="E13419"/>
  <c r="E13420"/>
  <c r="E13421"/>
  <c r="E13422"/>
  <c r="E13423"/>
  <c r="E13424"/>
  <c r="E13425"/>
  <c r="E13426"/>
  <c r="E13427"/>
  <c r="E13428"/>
  <c r="E13429"/>
  <c r="E13430"/>
  <c r="E13431"/>
  <c r="E13432"/>
  <c r="E13433"/>
  <c r="E13434"/>
  <c r="E13435"/>
  <c r="E13436"/>
  <c r="E13437"/>
  <c r="E13438"/>
  <c r="E13439"/>
  <c r="E13440"/>
  <c r="E13441"/>
  <c r="E13442"/>
  <c r="E13443"/>
  <c r="E13444"/>
  <c r="E13445"/>
  <c r="E13446"/>
  <c r="E13447"/>
  <c r="E13448"/>
  <c r="E13449"/>
  <c r="E13450"/>
  <c r="E13451"/>
  <c r="E13452"/>
  <c r="E13453"/>
  <c r="E13454"/>
  <c r="E13455"/>
  <c r="E13456"/>
  <c r="E13457"/>
  <c r="E13458"/>
  <c r="E13459"/>
  <c r="E13460"/>
  <c r="E13461"/>
  <c r="E13462"/>
  <c r="E13463"/>
  <c r="E13464"/>
  <c r="E13465"/>
  <c r="E13466"/>
  <c r="E13467"/>
  <c r="E13468"/>
  <c r="E13469"/>
  <c r="E13470"/>
  <c r="E13471"/>
  <c r="E13472"/>
  <c r="E13473"/>
  <c r="E13474"/>
  <c r="E13475"/>
  <c r="E13476"/>
  <c r="E13477"/>
  <c r="E13478"/>
  <c r="E13479"/>
  <c r="E13480"/>
  <c r="E13481"/>
  <c r="E13482"/>
  <c r="E13483"/>
  <c r="E13484"/>
  <c r="E13485"/>
  <c r="E13486"/>
  <c r="E13487"/>
  <c r="E13488"/>
  <c r="E13489"/>
  <c r="E13490"/>
  <c r="E13491"/>
  <c r="E13492"/>
  <c r="E13493"/>
  <c r="E13494"/>
  <c r="E13495"/>
  <c r="E13496"/>
  <c r="E13497"/>
  <c r="E13498"/>
  <c r="E13499"/>
  <c r="E13500"/>
  <c r="E13501"/>
  <c r="E13502"/>
  <c r="E13503"/>
  <c r="E13504"/>
  <c r="E13505"/>
  <c r="E13506"/>
  <c r="E13507"/>
  <c r="E13508"/>
  <c r="E13509"/>
  <c r="E13510"/>
  <c r="E13511"/>
  <c r="E13512"/>
  <c r="E13513"/>
  <c r="E13514"/>
  <c r="E13515"/>
  <c r="E13516"/>
  <c r="E13517"/>
  <c r="E13518"/>
  <c r="E13519"/>
  <c r="E13520"/>
  <c r="E13521"/>
  <c r="E13522"/>
  <c r="E13523"/>
  <c r="E13524"/>
  <c r="E13525"/>
  <c r="E13526"/>
  <c r="E13527"/>
  <c r="E13528"/>
  <c r="E13529"/>
  <c r="E13530"/>
  <c r="E13531"/>
  <c r="E13532"/>
  <c r="E13533"/>
  <c r="E13534"/>
  <c r="E13535"/>
  <c r="E13536"/>
  <c r="E13537"/>
  <c r="E13538"/>
  <c r="E13539"/>
  <c r="E13540"/>
  <c r="E13541"/>
  <c r="E13542"/>
  <c r="E13543"/>
  <c r="E13544"/>
  <c r="E13545"/>
  <c r="E13546"/>
  <c r="E13547"/>
  <c r="E13548"/>
  <c r="E13549"/>
  <c r="E13550"/>
  <c r="E13551"/>
  <c r="E13552"/>
  <c r="E13553"/>
  <c r="E13554"/>
  <c r="E13555"/>
  <c r="E13556"/>
  <c r="E13557"/>
  <c r="E13558"/>
  <c r="E13559"/>
  <c r="E13560"/>
  <c r="E13561"/>
  <c r="E13562"/>
  <c r="E13563"/>
  <c r="E13564"/>
  <c r="E13565"/>
  <c r="E13566"/>
  <c r="E13567"/>
  <c r="E13568"/>
  <c r="E13569"/>
  <c r="E13570"/>
  <c r="E13571"/>
  <c r="E13572"/>
  <c r="E13573"/>
  <c r="E13574"/>
  <c r="E13575"/>
  <c r="E13576"/>
  <c r="E13577"/>
  <c r="E13578"/>
  <c r="E13579"/>
  <c r="E13580"/>
  <c r="E13581"/>
  <c r="E13582"/>
  <c r="E13583"/>
  <c r="E13584"/>
  <c r="E13585"/>
  <c r="E13586"/>
  <c r="E13587"/>
  <c r="E13588"/>
  <c r="E13589"/>
  <c r="E13590"/>
  <c r="E13591"/>
  <c r="E13592"/>
  <c r="E13593"/>
  <c r="E13594"/>
  <c r="E13595"/>
  <c r="E13596"/>
  <c r="E13597"/>
  <c r="E13598"/>
  <c r="E13599"/>
  <c r="E13600"/>
  <c r="E13601"/>
  <c r="E13602"/>
  <c r="E13603"/>
  <c r="E13604"/>
  <c r="E13605"/>
  <c r="E13606"/>
  <c r="E13607"/>
  <c r="E13608"/>
  <c r="E13609"/>
  <c r="E13610"/>
  <c r="E13611"/>
  <c r="E13612"/>
  <c r="E13613"/>
  <c r="E13614"/>
  <c r="E13615"/>
  <c r="E13616"/>
  <c r="E13617"/>
  <c r="E13618"/>
  <c r="E13619"/>
  <c r="E13620"/>
  <c r="E13621"/>
  <c r="E13622"/>
  <c r="E13623"/>
  <c r="E13624"/>
  <c r="E13625"/>
  <c r="E13626"/>
  <c r="E13627"/>
  <c r="E13628"/>
  <c r="E13629"/>
  <c r="E13630"/>
  <c r="E13631"/>
  <c r="E13632"/>
  <c r="E13633"/>
  <c r="E13634"/>
  <c r="E13635"/>
  <c r="E13636"/>
  <c r="E13637"/>
  <c r="E13638"/>
  <c r="E13639"/>
  <c r="E13640"/>
  <c r="E13641"/>
  <c r="E13642"/>
  <c r="E13643"/>
  <c r="E13644"/>
  <c r="E13645"/>
  <c r="E13646"/>
  <c r="E13647"/>
  <c r="E13648"/>
  <c r="E13649"/>
  <c r="E13650"/>
  <c r="E13651"/>
  <c r="E13652"/>
  <c r="E13653"/>
  <c r="E13654"/>
  <c r="E13655"/>
  <c r="E13656"/>
  <c r="E13657"/>
  <c r="E13658"/>
  <c r="E13659"/>
  <c r="E13660"/>
  <c r="E13661"/>
  <c r="E13662"/>
  <c r="E13663"/>
  <c r="E13664"/>
  <c r="E13665"/>
  <c r="E13666"/>
  <c r="E13667"/>
  <c r="E13668"/>
  <c r="E13669"/>
  <c r="E13670"/>
  <c r="E13671"/>
  <c r="E13672"/>
  <c r="E13673"/>
  <c r="E13674"/>
  <c r="E13675"/>
  <c r="E13676"/>
  <c r="E13677"/>
  <c r="E13678"/>
  <c r="E13679"/>
  <c r="E13680"/>
  <c r="E13681"/>
  <c r="E13682"/>
  <c r="E13683"/>
  <c r="E13684"/>
  <c r="E13685"/>
  <c r="E13686"/>
  <c r="E13687"/>
  <c r="E13688"/>
  <c r="E13689"/>
  <c r="E13690"/>
  <c r="E13691"/>
  <c r="E13692"/>
  <c r="E13693"/>
  <c r="E13694"/>
  <c r="E13695"/>
  <c r="E13696"/>
  <c r="E13697"/>
  <c r="E13698"/>
  <c r="E13699"/>
  <c r="E13700"/>
  <c r="E13701"/>
  <c r="E13702"/>
  <c r="E13703"/>
  <c r="E13704"/>
  <c r="E13705"/>
  <c r="E13706"/>
  <c r="E13707"/>
  <c r="E13708"/>
  <c r="E13709"/>
  <c r="E13710"/>
  <c r="E13711"/>
  <c r="E13712"/>
  <c r="E13713"/>
  <c r="E13714"/>
  <c r="E13715"/>
  <c r="E13716"/>
  <c r="E13717"/>
  <c r="E13718"/>
  <c r="E13719"/>
  <c r="E13720"/>
  <c r="E13721"/>
  <c r="E13722"/>
  <c r="E13723"/>
  <c r="E13724"/>
  <c r="E13725"/>
  <c r="E13726"/>
  <c r="E13727"/>
  <c r="E13728"/>
  <c r="E13729"/>
  <c r="E13730"/>
  <c r="E13731"/>
  <c r="E13732"/>
  <c r="E13733"/>
  <c r="E13734"/>
  <c r="E13735"/>
  <c r="E13736"/>
  <c r="E13737"/>
  <c r="E13738"/>
  <c r="E13739"/>
  <c r="E13740"/>
  <c r="E13741"/>
  <c r="E13742"/>
  <c r="E13743"/>
  <c r="E13744"/>
  <c r="E13745"/>
  <c r="E13746"/>
  <c r="E13747"/>
  <c r="E13748"/>
  <c r="E13749"/>
  <c r="E13750"/>
  <c r="E13751"/>
  <c r="E13752"/>
  <c r="E13753"/>
  <c r="E13754"/>
  <c r="E13755"/>
  <c r="E13756"/>
  <c r="E13757"/>
  <c r="E13758"/>
  <c r="E13759"/>
  <c r="E13760"/>
  <c r="E13761"/>
  <c r="E13762"/>
  <c r="E13763"/>
  <c r="E13764"/>
  <c r="E13765"/>
  <c r="E13766"/>
  <c r="E13767"/>
  <c r="E13768"/>
  <c r="E13769"/>
  <c r="E13770"/>
  <c r="E13771"/>
  <c r="E13772"/>
  <c r="E13773"/>
  <c r="E13774"/>
  <c r="E13775"/>
  <c r="E13776"/>
  <c r="E13777"/>
  <c r="E13778"/>
  <c r="E13779"/>
  <c r="E13780"/>
  <c r="E13781"/>
  <c r="E13782"/>
  <c r="E13783"/>
  <c r="E13784"/>
  <c r="E13785"/>
  <c r="E13786"/>
  <c r="E13787"/>
  <c r="E13788"/>
  <c r="E13789"/>
  <c r="E13790"/>
  <c r="E13791"/>
  <c r="E13792"/>
  <c r="E13793"/>
  <c r="E13794"/>
  <c r="E13795"/>
  <c r="E13796"/>
  <c r="E13797"/>
  <c r="E13798"/>
  <c r="E13799"/>
  <c r="E13800"/>
  <c r="E13801"/>
  <c r="E13802"/>
  <c r="E13803"/>
  <c r="E13804"/>
  <c r="E13805"/>
  <c r="E13806"/>
  <c r="E13807"/>
  <c r="E13808"/>
  <c r="E13809"/>
  <c r="E13810"/>
  <c r="E13811"/>
  <c r="E13812"/>
  <c r="E13813"/>
  <c r="E13814"/>
  <c r="E13815"/>
  <c r="E13816"/>
  <c r="E13817"/>
  <c r="E13818"/>
  <c r="E13819"/>
  <c r="E13820"/>
  <c r="E13821"/>
  <c r="E13822"/>
  <c r="E13823"/>
  <c r="E13824"/>
  <c r="E13825"/>
  <c r="E13826"/>
  <c r="E13827"/>
  <c r="E13828"/>
  <c r="E13829"/>
  <c r="E13830"/>
  <c r="E13831"/>
  <c r="E13832"/>
  <c r="E13833"/>
  <c r="E13834"/>
  <c r="E13835"/>
  <c r="E13836"/>
  <c r="E13837"/>
  <c r="E13838"/>
  <c r="E13839"/>
  <c r="E13840"/>
  <c r="E13841"/>
  <c r="E13842"/>
  <c r="E13843"/>
  <c r="E13844"/>
  <c r="E13845"/>
  <c r="E13846"/>
  <c r="E13847"/>
  <c r="E13848"/>
  <c r="E13849"/>
  <c r="E13850"/>
  <c r="E13851"/>
  <c r="E13852"/>
  <c r="E13853"/>
  <c r="E13854"/>
  <c r="E13855"/>
  <c r="E13856"/>
  <c r="E13857"/>
  <c r="E13858"/>
  <c r="E13859"/>
  <c r="E13860"/>
  <c r="E13861"/>
  <c r="E13862"/>
  <c r="E13863"/>
  <c r="E13864"/>
  <c r="E13865"/>
  <c r="E13866"/>
  <c r="E13867"/>
  <c r="E13868"/>
  <c r="E13869"/>
  <c r="E13870"/>
  <c r="E13871"/>
  <c r="E13872"/>
  <c r="E13873"/>
  <c r="E13874"/>
  <c r="E13875"/>
  <c r="E13876"/>
  <c r="E13877"/>
  <c r="E13878"/>
  <c r="E13879"/>
  <c r="E13880"/>
  <c r="E13881"/>
  <c r="E13882"/>
  <c r="E13883"/>
  <c r="E13884"/>
  <c r="E13885"/>
  <c r="E13886"/>
  <c r="E13887"/>
  <c r="E13888"/>
  <c r="E13889"/>
  <c r="E13890"/>
  <c r="E13891"/>
  <c r="E13892"/>
  <c r="E13893"/>
  <c r="E13894"/>
  <c r="E13895"/>
  <c r="E13896"/>
  <c r="E13897"/>
  <c r="E13898"/>
  <c r="E13899"/>
  <c r="E13900"/>
  <c r="E13901"/>
  <c r="E13902"/>
  <c r="E13903"/>
  <c r="E13904"/>
  <c r="E13905"/>
  <c r="E13906"/>
  <c r="E13907"/>
  <c r="E13908"/>
  <c r="E13909"/>
  <c r="E13910"/>
  <c r="E13911"/>
  <c r="E13912"/>
  <c r="E13913"/>
  <c r="E13914"/>
  <c r="E13915"/>
  <c r="E13916"/>
  <c r="E13917"/>
  <c r="E13918"/>
  <c r="E13919"/>
  <c r="E13920"/>
  <c r="E13921"/>
  <c r="E13922"/>
  <c r="E13923"/>
  <c r="E13924"/>
  <c r="E13925"/>
  <c r="E13926"/>
  <c r="E13927"/>
  <c r="E13928"/>
  <c r="E13929"/>
  <c r="E13930"/>
  <c r="E13931"/>
  <c r="E13932"/>
  <c r="E13933"/>
  <c r="E13934"/>
  <c r="E13935"/>
  <c r="E13936"/>
  <c r="E13937"/>
  <c r="E13938"/>
  <c r="E13939"/>
  <c r="E13940"/>
  <c r="E13941"/>
  <c r="E13942"/>
  <c r="E13943"/>
  <c r="E13944"/>
  <c r="E13945"/>
  <c r="E13946"/>
  <c r="E13947"/>
  <c r="E13948"/>
  <c r="E13949"/>
  <c r="E13950"/>
  <c r="E13951"/>
  <c r="E13952"/>
  <c r="E13953"/>
  <c r="E13954"/>
  <c r="E13955"/>
  <c r="E13956"/>
  <c r="E13957"/>
  <c r="E13958"/>
  <c r="E13959"/>
  <c r="E13960"/>
  <c r="E13961"/>
  <c r="E13962"/>
  <c r="E13963"/>
  <c r="E13964"/>
  <c r="E13965"/>
  <c r="E13966"/>
  <c r="E13967"/>
  <c r="E13968"/>
  <c r="E13969"/>
  <c r="E13970"/>
  <c r="E13971"/>
  <c r="E13972"/>
  <c r="E13973"/>
  <c r="E13974"/>
  <c r="E13975"/>
  <c r="E13976"/>
  <c r="E13977"/>
  <c r="E13978"/>
  <c r="E13979"/>
  <c r="E13980"/>
  <c r="E13981"/>
  <c r="E13982"/>
  <c r="E13983"/>
  <c r="E13984"/>
  <c r="E13985"/>
  <c r="E13986"/>
  <c r="E13987"/>
  <c r="E13988"/>
  <c r="E13989"/>
  <c r="E13990"/>
  <c r="E13991"/>
  <c r="E13992"/>
  <c r="E13993"/>
  <c r="E13994"/>
  <c r="E13995"/>
  <c r="E13996"/>
  <c r="E13997"/>
  <c r="E13998"/>
  <c r="E13999"/>
  <c r="E14000"/>
  <c r="E14001"/>
  <c r="E14002"/>
  <c r="E14003"/>
  <c r="E14004"/>
  <c r="E14005"/>
  <c r="E14006"/>
  <c r="E14007"/>
  <c r="E14008"/>
  <c r="E14009"/>
  <c r="E14010"/>
  <c r="E14011"/>
  <c r="E14012"/>
  <c r="E14013"/>
  <c r="E14014"/>
  <c r="E14015"/>
  <c r="E14016"/>
  <c r="E14017"/>
  <c r="E14018"/>
  <c r="E14019"/>
  <c r="E14020"/>
  <c r="E14021"/>
  <c r="E14022"/>
  <c r="E14023"/>
  <c r="E14024"/>
  <c r="E14025"/>
  <c r="E14026"/>
  <c r="E14027"/>
  <c r="E14028"/>
  <c r="E14029"/>
  <c r="E14030"/>
  <c r="E14031"/>
  <c r="E14032"/>
  <c r="E14033"/>
  <c r="E14034"/>
  <c r="E14035"/>
  <c r="E14036"/>
  <c r="E14037"/>
  <c r="E14038"/>
  <c r="E14039"/>
  <c r="E14040"/>
  <c r="E14041"/>
  <c r="E14042"/>
  <c r="E14043"/>
  <c r="E14044"/>
  <c r="E14045"/>
  <c r="E14046"/>
  <c r="E14047"/>
  <c r="E14048"/>
  <c r="E14049"/>
  <c r="E14050"/>
  <c r="E14051"/>
  <c r="E14052"/>
  <c r="E14053"/>
  <c r="E14054"/>
  <c r="E14055"/>
  <c r="E14056"/>
  <c r="E14057"/>
  <c r="E14058"/>
  <c r="E14059"/>
  <c r="E14060"/>
  <c r="E14061"/>
  <c r="E14062"/>
  <c r="E14063"/>
  <c r="E14064"/>
  <c r="E14065"/>
  <c r="E14066"/>
  <c r="E14067"/>
  <c r="E14068"/>
  <c r="E14069"/>
  <c r="E14070"/>
  <c r="E14071"/>
  <c r="E14072"/>
  <c r="E14073"/>
  <c r="E14074"/>
  <c r="E14075"/>
  <c r="E14076"/>
  <c r="E14077"/>
  <c r="E14078"/>
  <c r="E14079"/>
  <c r="E14080"/>
  <c r="E14081"/>
  <c r="E14082"/>
  <c r="E14083"/>
  <c r="E14084"/>
  <c r="E14085"/>
  <c r="E14086"/>
  <c r="E14087"/>
  <c r="E14088"/>
  <c r="E14089"/>
  <c r="E14090"/>
  <c r="E14091"/>
  <c r="E14092"/>
  <c r="E14093"/>
  <c r="E14094"/>
  <c r="E14095"/>
  <c r="E14096"/>
  <c r="E14097"/>
  <c r="E14098"/>
  <c r="E14099"/>
  <c r="E14100"/>
  <c r="E14101"/>
  <c r="E14102"/>
  <c r="E14103"/>
  <c r="E14104"/>
  <c r="E14105"/>
  <c r="E14106"/>
  <c r="E14107"/>
  <c r="E14108"/>
  <c r="E14109"/>
  <c r="E14110"/>
  <c r="E14111"/>
  <c r="E14112"/>
  <c r="E14113"/>
  <c r="E14114"/>
  <c r="E14115"/>
  <c r="E14116"/>
  <c r="E14117"/>
  <c r="E14118"/>
  <c r="E14119"/>
  <c r="E14120"/>
  <c r="E14121"/>
  <c r="E14122"/>
  <c r="E14123"/>
  <c r="E14124"/>
  <c r="E14125"/>
  <c r="E14126"/>
  <c r="E14127"/>
  <c r="E14128"/>
  <c r="E14129"/>
  <c r="E14130"/>
  <c r="E14131"/>
  <c r="E14132"/>
  <c r="E14133"/>
  <c r="E14134"/>
  <c r="E14135"/>
  <c r="E14136"/>
  <c r="E14137"/>
  <c r="E14138"/>
  <c r="E14139"/>
  <c r="E14140"/>
  <c r="E14141"/>
  <c r="E14142"/>
  <c r="E14143"/>
  <c r="E14144"/>
  <c r="E14145"/>
  <c r="E14146"/>
  <c r="E14147"/>
  <c r="E14148"/>
  <c r="E14149"/>
  <c r="E14150"/>
  <c r="E14151"/>
  <c r="E14152"/>
  <c r="E14153"/>
  <c r="E14154"/>
  <c r="E14155"/>
  <c r="E14156"/>
  <c r="E14157"/>
  <c r="E14158"/>
  <c r="E14159"/>
  <c r="E14160"/>
  <c r="E14161"/>
  <c r="E14162"/>
  <c r="E14163"/>
  <c r="E14164"/>
  <c r="E14165"/>
  <c r="E14166"/>
  <c r="E14167"/>
  <c r="E14168"/>
  <c r="E14169"/>
  <c r="E14170"/>
  <c r="E14171"/>
  <c r="E14172"/>
  <c r="E14173"/>
  <c r="E14174"/>
  <c r="E14175"/>
  <c r="E14176"/>
  <c r="E14177"/>
  <c r="E14178"/>
  <c r="E14179"/>
  <c r="E14180"/>
  <c r="E14181"/>
  <c r="E14182"/>
  <c r="E14183"/>
  <c r="E14184"/>
  <c r="E14185"/>
  <c r="E14186"/>
  <c r="E14187"/>
  <c r="E14188"/>
  <c r="E14189"/>
  <c r="E14190"/>
  <c r="E14191"/>
  <c r="E14192"/>
  <c r="E14193"/>
  <c r="E14194"/>
  <c r="E14195"/>
  <c r="E14196"/>
  <c r="E14197"/>
  <c r="E14198"/>
  <c r="E14199"/>
  <c r="E14200"/>
  <c r="E14201"/>
  <c r="E14202"/>
  <c r="E14203"/>
  <c r="E14204"/>
  <c r="E14205"/>
  <c r="E14206"/>
  <c r="E14207"/>
  <c r="E14208"/>
  <c r="E14209"/>
  <c r="E14210"/>
  <c r="E14211"/>
  <c r="E14212"/>
  <c r="E14213"/>
  <c r="E14214"/>
  <c r="E14215"/>
  <c r="E14216"/>
  <c r="E14217"/>
  <c r="E14218"/>
  <c r="E14219"/>
  <c r="E14220"/>
  <c r="E14221"/>
  <c r="E14222"/>
  <c r="E14223"/>
  <c r="E14224"/>
  <c r="E14225"/>
  <c r="E14226"/>
  <c r="E14227"/>
  <c r="E14228"/>
  <c r="E14229"/>
  <c r="E14230"/>
  <c r="E14231"/>
  <c r="E14232"/>
  <c r="E14233"/>
  <c r="E14234"/>
  <c r="E14235"/>
  <c r="E14236"/>
  <c r="E14237"/>
  <c r="E14238"/>
  <c r="E14239"/>
  <c r="E14240"/>
  <c r="E14241"/>
  <c r="E14242"/>
  <c r="E14243"/>
  <c r="E14244"/>
  <c r="E14245"/>
  <c r="E14246"/>
  <c r="E14247"/>
  <c r="E14248"/>
  <c r="E14249"/>
  <c r="E14250"/>
  <c r="E14251"/>
  <c r="E14252"/>
  <c r="E14253"/>
  <c r="E14254"/>
  <c r="E14255"/>
  <c r="E14256"/>
  <c r="E14257"/>
  <c r="E14258"/>
  <c r="E14259"/>
  <c r="E14260"/>
  <c r="E14261"/>
  <c r="E14262"/>
  <c r="E14263"/>
  <c r="E14264"/>
  <c r="E14265"/>
  <c r="E14266"/>
  <c r="E14267"/>
  <c r="E14268"/>
  <c r="E14269"/>
  <c r="E14270"/>
  <c r="E14271"/>
  <c r="E14272"/>
  <c r="E14273"/>
  <c r="E14274"/>
  <c r="E14275"/>
  <c r="E14276"/>
  <c r="E14277"/>
  <c r="E14278"/>
  <c r="E14279"/>
  <c r="E14280"/>
  <c r="E14281"/>
  <c r="E14282"/>
  <c r="E14283"/>
  <c r="E14284"/>
  <c r="E14285"/>
  <c r="E14286"/>
  <c r="E14287"/>
  <c r="E14288"/>
  <c r="E14289"/>
  <c r="E14290"/>
  <c r="E14291"/>
  <c r="E14292"/>
  <c r="E14293"/>
  <c r="E14294"/>
  <c r="E14295"/>
  <c r="E14296"/>
  <c r="E14297"/>
  <c r="E14298"/>
  <c r="E14299"/>
  <c r="E14300"/>
  <c r="E14301"/>
  <c r="E14302"/>
  <c r="E14303"/>
  <c r="E14304"/>
  <c r="E14305"/>
  <c r="E14306"/>
  <c r="E14307"/>
  <c r="E14308"/>
  <c r="E14309"/>
  <c r="E14310"/>
  <c r="E14311"/>
  <c r="E14312"/>
  <c r="E14313"/>
  <c r="E14314"/>
  <c r="E14315"/>
  <c r="E14316"/>
  <c r="E14317"/>
  <c r="E14318"/>
  <c r="E14319"/>
  <c r="E14320"/>
  <c r="E14321"/>
  <c r="E14322"/>
  <c r="E14323"/>
  <c r="E14324"/>
  <c r="E14325"/>
  <c r="E14326"/>
  <c r="E14327"/>
  <c r="E14328"/>
  <c r="E14329"/>
  <c r="E14330"/>
  <c r="E14331"/>
  <c r="E14332"/>
  <c r="E14333"/>
  <c r="E14334"/>
  <c r="E14335"/>
  <c r="E14336"/>
  <c r="E14337"/>
  <c r="E14338"/>
  <c r="E14339"/>
  <c r="E14340"/>
  <c r="E14341"/>
  <c r="E14342"/>
  <c r="E14343"/>
  <c r="E14344"/>
  <c r="E14345"/>
  <c r="E14346"/>
  <c r="E14347"/>
  <c r="E14348"/>
  <c r="E14349"/>
  <c r="E14350"/>
  <c r="E14351"/>
  <c r="E14352"/>
  <c r="E14353"/>
  <c r="E14354"/>
  <c r="E14355"/>
  <c r="E14356"/>
  <c r="E14357"/>
  <c r="E14358"/>
  <c r="E14359"/>
  <c r="E14360"/>
  <c r="E14361"/>
  <c r="E14362"/>
  <c r="E14363"/>
  <c r="E14364"/>
  <c r="E14365"/>
  <c r="E14366"/>
  <c r="E14367"/>
  <c r="E14368"/>
  <c r="E14369"/>
  <c r="E14370"/>
  <c r="E14371"/>
  <c r="E14372"/>
  <c r="E14373"/>
  <c r="E14374"/>
  <c r="E14375"/>
  <c r="E14376"/>
  <c r="E14377"/>
  <c r="E14378"/>
  <c r="E14379"/>
  <c r="E14380"/>
  <c r="E14381"/>
  <c r="E14382"/>
  <c r="E14383"/>
  <c r="E14384"/>
  <c r="E14385"/>
  <c r="E14386"/>
  <c r="E14387"/>
  <c r="E14388"/>
  <c r="E14389"/>
  <c r="E14390"/>
  <c r="E14391"/>
  <c r="E14392"/>
  <c r="E14393"/>
  <c r="E14394"/>
  <c r="E14395"/>
  <c r="E14396"/>
  <c r="E14397"/>
  <c r="E14398"/>
  <c r="E14399"/>
  <c r="E14400"/>
  <c r="E14401"/>
  <c r="E14402"/>
  <c r="E14403"/>
  <c r="E14404"/>
  <c r="E14405"/>
  <c r="E14406"/>
  <c r="E14407"/>
  <c r="E14408"/>
  <c r="E14409"/>
  <c r="E14410"/>
  <c r="E14411"/>
  <c r="E14412"/>
  <c r="E14413"/>
  <c r="E14414"/>
  <c r="E14415"/>
  <c r="E14416"/>
  <c r="E14417"/>
  <c r="E14418"/>
  <c r="E14419"/>
  <c r="E14420"/>
  <c r="E14421"/>
  <c r="E14422"/>
  <c r="E14423"/>
  <c r="E14424"/>
  <c r="E14425"/>
  <c r="E14426"/>
  <c r="E14427"/>
  <c r="E14428"/>
  <c r="E14429"/>
  <c r="E14430"/>
  <c r="E14431"/>
  <c r="E14432"/>
  <c r="E14433"/>
  <c r="E14434"/>
  <c r="E14435"/>
  <c r="E14436"/>
  <c r="E14437"/>
  <c r="E14438"/>
  <c r="E14439"/>
  <c r="E14440"/>
  <c r="E14441"/>
  <c r="E14442"/>
  <c r="E14443"/>
  <c r="E14444"/>
  <c r="E14445"/>
  <c r="E14446"/>
  <c r="E14447"/>
  <c r="E14448"/>
  <c r="E14449"/>
  <c r="E14450"/>
  <c r="E14451"/>
  <c r="E14452"/>
  <c r="E14453"/>
  <c r="E14454"/>
  <c r="E14455"/>
  <c r="E14456"/>
  <c r="E14457"/>
  <c r="E14458"/>
  <c r="E14459"/>
  <c r="E14460"/>
  <c r="E14461"/>
  <c r="E14462"/>
  <c r="E14463"/>
  <c r="E14464"/>
  <c r="E14465"/>
  <c r="E14466"/>
  <c r="E14467"/>
  <c r="E14468"/>
  <c r="E14469"/>
  <c r="E14470"/>
  <c r="E14471"/>
  <c r="E14472"/>
  <c r="E14473"/>
  <c r="E14474"/>
  <c r="E14475"/>
  <c r="E14476"/>
  <c r="E14477"/>
  <c r="E14478"/>
  <c r="E14479"/>
  <c r="E14480"/>
  <c r="E14481"/>
  <c r="E14482"/>
  <c r="E14483"/>
  <c r="E14484"/>
  <c r="E14485"/>
  <c r="E14486"/>
  <c r="E14487"/>
  <c r="E14488"/>
  <c r="E14489"/>
  <c r="E14490"/>
  <c r="E14491"/>
  <c r="E14492"/>
  <c r="E14493"/>
  <c r="E14494"/>
  <c r="E14495"/>
  <c r="E14496"/>
  <c r="E14497"/>
  <c r="E14498"/>
  <c r="E14499"/>
  <c r="E14500"/>
  <c r="E14501"/>
  <c r="E14502"/>
  <c r="E14503"/>
  <c r="E14504"/>
  <c r="E14505"/>
  <c r="E14506"/>
  <c r="E14507"/>
  <c r="E14508"/>
  <c r="E14509"/>
  <c r="E14510"/>
  <c r="E14511"/>
  <c r="E14512"/>
  <c r="E14513"/>
  <c r="E14514"/>
  <c r="E14515"/>
  <c r="E14516"/>
  <c r="E14517"/>
  <c r="E14518"/>
  <c r="E14519"/>
  <c r="E14520"/>
  <c r="E14521"/>
  <c r="E14522"/>
  <c r="E14523"/>
  <c r="E14524"/>
  <c r="E14525"/>
  <c r="E14526"/>
  <c r="E14527"/>
  <c r="E14528"/>
  <c r="E14529"/>
  <c r="E14530"/>
  <c r="E14531"/>
  <c r="E14532"/>
  <c r="E14533"/>
  <c r="E14534"/>
  <c r="E14535"/>
  <c r="E14536"/>
  <c r="E14537"/>
  <c r="E14538"/>
  <c r="E14539"/>
  <c r="E14540"/>
  <c r="E14541"/>
  <c r="E14542"/>
  <c r="E14543"/>
  <c r="E14544"/>
  <c r="E14545"/>
  <c r="E14546"/>
  <c r="E14547"/>
  <c r="E14548"/>
  <c r="E14549"/>
  <c r="E14550"/>
  <c r="E14551"/>
  <c r="E14552"/>
  <c r="E14553"/>
  <c r="E14554"/>
  <c r="E14555"/>
  <c r="E14556"/>
  <c r="E14557"/>
  <c r="E14558"/>
  <c r="E14559"/>
  <c r="E14560"/>
  <c r="E14561"/>
  <c r="E14562"/>
  <c r="E14563"/>
  <c r="E14564"/>
  <c r="E14565"/>
  <c r="E14566"/>
  <c r="E14567"/>
  <c r="E14568"/>
  <c r="E14569"/>
  <c r="E14570"/>
  <c r="E14571"/>
  <c r="E14572"/>
  <c r="E14573"/>
  <c r="E14574"/>
  <c r="E14575"/>
  <c r="E14576"/>
  <c r="E14577"/>
  <c r="E14578"/>
  <c r="E14579"/>
  <c r="E14580"/>
  <c r="E14581"/>
  <c r="E14582"/>
  <c r="E14583"/>
  <c r="E14584"/>
  <c r="E14585"/>
  <c r="E14586"/>
  <c r="E14587"/>
  <c r="E14588"/>
  <c r="E14589"/>
  <c r="E14590"/>
  <c r="E14591"/>
  <c r="E14592"/>
  <c r="E14593"/>
  <c r="E14594"/>
  <c r="E14595"/>
  <c r="E14596"/>
  <c r="E14597"/>
  <c r="E14598"/>
  <c r="E14599"/>
  <c r="E14600"/>
  <c r="E14601"/>
  <c r="E14602"/>
  <c r="E14603"/>
  <c r="E14604"/>
  <c r="E14605"/>
  <c r="E14606"/>
  <c r="E14607"/>
  <c r="E14608"/>
  <c r="E14609"/>
  <c r="E14610"/>
  <c r="E14611"/>
  <c r="E14612"/>
  <c r="E14613"/>
  <c r="E14614"/>
  <c r="E14615"/>
  <c r="E14616"/>
  <c r="E14617"/>
  <c r="E14618"/>
  <c r="E14619"/>
  <c r="E14620"/>
  <c r="E14621"/>
  <c r="E14622"/>
  <c r="E14623"/>
  <c r="E14624"/>
  <c r="E14625"/>
  <c r="E14626"/>
  <c r="E14627"/>
  <c r="E14628"/>
  <c r="E14629"/>
  <c r="E14630"/>
  <c r="E14631"/>
  <c r="E14632"/>
  <c r="E14633"/>
  <c r="E14634"/>
  <c r="E14635"/>
  <c r="E14636"/>
  <c r="E14637"/>
  <c r="E14638"/>
  <c r="E14639"/>
  <c r="E14640"/>
  <c r="E14641"/>
  <c r="E14642"/>
  <c r="E14643"/>
  <c r="E14644"/>
  <c r="E14645"/>
  <c r="E14646"/>
  <c r="E14647"/>
  <c r="E14648"/>
  <c r="E14649"/>
  <c r="E14650"/>
  <c r="E14651"/>
  <c r="E14652"/>
  <c r="E14653"/>
  <c r="E14654"/>
  <c r="E14655"/>
  <c r="E14656"/>
  <c r="E14657"/>
  <c r="E14658"/>
  <c r="E14659"/>
  <c r="E14660"/>
  <c r="E14661"/>
  <c r="E14662"/>
  <c r="E14663"/>
  <c r="E14664"/>
  <c r="E14665"/>
  <c r="E14666"/>
  <c r="E14667"/>
  <c r="E14668"/>
  <c r="E14669"/>
  <c r="E14670"/>
  <c r="E14671"/>
  <c r="E14672"/>
  <c r="E14673"/>
  <c r="E14674"/>
  <c r="E14675"/>
  <c r="E14676"/>
  <c r="E14677"/>
  <c r="E14678"/>
  <c r="E14679"/>
  <c r="E14680"/>
  <c r="E14681"/>
  <c r="E14682"/>
  <c r="E14683"/>
  <c r="E14684"/>
  <c r="E14685"/>
  <c r="E14686"/>
  <c r="E14687"/>
  <c r="E14688"/>
  <c r="E14689"/>
  <c r="E14690"/>
  <c r="E14691"/>
  <c r="E14692"/>
  <c r="E14693"/>
  <c r="E14694"/>
  <c r="E14695"/>
  <c r="E14696"/>
  <c r="E14697"/>
  <c r="E14698"/>
  <c r="E14699"/>
  <c r="E14700"/>
  <c r="E14701"/>
  <c r="E14702"/>
  <c r="E14703"/>
  <c r="E14704"/>
  <c r="E14705"/>
  <c r="E14706"/>
  <c r="E14707"/>
  <c r="E14708"/>
  <c r="E14709"/>
  <c r="E14710"/>
  <c r="E14711"/>
  <c r="E14712"/>
  <c r="E14713"/>
  <c r="E14714"/>
  <c r="E14715"/>
  <c r="E14716"/>
  <c r="E14717"/>
  <c r="E14718"/>
  <c r="E14719"/>
  <c r="E14720"/>
  <c r="E14721"/>
  <c r="E14722"/>
  <c r="E14723"/>
  <c r="E14724"/>
  <c r="E14725"/>
  <c r="E14726"/>
  <c r="E14727"/>
  <c r="E14728"/>
  <c r="E14729"/>
  <c r="E14730"/>
  <c r="E14731"/>
  <c r="E14732"/>
  <c r="E14733"/>
  <c r="E14734"/>
  <c r="E14735"/>
  <c r="E14736"/>
  <c r="E14737"/>
  <c r="E14738"/>
  <c r="E14739"/>
  <c r="E14740"/>
  <c r="E14741"/>
  <c r="E14742"/>
  <c r="E14743"/>
  <c r="E14744"/>
  <c r="E14745"/>
  <c r="E14746"/>
  <c r="E14747"/>
  <c r="E14748"/>
  <c r="E14749"/>
  <c r="E14750"/>
  <c r="E14751"/>
  <c r="E14752"/>
  <c r="E14753"/>
  <c r="E14754"/>
  <c r="E14755"/>
  <c r="E14756"/>
  <c r="E14757"/>
  <c r="E14758"/>
  <c r="E14759"/>
  <c r="E14760"/>
  <c r="E14761"/>
  <c r="E14762"/>
  <c r="E14763"/>
  <c r="E14764"/>
  <c r="E14765"/>
  <c r="E14766"/>
  <c r="E14767"/>
  <c r="E14768"/>
  <c r="E14769"/>
  <c r="E14770"/>
  <c r="E14771"/>
  <c r="E14772"/>
  <c r="E14773"/>
  <c r="E14774"/>
  <c r="E14775"/>
  <c r="E14776"/>
  <c r="E14777"/>
  <c r="E14778"/>
  <c r="E14779"/>
  <c r="E14780"/>
  <c r="E14781"/>
  <c r="E14782"/>
  <c r="E14783"/>
  <c r="E14784"/>
  <c r="E14785"/>
  <c r="E14786"/>
  <c r="E14787"/>
  <c r="E14788"/>
  <c r="E14789"/>
  <c r="E14790"/>
  <c r="E14791"/>
  <c r="E14792"/>
  <c r="E14793"/>
  <c r="E14794"/>
  <c r="E14795"/>
  <c r="E14796"/>
  <c r="E14797"/>
  <c r="E14798"/>
  <c r="E14799"/>
  <c r="E14800"/>
  <c r="E14801"/>
  <c r="E14802"/>
  <c r="E14803"/>
  <c r="E14804"/>
  <c r="E14805"/>
  <c r="E14806"/>
  <c r="E14807"/>
  <c r="E14808"/>
  <c r="E14809"/>
  <c r="E14810"/>
  <c r="E14811"/>
  <c r="E14812"/>
  <c r="E14813"/>
  <c r="E14814"/>
  <c r="E14815"/>
  <c r="E14816"/>
  <c r="E14817"/>
  <c r="E14818"/>
  <c r="E14819"/>
  <c r="E14820"/>
  <c r="E14821"/>
  <c r="E14822"/>
  <c r="E14823"/>
  <c r="E14824"/>
  <c r="E14825"/>
  <c r="E14826"/>
  <c r="E14827"/>
  <c r="E14828"/>
  <c r="E14829"/>
  <c r="E14830"/>
  <c r="E14831"/>
  <c r="E14832"/>
  <c r="E14833"/>
  <c r="E14834"/>
  <c r="E14835"/>
  <c r="E14836"/>
  <c r="E14837"/>
  <c r="E14838"/>
  <c r="E14839"/>
  <c r="E14840"/>
  <c r="E14841"/>
  <c r="E14842"/>
  <c r="E14843"/>
  <c r="E14844"/>
  <c r="E14845"/>
  <c r="E14846"/>
  <c r="E14847"/>
  <c r="E14848"/>
  <c r="E14849"/>
  <c r="E14850"/>
  <c r="E14851"/>
  <c r="E14852"/>
  <c r="E14853"/>
  <c r="E14854"/>
  <c r="E14855"/>
  <c r="E14856"/>
  <c r="E14857"/>
  <c r="E14858"/>
  <c r="E14859"/>
  <c r="E14860"/>
  <c r="E14861"/>
  <c r="E14862"/>
  <c r="E14863"/>
  <c r="E14864"/>
  <c r="E14865"/>
  <c r="E14866"/>
  <c r="E14867"/>
  <c r="E14868"/>
  <c r="E14869"/>
  <c r="E14870"/>
  <c r="E14871"/>
  <c r="E14872"/>
  <c r="E14873"/>
  <c r="E14874"/>
  <c r="E14875"/>
  <c r="E14876"/>
  <c r="E14877"/>
  <c r="E14878"/>
  <c r="E14879"/>
  <c r="E14880"/>
  <c r="E14881"/>
  <c r="E14882"/>
  <c r="E14883"/>
  <c r="E14884"/>
  <c r="E14885"/>
  <c r="E14886"/>
  <c r="E14887"/>
  <c r="E14888"/>
  <c r="E14889"/>
  <c r="E14890"/>
  <c r="E14891"/>
  <c r="E14892"/>
  <c r="E14893"/>
  <c r="E14894"/>
  <c r="E14895"/>
  <c r="E14896"/>
  <c r="E14897"/>
  <c r="E14898"/>
  <c r="E14899"/>
  <c r="E14900"/>
  <c r="E14901"/>
  <c r="E14902"/>
  <c r="E14903"/>
  <c r="E14904"/>
  <c r="E14905"/>
  <c r="E14906"/>
  <c r="E14907"/>
  <c r="E14908"/>
  <c r="E14909"/>
  <c r="E14910"/>
  <c r="E14911"/>
  <c r="E14912"/>
  <c r="E14913"/>
  <c r="E14914"/>
  <c r="E14915"/>
  <c r="E14916"/>
  <c r="E14917"/>
  <c r="E14918"/>
  <c r="E14919"/>
  <c r="E14920"/>
  <c r="E14921"/>
  <c r="E14922"/>
  <c r="E14923"/>
  <c r="E14924"/>
  <c r="E14925"/>
  <c r="E14926"/>
  <c r="E14927"/>
  <c r="E14928"/>
  <c r="E14929"/>
  <c r="E14930"/>
  <c r="E14931"/>
  <c r="E14932"/>
  <c r="E14933"/>
  <c r="E14934"/>
  <c r="E14935"/>
  <c r="E14936"/>
  <c r="E14937"/>
  <c r="E14938"/>
  <c r="E14939"/>
  <c r="E14940"/>
  <c r="E14941"/>
  <c r="E14942"/>
  <c r="E14943"/>
  <c r="E14944"/>
  <c r="E14945"/>
  <c r="E14946"/>
  <c r="E14947"/>
  <c r="E14948"/>
  <c r="E14949"/>
  <c r="E14950"/>
  <c r="E14951"/>
  <c r="E14952"/>
  <c r="E14953"/>
  <c r="E14954"/>
  <c r="E14955"/>
  <c r="E14956"/>
  <c r="E14957"/>
  <c r="E14958"/>
  <c r="E14959"/>
  <c r="E14960"/>
  <c r="E14961"/>
  <c r="E14962"/>
  <c r="E14963"/>
  <c r="E14964"/>
  <c r="E14965"/>
  <c r="E14966"/>
  <c r="E14967"/>
  <c r="E14968"/>
  <c r="E14969"/>
  <c r="E14970"/>
  <c r="E14971"/>
  <c r="E14972"/>
  <c r="E14973"/>
  <c r="E14974"/>
  <c r="E14975"/>
  <c r="E14976"/>
  <c r="E14977"/>
  <c r="E14978"/>
  <c r="E14979"/>
  <c r="E14980"/>
  <c r="E14981"/>
  <c r="E14982"/>
  <c r="E14983"/>
  <c r="E14984"/>
  <c r="E14985"/>
  <c r="E14986"/>
  <c r="E14987"/>
  <c r="E14988"/>
  <c r="E14989"/>
  <c r="E14990"/>
  <c r="E14991"/>
  <c r="E14992"/>
  <c r="E14993"/>
  <c r="E14994"/>
  <c r="E14995"/>
  <c r="E14996"/>
  <c r="E14997"/>
  <c r="E14998"/>
  <c r="E14999"/>
  <c r="E15000"/>
  <c r="E15001"/>
  <c r="E15002"/>
  <c r="E15003"/>
  <c r="E15004"/>
  <c r="E15005"/>
  <c r="E15006"/>
  <c r="E15007"/>
  <c r="E15008"/>
  <c r="E15009"/>
  <c r="E15010"/>
  <c r="E15011"/>
  <c r="E15012"/>
  <c r="E15013"/>
  <c r="E15014"/>
  <c r="E15015"/>
  <c r="E15016"/>
  <c r="E15017"/>
  <c r="E15018"/>
  <c r="E15019"/>
  <c r="E15020"/>
  <c r="E15021"/>
  <c r="E15022"/>
  <c r="E15023"/>
  <c r="E15024"/>
  <c r="E15025"/>
  <c r="E15026"/>
  <c r="E15027"/>
  <c r="E15028"/>
  <c r="E15029"/>
  <c r="E15030"/>
  <c r="E15031"/>
  <c r="E15032"/>
  <c r="E15033"/>
  <c r="E15034"/>
  <c r="E15035"/>
  <c r="E15036"/>
  <c r="E15037"/>
  <c r="E15038"/>
  <c r="E15039"/>
  <c r="E15040"/>
  <c r="E15041"/>
  <c r="E15042"/>
  <c r="E15043"/>
  <c r="E15044"/>
  <c r="E15045"/>
  <c r="E15046"/>
  <c r="E15047"/>
  <c r="E15048"/>
  <c r="E15049"/>
  <c r="E15050"/>
  <c r="E15051"/>
  <c r="E15052"/>
  <c r="E15053"/>
  <c r="E15054"/>
  <c r="E15055"/>
  <c r="E15056"/>
  <c r="E15057"/>
  <c r="E15058"/>
  <c r="E15059"/>
  <c r="E15060"/>
  <c r="E15061"/>
  <c r="E15062"/>
  <c r="E15063"/>
  <c r="E15064"/>
  <c r="E15065"/>
  <c r="E15066"/>
  <c r="E15067"/>
  <c r="E15068"/>
  <c r="E15069"/>
  <c r="E15070"/>
  <c r="E15071"/>
  <c r="E15072"/>
  <c r="E15073"/>
  <c r="E15074"/>
  <c r="E15075"/>
  <c r="E15076"/>
  <c r="E15077"/>
  <c r="E15078"/>
  <c r="E15079"/>
  <c r="E15080"/>
  <c r="E15081"/>
  <c r="E15082"/>
  <c r="E15083"/>
  <c r="E15084"/>
  <c r="E15085"/>
  <c r="E15086"/>
  <c r="E15087"/>
  <c r="E15088"/>
  <c r="E15089"/>
  <c r="E15090"/>
  <c r="E15091"/>
  <c r="E15092"/>
  <c r="E15093"/>
  <c r="E15094"/>
  <c r="E15095"/>
  <c r="E15096"/>
  <c r="E15097"/>
  <c r="E15098"/>
  <c r="E15099"/>
  <c r="E15100"/>
  <c r="E15101"/>
  <c r="E15102"/>
  <c r="E15103"/>
  <c r="E15104"/>
  <c r="E15105"/>
  <c r="E15106"/>
  <c r="E15107"/>
  <c r="E15108"/>
  <c r="E15109"/>
  <c r="E15110"/>
  <c r="E15111"/>
  <c r="E15112"/>
  <c r="E15113"/>
  <c r="E15114"/>
  <c r="E15115"/>
  <c r="E15116"/>
  <c r="E15117"/>
  <c r="E15118"/>
  <c r="E15119"/>
  <c r="E15120"/>
  <c r="E15121"/>
  <c r="E15122"/>
  <c r="E15123"/>
  <c r="E15124"/>
  <c r="E15125"/>
  <c r="E15126"/>
  <c r="E15127"/>
  <c r="E15128"/>
  <c r="E15129"/>
  <c r="E15130"/>
  <c r="E15131"/>
  <c r="E15132"/>
  <c r="E15133"/>
  <c r="E15134"/>
  <c r="E15135"/>
  <c r="E15136"/>
  <c r="E15137"/>
  <c r="E15138"/>
  <c r="E15139"/>
  <c r="E15140"/>
  <c r="E15141"/>
  <c r="E15142"/>
  <c r="E15143"/>
  <c r="E15144"/>
  <c r="E15145"/>
  <c r="E15146"/>
  <c r="E15147"/>
  <c r="E15148"/>
  <c r="E15149"/>
  <c r="E15150"/>
  <c r="E15151"/>
  <c r="E15152"/>
  <c r="E15153"/>
  <c r="E15154"/>
  <c r="E15155"/>
  <c r="E15156"/>
  <c r="E15157"/>
  <c r="E15158"/>
  <c r="E15159"/>
  <c r="E15160"/>
  <c r="E15161"/>
  <c r="E15162"/>
  <c r="E15163"/>
  <c r="E15164"/>
  <c r="E15165"/>
  <c r="E15166"/>
  <c r="E15167"/>
  <c r="E15168"/>
  <c r="E15169"/>
  <c r="E15170"/>
  <c r="E15171"/>
  <c r="E15172"/>
  <c r="E15173"/>
  <c r="E15174"/>
  <c r="E15175"/>
  <c r="E15176"/>
  <c r="E15177"/>
  <c r="E15178"/>
  <c r="E15179"/>
  <c r="E15180"/>
  <c r="E15181"/>
  <c r="E15182"/>
  <c r="E15183"/>
  <c r="E15184"/>
  <c r="E15185"/>
  <c r="E15186"/>
  <c r="E15187"/>
  <c r="E15188"/>
  <c r="E15189"/>
  <c r="E15190"/>
  <c r="E15191"/>
  <c r="E15192"/>
  <c r="E15193"/>
  <c r="E15194"/>
  <c r="E15195"/>
  <c r="E15196"/>
  <c r="E15197"/>
  <c r="E15198"/>
  <c r="E15199"/>
  <c r="E15200"/>
  <c r="E15201"/>
  <c r="E15202"/>
  <c r="E15203"/>
  <c r="E15204"/>
  <c r="E15205"/>
  <c r="E15206"/>
  <c r="E15207"/>
  <c r="E15208"/>
  <c r="E15209"/>
  <c r="E15210"/>
  <c r="E15211"/>
  <c r="E15212"/>
  <c r="E15213"/>
  <c r="E15214"/>
  <c r="E15215"/>
  <c r="E15216"/>
  <c r="E15217"/>
  <c r="E15218"/>
  <c r="E15219"/>
  <c r="E15220"/>
  <c r="E15221"/>
  <c r="E15222"/>
  <c r="E15223"/>
  <c r="E15224"/>
  <c r="E15225"/>
  <c r="E15226"/>
  <c r="E15227"/>
  <c r="E15228"/>
  <c r="E15229"/>
  <c r="E15230"/>
  <c r="E15231"/>
  <c r="E15232"/>
  <c r="E15233"/>
  <c r="E15234"/>
  <c r="E15235"/>
  <c r="E15236"/>
  <c r="E15237"/>
  <c r="E15238"/>
  <c r="E15239"/>
  <c r="E15240"/>
  <c r="E15241"/>
  <c r="E15242"/>
  <c r="E15243"/>
  <c r="E15244"/>
  <c r="E15245"/>
  <c r="E15246"/>
  <c r="E15247"/>
  <c r="E15248"/>
  <c r="E15249"/>
  <c r="E15250"/>
  <c r="E15251"/>
  <c r="E15252"/>
  <c r="E15253"/>
  <c r="E15254"/>
  <c r="E15255"/>
  <c r="E15256"/>
  <c r="E15257"/>
  <c r="E15258"/>
  <c r="E15259"/>
  <c r="E15260"/>
  <c r="E15261"/>
  <c r="E15262"/>
  <c r="E15263"/>
  <c r="E15264"/>
  <c r="E15265"/>
  <c r="E15266"/>
  <c r="E15267"/>
  <c r="E15268"/>
  <c r="E15269"/>
  <c r="E15270"/>
  <c r="E15271"/>
  <c r="E15272"/>
  <c r="E15273"/>
  <c r="E15274"/>
  <c r="E15275"/>
  <c r="E15276"/>
  <c r="E15277"/>
  <c r="E15278"/>
  <c r="E15279"/>
  <c r="E15280"/>
  <c r="E15281"/>
  <c r="E15282"/>
  <c r="E15283"/>
  <c r="E15284"/>
  <c r="E15285"/>
  <c r="E15286"/>
  <c r="E15287"/>
  <c r="E15288"/>
  <c r="E15289"/>
  <c r="E15290"/>
  <c r="E15291"/>
  <c r="E15292"/>
  <c r="E15293"/>
  <c r="E15294"/>
  <c r="E15295"/>
  <c r="E15296"/>
  <c r="E15297"/>
  <c r="E15298"/>
  <c r="E15299"/>
  <c r="E15300"/>
  <c r="E15301"/>
  <c r="E15302"/>
  <c r="E15303"/>
  <c r="E15304"/>
  <c r="E15305"/>
  <c r="E15306"/>
  <c r="E15307"/>
  <c r="E15308"/>
  <c r="E15309"/>
  <c r="E15310"/>
  <c r="E15311"/>
  <c r="E15312"/>
  <c r="E15313"/>
  <c r="E15314"/>
  <c r="E15315"/>
  <c r="E15316"/>
  <c r="E15317"/>
  <c r="E15318"/>
  <c r="E15319"/>
  <c r="E15320"/>
  <c r="E15321"/>
  <c r="E15322"/>
  <c r="E15323"/>
  <c r="E15324"/>
  <c r="E15325"/>
  <c r="E15326"/>
  <c r="E15327"/>
  <c r="E15328"/>
  <c r="E15329"/>
  <c r="E15330"/>
  <c r="E15331"/>
  <c r="E15332"/>
  <c r="E15333"/>
  <c r="E15334"/>
  <c r="E15335"/>
  <c r="E15336"/>
  <c r="E15337"/>
  <c r="E15338"/>
  <c r="E15339"/>
  <c r="E15340"/>
  <c r="E15341"/>
  <c r="E15342"/>
  <c r="E15343"/>
  <c r="E15344"/>
  <c r="E15345"/>
  <c r="E15346"/>
  <c r="E15347"/>
  <c r="E15348"/>
  <c r="E15349"/>
  <c r="E15350"/>
  <c r="E15351"/>
  <c r="E15352"/>
  <c r="E15353"/>
  <c r="E15354"/>
  <c r="E15355"/>
  <c r="E15356"/>
  <c r="E15357"/>
  <c r="E15358"/>
  <c r="E15359"/>
  <c r="E15360"/>
  <c r="E15361"/>
  <c r="E15362"/>
  <c r="E15363"/>
  <c r="E15364"/>
  <c r="E15365"/>
  <c r="E15366"/>
  <c r="E15367"/>
  <c r="E15368"/>
  <c r="E15369"/>
  <c r="E15370"/>
  <c r="E15371"/>
  <c r="E15372"/>
  <c r="E15373"/>
  <c r="E15374"/>
  <c r="E15375"/>
  <c r="E15376"/>
  <c r="E15377"/>
  <c r="E15378"/>
  <c r="E15379"/>
  <c r="E15380"/>
  <c r="E15381"/>
  <c r="E15382"/>
  <c r="E15383"/>
  <c r="E15384"/>
  <c r="E15385"/>
  <c r="E15386"/>
  <c r="E15387"/>
  <c r="E15388"/>
  <c r="E15389"/>
  <c r="E15390"/>
  <c r="E15391"/>
  <c r="E15392"/>
  <c r="E15393"/>
  <c r="E15394"/>
  <c r="E15395"/>
  <c r="E15396"/>
  <c r="E15397"/>
  <c r="E15398"/>
  <c r="E15399"/>
  <c r="E15400"/>
  <c r="E15401"/>
  <c r="E15402"/>
  <c r="E15403"/>
  <c r="E15404"/>
  <c r="E15405"/>
  <c r="E15406"/>
  <c r="E15407"/>
  <c r="E15408"/>
  <c r="E15409"/>
  <c r="E15410"/>
  <c r="E15411"/>
  <c r="E15412"/>
  <c r="E15413"/>
  <c r="E15414"/>
  <c r="E15415"/>
  <c r="E15416"/>
  <c r="E15417"/>
  <c r="E15418"/>
  <c r="E15419"/>
  <c r="E15420"/>
  <c r="E15421"/>
  <c r="E15422"/>
  <c r="E15423"/>
  <c r="E15424"/>
  <c r="E15425"/>
  <c r="E15426"/>
  <c r="E15427"/>
  <c r="E15428"/>
  <c r="E15429"/>
  <c r="E15430"/>
  <c r="E15431"/>
  <c r="E15432"/>
  <c r="E15433"/>
  <c r="E15434"/>
  <c r="E15435"/>
  <c r="E15436"/>
  <c r="E15437"/>
  <c r="E15438"/>
  <c r="E15439"/>
  <c r="E15440"/>
  <c r="E15441"/>
  <c r="E15442"/>
  <c r="E15443"/>
  <c r="E15444"/>
  <c r="E15445"/>
  <c r="E15446"/>
  <c r="E15447"/>
  <c r="E15448"/>
  <c r="E15449"/>
  <c r="E15450"/>
  <c r="E15451"/>
  <c r="E15452"/>
  <c r="E15453"/>
  <c r="E15454"/>
  <c r="E15455"/>
  <c r="E15456"/>
  <c r="E15457"/>
  <c r="E15458"/>
  <c r="E15459"/>
  <c r="E15460"/>
  <c r="E15461"/>
  <c r="E15462"/>
  <c r="E15463"/>
  <c r="E15464"/>
  <c r="E15465"/>
  <c r="E15466"/>
  <c r="E15467"/>
  <c r="E15468"/>
  <c r="E15469"/>
  <c r="E15470"/>
  <c r="E15471"/>
  <c r="E15472"/>
  <c r="E15473"/>
  <c r="E15474"/>
  <c r="E15475"/>
  <c r="E15476"/>
  <c r="E15477"/>
  <c r="E15478"/>
  <c r="E15479"/>
  <c r="E15480"/>
  <c r="E15481"/>
  <c r="E15482"/>
  <c r="E15483"/>
  <c r="E15484"/>
  <c r="E15485"/>
  <c r="E15486"/>
  <c r="E15487"/>
  <c r="E15488"/>
  <c r="E15489"/>
  <c r="E15490"/>
  <c r="E15491"/>
  <c r="E15492"/>
  <c r="E15493"/>
  <c r="E15494"/>
  <c r="E15495"/>
  <c r="E15496"/>
  <c r="E15497"/>
  <c r="E15498"/>
  <c r="E15499"/>
  <c r="E15500"/>
  <c r="E15501"/>
  <c r="E15502"/>
  <c r="E15503"/>
  <c r="E15504"/>
  <c r="E15505"/>
  <c r="E15506"/>
  <c r="E15507"/>
  <c r="E15508"/>
  <c r="E15509"/>
  <c r="E15510"/>
  <c r="E15511"/>
  <c r="E15512"/>
  <c r="E15513"/>
  <c r="E15514"/>
  <c r="E15515"/>
  <c r="E15516"/>
  <c r="E15517"/>
  <c r="E15518"/>
  <c r="E15519"/>
  <c r="E15520"/>
  <c r="E15521"/>
  <c r="E15522"/>
  <c r="E15523"/>
  <c r="E15524"/>
  <c r="E15525"/>
  <c r="E15526"/>
  <c r="E15527"/>
  <c r="E15528"/>
  <c r="E15529"/>
  <c r="E15530"/>
  <c r="E15531"/>
  <c r="E15532"/>
  <c r="E15533"/>
  <c r="E15534"/>
  <c r="E15535"/>
  <c r="E15536"/>
  <c r="E15537"/>
  <c r="E15538"/>
  <c r="E15539"/>
  <c r="E15540"/>
  <c r="E15541"/>
  <c r="E15542"/>
  <c r="E15543"/>
  <c r="E15544"/>
  <c r="E15545"/>
  <c r="E15546"/>
  <c r="E15547"/>
  <c r="E15548"/>
  <c r="E15549"/>
  <c r="E15550"/>
  <c r="E15551"/>
  <c r="E15552"/>
  <c r="E15553"/>
  <c r="E15554"/>
  <c r="E15555"/>
  <c r="E15556"/>
  <c r="E15557"/>
  <c r="E15558"/>
  <c r="E15559"/>
  <c r="E15560"/>
  <c r="E15561"/>
  <c r="E15562"/>
  <c r="E15563"/>
  <c r="E15564"/>
  <c r="E15565"/>
  <c r="E15566"/>
  <c r="E15567"/>
  <c r="E15568"/>
  <c r="E15569"/>
  <c r="E15570"/>
  <c r="E15571"/>
  <c r="E15572"/>
  <c r="E15573"/>
  <c r="E15574"/>
  <c r="E15575"/>
  <c r="E15576"/>
  <c r="E15577"/>
  <c r="E15578"/>
  <c r="E15579"/>
  <c r="E15580"/>
  <c r="E15581"/>
  <c r="E15582"/>
  <c r="E15583"/>
  <c r="E15584"/>
  <c r="E15585"/>
  <c r="E15586"/>
  <c r="E15587"/>
  <c r="E15588"/>
  <c r="E15589"/>
  <c r="E15590"/>
  <c r="E15591"/>
  <c r="E15592"/>
  <c r="E15593"/>
  <c r="E15594"/>
  <c r="E15595"/>
  <c r="E15596"/>
  <c r="E15597"/>
  <c r="E15598"/>
  <c r="E15599"/>
  <c r="E15600"/>
  <c r="E15601"/>
  <c r="E15602"/>
  <c r="E15603"/>
  <c r="E15604"/>
  <c r="E15605"/>
  <c r="E15606"/>
  <c r="E15607"/>
  <c r="E15608"/>
  <c r="E15609"/>
  <c r="E15610"/>
  <c r="E15611"/>
  <c r="E15612"/>
  <c r="E15613"/>
  <c r="E15614"/>
  <c r="E15615"/>
  <c r="E15616"/>
  <c r="E15617"/>
  <c r="E15618"/>
  <c r="E15619"/>
  <c r="E15620"/>
  <c r="E15621"/>
  <c r="E15622"/>
  <c r="E15623"/>
  <c r="E15624"/>
  <c r="E15625"/>
  <c r="E15626"/>
  <c r="E15627"/>
  <c r="E15628"/>
  <c r="E15629"/>
  <c r="E15630"/>
  <c r="E15631"/>
  <c r="E15632"/>
  <c r="E15633"/>
  <c r="E15634"/>
  <c r="E15635"/>
  <c r="E15636"/>
  <c r="E15637"/>
  <c r="E15638"/>
  <c r="E15639"/>
  <c r="E15640"/>
  <c r="E15641"/>
  <c r="E15642"/>
  <c r="E15643"/>
  <c r="E15644"/>
  <c r="E15645"/>
  <c r="E15646"/>
  <c r="E15647"/>
  <c r="E15648"/>
  <c r="E15649"/>
  <c r="E15650"/>
  <c r="E15651"/>
  <c r="E15652"/>
  <c r="E15653"/>
  <c r="E15654"/>
  <c r="E15655"/>
  <c r="E15656"/>
  <c r="E15657"/>
  <c r="E15658"/>
  <c r="E15659"/>
  <c r="E15660"/>
  <c r="E15661"/>
  <c r="E15662"/>
  <c r="E15663"/>
  <c r="E15664"/>
  <c r="E15665"/>
  <c r="E15666"/>
  <c r="E15667"/>
  <c r="E15668"/>
  <c r="E15669"/>
  <c r="E15670"/>
  <c r="E15671"/>
  <c r="E15672"/>
  <c r="E15673"/>
  <c r="E15674"/>
  <c r="E15675"/>
  <c r="E15676"/>
  <c r="E15677"/>
  <c r="E15678"/>
  <c r="E15679"/>
  <c r="E15680"/>
  <c r="E15681"/>
  <c r="E15682"/>
  <c r="E15683"/>
  <c r="E15684"/>
  <c r="E15685"/>
  <c r="E15686"/>
  <c r="E15687"/>
  <c r="E15688"/>
  <c r="E15689"/>
  <c r="E15690"/>
  <c r="E15691"/>
  <c r="E15692"/>
  <c r="E15693"/>
  <c r="E15694"/>
  <c r="E15695"/>
  <c r="E15696"/>
  <c r="E15697"/>
  <c r="E15698"/>
  <c r="E15699"/>
  <c r="E15700"/>
  <c r="E15701"/>
  <c r="E15702"/>
  <c r="E15703"/>
  <c r="E15704"/>
  <c r="E15705"/>
  <c r="E15706"/>
  <c r="E15707"/>
  <c r="E15708"/>
  <c r="E15709"/>
  <c r="E15710"/>
  <c r="E15711"/>
  <c r="E15712"/>
  <c r="E15713"/>
  <c r="E15714"/>
  <c r="E15715"/>
  <c r="E15716"/>
  <c r="E15717"/>
  <c r="E15718"/>
  <c r="E15719"/>
  <c r="E15720"/>
  <c r="E15721"/>
  <c r="E15722"/>
  <c r="E15723"/>
  <c r="E15724"/>
  <c r="E15725"/>
  <c r="E15726"/>
  <c r="E15727"/>
  <c r="E15728"/>
  <c r="E15729"/>
  <c r="E15730"/>
  <c r="E15731"/>
  <c r="E15732"/>
  <c r="E15733"/>
  <c r="E15734"/>
  <c r="E15735"/>
  <c r="E15736"/>
  <c r="E15737"/>
  <c r="E15738"/>
  <c r="E15739"/>
  <c r="E15740"/>
  <c r="E15741"/>
  <c r="E15742"/>
  <c r="E15743"/>
  <c r="E15744"/>
  <c r="E15745"/>
  <c r="E15746"/>
  <c r="E15747"/>
  <c r="E15748"/>
  <c r="E15749"/>
  <c r="E15750"/>
  <c r="E15751"/>
  <c r="E15752"/>
  <c r="E15753"/>
  <c r="E15754"/>
  <c r="E15755"/>
  <c r="E15756"/>
  <c r="E15757"/>
  <c r="E15758"/>
  <c r="E15759"/>
  <c r="E15760"/>
  <c r="E15761"/>
  <c r="E15762"/>
  <c r="E15763"/>
  <c r="E15764"/>
  <c r="E15765"/>
  <c r="E15766"/>
  <c r="E15767"/>
  <c r="E15768"/>
  <c r="E15769"/>
  <c r="E15770"/>
  <c r="E15771"/>
  <c r="E15772"/>
  <c r="E15773"/>
  <c r="E15774"/>
  <c r="E15775"/>
  <c r="E15776"/>
  <c r="E15777"/>
  <c r="E15778"/>
  <c r="E15779"/>
  <c r="E15780"/>
  <c r="E15781"/>
  <c r="E15782"/>
  <c r="E15783"/>
  <c r="E15784"/>
  <c r="E15785"/>
  <c r="E15786"/>
  <c r="E15787"/>
  <c r="E15788"/>
  <c r="E15789"/>
  <c r="E15790"/>
  <c r="E15791"/>
  <c r="E15792"/>
  <c r="E15793"/>
  <c r="E15794"/>
  <c r="E15795"/>
  <c r="E15796"/>
  <c r="E15797"/>
  <c r="E15798"/>
  <c r="E15799"/>
  <c r="E15800"/>
  <c r="E15801"/>
  <c r="E15802"/>
  <c r="E15803"/>
  <c r="E15804"/>
  <c r="E15805"/>
  <c r="E15806"/>
  <c r="E15807"/>
  <c r="E15808"/>
  <c r="E15809"/>
  <c r="E15810"/>
  <c r="E15811"/>
  <c r="E15812"/>
  <c r="E15813"/>
  <c r="E15814"/>
  <c r="E15815"/>
  <c r="E15816"/>
  <c r="E15817"/>
  <c r="E15818"/>
  <c r="E15819"/>
  <c r="E15820"/>
  <c r="E15821"/>
  <c r="E15822"/>
  <c r="E15823"/>
  <c r="E15824"/>
  <c r="E15825"/>
  <c r="E15826"/>
  <c r="E15827"/>
  <c r="E15828"/>
  <c r="E15829"/>
  <c r="E15830"/>
  <c r="E15831"/>
  <c r="E15832"/>
  <c r="E15833"/>
  <c r="E15834"/>
  <c r="E15835"/>
  <c r="E15836"/>
  <c r="E15837"/>
  <c r="E15838"/>
  <c r="E15839"/>
  <c r="E15840"/>
  <c r="E15841"/>
  <c r="E15842"/>
  <c r="E15843"/>
  <c r="E15844"/>
  <c r="E15845"/>
  <c r="E15846"/>
  <c r="E15847"/>
  <c r="E15848"/>
  <c r="E15849"/>
  <c r="E15850"/>
  <c r="E15851"/>
  <c r="E15852"/>
  <c r="E15853"/>
  <c r="E15854"/>
  <c r="E15855"/>
  <c r="E15856"/>
  <c r="E15857"/>
  <c r="E15858"/>
  <c r="E15859"/>
  <c r="E15860"/>
  <c r="E15861"/>
  <c r="E15862"/>
  <c r="E15863"/>
  <c r="E15864"/>
  <c r="E15865"/>
  <c r="E15866"/>
  <c r="E15867"/>
  <c r="E15868"/>
  <c r="E15869"/>
  <c r="E15870"/>
  <c r="E15871"/>
  <c r="E15872"/>
  <c r="E15873"/>
  <c r="E15874"/>
  <c r="E15875"/>
  <c r="E15876"/>
  <c r="E15877"/>
  <c r="E15878"/>
  <c r="E15879"/>
  <c r="E15880"/>
  <c r="E15881"/>
  <c r="E15882"/>
  <c r="E15883"/>
  <c r="E15884"/>
  <c r="E15885"/>
  <c r="E15886"/>
  <c r="E15887"/>
  <c r="E15888"/>
  <c r="E15889"/>
  <c r="E15890"/>
  <c r="E15891"/>
  <c r="E15892"/>
  <c r="E15893"/>
  <c r="E15894"/>
  <c r="E15895"/>
  <c r="E15896"/>
  <c r="E15897"/>
  <c r="E15898"/>
  <c r="E15899"/>
  <c r="E15900"/>
  <c r="E15901"/>
  <c r="E15902"/>
  <c r="E15903"/>
  <c r="E15904"/>
  <c r="E15905"/>
  <c r="E15906"/>
  <c r="E15907"/>
  <c r="E15908"/>
  <c r="E15909"/>
  <c r="E15910"/>
  <c r="E15911"/>
  <c r="E15912"/>
  <c r="E15913"/>
  <c r="E15914"/>
  <c r="E15915"/>
  <c r="E15916"/>
  <c r="E15917"/>
  <c r="E15918"/>
  <c r="E15919"/>
  <c r="E15920"/>
  <c r="E15921"/>
  <c r="E15922"/>
  <c r="E15923"/>
  <c r="E15924"/>
  <c r="E15925"/>
  <c r="E15926"/>
  <c r="E15927"/>
  <c r="E15928"/>
  <c r="E15929"/>
  <c r="E15930"/>
  <c r="E15931"/>
  <c r="E15932"/>
  <c r="E15933"/>
  <c r="E15934"/>
  <c r="E15935"/>
  <c r="E15936"/>
  <c r="E15937"/>
  <c r="E15938"/>
  <c r="E15939"/>
  <c r="E15940"/>
  <c r="E15941"/>
  <c r="E15942"/>
  <c r="E15943"/>
  <c r="E15944"/>
  <c r="E15945"/>
  <c r="E15946"/>
  <c r="E15947"/>
  <c r="E15948"/>
  <c r="E15949"/>
  <c r="E15950"/>
  <c r="E15951"/>
  <c r="E15952"/>
  <c r="E15953"/>
  <c r="E15954"/>
  <c r="E15955"/>
  <c r="E15956"/>
  <c r="E15957"/>
  <c r="E15958"/>
  <c r="E15959"/>
  <c r="E15960"/>
  <c r="E15961"/>
  <c r="E15962"/>
  <c r="E15963"/>
  <c r="E15964"/>
  <c r="E15965"/>
  <c r="E15966"/>
  <c r="E15967"/>
  <c r="E15968"/>
  <c r="E15969"/>
  <c r="E15970"/>
  <c r="E15971"/>
  <c r="E15972"/>
  <c r="E15973"/>
  <c r="E15974"/>
  <c r="E15975"/>
  <c r="E15976"/>
  <c r="E15977"/>
  <c r="E15978"/>
  <c r="E15979"/>
  <c r="E15980"/>
  <c r="E15981"/>
  <c r="E15982"/>
  <c r="E15983"/>
  <c r="E15984"/>
  <c r="E15985"/>
  <c r="E15986"/>
  <c r="E15987"/>
  <c r="E15988"/>
  <c r="E15989"/>
  <c r="E15990"/>
  <c r="E15991"/>
  <c r="E15992"/>
  <c r="E15993"/>
  <c r="E15994"/>
  <c r="E15995"/>
  <c r="E15996"/>
  <c r="E15997"/>
  <c r="E15998"/>
  <c r="E15999"/>
  <c r="E16000"/>
  <c r="E16001"/>
  <c r="E16002"/>
  <c r="E16003"/>
  <c r="E16004"/>
  <c r="E16005"/>
  <c r="E16006"/>
  <c r="E16007"/>
  <c r="E16008"/>
  <c r="E16009"/>
  <c r="E16010"/>
  <c r="E16011"/>
  <c r="E16012"/>
  <c r="E16013"/>
  <c r="E16014"/>
  <c r="E16015"/>
  <c r="E16016"/>
  <c r="E16017"/>
  <c r="E16018"/>
  <c r="E16019"/>
  <c r="E16020"/>
  <c r="E16021"/>
  <c r="E16022"/>
  <c r="E16023"/>
  <c r="E16024"/>
  <c r="E16025"/>
  <c r="E16026"/>
  <c r="E16027"/>
  <c r="E16028"/>
  <c r="E16029"/>
  <c r="E16030"/>
  <c r="E16031"/>
  <c r="E16032"/>
  <c r="E16033"/>
  <c r="E16034"/>
  <c r="E16035"/>
  <c r="E16036"/>
  <c r="E16037"/>
  <c r="E16038"/>
  <c r="E16039"/>
  <c r="E16040"/>
  <c r="E16041"/>
  <c r="E16042"/>
  <c r="E16043"/>
  <c r="E16044"/>
  <c r="E16045"/>
  <c r="E16046"/>
  <c r="E16047"/>
  <c r="E16048"/>
  <c r="E16049"/>
  <c r="E16050"/>
  <c r="E16051"/>
  <c r="E16052"/>
  <c r="E16053"/>
  <c r="E16054"/>
  <c r="E16055"/>
  <c r="E16056"/>
  <c r="E16057"/>
  <c r="E16058"/>
  <c r="E16059"/>
  <c r="E16060"/>
  <c r="E16061"/>
  <c r="E16062"/>
  <c r="E16063"/>
  <c r="E16064"/>
  <c r="E16065"/>
  <c r="E16066"/>
  <c r="E16067"/>
  <c r="E16068"/>
  <c r="E16069"/>
  <c r="E16070"/>
  <c r="E16071"/>
  <c r="E16072"/>
  <c r="E16073"/>
  <c r="E16074"/>
  <c r="E16075"/>
  <c r="E16076"/>
  <c r="E16077"/>
  <c r="E16078"/>
  <c r="E16079"/>
  <c r="E16080"/>
  <c r="E16081"/>
  <c r="E16082"/>
  <c r="E16083"/>
  <c r="E16084"/>
  <c r="E16085"/>
  <c r="E16086"/>
  <c r="E16087"/>
  <c r="E16088"/>
  <c r="E16089"/>
  <c r="E16090"/>
  <c r="E16091"/>
  <c r="E16092"/>
  <c r="E16093"/>
  <c r="E16094"/>
  <c r="E16095"/>
  <c r="E16096"/>
  <c r="E16097"/>
  <c r="E16098"/>
  <c r="E16099"/>
  <c r="E16100"/>
  <c r="E16101"/>
  <c r="E16102"/>
  <c r="E16103"/>
  <c r="E16104"/>
  <c r="E16105"/>
  <c r="E16106"/>
  <c r="E16107"/>
  <c r="E16108"/>
  <c r="E16109"/>
  <c r="E16110"/>
  <c r="E16111"/>
  <c r="E16112"/>
  <c r="E16113"/>
  <c r="E16114"/>
  <c r="E16115"/>
  <c r="E16116"/>
  <c r="E16117"/>
  <c r="E16118"/>
  <c r="E16119"/>
  <c r="E16120"/>
  <c r="E16121"/>
  <c r="E16122"/>
  <c r="E16123"/>
  <c r="E16124"/>
  <c r="E16125"/>
  <c r="E16126"/>
  <c r="E16127"/>
  <c r="E16128"/>
  <c r="E16129"/>
  <c r="E16130"/>
  <c r="E16131"/>
  <c r="E16132"/>
  <c r="E16133"/>
  <c r="E16134"/>
  <c r="E16135"/>
  <c r="E16136"/>
  <c r="E16137"/>
  <c r="E16138"/>
  <c r="E16139"/>
  <c r="E16140"/>
  <c r="E16141"/>
  <c r="E16142"/>
  <c r="E16143"/>
  <c r="E16144"/>
  <c r="E16145"/>
  <c r="E16146"/>
  <c r="E16147"/>
  <c r="E16148"/>
  <c r="E16149"/>
  <c r="E16150"/>
  <c r="E16151"/>
  <c r="E16152"/>
  <c r="E16153"/>
  <c r="E16154"/>
  <c r="E16155"/>
  <c r="E16156"/>
  <c r="E16157"/>
  <c r="E16158"/>
  <c r="E16159"/>
  <c r="E16160"/>
  <c r="E16161"/>
  <c r="E16162"/>
  <c r="E16163"/>
  <c r="E16164"/>
  <c r="E16165"/>
  <c r="E16166"/>
  <c r="E16167"/>
  <c r="E16168"/>
  <c r="E16169"/>
  <c r="E16170"/>
  <c r="E16171"/>
  <c r="E16172"/>
  <c r="E16173"/>
  <c r="E16174"/>
  <c r="E16175"/>
  <c r="E16176"/>
  <c r="E16177"/>
  <c r="E16178"/>
  <c r="E16179"/>
  <c r="E16180"/>
  <c r="E16181"/>
  <c r="E16182"/>
  <c r="E16183"/>
  <c r="E16184"/>
  <c r="E16185"/>
  <c r="E16186"/>
  <c r="E16187"/>
  <c r="E16188"/>
  <c r="E16189"/>
  <c r="E16190"/>
  <c r="E16191"/>
  <c r="E16192"/>
  <c r="E16193"/>
  <c r="E16194"/>
  <c r="E16195"/>
  <c r="E16196"/>
  <c r="E16197"/>
  <c r="E16198"/>
  <c r="E16199"/>
  <c r="E16200"/>
  <c r="E16201"/>
  <c r="E16202"/>
  <c r="E16203"/>
  <c r="E16204"/>
  <c r="E16205"/>
  <c r="E16206"/>
  <c r="E16207"/>
  <c r="E16208"/>
  <c r="E16209"/>
  <c r="E16210"/>
  <c r="E16211"/>
  <c r="E16212"/>
  <c r="E16213"/>
  <c r="E16214"/>
  <c r="E16215"/>
  <c r="E16216"/>
  <c r="E16217"/>
  <c r="E16218"/>
  <c r="E16219"/>
  <c r="E16220"/>
  <c r="E16221"/>
  <c r="E16222"/>
  <c r="E16223"/>
  <c r="E16224"/>
  <c r="E16225"/>
  <c r="E16226"/>
  <c r="E16227"/>
  <c r="E16228"/>
  <c r="E16229"/>
  <c r="E16230"/>
  <c r="E16231"/>
  <c r="E16232"/>
  <c r="E16233"/>
  <c r="E16234"/>
  <c r="E16235"/>
  <c r="E16236"/>
  <c r="E16237"/>
  <c r="E16238"/>
  <c r="E16239"/>
  <c r="E16240"/>
  <c r="E16241"/>
  <c r="E16242"/>
  <c r="E16243"/>
  <c r="E16244"/>
  <c r="E16245"/>
  <c r="E16246"/>
  <c r="E16247"/>
  <c r="E16248"/>
  <c r="E16249"/>
  <c r="E16250"/>
  <c r="E16251"/>
  <c r="E16252"/>
  <c r="E16253"/>
  <c r="E16254"/>
  <c r="E16255"/>
  <c r="E16256"/>
  <c r="E16257"/>
  <c r="E16258"/>
  <c r="E16259"/>
  <c r="E16260"/>
  <c r="E16261"/>
  <c r="E16262"/>
  <c r="E16263"/>
  <c r="E16264"/>
  <c r="E16265"/>
  <c r="E16266"/>
  <c r="E16267"/>
  <c r="E16268"/>
  <c r="E16269"/>
  <c r="E16270"/>
  <c r="E16271"/>
  <c r="E16272"/>
  <c r="E16273"/>
  <c r="E16274"/>
  <c r="E16275"/>
  <c r="E16276"/>
  <c r="E16277"/>
  <c r="E16278"/>
  <c r="E16279"/>
  <c r="E16280"/>
  <c r="E16281"/>
  <c r="E16282"/>
  <c r="E16283"/>
  <c r="E16284"/>
  <c r="E16285"/>
  <c r="E16286"/>
  <c r="E16287"/>
  <c r="E16288"/>
  <c r="E16289"/>
  <c r="E16290"/>
  <c r="E16291"/>
  <c r="E16292"/>
  <c r="E16293"/>
  <c r="E16294"/>
  <c r="E16295"/>
  <c r="E16296"/>
  <c r="E16297"/>
  <c r="E16298"/>
  <c r="E16299"/>
  <c r="E16300"/>
  <c r="E16301"/>
  <c r="E16302"/>
  <c r="E16303"/>
  <c r="E16304"/>
  <c r="E16305"/>
  <c r="E16306"/>
  <c r="E16307"/>
  <c r="E16308"/>
  <c r="E16309"/>
  <c r="E16310"/>
  <c r="E16311"/>
  <c r="E16312"/>
  <c r="E16313"/>
  <c r="E16314"/>
  <c r="E16315"/>
  <c r="E16316"/>
  <c r="E16317"/>
  <c r="E16318"/>
  <c r="E16319"/>
  <c r="E16320"/>
  <c r="E16321"/>
  <c r="E16322"/>
  <c r="E16323"/>
  <c r="E16324"/>
  <c r="E16325"/>
  <c r="E16326"/>
  <c r="E16327"/>
  <c r="E16328"/>
  <c r="E16329"/>
  <c r="E16330"/>
  <c r="E16331"/>
  <c r="E16332"/>
  <c r="E16333"/>
  <c r="E16334"/>
  <c r="E16335"/>
  <c r="E16336"/>
  <c r="E16337"/>
  <c r="E16338"/>
  <c r="E16339"/>
  <c r="E16340"/>
  <c r="E16341"/>
  <c r="E16342"/>
  <c r="E16343"/>
  <c r="E16344"/>
  <c r="E16345"/>
  <c r="E16346"/>
  <c r="E16347"/>
  <c r="E16348"/>
  <c r="E16349"/>
  <c r="E16350"/>
  <c r="E16351"/>
  <c r="E16352"/>
  <c r="E16353"/>
  <c r="E16354"/>
  <c r="E16355"/>
  <c r="E16356"/>
  <c r="E16357"/>
  <c r="E16358"/>
  <c r="E16359"/>
  <c r="E16360"/>
  <c r="E16361"/>
  <c r="E16362"/>
  <c r="E16363"/>
  <c r="E16364"/>
  <c r="E16365"/>
  <c r="E16366"/>
  <c r="E16367"/>
  <c r="E16368"/>
  <c r="E16369"/>
  <c r="E16370"/>
  <c r="E16371"/>
  <c r="E16372"/>
  <c r="E16373"/>
  <c r="E16374"/>
  <c r="E16375"/>
  <c r="E16376"/>
  <c r="E16377"/>
  <c r="E16378"/>
  <c r="E16379"/>
  <c r="E16380"/>
  <c r="E16381"/>
  <c r="E16382"/>
  <c r="E16383"/>
  <c r="E16384"/>
  <c r="E16385"/>
  <c r="E16386"/>
  <c r="E16387"/>
  <c r="E16388"/>
  <c r="E16389"/>
  <c r="E16390"/>
  <c r="E16391"/>
  <c r="E16392"/>
  <c r="E16393"/>
  <c r="E16394"/>
  <c r="E16395"/>
  <c r="E16396"/>
  <c r="E16397"/>
  <c r="E16398"/>
  <c r="E16399"/>
  <c r="E16400"/>
  <c r="E16401"/>
  <c r="E16402"/>
  <c r="E16403"/>
  <c r="E16404"/>
  <c r="E16405"/>
  <c r="E16406"/>
  <c r="E16407"/>
  <c r="E16408"/>
  <c r="E16409"/>
  <c r="E16410"/>
  <c r="E16411"/>
  <c r="E16412"/>
  <c r="E16413"/>
  <c r="E16414"/>
  <c r="E16415"/>
  <c r="E16416"/>
  <c r="E16417"/>
  <c r="E16418"/>
  <c r="E16419"/>
  <c r="E16420"/>
  <c r="E16421"/>
  <c r="E16422"/>
  <c r="E16423"/>
  <c r="E16424"/>
  <c r="E16425"/>
  <c r="E16426"/>
  <c r="E16427"/>
  <c r="E16428"/>
  <c r="E16429"/>
  <c r="E16430"/>
  <c r="E16431"/>
  <c r="E16432"/>
  <c r="E16433"/>
  <c r="E16434"/>
  <c r="E16435"/>
  <c r="E16436"/>
  <c r="E16437"/>
  <c r="E16438"/>
  <c r="E16439"/>
  <c r="E16440"/>
  <c r="E16441"/>
  <c r="E16442"/>
  <c r="E16443"/>
  <c r="E16444"/>
  <c r="E16445"/>
  <c r="E16446"/>
  <c r="E16447"/>
  <c r="E16448"/>
  <c r="E16449"/>
  <c r="E16450"/>
  <c r="E16451"/>
  <c r="E16452"/>
  <c r="E16453"/>
  <c r="E16454"/>
  <c r="E16455"/>
  <c r="E16456"/>
  <c r="E16457"/>
  <c r="E16458"/>
  <c r="E16459"/>
  <c r="E16460"/>
  <c r="E16461"/>
  <c r="E16462"/>
  <c r="E16463"/>
  <c r="E16464"/>
  <c r="E16465"/>
  <c r="E16466"/>
  <c r="E16467"/>
  <c r="E16468"/>
  <c r="E16469"/>
  <c r="E16470"/>
  <c r="E16471"/>
  <c r="E16472"/>
  <c r="E16473"/>
  <c r="E16474"/>
  <c r="E16475"/>
  <c r="E16476"/>
  <c r="E16477"/>
  <c r="E16478"/>
  <c r="E16479"/>
  <c r="E16480"/>
  <c r="E16481"/>
  <c r="E16482"/>
  <c r="E16483"/>
  <c r="E16484"/>
  <c r="E16485"/>
  <c r="E16486"/>
  <c r="E16487"/>
  <c r="E16488"/>
  <c r="E16489"/>
  <c r="E16490"/>
  <c r="E16491"/>
  <c r="E16492"/>
  <c r="E16493"/>
  <c r="E16494"/>
  <c r="E16495"/>
  <c r="E16496"/>
  <c r="E16497"/>
  <c r="E16498"/>
  <c r="E16499"/>
  <c r="E16500"/>
  <c r="E16501"/>
  <c r="E16502"/>
  <c r="E16503"/>
  <c r="E16504"/>
  <c r="E16505"/>
  <c r="E16506"/>
  <c r="E16507"/>
  <c r="E16508"/>
  <c r="E16509"/>
  <c r="E16510"/>
  <c r="E16511"/>
  <c r="E16512"/>
  <c r="E16513"/>
  <c r="E16514"/>
  <c r="E16515"/>
  <c r="E16516"/>
  <c r="E16517"/>
  <c r="E16518"/>
  <c r="E16519"/>
  <c r="E16520"/>
  <c r="E16521"/>
  <c r="E16522"/>
  <c r="E16523"/>
  <c r="E16524"/>
  <c r="E16525"/>
  <c r="E16526"/>
  <c r="E16527"/>
  <c r="E16528"/>
  <c r="E16529"/>
  <c r="E16530"/>
  <c r="E16531"/>
  <c r="E16532"/>
  <c r="E16533"/>
  <c r="E16534"/>
  <c r="E16535"/>
  <c r="E16536"/>
  <c r="E16537"/>
  <c r="E16538"/>
  <c r="E16539"/>
  <c r="E16540"/>
  <c r="E16541"/>
  <c r="E16542"/>
  <c r="E16543"/>
  <c r="E16544"/>
  <c r="E16545"/>
  <c r="E16546"/>
  <c r="E16547"/>
  <c r="E16548"/>
  <c r="E16549"/>
  <c r="E16550"/>
  <c r="E16551"/>
  <c r="E16552"/>
  <c r="E16553"/>
  <c r="E16554"/>
  <c r="E16555"/>
  <c r="E16556"/>
  <c r="E16557"/>
  <c r="E16558"/>
  <c r="E16559"/>
  <c r="E16560"/>
  <c r="E16561"/>
  <c r="E16562"/>
  <c r="E16563"/>
  <c r="E16564"/>
  <c r="E16565"/>
  <c r="E16566"/>
  <c r="E16567"/>
  <c r="E16568"/>
  <c r="E16569"/>
  <c r="E16570"/>
  <c r="E16571"/>
  <c r="E16572"/>
  <c r="E16573"/>
  <c r="E16574"/>
  <c r="E16575"/>
  <c r="E16576"/>
  <c r="E16577"/>
  <c r="E16578"/>
  <c r="E16579"/>
  <c r="E16580"/>
  <c r="E16581"/>
  <c r="E16582"/>
  <c r="E16583"/>
  <c r="E16584"/>
  <c r="E16585"/>
  <c r="E16586"/>
  <c r="E16587"/>
  <c r="E16588"/>
  <c r="E16589"/>
  <c r="E16590"/>
  <c r="E16591"/>
  <c r="E16592"/>
  <c r="E16593"/>
  <c r="E16594"/>
  <c r="E16595"/>
  <c r="E16596"/>
  <c r="E16597"/>
  <c r="E16598"/>
  <c r="E16599"/>
  <c r="E16600"/>
  <c r="E16601"/>
  <c r="E16602"/>
  <c r="E16603"/>
  <c r="E16604"/>
  <c r="E16605"/>
  <c r="E16606"/>
  <c r="E16607"/>
  <c r="E16608"/>
  <c r="E16609"/>
  <c r="E16610"/>
  <c r="E16611"/>
  <c r="E16612"/>
  <c r="E16613"/>
  <c r="E16614"/>
  <c r="E16615"/>
  <c r="E16616"/>
  <c r="E16617"/>
  <c r="E16618"/>
  <c r="E16619"/>
  <c r="E16620"/>
  <c r="E16621"/>
  <c r="E16622"/>
  <c r="E16623"/>
  <c r="E16624"/>
  <c r="E16625"/>
  <c r="E16626"/>
  <c r="E16627"/>
  <c r="E16628"/>
  <c r="E16629"/>
  <c r="E16630"/>
  <c r="E16631"/>
  <c r="E16632"/>
  <c r="E16633"/>
  <c r="E16634"/>
  <c r="E16635"/>
  <c r="E16636"/>
  <c r="E16637"/>
  <c r="E16638"/>
  <c r="E16639"/>
  <c r="E16640"/>
  <c r="E16641"/>
  <c r="E16642"/>
  <c r="E16643"/>
  <c r="E16644"/>
  <c r="E16645"/>
  <c r="E16646"/>
  <c r="E16647"/>
  <c r="E16648"/>
  <c r="E16649"/>
  <c r="E16650"/>
  <c r="E16651"/>
  <c r="E16652"/>
  <c r="E16653"/>
  <c r="E16654"/>
  <c r="E16655"/>
  <c r="E16656"/>
  <c r="E16657"/>
  <c r="E16658"/>
  <c r="E16659"/>
  <c r="E16660"/>
  <c r="E16661"/>
  <c r="E16662"/>
  <c r="E16663"/>
  <c r="E16664"/>
  <c r="E16665"/>
  <c r="E16666"/>
  <c r="E16667"/>
  <c r="E16668"/>
  <c r="E16669"/>
  <c r="E16670"/>
  <c r="E16671"/>
  <c r="E16672"/>
  <c r="E16673"/>
  <c r="E16674"/>
  <c r="E16675"/>
  <c r="E16676"/>
  <c r="E16677"/>
  <c r="E16678"/>
  <c r="E16679"/>
  <c r="E16680"/>
  <c r="E16681"/>
  <c r="E16682"/>
  <c r="E16683"/>
  <c r="E16684"/>
  <c r="E16685"/>
  <c r="E16686"/>
  <c r="E16687"/>
  <c r="E16688"/>
  <c r="E16689"/>
  <c r="E16690"/>
  <c r="E16691"/>
  <c r="E16692"/>
  <c r="E16693"/>
  <c r="E16694"/>
  <c r="E16695"/>
  <c r="E16696"/>
  <c r="E16697"/>
  <c r="E16698"/>
  <c r="E16699"/>
  <c r="E16700"/>
  <c r="E16701"/>
  <c r="E16702"/>
  <c r="E16703"/>
  <c r="E16704"/>
  <c r="E16705"/>
  <c r="E16706"/>
  <c r="E16707"/>
  <c r="E16708"/>
  <c r="E16709"/>
  <c r="E16710"/>
  <c r="E16711"/>
  <c r="E16712"/>
  <c r="E16713"/>
  <c r="E16714"/>
  <c r="E16715"/>
  <c r="E16716"/>
  <c r="E16717"/>
  <c r="E16718"/>
  <c r="E16719"/>
  <c r="E16720"/>
  <c r="E16721"/>
  <c r="E16722"/>
  <c r="E16723"/>
  <c r="E16724"/>
  <c r="E16725"/>
  <c r="E16726"/>
  <c r="E16727"/>
  <c r="E16728"/>
  <c r="E16729"/>
  <c r="E16730"/>
  <c r="E16731"/>
  <c r="E16732"/>
  <c r="E16733"/>
  <c r="E16734"/>
  <c r="E16735"/>
  <c r="E16736"/>
  <c r="E16737"/>
  <c r="E16738"/>
  <c r="E16739"/>
  <c r="E16740"/>
  <c r="E16741"/>
  <c r="E16742"/>
  <c r="E16743"/>
  <c r="E16744"/>
  <c r="E16745"/>
  <c r="E16746"/>
  <c r="E16747"/>
  <c r="E16748"/>
  <c r="E16749"/>
  <c r="E16750"/>
  <c r="E16751"/>
  <c r="E16752"/>
  <c r="E16753"/>
  <c r="E16754"/>
  <c r="E16755"/>
  <c r="E16756"/>
  <c r="E16757"/>
  <c r="E16758"/>
  <c r="E16759"/>
  <c r="E16760"/>
  <c r="E16761"/>
  <c r="E16762"/>
  <c r="E16763"/>
  <c r="E16764"/>
  <c r="E16765"/>
  <c r="E16766"/>
  <c r="E16767"/>
  <c r="E16768"/>
  <c r="E16769"/>
  <c r="E16770"/>
  <c r="E16771"/>
  <c r="E16772"/>
  <c r="E16773"/>
  <c r="E16774"/>
  <c r="E16775"/>
  <c r="E16776"/>
  <c r="E16777"/>
  <c r="E16778"/>
  <c r="E16779"/>
  <c r="E16780"/>
  <c r="E16781"/>
  <c r="E16782"/>
  <c r="E16783"/>
  <c r="E16784"/>
  <c r="E16785"/>
  <c r="E16786"/>
  <c r="E16787"/>
  <c r="E16788"/>
  <c r="E16789"/>
  <c r="E16790"/>
  <c r="E16791"/>
  <c r="E16792"/>
  <c r="E16793"/>
  <c r="E16794"/>
  <c r="E16795"/>
  <c r="E16796"/>
  <c r="E16797"/>
  <c r="E16798"/>
  <c r="E16799"/>
  <c r="E16800"/>
  <c r="E16801"/>
  <c r="E16802"/>
  <c r="E16803"/>
  <c r="E16804"/>
  <c r="E16805"/>
  <c r="E16806"/>
  <c r="E16807"/>
  <c r="E16808"/>
  <c r="E16809"/>
  <c r="E16810"/>
  <c r="E16811"/>
  <c r="E16812"/>
  <c r="E16813"/>
  <c r="E16814"/>
  <c r="E16815"/>
  <c r="E16816"/>
  <c r="E16817"/>
  <c r="E16818"/>
  <c r="E16819"/>
  <c r="E16820"/>
  <c r="E16821"/>
  <c r="E16822"/>
  <c r="E16823"/>
  <c r="E16824"/>
  <c r="E16825"/>
  <c r="E16826"/>
  <c r="E16827"/>
  <c r="E16828"/>
  <c r="E16829"/>
  <c r="E16830"/>
  <c r="E16831"/>
  <c r="E16832"/>
  <c r="E16833"/>
  <c r="E16834"/>
  <c r="E16835"/>
  <c r="E16836"/>
  <c r="E16837"/>
  <c r="E16838"/>
  <c r="E16839"/>
  <c r="E16840"/>
  <c r="E16841"/>
  <c r="E16842"/>
  <c r="E16843"/>
  <c r="E16844"/>
  <c r="E16845"/>
  <c r="E16846"/>
  <c r="E16847"/>
  <c r="E16848"/>
  <c r="E16849"/>
  <c r="E16850"/>
  <c r="E16851"/>
  <c r="E16852"/>
  <c r="E16853"/>
  <c r="E16854"/>
  <c r="E16855"/>
  <c r="E16856"/>
  <c r="E16857"/>
  <c r="E16858"/>
  <c r="E16859"/>
  <c r="E16860"/>
  <c r="E16861"/>
  <c r="E16862"/>
  <c r="E16863"/>
  <c r="E16864"/>
  <c r="E16865"/>
  <c r="E16866"/>
  <c r="E16867"/>
  <c r="E16868"/>
  <c r="E16869"/>
  <c r="E16870"/>
  <c r="E16871"/>
  <c r="E16872"/>
  <c r="E16873"/>
  <c r="E16874"/>
  <c r="E16875"/>
  <c r="E16876"/>
  <c r="E16877"/>
  <c r="E16878"/>
  <c r="E16879"/>
  <c r="E16880"/>
  <c r="E16881"/>
  <c r="E16882"/>
  <c r="E16883"/>
  <c r="E16884"/>
  <c r="E16885"/>
  <c r="E16886"/>
  <c r="E16887"/>
  <c r="E16888"/>
  <c r="E16889"/>
  <c r="E16890"/>
  <c r="E16891"/>
  <c r="E16892"/>
  <c r="E16893"/>
  <c r="E16894"/>
  <c r="E16895"/>
  <c r="E16896"/>
  <c r="E16897"/>
  <c r="E16898"/>
  <c r="E16899"/>
  <c r="E16900"/>
  <c r="E16901"/>
  <c r="E16902"/>
  <c r="E16903"/>
  <c r="E16904"/>
  <c r="E16905"/>
  <c r="E16906"/>
  <c r="E16907"/>
  <c r="E16908"/>
  <c r="E16909"/>
  <c r="E16910"/>
  <c r="E16911"/>
  <c r="E16912"/>
  <c r="E16913"/>
  <c r="E16914"/>
  <c r="E16915"/>
  <c r="E16916"/>
  <c r="E16917"/>
  <c r="E16918"/>
  <c r="E16919"/>
  <c r="E16920"/>
  <c r="E16921"/>
  <c r="E16922"/>
  <c r="E16923"/>
  <c r="E16924"/>
  <c r="E16925"/>
  <c r="E16926"/>
  <c r="E16927"/>
  <c r="E16928"/>
  <c r="E16929"/>
  <c r="E16930"/>
  <c r="E16931"/>
  <c r="E16932"/>
  <c r="E16933"/>
  <c r="E16934"/>
  <c r="E16935"/>
  <c r="E16936"/>
  <c r="E16937"/>
  <c r="E16938"/>
  <c r="E16939"/>
  <c r="E16940"/>
  <c r="E16941"/>
  <c r="E16942"/>
  <c r="E16943"/>
  <c r="E16944"/>
  <c r="E16945"/>
  <c r="E16946"/>
  <c r="E16947"/>
  <c r="E16948"/>
  <c r="E16949"/>
  <c r="E16950"/>
  <c r="E16951"/>
  <c r="E16952"/>
  <c r="E16953"/>
  <c r="E16954"/>
  <c r="E16955"/>
  <c r="E16956"/>
  <c r="E16957"/>
  <c r="E16958"/>
  <c r="E16959"/>
  <c r="E16960"/>
  <c r="E16961"/>
  <c r="E16962"/>
  <c r="E16963"/>
  <c r="E16964"/>
  <c r="E16965"/>
  <c r="E16966"/>
  <c r="E16967"/>
  <c r="E16968"/>
  <c r="E16969"/>
  <c r="E16970"/>
  <c r="E16971"/>
  <c r="E16972"/>
  <c r="E16973"/>
  <c r="E16974"/>
  <c r="E16975"/>
  <c r="E16976"/>
  <c r="E16977"/>
  <c r="E16978"/>
  <c r="E16979"/>
  <c r="E16980"/>
  <c r="E16981"/>
  <c r="E16982"/>
  <c r="E16983"/>
  <c r="E16984"/>
  <c r="E16985"/>
  <c r="E16986"/>
  <c r="E16987"/>
  <c r="E16988"/>
  <c r="E16989"/>
  <c r="E16990"/>
  <c r="E16991"/>
  <c r="E16992"/>
  <c r="E16993"/>
  <c r="E16994"/>
  <c r="E16995"/>
  <c r="E16996"/>
  <c r="E16997"/>
  <c r="E16998"/>
  <c r="E16999"/>
  <c r="E17000"/>
  <c r="E17001"/>
  <c r="E17002"/>
  <c r="E17003"/>
  <c r="E17004"/>
  <c r="E17005"/>
  <c r="E17006"/>
  <c r="E17007"/>
  <c r="E17008"/>
  <c r="E17009"/>
  <c r="E17010"/>
  <c r="E17011"/>
  <c r="E17012"/>
  <c r="E17013"/>
  <c r="E17014"/>
  <c r="E17015"/>
  <c r="E17016"/>
  <c r="E17017"/>
  <c r="E17018"/>
  <c r="E17019"/>
  <c r="E17020"/>
  <c r="E17021"/>
  <c r="E17022"/>
  <c r="E17023"/>
  <c r="E17024"/>
  <c r="E17025"/>
  <c r="E17026"/>
  <c r="E17027"/>
  <c r="E17028"/>
  <c r="E17029"/>
  <c r="E17030"/>
  <c r="E17031"/>
  <c r="E17032"/>
  <c r="E17033"/>
  <c r="E17034"/>
  <c r="E17035"/>
  <c r="E17036"/>
  <c r="E17037"/>
  <c r="E17038"/>
  <c r="E17039"/>
  <c r="E17040"/>
  <c r="E17041"/>
  <c r="E17042"/>
  <c r="E17043"/>
  <c r="E17044"/>
  <c r="E17045"/>
  <c r="E17046"/>
  <c r="E17047"/>
  <c r="E17048"/>
  <c r="E17049"/>
  <c r="E17050"/>
  <c r="E17051"/>
  <c r="E17052"/>
  <c r="E17053"/>
  <c r="E17054"/>
  <c r="E17055"/>
  <c r="E17056"/>
  <c r="E17057"/>
  <c r="E17058"/>
  <c r="E17059"/>
  <c r="E17060"/>
  <c r="E17061"/>
  <c r="E17062"/>
  <c r="E17063"/>
  <c r="E17064"/>
  <c r="E17065"/>
  <c r="E17066"/>
  <c r="E17067"/>
  <c r="E17068"/>
  <c r="E17069"/>
  <c r="E17070"/>
  <c r="E17071"/>
  <c r="E17072"/>
  <c r="E17073"/>
  <c r="E17074"/>
  <c r="E17075"/>
  <c r="E17076"/>
  <c r="E17077"/>
  <c r="E17078"/>
  <c r="E17079"/>
  <c r="E17080"/>
  <c r="E17081"/>
  <c r="E17082"/>
  <c r="E17083"/>
  <c r="E17084"/>
  <c r="E17085"/>
  <c r="E17086"/>
  <c r="E17087"/>
  <c r="E17088"/>
  <c r="E17089"/>
  <c r="E17090"/>
  <c r="E17091"/>
  <c r="E17092"/>
  <c r="E17093"/>
  <c r="E17094"/>
  <c r="E17095"/>
  <c r="E17096"/>
  <c r="E17097"/>
  <c r="E17098"/>
  <c r="E17099"/>
  <c r="E17100"/>
  <c r="E17101"/>
  <c r="E17102"/>
  <c r="E17103"/>
  <c r="E17104"/>
  <c r="E17105"/>
  <c r="E17106"/>
  <c r="E17107"/>
  <c r="E17108"/>
  <c r="E17109"/>
  <c r="E17110"/>
  <c r="E17111"/>
  <c r="E17112"/>
  <c r="E17113"/>
  <c r="E17114"/>
  <c r="E17115"/>
  <c r="E17116"/>
  <c r="E17117"/>
  <c r="E17118"/>
  <c r="E17119"/>
  <c r="E17120"/>
  <c r="E17121"/>
  <c r="E17122"/>
  <c r="E17123"/>
  <c r="E17124"/>
  <c r="E17125"/>
  <c r="E17126"/>
  <c r="E17127"/>
  <c r="E17128"/>
  <c r="E17129"/>
  <c r="E17130"/>
  <c r="E17131"/>
  <c r="E17132"/>
  <c r="E17133"/>
  <c r="E17134"/>
  <c r="E17135"/>
  <c r="E17136"/>
  <c r="E17137"/>
  <c r="E17138"/>
  <c r="E17139"/>
  <c r="E17140"/>
  <c r="E17141"/>
  <c r="E17142"/>
  <c r="E17143"/>
  <c r="E17144"/>
  <c r="E17145"/>
  <c r="E17146"/>
  <c r="E17147"/>
  <c r="E17148"/>
  <c r="E17149"/>
  <c r="E17150"/>
  <c r="E17151"/>
  <c r="E17152"/>
  <c r="E17153"/>
  <c r="E17154"/>
  <c r="E17155"/>
  <c r="E17156"/>
  <c r="E17157"/>
  <c r="E17158"/>
  <c r="E17159"/>
  <c r="E17160"/>
  <c r="E17161"/>
  <c r="E17162"/>
  <c r="E17163"/>
  <c r="E17164"/>
  <c r="E17165"/>
  <c r="E17166"/>
  <c r="E17167"/>
  <c r="E17168"/>
  <c r="E17169"/>
  <c r="E17170"/>
  <c r="E17171"/>
  <c r="E17172"/>
  <c r="E17173"/>
  <c r="E17174"/>
  <c r="E17175"/>
  <c r="E17176"/>
  <c r="E17177"/>
  <c r="E17178"/>
  <c r="E17179"/>
  <c r="E17180"/>
  <c r="E17181"/>
  <c r="E17182"/>
  <c r="E17183"/>
  <c r="E17184"/>
  <c r="E17185"/>
  <c r="E17186"/>
  <c r="E17187"/>
  <c r="E17188"/>
  <c r="E17189"/>
  <c r="E17190"/>
  <c r="E17191"/>
  <c r="E17192"/>
  <c r="E17193"/>
  <c r="E17194"/>
  <c r="E17195"/>
  <c r="E17196"/>
  <c r="E17197"/>
  <c r="E17198"/>
  <c r="E17199"/>
  <c r="E17200"/>
  <c r="E17201"/>
  <c r="E17202"/>
  <c r="E17203"/>
  <c r="E17204"/>
  <c r="E17205"/>
  <c r="E17206"/>
  <c r="E17207"/>
  <c r="E17208"/>
  <c r="E17209"/>
  <c r="E17210"/>
  <c r="E17211"/>
  <c r="E17212"/>
  <c r="E17213"/>
  <c r="E17214"/>
  <c r="E17215"/>
  <c r="E17216"/>
  <c r="E17217"/>
  <c r="E17218"/>
  <c r="E17219"/>
  <c r="E17220"/>
  <c r="E17221"/>
  <c r="E17222"/>
  <c r="E17223"/>
  <c r="E17224"/>
  <c r="E17225"/>
  <c r="E17226"/>
  <c r="E17227"/>
  <c r="E17228"/>
  <c r="E17229"/>
  <c r="E17230"/>
  <c r="E17231"/>
  <c r="E17232"/>
  <c r="E17233"/>
  <c r="E17234"/>
  <c r="E17235"/>
  <c r="E17236"/>
  <c r="E17237"/>
  <c r="E17238"/>
  <c r="E17239"/>
  <c r="E17240"/>
  <c r="E17241"/>
  <c r="E17242"/>
  <c r="E17243"/>
  <c r="E17244"/>
  <c r="E17245"/>
  <c r="E17246"/>
  <c r="E17247"/>
  <c r="E17248"/>
  <c r="E17249"/>
  <c r="E17250"/>
  <c r="E17251"/>
  <c r="E17252"/>
  <c r="E17253"/>
  <c r="E17254"/>
  <c r="E17255"/>
  <c r="E17256"/>
  <c r="E17257"/>
  <c r="E17258"/>
  <c r="E17259"/>
  <c r="E17260"/>
  <c r="E17261"/>
  <c r="E17262"/>
  <c r="E17263"/>
  <c r="E17264"/>
  <c r="E17265"/>
  <c r="E17266"/>
  <c r="E17267"/>
  <c r="E17268"/>
  <c r="E17269"/>
  <c r="E17270"/>
  <c r="E17271"/>
  <c r="E17272"/>
  <c r="E17273"/>
  <c r="E17274"/>
  <c r="E17275"/>
  <c r="E17276"/>
  <c r="E17277"/>
  <c r="E17278"/>
  <c r="E17279"/>
  <c r="E17280"/>
  <c r="E17281"/>
  <c r="E17282"/>
  <c r="E17283"/>
  <c r="E17284"/>
  <c r="E17285"/>
  <c r="E17286"/>
  <c r="E17287"/>
  <c r="E17288"/>
  <c r="E17289"/>
  <c r="E17290"/>
  <c r="E17291"/>
  <c r="E17292"/>
  <c r="E17293"/>
  <c r="E17294"/>
  <c r="E17295"/>
  <c r="E17296"/>
  <c r="E17297"/>
  <c r="E17298"/>
  <c r="E17299"/>
  <c r="E17300"/>
  <c r="E17301"/>
  <c r="E17302"/>
  <c r="E17303"/>
  <c r="E17304"/>
  <c r="E17305"/>
  <c r="E17306"/>
  <c r="E17307"/>
  <c r="E17308"/>
  <c r="E17309"/>
  <c r="E17310"/>
  <c r="E17311"/>
  <c r="E17312"/>
  <c r="E17313"/>
  <c r="E17314"/>
  <c r="E17315"/>
  <c r="E17316"/>
  <c r="E17317"/>
  <c r="E17318"/>
  <c r="E17319"/>
  <c r="E17320"/>
  <c r="E17321"/>
  <c r="E17322"/>
  <c r="E17323"/>
  <c r="E17324"/>
  <c r="E17325"/>
  <c r="E17326"/>
  <c r="E17327"/>
  <c r="E17328"/>
  <c r="E17329"/>
  <c r="E17330"/>
  <c r="E17331"/>
  <c r="E17332"/>
  <c r="E17333"/>
  <c r="E17334"/>
  <c r="E17335"/>
  <c r="E17336"/>
  <c r="E17337"/>
  <c r="E17338"/>
  <c r="E17339"/>
  <c r="E17340"/>
  <c r="E17341"/>
  <c r="E17342"/>
  <c r="E17343"/>
  <c r="E17344"/>
  <c r="E17345"/>
  <c r="E17346"/>
  <c r="E17347"/>
  <c r="E17348"/>
  <c r="E17349"/>
  <c r="E17350"/>
  <c r="E17351"/>
  <c r="E17352"/>
  <c r="E17353"/>
  <c r="E17354"/>
  <c r="E17355"/>
  <c r="E17356"/>
  <c r="E17357"/>
  <c r="E17358"/>
  <c r="E17359"/>
  <c r="E17360"/>
  <c r="E17361"/>
  <c r="E17362"/>
  <c r="E17363"/>
  <c r="E17364"/>
  <c r="E17365"/>
  <c r="E17366"/>
  <c r="E17367"/>
  <c r="E17368"/>
  <c r="E17369"/>
  <c r="E17370"/>
  <c r="E17371"/>
  <c r="E17372"/>
  <c r="E17373"/>
  <c r="E17374"/>
  <c r="E17375"/>
  <c r="E17376"/>
  <c r="E17377"/>
  <c r="E17378"/>
  <c r="E17379"/>
  <c r="E17380"/>
  <c r="E17381"/>
  <c r="E17382"/>
  <c r="E17383"/>
  <c r="E17384"/>
  <c r="E17385"/>
  <c r="E17386"/>
  <c r="E17387"/>
  <c r="E17388"/>
  <c r="E17389"/>
  <c r="E17390"/>
  <c r="E17391"/>
  <c r="E17392"/>
  <c r="E17393"/>
  <c r="E17394"/>
  <c r="E17395"/>
  <c r="E17396"/>
  <c r="E17397"/>
  <c r="E17398"/>
  <c r="E17399"/>
  <c r="E17400"/>
  <c r="E17401"/>
  <c r="E17402"/>
  <c r="E17403"/>
  <c r="E17404"/>
  <c r="E17405"/>
  <c r="E17406"/>
  <c r="E17407"/>
  <c r="E17408"/>
  <c r="E17409"/>
  <c r="E17410"/>
  <c r="E17411"/>
  <c r="E17412"/>
  <c r="E17413"/>
  <c r="E17414"/>
  <c r="E17415"/>
  <c r="E17416"/>
  <c r="E17417"/>
  <c r="E17418"/>
  <c r="E17419"/>
  <c r="E17420"/>
  <c r="E17421"/>
  <c r="E17422"/>
  <c r="E17423"/>
  <c r="E17424"/>
  <c r="E17425"/>
  <c r="E17426"/>
  <c r="E17427"/>
  <c r="E17428"/>
  <c r="E17429"/>
  <c r="E17430"/>
  <c r="E17431"/>
  <c r="E17432"/>
  <c r="E17433"/>
  <c r="E17434"/>
  <c r="E17435"/>
  <c r="E17436"/>
  <c r="E17437"/>
  <c r="E17438"/>
  <c r="E17439"/>
  <c r="E17440"/>
  <c r="E17441"/>
  <c r="E17442"/>
  <c r="E17443"/>
  <c r="E17444"/>
  <c r="E17445"/>
  <c r="E17446"/>
  <c r="E17447"/>
  <c r="E17448"/>
  <c r="E17449"/>
  <c r="E17450"/>
  <c r="E17451"/>
  <c r="E17452"/>
  <c r="E17453"/>
  <c r="E17454"/>
  <c r="E17455"/>
  <c r="E17456"/>
  <c r="E17457"/>
  <c r="E17458"/>
  <c r="E17459"/>
  <c r="E17460"/>
  <c r="E17461"/>
  <c r="E17462"/>
  <c r="E17463"/>
  <c r="E17464"/>
  <c r="E17465"/>
  <c r="E17466"/>
  <c r="E17467"/>
  <c r="E17468"/>
  <c r="E17469"/>
  <c r="E17470"/>
  <c r="E17471"/>
  <c r="E17472"/>
  <c r="E17473"/>
  <c r="E17474"/>
  <c r="E17475"/>
  <c r="E17476"/>
  <c r="E17477"/>
  <c r="E17478"/>
  <c r="E17479"/>
  <c r="E17480"/>
  <c r="E17481"/>
  <c r="E17482"/>
  <c r="E17483"/>
  <c r="E17484"/>
  <c r="E17485"/>
  <c r="E17486"/>
  <c r="E17487"/>
  <c r="E17488"/>
  <c r="E17489"/>
  <c r="E17490"/>
  <c r="E17491"/>
  <c r="E17492"/>
  <c r="E17493"/>
  <c r="E17494"/>
  <c r="E17495"/>
  <c r="E17496"/>
  <c r="E17497"/>
  <c r="E17498"/>
  <c r="E17499"/>
  <c r="E17500"/>
  <c r="E17501"/>
  <c r="E17502"/>
  <c r="E17503"/>
  <c r="E17504"/>
  <c r="E17505"/>
  <c r="E17506"/>
  <c r="E17507"/>
  <c r="E17508"/>
  <c r="E17509"/>
  <c r="E17510"/>
  <c r="E17511"/>
  <c r="E17512"/>
  <c r="E17513"/>
  <c r="E17514"/>
  <c r="E17515"/>
  <c r="E17516"/>
  <c r="E17517"/>
  <c r="E17518"/>
  <c r="E17519"/>
  <c r="E17520"/>
  <c r="E17521"/>
  <c r="E17522"/>
  <c r="E17523"/>
  <c r="E17524"/>
  <c r="E17525"/>
  <c r="E17526"/>
  <c r="E17527"/>
  <c r="E17528"/>
  <c r="E17529"/>
  <c r="E17530"/>
  <c r="E17531"/>
  <c r="E17532"/>
  <c r="E17533"/>
  <c r="E17534"/>
  <c r="E17535"/>
  <c r="E17536"/>
  <c r="E17537"/>
  <c r="E17538"/>
  <c r="E17539"/>
  <c r="E17540"/>
  <c r="E17541"/>
  <c r="E17542"/>
  <c r="E17543"/>
  <c r="E17544"/>
  <c r="E17545"/>
  <c r="E17546"/>
  <c r="E17547"/>
  <c r="E17548"/>
  <c r="E17549"/>
  <c r="E17550"/>
  <c r="E17551"/>
  <c r="E17552"/>
  <c r="E17553"/>
  <c r="E17554"/>
  <c r="E17555"/>
  <c r="E17556"/>
  <c r="E17557"/>
  <c r="E17558"/>
  <c r="E17559"/>
  <c r="E17560"/>
  <c r="E17561"/>
  <c r="E17562"/>
  <c r="E17563"/>
  <c r="E17564"/>
  <c r="E17565"/>
  <c r="E17566"/>
  <c r="E17567"/>
  <c r="E17568"/>
  <c r="E17569"/>
  <c r="E17570"/>
  <c r="E17571"/>
  <c r="E17572"/>
  <c r="E17573"/>
  <c r="E17574"/>
  <c r="E17575"/>
  <c r="E17576"/>
  <c r="E17577"/>
  <c r="E17578"/>
  <c r="E17579"/>
  <c r="E17580"/>
  <c r="E17581"/>
  <c r="E17582"/>
  <c r="E17583"/>
  <c r="E17584"/>
  <c r="E17585"/>
  <c r="E17586"/>
  <c r="E17587"/>
  <c r="E17588"/>
  <c r="E17589"/>
  <c r="E17590"/>
  <c r="E17591"/>
  <c r="E17592"/>
  <c r="E17593"/>
  <c r="E17594"/>
  <c r="E17595"/>
  <c r="E17596"/>
  <c r="E17597"/>
  <c r="E17598"/>
  <c r="E17599"/>
  <c r="E17600"/>
  <c r="E17601"/>
  <c r="E17602"/>
  <c r="E17603"/>
  <c r="E17604"/>
  <c r="E17605"/>
  <c r="E17606"/>
  <c r="E17607"/>
  <c r="E17608"/>
  <c r="E17609"/>
  <c r="E17610"/>
  <c r="E17611"/>
  <c r="E17612"/>
  <c r="E17613"/>
  <c r="E17614"/>
  <c r="E17615"/>
  <c r="E17616"/>
  <c r="E17617"/>
  <c r="E17618"/>
  <c r="E17619"/>
  <c r="E17620"/>
  <c r="E17621"/>
  <c r="E17622"/>
  <c r="E17623"/>
  <c r="E17624"/>
  <c r="E17625"/>
  <c r="E17626"/>
  <c r="E17627"/>
  <c r="E17628"/>
  <c r="E17629"/>
  <c r="E17630"/>
  <c r="E17631"/>
  <c r="E17632"/>
  <c r="E17633"/>
  <c r="E17634"/>
  <c r="E17635"/>
  <c r="E17636"/>
  <c r="E17637"/>
  <c r="E17638"/>
  <c r="E17639"/>
  <c r="E17640"/>
  <c r="E17641"/>
  <c r="E17642"/>
  <c r="E17643"/>
  <c r="E17644"/>
  <c r="E17645"/>
  <c r="E17646"/>
  <c r="E17647"/>
  <c r="E17648"/>
  <c r="E17649"/>
  <c r="E17650"/>
  <c r="E17651"/>
  <c r="E17652"/>
  <c r="E17653"/>
  <c r="E17654"/>
  <c r="E17655"/>
  <c r="E17656"/>
  <c r="E17657"/>
  <c r="E17658"/>
  <c r="E17659"/>
  <c r="E17660"/>
  <c r="E17661"/>
  <c r="E17662"/>
  <c r="E17663"/>
  <c r="E17664"/>
  <c r="E17665"/>
  <c r="E17666"/>
  <c r="E17667"/>
  <c r="E17668"/>
  <c r="E17669"/>
  <c r="E17670"/>
  <c r="E17671"/>
  <c r="E17672"/>
  <c r="E17673"/>
  <c r="E17674"/>
  <c r="E17675"/>
  <c r="E17676"/>
  <c r="E17677"/>
  <c r="E17678"/>
  <c r="E17679"/>
  <c r="E17680"/>
  <c r="E17681"/>
  <c r="E17682"/>
  <c r="E17683"/>
  <c r="E17684"/>
  <c r="E17685"/>
  <c r="E17686"/>
  <c r="E17687"/>
  <c r="E17688"/>
  <c r="E17689"/>
  <c r="E17690"/>
  <c r="E17691"/>
  <c r="E17692"/>
  <c r="E17693"/>
  <c r="E17694"/>
  <c r="E17695"/>
  <c r="E17696"/>
  <c r="E17697"/>
  <c r="E17698"/>
  <c r="E17699"/>
  <c r="E17700"/>
  <c r="E17701"/>
  <c r="E17702"/>
  <c r="E17703"/>
  <c r="E17704"/>
  <c r="E17705"/>
  <c r="E17706"/>
  <c r="E17707"/>
  <c r="E17708"/>
  <c r="E17709"/>
  <c r="E17710"/>
  <c r="E17711"/>
  <c r="E17712"/>
  <c r="E17713"/>
  <c r="E17714"/>
  <c r="E17715"/>
  <c r="E17716"/>
  <c r="E17717"/>
  <c r="E17718"/>
  <c r="E17719"/>
  <c r="E17720"/>
  <c r="E17721"/>
  <c r="E17722"/>
  <c r="E17723"/>
  <c r="E17724"/>
  <c r="E17725"/>
  <c r="E17726"/>
  <c r="E17727"/>
  <c r="E17728"/>
  <c r="E17729"/>
  <c r="E17730"/>
  <c r="E17731"/>
  <c r="E17732"/>
  <c r="E17733"/>
  <c r="E17734"/>
  <c r="E17735"/>
  <c r="E17736"/>
  <c r="E17737"/>
  <c r="E17738"/>
  <c r="E17739"/>
  <c r="E17740"/>
  <c r="E17741"/>
  <c r="E17742"/>
  <c r="E17743"/>
  <c r="E17744"/>
  <c r="E17745"/>
  <c r="E17746"/>
  <c r="E17747"/>
  <c r="E17748"/>
  <c r="E17749"/>
  <c r="E17750"/>
  <c r="E17751"/>
  <c r="E17752"/>
  <c r="E17753"/>
  <c r="E17754"/>
  <c r="E17755"/>
  <c r="E17756"/>
  <c r="E17757"/>
  <c r="E17758"/>
  <c r="E17759"/>
  <c r="E17760"/>
  <c r="E17761"/>
  <c r="E17762"/>
  <c r="E17763"/>
  <c r="E17764"/>
  <c r="E17765"/>
  <c r="E17766"/>
  <c r="E17767"/>
  <c r="E17768"/>
  <c r="E17769"/>
  <c r="E17770"/>
  <c r="E17771"/>
  <c r="E17772"/>
  <c r="E17773"/>
  <c r="E17774"/>
  <c r="E17775"/>
  <c r="E17776"/>
  <c r="E17777"/>
  <c r="E17778"/>
  <c r="E17779"/>
  <c r="E17780"/>
  <c r="E17781"/>
  <c r="E17782"/>
  <c r="E17783"/>
  <c r="E17784"/>
  <c r="E17785"/>
  <c r="E17786"/>
  <c r="E17787"/>
  <c r="E17788"/>
  <c r="E17789"/>
  <c r="E17790"/>
  <c r="E17791"/>
  <c r="E17792"/>
  <c r="E17793"/>
  <c r="E17794"/>
  <c r="E17795"/>
  <c r="E17796"/>
  <c r="E17797"/>
  <c r="E17798"/>
  <c r="E17799"/>
  <c r="E17800"/>
  <c r="E17801"/>
  <c r="E17802"/>
  <c r="E17803"/>
  <c r="E17804"/>
  <c r="E17805"/>
  <c r="E17806"/>
  <c r="E17807"/>
  <c r="E17808"/>
  <c r="E17809"/>
  <c r="E17810"/>
  <c r="E17811"/>
  <c r="E17812"/>
  <c r="E17813"/>
  <c r="E17814"/>
  <c r="E17815"/>
  <c r="E17816"/>
  <c r="E17817"/>
  <c r="E17818"/>
  <c r="E17819"/>
  <c r="E17820"/>
  <c r="E17821"/>
  <c r="E17822"/>
  <c r="E17823"/>
  <c r="E17824"/>
  <c r="E17825"/>
  <c r="E17826"/>
  <c r="E17827"/>
  <c r="E17828"/>
  <c r="E17829"/>
  <c r="E17830"/>
  <c r="E17831"/>
  <c r="E17832"/>
  <c r="E17833"/>
  <c r="E17834"/>
  <c r="E17835"/>
  <c r="E17836"/>
  <c r="E17837"/>
  <c r="E17838"/>
  <c r="E17839"/>
  <c r="E17840"/>
  <c r="E17841"/>
  <c r="E17842"/>
  <c r="E17843"/>
  <c r="E17844"/>
  <c r="E17845"/>
  <c r="E17846"/>
  <c r="E17847"/>
  <c r="E17848"/>
  <c r="E17849"/>
  <c r="E17850"/>
  <c r="E17851"/>
  <c r="E17852"/>
  <c r="E17853"/>
  <c r="E17854"/>
  <c r="E17855"/>
  <c r="E17856"/>
  <c r="E17857"/>
  <c r="E17858"/>
  <c r="E17859"/>
  <c r="E17860"/>
  <c r="E17861"/>
  <c r="E17862"/>
  <c r="E17863"/>
  <c r="E17864"/>
  <c r="E17865"/>
  <c r="E17866"/>
  <c r="E17867"/>
  <c r="E17868"/>
  <c r="E17869"/>
  <c r="E17870"/>
  <c r="E17871"/>
  <c r="E17872"/>
  <c r="E17873"/>
  <c r="E17874"/>
  <c r="E17875"/>
  <c r="E17876"/>
  <c r="E17877"/>
  <c r="E17878"/>
  <c r="E17879"/>
  <c r="E17880"/>
  <c r="E17881"/>
  <c r="E17882"/>
  <c r="E17883"/>
  <c r="E17884"/>
  <c r="E17885"/>
  <c r="E17886"/>
  <c r="E17887"/>
  <c r="E17888"/>
  <c r="E17889"/>
  <c r="E17890"/>
  <c r="E17891"/>
  <c r="E17892"/>
  <c r="E17893"/>
  <c r="E17894"/>
  <c r="E17895"/>
  <c r="E17896"/>
  <c r="E17897"/>
  <c r="E17898"/>
  <c r="E17899"/>
  <c r="E17900"/>
  <c r="E17901"/>
  <c r="E17902"/>
  <c r="E17903"/>
  <c r="E17904"/>
  <c r="E17905"/>
  <c r="E17906"/>
  <c r="E17907"/>
  <c r="E17908"/>
  <c r="E17909"/>
  <c r="E17910"/>
  <c r="E17911"/>
  <c r="E17912"/>
  <c r="E17913"/>
  <c r="E17914"/>
  <c r="E17915"/>
  <c r="E17916"/>
  <c r="E17917"/>
  <c r="E17918"/>
  <c r="E17919"/>
  <c r="E17920"/>
  <c r="E17921"/>
  <c r="E17922"/>
  <c r="E17923"/>
  <c r="E17924"/>
  <c r="E17925"/>
  <c r="E17926"/>
  <c r="E17927"/>
  <c r="E17928"/>
  <c r="E17929"/>
  <c r="E17930"/>
  <c r="E17931"/>
  <c r="E17932"/>
  <c r="E17933"/>
  <c r="E17934"/>
  <c r="E17935"/>
  <c r="E17936"/>
  <c r="E17937"/>
  <c r="E17938"/>
  <c r="E17939"/>
  <c r="E17940"/>
  <c r="E17941"/>
  <c r="E17942"/>
  <c r="E17943"/>
  <c r="E17944"/>
  <c r="E17945"/>
  <c r="E17946"/>
  <c r="E17947"/>
  <c r="E17948"/>
  <c r="E17949"/>
  <c r="E17950"/>
  <c r="E17951"/>
  <c r="E17952"/>
  <c r="E17953"/>
  <c r="E17954"/>
  <c r="E17955"/>
  <c r="E17956"/>
  <c r="E17957"/>
  <c r="E17958"/>
  <c r="E17959"/>
  <c r="E17960"/>
  <c r="E17961"/>
  <c r="E17962"/>
  <c r="E17963"/>
  <c r="E17964"/>
  <c r="E17965"/>
  <c r="E17966"/>
  <c r="E17967"/>
  <c r="E17968"/>
  <c r="E17969"/>
  <c r="E17970"/>
  <c r="E17971"/>
  <c r="E17972"/>
  <c r="E17973"/>
  <c r="E17974"/>
  <c r="E17975"/>
  <c r="E17976"/>
  <c r="E17977"/>
  <c r="E17978"/>
  <c r="E17979"/>
  <c r="E17980"/>
  <c r="E17981"/>
  <c r="E17982"/>
  <c r="E17983"/>
  <c r="E17984"/>
  <c r="E17985"/>
  <c r="E17986"/>
  <c r="E17987"/>
  <c r="E17988"/>
  <c r="E17989"/>
  <c r="E17990"/>
  <c r="E17991"/>
  <c r="E17992"/>
  <c r="E17993"/>
  <c r="E17994"/>
  <c r="E17995"/>
  <c r="E17996"/>
  <c r="E17997"/>
  <c r="E17998"/>
  <c r="E17999"/>
  <c r="E18000"/>
  <c r="E18001"/>
  <c r="E18002"/>
  <c r="E18003"/>
  <c r="E18004"/>
  <c r="E18005"/>
  <c r="E18006"/>
  <c r="E18007"/>
  <c r="E18008"/>
  <c r="E18009"/>
  <c r="E18010"/>
  <c r="E18011"/>
  <c r="E18012"/>
  <c r="E18013"/>
  <c r="E18014"/>
  <c r="E18015"/>
  <c r="E18016"/>
  <c r="E18017"/>
  <c r="E18018"/>
  <c r="E18019"/>
  <c r="E18020"/>
  <c r="E18021"/>
  <c r="E18022"/>
  <c r="E18023"/>
  <c r="E18024"/>
  <c r="E18025"/>
  <c r="E18026"/>
  <c r="E18027"/>
  <c r="E18028"/>
  <c r="E18029"/>
  <c r="E18030"/>
  <c r="E18031"/>
  <c r="E18032"/>
  <c r="E18033"/>
  <c r="E18034"/>
  <c r="E18035"/>
  <c r="E18036"/>
  <c r="E18037"/>
  <c r="E18038"/>
  <c r="E18039"/>
  <c r="E18040"/>
  <c r="E18041"/>
  <c r="E18042"/>
  <c r="E18043"/>
  <c r="E18044"/>
  <c r="E18045"/>
  <c r="E18046"/>
  <c r="E18047"/>
  <c r="E18048"/>
  <c r="E18049"/>
  <c r="E18050"/>
  <c r="E18051"/>
  <c r="E18052"/>
  <c r="E18053"/>
  <c r="E18054"/>
  <c r="E18055"/>
  <c r="E18056"/>
  <c r="E18057"/>
  <c r="E18058"/>
  <c r="E18059"/>
  <c r="E18060"/>
  <c r="E18061"/>
  <c r="E18062"/>
  <c r="E18063"/>
  <c r="E18064"/>
  <c r="E18065"/>
  <c r="E18066"/>
  <c r="E18067"/>
  <c r="E18068"/>
  <c r="E18069"/>
  <c r="E18070"/>
  <c r="E18071"/>
  <c r="E18072"/>
  <c r="E18073"/>
  <c r="E18074"/>
  <c r="E18075"/>
  <c r="E18076"/>
  <c r="E18077"/>
  <c r="E18078"/>
  <c r="E18079"/>
  <c r="E18080"/>
  <c r="E18081"/>
  <c r="E18082"/>
  <c r="E18083"/>
  <c r="E18084"/>
  <c r="E18085"/>
  <c r="E18086"/>
  <c r="E18087"/>
  <c r="E18088"/>
  <c r="E18089"/>
  <c r="E18090"/>
  <c r="E18091"/>
  <c r="E18092"/>
  <c r="E18093"/>
  <c r="E18094"/>
  <c r="E18095"/>
  <c r="E18096"/>
  <c r="E18097"/>
  <c r="E18098"/>
  <c r="E18099"/>
  <c r="E18100"/>
  <c r="E18101"/>
  <c r="E18102"/>
  <c r="E18103"/>
  <c r="E18104"/>
  <c r="E18105"/>
  <c r="E18106"/>
  <c r="E18107"/>
  <c r="E18108"/>
  <c r="E18109"/>
  <c r="E18110"/>
  <c r="E18111"/>
  <c r="E18112"/>
  <c r="E18113"/>
  <c r="E18114"/>
  <c r="E18115"/>
  <c r="E18116"/>
  <c r="E18117"/>
  <c r="E18118"/>
  <c r="E18119"/>
  <c r="E18120"/>
  <c r="E18121"/>
  <c r="E18122"/>
  <c r="E18123"/>
  <c r="E18124"/>
  <c r="E18125"/>
  <c r="E18126"/>
  <c r="E18127"/>
  <c r="E18128"/>
  <c r="E18129"/>
  <c r="E18130"/>
  <c r="E18131"/>
  <c r="E18132"/>
  <c r="E18133"/>
  <c r="E18134"/>
  <c r="E18135"/>
  <c r="E18136"/>
  <c r="E18137"/>
  <c r="E18138"/>
  <c r="E18139"/>
  <c r="E18140"/>
  <c r="E18141"/>
  <c r="E18142"/>
  <c r="E18143"/>
  <c r="E18144"/>
  <c r="E18145"/>
  <c r="E18146"/>
  <c r="E18147"/>
  <c r="E18148"/>
  <c r="E18149"/>
  <c r="E18150"/>
  <c r="E18151"/>
  <c r="E18152"/>
  <c r="E18153"/>
  <c r="E18154"/>
  <c r="E18155"/>
  <c r="E18156"/>
  <c r="E18157"/>
  <c r="E18158"/>
  <c r="E18159"/>
  <c r="E18160"/>
  <c r="E18161"/>
  <c r="E18162"/>
  <c r="E18163"/>
  <c r="E18164"/>
  <c r="E18165"/>
  <c r="E18166"/>
  <c r="E18167"/>
  <c r="E18168"/>
  <c r="E18169"/>
  <c r="E18170"/>
  <c r="E18171"/>
  <c r="E18172"/>
  <c r="E18173"/>
  <c r="E18174"/>
  <c r="E18175"/>
  <c r="E18176"/>
  <c r="E18177"/>
  <c r="E18178"/>
  <c r="E18179"/>
  <c r="E18180"/>
  <c r="E18181"/>
  <c r="E18182"/>
  <c r="E18183"/>
  <c r="E18184"/>
  <c r="E18185"/>
  <c r="E18186"/>
  <c r="E18187"/>
  <c r="E18188"/>
  <c r="E18189"/>
  <c r="E18190"/>
  <c r="E18191"/>
  <c r="E18192"/>
  <c r="E18193"/>
  <c r="E18194"/>
  <c r="E18195"/>
  <c r="E18196"/>
  <c r="E18197"/>
  <c r="E18198"/>
  <c r="E18199"/>
  <c r="E18200"/>
  <c r="E18201"/>
  <c r="E18202"/>
  <c r="E18203"/>
  <c r="E18204"/>
  <c r="E18205"/>
  <c r="E18206"/>
  <c r="E18207"/>
  <c r="E18208"/>
  <c r="E18209"/>
  <c r="E18210"/>
  <c r="E18211"/>
  <c r="E18212"/>
  <c r="E18213"/>
  <c r="E18214"/>
  <c r="E18215"/>
  <c r="E18216"/>
  <c r="E18217"/>
  <c r="E18218"/>
  <c r="E18219"/>
  <c r="E18220"/>
  <c r="E18221"/>
  <c r="E18222"/>
  <c r="E18223"/>
  <c r="E18224"/>
  <c r="E18225"/>
  <c r="E18226"/>
  <c r="E18227"/>
  <c r="E18228"/>
  <c r="E18229"/>
  <c r="E18230"/>
  <c r="E18231"/>
  <c r="E18232"/>
  <c r="E18233"/>
  <c r="E18234"/>
  <c r="E18235"/>
  <c r="E18236"/>
  <c r="E18237"/>
  <c r="E18238"/>
  <c r="E18239"/>
  <c r="E18240"/>
  <c r="E18241"/>
  <c r="E18242"/>
  <c r="E18243"/>
  <c r="E18244"/>
  <c r="E18245"/>
  <c r="E18246"/>
  <c r="E18247"/>
  <c r="E18248"/>
  <c r="E18249"/>
  <c r="E18250"/>
  <c r="E18251"/>
  <c r="E18252"/>
  <c r="E18253"/>
  <c r="E18254"/>
  <c r="E18255"/>
  <c r="E18256"/>
  <c r="E18257"/>
  <c r="E18258"/>
  <c r="E18259"/>
  <c r="E18260"/>
  <c r="E18261"/>
  <c r="E18262"/>
  <c r="E18263"/>
  <c r="E18264"/>
  <c r="E18265"/>
  <c r="E18266"/>
  <c r="E18267"/>
  <c r="E18268"/>
  <c r="E18269"/>
  <c r="E18270"/>
  <c r="E18271"/>
  <c r="E18272"/>
  <c r="E18273"/>
  <c r="E18274"/>
  <c r="E18275"/>
  <c r="E18276"/>
  <c r="E18277"/>
  <c r="E18278"/>
  <c r="E18279"/>
  <c r="E18280"/>
  <c r="E18281"/>
  <c r="E18282"/>
  <c r="E18283"/>
  <c r="E18284"/>
  <c r="E18285"/>
  <c r="E18286"/>
  <c r="E18287"/>
  <c r="E18288"/>
  <c r="E18289"/>
  <c r="E18290"/>
  <c r="E18291"/>
  <c r="E18292"/>
  <c r="E18293"/>
  <c r="E18294"/>
  <c r="E18295"/>
  <c r="E18296"/>
  <c r="E18297"/>
  <c r="E18298"/>
  <c r="E18299"/>
  <c r="E18300"/>
  <c r="E18301"/>
  <c r="E18302"/>
  <c r="E18303"/>
  <c r="E18304"/>
  <c r="E18305"/>
  <c r="E18306"/>
  <c r="E18307"/>
  <c r="E18308"/>
  <c r="E18309"/>
  <c r="E18310"/>
  <c r="E18311"/>
  <c r="E18312"/>
  <c r="E18313"/>
  <c r="E18314"/>
  <c r="E18315"/>
  <c r="E18316"/>
  <c r="E18317"/>
  <c r="E18318"/>
  <c r="E18319"/>
  <c r="E18320"/>
  <c r="E18321"/>
  <c r="E18322"/>
  <c r="E18323"/>
  <c r="E18324"/>
  <c r="E18325"/>
  <c r="E18326"/>
  <c r="E18327"/>
  <c r="E18328"/>
  <c r="E18329"/>
  <c r="E18330"/>
  <c r="E18331"/>
  <c r="E18332"/>
  <c r="E18333"/>
  <c r="E18334"/>
  <c r="E18335"/>
  <c r="E18336"/>
  <c r="E18337"/>
  <c r="E18338"/>
  <c r="E18339"/>
  <c r="E18340"/>
  <c r="E18341"/>
  <c r="E18342"/>
  <c r="E18343"/>
  <c r="E18344"/>
  <c r="E18345"/>
  <c r="E18346"/>
  <c r="E18347"/>
  <c r="E18348"/>
  <c r="E18349"/>
  <c r="E18350"/>
  <c r="E18351"/>
  <c r="E18352"/>
  <c r="E18353"/>
  <c r="E18354"/>
  <c r="E18355"/>
  <c r="E18356"/>
  <c r="E18357"/>
  <c r="E18358"/>
  <c r="E18359"/>
  <c r="E18360"/>
  <c r="E18361"/>
  <c r="E18362"/>
  <c r="E18363"/>
  <c r="E18364"/>
  <c r="E18365"/>
  <c r="E18366"/>
  <c r="E18367"/>
  <c r="E18368"/>
  <c r="E18369"/>
  <c r="E18370"/>
  <c r="E18371"/>
  <c r="E18372"/>
  <c r="E18373"/>
  <c r="E18374"/>
  <c r="E18375"/>
  <c r="E18376"/>
  <c r="E18377"/>
  <c r="E18378"/>
  <c r="E18379"/>
  <c r="E18380"/>
  <c r="E18381"/>
  <c r="E18382"/>
  <c r="E18383"/>
  <c r="E18384"/>
  <c r="E18385"/>
  <c r="E18386"/>
  <c r="E18387"/>
  <c r="E18388"/>
  <c r="E18389"/>
  <c r="E18390"/>
  <c r="E18391"/>
  <c r="E18392"/>
  <c r="E18393"/>
  <c r="E18394"/>
  <c r="E18395"/>
  <c r="E18396"/>
  <c r="E18397"/>
  <c r="E18398"/>
  <c r="E18399"/>
  <c r="E18400"/>
  <c r="E18401"/>
  <c r="E18402"/>
  <c r="E18403"/>
  <c r="E18404"/>
  <c r="E18405"/>
  <c r="E18406"/>
  <c r="E18407"/>
  <c r="E18408"/>
  <c r="E18409"/>
  <c r="E18410"/>
  <c r="E18411"/>
  <c r="E18412"/>
  <c r="E18413"/>
  <c r="E18414"/>
  <c r="E18415"/>
  <c r="E18416"/>
  <c r="E18417"/>
  <c r="E18418"/>
  <c r="E18419"/>
  <c r="E18420"/>
  <c r="E18421"/>
  <c r="E18422"/>
  <c r="E18423"/>
  <c r="E18424"/>
  <c r="E18425"/>
  <c r="E18426"/>
  <c r="E18427"/>
  <c r="E18428"/>
  <c r="E18429"/>
  <c r="E18430"/>
  <c r="E18431"/>
  <c r="E18432"/>
  <c r="E18433"/>
  <c r="E18434"/>
  <c r="E18435"/>
  <c r="E18436"/>
  <c r="E18437"/>
  <c r="E18438"/>
  <c r="E18439"/>
  <c r="E18440"/>
  <c r="E18441"/>
  <c r="E18442"/>
  <c r="E18443"/>
  <c r="E18444"/>
  <c r="E18445"/>
  <c r="E18446"/>
  <c r="E18447"/>
  <c r="E18448"/>
  <c r="E18449"/>
  <c r="E18450"/>
  <c r="E18451"/>
  <c r="E18452"/>
  <c r="E18453"/>
  <c r="E18454"/>
  <c r="E18455"/>
  <c r="E18456"/>
  <c r="E18457"/>
  <c r="E18458"/>
  <c r="E18459"/>
  <c r="E18460"/>
  <c r="E18461"/>
  <c r="E18462"/>
  <c r="E18463"/>
  <c r="E18464"/>
  <c r="E18465"/>
  <c r="E18466"/>
  <c r="E18467"/>
  <c r="E18468"/>
  <c r="E18469"/>
  <c r="E18470"/>
  <c r="E18471"/>
  <c r="E18472"/>
  <c r="E18473"/>
  <c r="E18474"/>
  <c r="E18475"/>
  <c r="E18476"/>
  <c r="E18477"/>
  <c r="E18478"/>
  <c r="E18479"/>
  <c r="E18480"/>
  <c r="E18481"/>
  <c r="E18482"/>
  <c r="E18483"/>
  <c r="E18484"/>
  <c r="E18485"/>
  <c r="E18486"/>
  <c r="E18487"/>
  <c r="E18488"/>
  <c r="E18489"/>
  <c r="E18490"/>
  <c r="E18491"/>
  <c r="E18492"/>
  <c r="E18493"/>
  <c r="E18494"/>
  <c r="E18495"/>
  <c r="E18496"/>
  <c r="E18497"/>
  <c r="E18498"/>
  <c r="E18499"/>
  <c r="E18500"/>
  <c r="E18501"/>
  <c r="E18502"/>
  <c r="E18503"/>
  <c r="E18504"/>
  <c r="E18505"/>
  <c r="E18506"/>
  <c r="E18507"/>
  <c r="E18508"/>
  <c r="E18509"/>
  <c r="E18510"/>
  <c r="E18511"/>
  <c r="E18512"/>
  <c r="E18513"/>
  <c r="E18514"/>
  <c r="E18515"/>
  <c r="E18516"/>
  <c r="E18517"/>
  <c r="E18518"/>
  <c r="E18519"/>
  <c r="E18520"/>
  <c r="E18521"/>
  <c r="E18522"/>
  <c r="E18523"/>
  <c r="E18524"/>
  <c r="E18525"/>
  <c r="E18526"/>
  <c r="E18527"/>
  <c r="E18528"/>
  <c r="E18529"/>
  <c r="E18530"/>
  <c r="E18531"/>
  <c r="E18532"/>
  <c r="E18533"/>
  <c r="E18534"/>
  <c r="E18535"/>
  <c r="E18536"/>
  <c r="E18537"/>
  <c r="E18538"/>
  <c r="E18539"/>
  <c r="E18540"/>
  <c r="E18541"/>
  <c r="E18542"/>
  <c r="E18543"/>
  <c r="E18544"/>
  <c r="E18545"/>
  <c r="E18546"/>
  <c r="E18547"/>
  <c r="E18548"/>
  <c r="E18549"/>
  <c r="E18550"/>
  <c r="E18551"/>
  <c r="E18552"/>
  <c r="E18553"/>
  <c r="E18554"/>
  <c r="E18555"/>
  <c r="E18556"/>
  <c r="E18557"/>
  <c r="E18558"/>
  <c r="E18559"/>
  <c r="E18560"/>
  <c r="E18561"/>
  <c r="E18562"/>
  <c r="E18563"/>
  <c r="E18564"/>
  <c r="E18565"/>
  <c r="E18566"/>
  <c r="E18567"/>
  <c r="E18568"/>
  <c r="E18569"/>
  <c r="E18570"/>
  <c r="E18571"/>
  <c r="E18572"/>
  <c r="E18573"/>
  <c r="E18574"/>
  <c r="E18575"/>
  <c r="E18576"/>
  <c r="E18577"/>
  <c r="E18578"/>
  <c r="E18579"/>
  <c r="E18580"/>
  <c r="E18581"/>
  <c r="E18582"/>
  <c r="E18583"/>
  <c r="E18584"/>
  <c r="E18585"/>
  <c r="E18586"/>
  <c r="E18587"/>
  <c r="E18588"/>
  <c r="E18589"/>
  <c r="E18590"/>
  <c r="E18591"/>
  <c r="E18592"/>
  <c r="E18593"/>
  <c r="E18594"/>
  <c r="E18595"/>
  <c r="E18596"/>
  <c r="E18597"/>
  <c r="E18598"/>
  <c r="E18599"/>
  <c r="E18600"/>
  <c r="E18601"/>
  <c r="E18602"/>
  <c r="E18603"/>
  <c r="E18604"/>
  <c r="E18605"/>
  <c r="E18606"/>
  <c r="E18607"/>
  <c r="E18608"/>
  <c r="E18609"/>
  <c r="E18610"/>
  <c r="E18611"/>
  <c r="E18612"/>
  <c r="E18613"/>
  <c r="E18614"/>
  <c r="E18615"/>
  <c r="E18616"/>
  <c r="E18617"/>
  <c r="E18618"/>
  <c r="E18619"/>
  <c r="E18620"/>
  <c r="E18621"/>
  <c r="E18622"/>
  <c r="E18623"/>
  <c r="E18624"/>
  <c r="E18625"/>
  <c r="E18626"/>
  <c r="E18627"/>
  <c r="E18628"/>
  <c r="E18629"/>
  <c r="E18630"/>
  <c r="E18631"/>
  <c r="E18632"/>
  <c r="E18633"/>
  <c r="E18634"/>
  <c r="E18635"/>
  <c r="E18636"/>
  <c r="E18637"/>
  <c r="E18638"/>
  <c r="E18639"/>
  <c r="E18640"/>
  <c r="E18641"/>
  <c r="E18642"/>
  <c r="E18643"/>
  <c r="E18644"/>
  <c r="E18645"/>
  <c r="E18646"/>
  <c r="E18647"/>
  <c r="E18648"/>
  <c r="E18649"/>
  <c r="E18650"/>
  <c r="E18651"/>
  <c r="E18652"/>
  <c r="E18653"/>
  <c r="E18654"/>
  <c r="E18655"/>
  <c r="E18656"/>
  <c r="E18657"/>
  <c r="E18658"/>
  <c r="E18659"/>
  <c r="E18660"/>
  <c r="E18661"/>
  <c r="E18662"/>
  <c r="E18663"/>
  <c r="E18664"/>
  <c r="E18665"/>
  <c r="E18666"/>
  <c r="E18667"/>
  <c r="E18668"/>
  <c r="E18669"/>
  <c r="E18670"/>
  <c r="E18671"/>
  <c r="E18672"/>
  <c r="E18673"/>
  <c r="E18674"/>
  <c r="E18675"/>
  <c r="E18676"/>
  <c r="E18677"/>
  <c r="E18678"/>
  <c r="E18679"/>
  <c r="E18680"/>
  <c r="E18681"/>
  <c r="E18682"/>
  <c r="E18683"/>
  <c r="E18684"/>
  <c r="E18685"/>
  <c r="E18686"/>
  <c r="E18687"/>
  <c r="E18688"/>
  <c r="E18689"/>
  <c r="E18690"/>
  <c r="E18691"/>
  <c r="E18692"/>
  <c r="E18693"/>
  <c r="E18694"/>
  <c r="E18695"/>
  <c r="E18696"/>
  <c r="E18697"/>
  <c r="E18698"/>
  <c r="E18699"/>
  <c r="E18700"/>
  <c r="E18701"/>
  <c r="E18702"/>
  <c r="E18703"/>
  <c r="E18704"/>
  <c r="E18705"/>
  <c r="E18706"/>
  <c r="E18707"/>
  <c r="E18708"/>
  <c r="E18709"/>
  <c r="E18710"/>
  <c r="E18711"/>
  <c r="E18712"/>
  <c r="E18713"/>
  <c r="E18714"/>
  <c r="E18715"/>
  <c r="E18716"/>
  <c r="E18717"/>
  <c r="E18718"/>
  <c r="E18719"/>
  <c r="E18720"/>
  <c r="E18721"/>
  <c r="E18722"/>
  <c r="E18723"/>
  <c r="E18724"/>
  <c r="E18725"/>
  <c r="E18726"/>
  <c r="E18727"/>
  <c r="E18728"/>
  <c r="E18729"/>
  <c r="E18730"/>
  <c r="E18731"/>
  <c r="E18732"/>
  <c r="E18733"/>
  <c r="E18734"/>
  <c r="E18735"/>
  <c r="E18736"/>
  <c r="E18737"/>
  <c r="E18738"/>
  <c r="E18739"/>
  <c r="E18740"/>
  <c r="E18741"/>
  <c r="E18742"/>
  <c r="E18743"/>
  <c r="E18744"/>
  <c r="E18745"/>
  <c r="E18746"/>
  <c r="E18747"/>
  <c r="E18748"/>
  <c r="E18749"/>
  <c r="E18750"/>
  <c r="E18751"/>
  <c r="E18752"/>
  <c r="E18753"/>
  <c r="E18754"/>
  <c r="E18755"/>
  <c r="E18756"/>
  <c r="E18757"/>
  <c r="E18758"/>
  <c r="E18759"/>
  <c r="E18760"/>
  <c r="E18761"/>
  <c r="E18762"/>
  <c r="E18763"/>
  <c r="E18764"/>
  <c r="E18765"/>
  <c r="E18766"/>
  <c r="E18767"/>
  <c r="E18768"/>
  <c r="E18769"/>
  <c r="E18770"/>
  <c r="E18771"/>
  <c r="E18772"/>
  <c r="E18773"/>
  <c r="E18774"/>
  <c r="E18775"/>
  <c r="E18776"/>
  <c r="E18777"/>
  <c r="E18778"/>
  <c r="E18779"/>
  <c r="E18780"/>
  <c r="E18781"/>
  <c r="E18782"/>
  <c r="E18783"/>
  <c r="E18784"/>
  <c r="E18785"/>
  <c r="E18786"/>
  <c r="E18787"/>
  <c r="E18788"/>
  <c r="E18789"/>
  <c r="E18790"/>
  <c r="E18791"/>
  <c r="E18792"/>
  <c r="E18793"/>
  <c r="E18794"/>
  <c r="E18795"/>
  <c r="E18796"/>
  <c r="E18797"/>
  <c r="E18798"/>
  <c r="E18799"/>
  <c r="E18800"/>
  <c r="E18801"/>
  <c r="E18802"/>
  <c r="E18803"/>
  <c r="E18804"/>
  <c r="E18805"/>
  <c r="E18806"/>
  <c r="E18807"/>
  <c r="E18808"/>
  <c r="E18809"/>
  <c r="E18810"/>
  <c r="E18811"/>
  <c r="E18812"/>
  <c r="E18813"/>
  <c r="E18814"/>
  <c r="E18815"/>
  <c r="E18816"/>
  <c r="E18817"/>
  <c r="E18818"/>
  <c r="E18819"/>
  <c r="E18820"/>
  <c r="E18821"/>
  <c r="E18822"/>
  <c r="E18823"/>
  <c r="E18824"/>
  <c r="E18825"/>
  <c r="E18826"/>
  <c r="E18827"/>
  <c r="E18828"/>
  <c r="E18829"/>
  <c r="E18830"/>
  <c r="E18831"/>
  <c r="E18832"/>
  <c r="E18833"/>
  <c r="E18834"/>
  <c r="E18835"/>
  <c r="E18836"/>
  <c r="E18837"/>
  <c r="E18838"/>
  <c r="E18839"/>
  <c r="E18840"/>
  <c r="E18841"/>
  <c r="E18842"/>
  <c r="E18843"/>
  <c r="E18844"/>
  <c r="E18845"/>
  <c r="E18846"/>
  <c r="E18847"/>
  <c r="E18848"/>
  <c r="E18849"/>
  <c r="E18850"/>
  <c r="E18851"/>
  <c r="E18852"/>
  <c r="E18853"/>
  <c r="E18854"/>
  <c r="E18855"/>
  <c r="E18856"/>
  <c r="E18857"/>
  <c r="E18858"/>
  <c r="E18859"/>
  <c r="E18860"/>
  <c r="E18861"/>
  <c r="E18862"/>
  <c r="E18863"/>
  <c r="E18864"/>
  <c r="E18865"/>
  <c r="E18866"/>
  <c r="E18867"/>
  <c r="E18868"/>
  <c r="E18869"/>
  <c r="E18870"/>
  <c r="E18871"/>
  <c r="E18872"/>
  <c r="E18873"/>
  <c r="E18874"/>
  <c r="E18875"/>
  <c r="E18876"/>
  <c r="E18877"/>
  <c r="E18878"/>
  <c r="E18879"/>
  <c r="E18880"/>
  <c r="E18881"/>
  <c r="E18882"/>
  <c r="E18883"/>
  <c r="E18884"/>
  <c r="E18885"/>
  <c r="E18886"/>
  <c r="E18887"/>
  <c r="E18888"/>
  <c r="E18889"/>
  <c r="E18890"/>
  <c r="E18891"/>
  <c r="E18892"/>
  <c r="E18893"/>
  <c r="E18894"/>
  <c r="E18895"/>
  <c r="E18896"/>
  <c r="E18897"/>
  <c r="E18898"/>
  <c r="E18899"/>
  <c r="E18900"/>
  <c r="E18901"/>
  <c r="E18902"/>
  <c r="E18903"/>
  <c r="E18904"/>
  <c r="E18905"/>
  <c r="E18906"/>
  <c r="E18907"/>
  <c r="E18908"/>
  <c r="E18909"/>
  <c r="E18910"/>
  <c r="E18911"/>
  <c r="E18912"/>
  <c r="E18913"/>
  <c r="E18914"/>
  <c r="E18915"/>
  <c r="E18916"/>
  <c r="E18917"/>
  <c r="E18918"/>
  <c r="E18919"/>
  <c r="E18920"/>
  <c r="E18921"/>
  <c r="E18922"/>
  <c r="E18923"/>
  <c r="E18924"/>
  <c r="E18925"/>
  <c r="E18926"/>
  <c r="E18927"/>
  <c r="E18928"/>
  <c r="E18929"/>
  <c r="E18930"/>
  <c r="E18931"/>
  <c r="E18932"/>
  <c r="E18933"/>
  <c r="E18934"/>
  <c r="E18935"/>
  <c r="E18936"/>
  <c r="E18937"/>
  <c r="E18938"/>
  <c r="E18939"/>
  <c r="E18940"/>
  <c r="E18941"/>
  <c r="E18942"/>
  <c r="E18943"/>
  <c r="E18944"/>
  <c r="E18945"/>
  <c r="E18946"/>
  <c r="E18947"/>
  <c r="E18948"/>
  <c r="E18949"/>
  <c r="E18950"/>
  <c r="E18951"/>
  <c r="E18952"/>
  <c r="E18953"/>
  <c r="E18954"/>
  <c r="E18955"/>
  <c r="E18956"/>
  <c r="E18957"/>
  <c r="E18958"/>
  <c r="E18959"/>
  <c r="E18960"/>
  <c r="E18961"/>
  <c r="E18962"/>
  <c r="E18963"/>
  <c r="E18964"/>
  <c r="E18965"/>
  <c r="E18966"/>
  <c r="E18967"/>
  <c r="E18968"/>
  <c r="E18969"/>
  <c r="E18970"/>
  <c r="E18971"/>
  <c r="E18972"/>
  <c r="E18973"/>
  <c r="E18974"/>
  <c r="E18975"/>
  <c r="E18976"/>
  <c r="E18977"/>
  <c r="E18978"/>
  <c r="E18979"/>
  <c r="E18980"/>
  <c r="E18981"/>
  <c r="E18982"/>
  <c r="E18983"/>
  <c r="E18984"/>
  <c r="E18985"/>
  <c r="E18986"/>
  <c r="E18987"/>
  <c r="E18988"/>
  <c r="E18989"/>
  <c r="E18990"/>
  <c r="E18991"/>
  <c r="E18992"/>
  <c r="E18993"/>
  <c r="E18994"/>
  <c r="E18995"/>
  <c r="E18996"/>
  <c r="E18997"/>
  <c r="E18998"/>
  <c r="E18999"/>
  <c r="E19000"/>
  <c r="E19001"/>
  <c r="E19002"/>
  <c r="E19003"/>
  <c r="E19004"/>
  <c r="E19005"/>
  <c r="E19006"/>
  <c r="E19007"/>
  <c r="E19008"/>
  <c r="E19009"/>
  <c r="E19010"/>
  <c r="E19011"/>
  <c r="E19012"/>
  <c r="E19013"/>
  <c r="E19014"/>
  <c r="E19015"/>
  <c r="E19016"/>
  <c r="E19017"/>
  <c r="E19018"/>
  <c r="E19019"/>
  <c r="E19020"/>
  <c r="E19021"/>
  <c r="E19022"/>
  <c r="E19023"/>
  <c r="E19024"/>
  <c r="E19025"/>
  <c r="E19026"/>
  <c r="E19027"/>
  <c r="E19028"/>
  <c r="E19029"/>
  <c r="E19030"/>
  <c r="E19031"/>
  <c r="E19032"/>
  <c r="E19033"/>
  <c r="E19034"/>
  <c r="E19035"/>
  <c r="E19036"/>
  <c r="E19037"/>
  <c r="E19038"/>
  <c r="E19039"/>
  <c r="E19040"/>
  <c r="E19041"/>
  <c r="E19042"/>
  <c r="E19043"/>
  <c r="E19044"/>
  <c r="E19045"/>
  <c r="E19046"/>
  <c r="E19047"/>
  <c r="E19048"/>
  <c r="E19049"/>
  <c r="E19050"/>
  <c r="E19051"/>
  <c r="E19052"/>
  <c r="E19053"/>
  <c r="E19054"/>
  <c r="E19055"/>
  <c r="E19056"/>
  <c r="E19057"/>
  <c r="E19058"/>
  <c r="E19059"/>
  <c r="E19060"/>
  <c r="E19061"/>
  <c r="E19062"/>
  <c r="E19063"/>
  <c r="E19064"/>
  <c r="E19065"/>
  <c r="E19066"/>
  <c r="E19067"/>
  <c r="E19068"/>
  <c r="E19069"/>
  <c r="E19070"/>
  <c r="E19071"/>
  <c r="E19072"/>
  <c r="E19073"/>
  <c r="E19074"/>
  <c r="E19075"/>
  <c r="E19076"/>
  <c r="E19077"/>
  <c r="E19078"/>
  <c r="E19079"/>
  <c r="E19080"/>
  <c r="E19081"/>
  <c r="E19082"/>
  <c r="E19083"/>
  <c r="E19084"/>
  <c r="E19085"/>
  <c r="E19086"/>
  <c r="E19087"/>
  <c r="E19088"/>
  <c r="E19089"/>
  <c r="E19090"/>
  <c r="E19091"/>
  <c r="E19092"/>
  <c r="E19093"/>
  <c r="E19094"/>
  <c r="E19095"/>
  <c r="E19096"/>
  <c r="E19097"/>
  <c r="E19098"/>
  <c r="E19099"/>
  <c r="E19100"/>
  <c r="E19101"/>
  <c r="E19102"/>
  <c r="E19103"/>
  <c r="E19104"/>
  <c r="E19105"/>
  <c r="E19106"/>
  <c r="E19107"/>
  <c r="E19108"/>
  <c r="E19109"/>
  <c r="E19110"/>
  <c r="E19111"/>
  <c r="E19112"/>
  <c r="E19113"/>
  <c r="E19114"/>
  <c r="E19115"/>
  <c r="E19116"/>
  <c r="E19117"/>
  <c r="E19118"/>
  <c r="E19119"/>
  <c r="E19120"/>
  <c r="E19121"/>
  <c r="E19122"/>
  <c r="E19123"/>
  <c r="E19124"/>
  <c r="E19125"/>
  <c r="E19126"/>
  <c r="E19127"/>
  <c r="E19128"/>
  <c r="E19129"/>
  <c r="E19130"/>
  <c r="E19131"/>
  <c r="E19132"/>
  <c r="E19133"/>
  <c r="E19134"/>
  <c r="E19135"/>
  <c r="E19136"/>
  <c r="E19137"/>
  <c r="E19138"/>
  <c r="E19139"/>
  <c r="E19140"/>
  <c r="E19141"/>
  <c r="E19142"/>
  <c r="E19143"/>
  <c r="E19144"/>
  <c r="E19145"/>
  <c r="E19146"/>
  <c r="E19147"/>
  <c r="E19148"/>
  <c r="E19149"/>
  <c r="E19150"/>
  <c r="E19151"/>
  <c r="E19152"/>
  <c r="E19153"/>
  <c r="E19154"/>
  <c r="E19155"/>
  <c r="E19156"/>
  <c r="E19157"/>
  <c r="E19158"/>
  <c r="E19159"/>
  <c r="E19160"/>
  <c r="E19161"/>
  <c r="E19162"/>
  <c r="E19163"/>
  <c r="E19164"/>
  <c r="E19165"/>
  <c r="E19166"/>
  <c r="E19167"/>
  <c r="E19168"/>
  <c r="E19169"/>
  <c r="E19170"/>
  <c r="E19171"/>
  <c r="E19172"/>
  <c r="E19173"/>
  <c r="E19174"/>
  <c r="E19175"/>
  <c r="E19176"/>
  <c r="E19177"/>
  <c r="E19178"/>
  <c r="E19179"/>
  <c r="E19180"/>
  <c r="E19181"/>
  <c r="E19182"/>
  <c r="E19183"/>
  <c r="E19184"/>
  <c r="E19185"/>
  <c r="E19186"/>
  <c r="E19187"/>
  <c r="E19188"/>
  <c r="E19189"/>
  <c r="E19190"/>
  <c r="E19191"/>
  <c r="E19192"/>
  <c r="E19193"/>
  <c r="E19194"/>
  <c r="E19195"/>
  <c r="E19196"/>
  <c r="E19197"/>
  <c r="E19198"/>
  <c r="E19199"/>
  <c r="E19200"/>
  <c r="E19201"/>
  <c r="E19202"/>
  <c r="E19203"/>
  <c r="E19204"/>
  <c r="E19205"/>
  <c r="E19206"/>
  <c r="E19207"/>
  <c r="E19208"/>
  <c r="E19209"/>
  <c r="E19210"/>
  <c r="E19211"/>
  <c r="E19212"/>
  <c r="E19213"/>
  <c r="E19214"/>
  <c r="E19215"/>
  <c r="E19216"/>
  <c r="E19217"/>
  <c r="E19218"/>
  <c r="E19219"/>
  <c r="E19220"/>
  <c r="E19221"/>
  <c r="E19222"/>
  <c r="E19223"/>
  <c r="E19224"/>
  <c r="E19225"/>
  <c r="E19226"/>
  <c r="E19227"/>
  <c r="E19228"/>
  <c r="E19229"/>
  <c r="E19230"/>
  <c r="E19231"/>
  <c r="E19232"/>
  <c r="E19233"/>
  <c r="E19234"/>
  <c r="E19235"/>
  <c r="E19236"/>
  <c r="E19237"/>
  <c r="E19238"/>
  <c r="E19239"/>
  <c r="E19240"/>
  <c r="E19241"/>
  <c r="E19242"/>
  <c r="E19243"/>
  <c r="E19244"/>
  <c r="E19245"/>
  <c r="E19246"/>
  <c r="E19247"/>
  <c r="E19248"/>
  <c r="E19249"/>
  <c r="E19250"/>
  <c r="E19251"/>
  <c r="E19252"/>
  <c r="E19253"/>
  <c r="E19254"/>
  <c r="E19255"/>
  <c r="E19256"/>
  <c r="E19257"/>
  <c r="E19258"/>
  <c r="E19259"/>
  <c r="E19260"/>
  <c r="E19261"/>
  <c r="E19262"/>
  <c r="E19263"/>
  <c r="E19264"/>
  <c r="E19265"/>
  <c r="E19266"/>
  <c r="E19267"/>
  <c r="E19268"/>
  <c r="E19269"/>
  <c r="E19270"/>
  <c r="E19271"/>
  <c r="E19272"/>
  <c r="E19273"/>
  <c r="E19274"/>
  <c r="E19275"/>
  <c r="E19276"/>
  <c r="E19277"/>
  <c r="E19278"/>
  <c r="E19279"/>
  <c r="E19280"/>
  <c r="E19281"/>
  <c r="E19282"/>
  <c r="E19283"/>
  <c r="E19284"/>
  <c r="E19285"/>
  <c r="E19286"/>
  <c r="E19287"/>
  <c r="E19288"/>
  <c r="E19289"/>
  <c r="E19290"/>
  <c r="E19291"/>
  <c r="E19292"/>
  <c r="E19293"/>
  <c r="E19294"/>
  <c r="E19295"/>
  <c r="E19296"/>
  <c r="E19297"/>
  <c r="E19298"/>
  <c r="E19299"/>
  <c r="E19300"/>
  <c r="E19301"/>
  <c r="E19302"/>
  <c r="E19303"/>
  <c r="E19304"/>
  <c r="E19305"/>
  <c r="E19306"/>
  <c r="E19307"/>
  <c r="E19308"/>
  <c r="E19309"/>
  <c r="E19310"/>
  <c r="E19311"/>
  <c r="E19312"/>
  <c r="E19313"/>
  <c r="E19314"/>
  <c r="E19315"/>
  <c r="E19316"/>
  <c r="E19317"/>
  <c r="E19318"/>
  <c r="E19319"/>
  <c r="E19320"/>
  <c r="E19321"/>
  <c r="E19322"/>
  <c r="E19323"/>
  <c r="E19324"/>
  <c r="E19325"/>
  <c r="E19326"/>
  <c r="E19327"/>
  <c r="E19328"/>
  <c r="E19329"/>
  <c r="E19330"/>
  <c r="E19331"/>
  <c r="E19332"/>
  <c r="E19333"/>
  <c r="E19334"/>
  <c r="E19335"/>
  <c r="E19336"/>
  <c r="E19337"/>
  <c r="E19338"/>
  <c r="E19339"/>
  <c r="E19340"/>
  <c r="E19341"/>
  <c r="E19342"/>
  <c r="E19343"/>
  <c r="E19344"/>
  <c r="E19345"/>
  <c r="E19346"/>
  <c r="E19347"/>
  <c r="E19348"/>
  <c r="E19349"/>
  <c r="E19350"/>
  <c r="E19351"/>
  <c r="E19352"/>
  <c r="E19353"/>
  <c r="E19354"/>
  <c r="E19355"/>
  <c r="E19356"/>
  <c r="E19357"/>
  <c r="E19358"/>
  <c r="E19359"/>
  <c r="E19360"/>
  <c r="E19361"/>
  <c r="E19362"/>
  <c r="E19363"/>
  <c r="E19364"/>
  <c r="E19365"/>
  <c r="E19366"/>
  <c r="E19367"/>
  <c r="E19368"/>
  <c r="E19369"/>
  <c r="E19370"/>
  <c r="E19371"/>
  <c r="E19372"/>
  <c r="E19373"/>
  <c r="E19374"/>
  <c r="E19375"/>
  <c r="E19376"/>
  <c r="E19377"/>
  <c r="E19378"/>
  <c r="E19379"/>
  <c r="E19380"/>
  <c r="E19381"/>
  <c r="E19382"/>
  <c r="E19383"/>
  <c r="E19384"/>
  <c r="E19385"/>
  <c r="E19386"/>
  <c r="E19387"/>
  <c r="E19388"/>
  <c r="E19389"/>
  <c r="E19390"/>
  <c r="E19391"/>
  <c r="E19392"/>
  <c r="E19393"/>
  <c r="E19394"/>
  <c r="E19395"/>
  <c r="E19396"/>
  <c r="E19397"/>
  <c r="E19398"/>
  <c r="E19399"/>
  <c r="E19400"/>
  <c r="E19401"/>
  <c r="E19402"/>
  <c r="E19403"/>
  <c r="E19404"/>
  <c r="E19405"/>
  <c r="E19406"/>
  <c r="E19407"/>
  <c r="E19408"/>
  <c r="E19409"/>
  <c r="E19410"/>
  <c r="E19411"/>
  <c r="E19412"/>
  <c r="E19413"/>
  <c r="E19414"/>
  <c r="E19415"/>
  <c r="E19416"/>
  <c r="E19417"/>
  <c r="E19418"/>
  <c r="E19419"/>
  <c r="E19420"/>
  <c r="E19421"/>
  <c r="E19422"/>
  <c r="E19423"/>
  <c r="E19424"/>
  <c r="E19425"/>
  <c r="E19426"/>
  <c r="E19427"/>
  <c r="E19428"/>
  <c r="E19429"/>
  <c r="E19430"/>
  <c r="E19431"/>
  <c r="E19432"/>
  <c r="E19433"/>
  <c r="E19434"/>
  <c r="E19435"/>
  <c r="E19436"/>
  <c r="E19437"/>
  <c r="E19438"/>
  <c r="E19439"/>
  <c r="E19440"/>
  <c r="E19441"/>
  <c r="E19442"/>
  <c r="E19443"/>
  <c r="E19444"/>
  <c r="E19445"/>
  <c r="E19446"/>
  <c r="E19447"/>
  <c r="E19448"/>
  <c r="E19449"/>
  <c r="E19450"/>
  <c r="E19451"/>
  <c r="E19452"/>
  <c r="E19453"/>
  <c r="E19454"/>
  <c r="E19455"/>
  <c r="E19456"/>
  <c r="E19457"/>
  <c r="E19458"/>
  <c r="E19459"/>
  <c r="E19460"/>
  <c r="E19461"/>
  <c r="E19462"/>
  <c r="E19463"/>
  <c r="E19464"/>
  <c r="E19465"/>
  <c r="E19466"/>
  <c r="E19467"/>
  <c r="E19468"/>
  <c r="E19469"/>
  <c r="E19470"/>
  <c r="E19471"/>
  <c r="E19472"/>
  <c r="E19473"/>
  <c r="E19474"/>
  <c r="E19475"/>
  <c r="E19476"/>
  <c r="E19477"/>
  <c r="E19478"/>
  <c r="E19479"/>
  <c r="E19480"/>
  <c r="E19481"/>
  <c r="E19482"/>
  <c r="E19483"/>
  <c r="E19484"/>
  <c r="E19485"/>
  <c r="E19486"/>
  <c r="E19487"/>
  <c r="E19488"/>
  <c r="E19489"/>
  <c r="E19490"/>
  <c r="E19491"/>
  <c r="E19492"/>
  <c r="E19493"/>
  <c r="E19494"/>
  <c r="E19495"/>
  <c r="E19496"/>
  <c r="E19497"/>
  <c r="E19498"/>
  <c r="E19499"/>
  <c r="E19500"/>
  <c r="E19501"/>
  <c r="E19502"/>
  <c r="E19503"/>
  <c r="E19504"/>
  <c r="E19505"/>
  <c r="E19506"/>
  <c r="E19507"/>
  <c r="E19508"/>
  <c r="E19509"/>
  <c r="E19510"/>
  <c r="E19511"/>
  <c r="E19512"/>
  <c r="E19513"/>
  <c r="E19514"/>
  <c r="E19515"/>
  <c r="E19516"/>
  <c r="E19517"/>
  <c r="E19518"/>
  <c r="E19519"/>
  <c r="E19520"/>
  <c r="E19521"/>
  <c r="E19522"/>
  <c r="E19523"/>
  <c r="E19524"/>
  <c r="E19525"/>
  <c r="E19526"/>
  <c r="E19527"/>
  <c r="E19528"/>
  <c r="E19529"/>
  <c r="E19530"/>
  <c r="E19531"/>
  <c r="E19532"/>
  <c r="E19533"/>
  <c r="E19534"/>
  <c r="E19535"/>
  <c r="E19536"/>
  <c r="E19537"/>
  <c r="E19538"/>
  <c r="E19539"/>
  <c r="E19540"/>
  <c r="E19541"/>
  <c r="E19542"/>
  <c r="E19543"/>
  <c r="E19544"/>
  <c r="E19545"/>
  <c r="E19546"/>
  <c r="E19547"/>
  <c r="E19548"/>
  <c r="E19549"/>
  <c r="E19550"/>
  <c r="E19551"/>
  <c r="E19552"/>
  <c r="E19553"/>
  <c r="E19554"/>
  <c r="E19555"/>
  <c r="E19556"/>
  <c r="E19557"/>
  <c r="E19558"/>
  <c r="E19559"/>
  <c r="E19560"/>
  <c r="E19561"/>
  <c r="E19562"/>
  <c r="E19563"/>
  <c r="E19564"/>
  <c r="E19565"/>
  <c r="E19566"/>
  <c r="E19567"/>
  <c r="E19568"/>
  <c r="E19569"/>
  <c r="E19570"/>
  <c r="E19571"/>
  <c r="E19572"/>
  <c r="E19573"/>
  <c r="E19574"/>
  <c r="E19575"/>
  <c r="E19576"/>
  <c r="E19577"/>
  <c r="E19578"/>
  <c r="E19579"/>
  <c r="E19580"/>
  <c r="E19581"/>
  <c r="E19582"/>
  <c r="E19583"/>
  <c r="E19584"/>
  <c r="E19585"/>
  <c r="E19586"/>
  <c r="E19587"/>
  <c r="E19588"/>
  <c r="E19589"/>
  <c r="E19590"/>
  <c r="E19591"/>
  <c r="E19592"/>
  <c r="E19593"/>
  <c r="E19594"/>
  <c r="E19595"/>
  <c r="E19596"/>
  <c r="E19597"/>
  <c r="E19598"/>
  <c r="E19599"/>
  <c r="E19600"/>
  <c r="E19601"/>
  <c r="E19602"/>
  <c r="E19603"/>
  <c r="E19604"/>
  <c r="E19605"/>
  <c r="E19606"/>
  <c r="E19607"/>
  <c r="E19608"/>
  <c r="E19609"/>
  <c r="E19610"/>
  <c r="E19611"/>
  <c r="E19612"/>
  <c r="E19613"/>
  <c r="E19614"/>
  <c r="E19615"/>
  <c r="E19616"/>
  <c r="E19617"/>
  <c r="E19618"/>
  <c r="E19619"/>
  <c r="E19620"/>
  <c r="E19621"/>
  <c r="E19622"/>
  <c r="E19623"/>
  <c r="E19624"/>
  <c r="E19625"/>
  <c r="E19626"/>
  <c r="E19627"/>
  <c r="E19628"/>
  <c r="E19629"/>
  <c r="E19630"/>
  <c r="E19631"/>
  <c r="E19632"/>
  <c r="E19633"/>
  <c r="E19634"/>
  <c r="E19635"/>
  <c r="E19636"/>
  <c r="E19637"/>
  <c r="E19638"/>
  <c r="E19639"/>
  <c r="E19640"/>
  <c r="E19641"/>
  <c r="E19642"/>
  <c r="E19643"/>
  <c r="E19644"/>
  <c r="E19645"/>
  <c r="E19646"/>
  <c r="E19647"/>
  <c r="E19648"/>
  <c r="E19649"/>
  <c r="E19650"/>
  <c r="E19651"/>
  <c r="E19652"/>
  <c r="E19653"/>
  <c r="E19654"/>
  <c r="E19655"/>
  <c r="E19656"/>
  <c r="E19657"/>
  <c r="E19658"/>
  <c r="E19659"/>
  <c r="E19660"/>
  <c r="E19661"/>
  <c r="E19662"/>
  <c r="E19663"/>
  <c r="E19664"/>
  <c r="E19665"/>
  <c r="E19666"/>
  <c r="E19667"/>
  <c r="E19668"/>
  <c r="E19669"/>
  <c r="E19670"/>
  <c r="E19671"/>
  <c r="E19672"/>
  <c r="E19673"/>
  <c r="E19674"/>
  <c r="E19675"/>
  <c r="E19676"/>
  <c r="E19677"/>
  <c r="E19678"/>
  <c r="E19679"/>
  <c r="E19680"/>
  <c r="E19681"/>
  <c r="E19682"/>
  <c r="E19683"/>
  <c r="E19684"/>
  <c r="E19685"/>
  <c r="E19686"/>
  <c r="E19687"/>
  <c r="E19688"/>
  <c r="E19689"/>
  <c r="E19690"/>
  <c r="E19691"/>
  <c r="E19692"/>
  <c r="E19693"/>
  <c r="E19694"/>
  <c r="E19695"/>
  <c r="E19696"/>
  <c r="E19697"/>
  <c r="E19698"/>
  <c r="E19699"/>
  <c r="E19700"/>
  <c r="E19701"/>
  <c r="E19702"/>
  <c r="E19703"/>
  <c r="E19704"/>
  <c r="E19705"/>
  <c r="E19706"/>
  <c r="E19707"/>
  <c r="E19708"/>
  <c r="E19709"/>
  <c r="E19710"/>
  <c r="E19711"/>
  <c r="E19712"/>
  <c r="E19713"/>
  <c r="E3"/>
  <c r="P68" i="15" l="1"/>
  <c r="AV39"/>
  <c r="AY37" s="1"/>
  <c r="P15" i="2"/>
  <c r="P10"/>
  <c r="P9"/>
  <c r="E90"/>
  <c r="N90"/>
  <c r="P11"/>
  <c r="P12"/>
  <c r="P14"/>
  <c r="P16"/>
  <c r="H64" i="13"/>
  <c r="AY28" i="15" l="1"/>
  <c r="AY27"/>
  <c r="AY26"/>
  <c r="AY29"/>
  <c r="AY31"/>
  <c r="AY36"/>
  <c r="AY34"/>
  <c r="AY32"/>
  <c r="AY30"/>
  <c r="AY33"/>
  <c r="AY35"/>
  <c r="P74"/>
  <c r="I73" i="2" l="1"/>
  <c r="AY39" i="15" l="1"/>
  <c r="F73" i="2"/>
  <c r="B73" l="1"/>
  <c r="R47" i="13" l="1"/>
  <c r="K67"/>
  <c r="R35"/>
  <c r="K61"/>
  <c r="K58"/>
  <c r="R41"/>
  <c r="K65"/>
  <c r="R48"/>
  <c r="K77"/>
  <c r="K66"/>
  <c r="K40"/>
  <c r="K39"/>
  <c r="R36"/>
  <c r="K38"/>
  <c r="R32"/>
  <c r="K34"/>
  <c r="K31"/>
  <c r="K41"/>
  <c r="K33"/>
  <c r="K37"/>
  <c r="K57"/>
  <c r="K56"/>
  <c r="K55"/>
  <c r="R37"/>
  <c r="K45"/>
  <c r="K48"/>
  <c r="K47"/>
  <c r="K49"/>
  <c r="K46"/>
  <c r="R33"/>
  <c r="K43"/>
  <c r="R39"/>
  <c r="K64"/>
  <c r="AA28" i="14" l="1"/>
  <c r="AK28" s="1"/>
  <c r="AA31"/>
  <c r="AK31" s="1"/>
  <c r="AM31" s="1"/>
  <c r="AA41"/>
  <c r="AK41" s="1"/>
  <c r="AA44"/>
  <c r="AK44" s="1"/>
  <c r="AM44" s="1"/>
  <c r="AA50"/>
  <c r="AK50" s="1"/>
  <c r="AA55"/>
  <c r="AK55" s="1"/>
  <c r="Z56"/>
  <c r="AJ56" s="1"/>
  <c r="Z4"/>
  <c r="AJ4" s="1"/>
  <c r="AL4" s="1"/>
  <c r="M32" i="17"/>
  <c r="M31"/>
  <c r="L33"/>
  <c r="F27"/>
  <c r="F28" s="1"/>
  <c r="F26"/>
  <c r="E28"/>
  <c r="D28"/>
  <c r="D21"/>
  <c r="F33"/>
  <c r="F32"/>
  <c r="G79" i="16"/>
  <c r="J74" s="1"/>
  <c r="H78"/>
  <c r="J73" s="1"/>
  <c r="Z57" i="14"/>
  <c r="AJ57" s="1"/>
  <c r="Z58"/>
  <c r="AJ58" s="1"/>
  <c r="Z59"/>
  <c r="AJ59" s="1"/>
  <c r="Z60"/>
  <c r="AJ60" s="1"/>
  <c r="Z61"/>
  <c r="AJ61" s="1"/>
  <c r="Z62"/>
  <c r="AJ62" s="1"/>
  <c r="Z63"/>
  <c r="AJ63" s="1"/>
  <c r="Z64"/>
  <c r="AJ64" s="1"/>
  <c r="Z65"/>
  <c r="AJ65" s="1"/>
  <c r="Z66"/>
  <c r="AJ66" s="1"/>
  <c r="Z67"/>
  <c r="AJ67" s="1"/>
  <c r="AM55"/>
  <c r="AM50"/>
  <c r="AM41"/>
  <c r="AM28"/>
  <c r="Z11"/>
  <c r="AJ11" s="1"/>
  <c r="AL11" s="1"/>
  <c r="S56" i="13" l="1"/>
  <c r="Q47" l="1"/>
  <c r="Q32" l="1"/>
  <c r="E73" i="2" l="1"/>
  <c r="BA7" i="15" l="1"/>
  <c r="D75"/>
  <c r="K68"/>
  <c r="L75"/>
  <c r="K70" i="13" l="1"/>
  <c r="S35"/>
  <c r="S38"/>
  <c r="S42"/>
  <c r="S43"/>
  <c r="S44"/>
  <c r="S45"/>
  <c r="S50"/>
  <c r="S51"/>
  <c r="S52"/>
  <c r="S53"/>
  <c r="S54"/>
  <c r="S55"/>
  <c r="S57"/>
  <c r="S58"/>
  <c r="S59"/>
  <c r="S60"/>
  <c r="S61"/>
  <c r="S62"/>
  <c r="S63"/>
  <c r="S64"/>
  <c r="R65"/>
  <c r="N65" l="1"/>
  <c r="O65"/>
  <c r="P65"/>
  <c r="Q39"/>
  <c r="S39" s="1"/>
  <c r="S47"/>
  <c r="Q48"/>
  <c r="S48" s="1"/>
  <c r="Q36"/>
  <c r="S36" s="1"/>
  <c r="S32"/>
  <c r="Q33"/>
  <c r="S33" s="1"/>
  <c r="Q37"/>
  <c r="S37" s="1"/>
  <c r="Q46"/>
  <c r="S46" s="1"/>
  <c r="O10" i="17"/>
  <c r="O9"/>
  <c r="V69" i="14" l="1"/>
  <c r="AG75"/>
  <c r="AH76"/>
  <c r="AE96" s="1"/>
  <c r="AI75"/>
  <c r="AI81" s="1"/>
  <c r="G68" i="15"/>
  <c r="I68"/>
  <c r="R75"/>
  <c r="O19" i="17"/>
  <c r="O20"/>
  <c r="X69" i="14"/>
  <c r="Y68"/>
  <c r="Q3" i="15" l="1"/>
  <c r="O69"/>
  <c r="Q68" l="1"/>
  <c r="N21" i="17"/>
  <c r="M21"/>
  <c r="J21"/>
  <c r="I21"/>
  <c r="H21"/>
  <c r="G21"/>
  <c r="F21"/>
  <c r="E21"/>
  <c r="K21"/>
  <c r="M81" i="14"/>
  <c r="N11" i="17"/>
  <c r="M11"/>
  <c r="L11"/>
  <c r="K11"/>
  <c r="J11"/>
  <c r="I11"/>
  <c r="H11"/>
  <c r="G11"/>
  <c r="F11"/>
  <c r="E11"/>
  <c r="D11"/>
  <c r="L21" l="1"/>
  <c r="Q34" i="13" l="1"/>
  <c r="S34" s="1"/>
  <c r="Q41"/>
  <c r="S41" s="1"/>
  <c r="Q49"/>
  <c r="S49" s="1"/>
  <c r="C73" i="2" l="1"/>
  <c r="K51" i="13" l="1"/>
  <c r="K50"/>
  <c r="Q40"/>
  <c r="AL57" i="14"/>
  <c r="AL58"/>
  <c r="AL59"/>
  <c r="AL60"/>
  <c r="AL61"/>
  <c r="AL62"/>
  <c r="AL63"/>
  <c r="AL64"/>
  <c r="AL65"/>
  <c r="AL66"/>
  <c r="AL67"/>
  <c r="J75" i="15"/>
  <c r="H75"/>
  <c r="Q65" i="13" l="1"/>
  <c r="S40"/>
  <c r="S65" s="1"/>
  <c r="F75" i="15"/>
  <c r="O75" s="1"/>
  <c r="P80" l="1"/>
  <c r="W68" i="14"/>
  <c r="AL56"/>
  <c r="D73" i="2" l="1"/>
  <c r="G73"/>
  <c r="H73"/>
  <c r="J73"/>
  <c r="L73"/>
  <c r="M73"/>
  <c r="K73"/>
  <c r="B89" l="1"/>
  <c r="AM73" i="14" l="1"/>
  <c r="AM68"/>
  <c r="S68"/>
  <c r="Q68"/>
  <c r="O68"/>
  <c r="M68"/>
  <c r="K68"/>
  <c r="H69"/>
  <c r="F69"/>
  <c r="D69"/>
  <c r="B69"/>
  <c r="C68"/>
  <c r="E68"/>
  <c r="G68"/>
  <c r="I68"/>
  <c r="U68"/>
  <c r="K79" s="1"/>
  <c r="I81" l="1"/>
  <c r="H2001" i="13" l="1"/>
  <c r="K59"/>
  <c r="XFD6"/>
  <c r="XFD7"/>
  <c r="XFD8"/>
  <c r="XFD9"/>
  <c r="XFD10"/>
  <c r="XFD11"/>
  <c r="XFD12"/>
  <c r="XFD13"/>
  <c r="F1"/>
  <c r="XFD7700"/>
  <c r="XFD7701"/>
  <c r="XFD7702"/>
  <c r="XFD7703"/>
  <c r="XFD7704"/>
  <c r="XFD7705"/>
  <c r="XFD7706"/>
  <c r="XFD7707"/>
  <c r="XFD7708"/>
  <c r="XFD7709"/>
  <c r="XFD7710"/>
  <c r="XFD7711"/>
  <c r="XFD7712"/>
  <c r="XFD7713"/>
  <c r="XFD7714"/>
  <c r="XFD7715"/>
  <c r="XFD7716"/>
  <c r="XFD7717"/>
  <c r="XFD7718"/>
  <c r="XFD7719"/>
  <c r="XFD7720"/>
  <c r="XFD7721"/>
  <c r="XFD7722"/>
  <c r="XFD7723"/>
  <c r="XFD7724"/>
  <c r="XFD7725"/>
  <c r="XFD7726"/>
  <c r="XFD7727"/>
  <c r="XFD7728"/>
  <c r="XFD7729"/>
  <c r="XFD7730"/>
  <c r="XFD7731"/>
  <c r="XFD7732"/>
  <c r="XFD7733"/>
  <c r="XFD7734"/>
  <c r="XFD7735"/>
  <c r="XFD7736"/>
  <c r="XFD7737"/>
  <c r="XFD7738"/>
  <c r="XFD7739"/>
  <c r="XFD7740"/>
  <c r="XFD7741"/>
  <c r="XFD7742"/>
  <c r="XFD7743"/>
  <c r="XFD7744"/>
  <c r="XFD7745"/>
  <c r="XFD7746"/>
  <c r="XFD7747"/>
  <c r="XFD7748"/>
  <c r="XFD7749"/>
  <c r="XFD7750"/>
  <c r="XFD7751"/>
  <c r="XFD7752"/>
  <c r="XFD7753"/>
  <c r="XFD7754"/>
  <c r="XFD7755"/>
  <c r="XFD7756"/>
  <c r="XFD7757"/>
  <c r="XFD7758"/>
  <c r="XFD7759"/>
  <c r="XFD7760"/>
  <c r="XFD7761"/>
  <c r="XFD7762"/>
  <c r="XFD7763"/>
  <c r="XFD7764"/>
  <c r="XFD7765"/>
  <c r="XFD7766"/>
  <c r="XFD7767"/>
  <c r="XFD7768"/>
  <c r="XFD7769"/>
  <c r="XFD7770"/>
  <c r="XFD7771"/>
  <c r="XFD7772"/>
  <c r="XFD7773"/>
  <c r="XFD7774"/>
  <c r="XFD7775"/>
  <c r="XFD7776"/>
  <c r="XFD7777"/>
  <c r="XFD7778"/>
  <c r="XFD7779"/>
  <c r="XFD7780"/>
  <c r="XFD7781"/>
  <c r="XFD7782"/>
  <c r="XFD7783"/>
  <c r="XFD7784"/>
  <c r="XFD7785"/>
  <c r="XFD7786"/>
  <c r="XFD7787"/>
  <c r="XFD7788"/>
  <c r="XFD7789"/>
  <c r="XFD7790"/>
  <c r="XFD7791"/>
  <c r="XFD7792"/>
  <c r="XFD7793"/>
  <c r="XFD7794"/>
  <c r="XFD7795"/>
  <c r="XFD7796"/>
  <c r="XFD7797"/>
  <c r="XFD7798"/>
  <c r="XFD7799"/>
  <c r="XFD7800"/>
  <c r="XFD7801"/>
  <c r="XFD7802"/>
  <c r="XFD7803"/>
  <c r="XFD7804"/>
  <c r="XFD7805"/>
  <c r="XFD7806"/>
  <c r="XFD7807"/>
  <c r="XFD7808"/>
  <c r="XFD7809"/>
  <c r="XFD7810"/>
  <c r="XFD7811"/>
  <c r="XFD7812"/>
  <c r="XFD7813"/>
  <c r="XFD7814"/>
  <c r="XFD7815"/>
  <c r="XFD7816"/>
  <c r="XFD7817"/>
  <c r="XFD7818"/>
  <c r="XFD7819"/>
  <c r="XFD7820"/>
  <c r="XFD7821"/>
  <c r="XFD7822"/>
  <c r="XFD7823"/>
  <c r="XFD7824"/>
  <c r="XFD7825"/>
  <c r="XFD7826"/>
  <c r="XFD7827"/>
  <c r="XFD7828"/>
  <c r="XFD7829"/>
  <c r="XFD7830"/>
  <c r="XFD7831"/>
  <c r="XFD7832"/>
  <c r="XFD7833"/>
  <c r="XFD7834"/>
  <c r="XFD7835"/>
  <c r="XFD7836"/>
  <c r="XFD7837"/>
  <c r="XFD7838"/>
  <c r="XFD7839"/>
  <c r="XFD7840"/>
  <c r="XFD7841"/>
  <c r="XFD7842"/>
  <c r="XFD7843"/>
  <c r="XFD7844"/>
  <c r="XFD7845"/>
  <c r="XFD7846"/>
  <c r="XFD7847"/>
  <c r="XFD7848"/>
  <c r="XFD7849"/>
  <c r="XFD7850"/>
  <c r="XFD7851"/>
  <c r="XFD7852"/>
  <c r="XFD7853"/>
  <c r="XFD7854"/>
  <c r="XFD7855"/>
  <c r="XFD7856"/>
  <c r="XFD7857"/>
  <c r="XFD7858"/>
  <c r="XFD7859"/>
  <c r="XFD7860"/>
  <c r="XFD7861"/>
  <c r="XFD7862"/>
  <c r="XFD7863"/>
  <c r="XFD7864"/>
  <c r="XFD7865"/>
  <c r="XFD7866"/>
  <c r="XFD7867"/>
  <c r="XFD7868"/>
  <c r="XFD7869"/>
  <c r="XFD7870"/>
  <c r="XFD7871"/>
  <c r="XFD7872"/>
  <c r="XFD7873"/>
  <c r="XFD7874"/>
  <c r="XFD7875"/>
  <c r="XFD7876"/>
  <c r="XFD7877"/>
  <c r="XFD7878"/>
  <c r="XFD7879"/>
  <c r="XFD7880"/>
  <c r="XFD7881"/>
  <c r="XFD7882"/>
  <c r="XFD7883"/>
  <c r="XFD7884"/>
  <c r="XFD7885"/>
  <c r="XFD7886"/>
  <c r="XFD7887"/>
  <c r="XFD7888"/>
  <c r="XFD7889"/>
  <c r="XFD7890"/>
  <c r="XFD7891"/>
  <c r="XFD7892"/>
  <c r="XFD7893"/>
  <c r="XFD7894"/>
  <c r="XFD7895"/>
  <c r="XFD7896"/>
  <c r="XFD7897"/>
  <c r="XFD7898"/>
  <c r="XFD7899"/>
  <c r="XFD7900"/>
  <c r="XFD7901"/>
  <c r="XFD7902"/>
  <c r="XFD7903"/>
  <c r="XFD7904"/>
  <c r="XFD7905"/>
  <c r="XFD7906"/>
  <c r="XFD7907"/>
  <c r="XFD7908"/>
  <c r="XFD7909"/>
  <c r="XFD7910"/>
  <c r="XFD7911"/>
  <c r="XFD7912"/>
  <c r="XFD7913"/>
  <c r="XFD7914"/>
  <c r="XFD7915"/>
  <c r="XFD7916"/>
  <c r="XFD7917"/>
  <c r="XFD7918"/>
  <c r="XFD7919"/>
  <c r="XFD7920"/>
  <c r="XFD7921"/>
  <c r="XFD7922"/>
  <c r="XFD7923"/>
  <c r="XFD7924"/>
  <c r="XFD7925"/>
  <c r="XFD7926"/>
  <c r="XFD7927"/>
  <c r="XFD7928"/>
  <c r="XFD7929"/>
  <c r="XFD7930"/>
  <c r="XFD7931"/>
  <c r="XFD7932"/>
  <c r="XFD7933"/>
  <c r="XFD7934"/>
  <c r="XFD7937"/>
  <c r="XFD7938"/>
  <c r="XFD7939"/>
  <c r="XFD7940"/>
  <c r="XFD7941"/>
  <c r="XFD7942"/>
  <c r="XFD7943"/>
  <c r="XFD7944"/>
  <c r="XFD7945"/>
  <c r="XFD7946"/>
  <c r="XFD7947"/>
  <c r="XFD7948"/>
  <c r="XFD7949"/>
  <c r="XFD7950"/>
  <c r="XFD7951"/>
  <c r="XFD7952"/>
  <c r="XFD7953"/>
  <c r="XFD7954"/>
  <c r="XFD7957"/>
  <c r="XFD7958"/>
  <c r="XFD7959"/>
  <c r="XFD7960"/>
  <c r="XFD7961"/>
  <c r="XFD7962"/>
  <c r="XFD7963"/>
  <c r="XFD7964"/>
  <c r="XFD7965"/>
  <c r="XFD7966"/>
  <c r="XFD7967"/>
  <c r="XFD7968"/>
  <c r="XFD7969"/>
  <c r="XFD7970"/>
  <c r="XFD7971"/>
  <c r="XFD7972"/>
  <c r="XFD7973"/>
  <c r="XFD7974"/>
  <c r="XFD7977"/>
  <c r="XFD7978"/>
  <c r="XFD7979"/>
  <c r="XFD7980"/>
  <c r="XFD7981"/>
  <c r="XFD7982"/>
  <c r="XFD7983"/>
  <c r="XFD7984"/>
  <c r="XFD7985"/>
  <c r="XFD7986"/>
  <c r="XFD7987"/>
  <c r="XFD7988"/>
  <c r="XFD7989"/>
  <c r="XFD7990"/>
  <c r="XFD7991"/>
  <c r="XFD7992"/>
  <c r="XFD7993"/>
  <c r="XFD7994"/>
  <c r="XFD7995"/>
  <c r="XFD7996"/>
  <c r="XFD7997"/>
  <c r="XFD7998"/>
  <c r="XFD7999"/>
  <c r="XFD8000"/>
  <c r="XFD8001"/>
  <c r="XFD8002"/>
  <c r="XFD8003"/>
  <c r="XFD8004"/>
  <c r="XFD8005"/>
  <c r="XFD8006"/>
  <c r="XFD8007"/>
  <c r="XFD8008"/>
  <c r="XFD8009"/>
  <c r="XFD8010"/>
  <c r="XFD8011"/>
  <c r="XFD8012"/>
  <c r="XFD8013"/>
  <c r="XFD8014"/>
  <c r="XFD8015"/>
  <c r="XFD8016"/>
  <c r="XFD8017"/>
  <c r="XFD8018"/>
  <c r="XFD8019"/>
  <c r="XFD8020"/>
  <c r="XFD8021"/>
  <c r="XFD8022"/>
  <c r="XFD8023"/>
  <c r="XFD8024"/>
  <c r="XFD8025"/>
  <c r="XFD8026"/>
  <c r="XFD8027"/>
  <c r="XFD8028"/>
  <c r="XFD8029"/>
  <c r="XFD8030"/>
  <c r="XFD8031"/>
  <c r="XFD8032"/>
  <c r="XFD8033"/>
  <c r="XFD8034"/>
  <c r="XFD8035"/>
  <c r="XFD8036"/>
  <c r="XFD8037"/>
  <c r="XFD8038"/>
  <c r="XFD8039"/>
  <c r="XFD8040"/>
  <c r="XFD8041"/>
  <c r="XFD8042"/>
  <c r="XFD8043"/>
  <c r="XFD8044"/>
  <c r="XFD8045"/>
  <c r="XFD8046"/>
  <c r="XFD8047"/>
  <c r="XFD8048"/>
  <c r="XFD8049"/>
  <c r="XFD8050"/>
  <c r="XFD8051"/>
  <c r="XFD8052"/>
  <c r="XFD8053"/>
  <c r="XFD8054"/>
  <c r="XFD8055"/>
  <c r="XFD8056"/>
  <c r="XFD8057"/>
  <c r="XFD8058"/>
  <c r="XFD8059"/>
  <c r="XFD8060"/>
  <c r="XFD8061"/>
  <c r="XFD8062"/>
  <c r="XFD8063"/>
  <c r="XFD8064"/>
  <c r="XFD8065"/>
  <c r="XFD8066"/>
  <c r="XFD8067"/>
  <c r="XFD8072"/>
  <c r="XFD8073"/>
  <c r="XFD8074"/>
  <c r="XFD8075"/>
  <c r="XFD8076"/>
  <c r="XFD8077"/>
  <c r="XFD8078"/>
  <c r="XFD8079"/>
  <c r="XFD8080"/>
  <c r="XFD8081"/>
  <c r="XFD8082"/>
  <c r="XFD8083"/>
  <c r="XFD8084"/>
  <c r="XFD8085"/>
  <c r="XFD8086"/>
  <c r="XFD8087"/>
  <c r="XFD8088"/>
  <c r="XFD8089"/>
  <c r="XFD8090"/>
  <c r="XFD8091"/>
  <c r="XFD8092"/>
  <c r="XFD8093"/>
  <c r="XFD8094"/>
  <c r="XFD8095"/>
  <c r="XFD8096"/>
  <c r="XFD8097"/>
  <c r="XFD8098"/>
  <c r="XFD8099"/>
  <c r="XFD8100"/>
  <c r="XFD8101"/>
  <c r="XFD8102"/>
  <c r="XFD8103"/>
  <c r="XFD8104"/>
  <c r="XFD8105"/>
  <c r="XFD8106"/>
  <c r="XFD8107"/>
  <c r="XFD8108"/>
  <c r="XFD8109"/>
  <c r="XFD8110"/>
  <c r="XFD8111"/>
  <c r="XFD8112"/>
  <c r="XFD8113"/>
  <c r="XFD8114"/>
  <c r="XFD8115"/>
  <c r="XFD8116"/>
  <c r="XFD8117"/>
  <c r="XFD8118"/>
  <c r="XFD8119"/>
  <c r="XFD8120"/>
  <c r="XFD8121"/>
  <c r="XFD8122"/>
  <c r="XFD8123"/>
  <c r="XFD8124"/>
  <c r="XFD8125"/>
  <c r="XFD8126"/>
  <c r="XFD8127"/>
  <c r="XFD8128"/>
  <c r="XFD8129"/>
  <c r="XFD8130"/>
  <c r="XFD8131"/>
  <c r="XFD8132"/>
  <c r="XFD8133"/>
  <c r="XFD8134"/>
  <c r="XFD8135"/>
  <c r="XFD8136"/>
  <c r="XFD8137"/>
  <c r="XFD8138"/>
  <c r="XFD8139"/>
  <c r="XFD8140"/>
  <c r="XFD8141"/>
  <c r="XFD8142"/>
  <c r="E12342"/>
  <c r="A19125"/>
  <c r="I77"/>
  <c r="I84"/>
  <c r="H81" i="14" l="1"/>
  <c r="M94" l="1"/>
  <c r="G81"/>
  <c r="AE97" l="1"/>
  <c r="AF97" s="1"/>
  <c r="F81"/>
  <c r="C81" l="1"/>
  <c r="D81"/>
  <c r="E81"/>
  <c r="S84" l="1"/>
  <c r="Z38"/>
  <c r="AJ38" s="1"/>
  <c r="AL38" s="1"/>
  <c r="AF92" l="1"/>
  <c r="AF91"/>
  <c r="AF76"/>
  <c r="AD96" s="1"/>
  <c r="AF96" s="1"/>
  <c r="AE75"/>
  <c r="AQ20"/>
  <c r="AL74"/>
  <c r="T69"/>
  <c r="K80" s="1"/>
  <c r="L81" s="1"/>
  <c r="R69"/>
  <c r="J80" s="1"/>
  <c r="N69"/>
  <c r="L69"/>
  <c r="AQ19"/>
  <c r="J79"/>
  <c r="N79" s="1"/>
  <c r="Z54"/>
  <c r="AJ54" s="1"/>
  <c r="AL54" s="1"/>
  <c r="Z53"/>
  <c r="AJ53" s="1"/>
  <c r="AL53" s="1"/>
  <c r="Z52"/>
  <c r="AJ52" s="1"/>
  <c r="AL52" s="1"/>
  <c r="Z51"/>
  <c r="AJ51" s="1"/>
  <c r="AL51" s="1"/>
  <c r="AQ18"/>
  <c r="Z49"/>
  <c r="AJ49" s="1"/>
  <c r="AL49" s="1"/>
  <c r="Z48"/>
  <c r="AJ48" s="1"/>
  <c r="AL48" s="1"/>
  <c r="Z47"/>
  <c r="AJ47" s="1"/>
  <c r="AL47" s="1"/>
  <c r="Z46"/>
  <c r="AJ46" s="1"/>
  <c r="AL46" s="1"/>
  <c r="Z45"/>
  <c r="AJ45" s="1"/>
  <c r="AL45" s="1"/>
  <c r="AQ16"/>
  <c r="Z43"/>
  <c r="AJ43" s="1"/>
  <c r="AL43" s="1"/>
  <c r="Z42"/>
  <c r="AJ42" s="1"/>
  <c r="AL42" s="1"/>
  <c r="AQ17"/>
  <c r="Z40"/>
  <c r="AJ40" s="1"/>
  <c r="AL40" s="1"/>
  <c r="AA39"/>
  <c r="AK39" s="1"/>
  <c r="AM39" s="1"/>
  <c r="AQ10" s="1"/>
  <c r="Z37"/>
  <c r="AJ37" s="1"/>
  <c r="AL37" s="1"/>
  <c r="Z36"/>
  <c r="AJ36" s="1"/>
  <c r="AL36" s="1"/>
  <c r="Z35"/>
  <c r="AJ35" s="1"/>
  <c r="AL35" s="1"/>
  <c r="Z34"/>
  <c r="AJ34" s="1"/>
  <c r="AL34" s="1"/>
  <c r="Z33"/>
  <c r="AJ33" s="1"/>
  <c r="AL33" s="1"/>
  <c r="Z32"/>
  <c r="AJ32" s="1"/>
  <c r="AL32" s="1"/>
  <c r="AQ12"/>
  <c r="Z30"/>
  <c r="AJ30" s="1"/>
  <c r="AL30" s="1"/>
  <c r="Z29"/>
  <c r="AJ29" s="1"/>
  <c r="AL29" s="1"/>
  <c r="AQ11"/>
  <c r="AL72"/>
  <c r="AL71"/>
  <c r="AL70"/>
  <c r="AL69"/>
  <c r="AQ14"/>
  <c r="Z27"/>
  <c r="AJ27" s="1"/>
  <c r="AL27" s="1"/>
  <c r="Z26"/>
  <c r="AJ26" s="1"/>
  <c r="AL26" s="1"/>
  <c r="Z25"/>
  <c r="AJ25" s="1"/>
  <c r="AL25" s="1"/>
  <c r="Z24"/>
  <c r="AJ24" s="1"/>
  <c r="AL24" s="1"/>
  <c r="Z23"/>
  <c r="AJ23" s="1"/>
  <c r="AL23" s="1"/>
  <c r="AA22"/>
  <c r="AK22" s="1"/>
  <c r="AM22" s="1"/>
  <c r="AQ13" s="1"/>
  <c r="Z21"/>
  <c r="AJ21" s="1"/>
  <c r="AL21" s="1"/>
  <c r="Z20"/>
  <c r="AJ20" s="1"/>
  <c r="AL20" s="1"/>
  <c r="Z19"/>
  <c r="AJ19" s="1"/>
  <c r="AL19" s="1"/>
  <c r="Z18"/>
  <c r="AJ18" s="1"/>
  <c r="AL18" s="1"/>
  <c r="AA17"/>
  <c r="AK17" s="1"/>
  <c r="AM17" s="1"/>
  <c r="AQ15" s="1"/>
  <c r="Z16"/>
  <c r="AJ16" s="1"/>
  <c r="AL16" s="1"/>
  <c r="Z15"/>
  <c r="AJ15" s="1"/>
  <c r="AL15" s="1"/>
  <c r="Z14"/>
  <c r="AJ14" s="1"/>
  <c r="AL14" s="1"/>
  <c r="Z13"/>
  <c r="AJ13" s="1"/>
  <c r="AL13" s="1"/>
  <c r="AA12"/>
  <c r="AK12" s="1"/>
  <c r="AM12" s="1"/>
  <c r="AQ9" s="1"/>
  <c r="Z10"/>
  <c r="AJ10" s="1"/>
  <c r="AL10" s="1"/>
  <c r="AD9"/>
  <c r="Z9"/>
  <c r="AJ9" s="1"/>
  <c r="AL9" s="1"/>
  <c r="AA8"/>
  <c r="AK8" s="1"/>
  <c r="AM8" s="1"/>
  <c r="Z7"/>
  <c r="AJ7" s="1"/>
  <c r="AL7" s="1"/>
  <c r="Z6"/>
  <c r="AJ6" s="1"/>
  <c r="AL6" s="1"/>
  <c r="Z5"/>
  <c r="AJ5" s="1"/>
  <c r="AK75" l="1"/>
  <c r="AM75"/>
  <c r="AI92" s="1"/>
  <c r="AL5"/>
  <c r="AL76" s="1"/>
  <c r="AJ76"/>
  <c r="AD76"/>
  <c r="AA68"/>
  <c r="Z69"/>
  <c r="N80"/>
  <c r="AQ8" l="1"/>
  <c r="AQ21" s="1"/>
  <c r="AI91"/>
  <c r="N75" i="2" l="1"/>
  <c r="P43"/>
  <c r="BB11" i="15" l="1"/>
  <c r="BB8"/>
  <c r="BB7"/>
  <c r="BA8"/>
  <c r="BA11" l="1"/>
  <c r="BB10"/>
  <c r="BA10"/>
  <c r="BB9"/>
  <c r="BB13" s="1"/>
  <c r="AZ10" l="1"/>
  <c r="AZ9" l="1"/>
  <c r="AZ8"/>
  <c r="AZ7"/>
  <c r="B79" i="2" l="1"/>
  <c r="F77" l="1"/>
  <c r="G77" l="1"/>
  <c r="H77"/>
  <c r="B88" l="1"/>
  <c r="B86" l="1"/>
  <c r="B85"/>
  <c r="B87"/>
  <c r="B80"/>
  <c r="B82"/>
  <c r="B84"/>
  <c r="B83"/>
  <c r="B81"/>
  <c r="B90" l="1"/>
  <c r="P21"/>
  <c r="P42"/>
  <c r="P41"/>
  <c r="P40"/>
  <c r="P54"/>
  <c r="P25"/>
  <c r="P59"/>
  <c r="P29"/>
  <c r="P24"/>
  <c r="P20"/>
  <c r="P35"/>
  <c r="P58"/>
  <c r="P53"/>
  <c r="P23"/>
  <c r="P52"/>
  <c r="P37"/>
  <c r="P28"/>
  <c r="P32"/>
  <c r="P47"/>
  <c r="P56"/>
  <c r="P51"/>
  <c r="P38"/>
  <c r="P18"/>
  <c r="P57"/>
  <c r="P50"/>
  <c r="P39"/>
  <c r="P30"/>
  <c r="P26"/>
  <c r="P19"/>
  <c r="P31"/>
  <c r="P34"/>
  <c r="P45"/>
  <c r="P48"/>
  <c r="P73" l="1"/>
  <c r="BA9" i="15"/>
  <c r="BA13" s="1"/>
  <c r="XFD5" i="13" l="1"/>
  <c r="C19717"/>
</calcChain>
</file>

<file path=xl/sharedStrings.xml><?xml version="1.0" encoding="utf-8"?>
<sst xmlns="http://schemas.openxmlformats.org/spreadsheetml/2006/main" count="84971" uniqueCount="2620">
  <si>
    <t>Cantidad Servicios</t>
  </si>
  <si>
    <t>Cantidad Ciudadanos</t>
  </si>
  <si>
    <t>DGTT</t>
  </si>
  <si>
    <t>PGR</t>
  </si>
  <si>
    <t>Renovación Licencia de Conducir</t>
  </si>
  <si>
    <t>Ministerio de Trabajo</t>
  </si>
  <si>
    <t>Intermediación de Empleo</t>
  </si>
  <si>
    <t>Reclamaciones</t>
  </si>
  <si>
    <t>Consultas</t>
  </si>
  <si>
    <t>Superintendencia de Bancos</t>
  </si>
  <si>
    <t>Pro-Consumidor</t>
  </si>
  <si>
    <t>Programa Solidaridad</t>
  </si>
  <si>
    <t>DIDA</t>
  </si>
  <si>
    <t>TOTAL</t>
  </si>
  <si>
    <t>% Servicio Solicitado</t>
  </si>
  <si>
    <t>Institución/Servicio</t>
  </si>
  <si>
    <t>Institución</t>
  </si>
  <si>
    <t>PROTECOM</t>
  </si>
  <si>
    <t>MIP</t>
  </si>
  <si>
    <t>28/12/2011</t>
  </si>
  <si>
    <t>Cantidad</t>
  </si>
  <si>
    <t>Fecha</t>
  </si>
  <si>
    <t>Nombre del cliente</t>
  </si>
  <si>
    <t>Servicio requerido</t>
  </si>
  <si>
    <t>29/12/2011</t>
  </si>
  <si>
    <t>Ciudadanos por Semana por institución</t>
  </si>
  <si>
    <t>Denuncias</t>
  </si>
  <si>
    <t>MANUEL CUELLO</t>
  </si>
  <si>
    <t>DGII</t>
  </si>
  <si>
    <t>LUISA MERAN</t>
  </si>
  <si>
    <t>PAGO DE IMPUESTO</t>
  </si>
  <si>
    <t>MILADYS SANCHEZ</t>
  </si>
  <si>
    <t>DUPLICADO DE LICENCIA</t>
  </si>
  <si>
    <t>Listado de primeros clientes en Cap Megacentro</t>
  </si>
  <si>
    <t>JULIO DE LA CRUZ</t>
  </si>
  <si>
    <t>LEGALIZACION DE DOCUMENTOS</t>
  </si>
  <si>
    <t>DUPLICADO POR PERDIDA</t>
  </si>
  <si>
    <t>TSS</t>
  </si>
  <si>
    <t>PAGO DEUDA PENDIENTE</t>
  </si>
  <si>
    <t>PARA COMPRA DE SELLOS</t>
  </si>
  <si>
    <t>JCE</t>
  </si>
  <si>
    <t>PARA SACAR CEDULA</t>
  </si>
  <si>
    <t>ANDERSON REINOSO</t>
  </si>
  <si>
    <t>ACTA DE NACIMIENTO</t>
  </si>
  <si>
    <t>JHOSET PEREZ</t>
  </si>
  <si>
    <t>ALBERTO FRIAS</t>
  </si>
  <si>
    <t>COMPRA DE SELLO</t>
  </si>
  <si>
    <t>GUSTAVO TAPIA</t>
  </si>
  <si>
    <t>SOLICITUD POR PRIMERA VEZ</t>
  </si>
  <si>
    <t>YULIZA VALDERA</t>
  </si>
  <si>
    <t>SELLO POR LA LEY 91</t>
  </si>
  <si>
    <t>NELSON ENCARNACION</t>
  </si>
  <si>
    <t>EXAMEN PRACTICO</t>
  </si>
  <si>
    <t>RUTH SANTILLA</t>
  </si>
  <si>
    <t>FRANCISCO MORILLO</t>
  </si>
  <si>
    <t>COMPRA DE IMPUESTO</t>
  </si>
  <si>
    <t>ANA CORDERO</t>
  </si>
  <si>
    <t>INDOTEL</t>
  </si>
  <si>
    <t>ARISMUNDO HERNANDEZ</t>
  </si>
  <si>
    <t>RECLAMCION CON CLARO</t>
  </si>
  <si>
    <t>PASAPORTE</t>
  </si>
  <si>
    <t xml:space="preserve">JEIMI </t>
  </si>
  <si>
    <t>RENOVACION</t>
  </si>
  <si>
    <t>ANDRES REYNOSO</t>
  </si>
  <si>
    <t>PERMISO APRENDIZAJE</t>
  </si>
  <si>
    <t>VICTOR CASTILLO</t>
  </si>
  <si>
    <t>AMET</t>
  </si>
  <si>
    <t>CARLOS MUÑOZ</t>
  </si>
  <si>
    <t>CONSULTA Y PAGO DE MULTAS</t>
  </si>
  <si>
    <t xml:space="preserve">CATRASTRO </t>
  </si>
  <si>
    <t>ODALIS NAÑIS</t>
  </si>
  <si>
    <t>CERTIFICADION DE NO PROPIEDAD</t>
  </si>
  <si>
    <t>MARIA TORRES</t>
  </si>
  <si>
    <t xml:space="preserve">DUPLICADO </t>
  </si>
  <si>
    <t xml:space="preserve">ELADIO RUIZ </t>
  </si>
  <si>
    <t>INCONVENIENTE CON CLARO</t>
  </si>
  <si>
    <t>FABIAN LAMUR BONILLA</t>
  </si>
  <si>
    <t>MARBETE DE LA PLACA</t>
  </si>
  <si>
    <t>CARLOS VENTURA</t>
  </si>
  <si>
    <t>14/12/2011</t>
  </si>
  <si>
    <t>MEDIO AMBIENTE</t>
  </si>
  <si>
    <t>ERNESTO GERMAN</t>
  </si>
  <si>
    <t>PERMISO PARA CORTAR ARBOL</t>
  </si>
  <si>
    <t>DIGNORA POLANCO</t>
  </si>
  <si>
    <t>FARIDA DINA</t>
  </si>
  <si>
    <t>RESPUESTA DE RECLAMACION</t>
  </si>
  <si>
    <t xml:space="preserve">WANDER GUILLEN </t>
  </si>
  <si>
    <t>CAMBIO CATEGORIA/DUPLICADO</t>
  </si>
  <si>
    <t>20/12/2011</t>
  </si>
  <si>
    <t>FRANK UNGRIA</t>
  </si>
  <si>
    <t>21/12/2011</t>
  </si>
  <si>
    <t>PEDRO GALAN</t>
  </si>
  <si>
    <t>PAGO IMPUESTO DE PLACA</t>
  </si>
  <si>
    <t>22/12/2011</t>
  </si>
  <si>
    <t>DGM</t>
  </si>
  <si>
    <t>ENCARNACION</t>
  </si>
  <si>
    <t>PENDIENTE</t>
  </si>
  <si>
    <t>COMPRA DE IMPUESTOS</t>
  </si>
  <si>
    <t>CLARI PAULINO</t>
  </si>
  <si>
    <t>Ciudadanos atendidos</t>
  </si>
  <si>
    <t>CATASTRO</t>
  </si>
  <si>
    <t>Medio Ambiente</t>
  </si>
  <si>
    <t>SANDRA GUZMAN</t>
  </si>
  <si>
    <t>COPRA DE SELLO</t>
  </si>
  <si>
    <t>N/A</t>
  </si>
  <si>
    <t>CAMBIO DE CATEGORIA</t>
  </si>
  <si>
    <t>CAMBIO DE MILITAR  A CIVIL</t>
  </si>
  <si>
    <t>PAGO DE IMPUESTOS</t>
  </si>
  <si>
    <t xml:space="preserve">MARBETE DE LA PLACA </t>
  </si>
  <si>
    <t>REGISTRO DE VEHICULO</t>
  </si>
  <si>
    <t>DUPLICADO</t>
  </si>
  <si>
    <t>BLOQUEO SERIE MOVIL</t>
  </si>
  <si>
    <t>NATURALIZACION</t>
  </si>
  <si>
    <t>SELLOS</t>
  </si>
  <si>
    <t>TRASPASO DE VEHICULO</t>
  </si>
  <si>
    <t>CARLOS ROSARIO</t>
  </si>
  <si>
    <t>MARBETE PLACA</t>
  </si>
  <si>
    <t>Certificación de No Antecedentes Penales</t>
  </si>
  <si>
    <t>Reclamaciones en tarifas BTS1 Y BTS2</t>
  </si>
  <si>
    <t>Solidaridad</t>
  </si>
  <si>
    <t>Total</t>
  </si>
  <si>
    <t>13/01/2012</t>
  </si>
  <si>
    <t>14/01/2012</t>
  </si>
  <si>
    <t>jce</t>
  </si>
  <si>
    <t>n/a</t>
  </si>
  <si>
    <t>certificado de matrimonio</t>
  </si>
  <si>
    <t>PLACA</t>
  </si>
  <si>
    <t>ANDERSON GUERRERO</t>
  </si>
  <si>
    <t>LEGALIZACION DOC. OFICIAL</t>
  </si>
  <si>
    <t>CARLOS SOLANO</t>
  </si>
  <si>
    <t>DUPLICADO LICENCIA</t>
  </si>
  <si>
    <t>ADESS</t>
  </si>
  <si>
    <t>Constancia de afiliación ARS/AFP</t>
  </si>
  <si>
    <t>16/01/2012</t>
  </si>
  <si>
    <t>DUPLICADO CON RENOVACION</t>
  </si>
  <si>
    <t>DUPLICADO CEDULA</t>
  </si>
  <si>
    <t>PROINDUSTRIA</t>
  </si>
  <si>
    <t>INFORMACION</t>
  </si>
  <si>
    <t>DUCPLICADO POR PERDIDA</t>
  </si>
  <si>
    <t>SOLICITUD DE CEDULA</t>
  </si>
  <si>
    <t>Examen Práctico DGTT</t>
  </si>
  <si>
    <t>Acta de Nacimiento JCE</t>
  </si>
  <si>
    <t>Compra de Impuestos DGII</t>
  </si>
  <si>
    <t>Servicios Solicitados</t>
  </si>
  <si>
    <t>17/01/2012</t>
  </si>
  <si>
    <t>JHONY SANTOS</t>
  </si>
  <si>
    <t>PERMISO DE APRENDIZAJE</t>
  </si>
  <si>
    <t>DUPLICADO DE MATRICULA</t>
  </si>
  <si>
    <t>CERTIFICACION DE PERDIDA</t>
  </si>
  <si>
    <t>CERTIFICACION PARA TRASPASO</t>
  </si>
  <si>
    <t>19/01/2012</t>
  </si>
  <si>
    <t>LEGALIZACION DE DOC.</t>
  </si>
  <si>
    <t>CAMBIO CATEGORIA</t>
  </si>
  <si>
    <t>BIENES NACIONALES</t>
  </si>
  <si>
    <t>18/01/2012</t>
  </si>
  <si>
    <t>ONAPI</t>
  </si>
  <si>
    <t>REGISTRO DE NOMBRE</t>
  </si>
  <si>
    <t>Bienes Nacionales</t>
  </si>
  <si>
    <t>20/01/2012</t>
  </si>
  <si>
    <t>DATOS CEDULA</t>
  </si>
  <si>
    <t>23/12/2012</t>
  </si>
  <si>
    <t>IMPUESTO INMUEBLES</t>
  </si>
  <si>
    <t>RESERVAS</t>
  </si>
  <si>
    <t>COMPRA IMPUESTOS</t>
  </si>
  <si>
    <t>ACTA DE NACIMEINTO</t>
  </si>
  <si>
    <t>BanReservas</t>
  </si>
  <si>
    <t>24/01/2012</t>
  </si>
  <si>
    <t>CERTIFICACION DE EXEQUATUR\</t>
  </si>
  <si>
    <t>AMET (Pago Multa)</t>
  </si>
  <si>
    <t>25/01/2012</t>
  </si>
  <si>
    <t>RECLAMACION</t>
  </si>
  <si>
    <t>PAGOS</t>
  </si>
  <si>
    <t>26/01/2012</t>
  </si>
  <si>
    <t>COMPRA DE SELLOS</t>
  </si>
  <si>
    <t>28/01/2012</t>
  </si>
  <si>
    <t>31/01/2012</t>
  </si>
  <si>
    <t>CEDULACION</t>
  </si>
  <si>
    <t>ACTA DE NACIEMIENTO</t>
  </si>
  <si>
    <t>ACTAS DE NACIMIENTO</t>
  </si>
  <si>
    <t>PERMISO SALIDA DE MENOR</t>
  </si>
  <si>
    <t>CEDULA</t>
  </si>
  <si>
    <t>IMPUESTO</t>
  </si>
  <si>
    <t>CARNET DE APRENDIZAJE</t>
  </si>
  <si>
    <t>Compra de sellos</t>
  </si>
  <si>
    <t>DGP</t>
  </si>
  <si>
    <t>Legalización Documentos</t>
  </si>
  <si>
    <t xml:space="preserve">DGM </t>
  </si>
  <si>
    <t>Policía Nacional</t>
  </si>
  <si>
    <t>duplicado</t>
  </si>
  <si>
    <t>dgii</t>
  </si>
  <si>
    <t>compa de sello</t>
  </si>
  <si>
    <t>permiso de aprendizaje</t>
  </si>
  <si>
    <t>dgtt</t>
  </si>
  <si>
    <t>cedula</t>
  </si>
  <si>
    <t>impuestos</t>
  </si>
  <si>
    <t>por primera vez</t>
  </si>
  <si>
    <t>acta de nacimiento</t>
  </si>
  <si>
    <t>Policia Nacional</t>
  </si>
  <si>
    <t>15/02/2012</t>
  </si>
  <si>
    <t>amet</t>
  </si>
  <si>
    <t>multas</t>
  </si>
  <si>
    <t>cambio cedula</t>
  </si>
  <si>
    <t>sello</t>
  </si>
  <si>
    <t>16/02/2012</t>
  </si>
  <si>
    <t>duplicados</t>
  </si>
  <si>
    <t>onapi</t>
  </si>
  <si>
    <t>registro de nombre</t>
  </si>
  <si>
    <t>compra de sello</t>
  </si>
  <si>
    <t>18/02/2012</t>
  </si>
  <si>
    <t>papel de buena conducta</t>
  </si>
  <si>
    <t>solidaridad</t>
  </si>
  <si>
    <t>17/02/2012</t>
  </si>
  <si>
    <t>perdida de documento</t>
  </si>
  <si>
    <t>20/02/2012</t>
  </si>
  <si>
    <t>Dgii</t>
  </si>
  <si>
    <t>pago de impuestos</t>
  </si>
  <si>
    <t>Dgtt</t>
  </si>
  <si>
    <t>Examen practico</t>
  </si>
  <si>
    <t>21/02/2012</t>
  </si>
  <si>
    <t>sellos</t>
  </si>
  <si>
    <t>22/02/2012</t>
  </si>
  <si>
    <t>ITBIS</t>
  </si>
  <si>
    <t>mip</t>
  </si>
  <si>
    <t>dgm</t>
  </si>
  <si>
    <t>residencia</t>
  </si>
  <si>
    <t>Residencia</t>
  </si>
  <si>
    <t>23/02/2012</t>
  </si>
  <si>
    <t>placa</t>
  </si>
  <si>
    <t>registro de facturas</t>
  </si>
  <si>
    <t>24/02/2012</t>
  </si>
  <si>
    <t>papel buena conducta</t>
  </si>
  <si>
    <t>25/02/2012</t>
  </si>
  <si>
    <t>reemplazo de tarjeta</t>
  </si>
  <si>
    <t>permiso aprendizaje</t>
  </si>
  <si>
    <t>certificación de perdida</t>
  </si>
  <si>
    <t>sábados</t>
  </si>
  <si>
    <t>verificación de tarjeta</t>
  </si>
  <si>
    <t>servicio los sábados</t>
  </si>
  <si>
    <t>Oposición Matricula</t>
  </si>
  <si>
    <t>legalización</t>
  </si>
  <si>
    <t>cambio de categoría</t>
  </si>
  <si>
    <t>5:42 PM/ y los sábados</t>
  </si>
  <si>
    <t>Registro/ Traspaso de Vehículos DGII</t>
  </si>
  <si>
    <t>Ministerio de Interior y Policía</t>
  </si>
  <si>
    <t xml:space="preserve">impuestos </t>
  </si>
  <si>
    <t>acta de defuncion</t>
  </si>
  <si>
    <t>certificacion de cedula</t>
  </si>
  <si>
    <t>legalizacion</t>
  </si>
  <si>
    <t>certificado perdida</t>
  </si>
  <si>
    <t>Compra Impuestos</t>
  </si>
  <si>
    <t>acta nacimiento</t>
  </si>
  <si>
    <t>impuesto</t>
  </si>
  <si>
    <t>carnet de aprendizaje</t>
  </si>
  <si>
    <t>cambio civil a militar</t>
  </si>
  <si>
    <t>reclamacion</t>
  </si>
  <si>
    <t>comprobante fiscal</t>
  </si>
  <si>
    <t>Duplicado</t>
  </si>
  <si>
    <t>Impuesto</t>
  </si>
  <si>
    <t>Acta de nacimiento</t>
  </si>
  <si>
    <t>Carnet de aprendizaje</t>
  </si>
  <si>
    <t>Impuestos</t>
  </si>
  <si>
    <t>Jce</t>
  </si>
  <si>
    <t>sabado</t>
  </si>
  <si>
    <t>actualizacion de datos</t>
  </si>
  <si>
    <t>orientacion</t>
  </si>
  <si>
    <t>subsidio</t>
  </si>
  <si>
    <t>celular perdido</t>
  </si>
  <si>
    <t>13/03/2012</t>
  </si>
  <si>
    <t>Carnet De aprendizaje</t>
  </si>
  <si>
    <t>Cédula</t>
  </si>
  <si>
    <t>reclamaciones</t>
  </si>
  <si>
    <t>despues de las 5</t>
  </si>
  <si>
    <t>14/03/2012</t>
  </si>
  <si>
    <t>15/03/2012</t>
  </si>
  <si>
    <t>16/03/2012</t>
  </si>
  <si>
    <t>17/03/2012</t>
  </si>
  <si>
    <t>19/03/2012</t>
  </si>
  <si>
    <t>Dgm</t>
  </si>
  <si>
    <t>permiso menor</t>
  </si>
  <si>
    <t>cambio de categoria</t>
  </si>
  <si>
    <t>20/03/2012</t>
  </si>
  <si>
    <t>22/03/2012</t>
  </si>
  <si>
    <t>oficina virtual</t>
  </si>
  <si>
    <t>21/03/2012</t>
  </si>
  <si>
    <t>relcmacione</t>
  </si>
  <si>
    <t>24/03/2012</t>
  </si>
  <si>
    <t>sancion</t>
  </si>
  <si>
    <t>23/03/2012</t>
  </si>
  <si>
    <t>despacho primera dama</t>
  </si>
  <si>
    <t>ayuda</t>
  </si>
  <si>
    <t>examen practico</t>
  </si>
  <si>
    <t>Permiso menores</t>
  </si>
  <si>
    <t>Renovacion</t>
  </si>
  <si>
    <t>Perimiso aprendizaje</t>
  </si>
  <si>
    <t>26/03/2012</t>
  </si>
  <si>
    <t>27/03/2012</t>
  </si>
  <si>
    <t>28/03/2012</t>
  </si>
  <si>
    <t>29/03/2012</t>
  </si>
  <si>
    <t>imuesto</t>
  </si>
  <si>
    <t>30/03/2012</t>
  </si>
  <si>
    <t xml:space="preserve">examen practico </t>
  </si>
  <si>
    <t>13/4/2012</t>
  </si>
  <si>
    <t>14/04/2012</t>
  </si>
  <si>
    <t>Información</t>
  </si>
  <si>
    <t>Ciudadania</t>
  </si>
  <si>
    <t>20/04/2012</t>
  </si>
  <si>
    <t>salida de menor</t>
  </si>
  <si>
    <t>indotel</t>
  </si>
  <si>
    <t>Procuraduria</t>
  </si>
  <si>
    <t>reemplazo</t>
  </si>
  <si>
    <t>Indotel</t>
  </si>
  <si>
    <t>Orientaciones e Informaciones</t>
  </si>
  <si>
    <t>InposPak</t>
  </si>
  <si>
    <t>Estatus Licencia Arma de Fuego</t>
  </si>
  <si>
    <t>Retiro Actividad Penal</t>
  </si>
  <si>
    <t>Identificación de Persona Física</t>
  </si>
  <si>
    <t>Solicitud Reemplazo de Tarjeta</t>
  </si>
  <si>
    <t>Conciliaciones</t>
  </si>
  <si>
    <t>Tramitación licencias Armas de Fuego</t>
  </si>
  <si>
    <t>Verificación Armas de Fuego Depositadas MIP</t>
  </si>
  <si>
    <t>Certificación de Firmas de Documentos</t>
  </si>
  <si>
    <t>INPOSDOM</t>
  </si>
  <si>
    <t>MT</t>
  </si>
  <si>
    <t>SOLIDARIDAD</t>
  </si>
  <si>
    <t>PN</t>
  </si>
  <si>
    <t>28/04/2012</t>
  </si>
  <si>
    <t>sabado/solicitud de servicio</t>
  </si>
  <si>
    <t>certificacion de firma</t>
  </si>
  <si>
    <t>certificacion  antecedentes</t>
  </si>
  <si>
    <t>certificacion  de firmas</t>
  </si>
  <si>
    <t>Inposdom</t>
  </si>
  <si>
    <t>27/04/2012</t>
  </si>
  <si>
    <t>estadia extranjero</t>
  </si>
  <si>
    <t>carnet de aprednizaje</t>
  </si>
  <si>
    <t>impedimento salida</t>
  </si>
  <si>
    <t>permiso de salida</t>
  </si>
  <si>
    <t>pago de estadia</t>
  </si>
  <si>
    <t>despues de las 5 pm</t>
  </si>
  <si>
    <t>permiso de trabajo extranjero</t>
  </si>
  <si>
    <t>pago estadia</t>
  </si>
  <si>
    <t>impedimento de salida</t>
  </si>
  <si>
    <t>residencia extranjero</t>
  </si>
  <si>
    <t xml:space="preserve">       Viernes 4 de Mayo de 2012</t>
  </si>
  <si>
    <t>servicio requerido/ sabado</t>
  </si>
  <si>
    <t>permiso salida de menor</t>
  </si>
  <si>
    <t>Mip</t>
  </si>
  <si>
    <t>nacionalidad dominicana</t>
  </si>
  <si>
    <t>Pn</t>
  </si>
  <si>
    <t>certificacion de perdida</t>
  </si>
  <si>
    <t>Carta de No Empleo</t>
  </si>
  <si>
    <t>permiso salida menor</t>
  </si>
  <si>
    <t>procuraduria</t>
  </si>
  <si>
    <t xml:space="preserve">certificaciones de licencia </t>
  </si>
  <si>
    <t xml:space="preserve">impuesto estadia </t>
  </si>
  <si>
    <t xml:space="preserve">carnet de aprendizaje </t>
  </si>
  <si>
    <t>servicios requeridos / sabado</t>
  </si>
  <si>
    <t>cambio de licencia extranjera</t>
  </si>
  <si>
    <t xml:space="preserve">servicios requeridos / sabado </t>
  </si>
  <si>
    <t>consulta Beneficiarios</t>
  </si>
  <si>
    <t>reemplazo por perdida</t>
  </si>
  <si>
    <t xml:space="preserve">Dgtt </t>
  </si>
  <si>
    <t>Verificacion de placas</t>
  </si>
  <si>
    <t>Certificación de Placas</t>
  </si>
  <si>
    <t>14/05/2012</t>
  </si>
  <si>
    <t xml:space="preserve">pago de impuesto </t>
  </si>
  <si>
    <t>15/05/2012</t>
  </si>
  <si>
    <t>Dgp</t>
  </si>
  <si>
    <t>despues de las 5 PM</t>
  </si>
  <si>
    <t xml:space="preserve">certificado buena conducta </t>
  </si>
  <si>
    <t>Servicios no disponibles en PuntoGob Megacentro</t>
  </si>
  <si>
    <t>TSS (Pago Deuda)</t>
  </si>
  <si>
    <t>INDOTEL (Reclamación)</t>
  </si>
  <si>
    <t>Dirección General de Migración</t>
  </si>
  <si>
    <t>16 mayo de 2012</t>
  </si>
  <si>
    <t>Expedicion de acta de nacimiento</t>
  </si>
  <si>
    <t>traspaso de matricula</t>
  </si>
  <si>
    <t>pn</t>
  </si>
  <si>
    <t>certificado perdida doc.</t>
  </si>
  <si>
    <t>19/05/2012</t>
  </si>
  <si>
    <t xml:space="preserve">solidaridad </t>
  </si>
  <si>
    <t>verificacion beneficiario</t>
  </si>
  <si>
    <t>sancion tarjeta</t>
  </si>
  <si>
    <t>Mt</t>
  </si>
  <si>
    <t>calculo de prestaciones</t>
  </si>
  <si>
    <t>17/05/2012</t>
  </si>
  <si>
    <t>Calculo impuestos por estadia</t>
  </si>
  <si>
    <t>18/05/2012</t>
  </si>
  <si>
    <t>legalizazion</t>
  </si>
  <si>
    <t>denuncia de empresas</t>
  </si>
  <si>
    <t>pago por estadia extranjero</t>
  </si>
  <si>
    <t>DICAT</t>
  </si>
  <si>
    <t>rastreo de equipos moviles</t>
  </si>
  <si>
    <t>MIREX</t>
  </si>
  <si>
    <t>21/05/2012</t>
  </si>
  <si>
    <t>Mirex</t>
  </si>
  <si>
    <t>impuesto placa</t>
  </si>
  <si>
    <t>23/05/2012</t>
  </si>
  <si>
    <t>24/05/2012</t>
  </si>
  <si>
    <t>25/05/2012</t>
  </si>
  <si>
    <t>26/05/2012</t>
  </si>
  <si>
    <t>certificado buena conducta</t>
  </si>
  <si>
    <t xml:space="preserve">legalizacion </t>
  </si>
  <si>
    <t>dgp</t>
  </si>
  <si>
    <t>28/05/2012</t>
  </si>
  <si>
    <t>permiso  salida menor</t>
  </si>
  <si>
    <t>29/05/2012</t>
  </si>
  <si>
    <t>pago estadia extranjero</t>
  </si>
  <si>
    <t>30 de mayo 2012</t>
  </si>
  <si>
    <t>31/05/2012</t>
  </si>
  <si>
    <t>1 de Junio 2012</t>
  </si>
  <si>
    <t>consulta y pago de multas</t>
  </si>
  <si>
    <t>pago estadia extranjeros</t>
  </si>
  <si>
    <t>Permiso para menores</t>
  </si>
  <si>
    <t>4 junio 201</t>
  </si>
  <si>
    <t>permiso de menores</t>
  </si>
  <si>
    <t>5 Junio 2012</t>
  </si>
  <si>
    <t xml:space="preserve">duplicado licencia </t>
  </si>
  <si>
    <t>registro nombre</t>
  </si>
  <si>
    <t>6-Junio-2012</t>
  </si>
  <si>
    <t>venta de sellos</t>
  </si>
  <si>
    <t xml:space="preserve">permiso de viaje de menor </t>
  </si>
  <si>
    <t xml:space="preserve">8 Junio </t>
  </si>
  <si>
    <t>permiso de  menor</t>
  </si>
  <si>
    <t xml:space="preserve">matricula </t>
  </si>
  <si>
    <t xml:space="preserve">impuesto </t>
  </si>
  <si>
    <t xml:space="preserve">sellos </t>
  </si>
  <si>
    <t>Papel BC</t>
  </si>
  <si>
    <t>Legalizacion</t>
  </si>
  <si>
    <t xml:space="preserve">verificacion </t>
  </si>
  <si>
    <t xml:space="preserve">9 Junio </t>
  </si>
  <si>
    <t>11 JUNIO 2012</t>
  </si>
  <si>
    <t>IMPUESTOS</t>
  </si>
  <si>
    <t>PERMISO MENOR</t>
  </si>
  <si>
    <t>PAGO ESTADIA</t>
  </si>
  <si>
    <t>permiso  salida de menor</t>
  </si>
  <si>
    <t>12/ Junio /2012</t>
  </si>
  <si>
    <t>permiso de salida de menor</t>
  </si>
  <si>
    <t>13 Junio 2012</t>
  </si>
  <si>
    <t xml:space="preserve">dgm </t>
  </si>
  <si>
    <t xml:space="preserve">permiso aprendizaje </t>
  </si>
  <si>
    <t>14 Junio 2012</t>
  </si>
  <si>
    <t xml:space="preserve">permiso viaje menor </t>
  </si>
  <si>
    <t>permiso viaje menor</t>
  </si>
  <si>
    <t>15 Junio 2012</t>
  </si>
  <si>
    <t xml:space="preserve">Duplicado </t>
  </si>
  <si>
    <t>estadia extranjeros</t>
  </si>
  <si>
    <t>16/06/2012</t>
  </si>
  <si>
    <t>Duplicado Licencia de Conducir</t>
  </si>
  <si>
    <t>Certificación de Aportes Sistema Dominicano de Seguridad Social</t>
  </si>
  <si>
    <t>Certificación de Cobertura Seguridad Social</t>
  </si>
  <si>
    <t>18 Junio 2012</t>
  </si>
  <si>
    <t>impuesto estadia</t>
  </si>
  <si>
    <t>19 Junio 2012</t>
  </si>
  <si>
    <t>20 Junio 2012</t>
  </si>
  <si>
    <t xml:space="preserve">permiso de salida de menor </t>
  </si>
  <si>
    <t>21 Junio 2012</t>
  </si>
  <si>
    <t>Duplicado de Licencia Conducir DGTT</t>
  </si>
  <si>
    <t>Permiso de Aprendizaje Conducir DGTT</t>
  </si>
  <si>
    <t>Cambio de Categoría Licencia DGTT</t>
  </si>
  <si>
    <t>Registro de Facturas</t>
  </si>
  <si>
    <t>MIREX (Legalización)</t>
  </si>
  <si>
    <t>Certificado Perdida Documentos</t>
  </si>
  <si>
    <t>Catastro (Certificación no Propiedad)</t>
  </si>
  <si>
    <t>Medio Ambiente (Permisos)</t>
  </si>
  <si>
    <t>PROTECOM (Respuesta )</t>
  </si>
  <si>
    <t xml:space="preserve">Permiso Estadía </t>
  </si>
  <si>
    <t>Certificación Salida Menores</t>
  </si>
  <si>
    <t xml:space="preserve">Certificación Exequátur </t>
  </si>
  <si>
    <t>Ciudadanos Atendidos/Acumulados</t>
  </si>
  <si>
    <t>Proindustria (Información)</t>
  </si>
  <si>
    <t>23/06/2012</t>
  </si>
  <si>
    <t>Apostillar</t>
  </si>
  <si>
    <t>Los sabados</t>
  </si>
  <si>
    <t>22 Junio 2012</t>
  </si>
  <si>
    <t xml:space="preserve">Dgm </t>
  </si>
  <si>
    <t>permiso de viaje menor</t>
  </si>
  <si>
    <t>25 Junio 2012</t>
  </si>
  <si>
    <t>26 Junio 2012</t>
  </si>
  <si>
    <t>permiso de viaje para menor</t>
  </si>
  <si>
    <t>certificacion firma de notarios</t>
  </si>
  <si>
    <t>27/Junio /12</t>
  </si>
  <si>
    <t xml:space="preserve">residencia </t>
  </si>
  <si>
    <t>28 Junio 2012</t>
  </si>
  <si>
    <t>Permiso de viaje menor</t>
  </si>
  <si>
    <t>30 Junio 2012</t>
  </si>
  <si>
    <t>servicio requerido los sabados</t>
  </si>
  <si>
    <t xml:space="preserve">Legalizacion </t>
  </si>
  <si>
    <t>29 Junio 2012</t>
  </si>
  <si>
    <t>Permiso de viaje de menor</t>
  </si>
  <si>
    <t>impuesto de estadia</t>
  </si>
  <si>
    <t>03 junio 2012</t>
  </si>
  <si>
    <t>Permiso viaje menor</t>
  </si>
  <si>
    <t>04 Julio 2012</t>
  </si>
  <si>
    <t xml:space="preserve">Permiso de viaje menor </t>
  </si>
  <si>
    <t xml:space="preserve">Permiso de aprendizaje </t>
  </si>
  <si>
    <t>05 julio 2012</t>
  </si>
  <si>
    <t>permiso de viaje</t>
  </si>
  <si>
    <t>06 julio 2012</t>
  </si>
  <si>
    <t>PERMISO  VIJAE MENOR</t>
  </si>
  <si>
    <t xml:space="preserve">Permiso Viaje Menor </t>
  </si>
  <si>
    <t>EMS</t>
  </si>
  <si>
    <t>Permiso de viaje</t>
  </si>
  <si>
    <t>14/07/2012</t>
  </si>
  <si>
    <t>Sabado</t>
  </si>
  <si>
    <t>consulta</t>
  </si>
  <si>
    <t>No disponible</t>
  </si>
  <si>
    <t>traspaso de vehiculo</t>
  </si>
  <si>
    <t>Solicitud  Actualización de Datos</t>
  </si>
  <si>
    <t> Certificación Pérdida de Documentos</t>
  </si>
  <si>
    <t>16 Julio 2012</t>
  </si>
  <si>
    <t>permiso de menor</t>
  </si>
  <si>
    <t>17 Julio 2012</t>
  </si>
  <si>
    <t>18/07/2012</t>
  </si>
  <si>
    <t>permiso apredizaje</t>
  </si>
  <si>
    <t>Superintendencia de Electricidad</t>
  </si>
  <si>
    <t>21 Julio 2012</t>
  </si>
  <si>
    <t>servicio requerido sabados</t>
  </si>
  <si>
    <t>legalizarcion de firmas</t>
  </si>
  <si>
    <t>reemplazo de targeta</t>
  </si>
  <si>
    <t>23 Julio 2012</t>
  </si>
  <si>
    <t>24 Julio 20132</t>
  </si>
  <si>
    <t>25 Julio 2012</t>
  </si>
  <si>
    <t>26 Julio 2012</t>
  </si>
  <si>
    <t>permiso aprendisaje</t>
  </si>
  <si>
    <t>30 Julio 2012</t>
  </si>
  <si>
    <t>Pgr</t>
  </si>
  <si>
    <t>31 Julio 2012</t>
  </si>
  <si>
    <t>02 Agosto 2012</t>
  </si>
  <si>
    <t xml:space="preserve">dgtt </t>
  </si>
  <si>
    <t>renovacion permiso aprendizaje</t>
  </si>
  <si>
    <t>pago estadia extrangeros</t>
  </si>
  <si>
    <t>03 Agosto 2012</t>
  </si>
  <si>
    <t xml:space="preserve">permiso menor </t>
  </si>
  <si>
    <t>licencia de arma de fuego</t>
  </si>
  <si>
    <t>06 Agosto 2012</t>
  </si>
  <si>
    <t xml:space="preserve">venta de sellos  </t>
  </si>
  <si>
    <t>DICAT (Rastreo de Móviles)</t>
  </si>
  <si>
    <t>Certificado Perdida /Traspaso Plan Piloto</t>
  </si>
  <si>
    <t>Certificación Antecedentes No Penales</t>
  </si>
  <si>
    <t>07 Agosto 2012</t>
  </si>
  <si>
    <t xml:space="preserve">dgii </t>
  </si>
  <si>
    <t xml:space="preserve">venta de sellos </t>
  </si>
  <si>
    <t>08 Agosto 2012</t>
  </si>
  <si>
    <t>traspaso de vehiculos</t>
  </si>
  <si>
    <t>pago impuesto estadia</t>
  </si>
  <si>
    <t>09 Agosto 20</t>
  </si>
  <si>
    <t xml:space="preserve">permiso de viaje </t>
  </si>
  <si>
    <t>10 Agosto 2012</t>
  </si>
  <si>
    <t>duplicado matricula</t>
  </si>
  <si>
    <t>RNC</t>
  </si>
  <si>
    <t>11 Agosto 2012</t>
  </si>
  <si>
    <t>pgr</t>
  </si>
  <si>
    <t>13 Agosto 2012</t>
  </si>
  <si>
    <t>14 Agosto 2012</t>
  </si>
  <si>
    <t xml:space="preserve">traspaso marticula </t>
  </si>
  <si>
    <t>15 Agosto 2012</t>
  </si>
  <si>
    <t xml:space="preserve">venta marbete </t>
  </si>
  <si>
    <t>impuesto estadia extranjeros</t>
  </si>
  <si>
    <t xml:space="preserve">traspaso vehiculos </t>
  </si>
  <si>
    <t>17 Agosto 2012</t>
  </si>
  <si>
    <t xml:space="preserve">pago impuesto estadia </t>
  </si>
  <si>
    <t>18 Agosto 2012</t>
  </si>
  <si>
    <t>20 Agosto 2012</t>
  </si>
  <si>
    <t>21 Agosto 2012</t>
  </si>
  <si>
    <t>22 Agosto 2012</t>
  </si>
  <si>
    <t>23 Agosto 2012</t>
  </si>
  <si>
    <t>25/08/2012</t>
  </si>
  <si>
    <t>Solidaridada</t>
  </si>
  <si>
    <t>Inclusion mienbros del hogar</t>
  </si>
  <si>
    <t>27 Agosto 2012</t>
  </si>
  <si>
    <t>expedicion categoria 1</t>
  </si>
  <si>
    <t>28 Agosto 2012</t>
  </si>
  <si>
    <t>29 Agosto 2012</t>
  </si>
  <si>
    <t>30 Agosto 2012</t>
  </si>
  <si>
    <t>31 Agosto 2012</t>
  </si>
  <si>
    <t>04 Sept. 2012</t>
  </si>
  <si>
    <t xml:space="preserve">permiso de carne de aprendisaje </t>
  </si>
  <si>
    <t>marbete</t>
  </si>
  <si>
    <t>03 Sept. 2012</t>
  </si>
  <si>
    <t>traspaso vehiculo</t>
  </si>
  <si>
    <t>05 Sept. 2015</t>
  </si>
  <si>
    <t>06 Sept. 2012</t>
  </si>
  <si>
    <t>permiso viaje</t>
  </si>
  <si>
    <t>renovacion permiso apredizaje</t>
  </si>
  <si>
    <t>07 Sept. 2012</t>
  </si>
  <si>
    <t>08 Sept. 2012</t>
  </si>
  <si>
    <t>11 Sept. 2012</t>
  </si>
  <si>
    <t>10 Sept. 2012</t>
  </si>
  <si>
    <t xml:space="preserve">naturalizacion  </t>
  </si>
  <si>
    <t>13 Sept. 2012</t>
  </si>
  <si>
    <t xml:space="preserve">pago estadia extrangero </t>
  </si>
  <si>
    <t>cambio militar a civil</t>
  </si>
  <si>
    <t>15-9-12</t>
  </si>
  <si>
    <t>17 Sept. 2012</t>
  </si>
  <si>
    <t>mabete</t>
  </si>
  <si>
    <t>18 Sept. 2012</t>
  </si>
  <si>
    <t>19 Sept. 2012</t>
  </si>
  <si>
    <t>certificacion de licencia de conducir</t>
  </si>
  <si>
    <t>20 Sept. 2012</t>
  </si>
  <si>
    <t xml:space="preserve">permiso Aprendizaje </t>
  </si>
  <si>
    <t>21 Sept. 2012</t>
  </si>
  <si>
    <t xml:space="preserve">cambio de categoria </t>
  </si>
  <si>
    <t>22 Sept. 2012</t>
  </si>
  <si>
    <t>25 Sept. 2012</t>
  </si>
  <si>
    <t xml:space="preserve">legalizacion de actas </t>
  </si>
  <si>
    <t>retiro de fichas</t>
  </si>
  <si>
    <t>pagos de impuestos</t>
  </si>
  <si>
    <t>26 Sept. 2012</t>
  </si>
  <si>
    <t>27 Sept. 2012</t>
  </si>
  <si>
    <t>Retiro de fichas</t>
  </si>
  <si>
    <t>28 Sept. 2012</t>
  </si>
  <si>
    <t xml:space="preserve">examen teorico </t>
  </si>
  <si>
    <t>renvoacion carnet aprendizaje</t>
  </si>
  <si>
    <t xml:space="preserve">deposito de documentos </t>
  </si>
  <si>
    <t xml:space="preserve"> carnet aprendizaje</t>
  </si>
  <si>
    <t>Actualización de datos</t>
  </si>
  <si>
    <t>Certificación de no antecedentes penales</t>
  </si>
  <si>
    <t>Certificación de firmas</t>
  </si>
  <si>
    <t>29 Sept. 2012</t>
  </si>
  <si>
    <t>permiso estadia</t>
  </si>
  <si>
    <t>01 Oct. 2012</t>
  </si>
  <si>
    <t>cambio de licencia militar a civil</t>
  </si>
  <si>
    <t>02 Oct. 2012</t>
  </si>
  <si>
    <t>03 Oct. 2012</t>
  </si>
  <si>
    <t>cambio categoria</t>
  </si>
  <si>
    <t>04 Oct. 2012</t>
  </si>
  <si>
    <t xml:space="preserve">cambio categoria </t>
  </si>
  <si>
    <t>05 Oct. 2012</t>
  </si>
  <si>
    <t>06 Oct. 2012</t>
  </si>
  <si>
    <t xml:space="preserve">actualizacion de datos </t>
  </si>
  <si>
    <t>08 Oct. 2012</t>
  </si>
  <si>
    <t>certificacion de placas</t>
  </si>
  <si>
    <t>permiso de viaje de menor</t>
  </si>
  <si>
    <t>deposito de documentos para retito de fichas</t>
  </si>
  <si>
    <t>09 Oct. 2012</t>
  </si>
  <si>
    <t>certifiacado vida y costumbre</t>
  </si>
  <si>
    <t xml:space="preserve">permiso apredizaje </t>
  </si>
  <si>
    <t xml:space="preserve"> registro de nombre </t>
  </si>
  <si>
    <t>10 Oct. 2012</t>
  </si>
  <si>
    <t xml:space="preserve">CARNE DE APRENDIZAJE </t>
  </si>
  <si>
    <t xml:space="preserve">onapi </t>
  </si>
  <si>
    <t>PERMISO DE VIAJE PARA MENOR</t>
  </si>
  <si>
    <t>RETIRO DE FICHAS</t>
  </si>
  <si>
    <t>CERTIFICACION DE PLACAS PERDIDAS</t>
  </si>
  <si>
    <t>permiso de viaje para mejor de edad</t>
  </si>
  <si>
    <t>12 Oct. 2012</t>
  </si>
  <si>
    <t>Duplicado de cedula</t>
  </si>
  <si>
    <t>Permiso de viaje para menor</t>
  </si>
  <si>
    <t>certificacion de placas perdidas</t>
  </si>
  <si>
    <t>13 Oct. 2012</t>
  </si>
  <si>
    <t xml:space="preserve">solisitud de reemplazo </t>
  </si>
  <si>
    <t>Certificación de antecedentes penales</t>
  </si>
  <si>
    <t>Certificación de firmas doc.  Notariales y oficiales</t>
  </si>
  <si>
    <t>status de arma de fuego</t>
  </si>
  <si>
    <t>solisitud de actualizacion de datos</t>
  </si>
  <si>
    <t>15 Oct. 2012</t>
  </si>
  <si>
    <t xml:space="preserve">oposicion de vehiculo </t>
  </si>
  <si>
    <t>16 Oct. 2012</t>
  </si>
  <si>
    <t xml:space="preserve"> marbete</t>
  </si>
  <si>
    <t>17 Oct. 2012</t>
  </si>
  <si>
    <t>naturalizacion</t>
  </si>
  <si>
    <t xml:space="preserve">permiso de viaje para mejor </t>
  </si>
  <si>
    <t>18 oct. 2012</t>
  </si>
  <si>
    <t>carnet de aprendisaje</t>
  </si>
  <si>
    <t>registro de nombre comercial</t>
  </si>
  <si>
    <t>ONAPI (Registro de Nombre)</t>
  </si>
  <si>
    <t>19 Oct. 2012</t>
  </si>
  <si>
    <t xml:space="preserve">duplicado cedula </t>
  </si>
  <si>
    <t xml:space="preserve">regustro de nombre </t>
  </si>
  <si>
    <t>20 Oct. 2012</t>
  </si>
  <si>
    <t>duplicado cedula</t>
  </si>
  <si>
    <t>Consulta tarjeta</t>
  </si>
  <si>
    <t>22 Oct. 2012</t>
  </si>
  <si>
    <t xml:space="preserve">cambio categroia </t>
  </si>
  <si>
    <t xml:space="preserve">renovacion carnet aprendizaje </t>
  </si>
  <si>
    <t xml:space="preserve">registro nombre comercial </t>
  </si>
  <si>
    <t xml:space="preserve">traspaso vehiculo </t>
  </si>
  <si>
    <t>23 Oct. 2012</t>
  </si>
  <si>
    <t xml:space="preserve">retiros de fichas </t>
  </si>
  <si>
    <t>permiso de viaje para mejor</t>
  </si>
  <si>
    <t xml:space="preserve">mip </t>
  </si>
  <si>
    <t>renovacion de carnet de arma de fuego</t>
  </si>
  <si>
    <t>24 Oct. 2012</t>
  </si>
  <si>
    <t>25/10/2012</t>
  </si>
  <si>
    <t>Consulta status de arma de fuego</t>
  </si>
  <si>
    <t>No Representante</t>
  </si>
  <si>
    <t xml:space="preserve">traspaso de vehiculo </t>
  </si>
  <si>
    <t xml:space="preserve">verificacion de matricia </t>
  </si>
  <si>
    <t>impuesto para placa</t>
  </si>
  <si>
    <t>27/10/2012</t>
  </si>
  <si>
    <t>PRG</t>
  </si>
  <si>
    <t>Solicitud / duplicado Cédula</t>
  </si>
  <si>
    <t>29/10/2012</t>
  </si>
  <si>
    <t>cambio de categorio</t>
  </si>
  <si>
    <t>permiso para menor</t>
  </si>
  <si>
    <t>renovacion de armas de fuego</t>
  </si>
  <si>
    <t>30 Oct. 2012</t>
  </si>
  <si>
    <t>marbete de la placa</t>
  </si>
  <si>
    <t>duplicado de cedula</t>
  </si>
  <si>
    <t xml:space="preserve">permiso de salida </t>
  </si>
  <si>
    <t>Certificación de licencia</t>
  </si>
  <si>
    <t>Permiso viaje menores</t>
  </si>
  <si>
    <t>certificacion de matricula perdida</t>
  </si>
  <si>
    <t>solicitud del RNC</t>
  </si>
  <si>
    <t>permiso pera mejor</t>
  </si>
  <si>
    <t>renovacion de arma de fuego</t>
  </si>
  <si>
    <t>solicitud para obtener la tarjeta</t>
  </si>
  <si>
    <t>Certificación licencia</t>
  </si>
  <si>
    <t>Sihuben</t>
  </si>
  <si>
    <t>SIUBEN</t>
  </si>
  <si>
    <t>31 Oct. 2012</t>
  </si>
  <si>
    <t>Marbete de la placa</t>
  </si>
  <si>
    <t>permiso de viaje  para menor</t>
  </si>
  <si>
    <t>1 Nov. 2012</t>
  </si>
  <si>
    <t>2 Nov. 2012</t>
  </si>
  <si>
    <t>Chapa de la placa</t>
  </si>
  <si>
    <t>impuesto sobre la propiedad</t>
  </si>
  <si>
    <t>Cambio de nombre en matricula</t>
  </si>
  <si>
    <t>inclusion a la seguridad social</t>
  </si>
  <si>
    <t>3 Nov. 2012</t>
  </si>
  <si>
    <t>Papel de buena conducta</t>
  </si>
  <si>
    <t>Actualizacion de datos</t>
  </si>
  <si>
    <t>no disponible</t>
  </si>
  <si>
    <t>certificación firma de notario</t>
  </si>
  <si>
    <t>Reemplazo de tarjeta</t>
  </si>
  <si>
    <t>6 Nov. 2012</t>
  </si>
  <si>
    <t>Impuesto sobre la propiedad</t>
  </si>
  <si>
    <t>duplicado de Cédula</t>
  </si>
  <si>
    <t>matricula</t>
  </si>
  <si>
    <t>7 Nov. 2012</t>
  </si>
  <si>
    <t>duplicado de matricula</t>
  </si>
  <si>
    <t>duplicado de cédula</t>
  </si>
  <si>
    <t>9 Nov. 2012</t>
  </si>
  <si>
    <t>Industria y comercio</t>
  </si>
  <si>
    <t>registro de empresa</t>
  </si>
  <si>
    <t>8 Nov. 2012</t>
  </si>
  <si>
    <t>10 Nov. 2012</t>
  </si>
  <si>
    <t>Orientaciones e informaciones</t>
  </si>
  <si>
    <t>pagos de estadias de extranjeros</t>
  </si>
  <si>
    <t>Industría y Comercio</t>
  </si>
  <si>
    <t>12 nov. 2012</t>
  </si>
  <si>
    <t>Permiso de viaje para menor de edad</t>
  </si>
  <si>
    <t>13 Nov. 2012</t>
  </si>
  <si>
    <t>14 Nov. 2012</t>
  </si>
  <si>
    <t>Permiso salida de menor</t>
  </si>
  <si>
    <t>registro nacional de contribuyente</t>
  </si>
  <si>
    <t>15 Nov. 2012</t>
  </si>
  <si>
    <t>permiso de viaje para  menor</t>
  </si>
  <si>
    <t>16 Nov. 2012</t>
  </si>
  <si>
    <t xml:space="preserve">Permiso de viaje apara mejor </t>
  </si>
  <si>
    <t>19 Nov. 2012</t>
  </si>
  <si>
    <t>apostillar</t>
  </si>
  <si>
    <t>plan piloto</t>
  </si>
  <si>
    <t>perdida de placa</t>
  </si>
  <si>
    <t>Marbete</t>
  </si>
  <si>
    <t>pago de marbete</t>
  </si>
  <si>
    <t>20 Nov. 2012</t>
  </si>
  <si>
    <t>traspaso</t>
  </si>
  <si>
    <t>apostillado</t>
  </si>
  <si>
    <t>duplicado de ced</t>
  </si>
  <si>
    <t>renovacion de cedula</t>
  </si>
  <si>
    <t>21 nov. 2012</t>
  </si>
  <si>
    <t>Pago de marbete</t>
  </si>
  <si>
    <t>DGm</t>
  </si>
  <si>
    <t>Permiso de salida de menor</t>
  </si>
  <si>
    <t>Venta de sellos</t>
  </si>
  <si>
    <t>22 Nov. 2012</t>
  </si>
  <si>
    <t>Pago de Marbete</t>
  </si>
  <si>
    <t>Legalizacion de Acta de Nacimiento</t>
  </si>
  <si>
    <t>Carnet de Aprendizaje</t>
  </si>
  <si>
    <t>Cedula</t>
  </si>
  <si>
    <t>marbete placa</t>
  </si>
  <si>
    <t>23 nov. 2012</t>
  </si>
  <si>
    <t>Carnet de apredizaje</t>
  </si>
  <si>
    <t>24 no. 2012</t>
  </si>
  <si>
    <t xml:space="preserve">Legalizacion de firmas </t>
  </si>
  <si>
    <t>sabados</t>
  </si>
  <si>
    <t>Cambio de licencia extrangera a dominicana</t>
  </si>
  <si>
    <t xml:space="preserve">Solidaridad </t>
  </si>
  <si>
    <t>26 nov. 2012</t>
  </si>
  <si>
    <t>Permiso de menor</t>
  </si>
  <si>
    <t>Renovacion de cedula</t>
  </si>
  <si>
    <t>Sello</t>
  </si>
  <si>
    <t>cranet de aprendisaje</t>
  </si>
  <si>
    <t>legalizacion de actas de nacientos</t>
  </si>
  <si>
    <t>Traspaso de Vehiculo</t>
  </si>
  <si>
    <t>acta de matrimonio</t>
  </si>
  <si>
    <t>27 nov. 2012</t>
  </si>
  <si>
    <t>Pago de impuestos</t>
  </si>
  <si>
    <t>Renovacion de marbete</t>
  </si>
  <si>
    <t>Plan Piloto</t>
  </si>
  <si>
    <t>perdida de marbete</t>
  </si>
  <si>
    <t>Pagode marbete</t>
  </si>
  <si>
    <t>27 nov.2012</t>
  </si>
  <si>
    <t>renovacio de passaporte</t>
  </si>
  <si>
    <t>traspaso de inmueble</t>
  </si>
  <si>
    <t xml:space="preserve">marbete </t>
  </si>
  <si>
    <t>acta de divorcio</t>
  </si>
  <si>
    <t xml:space="preserve">Acta Matrimonio / Divorcio </t>
  </si>
  <si>
    <t>Acta Defunción</t>
  </si>
  <si>
    <t>28 nov. 2012</t>
  </si>
  <si>
    <t>Renovacion de Cedula</t>
  </si>
  <si>
    <t xml:space="preserve"> dgm</t>
  </si>
  <si>
    <t>renovacion</t>
  </si>
  <si>
    <t>cambio d categoria</t>
  </si>
  <si>
    <t>29 nov. 2012</t>
  </si>
  <si>
    <t>Apostillado</t>
  </si>
  <si>
    <t>Examen teorico</t>
  </si>
  <si>
    <t>Examen práctico licencia de conducir</t>
  </si>
  <si>
    <t>30 nov. 2012</t>
  </si>
  <si>
    <t>Renovacion de Marbete</t>
  </si>
  <si>
    <t>Legalizacion de Acta</t>
  </si>
  <si>
    <t>duplicado decedula</t>
  </si>
  <si>
    <t>1 Dic. 2012</t>
  </si>
  <si>
    <t>certificacion de no antecedentes penales</t>
  </si>
  <si>
    <t>renovacion de marbete</t>
  </si>
  <si>
    <t>opcicion de placa</t>
  </si>
  <si>
    <t xml:space="preserve"> 3 Dic. 2012</t>
  </si>
  <si>
    <t>Legalizacion de Actas de Nacimiento</t>
  </si>
  <si>
    <t>Entrega de Marbete</t>
  </si>
  <si>
    <t>Pago de Impuesto</t>
  </si>
  <si>
    <t>Onapi</t>
  </si>
  <si>
    <t>Nombre</t>
  </si>
  <si>
    <t>Acta de Nacimiento</t>
  </si>
  <si>
    <t>3 Dic. 2012</t>
  </si>
  <si>
    <t>cedula por primera vez</t>
  </si>
  <si>
    <t xml:space="preserve"> 4 Dic. 2012</t>
  </si>
  <si>
    <t xml:space="preserve"> 5 Dic. 2012</t>
  </si>
  <si>
    <t>Pago de Marbete, Revista</t>
  </si>
  <si>
    <t>Orientacion</t>
  </si>
  <si>
    <t>salud publica</t>
  </si>
  <si>
    <t>certificacion de salubridad</t>
  </si>
  <si>
    <t>conape</t>
  </si>
  <si>
    <t>marbate</t>
  </si>
  <si>
    <t>renovacion de pasaparte</t>
  </si>
  <si>
    <t>Subsidio envejecientes</t>
  </si>
  <si>
    <t>Salud Pública (certificación)</t>
  </si>
  <si>
    <t>Conape (subsidio envejecientes)</t>
  </si>
  <si>
    <t xml:space="preserve"> 6 Dic. 2012</t>
  </si>
  <si>
    <t>Revista</t>
  </si>
  <si>
    <t>Excequatur</t>
  </si>
  <si>
    <t>Certificacion para concurso</t>
  </si>
  <si>
    <t>6 Dic. 2012</t>
  </si>
  <si>
    <t>Marbete DGII/ Revista</t>
  </si>
  <si>
    <t xml:space="preserve"> 7 Dic. 2012</t>
  </si>
  <si>
    <t>Carnet de amprendizaje</t>
  </si>
  <si>
    <t>7 Dic. 2012</t>
  </si>
  <si>
    <t xml:space="preserve">permiso de viaje para menor </t>
  </si>
  <si>
    <t xml:space="preserve"> 8 Dic. 2012</t>
  </si>
  <si>
    <t>CARNETER DE APRENDIZAJE</t>
  </si>
  <si>
    <t>MARBETE</t>
  </si>
  <si>
    <t xml:space="preserve"> 10 Dic. 2012</t>
  </si>
  <si>
    <t>retiro de ficha</t>
  </si>
  <si>
    <t xml:space="preserve"> 11 Dic. 2012</t>
  </si>
  <si>
    <t>Legalizacion de Actas de Nacimientos</t>
  </si>
  <si>
    <t>marteberte</t>
  </si>
  <si>
    <t xml:space="preserve">renovacion </t>
  </si>
  <si>
    <t xml:space="preserve"> 12 Dic. 2012</t>
  </si>
  <si>
    <t>Pago de impuestos para inmuebles</t>
  </si>
  <si>
    <t>Descargo de Vehiculos</t>
  </si>
  <si>
    <t>12 Dic. 2012</t>
  </si>
  <si>
    <t>renocacion de cedula</t>
  </si>
  <si>
    <t xml:space="preserve"> 13 Dic. 2012</t>
  </si>
  <si>
    <t>Pago de Impuestos</t>
  </si>
  <si>
    <t>Traspaso de vehiculo</t>
  </si>
  <si>
    <t>permiso para mejor viajar</t>
  </si>
  <si>
    <t xml:space="preserve"> 14 Dic. 2012</t>
  </si>
  <si>
    <t>Traspaso de vehiculos</t>
  </si>
  <si>
    <t>marberte</t>
  </si>
  <si>
    <t>15 Dic. 2012</t>
  </si>
  <si>
    <t>No antecedentes judiciales</t>
  </si>
  <si>
    <t>Legalizar</t>
  </si>
  <si>
    <t>Informacion</t>
  </si>
  <si>
    <t xml:space="preserve"> 17 Dic. 2012</t>
  </si>
  <si>
    <t>17 Dic. 2012</t>
  </si>
  <si>
    <t>apostilla</t>
  </si>
  <si>
    <t xml:space="preserve"> 18 Dic. 2012</t>
  </si>
  <si>
    <t>registro de nombre de companias</t>
  </si>
  <si>
    <t xml:space="preserve"> 19 Dic. 2012</t>
  </si>
  <si>
    <t>Cambio de licencia extrangera a Dominicana</t>
  </si>
  <si>
    <t>19 Dic. 2012</t>
  </si>
  <si>
    <t>cambio</t>
  </si>
  <si>
    <t xml:space="preserve"> 20 Dic. 2012</t>
  </si>
  <si>
    <t>Legalizacion de acta de nacimiento</t>
  </si>
  <si>
    <t>tribunal de menores</t>
  </si>
  <si>
    <t>por pencion</t>
  </si>
  <si>
    <t>carnet de aparendizaje</t>
  </si>
  <si>
    <t xml:space="preserve"> 21 Dic. 2012</t>
  </si>
  <si>
    <t>Traspaso de matricula</t>
  </si>
  <si>
    <t>Licencia de arma de fuego</t>
  </si>
  <si>
    <t>Sabados</t>
  </si>
  <si>
    <t>Solicitud reemplazo de tarjeta</t>
  </si>
  <si>
    <t>Documentos notariales</t>
  </si>
  <si>
    <t>22 Dic. 2012</t>
  </si>
  <si>
    <t xml:space="preserve"> 24 Dic. 2012</t>
  </si>
  <si>
    <t>Certificacion de Cedula</t>
  </si>
  <si>
    <t>26 Dic. 2012</t>
  </si>
  <si>
    <t>dupilcado de cedula</t>
  </si>
  <si>
    <t>permiso de biaje para menor</t>
  </si>
  <si>
    <t>27 Dic. 2012</t>
  </si>
  <si>
    <t>combio de categoria</t>
  </si>
  <si>
    <t>cellos</t>
  </si>
  <si>
    <t xml:space="preserve"> 28 Dic. 2012</t>
  </si>
  <si>
    <t>28 Dic. 2012</t>
  </si>
  <si>
    <t>regitro de nombres empresarial</t>
  </si>
  <si>
    <t>29 Dic. 2012</t>
  </si>
  <si>
    <t>Cedula de menor</t>
  </si>
  <si>
    <t>Informaciones</t>
  </si>
  <si>
    <t xml:space="preserve"> 31 Dic. 2012</t>
  </si>
  <si>
    <t>Legalizacion de Actas</t>
  </si>
  <si>
    <t>duplicadi de cedula</t>
  </si>
  <si>
    <t>5 Enero 2013</t>
  </si>
  <si>
    <t xml:space="preserve"> DGTT</t>
  </si>
  <si>
    <t>Oposicion</t>
  </si>
  <si>
    <t>mescyt</t>
  </si>
  <si>
    <t>becas</t>
  </si>
  <si>
    <t xml:space="preserve">Renovacion </t>
  </si>
  <si>
    <t>Gastos Educativos</t>
  </si>
  <si>
    <t>9 Dic. 2012</t>
  </si>
  <si>
    <t>Permiso de Menor</t>
  </si>
  <si>
    <t>legalizacion de actas</t>
  </si>
  <si>
    <t>Descargo de vehiculos</t>
  </si>
  <si>
    <t>actas de matrimonio</t>
  </si>
  <si>
    <t>renovacion de paporte</t>
  </si>
  <si>
    <t>Carnet de Aprenzaje</t>
  </si>
  <si>
    <t>cartnet de aprendizaje</t>
  </si>
  <si>
    <t>12 Enero 2013</t>
  </si>
  <si>
    <t>No Antecedentes Judiciales</t>
  </si>
  <si>
    <t>Compra de comprobante fiscal</t>
  </si>
  <si>
    <t>Solicitud de voluntarios para el Plan de Alfabetizacion</t>
  </si>
  <si>
    <t>Carta de No Vehiculo</t>
  </si>
  <si>
    <t>Cambio de categoria</t>
  </si>
  <si>
    <t>Actade Nacimiento</t>
  </si>
  <si>
    <t>declaracion tardia</t>
  </si>
  <si>
    <t>Certificacion de Marbete</t>
  </si>
  <si>
    <t>Traspaso de Vehiculos</t>
  </si>
  <si>
    <t>pago de de impuestos</t>
  </si>
  <si>
    <t>carnert de aprendizaje</t>
  </si>
  <si>
    <t>duplicado de cedela</t>
  </si>
  <si>
    <t>Amnistia</t>
  </si>
  <si>
    <t>PERMISO D VIAJE PAR AMENOR</t>
  </si>
  <si>
    <t>Renovar Marbete</t>
  </si>
  <si>
    <t>Cambio de Categoria</t>
  </si>
  <si>
    <t>Registro de Nombre</t>
  </si>
  <si>
    <t>19 Enero 2013</t>
  </si>
  <si>
    <t>ACTA DE MATRIMONIO</t>
  </si>
  <si>
    <t>Carnet de Aprrendizaje</t>
  </si>
  <si>
    <t>Siuben</t>
  </si>
  <si>
    <t>Solicitud de Tarjeta Solidaridad</t>
  </si>
  <si>
    <t>Solicitud Tarjeta de Solidaridad</t>
  </si>
  <si>
    <t>Tramitacion de Residencia</t>
  </si>
  <si>
    <t>informacion</t>
  </si>
  <si>
    <t>Comprobante Fiscal</t>
  </si>
  <si>
    <t>senasa</t>
  </si>
  <si>
    <t xml:space="preserve">solicitar seguro </t>
  </si>
  <si>
    <t>solicitud de seguro</t>
  </si>
  <si>
    <t>SENASA</t>
  </si>
  <si>
    <t>solicitud del seguro</t>
  </si>
  <si>
    <t>31 ENERO. 2013</t>
  </si>
  <si>
    <t>Registro de Canciones</t>
  </si>
  <si>
    <t>solicitud seguro social</t>
  </si>
  <si>
    <t>siuben</t>
  </si>
  <si>
    <t>solicitud tarjeta solidaridad</t>
  </si>
  <si>
    <t>revista de vehiculo</t>
  </si>
  <si>
    <t>Certificacion de No Impuestos</t>
  </si>
  <si>
    <t xml:space="preserve">solicitud de tarjeta </t>
  </si>
  <si>
    <t>2 Feb. 2013</t>
  </si>
  <si>
    <t>solicitud de reemplezo</t>
  </si>
  <si>
    <t>SOlicitud de Tarjeta</t>
  </si>
  <si>
    <t xml:space="preserve">solicitud de seguro </t>
  </si>
  <si>
    <t>Obras Publicas (revista vehiculos)</t>
  </si>
  <si>
    <t>Regi</t>
  </si>
  <si>
    <t xml:space="preserve">Nacionalidad </t>
  </si>
  <si>
    <t>Permiso de Medio Ambiente</t>
  </si>
  <si>
    <t>MH</t>
  </si>
  <si>
    <t>contrataciones publicas</t>
  </si>
  <si>
    <t>solicitud de la tarjeta</t>
  </si>
  <si>
    <t>certificado de bachiller</t>
  </si>
  <si>
    <t>Certificado de Solteria</t>
  </si>
  <si>
    <t>solicitud del seguro social</t>
  </si>
  <si>
    <t>cambio de catagoria</t>
  </si>
  <si>
    <t>Apostilar</t>
  </si>
  <si>
    <t xml:space="preserve">Siuben </t>
  </si>
  <si>
    <t>Registro de Nombre comercial</t>
  </si>
  <si>
    <t>solicitud de seguro social</t>
  </si>
  <si>
    <t>Traspaso de Matricula</t>
  </si>
  <si>
    <t>Legalizacion de actas de nacimineto</t>
  </si>
  <si>
    <t>Compra de cellos</t>
  </si>
  <si>
    <t>Hacienda</t>
  </si>
  <si>
    <t>Ministerio de Educación</t>
  </si>
  <si>
    <t>Ministerio de Hacienda</t>
  </si>
  <si>
    <t>Acta de Nacimiento Legalizada</t>
  </si>
  <si>
    <t>Industria y Comercio</t>
  </si>
  <si>
    <t>solicitud de seguro se salud</t>
  </si>
  <si>
    <t>pago de estadia para extranjero</t>
  </si>
  <si>
    <t>solicitud  de tarjeta</t>
  </si>
  <si>
    <t>carnet de apendizaje</t>
  </si>
  <si>
    <t>cambio de  categoria</t>
  </si>
  <si>
    <t>Legalizacion de actas de nacimiento</t>
  </si>
  <si>
    <t>tarjeta solidaridad</t>
  </si>
  <si>
    <t>Papel de la Policia</t>
  </si>
  <si>
    <t>16 Feb. 2013</t>
  </si>
  <si>
    <t xml:space="preserve">siuben </t>
  </si>
  <si>
    <t xml:space="preserve">solicitud de trajeta </t>
  </si>
  <si>
    <t>registro de nombre  comercial</t>
  </si>
  <si>
    <t>Traspaso</t>
  </si>
  <si>
    <t xml:space="preserve"> Marbete</t>
  </si>
  <si>
    <t>20 Feb.2013</t>
  </si>
  <si>
    <t>Oposicion de Matricula</t>
  </si>
  <si>
    <t xml:space="preserve">jce </t>
  </si>
  <si>
    <t>solicitud de tajeta</t>
  </si>
  <si>
    <t>Solicitud de Excequatur</t>
  </si>
  <si>
    <t>Educacion Superior</t>
  </si>
  <si>
    <t>Titulo</t>
  </si>
  <si>
    <t>solicitud de tarjeta</t>
  </si>
  <si>
    <t>registro de no mbre comercial</t>
  </si>
  <si>
    <t>Inscripcion Tarjeta Solidaridad</t>
  </si>
  <si>
    <t>No Antecedentes Penales</t>
  </si>
  <si>
    <t>Documentos Notariales</t>
  </si>
  <si>
    <t>Permiso de Menores</t>
  </si>
  <si>
    <t>Homologar Titulo</t>
  </si>
  <si>
    <t>Senasa</t>
  </si>
  <si>
    <t>Solicitud de Seguro</t>
  </si>
  <si>
    <t>Solicitud Seguro</t>
  </si>
  <si>
    <t>cambio de militar a civil</t>
  </si>
  <si>
    <t>2 Mar. 2013</t>
  </si>
  <si>
    <t>Solicitud de Tarjeta</t>
  </si>
  <si>
    <t>Dia</t>
  </si>
  <si>
    <t xml:space="preserve">Senasa </t>
  </si>
  <si>
    <t>Nacionalidad</t>
  </si>
  <si>
    <t>Registro de nombre comercial</t>
  </si>
  <si>
    <t>Ministerio de educacion superior</t>
  </si>
  <si>
    <t>Apostilllar</t>
  </si>
  <si>
    <t xml:space="preserve">senasa </t>
  </si>
  <si>
    <t>carnet de parandizaje</t>
  </si>
  <si>
    <t>ministerio de educacion</t>
  </si>
  <si>
    <t>certificado</t>
  </si>
  <si>
    <t>Pago Impuestos</t>
  </si>
  <si>
    <t>Solicitud Tarjeta de Solidad</t>
  </si>
  <si>
    <t>acta de nacimineto</t>
  </si>
  <si>
    <t>registro de nombre comercia</t>
  </si>
  <si>
    <t>Cambio de licencia militar-civil</t>
  </si>
  <si>
    <t>Acta de Defuncion</t>
  </si>
  <si>
    <t>cambi ode categoria</t>
  </si>
  <si>
    <t xml:space="preserve">solitud de tarjeta </t>
  </si>
  <si>
    <t>Descardo de Vehiculo</t>
  </si>
  <si>
    <t>Ministerio de Educación Superior</t>
  </si>
  <si>
    <t>Alquileres y Desahucios</t>
  </si>
  <si>
    <t>Permiso de viaje para Menor</t>
  </si>
  <si>
    <t>Cambio de Licencia Militar-Civil</t>
  </si>
  <si>
    <t>cambio de Categoria</t>
  </si>
  <si>
    <t>Certificacion de Licencia de Conducir</t>
  </si>
  <si>
    <t>solicitud  de tarjeta solidaridad</t>
  </si>
  <si>
    <t>Impusetos</t>
  </si>
  <si>
    <t>Solicitud  de Tarjeta Solidaridad</t>
  </si>
  <si>
    <t>Permiso de Viaje para Menor</t>
  </si>
  <si>
    <t>Solicitud  de Seguro</t>
  </si>
  <si>
    <t>Registro de nombre Comercial</t>
  </si>
  <si>
    <t>solicitud de Tarjeta</t>
  </si>
  <si>
    <t>Legalizacion de Acta de Matrimonio</t>
  </si>
  <si>
    <t>Registro de Nonbre Comercial</t>
  </si>
  <si>
    <t>Solicitud Tarjeta</t>
  </si>
  <si>
    <t>Sellos</t>
  </si>
  <si>
    <t>16/03/2013</t>
  </si>
  <si>
    <t>Registro de Nombre Comercial</t>
  </si>
  <si>
    <t>Acta Nacimiendo</t>
  </si>
  <si>
    <t xml:space="preserve"> Legalizacion de Acta Nacimiendo</t>
  </si>
  <si>
    <t>19 Mar. 2013</t>
  </si>
  <si>
    <t>Legalizacion Acta de Nacimiento</t>
  </si>
  <si>
    <t>Despacho de la P. D.</t>
  </si>
  <si>
    <t>Operativos Medicos</t>
  </si>
  <si>
    <t>Solicitud Tajerta</t>
  </si>
  <si>
    <t>Solicitud seguro</t>
  </si>
  <si>
    <t>Legalizacion de Acta Nacimiento</t>
  </si>
  <si>
    <t xml:space="preserve">Acta Nacimiento </t>
  </si>
  <si>
    <t>Solitud Seguro</t>
  </si>
  <si>
    <t>Permiso de aprendizaje</t>
  </si>
  <si>
    <t xml:space="preserve">Onapi </t>
  </si>
  <si>
    <t>Naturalizacion</t>
  </si>
  <si>
    <t>Estadisticas de Poblacion</t>
  </si>
  <si>
    <t>Carnet de Apredizaje</t>
  </si>
  <si>
    <t>Banco Reservas</t>
  </si>
  <si>
    <t>Acta de Naciemiento Legalizada</t>
  </si>
  <si>
    <t xml:space="preserve"> Legalizacion de Acta Defuncion</t>
  </si>
  <si>
    <t>Permiso de Viaje</t>
  </si>
  <si>
    <t>Solicitud de Seguero</t>
  </si>
  <si>
    <t xml:space="preserve">Cedula </t>
  </si>
  <si>
    <t>Licencia Militar</t>
  </si>
  <si>
    <t>Licencia para Extrangera</t>
  </si>
  <si>
    <t>Carnet Aprendizaje</t>
  </si>
  <si>
    <t>Acta de Disfuncion</t>
  </si>
  <si>
    <t>Cambio Licencia Extrangera- Dominicana</t>
  </si>
  <si>
    <t>Certificacion de estadia</t>
  </si>
  <si>
    <t>Pago de Impuetos</t>
  </si>
  <si>
    <t>Expedición Cedula</t>
  </si>
  <si>
    <t>Cambio Categoria</t>
  </si>
  <si>
    <t xml:space="preserve">Carnet </t>
  </si>
  <si>
    <t>Permido de Viaje Para Menor</t>
  </si>
  <si>
    <t>CANCILLERIA</t>
  </si>
  <si>
    <t>Legalizacion acta nacimiento</t>
  </si>
  <si>
    <t>Cambio de Militar a Civil</t>
  </si>
  <si>
    <t>Acta Certificada</t>
  </si>
  <si>
    <t>Orientaciones</t>
  </si>
  <si>
    <t>NO ANTECEDENTES PENALES</t>
  </si>
  <si>
    <t>SABADO</t>
  </si>
  <si>
    <t>DOCUMENTOS NOTARIALES</t>
  </si>
  <si>
    <t>OPOSICION DE MATRICULA</t>
  </si>
  <si>
    <t>MIP (ciudadanía)</t>
  </si>
  <si>
    <t>PERMISO DE MENOR</t>
  </si>
  <si>
    <t>LEGALIZACION DE ACTA DE NACIMIENTO</t>
  </si>
  <si>
    <t>REGISTRO DE NOMBRE COMERCIAL</t>
  </si>
  <si>
    <t>LEGALIZACION ACTA DE MATRIMONIO</t>
  </si>
  <si>
    <t>EDUCACION SUPERIOR</t>
  </si>
  <si>
    <t>CERTIFICADO DE BACHILLER</t>
  </si>
  <si>
    <t>REGITRO DE NOMBRE COMERCIAL</t>
  </si>
  <si>
    <t>APOSTILLAR</t>
  </si>
  <si>
    <t>ACTA DE DEFUNCION</t>
  </si>
  <si>
    <t>LICENCIA INTERNACIONAL</t>
  </si>
  <si>
    <t>MATRICULA</t>
  </si>
  <si>
    <t>CITA MEDICA</t>
  </si>
  <si>
    <t>LEGALIZACION DE FIRMA CONSULAR</t>
  </si>
  <si>
    <t>ACTA DE NACIMIENTO LEGALIZADA</t>
  </si>
  <si>
    <t>compra de sellos</t>
  </si>
  <si>
    <t>Centro de Atención Ciudadana, Punto GOB Megacentro</t>
  </si>
  <si>
    <t>Total Servicios</t>
  </si>
  <si>
    <t>Total Ciudadanos</t>
  </si>
  <si>
    <t>Certificación de No Antecedentes Judiciales</t>
  </si>
  <si>
    <t>Certificación de firmas de documentos</t>
  </si>
  <si>
    <t>Retiro actividad penal</t>
  </si>
  <si>
    <t>Identificación de persona física</t>
  </si>
  <si>
    <t>Solicitud  Actualización de datos</t>
  </si>
  <si>
    <t>Solicitud Remplazo de Tarjeta</t>
  </si>
  <si>
    <t>Orientaciones e Información</t>
  </si>
  <si>
    <t>Certificacion de aportes sistema dominicano de seguridad social</t>
  </si>
  <si>
    <t>Calculo de Prestaciones</t>
  </si>
  <si>
    <t>Superintendecia de Electricidad</t>
  </si>
  <si>
    <t xml:space="preserve">Reclamaciones </t>
  </si>
  <si>
    <t>Certificación Perdida de documentos</t>
  </si>
  <si>
    <t>Reclamación TC, Debito y Prestamos Bancarios</t>
  </si>
  <si>
    <t>Status Licencia Arma de Fuego</t>
  </si>
  <si>
    <t>Verificación armas de fuego depositadas mip</t>
  </si>
  <si>
    <t>Tramitación Licencias Armas de Fuego</t>
  </si>
  <si>
    <t>Total de servicios mensual</t>
  </si>
  <si>
    <t>Total de ciudadanos mensual</t>
  </si>
  <si>
    <t>CERTIFICACION DE TITULO</t>
  </si>
  <si>
    <t>RENOVACION LICENCIA MILITAR</t>
  </si>
  <si>
    <t>CONSTANCIA DE ESTADIA</t>
  </si>
  <si>
    <t>ACTA DE NACIMIENTO CERTIFICADA</t>
  </si>
  <si>
    <t>PAGOS DE IMPUESTOS</t>
  </si>
  <si>
    <t>PAGOS DE MATRICULA</t>
  </si>
  <si>
    <t>COMPROBANTE FISCAL</t>
  </si>
  <si>
    <t>LEGALIZACION DE ACTA NACIMIENTO</t>
  </si>
  <si>
    <t>PERMISO</t>
  </si>
  <si>
    <t xml:space="preserve">ACTA DE NACIMIENTO    </t>
  </si>
  <si>
    <t xml:space="preserve">JCE </t>
  </si>
  <si>
    <t>20 Abril.2013</t>
  </si>
  <si>
    <t>Cambio der Categoria</t>
  </si>
  <si>
    <t xml:space="preserve">Permiso de viaje </t>
  </si>
  <si>
    <t xml:space="preserve">PERMISO DE VIAJE PARA MENOR </t>
  </si>
  <si>
    <t>CARNET APRENDIZAJE</t>
  </si>
  <si>
    <t>CAMBIO DE MILITAR A CIVIL</t>
  </si>
  <si>
    <t>CONSULTA DE EXEQUATUR</t>
  </si>
  <si>
    <t>CARGAS Y GRAVAMEN</t>
  </si>
  <si>
    <t>CAMBIO DE LICENCIA MILITAR A CIVIL</t>
  </si>
  <si>
    <t>INDUSTRIA Y COMERCIO</t>
  </si>
  <si>
    <t>REGISTRO INDUSTRIAL</t>
  </si>
  <si>
    <t>LEGALIZACION DE ACTA DE DEFUNCION</t>
  </si>
  <si>
    <t>APOSTILLA</t>
  </si>
  <si>
    <t>27 Abril.2013</t>
  </si>
  <si>
    <t>Acumulado desde el inicio(15/11/11) hasta diciembre 2012</t>
  </si>
  <si>
    <t>Enero 2013</t>
  </si>
  <si>
    <t>Febrero 2013</t>
  </si>
  <si>
    <t>Marzo 2013</t>
  </si>
  <si>
    <t>Abril 2013</t>
  </si>
  <si>
    <t xml:space="preserve">Total Servicios </t>
  </si>
  <si>
    <t>REGISTRO DE NO MBRE COMERCIAL</t>
  </si>
  <si>
    <t>IMPUSTOS</t>
  </si>
  <si>
    <t>IMPUESTA</t>
  </si>
  <si>
    <t xml:space="preserve">CAMBIO DE CATEGORIA </t>
  </si>
  <si>
    <t>PAPEL DE LA POLICIA</t>
  </si>
  <si>
    <t>RENOVACION MILITAR</t>
  </si>
  <si>
    <t>DESCARGO DE VEHICULO</t>
  </si>
  <si>
    <t>TRASPASO DE VEHICULOS</t>
  </si>
  <si>
    <t>PERMISO DE VIAJE</t>
  </si>
  <si>
    <t>LEGALIZACION DE ACTA DE MATRIMONIO</t>
  </si>
  <si>
    <t>EXEQUATUR</t>
  </si>
  <si>
    <t xml:space="preserve">LEGALIZACION DE ACTAS DE </t>
  </si>
  <si>
    <t>IPI</t>
  </si>
  <si>
    <t>11 Mayo.2013</t>
  </si>
  <si>
    <t>ORIENTACIONES</t>
  </si>
  <si>
    <t>CAMBIO  DE MILITAR A CIVIL</t>
  </si>
  <si>
    <t>RESIDENCIA</t>
  </si>
  <si>
    <t>LEGALIZACION DE ACTAS</t>
  </si>
  <si>
    <t>LICENCIA PARA MENOR</t>
  </si>
  <si>
    <t>ONG</t>
  </si>
  <si>
    <t>COMPRABANTE FISCAL</t>
  </si>
  <si>
    <t>PERMISO DE ESTADIA</t>
  </si>
  <si>
    <t>CERTIFICADO DE VIDA Y COSTUMBRE</t>
  </si>
  <si>
    <t>CERTIFICACION DE LICENCIA</t>
  </si>
  <si>
    <t xml:space="preserve"> CARNET DE APRENDIZAJE</t>
  </si>
  <si>
    <t>PLAN PILOTO</t>
  </si>
  <si>
    <t>PERDIDA DE PLACA</t>
  </si>
  <si>
    <t>FORMULARIO VIDA  Y COSTUMBRE</t>
  </si>
  <si>
    <t>LEGALIZACION DE ACTAS DE NACIMIENTO</t>
  </si>
  <si>
    <t>CERTIFICADO DE CARGAS Y GRAVAMEN</t>
  </si>
  <si>
    <t>LEGALIZACION DE CERTIFICADO</t>
  </si>
  <si>
    <t>25 Mayo.2013</t>
  </si>
  <si>
    <t>LEGALIZACION DE ACTA</t>
  </si>
  <si>
    <t>CERTIDICACION DE NO DEUDA</t>
  </si>
  <si>
    <t>RENOVACION DE LICENCIA MILITAR</t>
  </si>
  <si>
    <t>CERTIFICACION CARGAS Y GRAVAMEN</t>
  </si>
  <si>
    <t>CAMBIO DE CATEGORIa</t>
  </si>
  <si>
    <t>CERTIFICACION DE CARGAS Y GRAVAMEN</t>
  </si>
  <si>
    <t>ACTADE NACIMIENTO</t>
  </si>
  <si>
    <t>ESTATUS LICENCIA DE ARMAS DE FUEGO</t>
  </si>
  <si>
    <t>PAGO DE  IMPUESTOS</t>
  </si>
  <si>
    <t>Mayo 2013</t>
  </si>
  <si>
    <t>PLACA DE VEHICULO</t>
  </si>
  <si>
    <t>CERTIFICACION DE CEDULA</t>
  </si>
  <si>
    <t>RENOVACION DE RESIDENCIA</t>
  </si>
  <si>
    <t>Correo Giro</t>
  </si>
  <si>
    <t>RAGISTRO DE NOMBRE COMERCIAL</t>
  </si>
  <si>
    <t>PERMISO DE  VIAJE</t>
  </si>
  <si>
    <t>FORMULARIO TARIFA DE CONSTRUCCION</t>
  </si>
  <si>
    <t xml:space="preserve">IMPUESTOS </t>
  </si>
  <si>
    <t>CAMBIO DE CATEGORI</t>
  </si>
  <si>
    <t>SOLICITUD EXEQUATUR</t>
  </si>
  <si>
    <t>8 Junio.2013</t>
  </si>
  <si>
    <t>Total Servicios 2013</t>
  </si>
  <si>
    <t>Total Ciudadanos 2013</t>
  </si>
  <si>
    <t>Cantidad Servicios 2012</t>
  </si>
  <si>
    <t>Cantidad Ciudadanos 2012</t>
  </si>
  <si>
    <t>CARNET D E APRENDIZAJE</t>
  </si>
  <si>
    <t>REGISTRO DE NOMBRE C OMERCIAL</t>
  </si>
  <si>
    <t>CARNET DE APRNDIZAJE</t>
  </si>
  <si>
    <t>CAMBIO DE LICENCIA EXTRANGERA A DOMINICANA</t>
  </si>
  <si>
    <t>CAMBIO DE CEDULA</t>
  </si>
  <si>
    <t>18 JUNIO.2013</t>
  </si>
  <si>
    <t>SEGURO</t>
  </si>
  <si>
    <t xml:space="preserve">PERMISO DE VIAJE </t>
  </si>
  <si>
    <t xml:space="preserve"> REGISTRO DE NOMBRE COMERCIAL</t>
  </si>
  <si>
    <t>SOLICITUD DE EXECUATUR</t>
  </si>
  <si>
    <t>REGISTRO DE MOMBRE COMERCIAL</t>
  </si>
  <si>
    <t>LAGALIZACION DE ACTAS</t>
  </si>
  <si>
    <t>22 JUNIO.2013</t>
  </si>
  <si>
    <t>CARNET DE PRENDIZAJE</t>
  </si>
  <si>
    <t>REGISTRO DE NOMBRE  COMERCIAL</t>
  </si>
  <si>
    <t>RENOCACION</t>
  </si>
  <si>
    <t>CERTIFICACION DE VIDA Y COSTUMBRE</t>
  </si>
  <si>
    <t>PERMISO PARA MENOR</t>
  </si>
  <si>
    <t>LEGALIACION DE ACTA</t>
  </si>
  <si>
    <t>Solicitud reemplazo de tarjetas</t>
  </si>
  <si>
    <t>CAMBIO DE MATRICULA</t>
  </si>
  <si>
    <t>Junio 2014</t>
  </si>
  <si>
    <t>Junio 2013</t>
  </si>
  <si>
    <t>PAGO DE ESTADIA</t>
  </si>
  <si>
    <t>CARNET DE A PRENDIZAJE</t>
  </si>
  <si>
    <t>ACTA DE NACIMINETO</t>
  </si>
  <si>
    <t>RENOVACION REGISTRO DE PROVEEDOR DEL ESTADO</t>
  </si>
  <si>
    <t>6 JULIO.2013</t>
  </si>
  <si>
    <t>8 JULIO.2013</t>
  </si>
  <si>
    <t>APOSTILLLAR</t>
  </si>
  <si>
    <t>CARNERT DE APRENDIZAJE</t>
  </si>
  <si>
    <t>ACTAS</t>
  </si>
  <si>
    <t>10 JULIO.2013</t>
  </si>
  <si>
    <t>CAMBIO DE CATEGORIO</t>
  </si>
  <si>
    <t>CANERT DE APRENDIZAJE</t>
  </si>
  <si>
    <t>ACTA NACIMEIENTO</t>
  </si>
  <si>
    <t>NO ANTECEDENTES</t>
  </si>
  <si>
    <t>15 JULIO.2013</t>
  </si>
  <si>
    <t>REVISTA</t>
  </si>
  <si>
    <t>ORIENTACION</t>
  </si>
  <si>
    <t>PROVEEDORES DEL ESTADO</t>
  </si>
  <si>
    <t>20 JULIO.2013</t>
  </si>
  <si>
    <t>CARTA DE VIDA Y COSTUMBRE</t>
  </si>
  <si>
    <t>PERSONA FISICA</t>
  </si>
  <si>
    <t>PLACA PERDIDA</t>
  </si>
  <si>
    <t>TRASPASO DE MATRICULA</t>
  </si>
  <si>
    <t xml:space="preserve">Total Ciudadanos </t>
  </si>
  <si>
    <t xml:space="preserve">Gran Total Servicios </t>
  </si>
  <si>
    <t xml:space="preserve">ONAPI </t>
  </si>
  <si>
    <t>31 JULIO.2013</t>
  </si>
  <si>
    <t>% Crecimiento</t>
  </si>
  <si>
    <t xml:space="preserve">Gran total de ciudadanos </t>
  </si>
  <si>
    <t>REGISTRO DE PERSONA FISICA</t>
  </si>
  <si>
    <t>REGISTRO DE NOMBRE COMERICAL</t>
  </si>
  <si>
    <t>3 AGOSTO.2013</t>
  </si>
  <si>
    <t>TRASPASO</t>
  </si>
  <si>
    <t>CARNET DE APRENZAJE</t>
  </si>
  <si>
    <t>RCN</t>
  </si>
  <si>
    <t>REGISTO DE NOMBRE COMERCIAL</t>
  </si>
  <si>
    <t xml:space="preserve">LEGALIZACION DE ACTAS </t>
  </si>
  <si>
    <t>DESCARGO DE VEHICULOS</t>
  </si>
  <si>
    <t>REGISTRO DE NOMBRE COMERCIA</t>
  </si>
  <si>
    <t>LEGALIZACION DE CATA</t>
  </si>
  <si>
    <t>IMPUESTOS DE ESTADIA</t>
  </si>
  <si>
    <t>APORTILLAR</t>
  </si>
  <si>
    <t>17 AGOSTO.2013</t>
  </si>
  <si>
    <t>REGISTRO DE MO NBRE COMERCIAL</t>
  </si>
  <si>
    <t>CARNER DE APRENDIZAJE</t>
  </si>
  <si>
    <t>TRASTASO</t>
  </si>
  <si>
    <t>Entrega de tarjeta</t>
  </si>
  <si>
    <t xml:space="preserve">  Entrega de tarjeta</t>
  </si>
  <si>
    <t>ACTAS DE NACIMINETO</t>
  </si>
  <si>
    <t>28 AGOSTO.2013</t>
  </si>
  <si>
    <t>CERTIFICACION VIDA Y COSTUMBRE</t>
  </si>
  <si>
    <t xml:space="preserve">SENASA </t>
  </si>
  <si>
    <t>DUPLICADO DE CARNET SEGURO</t>
  </si>
  <si>
    <t>31 AGOSTO.2013</t>
  </si>
  <si>
    <t xml:space="preserve">RENOVACION </t>
  </si>
  <si>
    <t xml:space="preserve">Total Ciudadanos
</t>
  </si>
  <si>
    <t>Cargas y Gravamen</t>
  </si>
  <si>
    <t>2 Sept.2013</t>
  </si>
  <si>
    <t>3 Sept.2013</t>
  </si>
  <si>
    <t>4 Sept.2013</t>
  </si>
  <si>
    <t>CARNET DE APRENDIJAZE</t>
  </si>
  <si>
    <t>AUTORIZACION DE VIAJE</t>
  </si>
  <si>
    <t>5 Sept. 2013</t>
  </si>
  <si>
    <t xml:space="preserve">DGII </t>
  </si>
  <si>
    <t xml:space="preserve">Matricula/Placa </t>
  </si>
  <si>
    <t>10 Sept.2013</t>
  </si>
  <si>
    <t>11 Sept.2013</t>
  </si>
  <si>
    <t>CERITIFICACION DE CEDULA</t>
  </si>
  <si>
    <t>12 Sept. 2013</t>
  </si>
  <si>
    <t>REGISTRO COMERCIAL</t>
  </si>
  <si>
    <t>13 Sept. 2013</t>
  </si>
  <si>
    <t>SEGUERO</t>
  </si>
  <si>
    <t>14 Sept. 2013</t>
  </si>
  <si>
    <t>ACTA  DE NACIMIENTO</t>
  </si>
  <si>
    <t>ACTUALIZACION DE CEDULA</t>
  </si>
  <si>
    <t>DGp</t>
  </si>
  <si>
    <t>Año</t>
  </si>
  <si>
    <t>% crecimiento</t>
  </si>
  <si>
    <t>16 Sept.2013</t>
  </si>
  <si>
    <t>17 Sept. 2013</t>
  </si>
  <si>
    <t>18 Sept. 2013</t>
  </si>
  <si>
    <t>CARNET DE DE APRENDIZAJE</t>
  </si>
  <si>
    <t>19 Sept. 2013</t>
  </si>
  <si>
    <t>LEGALIAZCION DE ACTAS</t>
  </si>
  <si>
    <t>20 Sept. 2013</t>
  </si>
  <si>
    <t>ACTA DENACIMIENTO</t>
  </si>
  <si>
    <t>23 Sept. 2013</t>
  </si>
  <si>
    <t>25 sept. 2013</t>
  </si>
  <si>
    <t xml:space="preserve">DGTT </t>
  </si>
  <si>
    <t>CARNET DE APRANDIZAJE</t>
  </si>
  <si>
    <t>SOLICITUD DE SEGURO</t>
  </si>
  <si>
    <t>CEDULA DE MENOR</t>
  </si>
  <si>
    <t>26 Sept. 2013</t>
  </si>
  <si>
    <t>27 sep. 2013</t>
  </si>
  <si>
    <t>LEGALIZACION ACTA DE NACIMIENTO</t>
  </si>
  <si>
    <t>CARNET  DE APRENDIZAJE</t>
  </si>
  <si>
    <t>28 Sept. 2013</t>
  </si>
  <si>
    <t>CERTIFICACION DE VIDA Y COSTOMBRE</t>
  </si>
  <si>
    <t>Examen práctico</t>
  </si>
  <si>
    <t>PERMISO DE vIAJE</t>
  </si>
  <si>
    <t>30 Sept. 2013</t>
  </si>
  <si>
    <t>CERTIFICACION DE MATRICULA</t>
  </si>
  <si>
    <t>2 Oct. 2013</t>
  </si>
  <si>
    <t>RETIRO CARNET SEGURO MEDICO</t>
  </si>
  <si>
    <t>CERTIFICACION DE ACTAS</t>
  </si>
  <si>
    <t>DESCARGO DE MATRICULA</t>
  </si>
  <si>
    <t>4 Oct. 2013</t>
  </si>
  <si>
    <t>ESTATUS LICENCIA ARMA DE FUEGO</t>
  </si>
  <si>
    <t>SOLICITUD SEGURO MEDICO</t>
  </si>
  <si>
    <t>9 Oct. 2013</t>
  </si>
  <si>
    <t xml:space="preserve">ACTA DE  NACIMIENTO </t>
  </si>
  <si>
    <t>10 Oct. 2013</t>
  </si>
  <si>
    <t>IMPUSTO</t>
  </si>
  <si>
    <t>LEGALIAZION DE ACTAS</t>
  </si>
  <si>
    <t>11 Oct. 2013</t>
  </si>
  <si>
    <t>12 Oct. 2013</t>
  </si>
  <si>
    <t>ACTAS DE NACIMIENTOS</t>
  </si>
  <si>
    <t>RETIRO DE CARNET DEL SEGURO</t>
  </si>
  <si>
    <t>15 Oct. 2013</t>
  </si>
  <si>
    <t>16 Oct. 2013</t>
  </si>
  <si>
    <t>17 Oct. 2013</t>
  </si>
  <si>
    <t>LEGALIZACION  DE ACTAS</t>
  </si>
  <si>
    <t>14 Oct. 2013</t>
  </si>
  <si>
    <t>CERTIFICACION LICENCIA DE CONDUCIR</t>
  </si>
  <si>
    <t>18 Oct. 2013</t>
  </si>
  <si>
    <t>CARNET DE  APRENDIZAJE</t>
  </si>
  <si>
    <t>CAMBIO DE MILITAR A  CIVIL</t>
  </si>
  <si>
    <t>IMPUESTOS INTERNOS</t>
  </si>
  <si>
    <t>TRAMITACION LICENCIA ARMA DE FUEGO</t>
  </si>
  <si>
    <t>21 Oct. 2013</t>
  </si>
  <si>
    <t>CARNET DE APREDIZAJE</t>
  </si>
  <si>
    <t>23 Oct. 2013</t>
  </si>
  <si>
    <t>CAMBIO DE MILITAR A CILVIL</t>
  </si>
  <si>
    <t>24 Oct. 2013</t>
  </si>
  <si>
    <t>REGISTRO DE NOMBRE COMERCIL</t>
  </si>
  <si>
    <t>RETIRO DE CARNET</t>
  </si>
  <si>
    <t>25 Oct.2013</t>
  </si>
  <si>
    <t>IMPESTO</t>
  </si>
  <si>
    <t xml:space="preserve">SOLICITUD DE SEGURO </t>
  </si>
  <si>
    <t>26 Oct. 2013</t>
  </si>
  <si>
    <t>SEGURO DE SALUD</t>
  </si>
  <si>
    <t>28 Oct. 2013</t>
  </si>
  <si>
    <t>RETIRO DE SEGURO</t>
  </si>
  <si>
    <t>AUTORIZACION</t>
  </si>
  <si>
    <t>CANET DE APRENDIZAJE</t>
  </si>
  <si>
    <t>30 Oct. 2013</t>
  </si>
  <si>
    <t>31 Oct. 2013</t>
  </si>
  <si>
    <t xml:space="preserve">CEDULA </t>
  </si>
  <si>
    <t>CAMBIO DE CATEGORIA 2 A 3</t>
  </si>
  <si>
    <t>NATURALICION</t>
  </si>
  <si>
    <t>Inscripción Programa Solidaridad</t>
  </si>
  <si>
    <t>1 Nov. 2013</t>
  </si>
  <si>
    <t>RENOVACION DE PASAORTE</t>
  </si>
  <si>
    <t>ACTA NACIMIENTO</t>
  </si>
  <si>
    <t>Inscripción Programa Solidaridad ADESS</t>
  </si>
  <si>
    <t>AUTORIZACION DE  VIAJE</t>
  </si>
  <si>
    <t>6 Nov. 2013</t>
  </si>
  <si>
    <t>REGISTRO MERCANTIL</t>
  </si>
  <si>
    <t>CERTIFICION DE CARGAS Y GRAVAMEN</t>
  </si>
  <si>
    <t>7 Nov. 2013</t>
  </si>
  <si>
    <t>RENOVACION MILITARES</t>
  </si>
  <si>
    <t>9 Nov. 2013</t>
  </si>
  <si>
    <t>11 Nov. 2013</t>
  </si>
  <si>
    <t>CARNET DE PARENDIZAJE</t>
  </si>
  <si>
    <t>LEICENCIA DE MENOR</t>
  </si>
  <si>
    <t>14 Nov. 2013</t>
  </si>
  <si>
    <t>CERTIFICACION DE  VIDA Y  COSTUMPRE</t>
  </si>
  <si>
    <t>CAMBIO CATEGORIA 2 A 3</t>
  </si>
  <si>
    <t>CAMBIO DE CATEGORIA 3 A 4</t>
  </si>
  <si>
    <t>DUPLICADO CARNET SEGURO MEDICO</t>
  </si>
  <si>
    <t>29 Nov. 2013</t>
  </si>
  <si>
    <t>30 Nov. 2013</t>
  </si>
  <si>
    <t>RASTREO DE MOVIL</t>
  </si>
  <si>
    <t>ACTA DE NACIMIENTOS</t>
  </si>
  <si>
    <t>Renovación y cambio militares</t>
  </si>
  <si>
    <t>2 Dic. 2013</t>
  </si>
  <si>
    <t>LEGALIZACION DE ACTAS DE MATRIMONIO</t>
  </si>
  <si>
    <t>LEGALIAZCION DE ACTA</t>
  </si>
  <si>
    <t>4 Dic.2013</t>
  </si>
  <si>
    <t>RENOCION</t>
  </si>
  <si>
    <t>5 Dic. 2013</t>
  </si>
  <si>
    <t>6 Dic. 2013</t>
  </si>
  <si>
    <t>STATUS DE SOLICITUD DE LIENCIA DE ARMA DE FUEGO</t>
  </si>
  <si>
    <t>7 Dic. 2013</t>
  </si>
  <si>
    <t>REGISTRO DE  NOMBRE COMERCIAL</t>
  </si>
  <si>
    <t>CERFICACION DE CARGAS Y GRAVAMENTE</t>
  </si>
  <si>
    <t>VERIFICACION DE MATRICULA</t>
  </si>
  <si>
    <t>10 DIC. 2013</t>
  </si>
  <si>
    <t>CAMBIO LICENCIA MILITAR A CIVIL</t>
  </si>
  <si>
    <t>CERTIFICACION DE DGTT</t>
  </si>
  <si>
    <t>16 Dic. 2013</t>
  </si>
  <si>
    <t xml:space="preserve">ACTAS  DE NACIMIENTO </t>
  </si>
  <si>
    <t>17 Dic.2013</t>
  </si>
  <si>
    <t>CERTIFICACION DEC CEDULA</t>
  </si>
  <si>
    <t>18 Dic. 2013</t>
  </si>
  <si>
    <t>19 Dic. 2013</t>
  </si>
  <si>
    <t>RENOVACION DE CEDULA</t>
  </si>
  <si>
    <t>CONTRATACIONES PUBLICAS</t>
  </si>
  <si>
    <t>INSCRIPCION PROVEEDOR DEL ESTADO</t>
  </si>
  <si>
    <t>TRAMITACION LICENCIAS ARMAS DE FUEGO</t>
  </si>
  <si>
    <t>ESTATUS LICENCIAS ARMAS DE FUEGO</t>
  </si>
  <si>
    <t>PALCA</t>
  </si>
  <si>
    <t>ACTA DE DISFUNCION</t>
  </si>
  <si>
    <t>27 Dic. 2013</t>
  </si>
  <si>
    <t>REGISTRO  DE NOMBRE  COMERCIAL</t>
  </si>
  <si>
    <t>28 Dic. 2013</t>
  </si>
  <si>
    <t>OBRAS PUBLICAS</t>
  </si>
  <si>
    <t>CERTIFICACION DEC EDULA</t>
  </si>
  <si>
    <t>31 Dic. 2013</t>
  </si>
  <si>
    <t>CERTIFICACION DE CEDILA</t>
  </si>
  <si>
    <t>PAGO DE ESTADIA DE EXTRAGEROS</t>
  </si>
  <si>
    <t xml:space="preserve">Total Servicios   2013 </t>
  </si>
  <si>
    <t xml:space="preserve">Total ciudadanos 2013 </t>
  </si>
  <si>
    <t>7 Enero. 2014</t>
  </si>
  <si>
    <t xml:space="preserve">                                 </t>
  </si>
  <si>
    <t>9 Enero. 2014</t>
  </si>
  <si>
    <t>RETIRO CARNET DE SEGURO</t>
  </si>
  <si>
    <t>10 Enero. 2014</t>
  </si>
  <si>
    <t>LEGALIZACION DE  ACTAS</t>
  </si>
  <si>
    <t>RENPVACION</t>
  </si>
  <si>
    <t>11 Enero. 2014</t>
  </si>
  <si>
    <t>IMPUSRTO</t>
  </si>
  <si>
    <t>LEGALIZACION DE  ACTA</t>
  </si>
  <si>
    <t xml:space="preserve">REGISTRO DE NOMBRE </t>
  </si>
  <si>
    <t>CAMBIO  DE  MILITAR  A CIVIL</t>
  </si>
  <si>
    <t>13 Enero. 2014</t>
  </si>
  <si>
    <t>14 Enero. 2014</t>
  </si>
  <si>
    <t>15 Enero. 2014</t>
  </si>
  <si>
    <t>16 Enero. 2014</t>
  </si>
  <si>
    <t>CERTIFICACION</t>
  </si>
  <si>
    <t>17 Enero. 2014</t>
  </si>
  <si>
    <t>CEDELA</t>
  </si>
  <si>
    <t>REGIRTRO DE NOMBRE  COMERCIAL</t>
  </si>
  <si>
    <t>23 Enero. 2014</t>
  </si>
  <si>
    <t>24 Enero 2014</t>
  </si>
  <si>
    <t>DERECHO DE AUTOR</t>
  </si>
  <si>
    <t>25 Enero. 2014</t>
  </si>
  <si>
    <t>permiso de Trabajo Extranjero</t>
  </si>
  <si>
    <t>Enero 2014</t>
  </si>
  <si>
    <t>Febrero 2014</t>
  </si>
  <si>
    <t>Marzo 2014</t>
  </si>
  <si>
    <t>Abril 2014</t>
  </si>
  <si>
    <t>Mayo 2014</t>
  </si>
  <si>
    <t>Agosto 2014</t>
  </si>
  <si>
    <t>Total Servicios 2014</t>
  </si>
  <si>
    <t>Total Ciudadanos 2014</t>
  </si>
  <si>
    <t>27 Enero. 2014</t>
  </si>
  <si>
    <t>29 Enero 2014</t>
  </si>
  <si>
    <t>CERTIFICACION DE NOMBRE COMERCIAL</t>
  </si>
  <si>
    <t>31 Enero 2014</t>
  </si>
  <si>
    <t>LEGALIZACION  ACTA DE NACIMIENTO</t>
  </si>
  <si>
    <t>ESTATUS LICENCIA ARMAS DE FUEGO</t>
  </si>
  <si>
    <t>04 Feb. 2014</t>
  </si>
  <si>
    <t>Actualización de datos ADESS</t>
  </si>
  <si>
    <t>5 Feb. 2014</t>
  </si>
  <si>
    <t>CAMBIO DE  CATEGORIA</t>
  </si>
  <si>
    <t>LEGALIZACION DE ACTAS MATRIMONIO</t>
  </si>
  <si>
    <t>06 Feb. 2014</t>
  </si>
  <si>
    <t xml:space="preserve">TRASPASO </t>
  </si>
  <si>
    <t>7 FEB. 2014</t>
  </si>
  <si>
    <t>ACTA DE NACIMIENTO, CEDULA</t>
  </si>
  <si>
    <t>8 Feb. 2014</t>
  </si>
  <si>
    <t>Total Servicios   2014</t>
  </si>
  <si>
    <t xml:space="preserve">Total ciudadanos 2014 </t>
  </si>
  <si>
    <t>12 Feb. 2014</t>
  </si>
  <si>
    <t xml:space="preserve">LEGALIZACION DE NACIMIENTO </t>
  </si>
  <si>
    <t>DUPLICADO DE CEDULA</t>
  </si>
  <si>
    <t>AUTORIZACION DE VIAJE PARA MENOR</t>
  </si>
  <si>
    <t>13 Feb. 2014</t>
  </si>
  <si>
    <t>14 Feb. 2014</t>
  </si>
  <si>
    <t>PRIMERA LICENCIA</t>
  </si>
  <si>
    <t>TRAMITACION LICENCIA ARMAS DE FUEGO</t>
  </si>
  <si>
    <t>17 FEB.2014</t>
  </si>
  <si>
    <t>LEG. ACTA DE NACIMIENTO</t>
  </si>
  <si>
    <t>PASPORTE RENOVACION</t>
  </si>
  <si>
    <t>18 Feb.2014</t>
  </si>
  <si>
    <t>CERTTIFICAION DE LICENCIA</t>
  </si>
  <si>
    <t>20 Feb. 2014</t>
  </si>
  <si>
    <t>ONAP</t>
  </si>
  <si>
    <t>LEG. DE MARCA COMERCIAL</t>
  </si>
  <si>
    <t>21 Feb. 2014</t>
  </si>
  <si>
    <t>RETIRO DE CARNET SEGURO MEDICO</t>
  </si>
  <si>
    <t>22 Feb. 2014</t>
  </si>
  <si>
    <t xml:space="preserve">CEDULA  </t>
  </si>
  <si>
    <t>REGISTRO DE NOMBRE  COMERCIA</t>
  </si>
  <si>
    <t>AcTA DE NACIMIENTO</t>
  </si>
  <si>
    <t>AcTA DE MATRIMONIO</t>
  </si>
  <si>
    <t>AcT. DE NACIMIENTO</t>
  </si>
  <si>
    <t>AcT. DE MATRIMONIO</t>
  </si>
  <si>
    <t>24 Feb. 2014</t>
  </si>
  <si>
    <t>ACTA  DE  MATRIMONIO</t>
  </si>
  <si>
    <t>CEDULA POR PRIMERA VEZ</t>
  </si>
  <si>
    <t>CERTIFICACION DE LICENCIA DE CONDUCIR</t>
  </si>
  <si>
    <t>DUPLICADO CARNET DE APRENDIZAJE</t>
  </si>
  <si>
    <t>25 Feb. 2014</t>
  </si>
  <si>
    <t>PLACAS</t>
  </si>
  <si>
    <t xml:space="preserve">ACT. DE NACIMIENTO LEGALIZACION </t>
  </si>
  <si>
    <t>ACTAS  DE NACIMIENTO</t>
  </si>
  <si>
    <t>ACTAS  DE MATRIMONIO</t>
  </si>
  <si>
    <t>ENTREGA DE PASSAPORTE</t>
  </si>
  <si>
    <t>01 MARZO.2014</t>
  </si>
  <si>
    <t>LEGALIZACION DE  ACTAS DE NACIMIENTO</t>
  </si>
  <si>
    <t>ACTA DE CEDULA</t>
  </si>
  <si>
    <t>LEG. DE ACTA DE NACIMIENTO</t>
  </si>
  <si>
    <t>4 Mar. 2014</t>
  </si>
  <si>
    <t>ACTA DE NACIMENTO</t>
  </si>
  <si>
    <t>6 Mar. 2014</t>
  </si>
  <si>
    <t>SELLO</t>
  </si>
  <si>
    <t>8 MARZO.2014</t>
  </si>
  <si>
    <t>ACTA DE  NACIMIENTO</t>
  </si>
  <si>
    <t>11 Mar. 2014</t>
  </si>
  <si>
    <t>PLASTICO</t>
  </si>
  <si>
    <t>12 Mar. 2014</t>
  </si>
  <si>
    <t>CETIF. DE LICENCIA</t>
  </si>
  <si>
    <t>REG. DE NOMBRE COMERCIAL</t>
  </si>
  <si>
    <t>ACT. DE DEFUNCION</t>
  </si>
  <si>
    <t>13 Mar. 2014</t>
  </si>
  <si>
    <t>CAMBIO DE  MILITAR A  CIVIL</t>
  </si>
  <si>
    <t xml:space="preserve">ACT. DE NACIMIENTO </t>
  </si>
  <si>
    <t>14 Mar. 2014</t>
  </si>
  <si>
    <t>DCEDULA</t>
  </si>
  <si>
    <t>DESCARGO  ARMAS DE FUEGO</t>
  </si>
  <si>
    <t xml:space="preserve">TRAPASO DE </t>
  </si>
  <si>
    <t>18 Mar. 2014</t>
  </si>
  <si>
    <t>certificacion vida y costumbre</t>
  </si>
  <si>
    <t xml:space="preserve">PAGO DE IMPUESTO </t>
  </si>
  <si>
    <t xml:space="preserve">ACTA DE NACIMIENTO </t>
  </si>
  <si>
    <t>19 MARZO.2014</t>
  </si>
  <si>
    <t>REGISTRO NOMBRE</t>
  </si>
  <si>
    <t>OPOSICION  DE PATRICULA</t>
  </si>
  <si>
    <t>20 Mar. 2014</t>
  </si>
  <si>
    <t xml:space="preserve"> CEDULA</t>
  </si>
  <si>
    <t>21 Mar. 2014</t>
  </si>
  <si>
    <t>PLACA DE MOTOR</t>
  </si>
  <si>
    <t>NOMBRE  COMERCIAL</t>
  </si>
  <si>
    <t>22 Mar. 2014</t>
  </si>
  <si>
    <t>PN-  DICAT</t>
  </si>
  <si>
    <t>RASTREO DE CEL PERDIDO</t>
  </si>
  <si>
    <t>Años</t>
  </si>
  <si>
    <t>ImPUESTO</t>
  </si>
  <si>
    <t>divorcio</t>
  </si>
  <si>
    <t>24 MARZO.2014</t>
  </si>
  <si>
    <t>L.M</t>
  </si>
  <si>
    <t>CERTIFICACION DE VIDA  Y  COSTUMBRE</t>
  </si>
  <si>
    <t>PAGO PERMISO DE ESTADIA</t>
  </si>
  <si>
    <t>GP</t>
  </si>
  <si>
    <t>E.S</t>
  </si>
  <si>
    <t xml:space="preserve">LEG. DE ACTA DE NACIMIENTO </t>
  </si>
  <si>
    <t>25 Mar. 2014</t>
  </si>
  <si>
    <t>IMPUESTO DE PLACA</t>
  </si>
  <si>
    <t>PAGO DE SELLO</t>
  </si>
  <si>
    <t>RENOVACION DE NOMBRE  COMERCIAL</t>
  </si>
  <si>
    <t>L.M.</t>
  </si>
  <si>
    <t>INDUSTRIA  Y COMERCIO</t>
  </si>
  <si>
    <t xml:space="preserve"> ACTA DE DEFUNCION</t>
  </si>
  <si>
    <t>AUTOLIZACION DE VIAJE</t>
  </si>
  <si>
    <t>26 MARZO.2014</t>
  </si>
  <si>
    <t>DESCARGO DE  VEHICILO</t>
  </si>
  <si>
    <t xml:space="preserve">REVISTA  </t>
  </si>
  <si>
    <t>DUPLICADO DE PLACA</t>
  </si>
  <si>
    <t>RENOVACION DE LICENCIA DE MILITAR</t>
  </si>
  <si>
    <t>27 Mar. 2014</t>
  </si>
  <si>
    <t>RENOVACION DE  CEDULA</t>
  </si>
  <si>
    <t>28 Mar. 2014</t>
  </si>
  <si>
    <t>E.M</t>
  </si>
  <si>
    <t>REGISTRO D ENOMBRE  COMERCIAL</t>
  </si>
  <si>
    <t>GP- SABADO</t>
  </si>
  <si>
    <t>EM- SABADO</t>
  </si>
  <si>
    <t>Ministerio Educación</t>
  </si>
  <si>
    <t>armas de fuego</t>
  </si>
  <si>
    <t>RENovacion  DE LIC. DE MILITARES</t>
  </si>
  <si>
    <t>PASAPARTE POR PRIMERA VEZ</t>
  </si>
  <si>
    <t>REGISTRO NOMBRE COMERCIAL</t>
  </si>
  <si>
    <t>CAMBIO ESTATUS DE CEDULA</t>
  </si>
  <si>
    <t>1 Abril. 2014</t>
  </si>
  <si>
    <t>CAMBIO DE  MILITAR A CIVIL</t>
  </si>
  <si>
    <t>2 Abril. 2014</t>
  </si>
  <si>
    <t>CAMBIO DE  CATEGORIA 2 A 3</t>
  </si>
  <si>
    <t>3 Abril. 2014</t>
  </si>
  <si>
    <t>RENOVACION LICENCIA  MILITAR</t>
  </si>
  <si>
    <t>4 Abril. 2014</t>
  </si>
  <si>
    <t>CEDULA DE MENOR DE EDAD</t>
  </si>
  <si>
    <t>5 Abril. 2014</t>
  </si>
  <si>
    <t>CEDULA PARA MENOR DE EDAD</t>
  </si>
  <si>
    <t>E.S.</t>
  </si>
  <si>
    <t>9 Abril 2014</t>
  </si>
  <si>
    <t>MATRICUILA</t>
  </si>
  <si>
    <t>REGISTRO DE NOMBRE  COMECIAL</t>
  </si>
  <si>
    <t>CAMBIO  DE CATEGORIA</t>
  </si>
  <si>
    <t>LEGALIZACION DE  CEDULA</t>
  </si>
  <si>
    <t>8 Abril 2014</t>
  </si>
  <si>
    <t xml:space="preserve">CANCILLERIA </t>
  </si>
  <si>
    <t>CERTIFICACION DE  CEDULA</t>
  </si>
  <si>
    <t>CERTIFICACION DE  LICENCIA</t>
  </si>
  <si>
    <t>ACTA  DE  DEFUNCION</t>
  </si>
  <si>
    <t>12 Abril 2014</t>
  </si>
  <si>
    <t>14 Abril. 2014</t>
  </si>
  <si>
    <t>ACTAS DEFUNCION</t>
  </si>
  <si>
    <t>RENOVACION CEDULA</t>
  </si>
  <si>
    <t>15 Abril. 2014</t>
  </si>
  <si>
    <t>ES</t>
  </si>
  <si>
    <t>NUEVA CEDULA</t>
  </si>
  <si>
    <t>DUPLICADO DE  CEDULA</t>
  </si>
  <si>
    <t>CAMBIO DE MILITRA  A CIVIL</t>
  </si>
  <si>
    <t>16 Abril. 2014</t>
  </si>
  <si>
    <t>LA MECID</t>
  </si>
  <si>
    <t>BECA</t>
  </si>
  <si>
    <t>DESCARGO DE  VEHICULO</t>
  </si>
  <si>
    <t>17 Abril. 2014</t>
  </si>
  <si>
    <t>11 Abril. 2014</t>
  </si>
  <si>
    <t xml:space="preserve">IMPUESTO </t>
  </si>
  <si>
    <t>22 Abril. 2014</t>
  </si>
  <si>
    <t>23 Abril 2014</t>
  </si>
  <si>
    <t xml:space="preserve">AUTORIZACION DE VIAJE </t>
  </si>
  <si>
    <t>24 Abril. 2014</t>
  </si>
  <si>
    <t>26 ABRIL 2014</t>
  </si>
  <si>
    <t>SABADO- GP</t>
  </si>
  <si>
    <t>CAMBIO CATEGORIA 3 A 4</t>
  </si>
  <si>
    <t>SABADO-ES</t>
  </si>
  <si>
    <t>28 Abril 2014</t>
  </si>
  <si>
    <t>PERMISO VIAJE DE MENOR</t>
  </si>
  <si>
    <t>PLACA DE MOTORES</t>
  </si>
  <si>
    <t>JDE</t>
  </si>
  <si>
    <t>29 Abril. 2014</t>
  </si>
  <si>
    <t>LICENCIA PARA MENOR DE EDAD</t>
  </si>
  <si>
    <t>NOMBRE COMECIAL</t>
  </si>
  <si>
    <t>30 Abril. 2014</t>
  </si>
  <si>
    <t>Totales 2014</t>
  </si>
  <si>
    <t>1 Mayo. 2014</t>
  </si>
  <si>
    <t>JEC</t>
  </si>
  <si>
    <t xml:space="preserve"> IMPUESTOS</t>
  </si>
  <si>
    <t>2 Mayo. 2014</t>
  </si>
  <si>
    <t>AME</t>
  </si>
  <si>
    <t>MULTA</t>
  </si>
  <si>
    <t>PASSAPORTE</t>
  </si>
  <si>
    <t>3 Mayo. 2014</t>
  </si>
  <si>
    <t>6 Mayo 2014</t>
  </si>
  <si>
    <t>CAMBIO DE NOMBRE</t>
  </si>
  <si>
    <t xml:space="preserve">LEGALIZACION DE  ACTAS </t>
  </si>
  <si>
    <t>7 Mayo. 2014</t>
  </si>
  <si>
    <t>ACTA DE NACIMIENRO</t>
  </si>
  <si>
    <t>8 MAYO 2014</t>
  </si>
  <si>
    <t>CAMBIO DE CATEGROIA 2 A 3</t>
  </si>
  <si>
    <t>10 MAYO 2014</t>
  </si>
  <si>
    <t>E.S SABADO</t>
  </si>
  <si>
    <t>12 Mayo. 2014</t>
  </si>
  <si>
    <t>NOMBRE DE EMPRESA</t>
  </si>
  <si>
    <t>13 Mayo 2014</t>
  </si>
  <si>
    <t>13 Mayo. 2014</t>
  </si>
  <si>
    <t>CAMBIO DE  MILITAR  CIVIL</t>
  </si>
  <si>
    <t>14 Mayo. 2014</t>
  </si>
  <si>
    <t>DUPLICADO  PLACA</t>
  </si>
  <si>
    <t>15 Mayo. 2014</t>
  </si>
  <si>
    <t>ACTA  DED NACIMINETGO</t>
  </si>
  <si>
    <t>16 Mayo. 2014</t>
  </si>
  <si>
    <t>TASPASO</t>
  </si>
  <si>
    <t>17 Mayo. 2014</t>
  </si>
  <si>
    <t>19 Mayo. 2014</t>
  </si>
  <si>
    <t>CERTIFICACION DE VIDA Y  COSTUMBRE</t>
  </si>
  <si>
    <t>NUEVA DEDULA</t>
  </si>
  <si>
    <t>20 Mayo. 2014</t>
  </si>
  <si>
    <t>21 Mayo. 2014</t>
  </si>
  <si>
    <t>22 Mayo. 2014</t>
  </si>
  <si>
    <t>NUEVA  CEDULA</t>
  </si>
  <si>
    <t>CARNET DE  DE APRENDIZAJE</t>
  </si>
  <si>
    <t>23 Mayo. 2014</t>
  </si>
  <si>
    <t>23 Mayo 2014</t>
  </si>
  <si>
    <t>24 Mayo 2014</t>
  </si>
  <si>
    <t>LM</t>
  </si>
  <si>
    <t>27 Mayo 2014</t>
  </si>
  <si>
    <t>ENTREGA DE SEGURO SENASA</t>
  </si>
  <si>
    <t>28 Mayo 2014</t>
  </si>
  <si>
    <t>29 Mayo 2014</t>
  </si>
  <si>
    <t>CAMBIO DE LICENCIA EXTRANGERA A DOM.</t>
  </si>
  <si>
    <t>30 Mayo 2014</t>
  </si>
  <si>
    <t>31 Mayo 2014</t>
  </si>
  <si>
    <t>SABADO-GP</t>
  </si>
  <si>
    <t xml:space="preserve">Gran Total </t>
  </si>
  <si>
    <t xml:space="preserve">Desde el inicio </t>
  </si>
  <si>
    <t>02 Junio. 2014</t>
  </si>
  <si>
    <t>03 Junio 2014</t>
  </si>
  <si>
    <t>LEGALIZACION ACTA DE NACIMINETO</t>
  </si>
  <si>
    <t>04 Junio. 2014</t>
  </si>
  <si>
    <t>04 Junio 2014</t>
  </si>
  <si>
    <t>RENOVACION CARNET DE APRENDIZAJE</t>
  </si>
  <si>
    <t>05 Junio. 2014</t>
  </si>
  <si>
    <t>06 Junio 2014</t>
  </si>
  <si>
    <t>07 Junio 2014</t>
  </si>
  <si>
    <t>L.M. SABADO</t>
  </si>
  <si>
    <t>CAMBIO DE MILIATAR  A CIVIL</t>
  </si>
  <si>
    <t>09 Junio. 2014</t>
  </si>
  <si>
    <t>10 Junio. 2014</t>
  </si>
  <si>
    <t xml:space="preserve">LEGALIZACION  ACTA  DE NACIMIENTO </t>
  </si>
  <si>
    <t>TRASPADO</t>
  </si>
  <si>
    <t>11 Junio. 2014</t>
  </si>
  <si>
    <t>LEGALIZACION DE LA  ACTA DE NACIMIENTO</t>
  </si>
  <si>
    <t>ACTA NACIEMIENTO</t>
  </si>
  <si>
    <t>NOMBRE COMERCIAL</t>
  </si>
  <si>
    <t>12 Junio 2014</t>
  </si>
  <si>
    <t>13 Junio. 2014</t>
  </si>
  <si>
    <t>14 Junio 2014</t>
  </si>
  <si>
    <t>ES-SABADO</t>
  </si>
  <si>
    <t>LM-SABADO</t>
  </si>
  <si>
    <t>ACTAS DE  NACIMIENTO</t>
  </si>
  <si>
    <t>16 Junio. 2014</t>
  </si>
  <si>
    <t>16 Junio 2014</t>
  </si>
  <si>
    <t>17 Junio. 2014</t>
  </si>
  <si>
    <t>CAMBIO DE MILITAR A CIDIL</t>
  </si>
  <si>
    <t>18 Junio 2014</t>
  </si>
  <si>
    <t>CERTIFICACION DE  VIDA Y  COSTUMBRE</t>
  </si>
  <si>
    <t>20 Junio 2014</t>
  </si>
  <si>
    <t>21 Junio 2014</t>
  </si>
  <si>
    <t>28 Junio 2014</t>
  </si>
  <si>
    <t>GP-SABADO</t>
  </si>
  <si>
    <t>LICENCIA  MENOR DE EDAD</t>
  </si>
  <si>
    <t>23 Junio. 2014</t>
  </si>
  <si>
    <t>24 Junio. 2014</t>
  </si>
  <si>
    <t>LEGALIZACION ACTA DE NACIMENTO</t>
  </si>
  <si>
    <t xml:space="preserve">AMET </t>
  </si>
  <si>
    <t>CONSULTAS DE INFRACCIONES</t>
  </si>
  <si>
    <t>PLASTICO ARS</t>
  </si>
  <si>
    <t>25 Junio 2014</t>
  </si>
  <si>
    <t>TRAPASO DE MATRICULA</t>
  </si>
  <si>
    <t>27 Junio 2014</t>
  </si>
  <si>
    <t>CAMBIO DE CATEGORIA 1 A 2</t>
  </si>
  <si>
    <t>CETIFICACION DE  LICENCIA</t>
  </si>
  <si>
    <t>26 Junio 2014</t>
  </si>
  <si>
    <t>ONAPI REGISTRO DE NOMBRE  COMERCIAL</t>
  </si>
  <si>
    <t>OPSICION DE MATRICULA</t>
  </si>
  <si>
    <t xml:space="preserve">30 Junio. 2014      </t>
  </si>
  <si>
    <t>EL CARNET DEL SEGURO</t>
  </si>
  <si>
    <t>MECYT</t>
  </si>
  <si>
    <t>LEGALIZACION RECORD DE NOTAS</t>
  </si>
  <si>
    <t>CAMBIO DE CONTRIBUTIVO A SUBSIDIADO</t>
  </si>
  <si>
    <t>SOLICITUD SEGURO CONTRIBUTIVO</t>
  </si>
  <si>
    <t>VENTA DE REVISTAS</t>
  </si>
  <si>
    <t>PAGO DE MULTAS</t>
  </si>
  <si>
    <t>SOLICITUD DE PROVEEDOR DEL ESTADO</t>
  </si>
  <si>
    <t>Totales 2013</t>
  </si>
  <si>
    <t>hacienda</t>
  </si>
  <si>
    <t>1 Julio 2014</t>
  </si>
  <si>
    <t>CALCULO DE PRESTACIONES</t>
  </si>
  <si>
    <t>LEGALIZACION  ACTA DE MATRIMONIO</t>
  </si>
  <si>
    <t>RENOVACION CARNET SEGURO MEDICO</t>
  </si>
  <si>
    <t>INTERMEDIACION DE EMPLEO</t>
  </si>
  <si>
    <t>2 Julio 2014</t>
  </si>
  <si>
    <t>03 Julio 2014</t>
  </si>
  <si>
    <t>04 Julio 2014</t>
  </si>
  <si>
    <t>CEDCULA</t>
  </si>
  <si>
    <t>05 Julio 2014</t>
  </si>
  <si>
    <t>CARTA DE NO EMPLEO</t>
  </si>
  <si>
    <t>DUPLICADO DE CARNET SEGURO MEDICO</t>
  </si>
  <si>
    <t>05 Julio. 2014</t>
  </si>
  <si>
    <t>CALCULO DE  PRESTACIONES</t>
  </si>
  <si>
    <t>L.M.-SABADO</t>
  </si>
  <si>
    <t>Total de servicios 1er semestre</t>
  </si>
  <si>
    <t>Total de ciudadanos 1er semestre</t>
  </si>
  <si>
    <t>% Crecimiento ciudadanos 1er semestre</t>
  </si>
  <si>
    <t>7 Julio. 2014</t>
  </si>
  <si>
    <t>JT</t>
  </si>
  <si>
    <t>CARNET</t>
  </si>
  <si>
    <t> CONSULTAS DE INFRACCIONES DE TRANSITO</t>
  </si>
  <si>
    <t>08 Julio 2014</t>
  </si>
  <si>
    <t>PERDIDA DE UNA CLAVE</t>
  </si>
  <si>
    <t>CALCULO DE PERESTACIONES</t>
  </si>
  <si>
    <t>ACTA D E NACIMIENTO</t>
  </si>
  <si>
    <t>CARNET DEL SEGURO</t>
  </si>
  <si>
    <t>9 Julio. 2014</t>
  </si>
  <si>
    <t>10 Julio. 2014</t>
  </si>
  <si>
    <t>CARTE DE NO EMPLEO</t>
  </si>
  <si>
    <t>MESCYT</t>
  </si>
  <si>
    <t>LEGALIZACION</t>
  </si>
  <si>
    <t>REGISTRAR DOCUMENTO COMERCIAL</t>
  </si>
  <si>
    <t>11 Julio 2014</t>
  </si>
  <si>
    <t>12 Julio. 2014</t>
  </si>
  <si>
    <t>CARTA  DE NO EMPLEO</t>
  </si>
  <si>
    <t>14 Julio. 2014</t>
  </si>
  <si>
    <t>ACTA  DE MATRIMONIO</t>
  </si>
  <si>
    <t>RETIRO DE CARNET SEGURO  MEDICO</t>
  </si>
  <si>
    <t>NUVEA CEDULA</t>
  </si>
  <si>
    <t>15 Julio 2014</t>
  </si>
  <si>
    <t>CAMBIO DE PLASTICO</t>
  </si>
  <si>
    <t>CALCULO PRESTACIONES</t>
  </si>
  <si>
    <t>CARTA DE  NO EMPLEO</t>
  </si>
  <si>
    <t>16 Julio. 2014</t>
  </si>
  <si>
    <t>PAGODE DE MULTAS</t>
  </si>
  <si>
    <t>17 Julio. 2014</t>
  </si>
  <si>
    <t>18 Julio. 2014</t>
  </si>
  <si>
    <t>19 Julio 2014</t>
  </si>
  <si>
    <t>ES - SABADO</t>
  </si>
  <si>
    <t>MULTAS</t>
  </si>
  <si>
    <t>21 Julio. 2014</t>
  </si>
  <si>
    <t>LEGALIZACION ACTA  DE MATRIMONIO</t>
  </si>
  <si>
    <t>CAMBIO LICENCIA EXTRANGERA A DOMINICANA</t>
  </si>
  <si>
    <t xml:space="preserve">VERIFICARCION PLACA </t>
  </si>
  <si>
    <t>22 Julio. 2014</t>
  </si>
  <si>
    <t xml:space="preserve">PLACA </t>
  </si>
  <si>
    <t>CAMBIO DEMILITAR A CIVIL</t>
  </si>
  <si>
    <t>CARTA DE PRESTACIONES</t>
  </si>
  <si>
    <t>CARNET DEL SEGUERO</t>
  </si>
  <si>
    <t>23 Julio 2014</t>
  </si>
  <si>
    <t>23 Julio. 2014</t>
  </si>
  <si>
    <t>PAGO DE  IMPUESTO</t>
  </si>
  <si>
    <t>24 Julio. 2014</t>
  </si>
  <si>
    <t>CAMBIO DE CATEGORIA 2 A3</t>
  </si>
  <si>
    <t>REGISTRO  DE  NOMBRE COMERCIAL</t>
  </si>
  <si>
    <t>25Julio. 2014</t>
  </si>
  <si>
    <t>RASTREOS DE TELEFONOS  MOVIL</t>
  </si>
  <si>
    <t>26 Julio. 2014</t>
  </si>
  <si>
    <t>28 Julio. 2014</t>
  </si>
  <si>
    <t>TRAPASO</t>
  </si>
  <si>
    <t>REGISTRO DE  NOMBRE  COMERCIAL</t>
  </si>
  <si>
    <t>Cálculo Prestaciones</t>
  </si>
  <si>
    <t>30 Julio. 2014</t>
  </si>
  <si>
    <t>CAMBIO DE APELLIDO</t>
  </si>
  <si>
    <t>LEGALIZAZION  ACTA  DE DISFUNCION</t>
  </si>
  <si>
    <t>INTERMEDIACION DE  EMPLEO</t>
  </si>
  <si>
    <t>29 Julio. 2014</t>
  </si>
  <si>
    <t>PERMISO DE  MENOR</t>
  </si>
  <si>
    <t>ENTREGA DE CARNET</t>
  </si>
  <si>
    <t>REGRISTRO DE NOMBRE COMERCIAL</t>
  </si>
  <si>
    <t>MGP</t>
  </si>
  <si>
    <t>31 Julio. 2014</t>
  </si>
  <si>
    <t>Julio 2014</t>
  </si>
  <si>
    <t>1 Agosto. 2014</t>
  </si>
  <si>
    <t>RENOVACION  MILITAR</t>
  </si>
  <si>
    <t>RETIRO DE  CARNET DEL SEGURO</t>
  </si>
  <si>
    <t>2 Agosto. 2014</t>
  </si>
  <si>
    <t>L.M-SABADO</t>
  </si>
  <si>
    <t>4 Agosto. 2014</t>
  </si>
  <si>
    <t>5 Agosto. 2014</t>
  </si>
  <si>
    <t>06 Agosto 2014</t>
  </si>
  <si>
    <t>DUPLICADO LICENCIA MILITAR</t>
  </si>
  <si>
    <t>7 Agosto. 2014</t>
  </si>
  <si>
    <t>CALCULO DE  PERESTACIONAS</t>
  </si>
  <si>
    <t>CARNET DE  PARENDIZAJE</t>
  </si>
  <si>
    <t>PAGO  DE  IMPUESTOS</t>
  </si>
  <si>
    <t>8 Agosto. 2014</t>
  </si>
  <si>
    <t>CARTA DE NO TRABAJO</t>
  </si>
  <si>
    <t>REGRISTRO DE NOMBRE  COMERCIAL</t>
  </si>
  <si>
    <t>CARNA  DE NO EMPLEO</t>
  </si>
  <si>
    <t>11 AGOSTO 2014</t>
  </si>
  <si>
    <t>ACTA DE  MATRIMO</t>
  </si>
  <si>
    <t>09 Agosto 2014</t>
  </si>
  <si>
    <t>12 Agosto 2014</t>
  </si>
  <si>
    <t>13 Agosto.2014</t>
  </si>
  <si>
    <t>CALCULO DE PEREZTACIONES</t>
  </si>
  <si>
    <t>CEDULA  MILITAR</t>
  </si>
  <si>
    <t xml:space="preserve">SEGURO </t>
  </si>
  <si>
    <t>ACTA DE  NACIMINETO</t>
  </si>
  <si>
    <t>14 AGOSTO 2014</t>
  </si>
  <si>
    <t>PEGO DE IMPUESTO</t>
  </si>
  <si>
    <t>15 Agosto. 2014</t>
  </si>
  <si>
    <t>15 Agosto 2014</t>
  </si>
  <si>
    <t xml:space="preserve">PRESTACIONES </t>
  </si>
  <si>
    <t>18 AGOSTO 2014</t>
  </si>
  <si>
    <t>CAMBIO  DE MILITRA  A CIVIL</t>
  </si>
  <si>
    <t>CARTA DE EMPLEO</t>
  </si>
  <si>
    <t>CAMBIO  DE  MILITAR A  CIVIL</t>
  </si>
  <si>
    <t>CAMBIO  DE  CATEGORIA</t>
  </si>
  <si>
    <t>ACTA DE   NACIMIENTO</t>
  </si>
  <si>
    <t>ACTA DE   MATRIMONIO</t>
  </si>
  <si>
    <t>20 Agosto 2014</t>
  </si>
  <si>
    <t>21 AGOSTO 2014</t>
  </si>
  <si>
    <t>LEGALIZACION DE  ACTA  DE NACIMIENTO</t>
  </si>
  <si>
    <t>CARTNET DEL SEGURO</t>
  </si>
  <si>
    <t>LEGALIZAR ACTA DE NACIMIENTO</t>
  </si>
  <si>
    <t>22 AGOSTO 2014</t>
  </si>
  <si>
    <t>23 Agosto 2014</t>
  </si>
  <si>
    <t>25 Agosto  2014</t>
  </si>
  <si>
    <t>CLACULO DE PRESTACIONES</t>
  </si>
  <si>
    <t>27  Agosto 2014</t>
  </si>
  <si>
    <t>REGISTRO DE NOMBRE COPMERCIAL</t>
  </si>
  <si>
    <t>28  Agosto 2014</t>
  </si>
  <si>
    <t>ACTA DE  DIVORCIO</t>
  </si>
  <si>
    <t>OBRAS PUBLICA</t>
  </si>
  <si>
    <t xml:space="preserve">CALCULO DE PRESTACIONES </t>
  </si>
  <si>
    <t>CERTIFICACION DE ENTRADA Y SALIDA</t>
  </si>
  <si>
    <t>PAGO IMPUESTOS</t>
  </si>
  <si>
    <t>29 Agosto 2014</t>
  </si>
  <si>
    <t>CALCULO  DE PRESTACIONES</t>
  </si>
  <si>
    <t xml:space="preserve">REG.DE NOMBRE COMERCIAL </t>
  </si>
  <si>
    <t>ACTUALIZACION DE DATOS</t>
  </si>
  <si>
    <t>01 Sept. 2014</t>
  </si>
  <si>
    <t>REGISTRO CARNET SEGURO MEDICO</t>
  </si>
  <si>
    <t>02 Sept. 2014</t>
  </si>
  <si>
    <t xml:space="preserve">CAMBIO  DE CATEGORIA </t>
  </si>
  <si>
    <t>4 Sept. 2014</t>
  </si>
  <si>
    <t>CALCULO DE PRETACIONES</t>
  </si>
  <si>
    <t>PAGO SE  IMPUESTO</t>
  </si>
  <si>
    <t>PERMISO DE MIGRACION</t>
  </si>
  <si>
    <t>05 Sept. 2014</t>
  </si>
  <si>
    <t>CAMBIO DE PLACA</t>
  </si>
  <si>
    <t>PAGOP DE IMPUESTO</t>
  </si>
  <si>
    <t xml:space="preserve">PAGO DE  ESTADIA </t>
  </si>
  <si>
    <t>CAMBIO DE MILITRA A CIVIL</t>
  </si>
  <si>
    <t xml:space="preserve">MARBETE </t>
  </si>
  <si>
    <t>10  Sept. 2014</t>
  </si>
  <si>
    <t>OA</t>
  </si>
  <si>
    <t>11 Sept. 2014</t>
  </si>
  <si>
    <t>OBRAS  PUBLICA</t>
  </si>
  <si>
    <t xml:space="preserve"> REVISTA</t>
  </si>
  <si>
    <t>12 Sept. 2014</t>
  </si>
  <si>
    <t>13 Sept. 2014</t>
  </si>
  <si>
    <t>PERMIZO DE APRENDIZAJE</t>
  </si>
  <si>
    <t>IMPUESTO DE REVISTA</t>
  </si>
  <si>
    <t>15  Sept.2014</t>
  </si>
  <si>
    <t>CAMBIO DE MILITAR  A  CIVIL</t>
  </si>
  <si>
    <t>16 Sept. 2014</t>
  </si>
  <si>
    <t>17 Sept. 2014</t>
  </si>
  <si>
    <t>18 Sept. 2014</t>
  </si>
  <si>
    <t>H.F</t>
  </si>
  <si>
    <t>CARTA DE  NO  EMPLEO</t>
  </si>
  <si>
    <t>20 Sept.2014</t>
  </si>
  <si>
    <t>CERTIFICACION DE LIC</t>
  </si>
  <si>
    <t>CARTA DE TRABAJO</t>
  </si>
  <si>
    <t>HF</t>
  </si>
  <si>
    <t>CARNET DEL APRENDIZAJE</t>
  </si>
  <si>
    <t>19 Sept.2014</t>
  </si>
  <si>
    <t>22. Sept. 2014</t>
  </si>
  <si>
    <t xml:space="preserve">CERTIFICACION DE ACTAS </t>
  </si>
  <si>
    <t>23 Sept. 2014</t>
  </si>
  <si>
    <t xml:space="preserve">MIP  </t>
  </si>
  <si>
    <t>CARCULO DE PRESTACIONES</t>
  </si>
  <si>
    <t>25 Sept. 2014</t>
  </si>
  <si>
    <t xml:space="preserve">APOSTILLAR  </t>
  </si>
  <si>
    <t>AG</t>
  </si>
  <si>
    <t>26 Sept. 2014</t>
  </si>
  <si>
    <t xml:space="preserve">PAGO DE IMPUESTOS </t>
  </si>
  <si>
    <t>TRASPAZO DE VEHICULO</t>
  </si>
  <si>
    <t>RELACIONES EXTERIORES</t>
  </si>
  <si>
    <t>OA-SABADO</t>
  </si>
  <si>
    <t>27 septiembre 2014</t>
  </si>
  <si>
    <t>27 Sept. 2014</t>
  </si>
  <si>
    <t>30 Septiemb 2014</t>
  </si>
  <si>
    <t>PAGAR IMPUESTO</t>
  </si>
  <si>
    <t>PASARPORTE POR PRIMERA VEZ</t>
  </si>
  <si>
    <t>CACLCULO DE PRESTACIONES</t>
  </si>
  <si>
    <t>Sept. 2014</t>
  </si>
  <si>
    <t>01 Oct. 2014</t>
  </si>
  <si>
    <t>RETIRO CARNET DE SEGURO MEDICO</t>
  </si>
  <si>
    <t>02 Oct. 2014</t>
  </si>
  <si>
    <t>03 Oct. 2014</t>
  </si>
  <si>
    <t xml:space="preserve"> PLACA</t>
  </si>
  <si>
    <t xml:space="preserve">MT </t>
  </si>
  <si>
    <t>TRASPASO DE PLACAS</t>
  </si>
  <si>
    <t>CALCULOS DE PRESTACIONES</t>
  </si>
  <si>
    <t>04 Oct. 2014</t>
  </si>
  <si>
    <t xml:space="preserve"> OA-SABADO</t>
  </si>
  <si>
    <t>H.F- SABADO</t>
  </si>
  <si>
    <t>06 Oct. 2014</t>
  </si>
  <si>
    <t>CARNET DE APRENDIZAJEZ</t>
  </si>
  <si>
    <t>PROUSUARIO</t>
  </si>
  <si>
    <t>RECLAMACION BANCARIA</t>
  </si>
  <si>
    <t>RENOVACION DE PLACA</t>
  </si>
  <si>
    <t>CARNET DE APRENDISAJE</t>
  </si>
  <si>
    <t>ACTA DE SOLTERIA</t>
  </si>
  <si>
    <t>07 Oct. 2014</t>
  </si>
  <si>
    <t>CERTIFICADO NO TRABAJO</t>
  </si>
  <si>
    <t>PRESTACIONES LABORALES</t>
  </si>
  <si>
    <t>08 Oct. 2014</t>
  </si>
  <si>
    <t>PREAVISO</t>
  </si>
  <si>
    <t>09 OCT. 2014</t>
  </si>
  <si>
    <t>10 OCT.2014</t>
  </si>
  <si>
    <t>CARNET D E PARENDIZAJE</t>
  </si>
  <si>
    <t>REGISTRO D E NOMBRE  COMERCIAL</t>
  </si>
  <si>
    <t xml:space="preserve">11 octubre 2014 </t>
  </si>
  <si>
    <t>0A-SABADO</t>
  </si>
  <si>
    <t>HF- SABADO</t>
  </si>
  <si>
    <t>13 Oct.2014</t>
  </si>
  <si>
    <t xml:space="preserve">13 OCT. 2014 </t>
  </si>
  <si>
    <t>BR</t>
  </si>
  <si>
    <t>BANCA SOLIDARIAS</t>
  </si>
  <si>
    <t xml:space="preserve">DGP </t>
  </si>
  <si>
    <t>14 OCTUBRE 2014</t>
  </si>
  <si>
    <t>PAGO DE IMPU ESTO</t>
  </si>
  <si>
    <t>ACTA DE  DISFUNCION</t>
  </si>
  <si>
    <t>15 OCT.2014</t>
  </si>
  <si>
    <t>O.A</t>
  </si>
  <si>
    <t>LEGALIZAR RECORD DE NOTAS</t>
  </si>
  <si>
    <t xml:space="preserve">APOSTILLAR </t>
  </si>
  <si>
    <t>CIUDADANIA</t>
  </si>
  <si>
    <t>16 OCT. 2014</t>
  </si>
  <si>
    <t>CAMBIO D EMILITAR A CIVIL</t>
  </si>
  <si>
    <t>17 Oct. 2014</t>
  </si>
  <si>
    <t>ENTREGA DEL CARNET</t>
  </si>
  <si>
    <t>17 OCT. 2014</t>
  </si>
  <si>
    <t>HF SABADO</t>
  </si>
  <si>
    <t>20 OCT. 2014</t>
  </si>
  <si>
    <t>18 OCT. 2014</t>
  </si>
  <si>
    <t>21 OCT. 2014</t>
  </si>
  <si>
    <t>PAGO IMPUESTO</t>
  </si>
  <si>
    <t>22 OCT. 2014</t>
  </si>
  <si>
    <t xml:space="preserve">TRASPAZO DE </t>
  </si>
  <si>
    <t>Prousuario</t>
  </si>
  <si>
    <t>23 Oct. 2014</t>
  </si>
  <si>
    <t xml:space="preserve">23 OCT. 2014 </t>
  </si>
  <si>
    <t>CARTA DE LIQUIDACION</t>
  </si>
  <si>
    <t>LEGALIZAR ACTA</t>
  </si>
  <si>
    <t>CEDULA NUEVA</t>
  </si>
  <si>
    <t>24 OCT. 2014</t>
  </si>
  <si>
    <t xml:space="preserve">24 OCT. 2014 </t>
  </si>
  <si>
    <t>CERTIFICACION DE ACTAS DE NACIMIENTO</t>
  </si>
  <si>
    <t>25 OCT. 2014</t>
  </si>
  <si>
    <t>JT- SABADO</t>
  </si>
  <si>
    <t>ACTA D E NAMINIENTO</t>
  </si>
  <si>
    <t>27 OCT.2014</t>
  </si>
  <si>
    <t>ACTA DE DIVORCIO</t>
  </si>
  <si>
    <t>APOSTILLAR DOCUMENTO</t>
  </si>
  <si>
    <t>28 Oct. 2014</t>
  </si>
  <si>
    <t>28 OCT. 2014</t>
  </si>
  <si>
    <t>29 OCT.2014</t>
  </si>
  <si>
    <t>BANCA SOLIDARIA</t>
  </si>
  <si>
    <t>30 Oct.2014</t>
  </si>
  <si>
    <t>CARNET DE SEGURO</t>
  </si>
  <si>
    <t>31 OCT.2014</t>
  </si>
  <si>
    <t>JC</t>
  </si>
  <si>
    <t>REGULARIZACION</t>
  </si>
  <si>
    <t>REGISTRO DE EMPRESA</t>
  </si>
  <si>
    <t>03 NOV.2014</t>
  </si>
  <si>
    <t>APOSTILLAR DOCUMENTOS</t>
  </si>
  <si>
    <t>H F</t>
  </si>
  <si>
    <t>CERTIFACION DE ACTAS DE NACIMIENTO</t>
  </si>
  <si>
    <t>REVISTA DE CONDUCIR</t>
  </si>
  <si>
    <t>04 NOV.2014</t>
  </si>
  <si>
    <t>PAGO DE IMPUETOS</t>
  </si>
  <si>
    <t>05 NOV. 2014</t>
  </si>
  <si>
    <t>CERTIFICACUION DE VIDA Y COSTUMBRE</t>
  </si>
  <si>
    <t>CALCULOS DE PRETACIONES</t>
  </si>
  <si>
    <t>CERTIFICACION DE ACTAS DE NACIMIENTOS</t>
  </si>
  <si>
    <t>06 NOV.2014</t>
  </si>
  <si>
    <t>07 NOV.2014</t>
  </si>
  <si>
    <t>RENOVAR RESIDENCIA</t>
  </si>
  <si>
    <t xml:space="preserve">BR </t>
  </si>
  <si>
    <t>RASTREO DE CELULAR</t>
  </si>
  <si>
    <t>08 Nov. 2014</t>
  </si>
  <si>
    <t>HF - SABADO</t>
  </si>
  <si>
    <t>11 NOV.2014</t>
  </si>
  <si>
    <t>13 NOV.2014</t>
  </si>
  <si>
    <t>CARNET DE APERNDIZAJE</t>
  </si>
  <si>
    <t xml:space="preserve">HF </t>
  </si>
  <si>
    <t>PAGO DE SELLOS</t>
  </si>
  <si>
    <t>CALCULO DE PRESTACION</t>
  </si>
  <si>
    <t>12 Nov. 2014</t>
  </si>
  <si>
    <t>ACTA DE NACIMIENMTO</t>
  </si>
  <si>
    <t>CARMET DE APRENDIZAJE</t>
  </si>
  <si>
    <t>CERTIFICACION DE ACTAS DE MATRIMONIO</t>
  </si>
  <si>
    <t>CAMBIO DE CATEGORIAS</t>
  </si>
  <si>
    <t>AG-SABADO</t>
  </si>
  <si>
    <t>14 NOV.2014</t>
  </si>
  <si>
    <t>CARNET DEA APRENDIZAJE</t>
  </si>
  <si>
    <t>CARNET DE APRENDIZALE</t>
  </si>
  <si>
    <t>CONMPRA DE SELLOS</t>
  </si>
  <si>
    <t>TRASPAZO DE VEHICULOS</t>
  </si>
  <si>
    <t>17 Nov. 2014</t>
  </si>
  <si>
    <t>CERTIFICACIOON DE ACTAS DE NACIMIENTO</t>
  </si>
  <si>
    <t>18 Nov. 2014</t>
  </si>
  <si>
    <t>LICENCIA POR PRIMERA VEZ</t>
  </si>
  <si>
    <t>19 NOV.2014</t>
  </si>
  <si>
    <t>APOSTILLA DOCUMENTO</t>
  </si>
  <si>
    <t>21 NoV. 2014</t>
  </si>
  <si>
    <t>AP[OSTILLAR</t>
  </si>
  <si>
    <t>H.F SABADO</t>
  </si>
  <si>
    <t>CERTIFICACION DE ACTA DE NACIMIENTO</t>
  </si>
  <si>
    <t>1 de Noviembre 2014</t>
  </si>
  <si>
    <t>CANcILLERIA</t>
  </si>
  <si>
    <t>Progresando con Solidaridad</t>
  </si>
  <si>
    <t xml:space="preserve"> Permiso del menor </t>
  </si>
  <si>
    <t xml:space="preserve">Certificaciones de movimientos migratorios </t>
  </si>
  <si>
    <t>Recepción de certificaciones de estatus migratorios</t>
  </si>
  <si>
    <t xml:space="preserve">Duplicados perdida de carnet de las diferentes categorías </t>
  </si>
  <si>
    <t>Recepción expedientes por primera vez</t>
  </si>
  <si>
    <t>Solicitud estatus de expedientes, depositados</t>
  </si>
  <si>
    <t>Cobro prorroga de permanencia (estadías)</t>
  </si>
  <si>
    <t>Venta de los diferentes tipos de formularios</t>
  </si>
  <si>
    <t>Recepción de renovaciones de residentes</t>
  </si>
  <si>
    <t>Solicitud de citas de documentos</t>
  </si>
  <si>
    <t>Toma de firma y huellas</t>
  </si>
  <si>
    <t>24 NOV.1204</t>
  </si>
  <si>
    <t>COMPRA DE CELLOS</t>
  </si>
  <si>
    <t>CERTIFICACION DE ACTA DE MATRIMONIO</t>
  </si>
  <si>
    <t>TASPAZO DE VEHICULOS</t>
  </si>
  <si>
    <t>25 Nov. 2014</t>
  </si>
  <si>
    <t>26 Nov. 2014</t>
  </si>
  <si>
    <t xml:space="preserve">LEGALIZAR ACTA </t>
  </si>
  <si>
    <t xml:space="preserve"> H.F</t>
  </si>
  <si>
    <t>27 Nov. 2014</t>
  </si>
  <si>
    <t>28 Nov.2014</t>
  </si>
  <si>
    <t xml:space="preserve">CEDULA   </t>
  </si>
  <si>
    <t>VERIFICADOR DE MULTAS</t>
  </si>
  <si>
    <t>DUPLICADO DE PASPORTE</t>
  </si>
  <si>
    <t>29 Nov. 2014</t>
  </si>
  <si>
    <t>2 DIC. 2014</t>
  </si>
  <si>
    <t>2 DIC 2014</t>
  </si>
  <si>
    <t>3 DIC. 2014</t>
  </si>
  <si>
    <t>3 DIC 2014</t>
  </si>
  <si>
    <t>4 DIC. 2014</t>
  </si>
  <si>
    <t>04 DIC 2014</t>
  </si>
  <si>
    <t>5 DIC. 2014</t>
  </si>
  <si>
    <t>5 DIC 2014</t>
  </si>
  <si>
    <t>6 DIC 2014</t>
  </si>
  <si>
    <t>SB</t>
  </si>
  <si>
    <t>ESTADO DE CUENTA</t>
  </si>
  <si>
    <t>CEDULLA</t>
  </si>
  <si>
    <t>8 DIC. 2014</t>
  </si>
  <si>
    <t>8 DIC 2014</t>
  </si>
  <si>
    <t>EXTRACTO DE ACTAS</t>
  </si>
  <si>
    <t>9 DIC. 2014</t>
  </si>
  <si>
    <t>9 DIC 2014</t>
  </si>
  <si>
    <t>no</t>
  </si>
  <si>
    <t>24 diciembre</t>
  </si>
  <si>
    <t>31 de diciembre</t>
  </si>
  <si>
    <t>10 DIC. 1014</t>
  </si>
  <si>
    <t>10 DIC 2014</t>
  </si>
  <si>
    <t>11 DIC. 2014</t>
  </si>
  <si>
    <t>11 DIC 2014</t>
  </si>
  <si>
    <t>12 DIC 2014</t>
  </si>
  <si>
    <t>13 DIC.2014</t>
  </si>
  <si>
    <t>CANCILlERIA</t>
  </si>
  <si>
    <t>15 DIC. 2014</t>
  </si>
  <si>
    <t>15 DIC 2014</t>
  </si>
  <si>
    <t>OPOSICION</t>
  </si>
  <si>
    <t>PAGO D EIMPUESTOS</t>
  </si>
  <si>
    <t xml:space="preserve">OPOSICION </t>
  </si>
  <si>
    <t>16 DIC. 2014</t>
  </si>
  <si>
    <t>PGO DE IMPUESTOS</t>
  </si>
  <si>
    <t>16 DIC 2014</t>
  </si>
  <si>
    <t>17 DIC. 2014</t>
  </si>
  <si>
    <t>17 DIC 2014</t>
  </si>
  <si>
    <t>18 DIC. 2014</t>
  </si>
  <si>
    <t>REGISTRO DE PLACA</t>
  </si>
  <si>
    <t>18 DIC 2014</t>
  </si>
  <si>
    <t>19 DIC. 2014</t>
  </si>
  <si>
    <t>20 DIC. 2014</t>
  </si>
  <si>
    <t>20 DIC 2014</t>
  </si>
  <si>
    <t>TRASPAZO DE CEHICULO</t>
  </si>
  <si>
    <t>22 DIC. 2014</t>
  </si>
  <si>
    <t>22 DIC 2014</t>
  </si>
  <si>
    <t>23 DIC. 2014</t>
  </si>
  <si>
    <t>23 DIC 2014</t>
  </si>
  <si>
    <t>DESCARGO DE MULTAS</t>
  </si>
  <si>
    <t>24 DIC 2014</t>
  </si>
  <si>
    <t>26 DIC 2014</t>
  </si>
  <si>
    <t>27 DIC 2014</t>
  </si>
  <si>
    <t>HF-SABADO</t>
  </si>
  <si>
    <t>29 DIC. 2014</t>
  </si>
  <si>
    <t>RENOVACION DE PASPORTE</t>
  </si>
  <si>
    <t>PASPORTE POR PRIMERA VEZ</t>
  </si>
  <si>
    <t>30 DIC. 2014</t>
  </si>
  <si>
    <t>30 DIC 2014</t>
  </si>
  <si>
    <t>Julio 2013</t>
  </si>
  <si>
    <t>Agosto 2013</t>
  </si>
  <si>
    <t>Sept. 2013</t>
  </si>
  <si>
    <t>Oct. 2013</t>
  </si>
  <si>
    <t>Nov. 2013</t>
  </si>
  <si>
    <t>Dic. 2013</t>
  </si>
  <si>
    <t>Nov. 2014</t>
  </si>
  <si>
    <t>31 DIC. 2014</t>
  </si>
  <si>
    <t>REVISTAS</t>
  </si>
  <si>
    <t>Dic. 2014</t>
  </si>
  <si>
    <t>Oct. 2014</t>
  </si>
  <si>
    <t>Totales</t>
  </si>
  <si>
    <t>2 ENE. 2015</t>
  </si>
  <si>
    <t>3 ENE. 2015</t>
  </si>
  <si>
    <t>6 ENE. 2015</t>
  </si>
  <si>
    <t>Consultas (multas, vencida, activa, cambio,etc)</t>
  </si>
  <si>
    <t>8 ENE. 2015</t>
  </si>
  <si>
    <t>07 ENE 2015</t>
  </si>
  <si>
    <t>07 ENE. 2015</t>
  </si>
  <si>
    <t>LEGALIZAR DOCUMENTO</t>
  </si>
  <si>
    <t>9 ENE. 2015</t>
  </si>
  <si>
    <t>TRASAPASO DE VEHICULO</t>
  </si>
  <si>
    <t>10 ENE. 2014</t>
  </si>
  <si>
    <t xml:space="preserve">HF- SABADO </t>
  </si>
  <si>
    <t>12 ENE. 2015</t>
  </si>
  <si>
    <t>ACTA INEXTENSA</t>
  </si>
  <si>
    <t>LICENCIA POR PRIMERZ VEZ</t>
  </si>
  <si>
    <t>13 ENE. 2015</t>
  </si>
  <si>
    <t>DESCARGO DE FICHAS</t>
  </si>
  <si>
    <t>14  ENE. 2015</t>
  </si>
  <si>
    <t xml:space="preserve"> PAGO DE IMPUESTOS</t>
  </si>
  <si>
    <t>PASAPORE</t>
  </si>
  <si>
    <t>14 ENE. 2014</t>
  </si>
  <si>
    <t>15 ENE. 2015</t>
  </si>
  <si>
    <t>16 ENE. 2015</t>
  </si>
  <si>
    <t>16 ENE. 2014</t>
  </si>
  <si>
    <t>17 ENE. 2015</t>
  </si>
  <si>
    <t>Enero 2015</t>
  </si>
  <si>
    <t>Febrero 2015</t>
  </si>
  <si>
    <t>Diciembre 2015</t>
  </si>
  <si>
    <t>Noviembre 2015</t>
  </si>
  <si>
    <t>Octubre 2015</t>
  </si>
  <si>
    <t>Septiembre 2015</t>
  </si>
  <si>
    <t>Agosto 2015</t>
  </si>
  <si>
    <t xml:space="preserve"> Julio 2015</t>
  </si>
  <si>
    <t>Junio 2015</t>
  </si>
  <si>
    <t>Mayo 2015</t>
  </si>
  <si>
    <t>Abril 2015</t>
  </si>
  <si>
    <t>Marzo 2015</t>
  </si>
  <si>
    <t>19 ENE. 2015</t>
  </si>
  <si>
    <t>CERTIFIACION DE VIDA Y COSTUMBRE</t>
  </si>
  <si>
    <t>20 ENE. 2015</t>
  </si>
  <si>
    <t>20 ENE.2015</t>
  </si>
  <si>
    <t>22 ENE. 2015</t>
  </si>
  <si>
    <t>22 ENE.2015</t>
  </si>
  <si>
    <t>23 ENE. 2015</t>
  </si>
  <si>
    <t>CARNET DEL SEGURA</t>
  </si>
  <si>
    <t>24 ENE.2015</t>
  </si>
  <si>
    <t>CARTA DE NO TRANAJO</t>
  </si>
  <si>
    <t>27 ENE. 2015</t>
  </si>
  <si>
    <t>28 ENE.2015</t>
  </si>
  <si>
    <t>29 ENE.2015</t>
  </si>
  <si>
    <t>ACTAS DE MATRIMONIO</t>
  </si>
  <si>
    <t>30 ENE. 2015</t>
  </si>
  <si>
    <t>31 ENE. 2015</t>
  </si>
  <si>
    <t>BanReservas(banca solidaria)</t>
  </si>
  <si>
    <t>02 FEB. 2015</t>
  </si>
  <si>
    <t>CVERTIFICACIONDE ACTAS DE NACIMIENTO</t>
  </si>
  <si>
    <t>03 FEB. 2015</t>
  </si>
  <si>
    <t>POSTILLAR</t>
  </si>
  <si>
    <t>4 FEB. 2015</t>
  </si>
  <si>
    <t>04 FEB. 2015</t>
  </si>
  <si>
    <t xml:space="preserve">CARNET DE APRENDIZAJE </t>
  </si>
  <si>
    <t>05 FEB. 2015</t>
  </si>
  <si>
    <t>PAPEL DE VIDA Y COSTUMBRE</t>
  </si>
  <si>
    <t>06 FEB.2015</t>
  </si>
  <si>
    <t>CAULCULO DE PRESTACIONES</t>
  </si>
  <si>
    <t>ABANDONO DE TRABAJO</t>
  </si>
  <si>
    <t>COMPRA DE  SELLOS</t>
  </si>
  <si>
    <t>ESCARGO DE MULTAS</t>
  </si>
  <si>
    <t>07 FEB.2015</t>
  </si>
  <si>
    <t>CERTIFIACCION DE ACTAS DE NACIMIENTO</t>
  </si>
  <si>
    <t>09 FEB. 2015</t>
  </si>
  <si>
    <t>COMPRA D SELLOS</t>
  </si>
  <si>
    <t>10 FEB. 2015</t>
  </si>
  <si>
    <t>COMPRA DE DE SELLOS</t>
  </si>
  <si>
    <t>LICENCIA POR PRMERA VEZ</t>
  </si>
  <si>
    <t>11 FEB. 2015</t>
  </si>
  <si>
    <t>12 FEB. 2015</t>
  </si>
  <si>
    <t>LEGARLIZAR ACTA</t>
  </si>
  <si>
    <t xml:space="preserve">          13 FEB. 2015</t>
  </si>
  <si>
    <t>OA - SABADO</t>
  </si>
  <si>
    <t xml:space="preserve">          14 FEB. 2015</t>
  </si>
  <si>
    <t>13 FEB.2015</t>
  </si>
  <si>
    <t>RETIRO DE FICHA</t>
  </si>
  <si>
    <t>LICENCIA DE MILITAR A CIVIL</t>
  </si>
  <si>
    <t xml:space="preserve">             16 FEB.2015</t>
  </si>
  <si>
    <t>REGISTRAR NOMBRE</t>
  </si>
  <si>
    <t>16 FEB.2015</t>
  </si>
  <si>
    <t>17 FEB.2015</t>
  </si>
  <si>
    <t>18 FEB.2015.</t>
  </si>
  <si>
    <t>DECLARACION TARDIA</t>
  </si>
  <si>
    <t>CERTIFICACION  DE LIC</t>
  </si>
  <si>
    <t>CARTA DDE VIDA Y COSTUMBRE</t>
  </si>
  <si>
    <t>19 FEB. 2015</t>
  </si>
  <si>
    <t>PENSION DE MANUNTENCION</t>
  </si>
  <si>
    <t>19 FEB.2015</t>
  </si>
  <si>
    <t>PAGO DE IMOUESTOS</t>
  </si>
  <si>
    <t>RIESGOS LABORALES</t>
  </si>
  <si>
    <t xml:space="preserve">CALCULOS PRESTACIONES </t>
  </si>
  <si>
    <t>CARTA DE M=NO TRABAJO</t>
  </si>
  <si>
    <t>CARNET DE L SEGURO</t>
  </si>
  <si>
    <t>20 FEB. 2015.</t>
  </si>
  <si>
    <t>21 FEB. 2015</t>
  </si>
  <si>
    <t>24 FEB.2015</t>
  </si>
  <si>
    <t>24 FEB. 2015</t>
  </si>
  <si>
    <t>25 FEB.2015</t>
  </si>
  <si>
    <t>23 FEB. 2015</t>
  </si>
  <si>
    <t>26 FEB. 2015</t>
  </si>
  <si>
    <t>28 Feb. 2015</t>
  </si>
  <si>
    <t>Cambio DE MILITAR A CIVIL</t>
  </si>
  <si>
    <t>CERTIFICACION DE buena costumbre</t>
  </si>
  <si>
    <t>02 MAR.2015</t>
  </si>
  <si>
    <t>3 MAR.2015</t>
  </si>
  <si>
    <t>DESCARGA DE MULTAS</t>
  </si>
  <si>
    <t>4 MAR. 2015</t>
  </si>
  <si>
    <t>04 MAR.2015</t>
  </si>
  <si>
    <t>COMPRA DE SELLOSS</t>
  </si>
  <si>
    <t>5 MAR. 2015</t>
  </si>
  <si>
    <t>05 MAR.2015</t>
  </si>
  <si>
    <t>06 Marzo 2015</t>
  </si>
  <si>
    <t>07 MAR.2015</t>
  </si>
  <si>
    <t>09 MAR.2015</t>
  </si>
  <si>
    <t>CARNET DE APENDIZAJE</t>
  </si>
  <si>
    <t>CAMBIO DE CATEGORIA DE LICENCIA</t>
  </si>
  <si>
    <t>10 MAR.2015</t>
  </si>
  <si>
    <t>11 MAR.2015</t>
  </si>
  <si>
    <t>12 MAR. 2015</t>
  </si>
  <si>
    <t>12 MAR.2015</t>
  </si>
  <si>
    <t>13 MAR. 2015</t>
  </si>
  <si>
    <t>13 MAR.2015</t>
  </si>
  <si>
    <t>CAMBIO DE LICENCIA DE MILITAR A CIVIL</t>
  </si>
  <si>
    <t>REGISTRAR DE NOMBRE</t>
  </si>
  <si>
    <t>14 MAR. 2015</t>
  </si>
  <si>
    <t>CALCULO DE PRESTACIONES LABORALES</t>
  </si>
  <si>
    <t>16 MAR.2015</t>
  </si>
  <si>
    <t>ACTO DE VENTA</t>
  </si>
  <si>
    <t>CAMBIO CEDULA</t>
  </si>
  <si>
    <t>17 MAR.2015</t>
  </si>
  <si>
    <t>18 MAR.2015</t>
  </si>
  <si>
    <t>19 MAR. 2015</t>
  </si>
  <si>
    <t>20 MAR. 2015</t>
  </si>
  <si>
    <t>20 MAR.2015</t>
  </si>
  <si>
    <t>CERTIFICACION DE ACTAS  DE NACIMIENTO</t>
  </si>
  <si>
    <t>21 MAR.2015</t>
  </si>
  <si>
    <t>23 MAR. 2015</t>
  </si>
  <si>
    <t>23 MAR.2015</t>
  </si>
  <si>
    <t>24 MAR.2015</t>
  </si>
  <si>
    <t>25 MAR. 2015</t>
  </si>
  <si>
    <t>CALCULO DE PRESTCAIONES</t>
  </si>
  <si>
    <t>26 MAR.2015</t>
  </si>
  <si>
    <t>SOLICITUD DE EXEQUATUR</t>
  </si>
  <si>
    <t>ACTA DE NACIENTO</t>
  </si>
  <si>
    <t>27 MAR.2015</t>
  </si>
  <si>
    <t>CERTIFICACION DE  ACTAS DE NACIMIENTO</t>
  </si>
  <si>
    <t>CH</t>
  </si>
  <si>
    <t>CERTIFICACION DE  ACTAS DE MATRIMONIO</t>
  </si>
  <si>
    <t>RETIRO DEL CARNET</t>
  </si>
  <si>
    <t>28 MAR. 2015</t>
  </si>
  <si>
    <t>CH-SABADO</t>
  </si>
  <si>
    <t>CARNET DE SENASA</t>
  </si>
  <si>
    <t>RENOVACION DE MARBETE</t>
  </si>
  <si>
    <t>30 MAR.2015</t>
  </si>
  <si>
    <t>DGI</t>
  </si>
  <si>
    <t>RETIRO DEL SEGURO</t>
  </si>
  <si>
    <t>31 MAR.2015</t>
  </si>
  <si>
    <t>CAMBIO DE CATEGORDIA</t>
  </si>
  <si>
    <t>31  MAR. 2015</t>
  </si>
  <si>
    <t>Total Servicios   2015</t>
  </si>
  <si>
    <t>Total Servicios 2015</t>
  </si>
  <si>
    <t>Totales 2015</t>
  </si>
  <si>
    <t>Total Ciudadanos 2015</t>
  </si>
  <si>
    <t>Primer Trimestre 2015</t>
  </si>
  <si>
    <t>Primer Trimestre  2014</t>
  </si>
  <si>
    <t>1 ABRIL. 2015</t>
  </si>
  <si>
    <t>2 ABRIL. 2015.</t>
  </si>
  <si>
    <t>06 ABR.2015</t>
  </si>
  <si>
    <t>CAMBIODE CATEGORIA</t>
  </si>
  <si>
    <t>PAGO DE INPUESTOS</t>
  </si>
  <si>
    <t>7 ABRIL 2015</t>
  </si>
  <si>
    <t>INCLUCION DEPENDIENTE</t>
  </si>
  <si>
    <t>ACTA DE AMTRIMONIO</t>
  </si>
  <si>
    <t>8 ABRIL 2015</t>
  </si>
  <si>
    <t>CARNET SENASA</t>
  </si>
  <si>
    <t>CARNET SEGURO MEDICO</t>
  </si>
  <si>
    <t xml:space="preserve">CANSILLERIA </t>
  </si>
  <si>
    <t xml:space="preserve">RETIRO DE CARNET </t>
  </si>
  <si>
    <t>9 ABR.2015</t>
  </si>
  <si>
    <t>10 ABR.2015</t>
  </si>
  <si>
    <t>11 ABRIL 2015</t>
  </si>
  <si>
    <t>13 ABR.2015</t>
  </si>
  <si>
    <t>BECAS</t>
  </si>
  <si>
    <t>14 ABRIL 2015</t>
  </si>
  <si>
    <t>RENOVACION DE CARNET DE APRENDIZAJE</t>
  </si>
  <si>
    <t>APOSTILLE</t>
  </si>
  <si>
    <t>ACTA DE DEFUNSION</t>
  </si>
  <si>
    <t>15 ABRIL 2015</t>
  </si>
  <si>
    <t>CANSILLERIA</t>
  </si>
  <si>
    <t>16 ABRIL 2015</t>
  </si>
  <si>
    <t>RENOVACION DE LICENCIA POR PRIME</t>
  </si>
  <si>
    <t>17 ABRIL 2015</t>
  </si>
  <si>
    <t>PAGO DE PAGO DE IMPUESTOS</t>
  </si>
  <si>
    <t>CRANET DE APRENDIZAJE</t>
  </si>
  <si>
    <t>CEDULA DE IDENTIDAD</t>
  </si>
  <si>
    <t>18 ABR.2015</t>
  </si>
  <si>
    <t>18 ABRIL 2015</t>
  </si>
  <si>
    <t>20 ABRIL 2015</t>
  </si>
  <si>
    <t>DUPLICADO DE CDULA</t>
  </si>
  <si>
    <t>TRASPAO DE VEHICULO</t>
  </si>
  <si>
    <t>CAMBIO DE CATGORIA</t>
  </si>
  <si>
    <t>21 ABRIL 2015</t>
  </si>
  <si>
    <t xml:space="preserve"> PLACAS</t>
  </si>
  <si>
    <t>CARNETDE SEGURO</t>
  </si>
  <si>
    <t>22 ABRIL 2015</t>
  </si>
  <si>
    <t>23 ABRIL. 2015</t>
  </si>
  <si>
    <t>24 ABRIL 2015</t>
  </si>
  <si>
    <t>RETIRO DE CARNET DE SEGURO</t>
  </si>
  <si>
    <t>25 ABRIL. 2015</t>
  </si>
  <si>
    <t>27 ABRIL 2015</t>
  </si>
  <si>
    <t>LICENCIA POR PROMERA VEZ</t>
  </si>
  <si>
    <t>28 ABR.2015</t>
  </si>
  <si>
    <t>DUPLICADO DE CARNET</t>
  </si>
  <si>
    <t>29 ABIRL 2015</t>
  </si>
  <si>
    <t>30 ABRIL 2015</t>
  </si>
  <si>
    <t>Traspaso DE MATRICULA</t>
  </si>
  <si>
    <t xml:space="preserve"> MARBETE</t>
  </si>
  <si>
    <t>1 MAY.2015</t>
  </si>
  <si>
    <t>02 ABRIL 2015</t>
  </si>
  <si>
    <t>05 MAYO 2015</t>
  </si>
  <si>
    <t xml:space="preserve">MATRICULA </t>
  </si>
  <si>
    <t>TRASPASO DEMATRICULA</t>
  </si>
  <si>
    <t>6 MAY.2015</t>
  </si>
  <si>
    <t>08 MAYO 2015</t>
  </si>
  <si>
    <t>RETIRO DE MULTAS</t>
  </si>
  <si>
    <t>07 MAYO 2015</t>
  </si>
  <si>
    <t xml:space="preserve">CARNET </t>
  </si>
  <si>
    <t>MINERD</t>
  </si>
  <si>
    <t>CERTIFICADO DE 8VO GRADO</t>
  </si>
  <si>
    <t>RETIRO DE PLACAS</t>
  </si>
  <si>
    <t>9 MAY.2015</t>
  </si>
  <si>
    <t>09 MAYO 2015</t>
  </si>
  <si>
    <t>ACTA DE NACIMIENTO PARA FINES ESCOLARES</t>
  </si>
  <si>
    <t>Porcentaje</t>
  </si>
  <si>
    <t>11 MAY.2015</t>
  </si>
  <si>
    <t>TRASPASO DE BEHICULO</t>
  </si>
  <si>
    <t>LICENCIA DE CONDUCIR</t>
  </si>
  <si>
    <t>12 MAY.2015</t>
  </si>
  <si>
    <t>CARNET BDE APRENDIZAJE</t>
  </si>
  <si>
    <t>13 MAY.2015</t>
  </si>
  <si>
    <t xml:space="preserve">CARNET   </t>
  </si>
  <si>
    <t xml:space="preserve">RETIRO DEL CARNET </t>
  </si>
  <si>
    <t>14 MAY.2015</t>
  </si>
  <si>
    <t>ACTA CON FINES ESCOLARES</t>
  </si>
  <si>
    <t>15 MAY.2015</t>
  </si>
  <si>
    <t>16 MAYO 2015</t>
  </si>
  <si>
    <t>CAMBIO DE LICENCIA</t>
  </si>
  <si>
    <t>18 MAYO 2015</t>
  </si>
  <si>
    <t xml:space="preserve">CARNET  </t>
  </si>
  <si>
    <t>19 MAY.2015</t>
  </si>
  <si>
    <t>RECOR DE LICENCIA</t>
  </si>
  <si>
    <t>ACTA DE DIFUNCION</t>
  </si>
  <si>
    <t xml:space="preserve">ACTA DE NACIMIENTO  </t>
  </si>
  <si>
    <t>DESCRAGA DE MULTAS</t>
  </si>
  <si>
    <t>20 MAYO 2015</t>
  </si>
  <si>
    <t>21 MAYO 2015</t>
  </si>
  <si>
    <t>RENOVACION  DE LICENCIA MILITAR</t>
  </si>
  <si>
    <t>22/05/2015</t>
  </si>
  <si>
    <t>DESCARGA DE FICHAS</t>
  </si>
  <si>
    <t>23 MAYO 2015</t>
  </si>
  <si>
    <t>ACTAS DE NACIMINETOS</t>
  </si>
  <si>
    <t>25 MAYO 2015</t>
  </si>
  <si>
    <t>ACTA DE MATRIMONIO LEGALIZADA</t>
  </si>
  <si>
    <t xml:space="preserve">ACTA DE MATRIMONIO  </t>
  </si>
  <si>
    <t xml:space="preserve"> CARNET</t>
  </si>
  <si>
    <t>ACTA DE NACIMIENTO LEGALIZADA Y CERTIFICADA</t>
  </si>
  <si>
    <t>26 MAY.2015</t>
  </si>
  <si>
    <t>27 MAYO 2015</t>
  </si>
  <si>
    <t>ACTAS DE NACIMIENTO LEGALIZADA</t>
  </si>
  <si>
    <t>28 MAYO 2015</t>
  </si>
  <si>
    <t>29 MAYO 2015</t>
  </si>
  <si>
    <t>SEGURO SENASA DE DOMESTICA</t>
  </si>
  <si>
    <t xml:space="preserve">ACTAS DE NACIMIENTO  </t>
  </si>
  <si>
    <t>30 MAYO 2015</t>
  </si>
  <si>
    <t>CARNAT</t>
  </si>
  <si>
    <t>PROCURADURIA</t>
  </si>
  <si>
    <t>POLICIA NACIONAL</t>
  </si>
  <si>
    <t>DESPACHO PRIMERA DAMA</t>
  </si>
  <si>
    <t xml:space="preserve">SOLIDARIDAD </t>
  </si>
  <si>
    <t>SOLIDARIDADA</t>
  </si>
  <si>
    <t xml:space="preserve">MIP </t>
  </si>
  <si>
    <t xml:space="preserve"> DGM</t>
  </si>
  <si>
    <t>SALUD PUBLICA</t>
  </si>
  <si>
    <t>CONAPE</t>
  </si>
  <si>
    <t>BANRESERVAS</t>
  </si>
  <si>
    <t>TRIBUNAL DE MENORES</t>
  </si>
  <si>
    <t>MINISTERIO EDUCACIÓN</t>
  </si>
  <si>
    <t>MINISTERIO DE EDUCACIÓN</t>
  </si>
  <si>
    <t xml:space="preserve">SIUBEN </t>
  </si>
  <si>
    <t>MINISTERIO DE EDUCACION</t>
  </si>
  <si>
    <t>BANCO RESERVAS</t>
  </si>
  <si>
    <t>HACIENDA</t>
  </si>
  <si>
    <t>MEESCYT</t>
  </si>
  <si>
    <t>PROINDISTRIA</t>
  </si>
  <si>
    <t>TOTAL SERVICIOS NO DISPOBIBLES</t>
  </si>
  <si>
    <t>PAPEL DIVORCIO/ DGP</t>
  </si>
  <si>
    <t>Renovación DGP/ Duplicado</t>
  </si>
  <si>
    <t>DGP por Primera Vez</t>
  </si>
  <si>
    <t>SACAR DGP</t>
  </si>
  <si>
    <t>DGPS POR PRIMERA VEZ MENORES</t>
  </si>
  <si>
    <t>renovacion DGP</t>
  </si>
  <si>
    <t>Renovacion de DGP</t>
  </si>
  <si>
    <t>Renovacion DGP</t>
  </si>
  <si>
    <t>Renovación de DGP</t>
  </si>
  <si>
    <t>renovacion de DGP</t>
  </si>
  <si>
    <t>expedicion de DGP</t>
  </si>
  <si>
    <t>expedicion DGP</t>
  </si>
  <si>
    <t xml:space="preserve">renovacion de DGP </t>
  </si>
  <si>
    <t xml:space="preserve">renovacion de pasa DGP </t>
  </si>
  <si>
    <t>DGP por priemera vez</t>
  </si>
  <si>
    <t>renovación de DGPs</t>
  </si>
  <si>
    <t>DGP por primera vez</t>
  </si>
  <si>
    <t>duplicado de DGP</t>
  </si>
  <si>
    <t>renocacion de DGP</t>
  </si>
  <si>
    <t xml:space="preserve"> renocacion de DGP</t>
  </si>
  <si>
    <t>Renovacion de DGPs</t>
  </si>
  <si>
    <t>Duplicado de DGP</t>
  </si>
  <si>
    <t>DGP para Menor</t>
  </si>
  <si>
    <t>DUPLIECADO DE DGP</t>
  </si>
  <si>
    <t>Renovación DGP</t>
  </si>
  <si>
    <t>DGP POR PRIMERA VEZ</t>
  </si>
  <si>
    <t>DUPLICADO DE DGP</t>
  </si>
  <si>
    <t>RENOVACION DE DGP</t>
  </si>
  <si>
    <t>DGP POR PERDIDA</t>
  </si>
  <si>
    <t>RENOVACION DGPS POR PERDIDA</t>
  </si>
  <si>
    <t>DGP PARA MENOR</t>
  </si>
  <si>
    <t>RENOVACION DGP</t>
  </si>
  <si>
    <t>DUPLICADO DGP</t>
  </si>
  <si>
    <t>DU[LICADO DE DGP</t>
  </si>
  <si>
    <t>DGP  POR PRIMERA VEZ</t>
  </si>
  <si>
    <t xml:space="preserve">RENOVACION DE DGP </t>
  </si>
  <si>
    <t>REN DE DGP</t>
  </si>
  <si>
    <t>RENOVACION DE  DGP</t>
  </si>
  <si>
    <t>ROVACION DE DGP</t>
  </si>
  <si>
    <t xml:space="preserve">DGP PARA MENOR </t>
  </si>
  <si>
    <t>DGP POR PRIMERA</t>
  </si>
  <si>
    <t>RENOVACVION DE DGP</t>
  </si>
  <si>
    <t>DGP POR  PRIMERA VEZ</t>
  </si>
  <si>
    <t>RENOVACION DEDGP</t>
  </si>
  <si>
    <t>RENOVACION  DE DGP</t>
  </si>
  <si>
    <t>RENOVAVION DGP</t>
  </si>
  <si>
    <t>DUPLICADO DE DGPS</t>
  </si>
  <si>
    <t>RENO VACION DGP</t>
  </si>
  <si>
    <t>RENOVACIION DE DGP</t>
  </si>
  <si>
    <t>RENOVACION DE DGPS</t>
  </si>
  <si>
    <t>RENOVAR DGP</t>
  </si>
  <si>
    <t>DUPLICADO  DE DGP</t>
  </si>
  <si>
    <t xml:space="preserve"> DUPLICADO DE DGP</t>
  </si>
  <si>
    <t xml:space="preserve"> DGP</t>
  </si>
  <si>
    <t>RENOVAR  DGP</t>
  </si>
  <si>
    <t>DGPS</t>
  </si>
  <si>
    <t xml:space="preserve"> RENOVAR DGP</t>
  </si>
  <si>
    <t>DUPLICADO D DGP</t>
  </si>
  <si>
    <t>RENOVACIUON DE DGP</t>
  </si>
  <si>
    <t>RENOVACIONDE DGP</t>
  </si>
  <si>
    <t>DGP POR PRIMERZ VEZ</t>
  </si>
  <si>
    <t>DUPLICADO DEL DGP</t>
  </si>
  <si>
    <t>PAPELES PARA SOLICITAR DGP</t>
  </si>
  <si>
    <t>DGP VIP</t>
  </si>
  <si>
    <t xml:space="preserve"> SUPLICADO DE DGP</t>
  </si>
  <si>
    <t>DGP POR PRIMERA VES</t>
  </si>
  <si>
    <t xml:space="preserve">MIREX </t>
  </si>
  <si>
    <t>MINISTERIO EDUCACION</t>
  </si>
  <si>
    <t>PROCONSUMIDOR</t>
  </si>
  <si>
    <t>Ciudadanos</t>
  </si>
  <si>
    <t>Institucion</t>
  </si>
  <si>
    <t>Servicios por Semana por Institución</t>
  </si>
  <si>
    <t>Servicios</t>
  </si>
  <si>
    <t xml:space="preserve">Gran Total Ciudadanos </t>
  </si>
  <si>
    <t>N/D</t>
  </si>
  <si>
    <t>Feb. 2014</t>
  </si>
  <si>
    <t>Ene. 2014</t>
  </si>
  <si>
    <t>Mar. 2014</t>
  </si>
  <si>
    <t>Abr. 2014</t>
  </si>
  <si>
    <t>May. 2014</t>
  </si>
  <si>
    <t>Jun. 2014</t>
  </si>
  <si>
    <t>Jul. 2014</t>
  </si>
  <si>
    <t>Ago. 2014</t>
  </si>
  <si>
    <t>Ciudadanos Mes</t>
  </si>
  <si>
    <t>Semana del 1 de Agosto 2015</t>
  </si>
  <si>
    <t>Semana del 03 al 08 de Agosto 2015</t>
  </si>
  <si>
    <t>Semana del 10 al 15 de Agosto 2015</t>
  </si>
  <si>
    <t>Semana del 17 al 22 de Agosto 2015</t>
  </si>
  <si>
    <t>Semana del 24 al 29 de Agosto 2015</t>
  </si>
  <si>
    <t>Semana del 31 de Agosto 2015</t>
  </si>
  <si>
    <t>Total Servicios  Agosto 2015</t>
  </si>
  <si>
    <t>Total Ciudadanos  Agosto 2015</t>
  </si>
  <si>
    <t>Total Servicios  2015</t>
  </si>
  <si>
    <t xml:space="preserve">Total Ciudadanos 2015 </t>
  </si>
  <si>
    <t>24 Agosto</t>
  </si>
  <si>
    <t>25 Agosto</t>
  </si>
  <si>
    <t>26 Agosto</t>
  </si>
  <si>
    <t>27 Agosto</t>
  </si>
  <si>
    <t>28 Agosto</t>
  </si>
  <si>
    <t>29 Agosto</t>
  </si>
  <si>
    <t>Semana del 24 al 29 de Agosto de 2015</t>
  </si>
</sst>
</file>

<file path=xl/styles.xml><?xml version="1.0" encoding="utf-8"?>
<styleSheet xmlns="http://schemas.openxmlformats.org/spreadsheetml/2006/main">
  <numFmts count="7">
    <numFmt numFmtId="43" formatCode="_(* #,##0.00_);_(* \(#,##0.00\);_(* &quot;-&quot;??_);_(@_)"/>
    <numFmt numFmtId="164" formatCode="[$-1C0A]dddd\ d&quot; de &quot;mmmm&quot; de &quot;yyyy;@"/>
    <numFmt numFmtId="165" formatCode="dd\-mm\-yy;@"/>
    <numFmt numFmtId="166" formatCode="[$-C0A]d\-mmm\-yyyy;@"/>
    <numFmt numFmtId="167" formatCode="0.0%"/>
    <numFmt numFmtId="168" formatCode="[$-409]h:mm\ AM/PM;@"/>
    <numFmt numFmtId="169" formatCode="_(* #,##0_);_(* \(#,##0\);_(* &quot;-&quot;??_);_(@_)"/>
  </numFmts>
  <fonts count="5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Segoe UI"/>
      <family val="2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  <scheme val="minor"/>
    </font>
    <font>
      <b/>
      <sz val="8"/>
      <color rgb="FF000000"/>
      <name val="Arial"/>
      <family val="2"/>
    </font>
    <font>
      <b/>
      <sz val="14"/>
      <color theme="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1"/>
      <color rgb="FFA50021"/>
      <name val="Calibri"/>
      <family val="2"/>
      <scheme val="minor"/>
    </font>
    <font>
      <i/>
      <sz val="12"/>
      <name val="Calibri"/>
      <family val="2"/>
      <scheme val="minor"/>
    </font>
    <font>
      <i/>
      <sz val="12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1"/>
      <name val="Verdana"/>
      <family val="2"/>
    </font>
    <font>
      <b/>
      <i/>
      <sz val="11"/>
      <color theme="1"/>
      <name val="Calibri"/>
      <family val="2"/>
      <scheme val="minor"/>
    </font>
    <font>
      <sz val="8"/>
      <color rgb="FF000000"/>
      <name val="Verdana"/>
      <family val="2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CC0000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theme="6" tint="0.79998168889431442"/>
      </patternFill>
    </fill>
    <fill>
      <patternFill patternType="solid">
        <fgColor theme="3" tint="0.79998168889431442"/>
        <bgColor theme="6" tint="0.59999389629810485"/>
      </patternFill>
    </fill>
    <fill>
      <patternFill patternType="solid">
        <fgColor theme="3" tint="0.39997558519241921"/>
        <bgColor theme="6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theme="6"/>
      </patternFill>
    </fill>
    <fill>
      <patternFill patternType="solid">
        <fgColor theme="6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5"/>
      </patternFill>
    </fill>
  </fills>
  <borders count="99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rgb="FFFFFFFF"/>
      </right>
      <top style="medium">
        <color indexed="64"/>
      </top>
      <bottom style="medium">
        <color rgb="FFFFFFFF"/>
      </bottom>
      <diagonal/>
    </border>
    <border>
      <left/>
      <right style="medium">
        <color indexed="64"/>
      </right>
      <top style="medium">
        <color indexed="64"/>
      </top>
      <bottom style="medium">
        <color rgb="FFFFFFFF"/>
      </bottom>
      <diagonal/>
    </border>
    <border>
      <left style="medium">
        <color indexed="64"/>
      </left>
      <right style="medium">
        <color rgb="FFFFFFFF"/>
      </right>
      <top style="thin">
        <color theme="0"/>
      </top>
      <bottom style="medium">
        <color rgb="FFFFFFFF"/>
      </bottom>
      <diagonal/>
    </border>
    <border>
      <left/>
      <right style="medium">
        <color indexed="64"/>
      </right>
      <top style="thin">
        <color theme="0"/>
      </top>
      <bottom style="medium">
        <color rgb="FFFFFFFF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 style="thin">
        <color theme="0"/>
      </top>
      <bottom style="medium">
        <color rgb="FFFFFFFF"/>
      </bottom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medium">
        <color rgb="FFFFFFFF"/>
      </right>
      <top style="thin">
        <color theme="0"/>
      </top>
      <bottom style="medium">
        <color rgb="FFFFFFFF"/>
      </bottom>
      <diagonal/>
    </border>
    <border>
      <left style="thin">
        <color theme="0"/>
      </left>
      <right style="medium">
        <color rgb="FFFFFFFF"/>
      </right>
      <top/>
      <bottom style="medium">
        <color rgb="FFFFFFFF"/>
      </bottom>
      <diagonal/>
    </border>
    <border>
      <left style="thin">
        <color theme="0"/>
      </left>
      <right style="medium">
        <color rgb="FFFFFFFF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rgb="FFFFFFFF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/>
      <bottom style="thin">
        <color theme="0"/>
      </bottom>
      <diagonal/>
    </border>
    <border>
      <left style="thin">
        <color theme="0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theme="0"/>
      </left>
      <right style="medium">
        <color rgb="FFFFFFFF"/>
      </right>
      <top/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n">
        <color theme="0"/>
      </bottom>
      <diagonal/>
    </border>
    <border>
      <left/>
      <right style="medium">
        <color rgb="FFFFFFFF"/>
      </right>
      <top style="medium">
        <color rgb="FFFFFFFF"/>
      </top>
      <bottom style="thin">
        <color theme="0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thin">
        <color theme="0"/>
      </left>
      <right style="medium">
        <color rgb="FFFFFFFF"/>
      </right>
      <top style="medium">
        <color rgb="FFFFFFFF"/>
      </top>
      <bottom/>
      <diagonal/>
    </border>
    <border>
      <left style="thin">
        <color theme="0"/>
      </left>
      <right style="medium">
        <color rgb="FFFFFFFF"/>
      </right>
      <top style="medium">
        <color rgb="FFFFFFFF"/>
      </top>
      <bottom style="thin">
        <color theme="0"/>
      </bottom>
      <diagonal/>
    </border>
    <border>
      <left style="thin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indexed="64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</borders>
  <cellStyleXfs count="6">
    <xf numFmtId="0" fontId="0" fillId="0" borderId="0"/>
    <xf numFmtId="9" fontId="14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4" fillId="0" borderId="0" applyFont="0" applyFill="0" applyBorder="0" applyAlignment="0" applyProtection="0"/>
    <xf numFmtId="0" fontId="2" fillId="26" borderId="0" applyNumberFormat="0" applyBorder="0" applyAlignment="0" applyProtection="0"/>
    <xf numFmtId="0" fontId="14" fillId="30" borderId="0" applyNumberFormat="0" applyBorder="0" applyAlignment="0" applyProtection="0"/>
  </cellStyleXfs>
  <cellXfs count="568">
    <xf numFmtId="0" fontId="0" fillId="0" borderId="0" xfId="0"/>
    <xf numFmtId="0" fontId="5" fillId="0" borderId="0" xfId="0" applyFont="1"/>
    <xf numFmtId="0" fontId="0" fillId="0" borderId="4" xfId="0" applyFill="1" applyBorder="1" applyAlignment="1"/>
    <xf numFmtId="0" fontId="7" fillId="4" borderId="3" xfId="0" applyFont="1" applyFill="1" applyBorder="1" applyAlignment="1">
      <alignment horizontal="left"/>
    </xf>
    <xf numFmtId="14" fontId="0" fillId="0" borderId="3" xfId="0" applyNumberForma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0" fillId="0" borderId="3" xfId="0" applyNumberFormat="1" applyBorder="1" applyAlignment="1" applyProtection="1">
      <alignment horizontal="left"/>
      <protection locked="0"/>
    </xf>
    <xf numFmtId="0" fontId="9" fillId="5" borderId="3" xfId="0" applyFont="1" applyFill="1" applyBorder="1"/>
    <xf numFmtId="0" fontId="9" fillId="5" borderId="3" xfId="0" applyFont="1" applyFill="1" applyBorder="1" applyAlignment="1">
      <alignment wrapText="1"/>
    </xf>
    <xf numFmtId="0" fontId="8" fillId="0" borderId="5" xfId="0" applyFont="1" applyBorder="1" applyAlignment="1">
      <alignment horizontal="left"/>
    </xf>
    <xf numFmtId="1" fontId="1" fillId="2" borderId="2" xfId="0" applyNumberFormat="1" applyFont="1" applyFill="1" applyBorder="1"/>
    <xf numFmtId="1" fontId="0" fillId="2" borderId="2" xfId="0" applyNumberFormat="1" applyFont="1" applyFill="1" applyBorder="1"/>
    <xf numFmtId="1" fontId="1" fillId="3" borderId="2" xfId="0" applyNumberFormat="1" applyFont="1" applyFill="1" applyBorder="1" applyAlignment="1">
      <alignment horizontal="left"/>
    </xf>
    <xf numFmtId="1" fontId="1" fillId="2" borderId="2" xfId="0" applyNumberFormat="1" applyFont="1" applyFill="1" applyBorder="1" applyAlignment="1">
      <alignment horizontal="left"/>
    </xf>
    <xf numFmtId="1" fontId="1" fillId="3" borderId="2" xfId="0" applyNumberFormat="1" applyFont="1" applyFill="1" applyBorder="1" applyAlignment="1"/>
    <xf numFmtId="0" fontId="0" fillId="4" borderId="3" xfId="0" applyFont="1" applyFill="1" applyBorder="1"/>
    <xf numFmtId="0" fontId="3" fillId="0" borderId="3" xfId="0" applyNumberFormat="1" applyFont="1" applyBorder="1" applyAlignment="1" applyProtection="1">
      <alignment horizontal="left"/>
      <protection locked="0"/>
    </xf>
    <xf numFmtId="0" fontId="3" fillId="0" borderId="3" xfId="0" applyFont="1" applyBorder="1" applyAlignment="1">
      <alignment horizontal="left" wrapText="1"/>
    </xf>
    <xf numFmtId="14" fontId="3" fillId="0" borderId="3" xfId="0" applyNumberFormat="1" applyFont="1" applyBorder="1" applyAlignment="1">
      <alignment horizontal="left"/>
    </xf>
    <xf numFmtId="0" fontId="3" fillId="0" borderId="3" xfId="0" applyFont="1" applyBorder="1"/>
    <xf numFmtId="0" fontId="0" fillId="0" borderId="0" xfId="0" applyFont="1"/>
    <xf numFmtId="1" fontId="5" fillId="0" borderId="0" xfId="0" applyNumberFormat="1" applyFont="1"/>
    <xf numFmtId="0" fontId="3" fillId="0" borderId="0" xfId="0" applyFont="1"/>
    <xf numFmtId="0" fontId="0" fillId="0" borderId="5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1" fillId="0" borderId="3" xfId="0" applyNumberFormat="1" applyFont="1" applyBorder="1" applyAlignment="1" applyProtection="1">
      <alignment horizontal="left"/>
      <protection locked="0"/>
    </xf>
    <xf numFmtId="1" fontId="0" fillId="0" borderId="0" xfId="0" applyNumberFormat="1" applyFont="1"/>
    <xf numFmtId="14" fontId="0" fillId="0" borderId="3" xfId="0" applyNumberFormat="1" applyFont="1" applyBorder="1" applyAlignment="1">
      <alignment horizontal="left"/>
    </xf>
    <xf numFmtId="0" fontId="0" fillId="0" borderId="3" xfId="0" applyNumberFormat="1" applyFont="1" applyBorder="1" applyAlignment="1" applyProtection="1">
      <alignment horizontal="left"/>
      <protection locked="0"/>
    </xf>
    <xf numFmtId="0" fontId="0" fillId="6" borderId="3" xfId="0" applyNumberFormat="1" applyFont="1" applyFill="1" applyBorder="1" applyAlignment="1" applyProtection="1">
      <alignment horizontal="left"/>
      <protection locked="0"/>
    </xf>
    <xf numFmtId="0" fontId="0" fillId="0" borderId="3" xfId="0" applyFont="1" applyBorder="1" applyAlignment="1">
      <alignment horizontal="left" wrapText="1"/>
    </xf>
    <xf numFmtId="0" fontId="0" fillId="4" borderId="3" xfId="0" applyFont="1" applyFill="1" applyBorder="1" applyAlignment="1">
      <alignment horizontal="left"/>
    </xf>
    <xf numFmtId="0" fontId="0" fillId="4" borderId="5" xfId="0" applyFont="1" applyFill="1" applyBorder="1" applyAlignment="1">
      <alignment horizontal="left"/>
    </xf>
    <xf numFmtId="0" fontId="0" fillId="7" borderId="3" xfId="0" applyNumberFormat="1" applyFont="1" applyFill="1" applyBorder="1" applyAlignment="1" applyProtection="1">
      <alignment horizontal="left"/>
      <protection locked="0"/>
    </xf>
    <xf numFmtId="0" fontId="0" fillId="7" borderId="3" xfId="0" applyFont="1" applyFill="1" applyBorder="1" applyAlignment="1">
      <alignment horizontal="left" wrapText="1"/>
    </xf>
    <xf numFmtId="0" fontId="0" fillId="0" borderId="4" xfId="0" applyFont="1" applyFill="1" applyBorder="1" applyAlignment="1"/>
    <xf numFmtId="0" fontId="0" fillId="6" borderId="3" xfId="0" applyFont="1" applyFill="1" applyBorder="1" applyAlignment="1">
      <alignment horizontal="left" wrapText="1"/>
    </xf>
    <xf numFmtId="0" fontId="0" fillId="6" borderId="0" xfId="0" applyFont="1" applyFill="1"/>
    <xf numFmtId="0" fontId="0" fillId="6" borderId="3" xfId="0" applyFont="1" applyFill="1" applyBorder="1"/>
    <xf numFmtId="0" fontId="11" fillId="0" borderId="5" xfId="0" applyFont="1" applyBorder="1" applyAlignment="1">
      <alignment horizontal="left"/>
    </xf>
    <xf numFmtId="14" fontId="0" fillId="10" borderId="3" xfId="0" applyNumberFormat="1" applyFont="1" applyFill="1" applyBorder="1" applyAlignment="1">
      <alignment horizontal="left"/>
    </xf>
    <xf numFmtId="14" fontId="0" fillId="11" borderId="3" xfId="0" applyNumberFormat="1" applyFont="1" applyFill="1" applyBorder="1" applyAlignment="1">
      <alignment horizontal="left"/>
    </xf>
    <xf numFmtId="14" fontId="0" fillId="12" borderId="3" xfId="0" applyNumberFormat="1" applyFont="1" applyFill="1" applyBorder="1" applyAlignment="1">
      <alignment horizontal="left"/>
    </xf>
    <xf numFmtId="14" fontId="0" fillId="13" borderId="3" xfId="0" applyNumberFormat="1" applyFont="1" applyFill="1" applyBorder="1" applyAlignment="1">
      <alignment horizontal="left"/>
    </xf>
    <xf numFmtId="18" fontId="0" fillId="0" borderId="5" xfId="0" applyNumberFormat="1" applyFont="1" applyBorder="1" applyAlignment="1">
      <alignment horizontal="left"/>
    </xf>
    <xf numFmtId="14" fontId="0" fillId="14" borderId="3" xfId="0" applyNumberFormat="1" applyFill="1" applyBorder="1" applyAlignment="1">
      <alignment horizontal="left"/>
    </xf>
    <xf numFmtId="14" fontId="0" fillId="11" borderId="3" xfId="0" applyNumberFormat="1" applyFill="1" applyBorder="1" applyAlignment="1">
      <alignment horizontal="left"/>
    </xf>
    <xf numFmtId="14" fontId="0" fillId="15" borderId="3" xfId="0" applyNumberFormat="1" applyFill="1" applyBorder="1" applyAlignment="1">
      <alignment horizontal="left"/>
    </xf>
    <xf numFmtId="14" fontId="0" fillId="9" borderId="3" xfId="0" applyNumberFormat="1" applyFill="1" applyBorder="1" applyAlignment="1">
      <alignment horizontal="left"/>
    </xf>
    <xf numFmtId="18" fontId="0" fillId="0" borderId="5" xfId="0" applyNumberFormat="1" applyBorder="1" applyAlignment="1">
      <alignment horizontal="left"/>
    </xf>
    <xf numFmtId="14" fontId="0" fillId="16" borderId="3" xfId="0" applyNumberFormat="1" applyFill="1" applyBorder="1" applyAlignment="1">
      <alignment horizontal="left"/>
    </xf>
    <xf numFmtId="1" fontId="0" fillId="0" borderId="0" xfId="0" applyNumberFormat="1"/>
    <xf numFmtId="0" fontId="0" fillId="4" borderId="0" xfId="0" applyFont="1" applyFill="1" applyBorder="1"/>
    <xf numFmtId="4" fontId="0" fillId="0" borderId="3" xfId="0" applyNumberFormat="1" applyBorder="1"/>
    <xf numFmtId="0" fontId="13" fillId="0" borderId="5" xfId="0" applyFont="1" applyBorder="1" applyAlignment="1">
      <alignment horizontal="left"/>
    </xf>
    <xf numFmtId="14" fontId="0" fillId="8" borderId="3" xfId="0" applyNumberFormat="1" applyFill="1" applyBorder="1" applyAlignment="1">
      <alignment horizontal="left"/>
    </xf>
    <xf numFmtId="0" fontId="13" fillId="0" borderId="0" xfId="0" applyFont="1" applyAlignment="1">
      <alignment horizontal="left"/>
    </xf>
    <xf numFmtId="14" fontId="0" fillId="6" borderId="3" xfId="0" applyNumberFormat="1" applyFill="1" applyBorder="1" applyAlignment="1">
      <alignment horizontal="left"/>
    </xf>
    <xf numFmtId="0" fontId="0" fillId="11" borderId="3" xfId="0" applyFill="1" applyBorder="1"/>
    <xf numFmtId="0" fontId="8" fillId="11" borderId="3" xfId="0" applyFont="1" applyFill="1" applyBorder="1" applyAlignment="1">
      <alignment horizontal="left"/>
    </xf>
    <xf numFmtId="0" fontId="0" fillId="11" borderId="3" xfId="0" applyNumberFormat="1" applyFill="1" applyBorder="1" applyAlignment="1" applyProtection="1">
      <alignment horizontal="left"/>
      <protection locked="0"/>
    </xf>
    <xf numFmtId="14" fontId="0" fillId="4" borderId="3" xfId="0" applyNumberFormat="1" applyFill="1" applyBorder="1" applyAlignment="1">
      <alignment vertical="center"/>
    </xf>
    <xf numFmtId="18" fontId="0" fillId="0" borderId="3" xfId="0" applyNumberFormat="1" applyBorder="1" applyAlignment="1">
      <alignment horizontal="center"/>
    </xf>
    <xf numFmtId="14" fontId="0" fillId="12" borderId="3" xfId="0" applyNumberFormat="1" applyFill="1" applyBorder="1" applyAlignment="1">
      <alignment vertical="center"/>
    </xf>
    <xf numFmtId="0" fontId="0" fillId="12" borderId="3" xfId="0" applyFill="1" applyBorder="1"/>
    <xf numFmtId="0" fontId="8" fillId="12" borderId="3" xfId="0" applyFont="1" applyFill="1" applyBorder="1" applyAlignment="1">
      <alignment horizontal="left"/>
    </xf>
    <xf numFmtId="0" fontId="0" fillId="12" borderId="3" xfId="0" applyNumberFormat="1" applyFill="1" applyBorder="1" applyAlignment="1" applyProtection="1">
      <alignment horizontal="left"/>
      <protection locked="0"/>
    </xf>
    <xf numFmtId="0" fontId="0" fillId="0" borderId="5" xfId="0" applyBorder="1" applyAlignment="1">
      <alignment horizontal="left"/>
    </xf>
    <xf numFmtId="18" fontId="0" fillId="0" borderId="3" xfId="0" applyNumberFormat="1" applyBorder="1" applyAlignment="1">
      <alignment horizontal="left"/>
    </xf>
    <xf numFmtId="14" fontId="0" fillId="6" borderId="3" xfId="0" applyNumberFormat="1" applyFill="1" applyBorder="1" applyAlignment="1">
      <alignment vertical="center"/>
    </xf>
    <xf numFmtId="18" fontId="0" fillId="0" borderId="3" xfId="0" applyNumberFormat="1" applyFill="1" applyBorder="1" applyAlignment="1">
      <alignment horizontal="center"/>
    </xf>
    <xf numFmtId="14" fontId="0" fillId="4" borderId="3" xfId="0" applyNumberFormat="1" applyFill="1" applyBorder="1" applyAlignment="1">
      <alignment horizontal="left" vertical="center"/>
    </xf>
    <xf numFmtId="18" fontId="0" fillId="0" borderId="4" xfId="0" applyNumberFormat="1" applyFill="1" applyBorder="1" applyAlignment="1">
      <alignment horizontal="center"/>
    </xf>
    <xf numFmtId="14" fontId="0" fillId="6" borderId="3" xfId="0" applyNumberFormat="1" applyFill="1" applyBorder="1" applyAlignment="1">
      <alignment horizontal="left" vertical="center"/>
    </xf>
    <xf numFmtId="18" fontId="8" fillId="0" borderId="5" xfId="0" applyNumberFormat="1" applyFont="1" applyBorder="1" applyAlignment="1">
      <alignment horizontal="left"/>
    </xf>
    <xf numFmtId="18" fontId="10" fillId="6" borderId="5" xfId="0" applyNumberFormat="1" applyFont="1" applyFill="1" applyBorder="1" applyAlignment="1">
      <alignment horizontal="left"/>
    </xf>
    <xf numFmtId="0" fontId="1" fillId="6" borderId="3" xfId="0" applyNumberFormat="1" applyFont="1" applyFill="1" applyBorder="1" applyAlignment="1" applyProtection="1">
      <alignment horizontal="left"/>
      <protection locked="0"/>
    </xf>
    <xf numFmtId="0" fontId="8" fillId="4" borderId="3" xfId="0" applyFont="1" applyFill="1" applyBorder="1" applyAlignment="1">
      <alignment horizontal="left"/>
    </xf>
    <xf numFmtId="0" fontId="8" fillId="4" borderId="5" xfId="0" applyFont="1" applyFill="1" applyBorder="1" applyAlignment="1">
      <alignment horizontal="left"/>
    </xf>
    <xf numFmtId="18" fontId="0" fillId="4" borderId="4" xfId="0" applyNumberFormat="1" applyFill="1" applyBorder="1" applyAlignment="1">
      <alignment horizontal="center"/>
    </xf>
    <xf numFmtId="18" fontId="0" fillId="4" borderId="3" xfId="0" applyNumberFormat="1" applyFill="1" applyBorder="1" applyAlignment="1">
      <alignment horizontal="left"/>
    </xf>
    <xf numFmtId="0" fontId="10" fillId="6" borderId="3" xfId="0" applyFont="1" applyFill="1" applyBorder="1" applyAlignment="1">
      <alignment horizontal="left"/>
    </xf>
    <xf numFmtId="0" fontId="10" fillId="6" borderId="5" xfId="0" applyFont="1" applyFill="1" applyBorder="1" applyAlignment="1">
      <alignment horizontal="left"/>
    </xf>
    <xf numFmtId="18" fontId="0" fillId="4" borderId="4" xfId="0" applyNumberFormat="1" applyFont="1" applyFill="1" applyBorder="1" applyAlignment="1">
      <alignment horizontal="center"/>
    </xf>
    <xf numFmtId="18" fontId="0" fillId="4" borderId="3" xfId="0" applyNumberFormat="1" applyFont="1" applyFill="1" applyBorder="1" applyAlignment="1">
      <alignment horizontal="left"/>
    </xf>
    <xf numFmtId="18" fontId="8" fillId="4" borderId="5" xfId="0" applyNumberFormat="1" applyFont="1" applyFill="1" applyBorder="1" applyAlignment="1">
      <alignment horizontal="left"/>
    </xf>
    <xf numFmtId="14" fontId="1" fillId="6" borderId="3" xfId="0" applyNumberFormat="1" applyFont="1" applyFill="1" applyBorder="1" applyAlignment="1">
      <alignment vertical="center"/>
    </xf>
    <xf numFmtId="0" fontId="1" fillId="6" borderId="3" xfId="0" applyFont="1" applyFill="1" applyBorder="1"/>
    <xf numFmtId="18" fontId="10" fillId="6" borderId="5" xfId="0" applyNumberFormat="1" applyFont="1" applyFill="1" applyBorder="1" applyAlignment="1">
      <alignment horizontal="center"/>
    </xf>
    <xf numFmtId="164" fontId="11" fillId="4" borderId="3" xfId="0" applyNumberFormat="1" applyFont="1" applyFill="1" applyBorder="1" applyAlignment="1">
      <alignment vertical="center"/>
    </xf>
    <xf numFmtId="164" fontId="11" fillId="6" borderId="3" xfId="0" applyNumberFormat="1" applyFont="1" applyFill="1" applyBorder="1" applyAlignment="1">
      <alignment vertical="center"/>
    </xf>
    <xf numFmtId="0" fontId="8" fillId="6" borderId="5" xfId="0" applyFont="1" applyFill="1" applyBorder="1" applyAlignment="1">
      <alignment horizontal="left"/>
    </xf>
    <xf numFmtId="0" fontId="0" fillId="6" borderId="3" xfId="0" applyNumberFormat="1" applyFill="1" applyBorder="1" applyAlignment="1" applyProtection="1">
      <alignment horizontal="left"/>
      <protection locked="0"/>
    </xf>
    <xf numFmtId="18" fontId="0" fillId="6" borderId="3" xfId="0" applyNumberFormat="1" applyFont="1" applyFill="1" applyBorder="1" applyAlignment="1">
      <alignment horizontal="left"/>
    </xf>
    <xf numFmtId="18" fontId="8" fillId="4" borderId="5" xfId="0" applyNumberFormat="1" applyFont="1" applyFill="1" applyBorder="1" applyAlignment="1">
      <alignment horizontal="center"/>
    </xf>
    <xf numFmtId="18" fontId="8" fillId="6" borderId="5" xfId="0" applyNumberFormat="1" applyFont="1" applyFill="1" applyBorder="1" applyAlignment="1">
      <alignment horizontal="left"/>
    </xf>
    <xf numFmtId="0" fontId="0" fillId="4" borderId="0" xfId="0" applyNumberFormat="1" applyFill="1" applyBorder="1" applyAlignment="1" applyProtection="1">
      <alignment horizontal="left"/>
      <protection locked="0"/>
    </xf>
    <xf numFmtId="0" fontId="13" fillId="4" borderId="0" xfId="0" applyFont="1" applyFill="1" applyAlignment="1">
      <alignment horizontal="left"/>
    </xf>
    <xf numFmtId="165" fontId="11" fillId="4" borderId="3" xfId="0" applyNumberFormat="1" applyFont="1" applyFill="1" applyBorder="1" applyAlignment="1">
      <alignment vertical="center"/>
    </xf>
    <xf numFmtId="0" fontId="15" fillId="4" borderId="0" xfId="0" applyFont="1" applyFill="1" applyBorder="1" applyAlignment="1">
      <alignment horizontal="left"/>
    </xf>
    <xf numFmtId="0" fontId="10" fillId="4" borderId="0" xfId="0" applyFont="1" applyFill="1" applyBorder="1" applyAlignment="1">
      <alignment horizontal="left"/>
    </xf>
    <xf numFmtId="0" fontId="1" fillId="4" borderId="3" xfId="0" applyNumberFormat="1" applyFont="1" applyFill="1" applyBorder="1" applyAlignment="1" applyProtection="1">
      <alignment horizontal="left"/>
      <protection locked="0"/>
    </xf>
    <xf numFmtId="165" fontId="11" fillId="8" borderId="3" xfId="0" applyNumberFormat="1" applyFont="1" applyFill="1" applyBorder="1" applyAlignment="1">
      <alignment horizontal="center" vertical="center"/>
    </xf>
    <xf numFmtId="0" fontId="0" fillId="8" borderId="3" xfId="0" applyFill="1" applyBorder="1"/>
    <xf numFmtId="0" fontId="15" fillId="8" borderId="3" xfId="0" applyFont="1" applyFill="1" applyBorder="1" applyAlignment="1">
      <alignment horizontal="left"/>
    </xf>
    <xf numFmtId="0" fontId="0" fillId="8" borderId="3" xfId="0" applyNumberFormat="1" applyFill="1" applyBorder="1" applyAlignment="1" applyProtection="1">
      <alignment horizontal="left"/>
      <protection locked="0"/>
    </xf>
    <xf numFmtId="165" fontId="11" fillId="6" borderId="3" xfId="0" applyNumberFormat="1" applyFont="1" applyFill="1" applyBorder="1" applyAlignment="1">
      <alignment horizontal="center" vertical="center"/>
    </xf>
    <xf numFmtId="0" fontId="0" fillId="0" borderId="3" xfId="0" applyBorder="1"/>
    <xf numFmtId="0" fontId="0" fillId="0" borderId="3" xfId="0" applyFont="1" applyBorder="1"/>
    <xf numFmtId="0" fontId="0" fillId="0" borderId="0" xfId="0" applyFont="1"/>
    <xf numFmtId="0" fontId="0" fillId="4" borderId="0" xfId="0" applyFill="1" applyBorder="1"/>
    <xf numFmtId="0" fontId="10" fillId="4" borderId="5" xfId="0" applyFont="1" applyFill="1" applyBorder="1" applyAlignment="1">
      <alignment horizontal="left"/>
    </xf>
    <xf numFmtId="18" fontId="10" fillId="4" borderId="5" xfId="0" applyNumberFormat="1" applyFont="1" applyFill="1" applyBorder="1" applyAlignment="1">
      <alignment horizontal="left"/>
    </xf>
    <xf numFmtId="20" fontId="0" fillId="4" borderId="5" xfId="0" applyNumberFormat="1" applyFont="1" applyFill="1" applyBorder="1" applyAlignment="1">
      <alignment horizontal="left"/>
    </xf>
    <xf numFmtId="0" fontId="16" fillId="4" borderId="3" xfId="0" applyFont="1" applyFill="1" applyBorder="1" applyAlignment="1">
      <alignment horizontal="left"/>
    </xf>
    <xf numFmtId="0" fontId="0" fillId="9" borderId="22" xfId="0" applyFont="1" applyFill="1" applyBorder="1"/>
    <xf numFmtId="0" fontId="0" fillId="0" borderId="0" xfId="0"/>
    <xf numFmtId="18" fontId="15" fillId="4" borderId="3" xfId="0" applyNumberFormat="1" applyFont="1" applyFill="1" applyBorder="1" applyAlignment="1">
      <alignment horizontal="left"/>
    </xf>
    <xf numFmtId="0" fontId="0" fillId="4" borderId="3" xfId="0" applyFill="1" applyBorder="1"/>
    <xf numFmtId="0" fontId="0" fillId="4" borderId="3" xfId="0" applyNumberFormat="1" applyFill="1" applyBorder="1" applyAlignment="1" applyProtection="1">
      <alignment horizontal="left"/>
      <protection locked="0"/>
    </xf>
    <xf numFmtId="0" fontId="15" fillId="4" borderId="3" xfId="0" applyFont="1" applyFill="1" applyBorder="1" applyAlignment="1">
      <alignment horizontal="left"/>
    </xf>
    <xf numFmtId="165" fontId="11" fillId="4" borderId="3" xfId="0" applyNumberFormat="1" applyFont="1" applyFill="1" applyBorder="1" applyAlignment="1">
      <alignment horizontal="center" vertical="center"/>
    </xf>
    <xf numFmtId="0" fontId="0" fillId="4" borderId="4" xfId="0" applyFill="1" applyBorder="1"/>
    <xf numFmtId="14" fontId="0" fillId="4" borderId="3" xfId="0" applyNumberFormat="1" applyFill="1" applyBorder="1" applyAlignment="1">
      <alignment horizontal="left"/>
    </xf>
    <xf numFmtId="166" fontId="11" fillId="4" borderId="3" xfId="0" applyNumberFormat="1" applyFont="1" applyFill="1" applyBorder="1" applyAlignment="1">
      <alignment vertical="center"/>
    </xf>
    <xf numFmtId="0" fontId="20" fillId="4" borderId="5" xfId="0" applyFont="1" applyFill="1" applyBorder="1" applyAlignment="1">
      <alignment horizontal="left"/>
    </xf>
    <xf numFmtId="1" fontId="0" fillId="0" borderId="2" xfId="0" applyNumberFormat="1" applyBorder="1"/>
    <xf numFmtId="0" fontId="0" fillId="4" borderId="3" xfId="0" applyNumberFormat="1" applyFont="1" applyFill="1" applyBorder="1" applyAlignment="1" applyProtection="1">
      <alignment horizontal="left"/>
      <protection locked="0"/>
    </xf>
    <xf numFmtId="14" fontId="0" fillId="4" borderId="3" xfId="0" applyNumberFormat="1" applyFont="1" applyFill="1" applyBorder="1" applyAlignment="1">
      <alignment horizontal="left"/>
    </xf>
    <xf numFmtId="0" fontId="1" fillId="17" borderId="0" xfId="0" applyFont="1" applyFill="1" applyAlignment="1">
      <alignment horizontal="center"/>
    </xf>
    <xf numFmtId="0" fontId="17" fillId="17" borderId="13" xfId="0" applyFont="1" applyFill="1" applyBorder="1"/>
    <xf numFmtId="0" fontId="7" fillId="17" borderId="14" xfId="0" applyFont="1" applyFill="1" applyBorder="1" applyAlignment="1">
      <alignment horizontal="right"/>
    </xf>
    <xf numFmtId="0" fontId="17" fillId="17" borderId="14" xfId="0" applyFont="1" applyFill="1" applyBorder="1"/>
    <xf numFmtId="0" fontId="6" fillId="17" borderId="0" xfId="0" applyFont="1" applyFill="1" applyAlignment="1">
      <alignment horizontal="right" indent="1"/>
    </xf>
    <xf numFmtId="0" fontId="18" fillId="12" borderId="13" xfId="0" applyFont="1" applyFill="1" applyBorder="1"/>
    <xf numFmtId="0" fontId="18" fillId="12" borderId="15" xfId="0" applyFont="1" applyFill="1" applyBorder="1"/>
    <xf numFmtId="0" fontId="18" fillId="12" borderId="13" xfId="0" applyFont="1" applyFill="1" applyBorder="1" applyAlignment="1">
      <alignment wrapText="1"/>
    </xf>
    <xf numFmtId="0" fontId="6" fillId="17" borderId="16" xfId="0" applyFont="1" applyFill="1" applyBorder="1" applyAlignment="1">
      <alignment horizontal="center" wrapText="1"/>
    </xf>
    <xf numFmtId="0" fontId="6" fillId="17" borderId="17" xfId="0" applyFont="1" applyFill="1" applyBorder="1" applyAlignment="1">
      <alignment horizontal="center" wrapText="1"/>
    </xf>
    <xf numFmtId="0" fontId="17" fillId="17" borderId="18" xfId="0" applyFont="1" applyFill="1" applyBorder="1"/>
    <xf numFmtId="0" fontId="17" fillId="17" borderId="19" xfId="0" applyFont="1" applyFill="1" applyBorder="1"/>
    <xf numFmtId="0" fontId="17" fillId="17" borderId="20" xfId="0" applyFont="1" applyFill="1" applyBorder="1"/>
    <xf numFmtId="0" fontId="17" fillId="17" borderId="21" xfId="0" applyFont="1" applyFill="1" applyBorder="1"/>
    <xf numFmtId="0" fontId="12" fillId="17" borderId="10" xfId="0" applyFont="1" applyFill="1" applyBorder="1" applyAlignment="1">
      <alignment horizontal="right"/>
    </xf>
    <xf numFmtId="0" fontId="12" fillId="17" borderId="11" xfId="0" applyFont="1" applyFill="1" applyBorder="1" applyAlignment="1">
      <alignment horizontal="right"/>
    </xf>
    <xf numFmtId="0" fontId="0" fillId="12" borderId="22" xfId="0" applyFont="1" applyFill="1" applyBorder="1"/>
    <xf numFmtId="0" fontId="0" fillId="12" borderId="23" xfId="0" applyFont="1" applyFill="1" applyBorder="1"/>
    <xf numFmtId="0" fontId="0" fillId="12" borderId="23" xfId="0" applyFill="1" applyBorder="1"/>
    <xf numFmtId="0" fontId="0" fillId="12" borderId="22" xfId="0" applyFill="1" applyBorder="1"/>
    <xf numFmtId="0" fontId="0" fillId="12" borderId="7" xfId="0" applyFont="1" applyFill="1" applyBorder="1"/>
    <xf numFmtId="0" fontId="0" fillId="12" borderId="7" xfId="0" applyFill="1" applyBorder="1"/>
    <xf numFmtId="0" fontId="11" fillId="4" borderId="0" xfId="0" applyNumberFormat="1" applyFont="1" applyFill="1" applyBorder="1" applyAlignment="1">
      <alignment vertical="center"/>
    </xf>
    <xf numFmtId="0" fontId="6" fillId="17" borderId="1" xfId="0" applyFont="1" applyFill="1" applyBorder="1" applyAlignment="1">
      <alignment horizontal="center"/>
    </xf>
    <xf numFmtId="0" fontId="6" fillId="17" borderId="28" xfId="0" applyFont="1" applyFill="1" applyBorder="1" applyAlignment="1">
      <alignment horizontal="center" wrapText="1"/>
    </xf>
    <xf numFmtId="0" fontId="6" fillId="17" borderId="29" xfId="0" applyFont="1" applyFill="1" applyBorder="1" applyAlignment="1">
      <alignment horizontal="center" wrapText="1"/>
    </xf>
    <xf numFmtId="0" fontId="6" fillId="17" borderId="6" xfId="0" applyFont="1" applyFill="1" applyBorder="1" applyAlignment="1"/>
    <xf numFmtId="0" fontId="21" fillId="12" borderId="13" xfId="0" applyFont="1" applyFill="1" applyBorder="1" applyAlignment="1">
      <alignment horizontal="left"/>
    </xf>
    <xf numFmtId="0" fontId="0" fillId="0" borderId="5" xfId="0" applyBorder="1" applyAlignment="1"/>
    <xf numFmtId="0" fontId="23" fillId="17" borderId="28" xfId="0" applyFont="1" applyFill="1" applyBorder="1" applyAlignment="1">
      <alignment horizontal="center" wrapText="1"/>
    </xf>
    <xf numFmtId="0" fontId="23" fillId="17" borderId="29" xfId="0" applyFont="1" applyFill="1" applyBorder="1" applyAlignment="1">
      <alignment horizontal="center" wrapText="1"/>
    </xf>
    <xf numFmtId="9" fontId="23" fillId="17" borderId="0" xfId="1" applyFont="1" applyFill="1"/>
    <xf numFmtId="0" fontId="25" fillId="0" borderId="0" xfId="2" applyFont="1" applyAlignment="1" applyProtection="1"/>
    <xf numFmtId="0" fontId="2" fillId="0" borderId="0" xfId="0" applyFont="1"/>
    <xf numFmtId="20" fontId="0" fillId="4" borderId="5" xfId="0" applyNumberFormat="1" applyFill="1" applyBorder="1" applyAlignment="1">
      <alignment horizontal="left"/>
    </xf>
    <xf numFmtId="0" fontId="0" fillId="4" borderId="5" xfId="0" applyFill="1" applyBorder="1" applyAlignment="1">
      <alignment horizontal="left"/>
    </xf>
    <xf numFmtId="0" fontId="0" fillId="0" borderId="0" xfId="0" applyFont="1" applyAlignment="1">
      <alignment horizontal="left"/>
    </xf>
    <xf numFmtId="0" fontId="1" fillId="17" borderId="30" xfId="0" applyFont="1" applyFill="1" applyBorder="1"/>
    <xf numFmtId="0" fontId="1" fillId="0" borderId="0" xfId="0" applyFont="1"/>
    <xf numFmtId="0" fontId="23" fillId="17" borderId="36" xfId="0" applyFont="1" applyFill="1" applyBorder="1" applyAlignment="1">
      <alignment horizontal="center" wrapText="1"/>
    </xf>
    <xf numFmtId="0" fontId="23" fillId="17" borderId="37" xfId="0" applyFont="1" applyFill="1" applyBorder="1" applyAlignment="1">
      <alignment horizontal="center" wrapText="1"/>
    </xf>
    <xf numFmtId="0" fontId="23" fillId="21" borderId="37" xfId="0" applyFont="1" applyFill="1" applyBorder="1" applyAlignment="1">
      <alignment horizontal="center" wrapText="1"/>
    </xf>
    <xf numFmtId="0" fontId="0" fillId="0" borderId="38" xfId="0" applyBorder="1"/>
    <xf numFmtId="0" fontId="1" fillId="17" borderId="39" xfId="0" applyFont="1" applyFill="1" applyBorder="1"/>
    <xf numFmtId="0" fontId="7" fillId="22" borderId="37" xfId="0" applyFont="1" applyFill="1" applyBorder="1"/>
    <xf numFmtId="0" fontId="7" fillId="22" borderId="37" xfId="0" applyFont="1" applyFill="1" applyBorder="1" applyAlignment="1">
      <alignment horizontal="right"/>
    </xf>
    <xf numFmtId="0" fontId="0" fillId="12" borderId="30" xfId="0" applyFont="1" applyFill="1" applyBorder="1" applyAlignment="1">
      <alignment horizontal="left" indent="1"/>
    </xf>
    <xf numFmtId="0" fontId="7" fillId="21" borderId="37" xfId="0" applyFont="1" applyFill="1" applyBorder="1" applyAlignment="1">
      <alignment horizontal="right"/>
    </xf>
    <xf numFmtId="0" fontId="7" fillId="21" borderId="37" xfId="0" applyFont="1" applyFill="1" applyBorder="1"/>
    <xf numFmtId="0" fontId="12" fillId="22" borderId="37" xfId="0" applyFont="1" applyFill="1" applyBorder="1"/>
    <xf numFmtId="0" fontId="0" fillId="18" borderId="30" xfId="0" applyFont="1" applyFill="1" applyBorder="1" applyAlignment="1">
      <alignment horizontal="left" indent="1"/>
    </xf>
    <xf numFmtId="0" fontId="0" fillId="18" borderId="30" xfId="0" applyFill="1" applyBorder="1" applyAlignment="1">
      <alignment horizontal="left" indent="1"/>
    </xf>
    <xf numFmtId="0" fontId="0" fillId="12" borderId="30" xfId="0" applyFill="1" applyBorder="1" applyAlignment="1">
      <alignment horizontal="left" indent="1"/>
    </xf>
    <xf numFmtId="0" fontId="0" fillId="12" borderId="30" xfId="0" applyFont="1" applyFill="1" applyBorder="1" applyAlignment="1">
      <alignment horizontal="left" wrapText="1" indent="1"/>
    </xf>
    <xf numFmtId="0" fontId="0" fillId="12" borderId="30" xfId="0" applyFont="1" applyFill="1" applyBorder="1" applyAlignment="1">
      <alignment horizontal="left"/>
    </xf>
    <xf numFmtId="0" fontId="0" fillId="19" borderId="30" xfId="0" applyFont="1" applyFill="1" applyBorder="1" applyAlignment="1">
      <alignment horizontal="left" indent="1"/>
    </xf>
    <xf numFmtId="0" fontId="18" fillId="12" borderId="30" xfId="0" applyFont="1" applyFill="1" applyBorder="1"/>
    <xf numFmtId="0" fontId="0" fillId="12" borderId="30" xfId="0" applyFont="1" applyFill="1" applyBorder="1" applyAlignment="1"/>
    <xf numFmtId="0" fontId="0" fillId="12" borderId="30" xfId="0" applyFill="1" applyBorder="1" applyAlignment="1"/>
    <xf numFmtId="0" fontId="1" fillId="17" borderId="40" xfId="0" applyFont="1" applyFill="1" applyBorder="1"/>
    <xf numFmtId="0" fontId="1" fillId="17" borderId="42" xfId="0" applyFont="1" applyFill="1" applyBorder="1" applyAlignment="1">
      <alignment horizontal="left"/>
    </xf>
    <xf numFmtId="0" fontId="1" fillId="17" borderId="43" xfId="0" applyFont="1" applyFill="1" applyBorder="1" applyAlignment="1">
      <alignment horizontal="left"/>
    </xf>
    <xf numFmtId="0" fontId="12" fillId="22" borderId="37" xfId="0" applyFont="1" applyFill="1" applyBorder="1" applyAlignment="1">
      <alignment horizontal="right"/>
    </xf>
    <xf numFmtId="0" fontId="6" fillId="20" borderId="37" xfId="0" applyFont="1" applyFill="1" applyBorder="1" applyAlignment="1">
      <alignment horizontal="left"/>
    </xf>
    <xf numFmtId="1" fontId="6" fillId="20" borderId="45" xfId="0" applyNumberFormat="1" applyFont="1" applyFill="1" applyBorder="1" applyAlignment="1">
      <alignment horizontal="left"/>
    </xf>
    <xf numFmtId="1" fontId="6" fillId="20" borderId="46" xfId="0" applyNumberFormat="1" applyFont="1" applyFill="1" applyBorder="1" applyAlignment="1">
      <alignment horizontal="left"/>
    </xf>
    <xf numFmtId="1" fontId="6" fillId="20" borderId="48" xfId="0" applyNumberFormat="1" applyFont="1" applyFill="1" applyBorder="1" applyAlignment="1">
      <alignment horizontal="left"/>
    </xf>
    <xf numFmtId="0" fontId="27" fillId="0" borderId="0" xfId="0" applyFont="1"/>
    <xf numFmtId="0" fontId="23" fillId="0" borderId="0" xfId="0" applyFont="1"/>
    <xf numFmtId="167" fontId="7" fillId="12" borderId="13" xfId="1" applyNumberFormat="1" applyFont="1" applyFill="1" applyBorder="1"/>
    <xf numFmtId="167" fontId="7" fillId="12" borderId="15" xfId="1" applyNumberFormat="1" applyFont="1" applyFill="1" applyBorder="1"/>
    <xf numFmtId="167" fontId="7" fillId="17" borderId="14" xfId="1" applyNumberFormat="1" applyFont="1" applyFill="1" applyBorder="1" applyAlignment="1">
      <alignment horizontal="right"/>
    </xf>
    <xf numFmtId="167" fontId="7" fillId="17" borderId="13" xfId="1" applyNumberFormat="1" applyFont="1" applyFill="1" applyBorder="1" applyAlignment="1">
      <alignment horizontal="right"/>
    </xf>
    <xf numFmtId="167" fontId="12" fillId="17" borderId="13" xfId="1" applyNumberFormat="1" applyFont="1" applyFill="1" applyBorder="1" applyAlignment="1">
      <alignment horizontal="right"/>
    </xf>
    <xf numFmtId="0" fontId="1" fillId="17" borderId="0" xfId="0" applyFont="1" applyFill="1" applyBorder="1" applyAlignment="1">
      <alignment horizontal="left"/>
    </xf>
    <xf numFmtId="0" fontId="6" fillId="17" borderId="35" xfId="0" applyFont="1" applyFill="1" applyBorder="1" applyAlignment="1">
      <alignment wrapText="1"/>
    </xf>
    <xf numFmtId="0" fontId="6" fillId="17" borderId="35" xfId="0" applyFont="1" applyFill="1" applyBorder="1" applyAlignment="1"/>
    <xf numFmtId="0" fontId="15" fillId="0" borderId="0" xfId="0" applyFont="1" applyAlignment="1">
      <alignment horizontal="center"/>
    </xf>
    <xf numFmtId="0" fontId="2" fillId="4" borderId="0" xfId="0" applyFont="1" applyFill="1"/>
    <xf numFmtId="0" fontId="18" fillId="12" borderId="24" xfId="0" applyFont="1" applyFill="1" applyBorder="1" applyAlignment="1">
      <alignment horizontal="left"/>
    </xf>
    <xf numFmtId="0" fontId="23" fillId="17" borderId="3" xfId="0" applyFont="1" applyFill="1" applyBorder="1" applyAlignment="1">
      <alignment horizontal="center" wrapText="1"/>
    </xf>
    <xf numFmtId="0" fontId="23" fillId="21" borderId="3" xfId="0" applyFont="1" applyFill="1" applyBorder="1" applyAlignment="1">
      <alignment horizontal="center" wrapText="1"/>
    </xf>
    <xf numFmtId="0" fontId="1" fillId="17" borderId="3" xfId="0" applyFont="1" applyFill="1" applyBorder="1"/>
    <xf numFmtId="9" fontId="6" fillId="20" borderId="46" xfId="1" applyFont="1" applyFill="1" applyBorder="1" applyAlignment="1">
      <alignment horizontal="left"/>
    </xf>
    <xf numFmtId="9" fontId="1" fillId="0" borderId="0" xfId="1" applyFont="1"/>
    <xf numFmtId="0" fontId="30" fillId="12" borderId="13" xfId="0" applyFont="1" applyFill="1" applyBorder="1" applyAlignment="1">
      <alignment horizontal="left"/>
    </xf>
    <xf numFmtId="0" fontId="23" fillId="17" borderId="43" xfId="0" applyFont="1" applyFill="1" applyBorder="1" applyAlignment="1">
      <alignment horizontal="center" wrapText="1"/>
    </xf>
    <xf numFmtId="0" fontId="6" fillId="17" borderId="3" xfId="0" applyFont="1" applyFill="1" applyBorder="1" applyAlignment="1">
      <alignment wrapText="1"/>
    </xf>
    <xf numFmtId="0" fontId="0" fillId="17" borderId="40" xfId="0" applyFont="1" applyFill="1" applyBorder="1"/>
    <xf numFmtId="9" fontId="6" fillId="20" borderId="37" xfId="1" applyFont="1" applyFill="1" applyBorder="1" applyAlignment="1">
      <alignment horizontal="left"/>
    </xf>
    <xf numFmtId="0" fontId="0" fillId="17" borderId="40" xfId="0" applyFill="1" applyBorder="1"/>
    <xf numFmtId="1" fontId="12" fillId="22" borderId="37" xfId="0" applyNumberFormat="1" applyFont="1" applyFill="1" applyBorder="1"/>
    <xf numFmtId="0" fontId="32" fillId="12" borderId="13" xfId="0" applyFont="1" applyFill="1" applyBorder="1" applyAlignment="1">
      <alignment horizontal="left"/>
    </xf>
    <xf numFmtId="0" fontId="0" fillId="4" borderId="4" xfId="0" applyNumberFormat="1" applyFill="1" applyBorder="1" applyAlignment="1" applyProtection="1">
      <alignment horizontal="left"/>
      <protection locked="0"/>
    </xf>
    <xf numFmtId="0" fontId="18" fillId="12" borderId="13" xfId="0" applyFont="1" applyFill="1" applyBorder="1" applyAlignment="1">
      <alignment horizontal="left"/>
    </xf>
    <xf numFmtId="0" fontId="0" fillId="12" borderId="54" xfId="0" applyFill="1" applyBorder="1"/>
    <xf numFmtId="0" fontId="0" fillId="12" borderId="55" xfId="0" applyFont="1" applyFill="1" applyBorder="1"/>
    <xf numFmtId="0" fontId="18" fillId="12" borderId="57" xfId="0" applyFont="1" applyFill="1" applyBorder="1"/>
    <xf numFmtId="0" fontId="17" fillId="17" borderId="58" xfId="0" applyFont="1" applyFill="1" applyBorder="1"/>
    <xf numFmtId="0" fontId="18" fillId="12" borderId="49" xfId="0" applyFont="1" applyFill="1" applyBorder="1" applyAlignment="1">
      <alignment wrapText="1"/>
    </xf>
    <xf numFmtId="0" fontId="25" fillId="12" borderId="13" xfId="0" applyFont="1" applyFill="1" applyBorder="1" applyAlignment="1">
      <alignment wrapText="1"/>
    </xf>
    <xf numFmtId="0" fontId="25" fillId="12" borderId="13" xfId="0" applyFont="1" applyFill="1" applyBorder="1"/>
    <xf numFmtId="0" fontId="25" fillId="12" borderId="15" xfId="0" applyFont="1" applyFill="1" applyBorder="1"/>
    <xf numFmtId="0" fontId="35" fillId="17" borderId="13" xfId="0" applyFont="1" applyFill="1" applyBorder="1"/>
    <xf numFmtId="0" fontId="9" fillId="0" borderId="0" xfId="0" applyFont="1" applyAlignment="1">
      <alignment horizontal="center"/>
    </xf>
    <xf numFmtId="0" fontId="6" fillId="17" borderId="31" xfId="0" applyFont="1" applyFill="1" applyBorder="1" applyAlignment="1">
      <alignment horizontal="center" wrapText="1"/>
    </xf>
    <xf numFmtId="0" fontId="36" fillId="12" borderId="13" xfId="0" applyFont="1" applyFill="1" applyBorder="1" applyAlignment="1">
      <alignment horizontal="left"/>
    </xf>
    <xf numFmtId="0" fontId="0" fillId="17" borderId="40" xfId="0" applyFill="1" applyBorder="1" applyAlignment="1">
      <alignment horizontal="center"/>
    </xf>
    <xf numFmtId="0" fontId="6" fillId="17" borderId="65" xfId="0" applyFont="1" applyFill="1" applyBorder="1" applyAlignment="1">
      <alignment horizontal="center" vertical="center" wrapText="1"/>
    </xf>
    <xf numFmtId="0" fontId="0" fillId="12" borderId="66" xfId="0" applyFont="1" applyFill="1" applyBorder="1"/>
    <xf numFmtId="0" fontId="0" fillId="12" borderId="3" xfId="0" applyFill="1" applyBorder="1" applyAlignment="1">
      <alignment horizontal="center"/>
    </xf>
    <xf numFmtId="0" fontId="0" fillId="12" borderId="68" xfId="0" applyFont="1" applyFill="1" applyBorder="1"/>
    <xf numFmtId="0" fontId="0" fillId="12" borderId="68" xfId="0" applyFill="1" applyBorder="1"/>
    <xf numFmtId="0" fontId="0" fillId="6" borderId="3" xfId="0" applyFill="1" applyBorder="1"/>
    <xf numFmtId="168" fontId="1" fillId="4" borderId="3" xfId="0" applyNumberFormat="1" applyFont="1" applyFill="1" applyBorder="1" applyAlignment="1">
      <alignment horizontal="left"/>
    </xf>
    <xf numFmtId="0" fontId="38" fillId="4" borderId="3" xfId="0" applyFont="1" applyFill="1" applyBorder="1" applyAlignment="1">
      <alignment horizontal="left"/>
    </xf>
    <xf numFmtId="18" fontId="38" fillId="4" borderId="3" xfId="0" applyNumberFormat="1" applyFont="1" applyFill="1" applyBorder="1" applyAlignment="1">
      <alignment horizontal="left"/>
    </xf>
    <xf numFmtId="0" fontId="39" fillId="4" borderId="5" xfId="0" applyFont="1" applyFill="1" applyBorder="1" applyAlignment="1">
      <alignment horizontal="left"/>
    </xf>
    <xf numFmtId="18" fontId="39" fillId="4" borderId="5" xfId="0" applyNumberFormat="1" applyFont="1" applyFill="1" applyBorder="1" applyAlignment="1">
      <alignment horizontal="left"/>
    </xf>
    <xf numFmtId="20" fontId="40" fillId="4" borderId="5" xfId="0" applyNumberFormat="1" applyFont="1" applyFill="1" applyBorder="1" applyAlignment="1">
      <alignment horizontal="left"/>
    </xf>
    <xf numFmtId="0" fontId="41" fillId="4" borderId="3" xfId="0" applyFont="1" applyFill="1" applyBorder="1" applyAlignment="1">
      <alignment horizontal="left"/>
    </xf>
    <xf numFmtId="20" fontId="1" fillId="4" borderId="5" xfId="0" applyNumberFormat="1" applyFont="1" applyFill="1" applyBorder="1" applyAlignment="1">
      <alignment horizontal="left"/>
    </xf>
    <xf numFmtId="0" fontId="0" fillId="4" borderId="3" xfId="0" applyFill="1" applyBorder="1" applyAlignment="1">
      <alignment horizontal="left" wrapText="1"/>
    </xf>
    <xf numFmtId="168" fontId="0" fillId="4" borderId="3" xfId="0" applyNumberFormat="1" applyFill="1" applyBorder="1" applyAlignment="1">
      <alignment horizontal="left"/>
    </xf>
    <xf numFmtId="0" fontId="1" fillId="17" borderId="0" xfId="0" applyFont="1" applyFill="1" applyBorder="1" applyAlignment="1">
      <alignment horizontal="center"/>
    </xf>
    <xf numFmtId="1" fontId="6" fillId="20" borderId="48" xfId="0" applyNumberFormat="1" applyFont="1" applyFill="1" applyBorder="1" applyAlignment="1">
      <alignment horizontal="center"/>
    </xf>
    <xf numFmtId="165" fontId="42" fillId="4" borderId="3" xfId="0" applyNumberFormat="1" applyFont="1" applyFill="1" applyBorder="1" applyAlignment="1">
      <alignment horizontal="center" vertical="center"/>
    </xf>
    <xf numFmtId="0" fontId="3" fillId="4" borderId="3" xfId="0" applyFont="1" applyFill="1" applyBorder="1"/>
    <xf numFmtId="0" fontId="3" fillId="4" borderId="3" xfId="0" applyNumberFormat="1" applyFont="1" applyFill="1" applyBorder="1" applyAlignment="1" applyProtection="1">
      <alignment horizontal="left"/>
      <protection locked="0"/>
    </xf>
    <xf numFmtId="168" fontId="43" fillId="4" borderId="3" xfId="0" applyNumberFormat="1" applyFont="1" applyFill="1" applyBorder="1" applyAlignment="1">
      <alignment horizontal="left"/>
    </xf>
    <xf numFmtId="0" fontId="1" fillId="4" borderId="5" xfId="0" applyFont="1" applyFill="1" applyBorder="1" applyAlignment="1">
      <alignment horizontal="left"/>
    </xf>
    <xf numFmtId="0" fontId="1" fillId="4" borderId="3" xfId="0" applyFont="1" applyFill="1" applyBorder="1"/>
    <xf numFmtId="165" fontId="11" fillId="4" borderId="3" xfId="0" applyNumberFormat="1" applyFont="1" applyFill="1" applyBorder="1" applyAlignment="1">
      <alignment horizontal="left" vertical="center"/>
    </xf>
    <xf numFmtId="0" fontId="44" fillId="0" borderId="0" xfId="0" applyFont="1"/>
    <xf numFmtId="168" fontId="45" fillId="4" borderId="3" xfId="0" applyNumberFormat="1" applyFont="1" applyFill="1" applyBorder="1" applyAlignment="1">
      <alignment horizontal="left"/>
    </xf>
    <xf numFmtId="0" fontId="1" fillId="17" borderId="3" xfId="0" applyFont="1" applyFill="1" applyBorder="1" applyAlignment="1">
      <alignment horizontal="left"/>
    </xf>
    <xf numFmtId="1" fontId="6" fillId="20" borderId="3" xfId="0" applyNumberFormat="1" applyFont="1" applyFill="1" applyBorder="1" applyAlignment="1">
      <alignment horizontal="left"/>
    </xf>
    <xf numFmtId="0" fontId="6" fillId="20" borderId="70" xfId="0" applyFont="1" applyFill="1" applyBorder="1" applyAlignment="1"/>
    <xf numFmtId="0" fontId="6" fillId="20" borderId="71" xfId="0" applyFont="1" applyFill="1" applyBorder="1" applyAlignment="1"/>
    <xf numFmtId="165" fontId="11" fillId="5" borderId="3" xfId="0" applyNumberFormat="1" applyFont="1" applyFill="1" applyBorder="1" applyAlignment="1">
      <alignment horizontal="center" vertical="center"/>
    </xf>
    <xf numFmtId="0" fontId="46" fillId="0" borderId="0" xfId="0" applyFont="1"/>
    <xf numFmtId="168" fontId="1" fillId="4" borderId="0" xfId="0" applyNumberFormat="1" applyFont="1" applyFill="1" applyBorder="1" applyAlignment="1">
      <alignment horizontal="left"/>
    </xf>
    <xf numFmtId="9" fontId="1" fillId="24" borderId="70" xfId="1" applyFont="1" applyFill="1" applyBorder="1" applyAlignment="1"/>
    <xf numFmtId="9" fontId="1" fillId="24" borderId="5" xfId="1" applyFont="1" applyFill="1" applyBorder="1" applyAlignment="1"/>
    <xf numFmtId="0" fontId="0" fillId="0" borderId="0" xfId="0" applyAlignment="1">
      <alignment horizontal="left"/>
    </xf>
    <xf numFmtId="168" fontId="1" fillId="6" borderId="3" xfId="0" applyNumberFormat="1" applyFont="1" applyFill="1" applyBorder="1" applyAlignment="1">
      <alignment horizontal="left"/>
    </xf>
    <xf numFmtId="0" fontId="0" fillId="12" borderId="27" xfId="0" applyFont="1" applyFill="1" applyBorder="1"/>
    <xf numFmtId="165" fontId="47" fillId="4" borderId="3" xfId="0" applyNumberFormat="1" applyFont="1" applyFill="1" applyBorder="1" applyAlignment="1">
      <alignment horizontal="center" vertical="center"/>
    </xf>
    <xf numFmtId="165" fontId="47" fillId="4" borderId="3" xfId="0" applyNumberFormat="1" applyFont="1" applyFill="1" applyBorder="1" applyAlignment="1">
      <alignment horizontal="left" vertical="center"/>
    </xf>
    <xf numFmtId="165" fontId="47" fillId="6" borderId="3" xfId="0" applyNumberFormat="1" applyFont="1" applyFill="1" applyBorder="1" applyAlignment="1">
      <alignment horizontal="center" vertical="center"/>
    </xf>
    <xf numFmtId="0" fontId="17" fillId="17" borderId="24" xfId="0" applyFont="1" applyFill="1" applyBorder="1"/>
    <xf numFmtId="0" fontId="48" fillId="12" borderId="13" xfId="0" applyFont="1" applyFill="1" applyBorder="1" applyAlignment="1">
      <alignment horizontal="left"/>
    </xf>
    <xf numFmtId="0" fontId="48" fillId="12" borderId="13" xfId="0" applyFont="1" applyFill="1" applyBorder="1" applyAlignment="1">
      <alignment horizontal="left" wrapText="1"/>
    </xf>
    <xf numFmtId="0" fontId="6" fillId="25" borderId="12" xfId="0" applyFont="1" applyFill="1" applyBorder="1"/>
    <xf numFmtId="0" fontId="43" fillId="25" borderId="72" xfId="0" applyFont="1" applyFill="1" applyBorder="1"/>
    <xf numFmtId="0" fontId="0" fillId="12" borderId="73" xfId="0" applyFill="1" applyBorder="1"/>
    <xf numFmtId="0" fontId="0" fillId="12" borderId="74" xfId="0" applyFill="1" applyBorder="1" applyAlignment="1">
      <alignment horizontal="center"/>
    </xf>
    <xf numFmtId="0" fontId="0" fillId="17" borderId="76" xfId="0" applyFill="1" applyBorder="1"/>
    <xf numFmtId="0" fontId="0" fillId="17" borderId="77" xfId="0" applyFill="1" applyBorder="1" applyAlignment="1">
      <alignment horizontal="center"/>
    </xf>
    <xf numFmtId="0" fontId="0" fillId="17" borderId="78" xfId="0" applyFont="1" applyFill="1" applyBorder="1"/>
    <xf numFmtId="0" fontId="0" fillId="12" borderId="67" xfId="0" applyFill="1" applyBorder="1" applyAlignment="1">
      <alignment horizontal="center"/>
    </xf>
    <xf numFmtId="0" fontId="0" fillId="12" borderId="69" xfId="0" applyFont="1" applyFill="1" applyBorder="1" applyAlignment="1">
      <alignment horizontal="center"/>
    </xf>
    <xf numFmtId="0" fontId="0" fillId="12" borderId="69" xfId="0" applyFill="1" applyBorder="1" applyAlignment="1">
      <alignment horizontal="center"/>
    </xf>
    <xf numFmtId="0" fontId="0" fillId="12" borderId="75" xfId="0" applyFont="1" applyFill="1" applyBorder="1" applyAlignment="1">
      <alignment horizontal="center"/>
    </xf>
    <xf numFmtId="0" fontId="6" fillId="17" borderId="25" xfId="0" applyFont="1" applyFill="1" applyBorder="1" applyAlignment="1">
      <alignment vertical="center"/>
    </xf>
    <xf numFmtId="0" fontId="6" fillId="17" borderId="79" xfId="0" applyFont="1" applyFill="1" applyBorder="1" applyAlignment="1">
      <alignment vertical="center"/>
    </xf>
    <xf numFmtId="0" fontId="6" fillId="17" borderId="26" xfId="0" applyFont="1" applyFill="1" applyBorder="1" applyAlignment="1">
      <alignment vertical="center"/>
    </xf>
    <xf numFmtId="0" fontId="6" fillId="17" borderId="84" xfId="0" applyFont="1" applyFill="1" applyBorder="1" applyAlignment="1">
      <alignment horizontal="center" vertical="center" wrapText="1"/>
    </xf>
    <xf numFmtId="0" fontId="3" fillId="4" borderId="0" xfId="0" applyFont="1" applyFill="1"/>
    <xf numFmtId="0" fontId="6" fillId="17" borderId="31" xfId="0" applyFont="1" applyFill="1" applyBorder="1" applyAlignment="1">
      <alignment horizontal="center" wrapText="1"/>
    </xf>
    <xf numFmtId="1" fontId="6" fillId="20" borderId="0" xfId="0" applyNumberFormat="1" applyFont="1" applyFill="1" applyBorder="1" applyAlignment="1">
      <alignment horizontal="left"/>
    </xf>
    <xf numFmtId="0" fontId="0" fillId="17" borderId="0" xfId="0" applyFill="1" applyBorder="1" applyAlignment="1">
      <alignment horizontal="center"/>
    </xf>
    <xf numFmtId="0" fontId="6" fillId="20" borderId="0" xfId="0" applyFont="1" applyFill="1" applyBorder="1" applyAlignment="1">
      <alignment horizontal="left"/>
    </xf>
    <xf numFmtId="0" fontId="6" fillId="17" borderId="85" xfId="0" applyFont="1" applyFill="1" applyBorder="1" applyAlignment="1">
      <alignment horizontal="center"/>
    </xf>
    <xf numFmtId="0" fontId="1" fillId="17" borderId="46" xfId="0" applyFont="1" applyFill="1" applyBorder="1" applyAlignment="1">
      <alignment horizontal="center"/>
    </xf>
    <xf numFmtId="1" fontId="6" fillId="20" borderId="46" xfId="0" applyNumberFormat="1" applyFont="1" applyFill="1" applyBorder="1" applyAlignment="1">
      <alignment horizontal="center"/>
    </xf>
    <xf numFmtId="0" fontId="1" fillId="17" borderId="86" xfId="0" applyFont="1" applyFill="1" applyBorder="1" applyAlignment="1">
      <alignment horizontal="left"/>
    </xf>
    <xf numFmtId="0" fontId="1" fillId="17" borderId="87" xfId="0" applyFont="1" applyFill="1" applyBorder="1" applyAlignment="1">
      <alignment horizontal="left"/>
    </xf>
    <xf numFmtId="0" fontId="0" fillId="0" borderId="63" xfId="0" applyBorder="1"/>
    <xf numFmtId="0" fontId="1" fillId="17" borderId="40" xfId="0" applyFont="1" applyFill="1" applyBorder="1" applyAlignment="1">
      <alignment horizontal="center" wrapText="1"/>
    </xf>
    <xf numFmtId="0" fontId="6" fillId="17" borderId="85" xfId="0" applyFont="1" applyFill="1" applyBorder="1" applyAlignment="1">
      <alignment horizontal="center" wrapText="1"/>
    </xf>
    <xf numFmtId="0" fontId="6" fillId="17" borderId="1" xfId="0" applyFont="1" applyFill="1" applyBorder="1" applyAlignment="1">
      <alignment horizontal="center" wrapText="1"/>
    </xf>
    <xf numFmtId="169" fontId="7" fillId="12" borderId="13" xfId="3" applyNumberFormat="1" applyFont="1" applyFill="1" applyBorder="1"/>
    <xf numFmtId="169" fontId="7" fillId="12" borderId="13" xfId="3" applyNumberFormat="1" applyFont="1" applyFill="1" applyBorder="1" applyAlignment="1">
      <alignment horizontal="right"/>
    </xf>
    <xf numFmtId="169" fontId="7" fillId="12" borderId="15" xfId="3" applyNumberFormat="1" applyFont="1" applyFill="1" applyBorder="1"/>
    <xf numFmtId="169" fontId="12" fillId="17" borderId="14" xfId="3" applyNumberFormat="1" applyFont="1" applyFill="1" applyBorder="1"/>
    <xf numFmtId="169" fontId="7" fillId="17" borderId="14" xfId="3" applyNumberFormat="1" applyFont="1" applyFill="1" applyBorder="1" applyAlignment="1">
      <alignment horizontal="right"/>
    </xf>
    <xf numFmtId="169" fontId="12" fillId="17" borderId="13" xfId="3" applyNumberFormat="1" applyFont="1" applyFill="1" applyBorder="1" applyAlignment="1">
      <alignment horizontal="right"/>
    </xf>
    <xf numFmtId="169" fontId="12" fillId="17" borderId="13" xfId="3" applyNumberFormat="1" applyFont="1" applyFill="1" applyBorder="1"/>
    <xf numFmtId="169" fontId="7" fillId="17" borderId="13" xfId="3" applyNumberFormat="1" applyFont="1" applyFill="1" applyBorder="1" applyAlignment="1">
      <alignment horizontal="right"/>
    </xf>
    <xf numFmtId="169" fontId="7" fillId="17" borderId="37" xfId="3" applyNumberFormat="1" applyFont="1" applyFill="1" applyBorder="1"/>
    <xf numFmtId="169" fontId="12" fillId="17" borderId="37" xfId="3" applyNumberFormat="1" applyFont="1" applyFill="1" applyBorder="1"/>
    <xf numFmtId="169" fontId="7" fillId="17" borderId="37" xfId="3" applyNumberFormat="1" applyFont="1" applyFill="1" applyBorder="1" applyAlignment="1">
      <alignment horizontal="right"/>
    </xf>
    <xf numFmtId="169" fontId="12" fillId="17" borderId="37" xfId="3" applyNumberFormat="1" applyFont="1" applyFill="1" applyBorder="1" applyAlignment="1">
      <alignment horizontal="right"/>
    </xf>
    <xf numFmtId="169" fontId="7" fillId="22" borderId="37" xfId="3" applyNumberFormat="1" applyFont="1" applyFill="1" applyBorder="1" applyAlignment="1">
      <alignment horizontal="right"/>
    </xf>
    <xf numFmtId="169" fontId="7" fillId="12" borderId="37" xfId="3" applyNumberFormat="1" applyFont="1" applyFill="1" applyBorder="1" applyAlignment="1">
      <alignment horizontal="right"/>
    </xf>
    <xf numFmtId="169" fontId="12" fillId="12" borderId="37" xfId="3" applyNumberFormat="1" applyFont="1" applyFill="1" applyBorder="1"/>
    <xf numFmtId="169" fontId="7" fillId="12" borderId="37" xfId="3" applyNumberFormat="1" applyFont="1" applyFill="1" applyBorder="1"/>
    <xf numFmtId="169" fontId="7" fillId="21" borderId="37" xfId="3" applyNumberFormat="1" applyFont="1" applyFill="1" applyBorder="1" applyAlignment="1">
      <alignment horizontal="right"/>
    </xf>
    <xf numFmtId="169" fontId="7" fillId="21" borderId="37" xfId="3" applyNumberFormat="1" applyFont="1" applyFill="1" applyBorder="1"/>
    <xf numFmtId="169" fontId="12" fillId="22" borderId="37" xfId="3" applyNumberFormat="1" applyFont="1" applyFill="1" applyBorder="1"/>
    <xf numFmtId="169" fontId="0" fillId="17" borderId="31" xfId="3" applyNumberFormat="1" applyFont="1" applyFill="1" applyBorder="1" applyAlignment="1">
      <alignment horizontal="left"/>
    </xf>
    <xf numFmtId="169" fontId="1" fillId="17" borderId="42" xfId="3" applyNumberFormat="1" applyFont="1" applyFill="1" applyBorder="1" applyAlignment="1">
      <alignment horizontal="left"/>
    </xf>
    <xf numFmtId="169" fontId="0" fillId="17" borderId="43" xfId="3" applyNumberFormat="1" applyFont="1" applyFill="1" applyBorder="1" applyAlignment="1">
      <alignment horizontal="left"/>
    </xf>
    <xf numFmtId="169" fontId="1" fillId="17" borderId="43" xfId="3" applyNumberFormat="1" applyFont="1" applyFill="1" applyBorder="1" applyAlignment="1">
      <alignment horizontal="left"/>
    </xf>
    <xf numFmtId="169" fontId="0" fillId="17" borderId="42" xfId="3" applyNumberFormat="1" applyFont="1" applyFill="1" applyBorder="1" applyAlignment="1">
      <alignment horizontal="left"/>
    </xf>
    <xf numFmtId="169" fontId="1" fillId="17" borderId="0" xfId="3" applyNumberFormat="1" applyFont="1" applyFill="1" applyBorder="1" applyAlignment="1">
      <alignment horizontal="left"/>
    </xf>
    <xf numFmtId="169" fontId="12" fillId="22" borderId="37" xfId="3" applyNumberFormat="1" applyFont="1" applyFill="1" applyBorder="1" applyAlignment="1">
      <alignment horizontal="right"/>
    </xf>
    <xf numFmtId="169" fontId="6" fillId="20" borderId="46" xfId="3" applyNumberFormat="1" applyFont="1" applyFill="1" applyBorder="1" applyAlignment="1">
      <alignment horizontal="left"/>
    </xf>
    <xf numFmtId="169" fontId="6" fillId="20" borderId="47" xfId="3" applyNumberFormat="1" applyFont="1" applyFill="1" applyBorder="1" applyAlignment="1">
      <alignment horizontal="left"/>
    </xf>
    <xf numFmtId="169" fontId="6" fillId="20" borderId="48" xfId="3" applyNumberFormat="1" applyFont="1" applyFill="1" applyBorder="1" applyAlignment="1">
      <alignment horizontal="left"/>
    </xf>
    <xf numFmtId="169" fontId="6" fillId="20" borderId="45" xfId="3" applyNumberFormat="1" applyFont="1" applyFill="1" applyBorder="1" applyAlignment="1">
      <alignment horizontal="left"/>
    </xf>
    <xf numFmtId="0" fontId="0" fillId="0" borderId="0" xfId="0" applyAlignment="1"/>
    <xf numFmtId="169" fontId="0" fillId="0" borderId="3" xfId="3" applyNumberFormat="1" applyFont="1" applyBorder="1" applyAlignment="1"/>
    <xf numFmtId="169" fontId="0" fillId="0" borderId="0" xfId="3" applyNumberFormat="1" applyFont="1" applyAlignment="1"/>
    <xf numFmtId="0" fontId="17" fillId="17" borderId="14" xfId="0" applyFont="1" applyFill="1" applyBorder="1" applyAlignment="1"/>
    <xf numFmtId="165" fontId="1" fillId="4" borderId="0" xfId="0" applyNumberFormat="1" applyFont="1" applyFill="1" applyBorder="1" applyAlignment="1">
      <alignment horizontal="left"/>
    </xf>
    <xf numFmtId="0" fontId="43" fillId="0" borderId="0" xfId="0" applyFont="1"/>
    <xf numFmtId="0" fontId="0" fillId="0" borderId="3" xfId="0" applyBorder="1" applyAlignment="1" applyProtection="1">
      <alignment horizontal="left"/>
      <protection locked="0"/>
    </xf>
    <xf numFmtId="0" fontId="0" fillId="4" borderId="3" xfId="0" applyFill="1" applyBorder="1" applyAlignment="1" applyProtection="1">
      <alignment horizontal="left"/>
      <protection locked="0"/>
    </xf>
    <xf numFmtId="0" fontId="0" fillId="4" borderId="3" xfId="0" applyFill="1" applyBorder="1" applyAlignment="1">
      <alignment horizontal="left"/>
    </xf>
    <xf numFmtId="0" fontId="47" fillId="4" borderId="3" xfId="0" applyFont="1" applyFill="1" applyBorder="1" applyAlignment="1">
      <alignment horizontal="left" vertical="center"/>
    </xf>
    <xf numFmtId="0" fontId="0" fillId="12" borderId="90" xfId="0" applyFont="1" applyFill="1" applyBorder="1"/>
    <xf numFmtId="0" fontId="6" fillId="17" borderId="8" xfId="0" applyFont="1" applyFill="1" applyBorder="1" applyAlignment="1">
      <alignment horizontal="center" wrapText="1"/>
    </xf>
    <xf numFmtId="0" fontId="6" fillId="17" borderId="9" xfId="0" applyFont="1" applyFill="1" applyBorder="1" applyAlignment="1">
      <alignment horizontal="center" wrapText="1"/>
    </xf>
    <xf numFmtId="0" fontId="6" fillId="26" borderId="91" xfId="4" applyFont="1" applyBorder="1"/>
    <xf numFmtId="0" fontId="6" fillId="26" borderId="92" xfId="4" applyFont="1" applyBorder="1"/>
    <xf numFmtId="0" fontId="0" fillId="12" borderId="93" xfId="0" applyFont="1" applyFill="1" applyBorder="1"/>
    <xf numFmtId="169" fontId="0" fillId="0" borderId="0" xfId="0" applyNumberFormat="1"/>
    <xf numFmtId="3" fontId="4" fillId="2" borderId="2" xfId="0" applyNumberFormat="1" applyFont="1" applyFill="1" applyBorder="1"/>
    <xf numFmtId="3" fontId="0" fillId="2" borderId="2" xfId="0" applyNumberFormat="1" applyFont="1" applyFill="1" applyBorder="1"/>
    <xf numFmtId="3" fontId="0" fillId="2" borderId="2" xfId="0" applyNumberFormat="1" applyFill="1" applyBorder="1"/>
    <xf numFmtId="3" fontId="0" fillId="3" borderId="2" xfId="0" applyNumberFormat="1" applyFont="1" applyFill="1" applyBorder="1"/>
    <xf numFmtId="3" fontId="0" fillId="0" borderId="0" xfId="0" applyNumberFormat="1" applyFont="1"/>
    <xf numFmtId="0" fontId="1" fillId="3" borderId="0" xfId="0" applyFont="1" applyFill="1" applyAlignment="1"/>
    <xf numFmtId="0" fontId="0" fillId="28" borderId="95" xfId="0" applyFont="1" applyFill="1" applyBorder="1"/>
    <xf numFmtId="0" fontId="0" fillId="28" borderId="96" xfId="0" applyFont="1" applyFill="1" applyBorder="1"/>
    <xf numFmtId="0" fontId="0" fillId="28" borderId="94" xfId="0" applyFont="1" applyFill="1" applyBorder="1"/>
    <xf numFmtId="0" fontId="0" fillId="27" borderId="97" xfId="0" applyFont="1" applyFill="1" applyBorder="1"/>
    <xf numFmtId="0" fontId="0" fillId="27" borderId="95" xfId="0" applyFont="1" applyFill="1" applyBorder="1"/>
    <xf numFmtId="0" fontId="0" fillId="28" borderId="97" xfId="0" applyFont="1" applyFill="1" applyBorder="1"/>
    <xf numFmtId="0" fontId="6" fillId="26" borderId="97" xfId="4" applyFont="1" applyBorder="1"/>
    <xf numFmtId="0" fontId="0" fillId="0" borderId="0" xfId="0" applyFont="1" applyAlignment="1"/>
    <xf numFmtId="9" fontId="5" fillId="0" borderId="0" xfId="0" applyNumberFormat="1" applyFont="1" applyAlignment="1"/>
    <xf numFmtId="1" fontId="0" fillId="0" borderId="0" xfId="0" applyNumberFormat="1" applyFont="1" applyAlignment="1"/>
    <xf numFmtId="9" fontId="0" fillId="0" borderId="0" xfId="0" applyNumberFormat="1" applyFont="1" applyAlignment="1"/>
    <xf numFmtId="9" fontId="3" fillId="4" borderId="0" xfId="0" applyNumberFormat="1" applyFont="1" applyFill="1" applyAlignment="1"/>
    <xf numFmtId="0" fontId="6" fillId="29" borderId="35" xfId="0" applyFont="1" applyFill="1" applyBorder="1" applyAlignment="1">
      <alignment horizontal="center" vertical="center" wrapText="1"/>
    </xf>
    <xf numFmtId="0" fontId="6" fillId="29" borderId="0" xfId="0" applyFont="1" applyFill="1" applyBorder="1" applyAlignment="1">
      <alignment horizontal="center" vertical="center"/>
    </xf>
    <xf numFmtId="0" fontId="6" fillId="29" borderId="35" xfId="0" applyFont="1" applyFill="1" applyBorder="1" applyAlignment="1">
      <alignment horizontal="center" vertical="center"/>
    </xf>
    <xf numFmtId="3" fontId="37" fillId="17" borderId="14" xfId="0" applyNumberFormat="1" applyFont="1" applyFill="1" applyBorder="1" applyAlignment="1">
      <alignment horizontal="center" wrapText="1"/>
    </xf>
    <xf numFmtId="3" fontId="12" fillId="17" borderId="14" xfId="0" applyNumberFormat="1" applyFont="1" applyFill="1" applyBorder="1" applyAlignment="1">
      <alignment horizontal="right"/>
    </xf>
    <xf numFmtId="3" fontId="37" fillId="17" borderId="52" xfId="0" applyNumberFormat="1" applyFont="1" applyFill="1" applyBorder="1" applyAlignment="1"/>
    <xf numFmtId="3" fontId="12" fillId="17" borderId="52" xfId="0" applyNumberFormat="1" applyFont="1" applyFill="1" applyBorder="1" applyAlignment="1">
      <alignment horizontal="center" wrapText="1"/>
    </xf>
    <xf numFmtId="3" fontId="50" fillId="17" borderId="52" xfId="0" applyNumberFormat="1" applyFont="1" applyFill="1" applyBorder="1" applyAlignment="1">
      <alignment horizontal="center" wrapText="1"/>
    </xf>
    <xf numFmtId="3" fontId="7" fillId="12" borderId="33" xfId="0" applyNumberFormat="1" applyFont="1" applyFill="1" applyBorder="1" applyAlignment="1">
      <alignment horizontal="right"/>
    </xf>
    <xf numFmtId="3" fontId="7" fillId="12" borderId="13" xfId="0" applyNumberFormat="1" applyFont="1" applyFill="1" applyBorder="1"/>
    <xf numFmtId="3" fontId="7" fillId="12" borderId="13" xfId="0" applyNumberFormat="1" applyFont="1" applyFill="1" applyBorder="1" applyAlignment="1">
      <alignment horizontal="right"/>
    </xf>
    <xf numFmtId="3" fontId="12" fillId="12" borderId="13" xfId="0" applyNumberFormat="1" applyFont="1" applyFill="1" applyBorder="1"/>
    <xf numFmtId="3" fontId="7" fillId="12" borderId="33" xfId="0" applyNumberFormat="1" applyFont="1" applyFill="1" applyBorder="1"/>
    <xf numFmtId="3" fontId="7" fillId="12" borderId="33" xfId="0" applyNumberFormat="1" applyFont="1" applyFill="1" applyBorder="1" applyAlignment="1"/>
    <xf numFmtId="3" fontId="7" fillId="12" borderId="53" xfId="0" applyNumberFormat="1" applyFont="1" applyFill="1" applyBorder="1" applyAlignment="1">
      <alignment horizontal="right"/>
    </xf>
    <xf numFmtId="3" fontId="7" fillId="12" borderId="15" xfId="0" applyNumberFormat="1" applyFont="1" applyFill="1" applyBorder="1"/>
    <xf numFmtId="3" fontId="12" fillId="12" borderId="15" xfId="0" applyNumberFormat="1" applyFont="1" applyFill="1" applyBorder="1"/>
    <xf numFmtId="3" fontId="12" fillId="17" borderId="14" xfId="3" applyNumberFormat="1" applyFont="1" applyFill="1" applyBorder="1"/>
    <xf numFmtId="3" fontId="12" fillId="17" borderId="52" xfId="3" applyNumberFormat="1" applyFont="1" applyFill="1" applyBorder="1" applyAlignment="1"/>
    <xf numFmtId="3" fontId="12" fillId="17" borderId="52" xfId="3" applyNumberFormat="1" applyFont="1" applyFill="1" applyBorder="1"/>
    <xf numFmtId="3" fontId="12" fillId="17" borderId="14" xfId="3" applyNumberFormat="1" applyFont="1" applyFill="1" applyBorder="1" applyAlignment="1">
      <alignment horizontal="right"/>
    </xf>
    <xf numFmtId="3" fontId="7" fillId="12" borderId="13" xfId="3" applyNumberFormat="1" applyFont="1" applyFill="1" applyBorder="1"/>
    <xf numFmtId="3" fontId="7" fillId="12" borderId="33" xfId="3" applyNumberFormat="1" applyFont="1" applyFill="1" applyBorder="1" applyAlignment="1"/>
    <xf numFmtId="3" fontId="7" fillId="12" borderId="32" xfId="3" applyNumberFormat="1" applyFont="1" applyFill="1" applyBorder="1" applyAlignment="1">
      <alignment horizontal="right"/>
    </xf>
    <xf numFmtId="3" fontId="7" fillId="12" borderId="13" xfId="3" applyNumberFormat="1" applyFont="1" applyFill="1" applyBorder="1" applyAlignment="1">
      <alignment horizontal="right"/>
    </xf>
    <xf numFmtId="3" fontId="12" fillId="12" borderId="13" xfId="3" applyNumberFormat="1" applyFont="1" applyFill="1" applyBorder="1"/>
    <xf numFmtId="3" fontId="7" fillId="12" borderId="33" xfId="3" applyNumberFormat="1" applyFont="1" applyFill="1" applyBorder="1" applyAlignment="1">
      <alignment horizontal="right"/>
    </xf>
    <xf numFmtId="3" fontId="12" fillId="17" borderId="13" xfId="3" applyNumberFormat="1" applyFont="1" applyFill="1" applyBorder="1"/>
    <xf numFmtId="3" fontId="12" fillId="17" borderId="13" xfId="3" applyNumberFormat="1" applyFont="1" applyFill="1" applyBorder="1" applyAlignment="1">
      <alignment horizontal="right"/>
    </xf>
    <xf numFmtId="3" fontId="12" fillId="17" borderId="33" xfId="3" applyNumberFormat="1" applyFont="1" applyFill="1" applyBorder="1" applyAlignment="1"/>
    <xf numFmtId="3" fontId="12" fillId="17" borderId="33" xfId="3" applyNumberFormat="1" applyFont="1" applyFill="1" applyBorder="1"/>
    <xf numFmtId="3" fontId="7" fillId="12" borderId="51" xfId="3" applyNumberFormat="1" applyFont="1" applyFill="1" applyBorder="1"/>
    <xf numFmtId="3" fontId="12" fillId="12" borderId="15" xfId="3" applyNumberFormat="1" applyFont="1" applyFill="1" applyBorder="1"/>
    <xf numFmtId="3" fontId="7" fillId="12" borderId="15" xfId="3" applyNumberFormat="1" applyFont="1" applyFill="1" applyBorder="1"/>
    <xf numFmtId="3" fontId="7" fillId="12" borderId="53" xfId="3" applyNumberFormat="1" applyFont="1" applyFill="1" applyBorder="1" applyAlignment="1"/>
    <xf numFmtId="3" fontId="34" fillId="12" borderId="13" xfId="3" applyNumberFormat="1" applyFont="1" applyFill="1" applyBorder="1"/>
    <xf numFmtId="3" fontId="7" fillId="12" borderId="53" xfId="3" applyNumberFormat="1" applyFont="1" applyFill="1" applyBorder="1" applyAlignment="1">
      <alignment horizontal="right"/>
    </xf>
    <xf numFmtId="3" fontId="7" fillId="12" borderId="49" xfId="3" applyNumberFormat="1" applyFont="1" applyFill="1" applyBorder="1" applyAlignment="1">
      <alignment horizontal="right"/>
    </xf>
    <xf numFmtId="3" fontId="7" fillId="12" borderId="50" xfId="3" applyNumberFormat="1" applyFont="1" applyFill="1" applyBorder="1"/>
    <xf numFmtId="3" fontId="7" fillId="12" borderId="34" xfId="3" applyNumberFormat="1" applyFont="1" applyFill="1" applyBorder="1" applyAlignment="1">
      <alignment horizontal="right"/>
    </xf>
    <xf numFmtId="3" fontId="7" fillId="12" borderId="33" xfId="3" applyNumberFormat="1" applyFont="1" applyFill="1" applyBorder="1"/>
    <xf numFmtId="3" fontId="7" fillId="12" borderId="15" xfId="3" applyNumberFormat="1" applyFont="1" applyFill="1" applyBorder="1" applyAlignment="1">
      <alignment horizontal="right"/>
    </xf>
    <xf numFmtId="3" fontId="18" fillId="12" borderId="33" xfId="3" applyNumberFormat="1" applyFont="1" applyFill="1" applyBorder="1" applyAlignment="1">
      <alignment wrapText="1"/>
    </xf>
    <xf numFmtId="3" fontId="33" fillId="12" borderId="53" xfId="3" applyNumberFormat="1" applyFont="1" applyFill="1" applyBorder="1" applyAlignment="1">
      <alignment horizontal="right"/>
    </xf>
    <xf numFmtId="3" fontId="0" fillId="12" borderId="53" xfId="3" applyNumberFormat="1" applyFont="1" applyFill="1" applyBorder="1" applyAlignment="1">
      <alignment horizontal="right"/>
    </xf>
    <xf numFmtId="3" fontId="31" fillId="12" borderId="13" xfId="3" applyNumberFormat="1" applyFont="1" applyFill="1" applyBorder="1"/>
    <xf numFmtId="3" fontId="0" fillId="12" borderId="33" xfId="3" applyNumberFormat="1" applyFont="1" applyFill="1" applyBorder="1" applyAlignment="1">
      <alignment horizontal="right"/>
    </xf>
    <xf numFmtId="3" fontId="22" fillId="12" borderId="13" xfId="3" applyNumberFormat="1" applyFont="1" applyFill="1" applyBorder="1"/>
    <xf numFmtId="3" fontId="7" fillId="17" borderId="33" xfId="3" applyNumberFormat="1" applyFont="1" applyFill="1" applyBorder="1"/>
    <xf numFmtId="3" fontId="7" fillId="17" borderId="33" xfId="3" applyNumberFormat="1" applyFont="1" applyFill="1" applyBorder="1" applyAlignment="1"/>
    <xf numFmtId="3" fontId="49" fillId="12" borderId="13" xfId="3" applyNumberFormat="1" applyFont="1" applyFill="1" applyBorder="1" applyAlignment="1">
      <alignment horizontal="right"/>
    </xf>
    <xf numFmtId="3" fontId="49" fillId="12" borderId="13" xfId="3" applyNumberFormat="1" applyFont="1" applyFill="1" applyBorder="1"/>
    <xf numFmtId="3" fontId="6" fillId="17" borderId="56" xfId="3" applyNumberFormat="1" applyFont="1" applyFill="1" applyBorder="1"/>
    <xf numFmtId="3" fontId="6" fillId="17" borderId="0" xfId="3" applyNumberFormat="1" applyFont="1" applyFill="1"/>
    <xf numFmtId="3" fontId="6" fillId="17" borderId="0" xfId="3" applyNumberFormat="1" applyFont="1" applyFill="1" applyAlignment="1"/>
    <xf numFmtId="3" fontId="12" fillId="17" borderId="14" xfId="0" applyNumberFormat="1" applyFont="1" applyFill="1" applyBorder="1"/>
    <xf numFmtId="3" fontId="0" fillId="0" borderId="0" xfId="0" applyNumberFormat="1" applyFont="1" applyAlignment="1">
      <alignment horizontal="left"/>
    </xf>
    <xf numFmtId="3" fontId="0" fillId="28" borderId="94" xfId="0" applyNumberFormat="1" applyFont="1" applyFill="1" applyBorder="1"/>
    <xf numFmtId="3" fontId="0" fillId="27" borderId="95" xfId="0" applyNumberFormat="1" applyFont="1" applyFill="1" applyBorder="1"/>
    <xf numFmtId="3" fontId="0" fillId="28" borderId="95" xfId="0" applyNumberFormat="1" applyFont="1" applyFill="1" applyBorder="1"/>
    <xf numFmtId="3" fontId="0" fillId="0" borderId="0" xfId="0" applyNumberFormat="1"/>
    <xf numFmtId="3" fontId="0" fillId="28" borderId="94" xfId="0" applyNumberFormat="1" applyFont="1" applyFill="1" applyBorder="1" applyAlignment="1"/>
    <xf numFmtId="3" fontId="0" fillId="27" borderId="95" xfId="0" applyNumberFormat="1" applyFont="1" applyFill="1" applyBorder="1" applyAlignment="1"/>
    <xf numFmtId="3" fontId="0" fillId="28" borderId="95" xfId="0" applyNumberFormat="1" applyFont="1" applyFill="1" applyBorder="1" applyAlignment="1"/>
    <xf numFmtId="3" fontId="6" fillId="26" borderId="95" xfId="4" applyNumberFormat="1" applyFont="1" applyBorder="1" applyAlignment="1"/>
    <xf numFmtId="0" fontId="6" fillId="26" borderId="97" xfId="4" applyFont="1" applyFill="1" applyBorder="1"/>
    <xf numFmtId="0" fontId="6" fillId="26" borderId="95" xfId="4" applyFont="1" applyFill="1" applyBorder="1"/>
    <xf numFmtId="10" fontId="6" fillId="26" borderId="95" xfId="4" applyNumberFormat="1" applyFont="1" applyBorder="1"/>
    <xf numFmtId="3" fontId="6" fillId="26" borderId="95" xfId="4" applyNumberFormat="1" applyFont="1" applyBorder="1"/>
    <xf numFmtId="9" fontId="6" fillId="26" borderId="95" xfId="1" applyNumberFormat="1" applyFont="1" applyFill="1" applyBorder="1"/>
    <xf numFmtId="3" fontId="17" fillId="17" borderId="24" xfId="3" applyNumberFormat="1" applyFont="1" applyFill="1" applyBorder="1"/>
    <xf numFmtId="3" fontId="23" fillId="20" borderId="12" xfId="3" applyNumberFormat="1" applyFont="1" applyFill="1" applyBorder="1" applyAlignment="1">
      <alignment horizontal="center"/>
    </xf>
    <xf numFmtId="3" fontId="7" fillId="17" borderId="37" xfId="3" applyNumberFormat="1" applyFont="1" applyFill="1" applyBorder="1" applyAlignment="1">
      <alignment horizontal="right"/>
    </xf>
    <xf numFmtId="3" fontId="7" fillId="12" borderId="37" xfId="3" applyNumberFormat="1" applyFont="1" applyFill="1" applyBorder="1"/>
    <xf numFmtId="3" fontId="12" fillId="12" borderId="37" xfId="3" applyNumberFormat="1" applyFont="1" applyFill="1" applyBorder="1"/>
    <xf numFmtId="3" fontId="12" fillId="17" borderId="37" xfId="3" applyNumberFormat="1" applyFont="1" applyFill="1" applyBorder="1" applyAlignment="1">
      <alignment horizontal="right"/>
    </xf>
    <xf numFmtId="0" fontId="6" fillId="4" borderId="0" xfId="0" applyFont="1" applyFill="1"/>
    <xf numFmtId="3" fontId="0" fillId="17" borderId="37" xfId="0" applyNumberFormat="1" applyFont="1" applyFill="1" applyBorder="1"/>
    <xf numFmtId="3" fontId="1" fillId="17" borderId="37" xfId="0" applyNumberFormat="1" applyFont="1" applyFill="1" applyBorder="1"/>
    <xf numFmtId="3" fontId="7" fillId="23" borderId="37" xfId="0" applyNumberFormat="1" applyFont="1" applyFill="1" applyBorder="1"/>
    <xf numFmtId="3" fontId="7" fillId="23" borderId="37" xfId="0" applyNumberFormat="1" applyFont="1" applyFill="1" applyBorder="1" applyAlignment="1">
      <alignment horizontal="right"/>
    </xf>
    <xf numFmtId="3" fontId="0" fillId="12" borderId="37" xfId="0" applyNumberFormat="1" applyFont="1" applyFill="1" applyBorder="1"/>
    <xf numFmtId="3" fontId="7" fillId="13" borderId="37" xfId="0" applyNumberFormat="1" applyFont="1" applyFill="1" applyBorder="1" applyAlignment="1">
      <alignment horizontal="right"/>
    </xf>
    <xf numFmtId="3" fontId="7" fillId="13" borderId="37" xfId="0" applyNumberFormat="1" applyFont="1" applyFill="1" applyBorder="1"/>
    <xf numFmtId="3" fontId="1" fillId="12" borderId="37" xfId="0" applyNumberFormat="1" applyFont="1" applyFill="1" applyBorder="1"/>
    <xf numFmtId="3" fontId="0" fillId="12" borderId="2" xfId="0" applyNumberFormat="1" applyFont="1" applyFill="1" applyBorder="1"/>
    <xf numFmtId="3" fontId="29" fillId="17" borderId="37" xfId="0" applyNumberFormat="1" applyFont="1" applyFill="1" applyBorder="1" applyAlignment="1">
      <alignment horizontal="right"/>
    </xf>
    <xf numFmtId="3" fontId="0" fillId="0" borderId="0" xfId="0" applyNumberFormat="1" applyAlignment="1"/>
    <xf numFmtId="3" fontId="28" fillId="20" borderId="48" xfId="0" applyNumberFormat="1" applyFont="1" applyFill="1" applyBorder="1" applyAlignment="1">
      <alignment horizontal="right"/>
    </xf>
    <xf numFmtId="3" fontId="5" fillId="0" borderId="0" xfId="0" applyNumberFormat="1" applyFont="1" applyAlignment="1">
      <alignment horizontal="right"/>
    </xf>
    <xf numFmtId="0" fontId="23" fillId="26" borderId="37" xfId="4" applyFont="1" applyBorder="1" applyAlignment="1">
      <alignment horizontal="center" wrapText="1"/>
    </xf>
    <xf numFmtId="3" fontId="2" fillId="26" borderId="37" xfId="4" applyNumberFormat="1" applyBorder="1" applyAlignment="1">
      <alignment horizontal="right"/>
    </xf>
    <xf numFmtId="0" fontId="23" fillId="0" borderId="0" xfId="0" applyFont="1" applyAlignment="1"/>
    <xf numFmtId="3" fontId="7" fillId="22" borderId="3" xfId="0" applyNumberFormat="1" applyFont="1" applyFill="1" applyBorder="1" applyAlignment="1">
      <alignment horizontal="right"/>
    </xf>
    <xf numFmtId="3" fontId="1" fillId="17" borderId="3" xfId="0" applyNumberFormat="1" applyFont="1" applyFill="1" applyBorder="1"/>
    <xf numFmtId="3" fontId="6" fillId="17" borderId="3" xfId="0" applyNumberFormat="1" applyFont="1" applyFill="1" applyBorder="1" applyAlignment="1">
      <alignment horizontal="right"/>
    </xf>
    <xf numFmtId="3" fontId="0" fillId="0" borderId="0" xfId="0" applyNumberFormat="1" applyAlignment="1">
      <alignment horizontal="right"/>
    </xf>
    <xf numFmtId="0" fontId="5" fillId="0" borderId="0" xfId="0" applyFont="1" applyAlignment="1">
      <alignment horizontal="right"/>
    </xf>
    <xf numFmtId="169" fontId="6" fillId="20" borderId="37" xfId="3" applyNumberFormat="1" applyFont="1" applyFill="1" applyBorder="1" applyAlignment="1">
      <alignment horizontal="right"/>
    </xf>
    <xf numFmtId="169" fontId="5" fillId="0" borderId="0" xfId="3" applyNumberFormat="1" applyFont="1" applyAlignment="1">
      <alignment horizontal="right"/>
    </xf>
    <xf numFmtId="9" fontId="6" fillId="20" borderId="37" xfId="1" applyFont="1" applyFill="1" applyBorder="1" applyAlignment="1">
      <alignment horizontal="right"/>
    </xf>
    <xf numFmtId="9" fontId="5" fillId="0" borderId="0" xfId="1" applyFont="1" applyAlignment="1">
      <alignment horizontal="right"/>
    </xf>
    <xf numFmtId="0" fontId="5" fillId="0" borderId="0" xfId="0" applyFont="1" applyAlignment="1">
      <alignment horizontal="center"/>
    </xf>
    <xf numFmtId="0" fontId="1" fillId="17" borderId="40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3" fontId="0" fillId="17" borderId="41" xfId="0" applyNumberFormat="1" applyFill="1" applyBorder="1" applyAlignment="1">
      <alignment horizontal="right"/>
    </xf>
    <xf numFmtId="3" fontId="0" fillId="17" borderId="40" xfId="0" applyNumberFormat="1" applyFont="1" applyFill="1" applyBorder="1" applyAlignment="1">
      <alignment horizontal="right"/>
    </xf>
    <xf numFmtId="3" fontId="0" fillId="17" borderId="63" xfId="0" applyNumberFormat="1" applyFont="1" applyFill="1" applyBorder="1" applyAlignment="1">
      <alignment horizontal="right"/>
    </xf>
    <xf numFmtId="3" fontId="12" fillId="17" borderId="37" xfId="0" applyNumberFormat="1" applyFont="1" applyFill="1" applyBorder="1" applyAlignment="1">
      <alignment horizontal="right"/>
    </xf>
    <xf numFmtId="3" fontId="6" fillId="20" borderId="44" xfId="0" applyNumberFormat="1" applyFont="1" applyFill="1" applyBorder="1" applyAlignment="1">
      <alignment horizontal="right"/>
    </xf>
    <xf numFmtId="3" fontId="6" fillId="20" borderId="45" xfId="0" applyNumberFormat="1" applyFont="1" applyFill="1" applyBorder="1" applyAlignment="1">
      <alignment horizontal="right"/>
    </xf>
    <xf numFmtId="3" fontId="6" fillId="20" borderId="64" xfId="0" applyNumberFormat="1" applyFont="1" applyFill="1" applyBorder="1" applyAlignment="1">
      <alignment horizontal="right"/>
    </xf>
    <xf numFmtId="169" fontId="1" fillId="17" borderId="43" xfId="3" applyNumberFormat="1" applyFont="1" applyFill="1" applyBorder="1" applyAlignment="1">
      <alignment horizontal="right"/>
    </xf>
    <xf numFmtId="169" fontId="1" fillId="17" borderId="0" xfId="3" applyNumberFormat="1" applyFont="1" applyFill="1" applyBorder="1" applyAlignment="1">
      <alignment horizontal="right"/>
    </xf>
    <xf numFmtId="169" fontId="6" fillId="20" borderId="46" xfId="3" applyNumberFormat="1" applyFont="1" applyFill="1" applyBorder="1" applyAlignment="1">
      <alignment horizontal="right"/>
    </xf>
    <xf numFmtId="169" fontId="6" fillId="20" borderId="48" xfId="3" applyNumberFormat="1" applyFont="1" applyFill="1" applyBorder="1" applyAlignment="1">
      <alignment horizontal="right"/>
    </xf>
    <xf numFmtId="169" fontId="23" fillId="0" borderId="0" xfId="3" applyNumberFormat="1" applyFont="1" applyAlignment="1">
      <alignment horizontal="right"/>
    </xf>
    <xf numFmtId="9" fontId="6" fillId="20" borderId="46" xfId="1" applyFont="1" applyFill="1" applyBorder="1" applyAlignment="1">
      <alignment horizontal="center"/>
    </xf>
    <xf numFmtId="169" fontId="0" fillId="12" borderId="37" xfId="0" applyNumberFormat="1" applyFont="1" applyFill="1" applyBorder="1"/>
    <xf numFmtId="169" fontId="1" fillId="17" borderId="37" xfId="0" applyNumberFormat="1" applyFont="1" applyFill="1" applyBorder="1"/>
    <xf numFmtId="169" fontId="1" fillId="12" borderId="37" xfId="0" applyNumberFormat="1" applyFont="1" applyFill="1" applyBorder="1"/>
    <xf numFmtId="3" fontId="12" fillId="22" borderId="37" xfId="0" applyNumberFormat="1" applyFont="1" applyFill="1" applyBorder="1"/>
    <xf numFmtId="3" fontId="12" fillId="22" borderId="37" xfId="0" applyNumberFormat="1" applyFont="1" applyFill="1" applyBorder="1" applyAlignment="1">
      <alignment horizontal="right"/>
    </xf>
    <xf numFmtId="169" fontId="12" fillId="22" borderId="37" xfId="0" applyNumberFormat="1" applyFont="1" applyFill="1" applyBorder="1" applyAlignment="1">
      <alignment horizontal="right"/>
    </xf>
    <xf numFmtId="3" fontId="6" fillId="26" borderId="37" xfId="4" applyNumberFormat="1" applyFont="1" applyBorder="1"/>
    <xf numFmtId="0" fontId="6" fillId="17" borderId="98" xfId="0" applyFont="1" applyFill="1" applyBorder="1" applyAlignment="1">
      <alignment horizontal="center" wrapText="1"/>
    </xf>
    <xf numFmtId="0" fontId="6" fillId="17" borderId="98" xfId="0" applyFont="1" applyFill="1" applyBorder="1" applyAlignment="1">
      <alignment horizontal="center"/>
    </xf>
    <xf numFmtId="17" fontId="6" fillId="17" borderId="98" xfId="0" applyNumberFormat="1" applyFont="1" applyFill="1" applyBorder="1" applyAlignment="1">
      <alignment horizontal="center"/>
    </xf>
    <xf numFmtId="3" fontId="7" fillId="12" borderId="49" xfId="3" applyNumberFormat="1" applyFont="1" applyFill="1" applyBorder="1"/>
    <xf numFmtId="3" fontId="37" fillId="17" borderId="52" xfId="3" applyNumberFormat="1" applyFont="1" applyFill="1" applyBorder="1" applyAlignment="1">
      <alignment horizontal="center" wrapText="1"/>
    </xf>
    <xf numFmtId="3" fontId="14" fillId="12" borderId="53" xfId="3" applyNumberFormat="1" applyFont="1" applyFill="1" applyBorder="1" applyAlignment="1">
      <alignment horizontal="right"/>
    </xf>
    <xf numFmtId="3" fontId="7" fillId="12" borderId="60" xfId="3" applyNumberFormat="1" applyFont="1" applyFill="1" applyBorder="1" applyAlignment="1">
      <alignment horizontal="right"/>
    </xf>
    <xf numFmtId="3" fontId="7" fillId="12" borderId="56" xfId="3" applyNumberFormat="1" applyFont="1" applyFill="1" applyBorder="1"/>
    <xf numFmtId="3" fontId="12" fillId="17" borderId="59" xfId="3" applyNumberFormat="1" applyFont="1" applyFill="1" applyBorder="1"/>
    <xf numFmtId="3" fontId="12" fillId="17" borderId="58" xfId="3" applyNumberFormat="1" applyFont="1" applyFill="1" applyBorder="1" applyAlignment="1">
      <alignment horizontal="right"/>
    </xf>
    <xf numFmtId="3" fontId="14" fillId="12" borderId="33" xfId="3" applyNumberFormat="1" applyFont="1" applyFill="1" applyBorder="1" applyAlignment="1">
      <alignment horizontal="right"/>
    </xf>
    <xf numFmtId="3" fontId="2" fillId="0" borderId="0" xfId="0" applyNumberFormat="1" applyFont="1" applyAlignment="1"/>
    <xf numFmtId="3" fontId="2" fillId="0" borderId="0" xfId="0" applyNumberFormat="1" applyFont="1"/>
    <xf numFmtId="0" fontId="0" fillId="0" borderId="0" xfId="0" applyFill="1"/>
    <xf numFmtId="0" fontId="2" fillId="26" borderId="3" xfId="4" applyBorder="1" applyAlignment="1">
      <alignment horizontal="center" wrapText="1"/>
    </xf>
    <xf numFmtId="0" fontId="14" fillId="30" borderId="3" xfId="5" applyBorder="1"/>
    <xf numFmtId="169" fontId="14" fillId="30" borderId="3" xfId="5" applyNumberFormat="1" applyBorder="1" applyAlignment="1">
      <alignment horizontal="right"/>
    </xf>
    <xf numFmtId="0" fontId="14" fillId="30" borderId="3" xfId="5" applyBorder="1" applyAlignment="1">
      <alignment horizontal="left"/>
    </xf>
    <xf numFmtId="169" fontId="14" fillId="30" borderId="3" xfId="5" applyNumberFormat="1" applyBorder="1"/>
    <xf numFmtId="0" fontId="2" fillId="26" borderId="3" xfId="4" applyBorder="1" applyAlignment="1">
      <alignment horizontal="center"/>
    </xf>
    <xf numFmtId="0" fontId="6" fillId="26" borderId="3" xfId="4" applyFont="1" applyBorder="1" applyAlignment="1">
      <alignment horizontal="left" vertical="center"/>
    </xf>
    <xf numFmtId="169" fontId="6" fillId="26" borderId="3" xfId="4" applyNumberFormat="1" applyFont="1" applyBorder="1" applyAlignment="1">
      <alignment horizontal="center" vertical="center"/>
    </xf>
    <xf numFmtId="9" fontId="6" fillId="26" borderId="3" xfId="4" applyNumberFormat="1" applyFont="1" applyBorder="1" applyAlignment="1">
      <alignment horizontal="right" vertical="center"/>
    </xf>
    <xf numFmtId="10" fontId="14" fillId="30" borderId="3" xfId="5" applyNumberFormat="1" applyBorder="1" applyAlignment="1">
      <alignment horizontal="right"/>
    </xf>
    <xf numFmtId="10" fontId="0" fillId="28" borderId="94" xfId="1" applyNumberFormat="1" applyFont="1" applyFill="1" applyBorder="1"/>
    <xf numFmtId="10" fontId="0" fillId="27" borderId="95" xfId="1" applyNumberFormat="1" applyFont="1" applyFill="1" applyBorder="1"/>
    <xf numFmtId="10" fontId="0" fillId="28" borderId="95" xfId="1" applyNumberFormat="1" applyFont="1" applyFill="1" applyBorder="1"/>
    <xf numFmtId="0" fontId="6" fillId="17" borderId="31" xfId="0" applyFont="1" applyFill="1" applyBorder="1" applyAlignment="1">
      <alignment horizontal="center" vertical="center" wrapText="1"/>
    </xf>
    <xf numFmtId="0" fontId="23" fillId="21" borderId="37" xfId="0" applyFont="1" applyFill="1" applyBorder="1" applyAlignment="1">
      <alignment horizontal="center" vertical="center" wrapText="1"/>
    </xf>
    <xf numFmtId="169" fontId="12" fillId="17" borderId="14" xfId="3" applyNumberFormat="1" applyFont="1" applyFill="1" applyBorder="1" applyAlignment="1">
      <alignment horizontal="right"/>
    </xf>
    <xf numFmtId="3" fontId="12" fillId="12" borderId="50" xfId="3" applyNumberFormat="1" applyFont="1" applyFill="1" applyBorder="1"/>
    <xf numFmtId="3" fontId="12" fillId="12" borderId="13" xfId="3" applyNumberFormat="1" applyFont="1" applyFill="1" applyBorder="1" applyAlignment="1">
      <alignment horizontal="right"/>
    </xf>
    <xf numFmtId="0" fontId="1" fillId="28" borderId="94" xfId="0" applyFont="1" applyFill="1" applyBorder="1"/>
    <xf numFmtId="0" fontId="1" fillId="27" borderId="95" xfId="0" applyFont="1" applyFill="1" applyBorder="1"/>
    <xf numFmtId="0" fontId="1" fillId="28" borderId="95" xfId="0" applyFont="1" applyFill="1" applyBorder="1"/>
    <xf numFmtId="0" fontId="43" fillId="4" borderId="0" xfId="0" applyFont="1" applyFill="1"/>
    <xf numFmtId="169" fontId="7" fillId="17" borderId="14" xfId="3" applyNumberFormat="1" applyFont="1" applyFill="1" applyBorder="1"/>
    <xf numFmtId="169" fontId="12" fillId="17" borderId="14" xfId="3" applyNumberFormat="1" applyFont="1" applyFill="1" applyBorder="1" applyAlignment="1"/>
    <xf numFmtId="0" fontId="26" fillId="0" borderId="0" xfId="0" applyFont="1" applyAlignment="1">
      <alignment horizontal="center" wrapText="1"/>
    </xf>
    <xf numFmtId="0" fontId="19" fillId="0" borderId="0" xfId="0" applyFont="1" applyAlignment="1">
      <alignment horizontal="center"/>
    </xf>
    <xf numFmtId="0" fontId="6" fillId="17" borderId="6" xfId="0" applyFont="1" applyFill="1" applyBorder="1" applyAlignment="1">
      <alignment horizontal="center"/>
    </xf>
    <xf numFmtId="0" fontId="6" fillId="17" borderId="1" xfId="0" applyFont="1" applyFill="1" applyBorder="1" applyAlignment="1">
      <alignment horizontal="center"/>
    </xf>
    <xf numFmtId="0" fontId="23" fillId="17" borderId="6" xfId="0" applyFont="1" applyFill="1" applyBorder="1" applyAlignment="1">
      <alignment horizontal="center"/>
    </xf>
    <xf numFmtId="0" fontId="23" fillId="17" borderId="1" xfId="0" applyFont="1" applyFill="1" applyBorder="1" applyAlignment="1">
      <alignment horizontal="center"/>
    </xf>
    <xf numFmtId="0" fontId="6" fillId="17" borderId="6" xfId="0" applyFont="1" applyFill="1" applyBorder="1" applyAlignment="1">
      <alignment horizontal="center" wrapText="1"/>
    </xf>
    <xf numFmtId="0" fontId="6" fillId="17" borderId="1" xfId="0" applyFont="1" applyFill="1" applyBorder="1" applyAlignment="1">
      <alignment horizontal="center" wrapText="1"/>
    </xf>
    <xf numFmtId="0" fontId="6" fillId="20" borderId="3" xfId="0" applyFont="1" applyFill="1" applyBorder="1" applyAlignment="1">
      <alignment horizontal="left"/>
    </xf>
    <xf numFmtId="0" fontId="6" fillId="17" borderId="61" xfId="0" applyFont="1" applyFill="1" applyBorder="1" applyAlignment="1">
      <alignment horizontal="center" wrapText="1"/>
    </xf>
    <xf numFmtId="0" fontId="6" fillId="17" borderId="62" xfId="0" applyFont="1" applyFill="1" applyBorder="1" applyAlignment="1">
      <alignment horizontal="center" wrapText="1"/>
    </xf>
    <xf numFmtId="0" fontId="1" fillId="17" borderId="70" xfId="0" applyFont="1" applyFill="1" applyBorder="1" applyAlignment="1">
      <alignment horizontal="center" wrapText="1"/>
    </xf>
    <xf numFmtId="0" fontId="1" fillId="17" borderId="71" xfId="0" applyFont="1" applyFill="1" applyBorder="1" applyAlignment="1">
      <alignment horizontal="center" wrapText="1"/>
    </xf>
    <xf numFmtId="0" fontId="1" fillId="17" borderId="5" xfId="0" applyFont="1" applyFill="1" applyBorder="1" applyAlignment="1">
      <alignment horizontal="center" wrapText="1"/>
    </xf>
    <xf numFmtId="0" fontId="6" fillId="17" borderId="0" xfId="0" applyFont="1" applyFill="1" applyBorder="1" applyAlignment="1">
      <alignment horizontal="center" wrapText="1"/>
    </xf>
    <xf numFmtId="0" fontId="6" fillId="17" borderId="31" xfId="0" applyFont="1" applyFill="1" applyBorder="1" applyAlignment="1">
      <alignment horizontal="center" wrapText="1"/>
    </xf>
    <xf numFmtId="0" fontId="6" fillId="17" borderId="35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6" fillId="17" borderId="80" xfId="0" applyFont="1" applyFill="1" applyBorder="1" applyAlignment="1">
      <alignment horizontal="center" vertical="center" wrapText="1"/>
    </xf>
    <xf numFmtId="0" fontId="6" fillId="17" borderId="81" xfId="0" applyFont="1" applyFill="1" applyBorder="1" applyAlignment="1">
      <alignment horizontal="center" vertical="center" wrapText="1"/>
    </xf>
    <xf numFmtId="0" fontId="6" fillId="17" borderId="30" xfId="0" applyFont="1" applyFill="1" applyBorder="1" applyAlignment="1">
      <alignment horizontal="center" vertical="center" wrapText="1"/>
    </xf>
    <xf numFmtId="0" fontId="6" fillId="17" borderId="82" xfId="0" applyFont="1" applyFill="1" applyBorder="1" applyAlignment="1">
      <alignment horizontal="center" vertical="center" wrapText="1"/>
    </xf>
    <xf numFmtId="0" fontId="6" fillId="17" borderId="83" xfId="0" applyFont="1" applyFill="1" applyBorder="1" applyAlignment="1">
      <alignment horizontal="center" vertical="center" wrapText="1"/>
    </xf>
    <xf numFmtId="0" fontId="6" fillId="17" borderId="88" xfId="0" applyFont="1" applyFill="1" applyBorder="1" applyAlignment="1">
      <alignment horizontal="center" wrapText="1"/>
    </xf>
    <xf numFmtId="0" fontId="6" fillId="17" borderId="89" xfId="0" applyFont="1" applyFill="1" applyBorder="1" applyAlignment="1">
      <alignment horizontal="center" wrapText="1"/>
    </xf>
    <xf numFmtId="0" fontId="6" fillId="17" borderId="25" xfId="0" applyFont="1" applyFill="1" applyBorder="1" applyAlignment="1">
      <alignment horizontal="center" wrapText="1"/>
    </xf>
    <xf numFmtId="0" fontId="6" fillId="17" borderId="26" xfId="0" applyFont="1" applyFill="1" applyBorder="1" applyAlignment="1">
      <alignment horizontal="center" wrapText="1"/>
    </xf>
    <xf numFmtId="0" fontId="6" fillId="17" borderId="22" xfId="0" applyFont="1" applyFill="1" applyBorder="1" applyAlignment="1">
      <alignment horizontal="center" vertical="center" wrapText="1"/>
    </xf>
    <xf numFmtId="0" fontId="0" fillId="0" borderId="16" xfId="0" applyBorder="1" applyAlignment="1">
      <alignment vertical="center"/>
    </xf>
  </cellXfs>
  <cellStyles count="6">
    <cellStyle name="20% - Accent3" xfId="5" builtinId="38"/>
    <cellStyle name="Accent1" xfId="4" builtinId="29"/>
    <cellStyle name="Comma" xfId="3" builtinId="3"/>
    <cellStyle name="Hyperlink" xfId="2" builtinId="8"/>
    <cellStyle name="Normal" xfId="0" builtinId="0"/>
    <cellStyle name="Percent" xfId="1" builtinId="5"/>
  </cellStyles>
  <dxfs count="4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3" formatCode="#,##0"/>
      <fill>
        <patternFill patternType="solid">
          <fgColor indexed="64"/>
          <bgColor theme="3" tint="0.79998168889431442"/>
        </patternFill>
      </fill>
      <border diagonalUp="0" diagonalDown="0" outline="0">
        <left/>
        <right style="medium">
          <color rgb="FFFFFFFF"/>
        </right>
        <top/>
        <bottom style="medium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3" formatCode="#,##0"/>
      <fill>
        <patternFill patternType="solid">
          <fgColor indexed="64"/>
          <bgColor theme="3" tint="0.79998168889431442"/>
        </patternFill>
      </fill>
      <alignment horizontal="right" vertical="bottom" textRotation="0" wrapText="0" indent="0" relativeIndent="255" justifyLastLine="0" shrinkToFit="0" readingOrder="0"/>
      <border diagonalUp="0" diagonalDown="0" outline="0">
        <left/>
        <right/>
        <top/>
        <bottom style="medium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solid">
          <fgColor indexed="64"/>
          <bgColor theme="3" tint="0.79998168889431442"/>
        </patternFill>
      </fill>
      <alignment horizontal="left" vertical="bottom" textRotation="0" wrapText="0" indent="0" relativeIndent="0" justifyLastLine="0" shrinkToFit="0" readingOrder="0"/>
      <border diagonalUp="0" diagonalDown="0">
        <left/>
        <right style="medium">
          <color rgb="FFFFFFFF"/>
        </right>
        <top/>
        <bottom style="medium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39997558519241921"/>
        </patternFill>
      </fill>
      <alignment horizontal="center" vertical="bottom" textRotation="0" wrapText="1" indent="0" relativeIndent="0" justifyLastLine="0" shrinkToFit="0" readingOrder="0"/>
    </dxf>
  </dxfs>
  <tableStyles count="0" defaultTableStyle="TableStyleMedium9" defaultPivotStyle="PivotStyleLight16"/>
  <colors>
    <mruColors>
      <color rgb="FF000000"/>
      <color rgb="FFCC0000"/>
      <color rgb="FF9B981C"/>
      <color rgb="FFA50021"/>
      <color rgb="FF85312F"/>
      <color rgb="FFD0CC26"/>
      <color rgb="FFFF0000"/>
      <color rgb="FFFF0D0D"/>
      <color rgb="FFE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microsoft.com/office/2011/relationships/chartStyle" Target="style4.xml"/><Relationship Id="rId2" Type="http://schemas.microsoft.com/office/2011/relationships/chartColorStyle" Target="colors4.xml"/><Relationship Id="rId1" Type="http://schemas.openxmlformats.org/officeDocument/2006/relationships/chartUserShapes" Target="../drawings/drawing4.xml"/></Relationships>
</file>

<file path=xl/charts/_rels/chart6.xml.rels><?xml version="1.0" encoding="UTF-8" standalone="yes"?>
<Relationships xmlns="http://schemas.openxmlformats.org/package/2006/relationships"><Relationship Id="rId3" Type="http://schemas.microsoft.com/office/2011/relationships/chartStyle" Target="style5.xml"/><Relationship Id="rId2" Type="http://schemas.microsoft.com/office/2011/relationships/chartColorStyle" Target="colors5.xml"/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Ciudadanos por Semana por Institución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5.9037059338125477E-3"/>
          <c:y val="9.6023696231374606E-2"/>
          <c:w val="0.95803530111323609"/>
          <c:h val="0.75851413651014465"/>
        </c:manualLayout>
      </c:layout>
      <c:barChart>
        <c:barDir val="col"/>
        <c:grouping val="clustered"/>
        <c:ser>
          <c:idx val="0"/>
          <c:order val="0"/>
          <c:tx>
            <c:strRef>
              <c:f>Semanal!$D$77</c:f>
              <c:strCache>
                <c:ptCount val="1"/>
                <c:pt idx="0">
                  <c:v>Ciudadanos por Semana por institución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DF2F859-EFC5-4674-BFB4-055F798D2C4E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US" baseline="0"/>
                  </a:p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37D12CF-A4E6-472C-99CA-63D6B5FCFF92}" type="VALUE">
                      <a:rPr lang="en-US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[VALUE]</a:t>
                    </a:fld>
                    <a:endParaRPr lang="es-DO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Val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F25AD35-3521-4D1F-AF00-75F232C7F9D2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5C4A0560-9CC4-4B7C-BE28-73BE95107A8E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CFBD0F6-ECF1-46E5-8921-B06CDBE9F2BC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D24CEA7F-CD32-4B68-82F7-4C9C6FCF28E7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3A29EB2-1816-48B4-B332-CB915A29B6F9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CFFFCA83-7D1F-4339-9267-A2342E10BE8F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FD8F2F3-45E7-42A0-8E5A-617A92D35B21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BD65F59A-DB16-4269-BF0D-218702515679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CD35D0B-033E-429A-B40F-DD375A89837E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65911CF7-6419-426C-8F2D-8CE31433EFDA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5D20296-6C59-4A24-9DBA-98961D97F54C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A87C3C2E-086B-4BDC-8BE1-B5C92EFB2C75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B7D6E06-6D0A-4448-A747-1CFCE916951D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EEE120F6-13C2-45DC-8F4B-8E2417368F1E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0DC581D-A8A3-4E10-AF72-4ABA0F2E7607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6E340BBF-60A6-4A03-B263-16F2A2916750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070CEEB-8EC5-4243-9C42-B042D3F328D3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E93746A4-7FB0-4EF2-90AC-F8CD737300EC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AA10018-22C0-44F7-8DA9-1DBF4500A682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556E38F1-C031-4178-B5EB-AD575706D6F3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  <c:separator>; </c:separator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</c:trendline>
          <c:cat>
            <c:strRef>
              <c:f>Semanal!$C$78:$C$88</c:f>
              <c:strCache>
                <c:ptCount val="11"/>
                <c:pt idx="0">
                  <c:v>PGR</c:v>
                </c:pt>
                <c:pt idx="1">
                  <c:v>SOLIDARIDAD</c:v>
                </c:pt>
                <c:pt idx="2">
                  <c:v>DGTT</c:v>
                </c:pt>
                <c:pt idx="3">
                  <c:v>ADESS</c:v>
                </c:pt>
                <c:pt idx="4">
                  <c:v>PROTECOM</c:v>
                </c:pt>
                <c:pt idx="5">
                  <c:v>PN</c:v>
                </c:pt>
                <c:pt idx="6">
                  <c:v>DIDA</c:v>
                </c:pt>
                <c:pt idx="7">
                  <c:v>INPOSDOM</c:v>
                </c:pt>
                <c:pt idx="8">
                  <c:v>PROCONSUMIDOR</c:v>
                </c:pt>
                <c:pt idx="9">
                  <c:v>MIP</c:v>
                </c:pt>
                <c:pt idx="10">
                  <c:v>INDOTEL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Semanal!$C$78:$C$89</c15:sqref>
                  </c15:fullRef>
                </c:ext>
              </c:extLst>
            </c:strRef>
          </c:cat>
          <c:val>
            <c:numRef>
              <c:f>Semanal!$E$78:$E$88</c:f>
              <c:numCache>
                <c:formatCode>0.00%</c:formatCode>
                <c:ptCount val="11"/>
                <c:pt idx="0">
                  <c:v>0.36090794451450187</c:v>
                </c:pt>
                <c:pt idx="1">
                  <c:v>0.19218158890290038</c:v>
                </c:pt>
                <c:pt idx="2">
                  <c:v>0.14653215636822195</c:v>
                </c:pt>
                <c:pt idx="3">
                  <c:v>7.7175283732660777E-2</c:v>
                </c:pt>
                <c:pt idx="4">
                  <c:v>7.6418663303909201E-2</c:v>
                </c:pt>
                <c:pt idx="5">
                  <c:v>7.1626733921815885E-2</c:v>
                </c:pt>
                <c:pt idx="6">
                  <c:v>4.5901639344262293E-2</c:v>
                </c:pt>
                <c:pt idx="7">
                  <c:v>1.5132408575031526E-2</c:v>
                </c:pt>
                <c:pt idx="8">
                  <c:v>8.575031525851198E-3</c:v>
                </c:pt>
                <c:pt idx="9">
                  <c:v>3.0264817150063052E-3</c:v>
                </c:pt>
                <c:pt idx="10">
                  <c:v>2.5220680958385876E-3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Semanal!$E$78:$E$89</c15:sqref>
                  </c15:fullRef>
                </c:ext>
              </c:extLst>
            </c:numRef>
          </c:val>
          <c:extLst>
            <c:ext xmlns:c15="http://schemas.microsoft.com/office/drawing/2012/chart" uri="{02D57815-91ED-43cb-92C2-25804820EDAC}">
              <c15:datalabelsRange>
                <c15:f>Semanal!$D$78:$D$89</c15:f>
                <c15:dlblRangeCache>
                  <c:ptCount val="12"/>
                  <c:pt idx="0">
                    <c:v>1,431</c:v>
                  </c:pt>
                  <c:pt idx="1">
                    <c:v>762</c:v>
                  </c:pt>
                  <c:pt idx="2">
                    <c:v>581</c:v>
                  </c:pt>
                  <c:pt idx="3">
                    <c:v>306</c:v>
                  </c:pt>
                  <c:pt idx="4">
                    <c:v>303</c:v>
                  </c:pt>
                  <c:pt idx="5">
                    <c:v>284</c:v>
                  </c:pt>
                  <c:pt idx="6">
                    <c:v>182</c:v>
                  </c:pt>
                  <c:pt idx="7">
                    <c:v>60</c:v>
                  </c:pt>
                  <c:pt idx="8">
                    <c:v>34</c:v>
                  </c:pt>
                  <c:pt idx="9">
                    <c:v>12</c:v>
                  </c:pt>
                  <c:pt idx="10">
                    <c:v>10</c:v>
                  </c:pt>
                  <c:pt idx="11">
                    <c:v>0</c:v>
                  </c:pt>
                </c15:dlblRangeCache>
              </c15:datalabelsRange>
            </c:ext>
          </c:extLst>
        </c:ser>
        <c:dLbls>
          <c:showVal val="1"/>
        </c:dLbls>
        <c:gapWidth val="219"/>
        <c:overlap val="-27"/>
        <c:axId val="83828096"/>
        <c:axId val="83833984"/>
      </c:barChart>
      <c:catAx>
        <c:axId val="83828096"/>
        <c:scaling>
          <c:orientation val="minMax"/>
        </c:scaling>
        <c:axPos val="b"/>
        <c:numFmt formatCode="General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33984"/>
        <c:crosses val="autoZero"/>
        <c:auto val="1"/>
        <c:lblAlgn val="ctr"/>
        <c:lblOffset val="100"/>
      </c:catAx>
      <c:valAx>
        <c:axId val="8383398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28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="1"/>
              <a:t>Servicios por Semana por Institución</a:t>
            </a:r>
          </a:p>
        </c:rich>
      </c:tx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0E442E0-3294-469E-B7B7-2F84E3341964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US" baseline="0"/>
                  </a:p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F50ED88-E79E-467B-AFCF-C1EEBCF36182}" type="VALUE">
                      <a:rPr lang="en-US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[VALUE]</a:t>
                    </a:fld>
                    <a:endParaRPr lang="es-DO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Val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32A9EF0-345C-4566-94FC-B504D56F67C9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C85D4BB8-1973-458B-A606-8640F906B66B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A01A76C-E61F-4DC7-9AF0-7E12F92AA5B0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9906F3A8-22EB-4DF3-BD49-DFDCD1A30372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705308D-EA02-43C3-8F29-565397F16EA1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C450B5AA-34C3-400E-AB08-363EC85B79B4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28F1A25-8308-4A22-9BEA-CDD83B8A3A96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D266BEBE-1000-48B5-A6DB-B3A9E61A5E7F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9FEC795-8BB0-497A-9C3B-DE3A8821645C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2813A269-93BC-4EE7-BF95-B12D875D34DA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BC7E08D-24B1-45B4-9400-4A07D110BD85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64B4B667-EFD9-4F3E-A59C-C1D2E0C7BFBB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A098B88-BEEE-4C63-B892-CC744BD96CBA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5F14B9F5-FCB4-467A-8D11-EA27D9299496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0864CF0-21EC-427F-8332-608B941575BB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871D0A0E-6D71-48DD-88F5-1C60C05CBD64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FCEDF8E-2A42-4D63-862B-6823A3022547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E09ECF7F-0D73-4B5D-8CB9-B72635341BAD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6C5254C-5594-4CE5-BF1A-9CDD6C915526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A6C8F622-3D7F-44DA-A5DD-F0DA5FB260B6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  <c:separator>; </c:separator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Semanal!$L$78:$L$88</c:f>
              <c:strCache>
                <c:ptCount val="11"/>
                <c:pt idx="0">
                  <c:v>PGR</c:v>
                </c:pt>
                <c:pt idx="1">
                  <c:v>SOLIDARIDAD</c:v>
                </c:pt>
                <c:pt idx="2">
                  <c:v>DGTT</c:v>
                </c:pt>
                <c:pt idx="3">
                  <c:v>PROTECOM</c:v>
                </c:pt>
                <c:pt idx="4">
                  <c:v>ADESS</c:v>
                </c:pt>
                <c:pt idx="5">
                  <c:v>PN</c:v>
                </c:pt>
                <c:pt idx="6">
                  <c:v>DIDA</c:v>
                </c:pt>
                <c:pt idx="7">
                  <c:v>INPOSDOM</c:v>
                </c:pt>
                <c:pt idx="8">
                  <c:v>PROCONSUMIDOR</c:v>
                </c:pt>
                <c:pt idx="9">
                  <c:v>MIP</c:v>
                </c:pt>
                <c:pt idx="10">
                  <c:v>INDOTEL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Semanal!$L$78:$L$89</c15:sqref>
                  </c15:fullRef>
                </c:ext>
              </c:extLst>
            </c:strRef>
          </c:cat>
          <c:val>
            <c:numRef>
              <c:f>Semanal!$N$78:$N$88</c:f>
              <c:numCache>
                <c:formatCode>0.00%</c:formatCode>
                <c:ptCount val="11"/>
                <c:pt idx="0">
                  <c:v>0.361454912856782</c:v>
                </c:pt>
                <c:pt idx="1">
                  <c:v>0.19247284667845416</c:v>
                </c:pt>
                <c:pt idx="2">
                  <c:v>0.1467542308663804</c:v>
                </c:pt>
                <c:pt idx="3">
                  <c:v>7.6534478403637279E-2</c:v>
                </c:pt>
                <c:pt idx="4">
                  <c:v>7.6029300328365745E-2</c:v>
                </c:pt>
                <c:pt idx="5">
                  <c:v>7.173528668855772E-2</c:v>
                </c:pt>
                <c:pt idx="6">
                  <c:v>4.597120484970952E-2</c:v>
                </c:pt>
                <c:pt idx="7">
                  <c:v>1.5155342258145996E-2</c:v>
                </c:pt>
                <c:pt idx="8">
                  <c:v>8.3354382419802975E-3</c:v>
                </c:pt>
                <c:pt idx="9">
                  <c:v>3.0310684516291994E-3</c:v>
                </c:pt>
                <c:pt idx="10">
                  <c:v>2.5258903763576662E-3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Semanal!$N$78:$N$89</c15:sqref>
                  </c15:fullRef>
                </c:ext>
              </c:extLst>
            </c:numRef>
          </c:val>
          <c:extLst>
            <c:ext xmlns:c15="http://schemas.microsoft.com/office/drawing/2012/chart" uri="{02D57815-91ED-43cb-92C2-25804820EDAC}">
              <c15:datalabelsRange>
                <c15:f>Semanal!$M$78:$M$89</c15:f>
                <c15:dlblRangeCache>
                  <c:ptCount val="12"/>
                  <c:pt idx="0">
                    <c:v>1,431</c:v>
                  </c:pt>
                  <c:pt idx="1">
                    <c:v>762</c:v>
                  </c:pt>
                  <c:pt idx="2">
                    <c:v>581</c:v>
                  </c:pt>
                  <c:pt idx="3">
                    <c:v>303</c:v>
                  </c:pt>
                  <c:pt idx="4">
                    <c:v>301</c:v>
                  </c:pt>
                  <c:pt idx="5">
                    <c:v>284</c:v>
                  </c:pt>
                  <c:pt idx="6">
                    <c:v>182</c:v>
                  </c:pt>
                  <c:pt idx="7">
                    <c:v>60</c:v>
                  </c:pt>
                  <c:pt idx="8">
                    <c:v>33</c:v>
                  </c:pt>
                  <c:pt idx="9">
                    <c:v>12</c:v>
                  </c:pt>
                  <c:pt idx="10">
                    <c:v>10</c:v>
                  </c:pt>
                  <c:pt idx="11">
                    <c:v>0</c:v>
                  </c:pt>
                </c15:dlblRangeCache>
              </c15:datalabelsRange>
            </c:ext>
          </c:extLst>
        </c:ser>
        <c:dLbls/>
        <c:gapWidth val="219"/>
        <c:overlap val="-27"/>
        <c:axId val="84846848"/>
        <c:axId val="85008384"/>
      </c:barChart>
      <c:catAx>
        <c:axId val="8484684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08384"/>
        <c:crosses val="autoZero"/>
        <c:auto val="1"/>
        <c:lblAlgn val="ctr"/>
        <c:lblOffset val="100"/>
      </c:catAx>
      <c:valAx>
        <c:axId val="8500838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46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400" b="1"/>
              <a:t>Servicios Ofertados vs Ciudadanos Atendidos por Semana</a:t>
            </a: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300"/>
              <a:t>(Agosto 2015)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7.4074604575727163E-2"/>
          <c:y val="0.22806692095731029"/>
          <c:w val="0.9061363245641596"/>
          <c:h val="0.62948151486905268"/>
        </c:manualLayout>
      </c:layout>
      <c:barChart>
        <c:barDir val="col"/>
        <c:grouping val="clustered"/>
        <c:ser>
          <c:idx val="0"/>
          <c:order val="0"/>
          <c:tx>
            <c:strRef>
              <c:f>Mensual!$BA$6</c:f>
              <c:strCache>
                <c:ptCount val="1"/>
                <c:pt idx="0">
                  <c:v>Cantidad Servicios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trendline>
            <c:spPr>
              <a:ln w="19050" cap="rnd">
                <a:solidFill>
                  <a:schemeClr val="accent1">
                    <a:shade val="76000"/>
                  </a:schemeClr>
                </a:solidFill>
                <a:prstDash val="sysDot"/>
              </a:ln>
              <a:effectLst/>
            </c:spPr>
            <c:trendlineType val="exp"/>
          </c:trendline>
          <c:cat>
            <c:strRef>
              <c:f>Mensual!$AZ$7:$AZ$12</c:f>
              <c:strCache>
                <c:ptCount val="6"/>
                <c:pt idx="0">
                  <c:v>Semana del 1 de Agosto 2015</c:v>
                </c:pt>
                <c:pt idx="1">
                  <c:v>Semana del 03 al 08 de Agosto 2015</c:v>
                </c:pt>
                <c:pt idx="2">
                  <c:v>Semana del 10 al 15 de Agosto 2015</c:v>
                </c:pt>
                <c:pt idx="3">
                  <c:v>Semana del 17 al 22 de Agosto 2015</c:v>
                </c:pt>
                <c:pt idx="4">
                  <c:v>Semana del 24 al 29 de Agosto 2015</c:v>
                </c:pt>
                <c:pt idx="5">
                  <c:v>Semana del 31 de Agosto 2015</c:v>
                </c:pt>
              </c:strCache>
            </c:strRef>
          </c:cat>
          <c:val>
            <c:numRef>
              <c:f>Mensual!$BA$7:$BA$12</c:f>
              <c:numCache>
                <c:formatCode>_(* #,##0_);_(* \(#,##0\);_(* "-"??_);_(@_)</c:formatCode>
                <c:ptCount val="6"/>
                <c:pt idx="0">
                  <c:v>235</c:v>
                </c:pt>
                <c:pt idx="1">
                  <c:v>4026</c:v>
                </c:pt>
                <c:pt idx="2">
                  <c:v>4074</c:v>
                </c:pt>
                <c:pt idx="3">
                  <c:v>3966</c:v>
                </c:pt>
                <c:pt idx="4">
                  <c:v>3289</c:v>
                </c:pt>
                <c:pt idx="5">
                  <c:v>891</c:v>
                </c:pt>
              </c:numCache>
            </c:numRef>
          </c:val>
        </c:ser>
        <c:ser>
          <c:idx val="1"/>
          <c:order val="1"/>
          <c:tx>
            <c:strRef>
              <c:f>Mensual!$BB$6</c:f>
              <c:strCache>
                <c:ptCount val="1"/>
                <c:pt idx="0">
                  <c:v>Cantidad Ciudadanos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Mensual!$AZ$7:$AZ$12</c:f>
              <c:strCache>
                <c:ptCount val="6"/>
                <c:pt idx="0">
                  <c:v>Semana del 1 de Agosto 2015</c:v>
                </c:pt>
                <c:pt idx="1">
                  <c:v>Semana del 03 al 08 de Agosto 2015</c:v>
                </c:pt>
                <c:pt idx="2">
                  <c:v>Semana del 10 al 15 de Agosto 2015</c:v>
                </c:pt>
                <c:pt idx="3">
                  <c:v>Semana del 17 al 22 de Agosto 2015</c:v>
                </c:pt>
                <c:pt idx="4">
                  <c:v>Semana del 24 al 29 de Agosto 2015</c:v>
                </c:pt>
                <c:pt idx="5">
                  <c:v>Semana del 31 de Agosto 2015</c:v>
                </c:pt>
              </c:strCache>
            </c:strRef>
          </c:cat>
          <c:val>
            <c:numRef>
              <c:f>Mensual!$BB$7:$BB$12</c:f>
              <c:numCache>
                <c:formatCode>_(* #,##0_);_(* \(#,##0\);_(* "-"??_);_(@_)</c:formatCode>
                <c:ptCount val="6"/>
                <c:pt idx="0">
                  <c:v>235</c:v>
                </c:pt>
                <c:pt idx="1">
                  <c:v>4026</c:v>
                </c:pt>
                <c:pt idx="2">
                  <c:v>4074</c:v>
                </c:pt>
                <c:pt idx="3">
                  <c:v>3966</c:v>
                </c:pt>
                <c:pt idx="4">
                  <c:v>3288</c:v>
                </c:pt>
                <c:pt idx="5">
                  <c:v>891</c:v>
                </c:pt>
              </c:numCache>
            </c:numRef>
          </c:val>
        </c:ser>
        <c:dLbls/>
        <c:gapWidth val="219"/>
        <c:overlap val="-27"/>
        <c:axId val="85243392"/>
        <c:axId val="85244928"/>
      </c:barChart>
      <c:catAx>
        <c:axId val="85243392"/>
        <c:scaling>
          <c:orientation val="minMax"/>
        </c:scaling>
        <c:axPos val="b"/>
        <c:numFmt formatCode="General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44928"/>
        <c:crosses val="autoZero"/>
        <c:auto val="1"/>
        <c:lblAlgn val="ctr"/>
        <c:lblOffset val="100"/>
      </c:catAx>
      <c:valAx>
        <c:axId val="8524492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4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735916690969187"/>
          <c:y val="0.1563348316857589"/>
          <c:w val="0.30354367162438034"/>
          <c:h val="5.4760897294380287E-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Ciudadanos Atendidos (Agosto 2015)</a:t>
            </a:r>
            <a:endParaRPr lang="es-DO" sz="1400" b="1"/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23495747059395358"/>
          <c:y val="0.14754861979869341"/>
          <c:w val="0.73643785846213672"/>
          <c:h val="0.80270960580861972"/>
        </c:manualLayout>
      </c:layout>
      <c:barChart>
        <c:barDir val="bar"/>
        <c:grouping val="clustered"/>
        <c:ser>
          <c:idx val="0"/>
          <c:order val="0"/>
          <c:tx>
            <c:strRef>
              <c:f>Mensual!$AY$25</c:f>
              <c:strCache>
                <c:ptCount val="1"/>
                <c:pt idx="0">
                  <c:v>Porcentaje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dPt>
            <c:idx val="6"/>
          </c:dPt>
          <c:dLbls>
            <c:dLbl>
              <c:idx val="0"/>
              <c:tx>
                <c:rich>
                  <a:bodyPr/>
                  <a:lstStyle/>
                  <a:p>
                    <a:fld id="{42724450-D7AD-474B-BDF4-3A3C5B100F20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77715ED2-064C-42EA-9DA6-2760D84DFC4D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B4B0E53-BB7D-405A-A448-1C3D10027EFA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70A5FC30-A264-4048-B27E-99A3F63E4D99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214267D-05DF-421A-91BC-D4F1FD543B86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719F9766-5753-4F52-8666-29AF713832C0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8B1947A-71AB-4DBE-AD81-EC7EDEB08AB1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9C8D5AC9-CEEF-46B5-BFE6-DA79511751A9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5BCD81B-C879-4349-8F4B-9A5FDCA762A4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F12A0C18-7CFA-42C3-8285-E0D0CE88146D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4CF4F02-AC46-49E8-9C5D-85FE0DBA1546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5716230F-AF5E-4236-8EA0-92AC76A4AEAA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F2A280A-03C7-4213-A5AE-F216C837F3CF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ADA649B8-60AE-481B-A3FF-752925741625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26A4BB3-E4C9-491F-BE36-987C2EBB0B49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9F3E838C-1DB1-4CE0-82EC-51641EF4061E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68BA5AD-766F-48D2-84DA-6A4DEDE87099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58EC3AF6-62F7-40D8-B869-428226757508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CB29D39-2954-4141-931C-F931FB22E7B6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8892AB53-BD72-4214-8821-60418E9145E6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1CF4371-FD3A-457D-877D-0DCFEBD1E4EB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28544F8B-1D3F-4528-940A-2D051457E2A0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Mensual!$AW$26:$AW$36</c:f>
              <c:strCache>
                <c:ptCount val="11"/>
                <c:pt idx="0">
                  <c:v>PGR</c:v>
                </c:pt>
                <c:pt idx="1">
                  <c:v>Programa Solidaridad</c:v>
                </c:pt>
                <c:pt idx="2">
                  <c:v>DGTT</c:v>
                </c:pt>
                <c:pt idx="3">
                  <c:v>ADESS</c:v>
                </c:pt>
                <c:pt idx="4">
                  <c:v>Policía Nacional</c:v>
                </c:pt>
                <c:pt idx="5">
                  <c:v>Superintendencia de Electricidad</c:v>
                </c:pt>
                <c:pt idx="6">
                  <c:v>DIDA</c:v>
                </c:pt>
                <c:pt idx="7">
                  <c:v>INPOSDOM</c:v>
                </c:pt>
                <c:pt idx="8">
                  <c:v>Pro-Consumidor</c:v>
                </c:pt>
                <c:pt idx="9">
                  <c:v>INDOTEL</c:v>
                </c:pt>
                <c:pt idx="10">
                  <c:v>Ministerio de Interior y Policía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Mensual!$AW$26:$AW$37</c15:sqref>
                  </c15:fullRef>
                </c:ext>
              </c:extLst>
            </c:strRef>
          </c:cat>
          <c:val>
            <c:numRef>
              <c:f>Mensual!$AY$26:$AY$36</c:f>
              <c:numCache>
                <c:formatCode>0.00%</c:formatCode>
                <c:ptCount val="11"/>
                <c:pt idx="0">
                  <c:v>0.36741504854368934</c:v>
                </c:pt>
                <c:pt idx="1">
                  <c:v>0.1929004854368932</c:v>
                </c:pt>
                <c:pt idx="2">
                  <c:v>0.13610436893203884</c:v>
                </c:pt>
                <c:pt idx="3">
                  <c:v>8.0218446601941745E-2</c:v>
                </c:pt>
                <c:pt idx="4">
                  <c:v>7.4211165048543692E-2</c:v>
                </c:pt>
                <c:pt idx="5">
                  <c:v>7.2087378640776703E-2</c:v>
                </c:pt>
                <c:pt idx="6">
                  <c:v>4.7148058252427183E-2</c:v>
                </c:pt>
                <c:pt idx="7">
                  <c:v>1.4866504854368932E-2</c:v>
                </c:pt>
                <c:pt idx="8">
                  <c:v>8.9199029126213591E-3</c:v>
                </c:pt>
                <c:pt idx="9">
                  <c:v>3.7014563106796115E-3</c:v>
                </c:pt>
                <c:pt idx="10">
                  <c:v>2.4271844660194173E-3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Mensual!$AY$26:$AY$37</c15:sqref>
                  </c15:fullRef>
                </c:ext>
              </c:extLst>
            </c:numRef>
          </c:val>
          <c:extLst>
            <c:ext xmlns:c15="http://schemas.microsoft.com/office/drawing/2012/chart" uri="{02D57815-91ED-43cb-92C2-25804820EDAC}">
              <c15:datalabelsRange>
                <c15:f>Mensual!$AX$26:$AX$37</c15:f>
                <c15:dlblRangeCache>
                  <c:ptCount val="12"/>
                  <c:pt idx="0">
                    <c:v> 6,055 </c:v>
                  </c:pt>
                  <c:pt idx="1">
                    <c:v> 3,179 </c:v>
                  </c:pt>
                  <c:pt idx="2">
                    <c:v> 2,243 </c:v>
                  </c:pt>
                  <c:pt idx="3">
                    <c:v> 1,322 </c:v>
                  </c:pt>
                  <c:pt idx="4">
                    <c:v> 1,223 </c:v>
                  </c:pt>
                  <c:pt idx="5">
                    <c:v> 1,188 </c:v>
                  </c:pt>
                  <c:pt idx="6">
                    <c:v> 777 </c:v>
                  </c:pt>
                  <c:pt idx="7">
                    <c:v> 245 </c:v>
                  </c:pt>
                  <c:pt idx="8">
                    <c:v> 147 </c:v>
                  </c:pt>
                  <c:pt idx="9">
                    <c:v> 61 </c:v>
                  </c:pt>
                  <c:pt idx="10">
                    <c:v> 40 </c:v>
                  </c:pt>
                  <c:pt idx="11">
                    <c:v> -   </c:v>
                  </c:pt>
                </c15:dlblRangeCache>
              </c15:datalabelsRange>
            </c:ext>
          </c:extLst>
        </c:ser>
        <c:dLbls>
          <c:showVal val="1"/>
        </c:dLbls>
        <c:gapWidth val="50"/>
        <c:overlap val="3"/>
        <c:axId val="85706240"/>
        <c:axId val="85704704"/>
      </c:barChart>
      <c:valAx>
        <c:axId val="85704704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06240"/>
        <c:crosses val="autoZero"/>
        <c:crossBetween val="between"/>
      </c:valAx>
      <c:catAx>
        <c:axId val="85706240"/>
        <c:scaling>
          <c:orientation val="minMax"/>
        </c:scaling>
        <c:axPos val="l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04704"/>
        <c:crosses val="autoZero"/>
        <c:auto val="1"/>
        <c:lblAlgn val="ctr"/>
        <c:lblOffset val="100"/>
      </c:cat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en-US"/>
              <a:t>Cantidad de ciudadanos y servicios mensuales 2014</a:t>
            </a:r>
          </a:p>
        </c:rich>
      </c:tx>
      <c:layout>
        <c:manualLayout>
          <c:xMode val="edge"/>
          <c:yMode val="edge"/>
          <c:x val="0.20295319061233708"/>
          <c:y val="2.3860250824002489E-3"/>
        </c:manualLayout>
      </c:layout>
    </c:title>
    <c:plotArea>
      <c:layout>
        <c:manualLayout>
          <c:layoutTarget val="inner"/>
          <c:xMode val="edge"/>
          <c:yMode val="edge"/>
          <c:x val="5.5332421681494534E-2"/>
          <c:y val="0.12143592927340568"/>
          <c:w val="0.82208196053671978"/>
          <c:h val="0.82525265796156877"/>
        </c:manualLayout>
      </c:layout>
      <c:barChart>
        <c:barDir val="col"/>
        <c:grouping val="clustered"/>
        <c:ser>
          <c:idx val="0"/>
          <c:order val="0"/>
          <c:tx>
            <c:strRef>
              <c:f>Acumulado!$A$79</c:f>
              <c:strCache>
                <c:ptCount val="1"/>
                <c:pt idx="0">
                  <c:v>Total de ciudadanos mensual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dLbls>
            <c:dLbl>
              <c:idx val="0"/>
              <c:layout>
                <c:manualLayout>
                  <c:x val="-7.4898437463311943E-3"/>
                  <c:y val="0.11954001992158172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0028226166266679E-2"/>
                  <c:y val="0.12631572160932855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2251330293110648E-3"/>
                  <c:y val="0.14895734052258977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443808325075261E-3"/>
                  <c:y val="0.11635987359358888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0763515449246941E-2"/>
                  <c:y val="8.5538801417075663E-2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8.350436542788775E-3"/>
                  <c:y val="0.12042219999161879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3.5787585183377052E-3"/>
                  <c:y val="0.12027821445034596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0987654218977084E-3"/>
                  <c:y val="8.5500856462095265E-2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0987654218977084E-3"/>
                  <c:y val="9.7435788414805199E-2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Acumulado!$B$78:$M$78</c:f>
              <c:strCache>
                <c:ptCount val="12"/>
                <c:pt idx="0">
                  <c:v>Ene. 2014</c:v>
                </c:pt>
                <c:pt idx="1">
                  <c:v>Feb. 2014</c:v>
                </c:pt>
                <c:pt idx="2">
                  <c:v>Mar. 2014</c:v>
                </c:pt>
                <c:pt idx="3">
                  <c:v>Abr. 2014</c:v>
                </c:pt>
                <c:pt idx="4">
                  <c:v>May. 2014</c:v>
                </c:pt>
                <c:pt idx="5">
                  <c:v>Jun. 2014</c:v>
                </c:pt>
                <c:pt idx="6">
                  <c:v>Jul. 2014</c:v>
                </c:pt>
                <c:pt idx="7">
                  <c:v>Ago. 2014</c:v>
                </c:pt>
                <c:pt idx="8">
                  <c:v>Sept. 2014</c:v>
                </c:pt>
                <c:pt idx="9">
                  <c:v>Oct. 2014</c:v>
                </c:pt>
                <c:pt idx="10">
                  <c:v>Nov. 2014</c:v>
                </c:pt>
                <c:pt idx="11">
                  <c:v>Dic. 2014</c:v>
                </c:pt>
              </c:strCache>
            </c:strRef>
          </c:cat>
          <c:val>
            <c:numRef>
              <c:f>Acumulado!$B$79:$M$79</c:f>
              <c:numCache>
                <c:formatCode>_(* #,##0_);_(* \(#,##0\);_(* "-"??_);_(@_)</c:formatCode>
                <c:ptCount val="12"/>
                <c:pt idx="0">
                  <c:v>12932</c:v>
                </c:pt>
                <c:pt idx="1">
                  <c:v>12248</c:v>
                </c:pt>
                <c:pt idx="2">
                  <c:v>14278</c:v>
                </c:pt>
                <c:pt idx="3">
                  <c:v>12523</c:v>
                </c:pt>
                <c:pt idx="4">
                  <c:v>13791</c:v>
                </c:pt>
                <c:pt idx="5">
                  <c:v>12591</c:v>
                </c:pt>
                <c:pt idx="6">
                  <c:v>14563</c:v>
                </c:pt>
                <c:pt idx="7">
                  <c:v>13338</c:v>
                </c:pt>
                <c:pt idx="8">
                  <c:v>0</c:v>
                </c:pt>
                <c:pt idx="9">
                  <c:v>0</c:v>
                </c:pt>
                <c:pt idx="10">
                  <c:v>13546</c:v>
                </c:pt>
                <c:pt idx="11">
                  <c:v>12947</c:v>
                </c:pt>
              </c:numCache>
            </c:numRef>
          </c:val>
        </c:ser>
        <c:ser>
          <c:idx val="1"/>
          <c:order val="1"/>
          <c:tx>
            <c:strRef>
              <c:f>Acumulado!$A$80</c:f>
              <c:strCache>
                <c:ptCount val="1"/>
                <c:pt idx="0">
                  <c:v>Total de servicios mensual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"/>
                  <c:y val="0.1179185708038154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716780244505402E-3"/>
                  <c:y val="0.1179185708038154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29195061125962E-3"/>
                  <c:y val="0.13975279616697694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0.1179185708038154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645975305626913E-3"/>
                  <c:y val="0.10154290178144509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1575170366753055E-3"/>
                  <c:y val="0.12610640531500061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7716780244505402E-3"/>
                  <c:y val="0.12610619041120771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9693016879474006E-3"/>
                  <c:y val="0.10480452808268126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End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Acumulado!$B$78:$M$78</c:f>
              <c:strCache>
                <c:ptCount val="12"/>
                <c:pt idx="0">
                  <c:v>Ene. 2014</c:v>
                </c:pt>
                <c:pt idx="1">
                  <c:v>Feb. 2014</c:v>
                </c:pt>
                <c:pt idx="2">
                  <c:v>Mar. 2014</c:v>
                </c:pt>
                <c:pt idx="3">
                  <c:v>Abr. 2014</c:v>
                </c:pt>
                <c:pt idx="4">
                  <c:v>May. 2014</c:v>
                </c:pt>
                <c:pt idx="5">
                  <c:v>Jun. 2014</c:v>
                </c:pt>
                <c:pt idx="6">
                  <c:v>Jul. 2014</c:v>
                </c:pt>
                <c:pt idx="7">
                  <c:v>Ago. 2014</c:v>
                </c:pt>
                <c:pt idx="8">
                  <c:v>Sept. 2014</c:v>
                </c:pt>
                <c:pt idx="9">
                  <c:v>Oct. 2014</c:v>
                </c:pt>
                <c:pt idx="10">
                  <c:v>Nov. 2014</c:v>
                </c:pt>
                <c:pt idx="11">
                  <c:v>Dic. 2014</c:v>
                </c:pt>
              </c:strCache>
            </c:strRef>
          </c:cat>
          <c:val>
            <c:numRef>
              <c:f>Acumulado!$B$80:$M$80</c:f>
              <c:numCache>
                <c:formatCode>_(* #,##0_);_(* \(#,##0\);_(* "-"??_);_(@_)</c:formatCode>
                <c:ptCount val="12"/>
                <c:pt idx="0">
                  <c:v>13668</c:v>
                </c:pt>
                <c:pt idx="1">
                  <c:v>12957</c:v>
                </c:pt>
                <c:pt idx="2">
                  <c:v>15095</c:v>
                </c:pt>
                <c:pt idx="3">
                  <c:v>13268</c:v>
                </c:pt>
                <c:pt idx="4">
                  <c:v>14562</c:v>
                </c:pt>
                <c:pt idx="5">
                  <c:v>13807</c:v>
                </c:pt>
                <c:pt idx="6">
                  <c:v>15582</c:v>
                </c:pt>
                <c:pt idx="7">
                  <c:v>14176</c:v>
                </c:pt>
                <c:pt idx="8">
                  <c:v>0</c:v>
                </c:pt>
                <c:pt idx="9">
                  <c:v>0</c:v>
                </c:pt>
                <c:pt idx="10">
                  <c:v>13902</c:v>
                </c:pt>
                <c:pt idx="11">
                  <c:v>13437</c:v>
                </c:pt>
              </c:numCache>
            </c:numRef>
          </c:val>
        </c:ser>
        <c:dLbls/>
        <c:gapWidth val="75"/>
        <c:overlap val="40"/>
        <c:axId val="85968384"/>
        <c:axId val="85969920"/>
      </c:barChart>
      <c:lineChart>
        <c:grouping val="stacked"/>
        <c:ser>
          <c:idx val="2"/>
          <c:order val="2"/>
          <c:tx>
            <c:strRef>
              <c:f>Acumulado!$A$81</c:f>
              <c:strCache>
                <c:ptCount val="1"/>
                <c:pt idx="0">
                  <c:v>% Crecimiento</c:v>
                </c:pt>
              </c:strCache>
            </c:strRef>
          </c:tx>
          <c:spPr>
            <a:ln w="44450">
              <a:solidFill>
                <a:schemeClr val="tx1"/>
              </a:solidFill>
              <a:prstDash val="sysDot"/>
            </a:ln>
          </c:spPr>
          <c:marker>
            <c:symbol val="triangle"/>
            <c:size val="9"/>
            <c:spPr>
              <a:solidFill>
                <a:schemeClr val="tx1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1472551110025689E-2"/>
                  <c:y val="-3.8209894385530956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6244229134475845E-2"/>
                  <c:y val="-3.8209894385530914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3858390122250796E-2"/>
                  <c:y val="-3.8209894385530983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8630068146700841E-2"/>
                  <c:y val="2.7292781703950685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2665564546807914E-2"/>
                  <c:y val="-4.366866563011404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Acumulado!$B$78:$M$78</c:f>
              <c:strCache>
                <c:ptCount val="12"/>
                <c:pt idx="0">
                  <c:v>Ene. 2014</c:v>
                </c:pt>
                <c:pt idx="1">
                  <c:v>Feb. 2014</c:v>
                </c:pt>
                <c:pt idx="2">
                  <c:v>Mar. 2014</c:v>
                </c:pt>
                <c:pt idx="3">
                  <c:v>Abr. 2014</c:v>
                </c:pt>
                <c:pt idx="4">
                  <c:v>May. 2014</c:v>
                </c:pt>
                <c:pt idx="5">
                  <c:v>Jun. 2014</c:v>
                </c:pt>
                <c:pt idx="6">
                  <c:v>Jul. 2014</c:v>
                </c:pt>
                <c:pt idx="7">
                  <c:v>Ago. 2014</c:v>
                </c:pt>
                <c:pt idx="8">
                  <c:v>Sept. 2014</c:v>
                </c:pt>
                <c:pt idx="9">
                  <c:v>Oct. 2014</c:v>
                </c:pt>
                <c:pt idx="10">
                  <c:v>Nov. 2014</c:v>
                </c:pt>
                <c:pt idx="11">
                  <c:v>Dic. 2014</c:v>
                </c:pt>
              </c:strCache>
            </c:strRef>
          </c:cat>
          <c:val>
            <c:numRef>
              <c:f>Acumulado!$B$81:$M$81</c:f>
              <c:numCache>
                <c:formatCode>0%</c:formatCode>
                <c:ptCount val="12"/>
                <c:pt idx="0">
                  <c:v>0</c:v>
                </c:pt>
                <c:pt idx="1">
                  <c:v>-5.4873813382727482E-2</c:v>
                </c:pt>
                <c:pt idx="2">
                  <c:v>0.14163630341172573</c:v>
                </c:pt>
                <c:pt idx="3">
                  <c:v>-0.13769972867048538</c:v>
                </c:pt>
                <c:pt idx="4">
                  <c:v>8.88614201345969E-2</c:v>
                </c:pt>
                <c:pt idx="5">
                  <c:v>-5.4682407474469473E-2</c:v>
                </c:pt>
                <c:pt idx="6">
                  <c:v>0.1139134899242716</c:v>
                </c:pt>
                <c:pt idx="7">
                  <c:v>-9.9181715575620763E-2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-3.4605938825630719E-2</c:v>
                </c:pt>
              </c:numCache>
            </c:numRef>
          </c:val>
        </c:ser>
        <c:dLbls/>
        <c:marker val="1"/>
        <c:axId val="85993728"/>
        <c:axId val="85992192"/>
      </c:lineChart>
      <c:catAx>
        <c:axId val="85968384"/>
        <c:scaling>
          <c:orientation val="minMax"/>
        </c:scaling>
        <c:axPos val="b"/>
        <c:numFmt formatCode="General" sourceLinked="0"/>
        <c:majorTickMark val="none"/>
        <c:tickLblPos val="nextTo"/>
        <c:crossAx val="85969920"/>
        <c:crosses val="autoZero"/>
        <c:auto val="1"/>
        <c:lblAlgn val="ctr"/>
        <c:lblOffset val="100"/>
      </c:catAx>
      <c:valAx>
        <c:axId val="85969920"/>
        <c:scaling>
          <c:orientation val="minMax"/>
        </c:scaling>
        <c:axPos val="l"/>
        <c:majorGridlines/>
        <c:numFmt formatCode="_(* #,##0_);_(* \(#,##0\);_(* &quot;-&quot;??_);_(@_)" sourceLinked="1"/>
        <c:majorTickMark val="none"/>
        <c:tickLblPos val="nextTo"/>
        <c:crossAx val="85968384"/>
        <c:crosses val="autoZero"/>
        <c:crossBetween val="between"/>
      </c:valAx>
      <c:valAx>
        <c:axId val="85992192"/>
        <c:scaling>
          <c:orientation val="minMax"/>
        </c:scaling>
        <c:axPos val="r"/>
        <c:numFmt formatCode="0%" sourceLinked="1"/>
        <c:tickLblPos val="nextTo"/>
        <c:crossAx val="85993728"/>
        <c:crosses val="max"/>
        <c:crossBetween val="between"/>
      </c:valAx>
      <c:catAx>
        <c:axId val="85993728"/>
        <c:scaling>
          <c:orientation val="minMax"/>
        </c:scaling>
        <c:delete val="1"/>
        <c:axPos val="b"/>
        <c:numFmt formatCode="General" sourceLinked="1"/>
        <c:tickLblPos val="none"/>
        <c:crossAx val="8599219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9113956326374365"/>
          <c:y val="8.5463615806293317E-2"/>
          <c:w val="8.6437806978864898E-2"/>
          <c:h val="0.84235626120429419"/>
        </c:manualLayout>
      </c:layout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zero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Gran Total de Ciudadanos Atendidos</a:t>
            </a:r>
          </a:p>
          <a:p>
            <a:pPr>
              <a:defRPr sz="12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(2012 - 2015)</a:t>
            </a:r>
          </a:p>
        </c:rich>
      </c:tx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Acumulado!$AP$7:$AP$20</c:f>
              <c:strCache>
                <c:ptCount val="14"/>
                <c:pt idx="0">
                  <c:v>PGR</c:v>
                </c:pt>
                <c:pt idx="1">
                  <c:v>DGTT</c:v>
                </c:pt>
                <c:pt idx="2">
                  <c:v>Programa Solidaridad</c:v>
                </c:pt>
                <c:pt idx="3">
                  <c:v>Policía Nacional</c:v>
                </c:pt>
                <c:pt idx="4">
                  <c:v>Superintendecia de Electricidad</c:v>
                </c:pt>
                <c:pt idx="5">
                  <c:v>ADESS</c:v>
                </c:pt>
                <c:pt idx="6">
                  <c:v>DIDA</c:v>
                </c:pt>
                <c:pt idx="7">
                  <c:v>Ministerio de Trabajo</c:v>
                </c:pt>
                <c:pt idx="8">
                  <c:v>Pro-Consumidor</c:v>
                </c:pt>
                <c:pt idx="9">
                  <c:v>INPOSDOM</c:v>
                </c:pt>
                <c:pt idx="10">
                  <c:v>INDOTEL</c:v>
                </c:pt>
                <c:pt idx="11">
                  <c:v>Ministerio de Interior y Policía</c:v>
                </c:pt>
                <c:pt idx="12">
                  <c:v>Superintendencia de Bancos</c:v>
                </c:pt>
                <c:pt idx="13">
                  <c:v>Dirección General de Migración</c:v>
                </c:pt>
              </c:strCache>
            </c:strRef>
          </c:cat>
          <c:val>
            <c:numRef>
              <c:f>Acumulado!$AQ$7:$AQ$20</c:f>
              <c:numCache>
                <c:formatCode>#,##0</c:formatCode>
                <c:ptCount val="14"/>
                <c:pt idx="0">
                  <c:v>190114</c:v>
                </c:pt>
                <c:pt idx="1">
                  <c:v>72912</c:v>
                </c:pt>
                <c:pt idx="2">
                  <c:v>56106</c:v>
                </c:pt>
                <c:pt idx="3">
                  <c:v>33552</c:v>
                </c:pt>
                <c:pt idx="4">
                  <c:v>30442</c:v>
                </c:pt>
                <c:pt idx="5">
                  <c:v>33462</c:v>
                </c:pt>
                <c:pt idx="6">
                  <c:v>17509</c:v>
                </c:pt>
                <c:pt idx="7">
                  <c:v>6090</c:v>
                </c:pt>
                <c:pt idx="8">
                  <c:v>7081</c:v>
                </c:pt>
                <c:pt idx="9">
                  <c:v>7589</c:v>
                </c:pt>
                <c:pt idx="10">
                  <c:v>2553</c:v>
                </c:pt>
                <c:pt idx="11">
                  <c:v>1673</c:v>
                </c:pt>
                <c:pt idx="12">
                  <c:v>671</c:v>
                </c:pt>
                <c:pt idx="13">
                  <c:v>1883</c:v>
                </c:pt>
              </c:numCache>
            </c:numRef>
          </c:val>
        </c:ser>
        <c:dLbls/>
        <c:gapWidth val="60"/>
        <c:overlap val="-27"/>
        <c:axId val="86018304"/>
        <c:axId val="86048768"/>
      </c:barChart>
      <c:catAx>
        <c:axId val="8601830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048768"/>
        <c:crosses val="autoZero"/>
        <c:auto val="1"/>
        <c:lblAlgn val="ctr"/>
        <c:lblOffset val="100"/>
      </c:catAx>
      <c:valAx>
        <c:axId val="8604876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018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lang="es-DO"/>
            </a:pPr>
            <a:r>
              <a:rPr lang="en-US"/>
              <a:t>Servicios no disponibles en Punto GOB Megacentro </a:t>
            </a:r>
          </a:p>
        </c:rich>
      </c:tx>
      <c:layout>
        <c:manualLayout>
          <c:xMode val="edge"/>
          <c:yMode val="edge"/>
          <c:x val="4.0003771983592104E-2"/>
          <c:y val="3.4479859759227592E-2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2.3951223868253411E-2"/>
          <c:y val="0.10360541295974368"/>
          <c:w val="0.78789202145218762"/>
          <c:h val="0.85943607049118864"/>
        </c:manualLayout>
      </c:layout>
      <c:pie3DChart>
        <c:varyColors val="1"/>
        <c:ser>
          <c:idx val="0"/>
          <c:order val="0"/>
          <c:tx>
            <c:strRef>
              <c:f>'Ser. no disponibles en PuntoGob'!$H$30</c:f>
              <c:strCache>
                <c:ptCount val="1"/>
                <c:pt idx="0">
                  <c:v>Ciudadanos atendidos</c:v>
                </c:pt>
              </c:strCache>
            </c:strRef>
          </c:tx>
          <c:explosion val="25"/>
          <c:dPt>
            <c:idx val="0"/>
            <c:spPr>
              <a:solidFill>
                <a:srgbClr val="FF0000"/>
              </a:solidFill>
            </c:spPr>
          </c:dPt>
          <c:dPt>
            <c:idx val="1"/>
            <c:spPr>
              <a:solidFill>
                <a:srgbClr val="92D050"/>
              </a:solidFill>
            </c:spPr>
          </c:dPt>
          <c:dPt>
            <c:idx val="2"/>
            <c:spPr>
              <a:solidFill>
                <a:srgbClr val="A50021"/>
              </a:solidFill>
            </c:spPr>
          </c:dPt>
          <c:dPt>
            <c:idx val="3"/>
            <c:spPr>
              <a:solidFill>
                <a:srgbClr val="FFC000"/>
              </a:solidFill>
            </c:spPr>
          </c:dPt>
          <c:dLbls>
            <c:dLbl>
              <c:idx val="8"/>
              <c:layout>
                <c:manualLayout>
                  <c:x val="1.5879156690943069E-2"/>
                  <c:y val="-3.6912867351332868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5.1006500918304104E-3"/>
                  <c:y val="-2.4201404059738238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n-US"/>
              </a:p>
            </c:txPr>
            <c:showVal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'Ser. no disponibles en PuntoGob'!$G$31:$G$63</c:f>
              <c:strCache>
                <c:ptCount val="33"/>
                <c:pt idx="0">
                  <c:v>JCE</c:v>
                </c:pt>
                <c:pt idx="1">
                  <c:v>DGII</c:v>
                </c:pt>
                <c:pt idx="2">
                  <c:v>DGTT</c:v>
                </c:pt>
                <c:pt idx="3">
                  <c:v>DGP</c:v>
                </c:pt>
                <c:pt idx="4">
                  <c:v>DGM</c:v>
                </c:pt>
                <c:pt idx="5">
                  <c:v>MT</c:v>
                </c:pt>
                <c:pt idx="6">
                  <c:v>MIREX</c:v>
                </c:pt>
                <c:pt idx="7">
                  <c:v>ONAPI</c:v>
                </c:pt>
                <c:pt idx="8">
                  <c:v>SENASA</c:v>
                </c:pt>
                <c:pt idx="9">
                  <c:v>MIP</c:v>
                </c:pt>
                <c:pt idx="10">
                  <c:v>PROCURADURIA</c:v>
                </c:pt>
                <c:pt idx="11">
                  <c:v>AMET</c:v>
                </c:pt>
                <c:pt idx="12">
                  <c:v>OBRAS PUBLICAS</c:v>
                </c:pt>
                <c:pt idx="13">
                  <c:v>SIUBEN</c:v>
                </c:pt>
                <c:pt idx="14">
                  <c:v>SOLIDARIDAD</c:v>
                </c:pt>
                <c:pt idx="15">
                  <c:v>INDOTEL</c:v>
                </c:pt>
                <c:pt idx="16">
                  <c:v>POLICIA NACIONAL</c:v>
                </c:pt>
                <c:pt idx="17">
                  <c:v>DICAT</c:v>
                </c:pt>
                <c:pt idx="18">
                  <c:v>MEESCYT</c:v>
                </c:pt>
                <c:pt idx="19">
                  <c:v>TSS</c:v>
                </c:pt>
                <c:pt idx="20">
                  <c:v>HACIENDA</c:v>
                </c:pt>
                <c:pt idx="21">
                  <c:v>INDUSTRIA Y COMERCIO</c:v>
                </c:pt>
                <c:pt idx="22">
                  <c:v>MEDIO AMBIENTE</c:v>
                </c:pt>
                <c:pt idx="23">
                  <c:v>DESPACHO PRIMERA DAMA</c:v>
                </c:pt>
                <c:pt idx="24">
                  <c:v>BANRESERVAS</c:v>
                </c:pt>
                <c:pt idx="25">
                  <c:v>PROTECOM</c:v>
                </c:pt>
                <c:pt idx="26">
                  <c:v>PROINDUSTRIA</c:v>
                </c:pt>
                <c:pt idx="27">
                  <c:v>BIENES NACIONALES</c:v>
                </c:pt>
                <c:pt idx="28">
                  <c:v>SALUD PUBLICA</c:v>
                </c:pt>
                <c:pt idx="29">
                  <c:v>CONAPE</c:v>
                </c:pt>
                <c:pt idx="30">
                  <c:v>PROUSUARIO</c:v>
                </c:pt>
                <c:pt idx="31">
                  <c:v>MINISTERIO DE EDUCACION</c:v>
                </c:pt>
                <c:pt idx="32">
                  <c:v>CATASTRO</c:v>
                </c:pt>
              </c:strCache>
            </c:strRef>
          </c:cat>
          <c:val>
            <c:numRef>
              <c:f>'Ser. no disponibles en PuntoGob'!$H$31:$H$63</c:f>
              <c:numCache>
                <c:formatCode>General</c:formatCode>
                <c:ptCount val="33"/>
                <c:pt idx="0">
                  <c:v>6127</c:v>
                </c:pt>
                <c:pt idx="1">
                  <c:v>3954</c:v>
                </c:pt>
                <c:pt idx="2">
                  <c:v>3540</c:v>
                </c:pt>
                <c:pt idx="3">
                  <c:v>1273</c:v>
                </c:pt>
                <c:pt idx="4">
                  <c:v>943</c:v>
                </c:pt>
                <c:pt idx="5">
                  <c:v>674</c:v>
                </c:pt>
                <c:pt idx="6">
                  <c:v>667</c:v>
                </c:pt>
                <c:pt idx="7">
                  <c:v>486</c:v>
                </c:pt>
                <c:pt idx="8">
                  <c:v>348</c:v>
                </c:pt>
                <c:pt idx="9">
                  <c:v>247</c:v>
                </c:pt>
                <c:pt idx="10">
                  <c:v>163</c:v>
                </c:pt>
                <c:pt idx="11">
                  <c:v>90</c:v>
                </c:pt>
                <c:pt idx="12">
                  <c:v>78</c:v>
                </c:pt>
                <c:pt idx="13">
                  <c:v>72</c:v>
                </c:pt>
                <c:pt idx="14">
                  <c:v>51</c:v>
                </c:pt>
                <c:pt idx="15">
                  <c:v>13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val>
        </c:ser>
        <c:ser>
          <c:idx val="1"/>
          <c:order val="1"/>
          <c:tx>
            <c:strRef>
              <c:f>'Ser. no disponibles en PuntoGob'!$G$30</c:f>
              <c:strCache>
                <c:ptCount val="1"/>
                <c:pt idx="0">
                  <c:v>Institución</c:v>
                </c:pt>
              </c:strCache>
            </c:strRef>
          </c:tx>
          <c:cat>
            <c:strRef>
              <c:f>'Ser. no disponibles en PuntoGob'!$G$31:$G$63</c:f>
              <c:strCache>
                <c:ptCount val="33"/>
                <c:pt idx="0">
                  <c:v>JCE</c:v>
                </c:pt>
                <c:pt idx="1">
                  <c:v>DGII</c:v>
                </c:pt>
                <c:pt idx="2">
                  <c:v>DGTT</c:v>
                </c:pt>
                <c:pt idx="3">
                  <c:v>DGP</c:v>
                </c:pt>
                <c:pt idx="4">
                  <c:v>DGM</c:v>
                </c:pt>
                <c:pt idx="5">
                  <c:v>MT</c:v>
                </c:pt>
                <c:pt idx="6">
                  <c:v>MIREX</c:v>
                </c:pt>
                <c:pt idx="7">
                  <c:v>ONAPI</c:v>
                </c:pt>
                <c:pt idx="8">
                  <c:v>SENASA</c:v>
                </c:pt>
                <c:pt idx="9">
                  <c:v>MIP</c:v>
                </c:pt>
                <c:pt idx="10">
                  <c:v>PROCURADURIA</c:v>
                </c:pt>
                <c:pt idx="11">
                  <c:v>AMET</c:v>
                </c:pt>
                <c:pt idx="12">
                  <c:v>OBRAS PUBLICAS</c:v>
                </c:pt>
                <c:pt idx="13">
                  <c:v>SIUBEN</c:v>
                </c:pt>
                <c:pt idx="14">
                  <c:v>SOLIDARIDAD</c:v>
                </c:pt>
                <c:pt idx="15">
                  <c:v>INDOTEL</c:v>
                </c:pt>
                <c:pt idx="16">
                  <c:v>POLICIA NACIONAL</c:v>
                </c:pt>
                <c:pt idx="17">
                  <c:v>DICAT</c:v>
                </c:pt>
                <c:pt idx="18">
                  <c:v>MEESCYT</c:v>
                </c:pt>
                <c:pt idx="19">
                  <c:v>TSS</c:v>
                </c:pt>
                <c:pt idx="20">
                  <c:v>HACIENDA</c:v>
                </c:pt>
                <c:pt idx="21">
                  <c:v>INDUSTRIA Y COMERCIO</c:v>
                </c:pt>
                <c:pt idx="22">
                  <c:v>MEDIO AMBIENTE</c:v>
                </c:pt>
                <c:pt idx="23">
                  <c:v>DESPACHO PRIMERA DAMA</c:v>
                </c:pt>
                <c:pt idx="24">
                  <c:v>BANRESERVAS</c:v>
                </c:pt>
                <c:pt idx="25">
                  <c:v>PROTECOM</c:v>
                </c:pt>
                <c:pt idx="26">
                  <c:v>PROINDUSTRIA</c:v>
                </c:pt>
                <c:pt idx="27">
                  <c:v>BIENES NACIONALES</c:v>
                </c:pt>
                <c:pt idx="28">
                  <c:v>SALUD PUBLICA</c:v>
                </c:pt>
                <c:pt idx="29">
                  <c:v>CONAPE</c:v>
                </c:pt>
                <c:pt idx="30">
                  <c:v>PROUSUARIO</c:v>
                </c:pt>
                <c:pt idx="31">
                  <c:v>MINISTERIO DE EDUCACION</c:v>
                </c:pt>
                <c:pt idx="32">
                  <c:v>CATASTRO</c:v>
                </c:pt>
              </c:strCache>
            </c:strRef>
          </c:cat>
          <c:val>
            <c:numRef>
              <c:f>'Ser. no disponibles en PuntoGob'!$G$31:$G$54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'Ser. no disponibles en PuntoGob'!$H$30</c:f>
              <c:strCache>
                <c:ptCount val="1"/>
                <c:pt idx="0">
                  <c:v>Ciudadanos atendidos</c:v>
                </c:pt>
              </c:strCache>
            </c:strRef>
          </c:tx>
          <c:cat>
            <c:strRef>
              <c:f>'Ser. no disponibles en PuntoGob'!$G$31:$G$63</c:f>
              <c:strCache>
                <c:ptCount val="33"/>
                <c:pt idx="0">
                  <c:v>JCE</c:v>
                </c:pt>
                <c:pt idx="1">
                  <c:v>DGII</c:v>
                </c:pt>
                <c:pt idx="2">
                  <c:v>DGTT</c:v>
                </c:pt>
                <c:pt idx="3">
                  <c:v>DGP</c:v>
                </c:pt>
                <c:pt idx="4">
                  <c:v>DGM</c:v>
                </c:pt>
                <c:pt idx="5">
                  <c:v>MT</c:v>
                </c:pt>
                <c:pt idx="6">
                  <c:v>MIREX</c:v>
                </c:pt>
                <c:pt idx="7">
                  <c:v>ONAPI</c:v>
                </c:pt>
                <c:pt idx="8">
                  <c:v>SENASA</c:v>
                </c:pt>
                <c:pt idx="9">
                  <c:v>MIP</c:v>
                </c:pt>
                <c:pt idx="10">
                  <c:v>PROCURADURIA</c:v>
                </c:pt>
                <c:pt idx="11">
                  <c:v>AMET</c:v>
                </c:pt>
                <c:pt idx="12">
                  <c:v>OBRAS PUBLICAS</c:v>
                </c:pt>
                <c:pt idx="13">
                  <c:v>SIUBEN</c:v>
                </c:pt>
                <c:pt idx="14">
                  <c:v>SOLIDARIDAD</c:v>
                </c:pt>
                <c:pt idx="15">
                  <c:v>INDOTEL</c:v>
                </c:pt>
                <c:pt idx="16">
                  <c:v>POLICIA NACIONAL</c:v>
                </c:pt>
                <c:pt idx="17">
                  <c:v>DICAT</c:v>
                </c:pt>
                <c:pt idx="18">
                  <c:v>MEESCYT</c:v>
                </c:pt>
                <c:pt idx="19">
                  <c:v>TSS</c:v>
                </c:pt>
                <c:pt idx="20">
                  <c:v>HACIENDA</c:v>
                </c:pt>
                <c:pt idx="21">
                  <c:v>INDUSTRIA Y COMERCIO</c:v>
                </c:pt>
                <c:pt idx="22">
                  <c:v>MEDIO AMBIENTE</c:v>
                </c:pt>
                <c:pt idx="23">
                  <c:v>DESPACHO PRIMERA DAMA</c:v>
                </c:pt>
                <c:pt idx="24">
                  <c:v>BANRESERVAS</c:v>
                </c:pt>
                <c:pt idx="25">
                  <c:v>PROTECOM</c:v>
                </c:pt>
                <c:pt idx="26">
                  <c:v>PROINDUSTRIA</c:v>
                </c:pt>
                <c:pt idx="27">
                  <c:v>BIENES NACIONALES</c:v>
                </c:pt>
                <c:pt idx="28">
                  <c:v>SALUD PUBLICA</c:v>
                </c:pt>
                <c:pt idx="29">
                  <c:v>CONAPE</c:v>
                </c:pt>
                <c:pt idx="30">
                  <c:v>PROUSUARIO</c:v>
                </c:pt>
                <c:pt idx="31">
                  <c:v>MINISTERIO DE EDUCACION</c:v>
                </c:pt>
                <c:pt idx="32">
                  <c:v>CATASTRO</c:v>
                </c:pt>
              </c:strCache>
            </c:strRef>
          </c:cat>
          <c:val>
            <c:numRef>
              <c:f>'Ser. no disponibles en PuntoGob'!$H$31:$H$54</c:f>
              <c:numCache>
                <c:formatCode>General</c:formatCode>
                <c:ptCount val="24"/>
                <c:pt idx="0">
                  <c:v>6127</c:v>
                </c:pt>
                <c:pt idx="1">
                  <c:v>3954</c:v>
                </c:pt>
                <c:pt idx="2">
                  <c:v>3540</c:v>
                </c:pt>
                <c:pt idx="3">
                  <c:v>1273</c:v>
                </c:pt>
                <c:pt idx="4">
                  <c:v>943</c:v>
                </c:pt>
                <c:pt idx="5">
                  <c:v>674</c:v>
                </c:pt>
                <c:pt idx="6">
                  <c:v>667</c:v>
                </c:pt>
                <c:pt idx="7">
                  <c:v>486</c:v>
                </c:pt>
                <c:pt idx="8">
                  <c:v>348</c:v>
                </c:pt>
                <c:pt idx="9">
                  <c:v>247</c:v>
                </c:pt>
                <c:pt idx="10">
                  <c:v>163</c:v>
                </c:pt>
                <c:pt idx="11">
                  <c:v>90</c:v>
                </c:pt>
                <c:pt idx="12">
                  <c:v>78</c:v>
                </c:pt>
                <c:pt idx="13">
                  <c:v>72</c:v>
                </c:pt>
                <c:pt idx="14">
                  <c:v>51</c:v>
                </c:pt>
                <c:pt idx="15">
                  <c:v>13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</c:ser>
        <c:dLbls/>
      </c:pie3DChart>
    </c:plotArea>
    <c:legend>
      <c:legendPos val="r"/>
      <c:layout>
        <c:manualLayout>
          <c:xMode val="edge"/>
          <c:yMode val="edge"/>
          <c:x val="0.78822073166780082"/>
          <c:y val="1.8841626755418821E-2"/>
          <c:w val="0.17154153128628441"/>
          <c:h val="0.97292791353114561"/>
        </c:manualLayout>
      </c:layout>
      <c:txPr>
        <a:bodyPr/>
        <a:lstStyle/>
        <a:p>
          <a:pPr>
            <a:defRPr lang="es-DO" sz="800"/>
          </a:pPr>
          <a:endParaRPr lang="en-US"/>
        </a:p>
      </c:txPr>
    </c:legend>
    <c:plotVisOnly val="1"/>
    <c:dispBlanksAs val="zero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7" Type="http://schemas.openxmlformats.org/officeDocument/2006/relationships/chart" Target="../charts/chart6.xml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38099</xdr:rowOff>
    </xdr:from>
    <xdr:to>
      <xdr:col>0</xdr:col>
      <xdr:colOff>1619249</xdr:colOff>
      <xdr:row>4</xdr:row>
      <xdr:rowOff>171449</xdr:rowOff>
    </xdr:to>
    <xdr:pic>
      <xdr:nvPicPr>
        <xdr:cNvPr id="6" name="5 Imagen" descr="C:\Documents and Settings\maria.rijo\Local Settings\Temporary Internet Files\Content.Outlook\GOW6DADE\Logo-Optic-1'-PEQUEÑO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9100" y="38099"/>
          <a:ext cx="1200149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336548</xdr:colOff>
      <xdr:row>0</xdr:row>
      <xdr:rowOff>74083</xdr:rowOff>
    </xdr:from>
    <xdr:to>
      <xdr:col>15</xdr:col>
      <xdr:colOff>179916</xdr:colOff>
      <xdr:row>4</xdr:row>
      <xdr:rowOff>132292</xdr:rowOff>
    </xdr:to>
    <xdr:pic>
      <xdr:nvPicPr>
        <xdr:cNvPr id="7" name="6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51631" y="74083"/>
          <a:ext cx="3230035" cy="1021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74</xdr:row>
      <xdr:rowOff>3</xdr:rowOff>
    </xdr:from>
    <xdr:to>
      <xdr:col>6</xdr:col>
      <xdr:colOff>628650</xdr:colOff>
      <xdr:row>92</xdr:row>
      <xdr:rowOff>85728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264584</xdr:colOff>
      <xdr:row>76</xdr:row>
      <xdr:rowOff>42334</xdr:rowOff>
    </xdr:from>
    <xdr:to>
      <xdr:col>6</xdr:col>
      <xdr:colOff>254000</xdr:colOff>
      <xdr:row>76</xdr:row>
      <xdr:rowOff>338672</xdr:rowOff>
    </xdr:to>
    <xdr:sp macro="" textlink="">
      <xdr:nvSpPr>
        <xdr:cNvPr id="3" name="TextBox 2"/>
        <xdr:cNvSpPr txBox="1"/>
      </xdr:nvSpPr>
      <xdr:spPr>
        <a:xfrm>
          <a:off x="6625167" y="16816917"/>
          <a:ext cx="836083" cy="296338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200" b="1" i="0" u="none" strike="noStrike">
              <a:solidFill>
                <a:srgbClr val="FFFFFF"/>
              </a:solidFill>
              <a:effectLst/>
              <a:latin typeface="Calibri" panose="020F0502020204030204" pitchFamily="34" charset="0"/>
            </a:rPr>
            <a:t>3,965</a:t>
          </a:r>
          <a:endParaRPr lang="es-DO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772582</xdr:colOff>
      <xdr:row>74</xdr:row>
      <xdr:rowOff>14821</xdr:rowOff>
    </xdr:from>
    <xdr:to>
      <xdr:col>16</xdr:col>
      <xdr:colOff>78315</xdr:colOff>
      <xdr:row>92</xdr:row>
      <xdr:rowOff>96439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0.83851</cdr:x>
      <cdr:y>0.12079</cdr:y>
    </cdr:from>
    <cdr:to>
      <cdr:x>0.94608</cdr:x>
      <cdr:y>0.18903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6517249" y="505868"/>
          <a:ext cx="836077" cy="28578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chemeClr val="accent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200" b="1" i="0" u="none" strike="noStrike">
              <a:solidFill>
                <a:srgbClr val="FFFFFF"/>
              </a:solidFill>
              <a:effectLst/>
              <a:latin typeface="Calibri" panose="020F0502020204030204" pitchFamily="34" charset="0"/>
            </a:rPr>
            <a:t>3,959</a:t>
          </a:r>
          <a:endParaRPr lang="es-DO" sz="1100" b="1">
            <a:solidFill>
              <a:schemeClr val="bg1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42335</xdr:colOff>
      <xdr:row>0</xdr:row>
      <xdr:rowOff>73024</xdr:rowOff>
    </xdr:from>
    <xdr:to>
      <xdr:col>1</xdr:col>
      <xdr:colOff>2868084</xdr:colOff>
      <xdr:row>0</xdr:row>
      <xdr:rowOff>857249</xdr:rowOff>
    </xdr:to>
    <xdr:pic>
      <xdr:nvPicPr>
        <xdr:cNvPr id="2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4502" y="73024"/>
          <a:ext cx="2825749" cy="78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222249</xdr:colOff>
      <xdr:row>3</xdr:row>
      <xdr:rowOff>2</xdr:rowOff>
    </xdr:from>
    <xdr:to>
      <xdr:col>24</xdr:col>
      <xdr:colOff>211920</xdr:colOff>
      <xdr:row>21</xdr:row>
      <xdr:rowOff>93050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225988</xdr:colOff>
      <xdr:row>22</xdr:row>
      <xdr:rowOff>34613</xdr:rowOff>
    </xdr:from>
    <xdr:to>
      <xdr:col>24</xdr:col>
      <xdr:colOff>215659</xdr:colOff>
      <xdr:row>40</xdr:row>
      <xdr:rowOff>138245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497416</xdr:colOff>
      <xdr:row>24</xdr:row>
      <xdr:rowOff>24339</xdr:rowOff>
    </xdr:from>
    <xdr:to>
      <xdr:col>23</xdr:col>
      <xdr:colOff>317500</xdr:colOff>
      <xdr:row>25</xdr:row>
      <xdr:rowOff>127002</xdr:rowOff>
    </xdr:to>
    <xdr:sp macro="" textlink="">
      <xdr:nvSpPr>
        <xdr:cNvPr id="5" name="TextBox 4"/>
        <xdr:cNvSpPr txBox="1"/>
      </xdr:nvSpPr>
      <xdr:spPr>
        <a:xfrm>
          <a:off x="23484416" y="6332006"/>
          <a:ext cx="698501" cy="303746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US" sz="1100" b="1" i="0" u="none" strike="noStrike">
              <a:solidFill>
                <a:schemeClr val="bg1"/>
              </a:solidFill>
              <a:effectLst/>
              <a:latin typeface="Calibri" panose="020F0502020204030204" pitchFamily="34" charset="0"/>
            </a:rPr>
            <a:t>16,480</a:t>
          </a:r>
          <a:endParaRPr lang="es-DO" sz="1100" b="1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0.24517</cdr:x>
      <cdr:y>0.01961</cdr:y>
    </cdr:from>
    <cdr:to>
      <cdr:x>0.74219</cdr:x>
      <cdr:y>0.0858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7678" y="76765"/>
          <a:ext cx="4090263" cy="2590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endParaRPr lang="en-US" sz="2000" b="1">
            <a:latin typeface="+mn-lt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212911</xdr:colOff>
      <xdr:row>0</xdr:row>
      <xdr:rowOff>55468</xdr:rowOff>
    </xdr:from>
    <xdr:to>
      <xdr:col>0</xdr:col>
      <xdr:colOff>2577352</xdr:colOff>
      <xdr:row>0</xdr:row>
      <xdr:rowOff>907676</xdr:rowOff>
    </xdr:to>
    <xdr:pic>
      <xdr:nvPicPr>
        <xdr:cNvPr id="2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911" y="55468"/>
          <a:ext cx="2364441" cy="8522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123265</xdr:colOff>
      <xdr:row>0</xdr:row>
      <xdr:rowOff>0</xdr:rowOff>
    </xdr:from>
    <xdr:to>
      <xdr:col>28</xdr:col>
      <xdr:colOff>2431677</xdr:colOff>
      <xdr:row>0</xdr:row>
      <xdr:rowOff>874059</xdr:rowOff>
    </xdr:to>
    <xdr:pic>
      <xdr:nvPicPr>
        <xdr:cNvPr id="6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76294" y="0"/>
          <a:ext cx="2308412" cy="874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123264</xdr:colOff>
      <xdr:row>92</xdr:row>
      <xdr:rowOff>33618</xdr:rowOff>
    </xdr:from>
    <xdr:to>
      <xdr:col>28</xdr:col>
      <xdr:colOff>1904999</xdr:colOff>
      <xdr:row>143</xdr:row>
      <xdr:rowOff>145115</xdr:rowOff>
    </xdr:to>
    <xdr:pic>
      <xdr:nvPicPr>
        <xdr:cNvPr id="13" name="1 Imagen" descr="C:\Documents and Settings\maria.rijo\My Documents\Optic 01\Documentos del Cap\LOGO_Punto_GOB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469970" y="16853647"/>
          <a:ext cx="1781735" cy="335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67232</xdr:colOff>
      <xdr:row>87</xdr:row>
      <xdr:rowOff>140072</xdr:rowOff>
    </xdr:from>
    <xdr:to>
      <xdr:col>15</xdr:col>
      <xdr:colOff>257735</xdr:colOff>
      <xdr:row>118</xdr:row>
      <xdr:rowOff>22412</xdr:rowOff>
    </xdr:to>
    <xdr:grpSp>
      <xdr:nvGrpSpPr>
        <xdr:cNvPr id="4" name="Group 3"/>
        <xdr:cNvGrpSpPr/>
      </xdr:nvGrpSpPr>
      <xdr:grpSpPr>
        <a:xfrm>
          <a:off x="67232" y="19509441"/>
          <a:ext cx="14522827" cy="0"/>
          <a:chOff x="67232" y="19649513"/>
          <a:chExt cx="13895297" cy="5373223"/>
        </a:xfrm>
      </xdr:grpSpPr>
      <xdr:graphicFrame macro="">
        <xdr:nvGraphicFramePr>
          <xdr:cNvPr id="3" name="2 Gráfico"/>
          <xdr:cNvGraphicFramePr/>
        </xdr:nvGraphicFramePr>
        <xdr:xfrm>
          <a:off x="67232" y="19649513"/>
          <a:ext cx="13895297" cy="53732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8" name="1 Imagen" descr="C:\Documents and Settings\maria.rijo\My Documents\Optic 01\Documentos del Cap\LOGO_Punto_GOB.jpg"/>
          <xdr:cNvPicPr/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0005731" y="19823206"/>
            <a:ext cx="1555937" cy="4594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28</xdr:col>
      <xdr:colOff>0</xdr:colOff>
      <xdr:row>86</xdr:row>
      <xdr:rowOff>67235</xdr:rowOff>
    </xdr:from>
    <xdr:to>
      <xdr:col>28</xdr:col>
      <xdr:colOff>2677070</xdr:colOff>
      <xdr:row>145</xdr:row>
      <xdr:rowOff>112059</xdr:rowOff>
    </xdr:to>
    <xdr:pic>
      <xdr:nvPicPr>
        <xdr:cNvPr id="9" name="1 Imagen" descr="C:\Documents and Settings\maria.rijo\My Documents\Optic 01\Documentos del Cap\LOGO_Punto_GOB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894118" y="18960353"/>
          <a:ext cx="2677070" cy="683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300741</xdr:colOff>
      <xdr:row>2</xdr:row>
      <xdr:rowOff>123932</xdr:rowOff>
    </xdr:from>
    <xdr:to>
      <xdr:col>48</xdr:col>
      <xdr:colOff>79347</xdr:colOff>
      <xdr:row>22</xdr:row>
      <xdr:rowOff>61181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0.78976</cdr:x>
      <cdr:y>0.16366</cdr:y>
    </cdr:from>
    <cdr:to>
      <cdr:x>0.91644</cdr:x>
      <cdr:y>0.23077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66647" y="710454"/>
          <a:ext cx="1053353" cy="29135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DO" sz="1100" b="1">
              <a:solidFill>
                <a:schemeClr val="bg1"/>
              </a:solidFill>
            </a:rPr>
            <a:t>461,</a:t>
          </a:r>
          <a:r>
            <a:rPr lang="es-DO" sz="1100" b="1" baseline="0">
              <a:solidFill>
                <a:schemeClr val="bg1"/>
              </a:solidFill>
            </a:rPr>
            <a:t>637</a:t>
          </a:r>
          <a:endParaRPr lang="es-DO" sz="1100" b="1">
            <a:solidFill>
              <a:schemeClr val="bg1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56029</xdr:rowOff>
    </xdr:from>
    <xdr:to>
      <xdr:col>12</xdr:col>
      <xdr:colOff>1323639</xdr:colOff>
      <xdr:row>26</xdr:row>
      <xdr:rowOff>89648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76199</xdr:colOff>
      <xdr:row>6</xdr:row>
      <xdr:rowOff>0</xdr:rowOff>
    </xdr:from>
    <xdr:to>
      <xdr:col>1</xdr:col>
      <xdr:colOff>1724025</xdr:colOff>
      <xdr:row>7</xdr:row>
      <xdr:rowOff>361951</xdr:rowOff>
    </xdr:to>
    <xdr:pic>
      <xdr:nvPicPr>
        <xdr:cNvPr id="2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799" y="1143000"/>
          <a:ext cx="1647826" cy="552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47624</xdr:colOff>
      <xdr:row>15</xdr:row>
      <xdr:rowOff>161925</xdr:rowOff>
    </xdr:from>
    <xdr:to>
      <xdr:col>1</xdr:col>
      <xdr:colOff>1771650</xdr:colOff>
      <xdr:row>18</xdr:row>
      <xdr:rowOff>0</xdr:rowOff>
    </xdr:to>
    <xdr:pic>
      <xdr:nvPicPr>
        <xdr:cNvPr id="4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4" y="3238500"/>
          <a:ext cx="1724026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24</xdr:row>
      <xdr:rowOff>66675</xdr:rowOff>
    </xdr:from>
    <xdr:to>
      <xdr:col>1</xdr:col>
      <xdr:colOff>1685925</xdr:colOff>
      <xdr:row>24</xdr:row>
      <xdr:rowOff>457200</xdr:rowOff>
    </xdr:to>
    <xdr:pic>
      <xdr:nvPicPr>
        <xdr:cNvPr id="5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8675" y="5076825"/>
          <a:ext cx="14668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47624</xdr:colOff>
      <xdr:row>29</xdr:row>
      <xdr:rowOff>9525</xdr:rowOff>
    </xdr:from>
    <xdr:to>
      <xdr:col>9</xdr:col>
      <xdr:colOff>1790699</xdr:colOff>
      <xdr:row>30</xdr:row>
      <xdr:rowOff>19050</xdr:rowOff>
    </xdr:to>
    <xdr:pic>
      <xdr:nvPicPr>
        <xdr:cNvPr id="6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534274" y="6315075"/>
          <a:ext cx="1743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ria.rijo\Desktop\Optic%2001\Reporte%20mensual\Marzo\Clientes%20atendidos%20en%20Cap%20Megacentro%20mes%20del%2015%20nov.%20al%2026%20dic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rijo/Documents/Optic%2001/Reporte%20diario%20recepci&#243;n/febrero%202015/LISTADO%20DEL%2009%20FEB.%2020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sumen y gráficos"/>
      <sheetName val="Listado de clientes"/>
      <sheetName val="Serv. no disponibles"/>
      <sheetName val="Inf. general"/>
    </sheetNames>
    <sheetDataSet>
      <sheetData sheetId="0">
        <row r="212">
          <cell r="B212" t="str">
            <v>Reclamación</v>
          </cell>
        </row>
        <row r="213">
          <cell r="B213" t="str">
            <v>Orientación</v>
          </cell>
        </row>
        <row r="214">
          <cell r="B214" t="str">
            <v>Denuncia</v>
          </cell>
        </row>
        <row r="215">
          <cell r="B215" t="str">
            <v>Solicitud</v>
          </cell>
        </row>
        <row r="216">
          <cell r="B216" t="str">
            <v>Conciliación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tos"/>
      <sheetName val="Lista de cleintes (2)"/>
      <sheetName val="servicios no brindados (2)"/>
      <sheetName val="Pasteo General"/>
    </sheetNames>
    <sheetDataSet>
      <sheetData sheetId="0">
        <row r="2">
          <cell r="A2" t="str">
            <v>Adess</v>
          </cell>
          <cell r="B2" t="str">
            <v>Dgm</v>
          </cell>
          <cell r="C2" t="str">
            <v>Dgtt</v>
          </cell>
          <cell r="D2" t="str">
            <v>Dida</v>
          </cell>
          <cell r="E2" t="str">
            <v>Indotel</v>
          </cell>
          <cell r="F2" t="str">
            <v>Inposdom</v>
          </cell>
          <cell r="G2" t="str">
            <v>Mip</v>
          </cell>
          <cell r="H2" t="str">
            <v>Pn</v>
          </cell>
          <cell r="I2" t="str">
            <v>Proconsumidor</v>
          </cell>
          <cell r="J2" t="str">
            <v>Procuraduría</v>
          </cell>
          <cell r="K2" t="str">
            <v>Protecom</v>
          </cell>
          <cell r="L2" t="str">
            <v>Solidaridad</v>
          </cell>
          <cell r="O2" t="str">
            <v>Femenino</v>
          </cell>
        </row>
        <row r="3">
          <cell r="O3" t="str">
            <v>Masculino</v>
          </cell>
        </row>
      </sheetData>
      <sheetData sheetId="1" refreshError="1"/>
      <sheetData sheetId="2" refreshError="1"/>
      <sheetData sheetId="3" refreshError="1"/>
    </sheetDataSet>
  </externalBook>
</externalLink>
</file>

<file path=xl/tables/table1.xml><?xml version="1.0" encoding="utf-8"?>
<table xmlns="http://schemas.openxmlformats.org/spreadsheetml/2006/main" id="1" name="Table14572162" displayName="Table14572162" ref="A7:C72" totalsRowShown="0" headerRowDxfId="3">
  <tableColumns count="3">
    <tableColumn id="1" name="Institución/Servicio" dataDxfId="2"/>
    <tableColumn id="2" name="Cantidad Servicios" dataDxfId="1" dataCellStyle="Comma"/>
    <tableColumn id="3" name="Cantidad Ciudadanos" dataDxfId="0" dataCellStyle="Comma"/>
  </tableColumns>
  <tableStyleInfo name="TableStyleMedium11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google.com.do/url?sa=t&amp;rct=j&amp;q=pgr%20departamento%20de%20alquires%20y&amp;source=web&amp;cd=1&amp;sqi=2&amp;ved=0CDAQFjAA&amp;url=http%3A%2F%2Fwww.procuraduria.gov.do%2FPGR.NET%2FDependencias%2FSecretaria%2FDivisiones%2FAlquileres.aspx&amp;ei=ozU_UdrDI9Sj0QGKsIDIDw&amp;usg=AFQjCNGZQT5RwAd3g_KejAHMrbyEvJH7iw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7">
    <tabColor theme="3" tint="0.39997558519241921"/>
  </sheetPr>
  <dimension ref="A1:T95"/>
  <sheetViews>
    <sheetView showGridLines="0" zoomScale="90" zoomScaleNormal="90" workbookViewId="0">
      <pane xSplit="1" topLeftCell="B1" activePane="topRight" state="frozen"/>
      <selection pane="topRight" activeCell="B58" sqref="B58"/>
    </sheetView>
  </sheetViews>
  <sheetFormatPr defaultColWidth="9.140625" defaultRowHeight="15"/>
  <cols>
    <col min="1" max="1" width="43.5703125" style="20" customWidth="1"/>
    <col min="2" max="2" width="13.7109375" style="20" customWidth="1"/>
    <col min="3" max="3" width="12.7109375" style="167" customWidth="1"/>
    <col min="4" max="4" width="12.7109375" style="374" customWidth="1"/>
    <col min="5" max="6" width="12.7109375" style="20" customWidth="1"/>
    <col min="7" max="12" width="12.7109375" style="109" customWidth="1"/>
    <col min="13" max="13" width="12.7109375" style="167" customWidth="1"/>
    <col min="14" max="14" width="12.7109375" style="109" customWidth="1"/>
    <col min="15" max="15" width="12.7109375" style="167" customWidth="1"/>
    <col min="16" max="16" width="12.7109375" style="109" customWidth="1"/>
    <col min="17" max="17" width="11" style="109" customWidth="1"/>
    <col min="18" max="18" width="40.5703125" style="26" customWidth="1"/>
    <col min="19" max="19" width="8.28515625" style="26" customWidth="1"/>
    <col min="20" max="16384" width="9.140625" style="20"/>
  </cols>
  <sheetData>
    <row r="1" spans="1:19">
      <c r="A1" s="109"/>
      <c r="B1" s="109"/>
      <c r="D1" s="371"/>
      <c r="E1" s="109"/>
      <c r="F1" s="109"/>
    </row>
    <row r="2" spans="1:19" ht="21">
      <c r="A2" s="539" t="s">
        <v>1123</v>
      </c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</row>
    <row r="3" spans="1:19" ht="21">
      <c r="A3" s="539" t="s">
        <v>1469</v>
      </c>
      <c r="B3" s="539"/>
      <c r="C3" s="539"/>
      <c r="D3" s="539"/>
      <c r="E3" s="539"/>
      <c r="F3" s="539"/>
      <c r="G3" s="539"/>
      <c r="H3" s="539"/>
      <c r="I3" s="539"/>
      <c r="J3" s="539"/>
      <c r="K3" s="539"/>
      <c r="L3" s="539"/>
      <c r="M3" s="539"/>
      <c r="N3" s="539"/>
      <c r="O3" s="539"/>
    </row>
    <row r="4" spans="1:19" ht="18.75">
      <c r="A4" s="540" t="s">
        <v>2619</v>
      </c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</row>
    <row r="5" spans="1:19" ht="25.5" customHeight="1">
      <c r="A5" s="109"/>
      <c r="B5" s="109"/>
      <c r="D5" s="371"/>
      <c r="E5" s="109"/>
      <c r="F5" s="109"/>
    </row>
    <row r="6" spans="1:19" ht="24.95" customHeight="1" thickBot="1">
      <c r="A6" s="152" t="s">
        <v>1027</v>
      </c>
      <c r="B6" s="541" t="s">
        <v>2613</v>
      </c>
      <c r="C6" s="542"/>
      <c r="D6" s="541" t="s">
        <v>2614</v>
      </c>
      <c r="E6" s="542"/>
      <c r="F6" s="541" t="s">
        <v>2615</v>
      </c>
      <c r="G6" s="542"/>
      <c r="H6" s="541" t="s">
        <v>2616</v>
      </c>
      <c r="I6" s="542"/>
      <c r="J6" s="541" t="s">
        <v>2617</v>
      </c>
      <c r="K6" s="542"/>
      <c r="L6" s="541" t="s">
        <v>2618</v>
      </c>
      <c r="M6" s="542"/>
      <c r="N6" s="543" t="s">
        <v>120</v>
      </c>
      <c r="O6" s="544"/>
      <c r="P6" s="155"/>
    </row>
    <row r="7" spans="1:19" ht="46.5" customHeight="1" thickTop="1" thickBot="1">
      <c r="A7" s="129" t="s">
        <v>15</v>
      </c>
      <c r="B7" s="153" t="s">
        <v>0</v>
      </c>
      <c r="C7" s="154" t="s">
        <v>1</v>
      </c>
      <c r="D7" s="153" t="s">
        <v>0</v>
      </c>
      <c r="E7" s="154" t="s">
        <v>1</v>
      </c>
      <c r="F7" s="153" t="s">
        <v>0</v>
      </c>
      <c r="G7" s="154" t="s">
        <v>1</v>
      </c>
      <c r="H7" s="153" t="s">
        <v>0</v>
      </c>
      <c r="I7" s="154" t="s">
        <v>1</v>
      </c>
      <c r="J7" s="153" t="s">
        <v>0</v>
      </c>
      <c r="K7" s="154" t="s">
        <v>1</v>
      </c>
      <c r="L7" s="153" t="s">
        <v>0</v>
      </c>
      <c r="M7" s="154" t="s">
        <v>1</v>
      </c>
      <c r="N7" s="158" t="s">
        <v>0</v>
      </c>
      <c r="O7" s="159" t="s">
        <v>1</v>
      </c>
      <c r="P7" s="158" t="s">
        <v>14</v>
      </c>
    </row>
    <row r="8" spans="1:19" s="109" customFormat="1" ht="28.5" customHeight="1" thickTop="1" thickBot="1">
      <c r="A8" s="130" t="s">
        <v>3</v>
      </c>
      <c r="B8" s="379"/>
      <c r="C8" s="380">
        <v>315</v>
      </c>
      <c r="D8" s="381"/>
      <c r="E8" s="380"/>
      <c r="F8" s="382"/>
      <c r="G8" s="380"/>
      <c r="H8" s="383"/>
      <c r="I8" s="380"/>
      <c r="J8" s="383"/>
      <c r="K8" s="380"/>
      <c r="L8" s="379"/>
      <c r="M8" s="380"/>
      <c r="N8" s="431">
        <f>SUM(N9:N12)</f>
        <v>315</v>
      </c>
      <c r="O8" s="380">
        <f>SUM(C8,E8,G8,I8,K8, M8)</f>
        <v>315</v>
      </c>
      <c r="P8" s="131"/>
      <c r="Q8" s="432">
        <f>N8-O8</f>
        <v>0</v>
      </c>
      <c r="R8" s="26"/>
    </row>
    <row r="9" spans="1:19" ht="15.75" thickBot="1">
      <c r="A9" s="229" t="s">
        <v>117</v>
      </c>
      <c r="B9" s="384">
        <v>209</v>
      </c>
      <c r="C9" s="387"/>
      <c r="D9" s="384"/>
      <c r="E9" s="385"/>
      <c r="F9" s="384"/>
      <c r="G9" s="385"/>
      <c r="H9" s="384"/>
      <c r="I9" s="385"/>
      <c r="J9" s="384"/>
      <c r="K9" s="385"/>
      <c r="L9" s="384"/>
      <c r="M9" s="385"/>
      <c r="N9" s="386">
        <f>SUM(B9,D9,F9,H9,J9,L9)</f>
        <v>209</v>
      </c>
      <c r="O9" s="387"/>
      <c r="P9" s="198">
        <f>(N9/N73)*100%</f>
        <v>0.26658163265306123</v>
      </c>
      <c r="Q9" s="165"/>
    </row>
    <row r="10" spans="1:19" ht="15.75" thickBot="1">
      <c r="A10" s="229" t="s">
        <v>320</v>
      </c>
      <c r="B10" s="384">
        <v>100</v>
      </c>
      <c r="C10" s="387"/>
      <c r="D10" s="384"/>
      <c r="E10" s="385"/>
      <c r="F10" s="384"/>
      <c r="G10" s="385"/>
      <c r="H10" s="384"/>
      <c r="I10" s="385"/>
      <c r="J10" s="384"/>
      <c r="K10" s="385"/>
      <c r="L10" s="384"/>
      <c r="M10" s="385"/>
      <c r="N10" s="386">
        <f>SUM(B10,D10,F10,H10,J10,L10)</f>
        <v>100</v>
      </c>
      <c r="O10" s="387"/>
      <c r="P10" s="198">
        <f>(N10/N73)*100%</f>
        <v>0.12755102040816327</v>
      </c>
    </row>
    <row r="11" spans="1:19" ht="15.75" thickBot="1">
      <c r="A11" s="230" t="s">
        <v>314</v>
      </c>
      <c r="B11" s="388"/>
      <c r="C11" s="387"/>
      <c r="D11" s="389"/>
      <c r="E11" s="385"/>
      <c r="F11" s="388"/>
      <c r="G11" s="385"/>
      <c r="H11" s="388"/>
      <c r="I11" s="385"/>
      <c r="J11" s="388"/>
      <c r="K11" s="385"/>
      <c r="L11" s="388"/>
      <c r="M11" s="385"/>
      <c r="N11" s="386">
        <f>SUM(B11,D11,F11,H11,J11,L11)</f>
        <v>0</v>
      </c>
      <c r="O11" s="387"/>
      <c r="P11" s="198">
        <f>(N11/N73)*100%</f>
        <v>0</v>
      </c>
    </row>
    <row r="12" spans="1:19" ht="15.75" thickBot="1">
      <c r="A12" s="231" t="s">
        <v>315</v>
      </c>
      <c r="B12" s="390">
        <v>6</v>
      </c>
      <c r="C12" s="392"/>
      <c r="D12" s="390"/>
      <c r="E12" s="391"/>
      <c r="F12" s="390"/>
      <c r="G12" s="391"/>
      <c r="H12" s="390"/>
      <c r="I12" s="391"/>
      <c r="J12" s="390"/>
      <c r="K12" s="391"/>
      <c r="L12" s="390"/>
      <c r="M12" s="391"/>
      <c r="N12" s="386">
        <f>SUM(B12,D12,F12,H12,J12,L12)</f>
        <v>6</v>
      </c>
      <c r="O12" s="392"/>
      <c r="P12" s="199">
        <f>(N12/N73)*100%</f>
        <v>7.6530612244897957E-3</v>
      </c>
    </row>
    <row r="13" spans="1:19" ht="15.75" thickBot="1">
      <c r="A13" s="132" t="s">
        <v>2</v>
      </c>
      <c r="B13" s="393"/>
      <c r="C13" s="393">
        <v>107</v>
      </c>
      <c r="D13" s="394"/>
      <c r="E13" s="393"/>
      <c r="F13" s="395"/>
      <c r="G13" s="396"/>
      <c r="H13" s="395"/>
      <c r="I13" s="396"/>
      <c r="J13" s="395"/>
      <c r="K13" s="396"/>
      <c r="L13" s="395"/>
      <c r="M13" s="396"/>
      <c r="N13" s="393">
        <f>SUM(N14:N16)</f>
        <v>107</v>
      </c>
      <c r="O13" s="396">
        <f>SUM(C13,E13,G13,I13,K13, M13)</f>
        <v>107</v>
      </c>
      <c r="P13" s="200"/>
    </row>
    <row r="14" spans="1:19" ht="15.75" thickBot="1">
      <c r="A14" s="134" t="s">
        <v>4</v>
      </c>
      <c r="B14" s="397">
        <v>87</v>
      </c>
      <c r="C14" s="401"/>
      <c r="D14" s="398"/>
      <c r="E14" s="397"/>
      <c r="F14" s="397"/>
      <c r="G14" s="397"/>
      <c r="H14" s="397"/>
      <c r="I14" s="397"/>
      <c r="J14" s="399"/>
      <c r="K14" s="397"/>
      <c r="L14" s="399"/>
      <c r="M14" s="397"/>
      <c r="N14" s="400">
        <f t="shared" ref="N14:N59" si="0">SUM(B14,D14,F14,H14,J14,L14)</f>
        <v>87</v>
      </c>
      <c r="O14" s="401"/>
      <c r="P14" s="198">
        <f>(N14/N73)*100%</f>
        <v>0.11096938775510204</v>
      </c>
    </row>
    <row r="15" spans="1:19" ht="15.75" thickBot="1">
      <c r="A15" s="134" t="s">
        <v>447</v>
      </c>
      <c r="B15" s="397">
        <v>15</v>
      </c>
      <c r="C15" s="401"/>
      <c r="D15" s="398"/>
      <c r="E15" s="397"/>
      <c r="F15" s="397"/>
      <c r="G15" s="397"/>
      <c r="H15" s="397"/>
      <c r="I15" s="397"/>
      <c r="J15" s="402"/>
      <c r="K15" s="397"/>
      <c r="L15" s="402"/>
      <c r="M15" s="397"/>
      <c r="N15" s="400">
        <f t="shared" si="0"/>
        <v>15</v>
      </c>
      <c r="O15" s="401"/>
      <c r="P15" s="198">
        <f>(N15/N73)*100%</f>
        <v>1.913265306122449E-2</v>
      </c>
    </row>
    <row r="16" spans="1:19" s="109" customFormat="1" ht="15.75" thickBot="1">
      <c r="A16" s="223" t="s">
        <v>2220</v>
      </c>
      <c r="B16" s="397">
        <v>5</v>
      </c>
      <c r="C16" s="401"/>
      <c r="D16" s="398"/>
      <c r="E16" s="397"/>
      <c r="F16" s="397"/>
      <c r="G16" s="397"/>
      <c r="H16" s="397"/>
      <c r="I16" s="397"/>
      <c r="J16" s="402"/>
      <c r="K16" s="397"/>
      <c r="L16" s="402"/>
      <c r="M16" s="397"/>
      <c r="N16" s="400">
        <f t="shared" si="0"/>
        <v>5</v>
      </c>
      <c r="O16" s="401"/>
      <c r="P16" s="198">
        <f>(N16/N73)*100%</f>
        <v>6.3775510204081634E-3</v>
      </c>
      <c r="R16" s="26"/>
      <c r="S16" s="26"/>
    </row>
    <row r="17" spans="1:19" ht="15.75" thickBot="1">
      <c r="A17" s="130" t="s">
        <v>11</v>
      </c>
      <c r="B17" s="403"/>
      <c r="C17" s="404">
        <v>194</v>
      </c>
      <c r="D17" s="405"/>
      <c r="E17" s="404"/>
      <c r="F17" s="406"/>
      <c r="G17" s="404"/>
      <c r="H17" s="406"/>
      <c r="I17" s="404"/>
      <c r="J17" s="406"/>
      <c r="K17" s="404"/>
      <c r="L17" s="406"/>
      <c r="M17" s="404"/>
      <c r="N17" s="403">
        <f>SUM(N18:N21)</f>
        <v>194</v>
      </c>
      <c r="O17" s="404">
        <f>SUM(C17,E17,G17,I17,K17, M17)</f>
        <v>194</v>
      </c>
      <c r="P17" s="201"/>
    </row>
    <row r="18" spans="1:19" ht="15.75" thickBot="1">
      <c r="A18" s="134" t="s">
        <v>507</v>
      </c>
      <c r="B18" s="397">
        <v>19</v>
      </c>
      <c r="C18" s="401"/>
      <c r="D18" s="398"/>
      <c r="E18" s="397"/>
      <c r="F18" s="397"/>
      <c r="G18" s="397"/>
      <c r="H18" s="397"/>
      <c r="I18" s="397"/>
      <c r="J18" s="402"/>
      <c r="K18" s="397"/>
      <c r="L18" s="402"/>
      <c r="M18" s="397"/>
      <c r="N18" s="400">
        <f t="shared" si="0"/>
        <v>19</v>
      </c>
      <c r="O18" s="401"/>
      <c r="P18" s="198">
        <f>(N18/N73)*100%</f>
        <v>2.423469387755102E-2</v>
      </c>
    </row>
    <row r="19" spans="1:19" ht="15.75" thickBot="1">
      <c r="A19" s="134" t="s">
        <v>316</v>
      </c>
      <c r="B19" s="397">
        <v>2</v>
      </c>
      <c r="C19" s="401"/>
      <c r="D19" s="398"/>
      <c r="E19" s="397"/>
      <c r="F19" s="397"/>
      <c r="G19" s="397"/>
      <c r="H19" s="397"/>
      <c r="I19" s="397"/>
      <c r="J19" s="402"/>
      <c r="K19" s="397"/>
      <c r="L19" s="402"/>
      <c r="M19" s="397"/>
      <c r="N19" s="400">
        <f t="shared" si="0"/>
        <v>2</v>
      </c>
      <c r="O19" s="401"/>
      <c r="P19" s="198">
        <f>(N19/N73)*100%</f>
        <v>2.5510204081632651E-3</v>
      </c>
    </row>
    <row r="20" spans="1:19" ht="15.75" thickBot="1">
      <c r="A20" s="135" t="s">
        <v>311</v>
      </c>
      <c r="B20" s="397">
        <v>102</v>
      </c>
      <c r="C20" s="401"/>
      <c r="D20" s="398"/>
      <c r="E20" s="397"/>
      <c r="F20" s="407"/>
      <c r="G20" s="407"/>
      <c r="H20" s="407"/>
      <c r="I20" s="407"/>
      <c r="J20" s="402"/>
      <c r="K20" s="397"/>
      <c r="L20" s="402"/>
      <c r="M20" s="397"/>
      <c r="N20" s="400">
        <f t="shared" si="0"/>
        <v>102</v>
      </c>
      <c r="O20" s="408"/>
      <c r="P20" s="199">
        <f>(N20/N73)*100%</f>
        <v>0.13010204081632654</v>
      </c>
    </row>
    <row r="21" spans="1:19" s="109" customFormat="1" ht="15.75" thickBot="1">
      <c r="A21" s="221" t="s">
        <v>1405</v>
      </c>
      <c r="B21" s="409">
        <v>71</v>
      </c>
      <c r="C21" s="408"/>
      <c r="D21" s="410"/>
      <c r="E21" s="409"/>
      <c r="F21" s="411"/>
      <c r="G21" s="411"/>
      <c r="H21" s="411"/>
      <c r="I21" s="411"/>
      <c r="J21" s="412"/>
      <c r="K21" s="409"/>
      <c r="L21" s="412"/>
      <c r="M21" s="409"/>
      <c r="N21" s="400">
        <f t="shared" si="0"/>
        <v>71</v>
      </c>
      <c r="O21" s="408"/>
      <c r="P21" s="199">
        <f>(N21/N73)*100%</f>
        <v>9.0561224489795922E-2</v>
      </c>
      <c r="R21" s="26"/>
      <c r="S21" s="26"/>
    </row>
    <row r="22" spans="1:19" ht="15.75" thickBot="1">
      <c r="A22" s="132" t="s">
        <v>10</v>
      </c>
      <c r="B22" s="393"/>
      <c r="C22" s="396">
        <v>6</v>
      </c>
      <c r="D22" s="394"/>
      <c r="E22" s="396"/>
      <c r="F22" s="395"/>
      <c r="G22" s="396"/>
      <c r="H22" s="395"/>
      <c r="I22" s="396"/>
      <c r="J22" s="395"/>
      <c r="K22" s="396"/>
      <c r="L22" s="395"/>
      <c r="M22" s="396"/>
      <c r="N22" s="393">
        <f>SUM(N23:N26)</f>
        <v>6</v>
      </c>
      <c r="O22" s="396">
        <f>SUM(C22,E22,G22,I22,K22, M22)</f>
        <v>6</v>
      </c>
      <c r="P22" s="200"/>
    </row>
    <row r="23" spans="1:19" ht="15.75" thickBot="1">
      <c r="A23" s="134" t="s">
        <v>317</v>
      </c>
      <c r="B23" s="400"/>
      <c r="C23" s="401"/>
      <c r="D23" s="402"/>
      <c r="E23" s="397"/>
      <c r="F23" s="402"/>
      <c r="G23" s="397"/>
      <c r="H23" s="402"/>
      <c r="I23" s="397"/>
      <c r="J23" s="402"/>
      <c r="K23" s="397"/>
      <c r="L23" s="402"/>
      <c r="M23" s="397"/>
      <c r="N23" s="400">
        <f t="shared" si="0"/>
        <v>0</v>
      </c>
      <c r="O23" s="401"/>
      <c r="P23" s="198">
        <f>(N23/N73)*100%</f>
        <v>0</v>
      </c>
    </row>
    <row r="24" spans="1:19" ht="15.75" thickBot="1">
      <c r="A24" s="134" t="s">
        <v>7</v>
      </c>
      <c r="B24" s="400">
        <v>5</v>
      </c>
      <c r="C24" s="401"/>
      <c r="D24" s="402"/>
      <c r="E24" s="397"/>
      <c r="F24" s="402"/>
      <c r="G24" s="397"/>
      <c r="H24" s="402"/>
      <c r="I24" s="397"/>
      <c r="J24" s="402"/>
      <c r="K24" s="397"/>
      <c r="L24" s="402"/>
      <c r="M24" s="397"/>
      <c r="N24" s="400">
        <f t="shared" si="0"/>
        <v>5</v>
      </c>
      <c r="O24" s="401"/>
      <c r="P24" s="198">
        <f>(N24/N73)*100%</f>
        <v>6.3775510204081634E-3</v>
      </c>
    </row>
    <row r="25" spans="1:19" ht="16.5" customHeight="1" thickBot="1">
      <c r="A25" s="135" t="s">
        <v>311</v>
      </c>
      <c r="B25" s="413">
        <v>1</v>
      </c>
      <c r="C25" s="531"/>
      <c r="D25" s="413"/>
      <c r="E25" s="414"/>
      <c r="F25" s="415"/>
      <c r="G25" s="407"/>
      <c r="H25" s="415"/>
      <c r="I25" s="407"/>
      <c r="J25" s="415"/>
      <c r="K25" s="407"/>
      <c r="L25" s="415"/>
      <c r="M25" s="407"/>
      <c r="N25" s="400">
        <f t="shared" si="0"/>
        <v>1</v>
      </c>
      <c r="O25" s="401"/>
      <c r="P25" s="198">
        <f>(N25/N73)*100%</f>
        <v>1.2755102040816326E-3</v>
      </c>
    </row>
    <row r="26" spans="1:19" ht="15.75" thickBot="1">
      <c r="A26" s="135" t="s">
        <v>26</v>
      </c>
      <c r="B26" s="413"/>
      <c r="C26" s="531"/>
      <c r="D26" s="413"/>
      <c r="E26" s="414"/>
      <c r="F26" s="412"/>
      <c r="G26" s="409"/>
      <c r="H26" s="412"/>
      <c r="I26" s="409"/>
      <c r="J26" s="412"/>
      <c r="K26" s="409"/>
      <c r="L26" s="412"/>
      <c r="M26" s="409"/>
      <c r="N26" s="400">
        <f t="shared" si="0"/>
        <v>0</v>
      </c>
      <c r="O26" s="408"/>
      <c r="P26" s="199">
        <f>(N26/N73)*100%</f>
        <v>0</v>
      </c>
    </row>
    <row r="27" spans="1:19" ht="15.75" thickBot="1">
      <c r="A27" s="132" t="s">
        <v>12</v>
      </c>
      <c r="B27" s="393"/>
      <c r="C27" s="396">
        <v>30</v>
      </c>
      <c r="D27" s="394"/>
      <c r="E27" s="396"/>
      <c r="F27" s="395"/>
      <c r="G27" s="396"/>
      <c r="H27" s="395"/>
      <c r="I27" s="396"/>
      <c r="J27" s="395"/>
      <c r="K27" s="396"/>
      <c r="L27" s="395"/>
      <c r="M27" s="396"/>
      <c r="N27" s="393">
        <f>SUM(N28:N32)</f>
        <v>30</v>
      </c>
      <c r="O27" s="396">
        <f>SUM(C27,E27,G27,I27,K27, M27)</f>
        <v>30</v>
      </c>
      <c r="P27" s="200"/>
    </row>
    <row r="28" spans="1:19" ht="30.75" thickBot="1">
      <c r="A28" s="136" t="s">
        <v>448</v>
      </c>
      <c r="B28" s="397"/>
      <c r="C28" s="401"/>
      <c r="D28" s="398"/>
      <c r="E28" s="397"/>
      <c r="F28" s="397"/>
      <c r="G28" s="397"/>
      <c r="H28" s="397"/>
      <c r="I28" s="397"/>
      <c r="J28" s="416"/>
      <c r="K28" s="397"/>
      <c r="L28" s="416"/>
      <c r="M28" s="397"/>
      <c r="N28" s="397">
        <f t="shared" si="0"/>
        <v>0</v>
      </c>
      <c r="O28" s="401"/>
      <c r="P28" s="198">
        <f>(N28/N73)*100%</f>
        <v>0</v>
      </c>
    </row>
    <row r="29" spans="1:19" ht="15.75" thickBot="1">
      <c r="A29" s="134" t="s">
        <v>7</v>
      </c>
      <c r="B29" s="400">
        <v>5</v>
      </c>
      <c r="C29" s="401"/>
      <c r="D29" s="402"/>
      <c r="E29" s="397"/>
      <c r="F29" s="397"/>
      <c r="G29" s="397"/>
      <c r="H29" s="397"/>
      <c r="I29" s="397"/>
      <c r="J29" s="402"/>
      <c r="K29" s="397"/>
      <c r="L29" s="402"/>
      <c r="M29" s="397"/>
      <c r="N29" s="397">
        <f t="shared" si="0"/>
        <v>5</v>
      </c>
      <c r="O29" s="401"/>
      <c r="P29" s="198">
        <f>(N29/N73)*100%</f>
        <v>6.3775510204081634E-3</v>
      </c>
    </row>
    <row r="30" spans="1:19" ht="15.75" thickBot="1">
      <c r="A30" s="134" t="s">
        <v>132</v>
      </c>
      <c r="B30" s="397">
        <v>21</v>
      </c>
      <c r="C30" s="401"/>
      <c r="D30" s="398"/>
      <c r="E30" s="397"/>
      <c r="F30" s="397"/>
      <c r="G30" s="397"/>
      <c r="H30" s="397"/>
      <c r="I30" s="397"/>
      <c r="J30" s="416"/>
      <c r="K30" s="397"/>
      <c r="L30" s="416"/>
      <c r="M30" s="397"/>
      <c r="N30" s="397">
        <f t="shared" si="0"/>
        <v>21</v>
      </c>
      <c r="O30" s="401"/>
      <c r="P30" s="198">
        <f>(N30/N73)*100%</f>
        <v>2.6785714285714284E-2</v>
      </c>
    </row>
    <row r="31" spans="1:19" ht="15.75" thickBot="1">
      <c r="A31" s="134" t="s">
        <v>449</v>
      </c>
      <c r="B31" s="400">
        <v>1</v>
      </c>
      <c r="C31" s="401"/>
      <c r="D31" s="402"/>
      <c r="E31" s="397"/>
      <c r="F31" s="397"/>
      <c r="G31" s="397"/>
      <c r="H31" s="397"/>
      <c r="I31" s="397"/>
      <c r="J31" s="402"/>
      <c r="K31" s="397"/>
      <c r="L31" s="402"/>
      <c r="M31" s="397"/>
      <c r="N31" s="397">
        <f t="shared" si="0"/>
        <v>1</v>
      </c>
      <c r="O31" s="401"/>
      <c r="P31" s="198">
        <f>(N31/N73)*100%</f>
        <v>1.2755102040816326E-3</v>
      </c>
    </row>
    <row r="32" spans="1:19" ht="15.75" thickBot="1">
      <c r="A32" s="135" t="s">
        <v>311</v>
      </c>
      <c r="B32" s="417">
        <v>3</v>
      </c>
      <c r="C32" s="408"/>
      <c r="D32" s="412"/>
      <c r="E32" s="409"/>
      <c r="F32" s="409"/>
      <c r="G32" s="409"/>
      <c r="H32" s="409"/>
      <c r="I32" s="409"/>
      <c r="J32" s="412"/>
      <c r="K32" s="409"/>
      <c r="L32" s="412"/>
      <c r="M32" s="409"/>
      <c r="N32" s="397">
        <f t="shared" si="0"/>
        <v>3</v>
      </c>
      <c r="O32" s="408"/>
      <c r="P32" s="199">
        <f>(N32/N73)*100%</f>
        <v>3.8265306122448979E-3</v>
      </c>
    </row>
    <row r="33" spans="1:19" ht="15.75" thickBot="1">
      <c r="A33" s="130" t="s">
        <v>514</v>
      </c>
      <c r="B33" s="393"/>
      <c r="C33" s="396">
        <v>41</v>
      </c>
      <c r="D33" s="394"/>
      <c r="E33" s="396"/>
      <c r="F33" s="395"/>
      <c r="G33" s="396"/>
      <c r="H33" s="395"/>
      <c r="I33" s="396"/>
      <c r="J33" s="395"/>
      <c r="K33" s="396"/>
      <c r="L33" s="395"/>
      <c r="M33" s="396"/>
      <c r="N33" s="393">
        <f>SUM(N34:N35)</f>
        <v>41</v>
      </c>
      <c r="O33" s="396">
        <f>SUM(C33,E33,G33,I33,K33, M33)</f>
        <v>41</v>
      </c>
      <c r="P33" s="200"/>
    </row>
    <row r="34" spans="1:19" ht="15.75" thickBot="1">
      <c r="A34" s="134" t="s">
        <v>118</v>
      </c>
      <c r="B34" s="397">
        <v>39</v>
      </c>
      <c r="C34" s="401"/>
      <c r="D34" s="398"/>
      <c r="E34" s="397"/>
      <c r="F34" s="402"/>
      <c r="G34" s="397"/>
      <c r="H34" s="402"/>
      <c r="I34" s="397"/>
      <c r="J34" s="397"/>
      <c r="K34" s="397"/>
      <c r="L34" s="397"/>
      <c r="M34" s="397"/>
      <c r="N34" s="400">
        <f t="shared" si="0"/>
        <v>39</v>
      </c>
      <c r="O34" s="401"/>
      <c r="P34" s="198">
        <f>(N34/N73)*100%</f>
        <v>4.9744897959183673E-2</v>
      </c>
    </row>
    <row r="35" spans="1:19" ht="15.75" thickBot="1">
      <c r="A35" s="134" t="s">
        <v>311</v>
      </c>
      <c r="B35" s="397">
        <v>2</v>
      </c>
      <c r="C35" s="401"/>
      <c r="D35" s="398"/>
      <c r="E35" s="397"/>
      <c r="F35" s="402"/>
      <c r="G35" s="397"/>
      <c r="H35" s="402"/>
      <c r="I35" s="397"/>
      <c r="J35" s="397"/>
      <c r="K35" s="397"/>
      <c r="L35" s="397"/>
      <c r="M35" s="397"/>
      <c r="N35" s="400">
        <f t="shared" si="0"/>
        <v>2</v>
      </c>
      <c r="O35" s="401"/>
      <c r="P35" s="198">
        <f>(N35/N73)*100%</f>
        <v>2.5510204081632651E-3</v>
      </c>
    </row>
    <row r="36" spans="1:19" ht="15.75" thickBot="1">
      <c r="A36" s="130" t="s">
        <v>131</v>
      </c>
      <c r="B36" s="403"/>
      <c r="C36" s="404">
        <v>21</v>
      </c>
      <c r="D36" s="405"/>
      <c r="E36" s="404"/>
      <c r="F36" s="406"/>
      <c r="G36" s="404"/>
      <c r="H36" s="406"/>
      <c r="I36" s="404"/>
      <c r="J36" s="406"/>
      <c r="K36" s="404"/>
      <c r="L36" s="406"/>
      <c r="M36" s="404"/>
      <c r="N36" s="403">
        <f>SUM(N37:N43)</f>
        <v>21</v>
      </c>
      <c r="O36" s="404">
        <f>SUM(C36,E36,G36,I36,K36, M36)</f>
        <v>21</v>
      </c>
      <c r="P36" s="201"/>
    </row>
    <row r="37" spans="1:19" ht="15.75" thickBot="1">
      <c r="A37" s="136" t="s">
        <v>8</v>
      </c>
      <c r="B37" s="400">
        <v>2</v>
      </c>
      <c r="C37" s="401"/>
      <c r="D37" s="402"/>
      <c r="E37" s="397"/>
      <c r="F37" s="402"/>
      <c r="G37" s="397"/>
      <c r="H37" s="402"/>
      <c r="I37" s="397"/>
      <c r="J37" s="402"/>
      <c r="K37" s="397"/>
      <c r="L37" s="397"/>
      <c r="M37" s="397"/>
      <c r="N37" s="400">
        <f t="shared" si="0"/>
        <v>2</v>
      </c>
      <c r="O37" s="401"/>
      <c r="P37" s="198">
        <f>(N37/N73)*100%</f>
        <v>2.5510204081632651E-3</v>
      </c>
    </row>
    <row r="38" spans="1:19" ht="15.75" thickBot="1">
      <c r="A38" s="136" t="s">
        <v>7</v>
      </c>
      <c r="B38" s="400">
        <v>5</v>
      </c>
      <c r="C38" s="401"/>
      <c r="D38" s="402"/>
      <c r="E38" s="397"/>
      <c r="F38" s="402"/>
      <c r="G38" s="397"/>
      <c r="H38" s="402"/>
      <c r="I38" s="397"/>
      <c r="J38" s="402"/>
      <c r="K38" s="397"/>
      <c r="L38" s="397"/>
      <c r="M38" s="397"/>
      <c r="N38" s="400">
        <f t="shared" si="0"/>
        <v>5</v>
      </c>
      <c r="O38" s="401"/>
      <c r="P38" s="198">
        <f>(N38/N73)*100%</f>
        <v>6.3775510204081634E-3</v>
      </c>
    </row>
    <row r="39" spans="1:19" ht="15.75" thickBot="1">
      <c r="A39" s="134" t="s">
        <v>311</v>
      </c>
      <c r="B39" s="400"/>
      <c r="C39" s="401"/>
      <c r="D39" s="402"/>
      <c r="E39" s="397"/>
      <c r="F39" s="402"/>
      <c r="G39" s="397"/>
      <c r="H39" s="402"/>
      <c r="I39" s="397"/>
      <c r="J39" s="402"/>
      <c r="K39" s="397"/>
      <c r="L39" s="402"/>
      <c r="M39" s="397"/>
      <c r="N39" s="400">
        <f t="shared" si="0"/>
        <v>0</v>
      </c>
      <c r="O39" s="401"/>
      <c r="P39" s="198">
        <f>(N39/N73)*100%</f>
        <v>0</v>
      </c>
    </row>
    <row r="40" spans="1:19" s="109" customFormat="1" ht="15.75" thickBot="1">
      <c r="A40" s="208" t="s">
        <v>1251</v>
      </c>
      <c r="B40" s="397">
        <v>12</v>
      </c>
      <c r="C40" s="532"/>
      <c r="D40" s="398"/>
      <c r="E40" s="400"/>
      <c r="F40" s="418"/>
      <c r="G40" s="400"/>
      <c r="H40" s="418"/>
      <c r="I40" s="400"/>
      <c r="J40" s="418"/>
      <c r="K40" s="400"/>
      <c r="L40" s="400"/>
      <c r="M40" s="400"/>
      <c r="N40" s="400">
        <f t="shared" si="0"/>
        <v>12</v>
      </c>
      <c r="O40" s="400"/>
      <c r="P40" s="198">
        <f>(N40/N73)*100%</f>
        <v>1.5306122448979591E-2</v>
      </c>
      <c r="R40" s="26"/>
      <c r="S40" s="26"/>
    </row>
    <row r="41" spans="1:19" s="109" customFormat="1" ht="15.75" thickBot="1">
      <c r="A41" s="214" t="s">
        <v>1301</v>
      </c>
      <c r="B41" s="397">
        <v>1</v>
      </c>
      <c r="C41" s="532"/>
      <c r="D41" s="398"/>
      <c r="E41" s="400"/>
      <c r="F41" s="418"/>
      <c r="G41" s="400"/>
      <c r="H41" s="418"/>
      <c r="I41" s="400"/>
      <c r="J41" s="418"/>
      <c r="K41" s="400"/>
      <c r="L41" s="400"/>
      <c r="M41" s="400"/>
      <c r="N41" s="400">
        <f t="shared" si="0"/>
        <v>1</v>
      </c>
      <c r="O41" s="400"/>
      <c r="P41" s="198">
        <f>(N41/N73)*100%</f>
        <v>1.2755102040816326E-3</v>
      </c>
      <c r="R41" s="26"/>
      <c r="S41" s="26"/>
    </row>
    <row r="42" spans="1:19" s="109" customFormat="1" ht="15.75" thickBot="1">
      <c r="A42" s="223" t="s">
        <v>1409</v>
      </c>
      <c r="B42" s="397"/>
      <c r="C42" s="532"/>
      <c r="D42" s="398"/>
      <c r="E42" s="400"/>
      <c r="F42" s="418"/>
      <c r="G42" s="400"/>
      <c r="H42" s="418"/>
      <c r="I42" s="400"/>
      <c r="J42" s="418"/>
      <c r="K42" s="400"/>
      <c r="L42" s="400"/>
      <c r="M42" s="400"/>
      <c r="N42" s="400">
        <f t="shared" si="0"/>
        <v>0</v>
      </c>
      <c r="O42" s="400"/>
      <c r="P42" s="198">
        <f>(N42/N73)*100%</f>
        <v>0</v>
      </c>
      <c r="R42" s="26"/>
      <c r="S42" s="26"/>
    </row>
    <row r="43" spans="1:19" s="109" customFormat="1" ht="15.75" thickBot="1">
      <c r="A43" s="235" t="s">
        <v>1508</v>
      </c>
      <c r="B43" s="417">
        <v>1</v>
      </c>
      <c r="C43" s="408"/>
      <c r="D43" s="412"/>
      <c r="E43" s="409"/>
      <c r="F43" s="419"/>
      <c r="G43" s="411"/>
      <c r="H43" s="419"/>
      <c r="I43" s="411"/>
      <c r="J43" s="420"/>
      <c r="K43" s="421"/>
      <c r="L43" s="421"/>
      <c r="M43" s="421"/>
      <c r="N43" s="400">
        <f t="shared" si="0"/>
        <v>1</v>
      </c>
      <c r="O43" s="408"/>
      <c r="P43" s="198">
        <f>(N43/N73)*100%</f>
        <v>1.2755102040816326E-3</v>
      </c>
      <c r="R43" s="26"/>
      <c r="S43" s="26"/>
    </row>
    <row r="44" spans="1:19" ht="15.75" thickBot="1">
      <c r="A44" s="130" t="s">
        <v>187</v>
      </c>
      <c r="B44" s="393"/>
      <c r="C44" s="396">
        <v>55</v>
      </c>
      <c r="D44" s="394"/>
      <c r="E44" s="396"/>
      <c r="F44" s="395"/>
      <c r="G44" s="396"/>
      <c r="H44" s="395"/>
      <c r="I44" s="396"/>
      <c r="J44" s="395"/>
      <c r="K44" s="396"/>
      <c r="L44" s="395"/>
      <c r="M44" s="396"/>
      <c r="N44" s="393">
        <f>SUM(N45)</f>
        <v>55</v>
      </c>
      <c r="O44" s="396">
        <f>SUM(C44,E44,G44,I44,K44, M44)</f>
        <v>55</v>
      </c>
      <c r="P44" s="200"/>
    </row>
    <row r="45" spans="1:19" ht="15.75" thickBot="1">
      <c r="A45" s="134" t="s">
        <v>508</v>
      </c>
      <c r="B45" s="400">
        <v>55</v>
      </c>
      <c r="C45" s="401"/>
      <c r="D45" s="402"/>
      <c r="E45" s="397"/>
      <c r="F45" s="402"/>
      <c r="G45" s="397"/>
      <c r="H45" s="402"/>
      <c r="I45" s="397"/>
      <c r="J45" s="402"/>
      <c r="K45" s="397"/>
      <c r="L45" s="402"/>
      <c r="M45" s="397"/>
      <c r="N45" s="400">
        <f t="shared" si="0"/>
        <v>55</v>
      </c>
      <c r="O45" s="401"/>
      <c r="P45" s="198">
        <f>(N45/N73)*100%</f>
        <v>7.0153061224489791E-2</v>
      </c>
    </row>
    <row r="46" spans="1:19" ht="15.75" thickBot="1">
      <c r="A46" s="232" t="s">
        <v>57</v>
      </c>
      <c r="B46" s="403"/>
      <c r="C46" s="404"/>
      <c r="D46" s="405"/>
      <c r="E46" s="404"/>
      <c r="F46" s="406"/>
      <c r="G46" s="404"/>
      <c r="H46" s="406"/>
      <c r="I46" s="404"/>
      <c r="J46" s="406"/>
      <c r="K46" s="404"/>
      <c r="L46" s="406"/>
      <c r="M46" s="404"/>
      <c r="N46" s="403">
        <f>SUM(N47:N48)</f>
        <v>0</v>
      </c>
      <c r="O46" s="404">
        <f>SUM(C46,E46,G46,I46,K46, M46)</f>
        <v>0</v>
      </c>
      <c r="P46" s="201"/>
    </row>
    <row r="47" spans="1:19" ht="15.75" thickBot="1">
      <c r="A47" s="230" t="s">
        <v>7</v>
      </c>
      <c r="B47" s="400"/>
      <c r="C47" s="401"/>
      <c r="D47" s="402"/>
      <c r="E47" s="397"/>
      <c r="F47" s="402"/>
      <c r="G47" s="397"/>
      <c r="H47" s="402"/>
      <c r="I47" s="397"/>
      <c r="J47" s="402"/>
      <c r="K47" s="397"/>
      <c r="L47" s="402"/>
      <c r="M47" s="397"/>
      <c r="N47" s="400">
        <f t="shared" si="0"/>
        <v>0</v>
      </c>
      <c r="O47" s="401"/>
      <c r="P47" s="198">
        <f>(N47/N73)*100%</f>
        <v>0</v>
      </c>
    </row>
    <row r="48" spans="1:19" ht="15.75" thickBot="1">
      <c r="A48" s="231" t="s">
        <v>311</v>
      </c>
      <c r="B48" s="400"/>
      <c r="C48" s="401"/>
      <c r="D48" s="402"/>
      <c r="E48" s="397"/>
      <c r="F48" s="402"/>
      <c r="G48" s="397"/>
      <c r="H48" s="402"/>
      <c r="I48" s="397"/>
      <c r="J48" s="402"/>
      <c r="K48" s="397"/>
      <c r="L48" s="402"/>
      <c r="M48" s="397"/>
      <c r="N48" s="400">
        <f t="shared" si="0"/>
        <v>0</v>
      </c>
      <c r="O48" s="401"/>
      <c r="P48" s="198">
        <f>(N48/N73)*100%</f>
        <v>0</v>
      </c>
    </row>
    <row r="49" spans="1:19" ht="15.75" thickBot="1">
      <c r="A49" s="132" t="s">
        <v>321</v>
      </c>
      <c r="B49" s="403"/>
      <c r="C49" s="404">
        <v>13</v>
      </c>
      <c r="D49" s="405"/>
      <c r="E49" s="404"/>
      <c r="F49" s="406"/>
      <c r="G49" s="404"/>
      <c r="H49" s="406"/>
      <c r="I49" s="404"/>
      <c r="J49" s="406"/>
      <c r="K49" s="404"/>
      <c r="L49" s="406"/>
      <c r="M49" s="404"/>
      <c r="N49" s="403">
        <f>SUM(N50:N54)</f>
        <v>13</v>
      </c>
      <c r="O49" s="404">
        <f>SUM(C49,E49,G49,I49,K49, M49)</f>
        <v>13</v>
      </c>
      <c r="P49" s="202"/>
    </row>
    <row r="50" spans="1:19" ht="15.75" thickBot="1">
      <c r="A50" s="134" t="s">
        <v>1220</v>
      </c>
      <c r="B50" s="397"/>
      <c r="C50" s="401"/>
      <c r="D50" s="398"/>
      <c r="E50" s="397"/>
      <c r="F50" s="416"/>
      <c r="G50" s="397"/>
      <c r="H50" s="416"/>
      <c r="I50" s="397"/>
      <c r="J50" s="416"/>
      <c r="K50" s="397"/>
      <c r="L50" s="416"/>
      <c r="M50" s="397"/>
      <c r="N50" s="397">
        <f t="shared" si="0"/>
        <v>0</v>
      </c>
      <c r="O50" s="401"/>
      <c r="P50" s="198">
        <f>(N50/N73)*100%</f>
        <v>0</v>
      </c>
    </row>
    <row r="51" spans="1:19" ht="15.75" thickBot="1">
      <c r="A51" s="134" t="s">
        <v>312</v>
      </c>
      <c r="B51" s="397">
        <v>8</v>
      </c>
      <c r="C51" s="401"/>
      <c r="D51" s="397"/>
      <c r="E51" s="397"/>
      <c r="F51" s="397"/>
      <c r="G51" s="397"/>
      <c r="H51" s="402"/>
      <c r="I51" s="397"/>
      <c r="J51" s="397"/>
      <c r="K51" s="397"/>
      <c r="L51" s="397"/>
      <c r="M51" s="397"/>
      <c r="N51" s="400">
        <f>SUM(B51,D51,F51,H51,J51,L51)</f>
        <v>8</v>
      </c>
      <c r="O51" s="401"/>
      <c r="P51" s="198">
        <f>(N51/N73)*100%</f>
        <v>1.020408163265306E-2</v>
      </c>
    </row>
    <row r="52" spans="1:19" ht="15.75" thickBot="1">
      <c r="A52" s="134" t="s">
        <v>500</v>
      </c>
      <c r="B52" s="397">
        <v>4</v>
      </c>
      <c r="C52" s="401"/>
      <c r="D52" s="397"/>
      <c r="E52" s="397"/>
      <c r="F52" s="397"/>
      <c r="G52" s="397"/>
      <c r="H52" s="416"/>
      <c r="I52" s="397"/>
      <c r="J52" s="397"/>
      <c r="K52" s="397"/>
      <c r="L52" s="397"/>
      <c r="M52" s="397"/>
      <c r="N52" s="397">
        <f>SUM(B52,D52,F52,H52,J52,L52)</f>
        <v>4</v>
      </c>
      <c r="O52" s="401"/>
      <c r="P52" s="198">
        <f>(N52/N73)*100%</f>
        <v>5.1020408163265302E-3</v>
      </c>
    </row>
    <row r="53" spans="1:19" ht="15.75" thickBot="1">
      <c r="A53" s="134" t="s">
        <v>311</v>
      </c>
      <c r="B53" s="397">
        <v>1</v>
      </c>
      <c r="C53" s="401"/>
      <c r="D53" s="397"/>
      <c r="E53" s="397"/>
      <c r="F53" s="397"/>
      <c r="G53" s="397"/>
      <c r="H53" s="402"/>
      <c r="I53" s="397"/>
      <c r="J53" s="397"/>
      <c r="K53" s="397"/>
      <c r="L53" s="397"/>
      <c r="M53" s="397"/>
      <c r="N53" s="400">
        <f>SUM(B53,D53,F53,H53,J53,L53)</f>
        <v>1</v>
      </c>
      <c r="O53" s="401"/>
      <c r="P53" s="198">
        <f>(N53/N73)*100%</f>
        <v>1.2755102040816326E-3</v>
      </c>
    </row>
    <row r="54" spans="1:19" s="109" customFormat="1" ht="15.75" thickBot="1">
      <c r="A54" s="156" t="s">
        <v>7</v>
      </c>
      <c r="B54" s="400"/>
      <c r="C54" s="401"/>
      <c r="D54" s="402"/>
      <c r="E54" s="397"/>
      <c r="F54" s="422"/>
      <c r="G54" s="423"/>
      <c r="H54" s="422"/>
      <c r="I54" s="423"/>
      <c r="J54" s="423"/>
      <c r="K54" s="423"/>
      <c r="L54" s="423"/>
      <c r="M54" s="423"/>
      <c r="N54" s="400">
        <f>SUM(B54,D54,F54,H54,J54,L54)</f>
        <v>0</v>
      </c>
      <c r="O54" s="401"/>
      <c r="P54" s="198">
        <f>(N54/N73)*100%</f>
        <v>0</v>
      </c>
    </row>
    <row r="55" spans="1:19" s="109" customFormat="1" ht="15.75" thickBot="1">
      <c r="A55" s="130" t="s">
        <v>243</v>
      </c>
      <c r="B55" s="403"/>
      <c r="C55" s="404">
        <v>2</v>
      </c>
      <c r="D55" s="405"/>
      <c r="E55" s="404"/>
      <c r="F55" s="424"/>
      <c r="G55" s="404"/>
      <c r="H55" s="424"/>
      <c r="I55" s="404"/>
      <c r="J55" s="424"/>
      <c r="K55" s="404"/>
      <c r="L55" s="424"/>
      <c r="M55" s="404"/>
      <c r="N55" s="403">
        <f>SUM(N56:N59)</f>
        <v>2</v>
      </c>
      <c r="O55" s="404">
        <f>SUM(C55,E55,G55,I55,K55, M55)</f>
        <v>2</v>
      </c>
      <c r="P55" s="201"/>
    </row>
    <row r="56" spans="1:19" ht="15.75" thickBot="1">
      <c r="A56" s="134" t="s">
        <v>313</v>
      </c>
      <c r="B56" s="397"/>
      <c r="C56" s="401"/>
      <c r="D56" s="398"/>
      <c r="E56" s="397"/>
      <c r="F56" s="416"/>
      <c r="G56" s="397"/>
      <c r="H56" s="416"/>
      <c r="I56" s="397"/>
      <c r="J56" s="416"/>
      <c r="K56" s="397"/>
      <c r="L56" s="416"/>
      <c r="M56" s="397"/>
      <c r="N56" s="397">
        <f t="shared" si="0"/>
        <v>0</v>
      </c>
      <c r="O56" s="401"/>
      <c r="P56" s="198">
        <f>(N56/N73)*100%</f>
        <v>0</v>
      </c>
    </row>
    <row r="57" spans="1:19" ht="15.75" thickBot="1">
      <c r="A57" s="134" t="s">
        <v>319</v>
      </c>
      <c r="B57" s="397"/>
      <c r="C57" s="401"/>
      <c r="D57" s="398"/>
      <c r="E57" s="397"/>
      <c r="F57" s="416"/>
      <c r="G57" s="397"/>
      <c r="H57" s="416"/>
      <c r="I57" s="397"/>
      <c r="J57" s="416"/>
      <c r="K57" s="397"/>
      <c r="L57" s="416"/>
      <c r="M57" s="397"/>
      <c r="N57" s="397">
        <f t="shared" si="0"/>
        <v>0</v>
      </c>
      <c r="O57" s="401"/>
      <c r="P57" s="198">
        <f>(N57/N73)*100%</f>
        <v>0</v>
      </c>
    </row>
    <row r="58" spans="1:19" ht="15.75" thickBot="1">
      <c r="A58" s="134" t="s">
        <v>318</v>
      </c>
      <c r="B58" s="400"/>
      <c r="C58" s="401"/>
      <c r="D58" s="402"/>
      <c r="E58" s="397"/>
      <c r="F58" s="402"/>
      <c r="G58" s="397"/>
      <c r="H58" s="402"/>
      <c r="I58" s="397"/>
      <c r="J58" s="397"/>
      <c r="K58" s="397"/>
      <c r="L58" s="397"/>
      <c r="M58" s="397"/>
      <c r="N58" s="397">
        <f t="shared" si="0"/>
        <v>0</v>
      </c>
      <c r="O58" s="401"/>
      <c r="P58" s="198">
        <f>(N58/N73)*100%</f>
        <v>0</v>
      </c>
    </row>
    <row r="59" spans="1:19" ht="15.75" thickBot="1">
      <c r="A59" s="134" t="s">
        <v>311</v>
      </c>
      <c r="B59" s="400">
        <v>2</v>
      </c>
      <c r="C59" s="401"/>
      <c r="D59" s="402"/>
      <c r="E59" s="397"/>
      <c r="F59" s="402"/>
      <c r="G59" s="397"/>
      <c r="H59" s="402"/>
      <c r="I59" s="397"/>
      <c r="J59" s="397"/>
      <c r="K59" s="397"/>
      <c r="L59" s="397"/>
      <c r="M59" s="397"/>
      <c r="N59" s="397">
        <f t="shared" si="0"/>
        <v>2</v>
      </c>
      <c r="O59" s="401"/>
      <c r="P59" s="198">
        <f>(N59/N73)*100%</f>
        <v>2.5510204081632651E-3</v>
      </c>
    </row>
    <row r="60" spans="1:19" s="109" customFormat="1" ht="15.75" thickBot="1">
      <c r="A60" s="130" t="s">
        <v>372</v>
      </c>
      <c r="B60" s="424"/>
      <c r="C60" s="406"/>
      <c r="D60" s="425"/>
      <c r="E60" s="406"/>
      <c r="F60" s="424"/>
      <c r="G60" s="404"/>
      <c r="H60" s="424"/>
      <c r="I60" s="404"/>
      <c r="J60" s="424"/>
      <c r="K60" s="404"/>
      <c r="L60" s="424"/>
      <c r="M60" s="404"/>
      <c r="N60" s="403"/>
      <c r="O60" s="404"/>
      <c r="P60" s="201"/>
      <c r="Q60" s="362">
        <f>(N61+N62+N63+N64+N65+N66+N67+N68+N69+N70+N71+N72)-O60</f>
        <v>0</v>
      </c>
      <c r="R60" s="26"/>
      <c r="S60" s="26"/>
    </row>
    <row r="61" spans="1:19" s="109" customFormat="1" ht="15.75" thickBot="1">
      <c r="A61" s="280" t="s">
        <v>2122</v>
      </c>
      <c r="B61" s="426"/>
      <c r="C61" s="532"/>
      <c r="D61" s="402"/>
      <c r="E61" s="426"/>
      <c r="F61" s="402"/>
      <c r="G61" s="397"/>
      <c r="H61" s="402"/>
      <c r="I61" s="397"/>
      <c r="J61" s="397"/>
      <c r="K61" s="397"/>
      <c r="L61" s="397"/>
      <c r="M61" s="397"/>
      <c r="N61" s="397"/>
      <c r="O61" s="401"/>
      <c r="P61" s="198"/>
      <c r="R61" s="26"/>
      <c r="S61" s="26"/>
    </row>
    <row r="62" spans="1:19" s="109" customFormat="1" ht="15.75" thickBot="1">
      <c r="A62" s="280" t="s">
        <v>2123</v>
      </c>
      <c r="B62" s="426"/>
      <c r="C62" s="532"/>
      <c r="D62" s="402"/>
      <c r="E62" s="426"/>
      <c r="F62" s="402"/>
      <c r="G62" s="397"/>
      <c r="H62" s="402"/>
      <c r="I62" s="397"/>
      <c r="J62" s="397"/>
      <c r="K62" s="397"/>
      <c r="L62" s="397"/>
      <c r="M62" s="397"/>
      <c r="N62" s="397"/>
      <c r="O62" s="401"/>
      <c r="P62" s="198"/>
      <c r="R62" s="26"/>
      <c r="S62" s="26"/>
    </row>
    <row r="63" spans="1:19" s="109" customFormat="1" ht="30.75" thickBot="1">
      <c r="A63" s="281" t="s">
        <v>2124</v>
      </c>
      <c r="B63" s="426"/>
      <c r="C63" s="532"/>
      <c r="D63" s="402"/>
      <c r="E63" s="426"/>
      <c r="F63" s="402"/>
      <c r="G63" s="397"/>
      <c r="H63" s="402"/>
      <c r="I63" s="397"/>
      <c r="J63" s="397"/>
      <c r="K63" s="397"/>
      <c r="L63" s="397"/>
      <c r="M63" s="397"/>
      <c r="N63" s="397"/>
      <c r="O63" s="401"/>
      <c r="P63" s="198"/>
      <c r="R63" s="26"/>
      <c r="S63" s="26"/>
    </row>
    <row r="64" spans="1:19" s="109" customFormat="1" ht="30.75" thickBot="1">
      <c r="A64" s="281" t="s">
        <v>2125</v>
      </c>
      <c r="B64" s="426"/>
      <c r="C64" s="532"/>
      <c r="D64" s="402"/>
      <c r="E64" s="426"/>
      <c r="F64" s="402"/>
      <c r="G64" s="397"/>
      <c r="H64" s="402"/>
      <c r="I64" s="397"/>
      <c r="J64" s="397"/>
      <c r="K64" s="397"/>
      <c r="L64" s="397"/>
      <c r="M64" s="397"/>
      <c r="N64" s="397"/>
      <c r="O64" s="401"/>
      <c r="P64" s="198"/>
      <c r="R64" s="26"/>
      <c r="S64" s="26"/>
    </row>
    <row r="65" spans="1:19" s="109" customFormat="1" ht="15.75" thickBot="1">
      <c r="A65" s="280" t="s">
        <v>2127</v>
      </c>
      <c r="B65" s="426"/>
      <c r="C65" s="532"/>
      <c r="D65" s="402"/>
      <c r="E65" s="426"/>
      <c r="F65" s="402"/>
      <c r="G65" s="397"/>
      <c r="H65" s="402"/>
      <c r="I65" s="397"/>
      <c r="J65" s="397"/>
      <c r="K65" s="397"/>
      <c r="L65" s="397"/>
      <c r="M65" s="397"/>
      <c r="N65" s="397"/>
      <c r="O65" s="401"/>
      <c r="P65" s="198"/>
      <c r="R65" s="26"/>
      <c r="S65" s="26"/>
    </row>
    <row r="66" spans="1:19" s="109" customFormat="1" ht="15.75" thickBot="1">
      <c r="A66" s="280" t="s">
        <v>2126</v>
      </c>
      <c r="B66" s="426"/>
      <c r="C66" s="532"/>
      <c r="D66" s="402"/>
      <c r="E66" s="426"/>
      <c r="F66" s="402"/>
      <c r="G66" s="397"/>
      <c r="H66" s="402"/>
      <c r="I66" s="397"/>
      <c r="J66" s="397"/>
      <c r="K66" s="397"/>
      <c r="L66" s="397"/>
      <c r="M66" s="397"/>
      <c r="N66" s="397"/>
      <c r="O66" s="401"/>
      <c r="P66" s="198"/>
      <c r="R66" s="26"/>
      <c r="S66" s="26"/>
    </row>
    <row r="67" spans="1:19" s="109" customFormat="1" ht="15.75" thickBot="1">
      <c r="A67" s="280" t="s">
        <v>2128</v>
      </c>
      <c r="B67" s="426"/>
      <c r="C67" s="401"/>
      <c r="D67" s="402"/>
      <c r="E67" s="427"/>
      <c r="F67" s="402"/>
      <c r="G67" s="397"/>
      <c r="H67" s="402"/>
      <c r="I67" s="397"/>
      <c r="J67" s="397"/>
      <c r="K67" s="397"/>
      <c r="L67" s="397"/>
      <c r="M67" s="397"/>
      <c r="N67" s="397"/>
      <c r="O67" s="401"/>
      <c r="P67" s="198"/>
      <c r="R67" s="26"/>
      <c r="S67" s="26"/>
    </row>
    <row r="68" spans="1:19" s="109" customFormat="1" ht="15.75" thickBot="1">
      <c r="A68" s="280" t="s">
        <v>2129</v>
      </c>
      <c r="B68" s="426"/>
      <c r="C68" s="401"/>
      <c r="D68" s="402"/>
      <c r="E68" s="427"/>
      <c r="F68" s="402"/>
      <c r="G68" s="397"/>
      <c r="H68" s="402"/>
      <c r="I68" s="397"/>
      <c r="J68" s="397"/>
      <c r="K68" s="397"/>
      <c r="L68" s="397"/>
      <c r="M68" s="397"/>
      <c r="N68" s="397"/>
      <c r="O68" s="401"/>
      <c r="P68" s="198"/>
      <c r="R68" s="26"/>
      <c r="S68" s="26"/>
    </row>
    <row r="69" spans="1:19" s="109" customFormat="1" ht="15.75" thickBot="1">
      <c r="A69" s="280" t="s">
        <v>2130</v>
      </c>
      <c r="B69" s="426"/>
      <c r="C69" s="401"/>
      <c r="D69" s="402"/>
      <c r="E69" s="427"/>
      <c r="F69" s="402"/>
      <c r="G69" s="397"/>
      <c r="H69" s="402"/>
      <c r="I69" s="397"/>
      <c r="J69" s="397"/>
      <c r="K69" s="397"/>
      <c r="L69" s="397"/>
      <c r="M69" s="397"/>
      <c r="N69" s="397"/>
      <c r="O69" s="401"/>
      <c r="P69" s="198"/>
      <c r="R69" s="26"/>
      <c r="S69" s="26"/>
    </row>
    <row r="70" spans="1:19" s="109" customFormat="1" ht="15.75" thickBot="1">
      <c r="A70" s="280" t="s">
        <v>2131</v>
      </c>
      <c r="B70" s="426"/>
      <c r="C70" s="401"/>
      <c r="D70" s="402"/>
      <c r="E70" s="427"/>
      <c r="F70" s="402"/>
      <c r="G70" s="397"/>
      <c r="H70" s="402"/>
      <c r="I70" s="397"/>
      <c r="J70" s="397"/>
      <c r="K70" s="397"/>
      <c r="L70" s="397"/>
      <c r="M70" s="397"/>
      <c r="N70" s="397"/>
      <c r="O70" s="401"/>
      <c r="P70" s="198"/>
      <c r="R70" s="26"/>
      <c r="S70" s="26"/>
    </row>
    <row r="71" spans="1:19" s="109" customFormat="1" ht="15.75" thickBot="1">
      <c r="A71" s="280" t="s">
        <v>2132</v>
      </c>
      <c r="B71" s="426"/>
      <c r="C71" s="401"/>
      <c r="D71" s="402"/>
      <c r="E71" s="427"/>
      <c r="F71" s="402"/>
      <c r="G71" s="397"/>
      <c r="H71" s="402"/>
      <c r="I71" s="397"/>
      <c r="J71" s="397"/>
      <c r="K71" s="397"/>
      <c r="L71" s="397"/>
      <c r="M71" s="397"/>
      <c r="N71" s="397"/>
      <c r="O71" s="401"/>
      <c r="P71" s="198"/>
      <c r="R71" s="26"/>
      <c r="S71" s="26"/>
    </row>
    <row r="72" spans="1:19" s="109" customFormat="1" ht="15.75" thickBot="1">
      <c r="A72" s="134" t="s">
        <v>311</v>
      </c>
      <c r="B72" s="426"/>
      <c r="C72" s="401"/>
      <c r="D72" s="402"/>
      <c r="E72" s="427"/>
      <c r="F72" s="402"/>
      <c r="G72" s="397"/>
      <c r="H72" s="402"/>
      <c r="I72" s="397"/>
      <c r="J72" s="397"/>
      <c r="K72" s="397"/>
      <c r="L72" s="397"/>
      <c r="M72" s="397"/>
      <c r="N72" s="397"/>
      <c r="O72" s="401"/>
      <c r="P72" s="198"/>
      <c r="R72" s="26"/>
      <c r="S72" s="26"/>
    </row>
    <row r="73" spans="1:19">
      <c r="A73" s="133" t="s">
        <v>13</v>
      </c>
      <c r="B73" s="428">
        <f>SUBTOTAL(109,B9:B72)</f>
        <v>784</v>
      </c>
      <c r="C73" s="429">
        <f>SUM(C8:C60)</f>
        <v>784</v>
      </c>
      <c r="D73" s="430">
        <f>SUM(D8:D72)</f>
        <v>0</v>
      </c>
      <c r="E73" s="429">
        <f>SUM(E8:E60)</f>
        <v>0</v>
      </c>
      <c r="F73" s="429">
        <f>SUM(F8:F72)</f>
        <v>0</v>
      </c>
      <c r="G73" s="429">
        <f>SUM(G8:G60)</f>
        <v>0</v>
      </c>
      <c r="H73" s="429">
        <f>SUM(H9:H72)</f>
        <v>0</v>
      </c>
      <c r="I73" s="429">
        <f>SUM(I8:I72)</f>
        <v>0</v>
      </c>
      <c r="J73" s="429">
        <f>SUM(J8:J72)</f>
        <v>0</v>
      </c>
      <c r="K73" s="429">
        <f>SUM(K8:K60)</f>
        <v>0</v>
      </c>
      <c r="L73" s="429">
        <f>SUM(L8:L72)</f>
        <v>0</v>
      </c>
      <c r="M73" s="429">
        <f>SUM(M8:M60)</f>
        <v>0</v>
      </c>
      <c r="N73" s="429">
        <f>SUM(N8,N13,N17,N22,N27,N33,N36,N44,N46,N49,N55,N60)</f>
        <v>784</v>
      </c>
      <c r="O73" s="429">
        <f>SUM(O8,O13,O17,O22,O27,O33,O36,O44,O46,O49,O55,O60)</f>
        <v>784</v>
      </c>
      <c r="P73" s="160">
        <f>SUM(P8:P72)</f>
        <v>1.0000000000000002</v>
      </c>
      <c r="Q73" s="362">
        <f>+Q8+Q60</f>
        <v>0</v>
      </c>
    </row>
    <row r="74" spans="1:19" customFormat="1">
      <c r="C74" s="167"/>
      <c r="D74" s="341"/>
    </row>
    <row r="75" spans="1:19" customFormat="1">
      <c r="C75" s="167"/>
      <c r="D75" s="341"/>
      <c r="N75" s="1">
        <f>N73-O73</f>
        <v>0</v>
      </c>
    </row>
    <row r="76" spans="1:19">
      <c r="B76" s="1"/>
      <c r="C76" s="197"/>
      <c r="D76" s="372"/>
      <c r="E76" s="1"/>
      <c r="F76" s="1"/>
      <c r="G76" s="1"/>
      <c r="H76" s="1"/>
      <c r="I76" s="1"/>
      <c r="J76" s="1"/>
      <c r="K76" s="1"/>
      <c r="L76" s="1"/>
      <c r="M76" s="197"/>
      <c r="O76" s="197"/>
      <c r="P76" s="1"/>
      <c r="Q76" s="1"/>
    </row>
    <row r="77" spans="1:19" ht="60.75" thickBot="1">
      <c r="A77" s="377" t="s">
        <v>2589</v>
      </c>
      <c r="B77" s="376" t="s">
        <v>2588</v>
      </c>
      <c r="C77" s="376" t="s">
        <v>16</v>
      </c>
      <c r="D77" s="376" t="s">
        <v>25</v>
      </c>
      <c r="E77" s="376" t="s">
        <v>2457</v>
      </c>
      <c r="F77" s="162">
        <f>(E9+E10+E11+E12)-F8</f>
        <v>0</v>
      </c>
      <c r="G77" s="162" t="e">
        <f>(#REF!+#REF!+#REF!+#REF!)-G8</f>
        <v>#REF!</v>
      </c>
      <c r="H77" s="162">
        <f>(G9+G10+G11+G12)-H8</f>
        <v>0</v>
      </c>
      <c r="J77" s="377" t="s">
        <v>2589</v>
      </c>
      <c r="K77" s="378" t="s">
        <v>2591</v>
      </c>
      <c r="L77" s="378" t="s">
        <v>16</v>
      </c>
      <c r="M77" s="376" t="s">
        <v>2590</v>
      </c>
      <c r="N77" s="378" t="s">
        <v>2457</v>
      </c>
      <c r="P77" s="1"/>
      <c r="Q77" s="1"/>
    </row>
    <row r="78" spans="1:19" ht="15.75" thickTop="1">
      <c r="A78" s="365" t="s">
        <v>3</v>
      </c>
      <c r="B78" s="433">
        <f>O8</f>
        <v>315</v>
      </c>
      <c r="C78" s="533" t="s">
        <v>3</v>
      </c>
      <c r="D78" s="433">
        <v>1431</v>
      </c>
      <c r="E78" s="525">
        <f>D78/$D$90</f>
        <v>0.36090794451450187</v>
      </c>
      <c r="F78" s="1"/>
      <c r="G78" s="1"/>
      <c r="H78" s="1"/>
      <c r="J78" s="365" t="s">
        <v>3</v>
      </c>
      <c r="K78" s="433">
        <f>N8</f>
        <v>315</v>
      </c>
      <c r="L78" s="366" t="s">
        <v>3</v>
      </c>
      <c r="M78" s="437">
        <v>1431</v>
      </c>
      <c r="N78" s="525">
        <f>M78/$M$90</f>
        <v>0.361454912856782</v>
      </c>
      <c r="P78" s="1"/>
      <c r="Q78" s="1"/>
    </row>
    <row r="79" spans="1:19">
      <c r="A79" s="367" t="s">
        <v>2</v>
      </c>
      <c r="B79" s="434">
        <f>O13</f>
        <v>107</v>
      </c>
      <c r="C79" s="534" t="s">
        <v>323</v>
      </c>
      <c r="D79" s="434">
        <v>762</v>
      </c>
      <c r="E79" s="526">
        <f t="shared" ref="E79:E89" si="1">D79/$D$90</f>
        <v>0.19218158890290038</v>
      </c>
      <c r="F79" s="1"/>
      <c r="G79" s="1"/>
      <c r="H79" s="1"/>
      <c r="J79" s="367" t="s">
        <v>2</v>
      </c>
      <c r="K79" s="434">
        <f>N13</f>
        <v>107</v>
      </c>
      <c r="L79" s="368" t="s">
        <v>323</v>
      </c>
      <c r="M79" s="438">
        <v>762</v>
      </c>
      <c r="N79" s="526">
        <f t="shared" ref="N79:N89" si="2">M79/$M$90</f>
        <v>0.19247284667845416</v>
      </c>
      <c r="P79" s="1"/>
      <c r="Q79" s="1"/>
      <c r="R79" s="21"/>
    </row>
    <row r="80" spans="1:19" ht="15.75">
      <c r="A80" s="369" t="s">
        <v>324</v>
      </c>
      <c r="B80" s="435">
        <f>O44</f>
        <v>55</v>
      </c>
      <c r="C80" s="535" t="s">
        <v>2</v>
      </c>
      <c r="D80" s="435">
        <v>581</v>
      </c>
      <c r="E80" s="527">
        <f t="shared" si="1"/>
        <v>0.14653215636822195</v>
      </c>
      <c r="F80" s="206"/>
      <c r="G80" s="206"/>
      <c r="H80" s="206"/>
      <c r="J80" s="369" t="s">
        <v>324</v>
      </c>
      <c r="K80" s="435">
        <f>N44</f>
        <v>55</v>
      </c>
      <c r="L80" s="364" t="s">
        <v>2</v>
      </c>
      <c r="M80" s="439">
        <v>581</v>
      </c>
      <c r="N80" s="527">
        <f t="shared" si="2"/>
        <v>0.1467542308663804</v>
      </c>
      <c r="P80" s="206"/>
      <c r="Q80" s="206"/>
      <c r="R80" s="206"/>
    </row>
    <row r="81" spans="1:20">
      <c r="A81" s="367" t="s">
        <v>323</v>
      </c>
      <c r="B81" s="434">
        <f>O17</f>
        <v>194</v>
      </c>
      <c r="C81" s="534" t="s">
        <v>131</v>
      </c>
      <c r="D81" s="434">
        <v>306</v>
      </c>
      <c r="E81" s="526">
        <f t="shared" si="1"/>
        <v>7.7175283732660777E-2</v>
      </c>
      <c r="F81" s="1"/>
      <c r="G81" s="1"/>
      <c r="H81" s="1"/>
      <c r="J81" s="367" t="s">
        <v>323</v>
      </c>
      <c r="K81" s="434">
        <f>N17</f>
        <v>194</v>
      </c>
      <c r="L81" s="368" t="s">
        <v>17</v>
      </c>
      <c r="M81" s="438">
        <v>303</v>
      </c>
      <c r="N81" s="526">
        <f t="shared" si="2"/>
        <v>7.6534478403637279E-2</v>
      </c>
      <c r="P81" s="1"/>
      <c r="Q81" s="1"/>
      <c r="R81" s="1"/>
      <c r="S81" s="1"/>
    </row>
    <row r="82" spans="1:20">
      <c r="A82" s="369" t="s">
        <v>131</v>
      </c>
      <c r="B82" s="435">
        <f>O36</f>
        <v>21</v>
      </c>
      <c r="C82" s="535" t="s">
        <v>17</v>
      </c>
      <c r="D82" s="435">
        <v>303</v>
      </c>
      <c r="E82" s="527">
        <f t="shared" si="1"/>
        <v>7.6418663303909201E-2</v>
      </c>
      <c r="F82" s="1"/>
      <c r="G82" s="1"/>
      <c r="H82" s="1"/>
      <c r="J82" s="369" t="s">
        <v>131</v>
      </c>
      <c r="K82" s="435">
        <f>N36</f>
        <v>21</v>
      </c>
      <c r="L82" s="364" t="s">
        <v>131</v>
      </c>
      <c r="M82" s="439">
        <v>301</v>
      </c>
      <c r="N82" s="527">
        <f t="shared" si="2"/>
        <v>7.6029300328365745E-2</v>
      </c>
      <c r="P82" s="1"/>
      <c r="Q82" s="1"/>
      <c r="R82" s="1"/>
      <c r="S82" s="1"/>
      <c r="T82" s="109"/>
    </row>
    <row r="83" spans="1:20">
      <c r="A83" s="367" t="s">
        <v>12</v>
      </c>
      <c r="B83" s="434">
        <f>O27</f>
        <v>30</v>
      </c>
      <c r="C83" s="534" t="s">
        <v>324</v>
      </c>
      <c r="D83" s="434">
        <v>284</v>
      </c>
      <c r="E83" s="526">
        <f t="shared" si="1"/>
        <v>7.1626733921815885E-2</v>
      </c>
      <c r="F83" s="1"/>
      <c r="G83" s="1"/>
      <c r="H83" s="1"/>
      <c r="J83" s="367" t="s">
        <v>12</v>
      </c>
      <c r="K83" s="434">
        <f>N27</f>
        <v>30</v>
      </c>
      <c r="L83" s="368" t="s">
        <v>324</v>
      </c>
      <c r="M83" s="438">
        <v>284</v>
      </c>
      <c r="N83" s="526">
        <f t="shared" si="2"/>
        <v>7.173528668855772E-2</v>
      </c>
      <c r="P83" s="1"/>
      <c r="Q83" s="1"/>
      <c r="R83" s="1"/>
      <c r="S83" s="1"/>
      <c r="T83" s="109"/>
    </row>
    <row r="84" spans="1:20" ht="21.2" customHeight="1">
      <c r="A84" s="369" t="s">
        <v>17</v>
      </c>
      <c r="B84" s="435">
        <f>O33</f>
        <v>41</v>
      </c>
      <c r="C84" s="535" t="s">
        <v>12</v>
      </c>
      <c r="D84" s="435">
        <v>182</v>
      </c>
      <c r="E84" s="527">
        <f t="shared" si="1"/>
        <v>4.5901639344262293E-2</v>
      </c>
      <c r="F84" s="1"/>
      <c r="G84" s="1"/>
      <c r="H84" s="1"/>
      <c r="J84" s="369" t="s">
        <v>17</v>
      </c>
      <c r="K84" s="435">
        <f>N33</f>
        <v>41</v>
      </c>
      <c r="L84" s="364" t="s">
        <v>12</v>
      </c>
      <c r="M84" s="439">
        <v>182</v>
      </c>
      <c r="N84" s="527">
        <f t="shared" si="2"/>
        <v>4.597120484970952E-2</v>
      </c>
      <c r="P84" s="1"/>
      <c r="Q84" s="1"/>
      <c r="R84" s="1"/>
      <c r="S84" s="1"/>
      <c r="T84" s="109"/>
    </row>
    <row r="85" spans="1:20">
      <c r="A85" s="367" t="s">
        <v>321</v>
      </c>
      <c r="B85" s="434">
        <f>O49</f>
        <v>13</v>
      </c>
      <c r="C85" s="534" t="s">
        <v>321</v>
      </c>
      <c r="D85" s="434">
        <v>60</v>
      </c>
      <c r="E85" s="526">
        <f t="shared" si="1"/>
        <v>1.5132408575031526E-2</v>
      </c>
      <c r="F85" s="1"/>
      <c r="G85" s="1"/>
      <c r="H85" s="1"/>
      <c r="J85" s="367" t="s">
        <v>321</v>
      </c>
      <c r="K85" s="434">
        <f>N49</f>
        <v>13</v>
      </c>
      <c r="L85" s="368" t="s">
        <v>321</v>
      </c>
      <c r="M85" s="438">
        <v>60</v>
      </c>
      <c r="N85" s="526">
        <f t="shared" si="2"/>
        <v>1.5155342258145996E-2</v>
      </c>
      <c r="P85" s="1"/>
      <c r="Q85" s="1"/>
      <c r="R85" s="1"/>
      <c r="S85" s="1"/>
      <c r="T85" s="109"/>
    </row>
    <row r="86" spans="1:20">
      <c r="A86" s="369" t="s">
        <v>18</v>
      </c>
      <c r="B86" s="435">
        <f>O55</f>
        <v>2</v>
      </c>
      <c r="C86" s="535" t="s">
        <v>2587</v>
      </c>
      <c r="D86" s="435">
        <v>34</v>
      </c>
      <c r="E86" s="527">
        <f t="shared" si="1"/>
        <v>8.575031525851198E-3</v>
      </c>
      <c r="F86" s="1"/>
      <c r="G86" s="1"/>
      <c r="H86" s="1"/>
      <c r="J86" s="369" t="s">
        <v>18</v>
      </c>
      <c r="K86" s="435">
        <f>N55</f>
        <v>2</v>
      </c>
      <c r="L86" s="364" t="s">
        <v>2587</v>
      </c>
      <c r="M86" s="439">
        <v>33</v>
      </c>
      <c r="N86" s="527">
        <f t="shared" si="2"/>
        <v>8.3354382419802975E-3</v>
      </c>
      <c r="P86" s="1"/>
      <c r="Q86" s="1"/>
      <c r="R86" s="1"/>
      <c r="S86" s="1"/>
      <c r="T86" s="109"/>
    </row>
    <row r="87" spans="1:20">
      <c r="A87" s="367" t="s">
        <v>57</v>
      </c>
      <c r="B87" s="434">
        <f>O46</f>
        <v>0</v>
      </c>
      <c r="C87" s="534" t="s">
        <v>18</v>
      </c>
      <c r="D87" s="434">
        <v>12</v>
      </c>
      <c r="E87" s="526">
        <f t="shared" si="1"/>
        <v>3.0264817150063052E-3</v>
      </c>
      <c r="F87" s="1"/>
      <c r="G87" s="1"/>
      <c r="H87" s="1"/>
      <c r="J87" s="367" t="s">
        <v>57</v>
      </c>
      <c r="K87" s="434">
        <f>N46</f>
        <v>0</v>
      </c>
      <c r="L87" s="368" t="s">
        <v>18</v>
      </c>
      <c r="M87" s="438">
        <v>12</v>
      </c>
      <c r="N87" s="526">
        <f t="shared" si="2"/>
        <v>3.0310684516291994E-3</v>
      </c>
      <c r="P87" s="1"/>
      <c r="Q87" s="1"/>
      <c r="R87" s="1"/>
      <c r="S87" s="1"/>
      <c r="T87" s="109"/>
    </row>
    <row r="88" spans="1:20">
      <c r="A88" s="369" t="s">
        <v>2587</v>
      </c>
      <c r="B88" s="435">
        <f>O22</f>
        <v>6</v>
      </c>
      <c r="C88" s="535" t="s">
        <v>57</v>
      </c>
      <c r="D88" s="435">
        <v>10</v>
      </c>
      <c r="E88" s="527">
        <f t="shared" si="1"/>
        <v>2.5220680958385876E-3</v>
      </c>
      <c r="F88" s="1"/>
      <c r="G88" s="1"/>
      <c r="H88" s="1"/>
      <c r="J88" s="369" t="s">
        <v>2587</v>
      </c>
      <c r="K88" s="435">
        <f>N22</f>
        <v>6</v>
      </c>
      <c r="L88" s="364" t="s">
        <v>57</v>
      </c>
      <c r="M88" s="439">
        <v>10</v>
      </c>
      <c r="N88" s="527">
        <f t="shared" si="2"/>
        <v>2.5258903763576662E-3</v>
      </c>
      <c r="P88" s="1"/>
      <c r="Q88" s="1"/>
      <c r="R88" s="1"/>
      <c r="S88" s="1"/>
      <c r="T88" s="109"/>
    </row>
    <row r="89" spans="1:20">
      <c r="A89" s="367" t="s">
        <v>94</v>
      </c>
      <c r="B89" s="434">
        <f>O60</f>
        <v>0</v>
      </c>
      <c r="C89" s="534" t="s">
        <v>94</v>
      </c>
      <c r="D89" s="434">
        <v>0</v>
      </c>
      <c r="E89" s="526">
        <f t="shared" si="1"/>
        <v>0</v>
      </c>
      <c r="F89" s="1"/>
      <c r="G89" s="1"/>
      <c r="H89" s="1"/>
      <c r="J89" s="367" t="s">
        <v>94</v>
      </c>
      <c r="K89" s="434">
        <f>N60</f>
        <v>0</v>
      </c>
      <c r="L89" s="368" t="s">
        <v>94</v>
      </c>
      <c r="M89" s="438">
        <v>0</v>
      </c>
      <c r="N89" s="526">
        <f t="shared" si="2"/>
        <v>0</v>
      </c>
      <c r="P89" s="1"/>
      <c r="Q89" s="1"/>
      <c r="R89" s="1"/>
      <c r="S89" s="1"/>
      <c r="T89" s="109"/>
    </row>
    <row r="90" spans="1:20">
      <c r="A90" s="370" t="s">
        <v>1125</v>
      </c>
      <c r="B90" s="444">
        <f>SUM(B78:B89)</f>
        <v>784</v>
      </c>
      <c r="C90" s="444"/>
      <c r="D90" s="444">
        <f>SUM(D78:D89)</f>
        <v>3965</v>
      </c>
      <c r="E90" s="445">
        <f t="shared" ref="E90" si="3">SUM(E78:E89)</f>
        <v>0.99999999999999978</v>
      </c>
      <c r="F90" s="1"/>
      <c r="G90" s="1"/>
      <c r="H90" s="1"/>
      <c r="J90" s="441" t="s">
        <v>1125</v>
      </c>
      <c r="K90" s="442">
        <f>SUM(K78:K89)</f>
        <v>784</v>
      </c>
      <c r="L90" s="442"/>
      <c r="M90" s="440">
        <f>SUM(M78:M89)</f>
        <v>3959</v>
      </c>
      <c r="N90" s="443">
        <f>SUM(N78:N89)</f>
        <v>0.99999999999999967</v>
      </c>
      <c r="P90" s="1"/>
      <c r="Q90" s="1"/>
      <c r="R90" s="1"/>
      <c r="S90" s="1"/>
      <c r="T90" s="109"/>
    </row>
    <row r="91" spans="1:20">
      <c r="D91" s="373"/>
      <c r="E91" s="1"/>
      <c r="F91" s="1"/>
      <c r="G91" s="1"/>
      <c r="H91" s="1"/>
      <c r="K91" s="197"/>
      <c r="L91" s="1"/>
      <c r="M91" s="1"/>
      <c r="P91" s="1"/>
      <c r="Q91" s="1"/>
      <c r="R91" s="1"/>
      <c r="S91" s="1"/>
      <c r="T91" s="109"/>
    </row>
    <row r="92" spans="1:20">
      <c r="A92" s="26"/>
      <c r="B92" s="26"/>
      <c r="D92" s="373"/>
      <c r="E92" s="1"/>
      <c r="F92" s="1"/>
      <c r="G92" s="1"/>
      <c r="H92" s="1"/>
      <c r="M92" s="197"/>
      <c r="N92" s="1"/>
      <c r="O92" s="1"/>
      <c r="P92" s="1"/>
      <c r="Q92" s="1"/>
      <c r="R92" s="1"/>
      <c r="S92" s="1"/>
      <c r="T92" s="109"/>
    </row>
    <row r="93" spans="1:20">
      <c r="A93" s="109"/>
      <c r="B93" s="109"/>
      <c r="E93" s="109"/>
      <c r="F93" s="109"/>
      <c r="G93" s="1"/>
      <c r="H93" s="1"/>
      <c r="M93" s="197"/>
      <c r="N93" s="1"/>
      <c r="O93" s="1"/>
      <c r="P93" s="1"/>
      <c r="Q93" s="1"/>
      <c r="R93" s="1"/>
      <c r="S93" s="1"/>
      <c r="T93" s="109"/>
    </row>
    <row r="94" spans="1:20">
      <c r="A94" s="109"/>
      <c r="B94" s="109"/>
      <c r="E94" s="109"/>
      <c r="F94" s="109"/>
      <c r="G94" s="22"/>
      <c r="H94" s="1"/>
      <c r="M94" s="197"/>
      <c r="N94" s="1"/>
      <c r="O94" s="1"/>
      <c r="P94" s="1"/>
      <c r="Q94" s="1"/>
      <c r="R94" s="1"/>
      <c r="S94" s="1"/>
      <c r="T94" s="109"/>
    </row>
    <row r="95" spans="1:20">
      <c r="A95" s="297"/>
      <c r="B95" s="297"/>
      <c r="C95" s="536"/>
      <c r="D95" s="375"/>
      <c r="E95" s="22"/>
      <c r="F95" s="22"/>
      <c r="G95" s="22"/>
      <c r="H95" s="22"/>
      <c r="M95" s="197"/>
      <c r="N95" s="1"/>
      <c r="O95" s="1"/>
      <c r="P95" s="1"/>
      <c r="Q95" s="1"/>
      <c r="R95" s="1"/>
      <c r="S95" s="1"/>
      <c r="T95" s="109"/>
    </row>
  </sheetData>
  <sortState ref="A75:H87">
    <sortCondition descending="1" ref="D95:D146"/>
  </sortState>
  <mergeCells count="10">
    <mergeCell ref="A2:O2"/>
    <mergeCell ref="A3:O3"/>
    <mergeCell ref="A4:O4"/>
    <mergeCell ref="B6:C6"/>
    <mergeCell ref="D6:E6"/>
    <mergeCell ref="F6:G6"/>
    <mergeCell ref="H6:I6"/>
    <mergeCell ref="J6:K6"/>
    <mergeCell ref="L6:M6"/>
    <mergeCell ref="N6:O6"/>
  </mergeCells>
  <pageMargins left="0.7" right="0.7" top="0.75" bottom="0.75" header="0.3" footer="0.3"/>
  <pageSetup orientation="portrait" r:id="rId1"/>
  <ignoredErrors>
    <ignoredError sqref="G77" evalError="1"/>
  </ignoredErrors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</sheetPr>
  <dimension ref="B1:BB96"/>
  <sheetViews>
    <sheetView showGridLines="0" tabSelected="1" zoomScale="90" zoomScaleNormal="9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E52" sqref="E52"/>
    </sheetView>
  </sheetViews>
  <sheetFormatPr defaultColWidth="11.42578125" defaultRowHeight="15"/>
  <cols>
    <col min="1" max="1" width="6" style="1" customWidth="1"/>
    <col min="2" max="2" width="43.42578125" style="1" customWidth="1"/>
    <col min="3" max="3" width="12.7109375" style="197" customWidth="1"/>
    <col min="4" max="4" width="12.7109375" style="1" customWidth="1"/>
    <col min="5" max="5" width="12.7109375" style="197" customWidth="1"/>
    <col min="6" max="6" width="12.7109375" style="1" customWidth="1"/>
    <col min="7" max="7" width="12.7109375" style="197" customWidth="1"/>
    <col min="8" max="8" width="12.7109375" style="1" customWidth="1"/>
    <col min="9" max="9" width="12.7109375" style="197" customWidth="1"/>
    <col min="10" max="10" width="12.7109375" style="1" customWidth="1"/>
    <col min="11" max="11" width="12.7109375" style="197" customWidth="1"/>
    <col min="12" max="12" width="12.7109375" style="1" customWidth="1"/>
    <col min="13" max="13" width="12.7109375" style="197" customWidth="1"/>
    <col min="14" max="14" width="12.7109375" style="1" customWidth="1"/>
    <col min="15" max="16" width="16.42578125" style="1" customWidth="1"/>
    <col min="17" max="17" width="8.5703125" style="162" customWidth="1"/>
    <col min="18" max="18" width="29.7109375" style="1" bestFit="1" customWidth="1"/>
    <col min="19" max="19" width="11.42578125" style="1" customWidth="1"/>
    <col min="20" max="20" width="6.140625" style="1" customWidth="1"/>
    <col min="21" max="21" width="40.7109375" style="1" customWidth="1"/>
    <col min="22" max="23" width="13.140625" style="1" customWidth="1"/>
    <col min="24" max="26" width="6.140625" style="1" customWidth="1"/>
    <col min="27" max="33" width="11.42578125" style="1"/>
    <col min="34" max="34" width="32.42578125" style="1" bestFit="1" customWidth="1"/>
    <col min="35" max="35" width="17.42578125" style="1" bestFit="1" customWidth="1"/>
    <col min="36" max="36" width="19.85546875" style="1" bestFit="1" customWidth="1"/>
    <col min="37" max="46" width="14.7109375" style="1" customWidth="1"/>
    <col min="47" max="47" width="30.85546875" style="1" bestFit="1" customWidth="1"/>
    <col min="48" max="48" width="16.28515625" style="1" bestFit="1" customWidth="1"/>
    <col min="49" max="49" width="30.85546875" style="1" bestFit="1" customWidth="1"/>
    <col min="50" max="50" width="16.7109375" style="1" bestFit="1" customWidth="1"/>
    <col min="51" max="51" width="11.42578125" style="1"/>
    <col min="52" max="52" width="35.5703125" style="1" customWidth="1"/>
    <col min="53" max="53" width="17.42578125" style="1" bestFit="1" customWidth="1"/>
    <col min="54" max="54" width="19.85546875" style="1" bestFit="1" customWidth="1"/>
    <col min="55" max="16384" width="11.42578125" style="1"/>
  </cols>
  <sheetData>
    <row r="1" spans="2:54" s="116" customFormat="1" ht="73.5" customHeight="1" thickBot="1">
      <c r="C1" s="545" t="s">
        <v>2603</v>
      </c>
      <c r="D1" s="546"/>
      <c r="E1" s="545" t="s">
        <v>2604</v>
      </c>
      <c r="F1" s="546"/>
      <c r="G1" s="545" t="s">
        <v>2605</v>
      </c>
      <c r="H1" s="546"/>
      <c r="I1" s="545" t="s">
        <v>2606</v>
      </c>
      <c r="J1" s="546"/>
      <c r="K1" s="545" t="s">
        <v>2607</v>
      </c>
      <c r="L1" s="546"/>
      <c r="M1" s="545" t="s">
        <v>2608</v>
      </c>
      <c r="N1" s="546"/>
      <c r="O1" s="310" t="s">
        <v>2609</v>
      </c>
      <c r="P1" s="310" t="s">
        <v>2610</v>
      </c>
      <c r="Q1" s="162"/>
      <c r="AJ1"/>
      <c r="AK1"/>
      <c r="AL1"/>
      <c r="AM1"/>
      <c r="AN1"/>
      <c r="AO1"/>
      <c r="AP1"/>
      <c r="AQ1"/>
      <c r="AR1"/>
      <c r="AS1"/>
    </row>
    <row r="2" spans="2:54" s="116" customFormat="1" ht="31.5" customHeight="1" thickTop="1" thickBot="1">
      <c r="B2" s="159" t="s">
        <v>15</v>
      </c>
      <c r="C2" s="159" t="s">
        <v>0</v>
      </c>
      <c r="D2" s="158" t="s">
        <v>1</v>
      </c>
      <c r="E2" s="159" t="s">
        <v>0</v>
      </c>
      <c r="F2" s="158" t="s">
        <v>1</v>
      </c>
      <c r="G2" s="159" t="s">
        <v>0</v>
      </c>
      <c r="H2" s="158" t="s">
        <v>1</v>
      </c>
      <c r="I2" s="159" t="s">
        <v>0</v>
      </c>
      <c r="J2" s="158" t="s">
        <v>1</v>
      </c>
      <c r="K2" s="159" t="s">
        <v>0</v>
      </c>
      <c r="L2" s="158" t="s">
        <v>1</v>
      </c>
      <c r="M2" s="159" t="s">
        <v>0</v>
      </c>
      <c r="N2" s="158" t="s">
        <v>1</v>
      </c>
      <c r="O2" s="159" t="s">
        <v>1124</v>
      </c>
      <c r="P2" s="158" t="s">
        <v>1125</v>
      </c>
      <c r="Q2" s="162"/>
      <c r="AH2" s="468"/>
      <c r="AI2" s="468"/>
      <c r="AJ2"/>
      <c r="AK2"/>
      <c r="AL2"/>
      <c r="AM2"/>
      <c r="AN2"/>
      <c r="AO2"/>
      <c r="AP2"/>
      <c r="AQ2"/>
      <c r="AR2"/>
      <c r="AS2"/>
    </row>
    <row r="3" spans="2:54" s="116" customFormat="1" ht="28.5" customHeight="1" thickTop="1" thickBot="1">
      <c r="B3" s="130" t="s">
        <v>3</v>
      </c>
      <c r="C3" s="505"/>
      <c r="D3" s="396">
        <v>98</v>
      </c>
      <c r="E3" s="314"/>
      <c r="F3" s="530">
        <v>1370</v>
      </c>
      <c r="G3" s="314"/>
      <c r="H3" s="530">
        <v>1464</v>
      </c>
      <c r="I3" s="314"/>
      <c r="J3" s="530">
        <v>1431</v>
      </c>
      <c r="K3" s="530"/>
      <c r="L3" s="530">
        <v>1358</v>
      </c>
      <c r="M3" s="530"/>
      <c r="N3" s="530">
        <v>334</v>
      </c>
      <c r="O3" s="537"/>
      <c r="P3" s="530">
        <f>SUM(D3,F3,H3,J3,L3,N3)</f>
        <v>6055</v>
      </c>
      <c r="Q3" s="162">
        <f>(O4+O5+O6+O7)-P3</f>
        <v>1</v>
      </c>
      <c r="AI3" s="436"/>
      <c r="AJ3"/>
      <c r="AK3"/>
      <c r="AL3"/>
      <c r="AM3"/>
      <c r="AN3"/>
      <c r="AO3"/>
      <c r="AP3"/>
      <c r="AQ3"/>
      <c r="AR3"/>
      <c r="AS3"/>
      <c r="AU3" s="436"/>
    </row>
    <row r="4" spans="2:54" s="116" customFormat="1" ht="16.5" customHeight="1" thickBot="1">
      <c r="B4" s="136" t="s">
        <v>117</v>
      </c>
      <c r="C4" s="402">
        <v>52</v>
      </c>
      <c r="D4" s="397"/>
      <c r="E4" s="312">
        <v>831</v>
      </c>
      <c r="F4" s="311"/>
      <c r="G4" s="312">
        <v>913</v>
      </c>
      <c r="H4" s="311"/>
      <c r="I4" s="312">
        <v>967</v>
      </c>
      <c r="J4" s="311"/>
      <c r="K4" s="311">
        <v>856</v>
      </c>
      <c r="L4" s="311"/>
      <c r="M4" s="311">
        <v>220</v>
      </c>
      <c r="N4" s="311"/>
      <c r="O4" s="312">
        <f>SUM(C4:N4)</f>
        <v>3839</v>
      </c>
      <c r="P4" s="311"/>
      <c r="Q4" s="162"/>
      <c r="AI4" s="436"/>
      <c r="AJ4"/>
      <c r="AK4"/>
      <c r="AL4"/>
      <c r="AM4"/>
      <c r="AN4"/>
      <c r="AO4"/>
      <c r="AP4"/>
      <c r="AQ4"/>
      <c r="AR4"/>
      <c r="AS4"/>
      <c r="AU4" s="436"/>
    </row>
    <row r="5" spans="2:54" s="116" customFormat="1" ht="27.75" customHeight="1" thickBot="1">
      <c r="B5" s="136" t="s">
        <v>320</v>
      </c>
      <c r="C5" s="402">
        <v>45</v>
      </c>
      <c r="D5" s="397"/>
      <c r="E5" s="312">
        <v>496</v>
      </c>
      <c r="F5" s="311"/>
      <c r="G5" s="312">
        <v>515</v>
      </c>
      <c r="H5" s="311"/>
      <c r="I5" s="312">
        <v>430</v>
      </c>
      <c r="J5" s="311"/>
      <c r="K5" s="311">
        <v>481</v>
      </c>
      <c r="L5" s="311"/>
      <c r="M5" s="311">
        <v>108</v>
      </c>
      <c r="N5" s="311"/>
      <c r="O5" s="312">
        <f t="shared" ref="O5:O54" si="0">SUM(C5:N5)</f>
        <v>2075</v>
      </c>
      <c r="P5" s="311"/>
      <c r="Q5" s="162"/>
      <c r="AI5" s="436"/>
      <c r="AJ5" s="436"/>
      <c r="AK5" s="436"/>
      <c r="AL5" s="436"/>
      <c r="AM5" s="436"/>
      <c r="AN5" s="436"/>
      <c r="AO5" s="436"/>
      <c r="AP5" s="436"/>
      <c r="AQ5" s="436"/>
      <c r="AR5" s="436"/>
      <c r="AU5" s="436"/>
    </row>
    <row r="6" spans="2:54" s="116" customFormat="1" ht="18.95" customHeight="1" thickBot="1">
      <c r="B6" s="134" t="s">
        <v>314</v>
      </c>
      <c r="C6" s="416"/>
      <c r="D6" s="397"/>
      <c r="E6" s="312">
        <v>0</v>
      </c>
      <c r="F6" s="311"/>
      <c r="G6" s="312">
        <v>0</v>
      </c>
      <c r="H6" s="311"/>
      <c r="I6" s="312">
        <v>0</v>
      </c>
      <c r="J6" s="311"/>
      <c r="K6" s="311"/>
      <c r="L6" s="311"/>
      <c r="M6" s="311"/>
      <c r="N6" s="311"/>
      <c r="O6" s="312">
        <f t="shared" si="0"/>
        <v>0</v>
      </c>
      <c r="P6" s="311"/>
      <c r="Q6" s="162"/>
      <c r="AI6" s="436"/>
      <c r="AJ6" s="436"/>
      <c r="AK6" s="436"/>
      <c r="AL6" s="436"/>
      <c r="AM6" s="436"/>
      <c r="AN6" s="436"/>
      <c r="AO6" s="436"/>
      <c r="AP6" s="436"/>
      <c r="AQ6" s="436"/>
      <c r="AR6" s="436"/>
      <c r="AU6" s="436"/>
      <c r="AZ6" s="341" t="s">
        <v>21</v>
      </c>
      <c r="BA6" s="215" t="s">
        <v>0</v>
      </c>
      <c r="BB6" s="215" t="s">
        <v>1</v>
      </c>
    </row>
    <row r="7" spans="2:54" s="116" customFormat="1" ht="15.75" thickBot="1">
      <c r="B7" s="135" t="s">
        <v>315</v>
      </c>
      <c r="C7" s="412">
        <v>1</v>
      </c>
      <c r="D7" s="409"/>
      <c r="E7" s="312">
        <v>44</v>
      </c>
      <c r="F7" s="313"/>
      <c r="G7" s="312">
        <v>36</v>
      </c>
      <c r="H7" s="313"/>
      <c r="I7" s="312">
        <v>34</v>
      </c>
      <c r="J7" s="313"/>
      <c r="K7" s="313">
        <v>21</v>
      </c>
      <c r="L7" s="313"/>
      <c r="M7" s="313">
        <v>6</v>
      </c>
      <c r="N7" s="313"/>
      <c r="O7" s="312">
        <f t="shared" si="0"/>
        <v>142</v>
      </c>
      <c r="P7" s="313"/>
      <c r="Q7" s="162"/>
      <c r="AI7" s="436"/>
      <c r="AJ7" s="436"/>
      <c r="AK7" s="436"/>
      <c r="AL7" s="436"/>
      <c r="AM7" s="436"/>
      <c r="AN7" s="436"/>
      <c r="AO7" s="436"/>
      <c r="AP7" s="436"/>
      <c r="AQ7" s="436"/>
      <c r="AR7" s="436"/>
      <c r="AU7" s="436"/>
      <c r="AZ7" s="216" t="str">
        <f>C1</f>
        <v>Semana del 1 de Agosto 2015</v>
      </c>
      <c r="BA7" s="342">
        <f>C68</f>
        <v>235</v>
      </c>
      <c r="BB7" s="342">
        <f>D68</f>
        <v>235</v>
      </c>
    </row>
    <row r="8" spans="2:54" s="341" customFormat="1" ht="15.75" thickBot="1">
      <c r="B8" s="344" t="s">
        <v>2</v>
      </c>
      <c r="C8" s="394"/>
      <c r="D8" s="396">
        <v>30</v>
      </c>
      <c r="E8" s="538"/>
      <c r="F8" s="530">
        <v>482</v>
      </c>
      <c r="G8" s="538"/>
      <c r="H8" s="530">
        <v>581</v>
      </c>
      <c r="I8" s="538"/>
      <c r="J8" s="530">
        <v>581</v>
      </c>
      <c r="K8" s="530"/>
      <c r="L8" s="530">
        <v>420</v>
      </c>
      <c r="M8" s="530"/>
      <c r="N8" s="530">
        <v>149</v>
      </c>
      <c r="O8" s="315"/>
      <c r="P8" s="530">
        <f>SUM(D8,F8,H8,J8,L8,N8)</f>
        <v>2243</v>
      </c>
      <c r="Q8" s="512">
        <f>SUM(E8,G8,I8,K8,O8)</f>
        <v>0</v>
      </c>
      <c r="AI8" s="463"/>
      <c r="AJ8" s="463"/>
      <c r="AK8" s="463"/>
      <c r="AL8" s="463"/>
      <c r="AM8" s="463"/>
      <c r="AN8" s="463"/>
      <c r="AO8" s="463"/>
      <c r="AP8" s="463"/>
      <c r="AQ8" s="463"/>
      <c r="AR8" s="463"/>
      <c r="AU8" s="463"/>
      <c r="AZ8" s="216" t="str">
        <f>E1</f>
        <v>Semana del 03 al 08 de Agosto 2015</v>
      </c>
      <c r="BA8" s="342">
        <f>E68</f>
        <v>4026</v>
      </c>
      <c r="BB8" s="342">
        <f>F68</f>
        <v>4026</v>
      </c>
    </row>
    <row r="9" spans="2:54" s="116" customFormat="1" ht="15.75" thickBot="1">
      <c r="B9" s="134" t="s">
        <v>4</v>
      </c>
      <c r="C9" s="399">
        <v>23</v>
      </c>
      <c r="D9" s="397"/>
      <c r="E9" s="312">
        <v>389</v>
      </c>
      <c r="F9" s="311"/>
      <c r="G9" s="312">
        <v>473</v>
      </c>
      <c r="H9" s="311"/>
      <c r="I9" s="312">
        <v>467</v>
      </c>
      <c r="J9" s="311"/>
      <c r="K9" s="311">
        <v>333</v>
      </c>
      <c r="L9" s="311"/>
      <c r="M9" s="311">
        <v>118</v>
      </c>
      <c r="N9" s="311"/>
      <c r="O9" s="312">
        <f t="shared" si="0"/>
        <v>1803</v>
      </c>
      <c r="P9" s="311"/>
      <c r="Q9" s="162"/>
      <c r="AI9" s="436"/>
      <c r="AJ9" s="436"/>
      <c r="AK9" s="436"/>
      <c r="AL9" s="436"/>
      <c r="AM9" s="436"/>
      <c r="AN9" s="436"/>
      <c r="AO9" s="436"/>
      <c r="AP9" s="436"/>
      <c r="AQ9" s="436"/>
      <c r="AR9" s="436"/>
      <c r="AU9" s="436"/>
      <c r="AZ9" s="216" t="str">
        <f>G1</f>
        <v>Semana del 10 al 15 de Agosto 2015</v>
      </c>
      <c r="BA9" s="342">
        <f>G68</f>
        <v>4074</v>
      </c>
      <c r="BB9" s="342">
        <f>H68</f>
        <v>4074</v>
      </c>
    </row>
    <row r="10" spans="2:54" s="116" customFormat="1" ht="15.75" thickBot="1">
      <c r="B10" s="134" t="s">
        <v>447</v>
      </c>
      <c r="C10" s="402">
        <v>4</v>
      </c>
      <c r="D10" s="397"/>
      <c r="E10" s="312">
        <v>78</v>
      </c>
      <c r="F10" s="311"/>
      <c r="G10" s="312">
        <v>78</v>
      </c>
      <c r="H10" s="311"/>
      <c r="I10" s="312">
        <v>96</v>
      </c>
      <c r="J10" s="311"/>
      <c r="K10" s="311">
        <v>65</v>
      </c>
      <c r="L10" s="311"/>
      <c r="M10" s="311">
        <v>27</v>
      </c>
      <c r="N10" s="311"/>
      <c r="O10" s="312">
        <f t="shared" si="0"/>
        <v>348</v>
      </c>
      <c r="P10" s="311"/>
      <c r="Q10" s="162"/>
      <c r="AI10" s="436"/>
      <c r="AJ10" s="436"/>
      <c r="AK10" s="436"/>
      <c r="AL10" s="436"/>
      <c r="AM10" s="436"/>
      <c r="AN10" s="436"/>
      <c r="AO10" s="436"/>
      <c r="AP10" s="436"/>
      <c r="AQ10" s="436"/>
      <c r="AR10" s="436"/>
      <c r="AU10" s="436"/>
      <c r="AZ10" s="216" t="str">
        <f>I1</f>
        <v>Semana del 17 al 22 de Agosto 2015</v>
      </c>
      <c r="BA10" s="342">
        <f>I68</f>
        <v>3966</v>
      </c>
      <c r="BB10" s="342">
        <f>J68</f>
        <v>3966</v>
      </c>
    </row>
    <row r="11" spans="2:54" s="116" customFormat="1" ht="15.75" thickBot="1">
      <c r="B11" s="208" t="s">
        <v>2220</v>
      </c>
      <c r="C11" s="402">
        <v>3</v>
      </c>
      <c r="D11" s="397"/>
      <c r="E11" s="312">
        <v>15</v>
      </c>
      <c r="F11" s="311"/>
      <c r="G11" s="312">
        <v>30</v>
      </c>
      <c r="H11" s="311"/>
      <c r="I11" s="312">
        <v>18</v>
      </c>
      <c r="J11" s="311"/>
      <c r="K11" s="311">
        <v>22</v>
      </c>
      <c r="L11" s="311"/>
      <c r="M11" s="311">
        <v>4</v>
      </c>
      <c r="N11" s="311"/>
      <c r="O11" s="312">
        <f t="shared" si="0"/>
        <v>92</v>
      </c>
      <c r="P11" s="311"/>
      <c r="Q11" s="162"/>
      <c r="AI11" s="436"/>
      <c r="AJ11" s="436"/>
      <c r="AK11" s="436"/>
      <c r="AL11" s="436"/>
      <c r="AM11" s="436"/>
      <c r="AN11" s="436"/>
      <c r="AO11" s="436"/>
      <c r="AP11" s="436"/>
      <c r="AQ11" s="436"/>
      <c r="AR11" s="436"/>
      <c r="AU11" s="436"/>
      <c r="AZ11" s="216" t="str">
        <f>K1</f>
        <v>Semana del 24 al 29 de Agosto 2015</v>
      </c>
      <c r="BA11" s="342">
        <f>K68</f>
        <v>3289</v>
      </c>
      <c r="BB11" s="342">
        <f>L68</f>
        <v>3288</v>
      </c>
    </row>
    <row r="12" spans="2:54" s="116" customFormat="1" ht="15.75" thickBot="1">
      <c r="B12" s="130" t="s">
        <v>11</v>
      </c>
      <c r="C12" s="406"/>
      <c r="D12" s="404">
        <v>27</v>
      </c>
      <c r="E12" s="317"/>
      <c r="F12" s="316">
        <v>765</v>
      </c>
      <c r="G12" s="317"/>
      <c r="H12" s="316">
        <v>727</v>
      </c>
      <c r="I12" s="317"/>
      <c r="J12" s="316">
        <v>762</v>
      </c>
      <c r="K12" s="316"/>
      <c r="L12" s="316">
        <v>752</v>
      </c>
      <c r="M12" s="316"/>
      <c r="N12" s="316">
        <v>146</v>
      </c>
      <c r="O12" s="318"/>
      <c r="P12" s="530">
        <f>SUM(D12,F12,H12,J12,L12,N12)</f>
        <v>3179</v>
      </c>
      <c r="Q12" s="513">
        <f>SUM(E12,G12,I12,K12,O12)</f>
        <v>0</v>
      </c>
      <c r="AI12" s="436"/>
      <c r="AJ12" s="436"/>
      <c r="AK12" s="436"/>
      <c r="AL12" s="436"/>
      <c r="AM12" s="436"/>
      <c r="AN12" s="436"/>
      <c r="AO12" s="436"/>
      <c r="AP12" s="436"/>
      <c r="AQ12" s="436"/>
      <c r="AR12" s="436"/>
      <c r="AU12" s="436"/>
      <c r="AZ12" s="216" t="str">
        <f>M1</f>
        <v>Semana del 31 de Agosto 2015</v>
      </c>
      <c r="BA12" s="342">
        <f>M68</f>
        <v>891</v>
      </c>
      <c r="BB12" s="342">
        <f>N68</f>
        <v>891</v>
      </c>
    </row>
    <row r="13" spans="2:54" s="116" customFormat="1" ht="15.75" thickBot="1">
      <c r="B13" s="134" t="s">
        <v>507</v>
      </c>
      <c r="C13" s="402">
        <v>4</v>
      </c>
      <c r="D13" s="397"/>
      <c r="E13" s="312">
        <v>122</v>
      </c>
      <c r="F13" s="311"/>
      <c r="G13" s="312">
        <v>82</v>
      </c>
      <c r="H13" s="311"/>
      <c r="I13" s="312">
        <v>87</v>
      </c>
      <c r="J13" s="311"/>
      <c r="K13" s="311">
        <v>82</v>
      </c>
      <c r="L13" s="311"/>
      <c r="M13" s="311">
        <v>16</v>
      </c>
      <c r="N13" s="311"/>
      <c r="O13" s="312">
        <f t="shared" si="0"/>
        <v>393</v>
      </c>
      <c r="P13" s="311"/>
      <c r="Q13" s="162"/>
      <c r="AI13" s="436"/>
      <c r="AJ13" s="436"/>
      <c r="AK13" s="436"/>
      <c r="AL13" s="436"/>
      <c r="AM13" s="436"/>
      <c r="AN13" s="436"/>
      <c r="AO13" s="436"/>
      <c r="AP13" s="436"/>
      <c r="AQ13" s="436"/>
      <c r="AR13" s="436"/>
      <c r="AU13" s="436"/>
      <c r="AZ13" s="341"/>
      <c r="BA13" s="343">
        <f>SUM(BA7:BA12)</f>
        <v>16481</v>
      </c>
      <c r="BB13" s="343">
        <f>SUM(BB7:BB12)</f>
        <v>16480</v>
      </c>
    </row>
    <row r="14" spans="2:54" s="116" customFormat="1" ht="15.75" thickBot="1">
      <c r="B14" s="134" t="s">
        <v>316</v>
      </c>
      <c r="C14" s="402"/>
      <c r="D14" s="397"/>
      <c r="E14" s="312">
        <v>7</v>
      </c>
      <c r="F14" s="311"/>
      <c r="G14" s="312">
        <v>1</v>
      </c>
      <c r="H14" s="311"/>
      <c r="I14" s="312">
        <v>2</v>
      </c>
      <c r="J14" s="311"/>
      <c r="K14" s="311">
        <v>9</v>
      </c>
      <c r="L14" s="311"/>
      <c r="M14" s="311"/>
      <c r="N14" s="311"/>
      <c r="O14" s="312">
        <f t="shared" si="0"/>
        <v>19</v>
      </c>
      <c r="P14" s="311"/>
      <c r="Q14" s="162"/>
      <c r="AI14" s="436"/>
      <c r="AJ14" s="436"/>
      <c r="AK14" s="436"/>
      <c r="AL14" s="436"/>
      <c r="AM14" s="436"/>
      <c r="AN14" s="436"/>
      <c r="AO14" s="436"/>
      <c r="AP14" s="436"/>
      <c r="AQ14" s="436"/>
      <c r="AR14" s="436"/>
      <c r="AU14" s="436"/>
      <c r="AZ14" s="341"/>
      <c r="BA14" s="341"/>
      <c r="BB14" s="341"/>
    </row>
    <row r="15" spans="2:54" s="116" customFormat="1" ht="15.75" thickBot="1">
      <c r="B15" s="134" t="s">
        <v>311</v>
      </c>
      <c r="C15" s="402">
        <v>6</v>
      </c>
      <c r="D15" s="397"/>
      <c r="E15" s="312">
        <v>211</v>
      </c>
      <c r="F15" s="312"/>
      <c r="G15" s="312">
        <v>323</v>
      </c>
      <c r="H15" s="311"/>
      <c r="I15" s="312">
        <v>370</v>
      </c>
      <c r="J15" s="311"/>
      <c r="K15" s="311">
        <v>353</v>
      </c>
      <c r="L15" s="311"/>
      <c r="M15" s="311">
        <v>81</v>
      </c>
      <c r="N15" s="311"/>
      <c r="O15" s="312">
        <f t="shared" si="0"/>
        <v>1344</v>
      </c>
      <c r="P15" s="311"/>
      <c r="Q15" s="162"/>
      <c r="AI15" s="436"/>
      <c r="AJ15" s="436"/>
      <c r="AK15" s="436"/>
      <c r="AL15" s="436"/>
      <c r="AM15" s="436"/>
      <c r="AN15" s="436"/>
      <c r="AO15" s="436"/>
      <c r="AP15" s="436"/>
      <c r="AQ15" s="436"/>
      <c r="AR15" s="436"/>
      <c r="AU15" s="436"/>
    </row>
    <row r="16" spans="2:54" s="116" customFormat="1" ht="15.75" thickBot="1">
      <c r="B16" s="221" t="s">
        <v>1405</v>
      </c>
      <c r="C16" s="506">
        <v>17</v>
      </c>
      <c r="D16" s="397"/>
      <c r="E16" s="312">
        <v>425</v>
      </c>
      <c r="F16" s="313"/>
      <c r="G16" s="312">
        <v>321</v>
      </c>
      <c r="H16" s="311"/>
      <c r="I16" s="312">
        <v>303</v>
      </c>
      <c r="J16" s="311"/>
      <c r="K16" s="311">
        <v>308</v>
      </c>
      <c r="L16" s="311"/>
      <c r="M16" s="311">
        <v>49</v>
      </c>
      <c r="N16" s="311"/>
      <c r="O16" s="312">
        <f t="shared" si="0"/>
        <v>1423</v>
      </c>
      <c r="P16" s="313"/>
      <c r="Q16" s="162"/>
      <c r="AI16" s="436"/>
      <c r="AJ16" s="436"/>
      <c r="AK16" s="436"/>
      <c r="AL16" s="436"/>
      <c r="AM16" s="436"/>
      <c r="AN16" s="436"/>
      <c r="AO16" s="436"/>
      <c r="AP16" s="436"/>
      <c r="AQ16" s="436"/>
      <c r="AR16" s="436"/>
      <c r="AU16" s="436"/>
    </row>
    <row r="17" spans="2:51" s="116" customFormat="1" ht="15.75" thickBot="1">
      <c r="B17" s="132" t="s">
        <v>10</v>
      </c>
      <c r="C17" s="395"/>
      <c r="D17" s="396"/>
      <c r="E17" s="314"/>
      <c r="F17" s="530">
        <v>41</v>
      </c>
      <c r="G17" s="314"/>
      <c r="H17" s="530">
        <v>27</v>
      </c>
      <c r="I17" s="314"/>
      <c r="J17" s="530">
        <v>34</v>
      </c>
      <c r="K17" s="530"/>
      <c r="L17" s="530">
        <v>38</v>
      </c>
      <c r="M17" s="530"/>
      <c r="N17" s="530">
        <v>7</v>
      </c>
      <c r="O17" s="315"/>
      <c r="P17" s="530">
        <f>SUM(D17,F17,H17,J17,L17,N17)</f>
        <v>147</v>
      </c>
      <c r="Q17" s="513">
        <f>SUM(E17,G17,I17,K17,O17)</f>
        <v>0</v>
      </c>
      <c r="AI17" s="436"/>
      <c r="AJ17" s="436"/>
      <c r="AK17" s="436"/>
      <c r="AL17" s="436"/>
      <c r="AM17" s="436"/>
      <c r="AN17" s="436"/>
      <c r="AO17" s="436"/>
      <c r="AP17" s="436"/>
      <c r="AQ17" s="436"/>
      <c r="AR17" s="436"/>
      <c r="AU17" s="472"/>
    </row>
    <row r="18" spans="2:51" s="116" customFormat="1" ht="15.75" thickBot="1">
      <c r="B18" s="134" t="s">
        <v>317</v>
      </c>
      <c r="C18" s="402"/>
      <c r="D18" s="397"/>
      <c r="E18" s="312">
        <v>4</v>
      </c>
      <c r="F18" s="311"/>
      <c r="G18" s="312">
        <v>4</v>
      </c>
      <c r="H18" s="311"/>
      <c r="I18" s="312">
        <v>10</v>
      </c>
      <c r="J18" s="311"/>
      <c r="K18" s="311">
        <v>9</v>
      </c>
      <c r="L18" s="311"/>
      <c r="M18" s="311"/>
      <c r="N18" s="311"/>
      <c r="O18" s="312">
        <f t="shared" si="0"/>
        <v>27</v>
      </c>
      <c r="P18" s="311"/>
      <c r="Q18" s="162"/>
      <c r="AI18" s="436"/>
      <c r="AJ18" s="436"/>
      <c r="AK18" s="436"/>
      <c r="AL18" s="436"/>
      <c r="AM18" s="436"/>
      <c r="AN18" s="436"/>
      <c r="AO18" s="436"/>
      <c r="AP18" s="436"/>
      <c r="AQ18" s="436"/>
      <c r="AR18" s="436"/>
      <c r="AU18" s="436"/>
    </row>
    <row r="19" spans="2:51" s="116" customFormat="1" ht="15.75" thickBot="1">
      <c r="B19" s="134" t="s">
        <v>7</v>
      </c>
      <c r="C19" s="402"/>
      <c r="D19" s="397"/>
      <c r="E19" s="312">
        <v>25</v>
      </c>
      <c r="F19" s="311"/>
      <c r="G19" s="312">
        <v>20</v>
      </c>
      <c r="H19" s="311"/>
      <c r="I19" s="312">
        <v>20</v>
      </c>
      <c r="J19" s="311"/>
      <c r="K19" s="311">
        <v>19</v>
      </c>
      <c r="L19" s="311"/>
      <c r="M19" s="311">
        <v>5</v>
      </c>
      <c r="N19" s="311"/>
      <c r="O19" s="312">
        <f t="shared" si="0"/>
        <v>89</v>
      </c>
      <c r="P19" s="311"/>
      <c r="Q19" s="162"/>
      <c r="AI19" s="436"/>
      <c r="AJ19" s="436"/>
      <c r="AK19" s="436"/>
      <c r="AL19" s="436"/>
      <c r="AM19" s="436"/>
      <c r="AN19" s="436"/>
      <c r="AO19" s="436"/>
      <c r="AP19" s="436"/>
      <c r="AQ19" s="436"/>
      <c r="AR19" s="436"/>
    </row>
    <row r="20" spans="2:51" s="116" customFormat="1" ht="15.75" thickBot="1">
      <c r="B20" s="226" t="s">
        <v>311</v>
      </c>
      <c r="C20" s="507"/>
      <c r="D20" s="508"/>
      <c r="E20" s="312">
        <v>12</v>
      </c>
      <c r="F20" s="311"/>
      <c r="G20" s="312">
        <v>3</v>
      </c>
      <c r="H20" s="311"/>
      <c r="I20" s="312">
        <v>4</v>
      </c>
      <c r="J20" s="311"/>
      <c r="K20" s="311">
        <v>10</v>
      </c>
      <c r="L20" s="311"/>
      <c r="M20" s="311">
        <v>2</v>
      </c>
      <c r="N20" s="311"/>
      <c r="O20" s="312">
        <f t="shared" si="0"/>
        <v>31</v>
      </c>
      <c r="P20" s="311"/>
      <c r="Q20" s="162"/>
      <c r="AI20" s="436"/>
      <c r="AJ20" s="436"/>
      <c r="AK20" s="436"/>
      <c r="AL20" s="436"/>
      <c r="AM20" s="436"/>
      <c r="AN20" s="436"/>
      <c r="AO20" s="436"/>
      <c r="AP20" s="436"/>
      <c r="AQ20" s="436"/>
      <c r="AR20" s="436"/>
    </row>
    <row r="21" spans="2:51" s="116" customFormat="1" ht="15.75" thickBot="1">
      <c r="B21" s="135" t="s">
        <v>26</v>
      </c>
      <c r="C21" s="412"/>
      <c r="D21" s="409"/>
      <c r="E21" s="312">
        <v>0</v>
      </c>
      <c r="F21" s="313"/>
      <c r="G21" s="312">
        <v>0</v>
      </c>
      <c r="H21" s="313"/>
      <c r="I21" s="312">
        <v>0</v>
      </c>
      <c r="J21" s="313"/>
      <c r="K21" s="313"/>
      <c r="L21" s="313"/>
      <c r="M21" s="313"/>
      <c r="N21" s="313"/>
      <c r="O21" s="312">
        <f t="shared" si="0"/>
        <v>0</v>
      </c>
      <c r="P21" s="313"/>
      <c r="Q21" s="162"/>
      <c r="AI21" s="436"/>
      <c r="AJ21" s="436"/>
      <c r="AK21" s="436"/>
      <c r="AL21" s="436"/>
      <c r="AM21" s="436"/>
      <c r="AN21" s="436"/>
      <c r="AO21" s="436"/>
      <c r="AP21" s="436"/>
      <c r="AQ21" s="436"/>
      <c r="AR21" s="436"/>
    </row>
    <row r="22" spans="2:51" s="116" customFormat="1" ht="15.75" thickBot="1">
      <c r="B22" s="227" t="s">
        <v>12</v>
      </c>
      <c r="C22" s="509"/>
      <c r="D22" s="510">
        <v>6</v>
      </c>
      <c r="E22" s="314"/>
      <c r="F22" s="530">
        <v>221</v>
      </c>
      <c r="G22" s="314"/>
      <c r="H22" s="530">
        <v>175</v>
      </c>
      <c r="I22" s="314"/>
      <c r="J22" s="530">
        <v>182</v>
      </c>
      <c r="K22" s="530"/>
      <c r="L22" s="530">
        <v>147</v>
      </c>
      <c r="M22" s="530"/>
      <c r="N22" s="530">
        <v>46</v>
      </c>
      <c r="O22" s="315"/>
      <c r="P22" s="530">
        <f>SUM(D22,F22,H22,J22,L22,N22)</f>
        <v>777</v>
      </c>
      <c r="Q22" s="513">
        <f>SUM(E22,G22,I22,K22,O22)</f>
        <v>0</v>
      </c>
      <c r="AI22" s="436"/>
      <c r="AJ22" s="436"/>
      <c r="AK22" s="436"/>
      <c r="AL22" s="436"/>
      <c r="AM22" s="436"/>
      <c r="AN22" s="436"/>
      <c r="AO22" s="436"/>
      <c r="AP22" s="436"/>
      <c r="AQ22" s="436"/>
      <c r="AR22" s="436"/>
    </row>
    <row r="23" spans="2:51" s="116" customFormat="1" ht="30.75" thickBot="1">
      <c r="B23" s="228" t="s">
        <v>448</v>
      </c>
      <c r="C23" s="504">
        <v>2</v>
      </c>
      <c r="D23" s="414"/>
      <c r="E23" s="311">
        <v>15</v>
      </c>
      <c r="F23" s="311"/>
      <c r="G23" s="311">
        <v>13</v>
      </c>
      <c r="H23" s="311"/>
      <c r="I23" s="311">
        <v>9</v>
      </c>
      <c r="J23" s="311"/>
      <c r="K23" s="311">
        <v>8</v>
      </c>
      <c r="L23" s="311"/>
      <c r="M23" s="311">
        <v>1</v>
      </c>
      <c r="N23" s="311"/>
      <c r="O23" s="312">
        <f t="shared" si="0"/>
        <v>48</v>
      </c>
      <c r="P23" s="311"/>
      <c r="Q23" s="162"/>
      <c r="AI23" s="436"/>
      <c r="AJ23" s="436"/>
      <c r="AK23" s="436"/>
      <c r="AL23" s="436"/>
      <c r="AM23" s="436"/>
      <c r="AN23" s="436"/>
      <c r="AO23" s="436"/>
      <c r="AP23" s="436"/>
      <c r="AQ23" s="436"/>
      <c r="AR23" s="436"/>
    </row>
    <row r="24" spans="2:51" s="116" customFormat="1" ht="15.75" thickBot="1">
      <c r="B24" s="134" t="s">
        <v>7</v>
      </c>
      <c r="C24" s="402">
        <v>1</v>
      </c>
      <c r="D24" s="397"/>
      <c r="E24" s="311">
        <v>18</v>
      </c>
      <c r="F24" s="311"/>
      <c r="G24" s="311">
        <v>18</v>
      </c>
      <c r="H24" s="311"/>
      <c r="I24" s="311">
        <v>20</v>
      </c>
      <c r="J24" s="311"/>
      <c r="K24" s="311">
        <v>25</v>
      </c>
      <c r="L24" s="311"/>
      <c r="M24" s="311">
        <v>9</v>
      </c>
      <c r="N24" s="311"/>
      <c r="O24" s="312">
        <f t="shared" si="0"/>
        <v>91</v>
      </c>
      <c r="P24" s="311"/>
      <c r="Q24" s="162"/>
      <c r="AI24" s="436"/>
      <c r="AJ24" s="436"/>
      <c r="AK24" s="436"/>
      <c r="AL24" s="436"/>
      <c r="AM24" s="436"/>
      <c r="AN24" s="436"/>
      <c r="AO24" s="436"/>
      <c r="AP24" s="436"/>
      <c r="AQ24" s="436"/>
      <c r="AR24" s="436"/>
    </row>
    <row r="25" spans="2:51" s="116" customFormat="1" ht="15.75" thickBot="1">
      <c r="B25" s="134" t="s">
        <v>132</v>
      </c>
      <c r="C25" s="416">
        <v>3</v>
      </c>
      <c r="D25" s="397"/>
      <c r="E25" s="311">
        <v>135</v>
      </c>
      <c r="F25" s="311"/>
      <c r="G25" s="311">
        <v>98</v>
      </c>
      <c r="H25" s="311"/>
      <c r="I25" s="311">
        <v>113</v>
      </c>
      <c r="J25" s="311"/>
      <c r="K25" s="311">
        <v>96</v>
      </c>
      <c r="L25" s="311"/>
      <c r="M25" s="311">
        <v>35</v>
      </c>
      <c r="N25" s="311"/>
      <c r="O25" s="312">
        <f t="shared" si="0"/>
        <v>480</v>
      </c>
      <c r="P25" s="311"/>
      <c r="Q25" s="162"/>
      <c r="AI25" s="436"/>
      <c r="AJ25" s="436"/>
      <c r="AK25" s="436"/>
      <c r="AL25" s="436"/>
      <c r="AM25" s="436"/>
      <c r="AN25" s="436"/>
      <c r="AO25" s="436"/>
      <c r="AP25" s="436"/>
      <c r="AQ25" s="436"/>
      <c r="AR25" s="436"/>
      <c r="AU25" s="515" t="s">
        <v>15</v>
      </c>
      <c r="AV25" s="515" t="s">
        <v>1125</v>
      </c>
      <c r="AW25" s="515" t="s">
        <v>15</v>
      </c>
      <c r="AX25" s="520" t="s">
        <v>1125</v>
      </c>
      <c r="AY25" s="515" t="s">
        <v>2457</v>
      </c>
    </row>
    <row r="26" spans="2:51" s="116" customFormat="1" ht="15.75" thickBot="1">
      <c r="B26" s="134" t="s">
        <v>449</v>
      </c>
      <c r="C26" s="402"/>
      <c r="D26" s="397"/>
      <c r="E26" s="311">
        <v>18</v>
      </c>
      <c r="F26" s="311"/>
      <c r="G26" s="311">
        <v>20</v>
      </c>
      <c r="H26" s="311"/>
      <c r="I26" s="311">
        <v>20</v>
      </c>
      <c r="J26" s="311"/>
      <c r="K26" s="311">
        <v>7</v>
      </c>
      <c r="L26" s="311"/>
      <c r="M26" s="311"/>
      <c r="N26" s="311"/>
      <c r="O26" s="312">
        <f t="shared" si="0"/>
        <v>65</v>
      </c>
      <c r="P26" s="311"/>
      <c r="Q26" s="162"/>
      <c r="AA26" s="436"/>
      <c r="AI26" s="436"/>
      <c r="AJ26" s="436"/>
      <c r="AK26" s="436"/>
      <c r="AL26" s="436"/>
      <c r="AM26" s="436"/>
      <c r="AN26" s="436"/>
      <c r="AO26" s="436"/>
      <c r="AP26" s="436"/>
      <c r="AQ26" s="436"/>
      <c r="AR26" s="436"/>
      <c r="AU26" s="516" t="s">
        <v>3</v>
      </c>
      <c r="AV26" s="517">
        <f>P3</f>
        <v>6055</v>
      </c>
      <c r="AW26" s="518" t="s">
        <v>3</v>
      </c>
      <c r="AX26" s="517">
        <v>6055</v>
      </c>
      <c r="AY26" s="524">
        <f>AX26/$AV$39</f>
        <v>0.36741504854368934</v>
      </c>
    </row>
    <row r="27" spans="2:51" s="116" customFormat="1" ht="15.75" thickBot="1">
      <c r="B27" s="135" t="s">
        <v>311</v>
      </c>
      <c r="C27" s="412"/>
      <c r="D27" s="409"/>
      <c r="E27" s="311">
        <v>35</v>
      </c>
      <c r="F27" s="313"/>
      <c r="G27" s="311">
        <v>26</v>
      </c>
      <c r="H27" s="313"/>
      <c r="I27" s="311">
        <v>20</v>
      </c>
      <c r="J27" s="313"/>
      <c r="K27" s="313">
        <v>11</v>
      </c>
      <c r="L27" s="313"/>
      <c r="M27" s="313">
        <v>1</v>
      </c>
      <c r="N27" s="313"/>
      <c r="O27" s="312">
        <f t="shared" si="0"/>
        <v>93</v>
      </c>
      <c r="P27" s="313"/>
      <c r="Q27" s="162"/>
      <c r="AI27" s="436"/>
      <c r="AJ27" s="436"/>
      <c r="AK27" s="436"/>
      <c r="AL27" s="436"/>
      <c r="AM27" s="436"/>
      <c r="AN27" s="436"/>
      <c r="AO27" s="436"/>
      <c r="AP27" s="436"/>
      <c r="AQ27" s="436"/>
      <c r="AR27" s="436"/>
      <c r="AU27" s="516" t="s">
        <v>11</v>
      </c>
      <c r="AV27" s="519">
        <f>P12</f>
        <v>3179</v>
      </c>
      <c r="AW27" s="516" t="s">
        <v>11</v>
      </c>
      <c r="AX27" s="519">
        <v>3179</v>
      </c>
      <c r="AY27" s="524">
        <f>AX27/$AV$39</f>
        <v>0.1929004854368932</v>
      </c>
    </row>
    <row r="28" spans="2:51" s="116" customFormat="1" ht="15.75" thickBot="1">
      <c r="B28" s="130" t="s">
        <v>514</v>
      </c>
      <c r="C28" s="395"/>
      <c r="D28" s="396">
        <v>30</v>
      </c>
      <c r="E28" s="314"/>
      <c r="F28" s="530">
        <v>306</v>
      </c>
      <c r="G28" s="314"/>
      <c r="H28" s="530">
        <v>314</v>
      </c>
      <c r="I28" s="314"/>
      <c r="J28" s="530">
        <v>303</v>
      </c>
      <c r="K28" s="530"/>
      <c r="L28" s="530">
        <v>164</v>
      </c>
      <c r="M28" s="530"/>
      <c r="N28" s="530">
        <v>71</v>
      </c>
      <c r="O28" s="315"/>
      <c r="P28" s="530">
        <f>SUM(D28,F28,H28,J28,L28,N28)</f>
        <v>1188</v>
      </c>
      <c r="Q28" s="513">
        <f>SUM(E28,G28,I28,K28,O28)</f>
        <v>0</v>
      </c>
      <c r="AI28" s="436"/>
      <c r="AJ28" s="436"/>
      <c r="AK28" s="436"/>
      <c r="AL28" s="436"/>
      <c r="AM28" s="436"/>
      <c r="AN28" s="436"/>
      <c r="AO28" s="436"/>
      <c r="AP28" s="436"/>
      <c r="AQ28" s="436"/>
      <c r="AR28" s="436"/>
      <c r="AU28" s="516" t="s">
        <v>2</v>
      </c>
      <c r="AV28" s="519">
        <f>P8</f>
        <v>2243</v>
      </c>
      <c r="AW28" s="516" t="s">
        <v>2</v>
      </c>
      <c r="AX28" s="519">
        <v>2243</v>
      </c>
      <c r="AY28" s="524">
        <f>AX28/$AV$39</f>
        <v>0.13610436893203884</v>
      </c>
    </row>
    <row r="29" spans="2:51" s="116" customFormat="1" ht="15.75" thickBot="1">
      <c r="B29" s="134" t="s">
        <v>118</v>
      </c>
      <c r="C29" s="402">
        <v>29</v>
      </c>
      <c r="D29" s="397"/>
      <c r="E29" s="312">
        <v>272</v>
      </c>
      <c r="F29" s="311"/>
      <c r="G29" s="312">
        <v>291</v>
      </c>
      <c r="H29" s="311"/>
      <c r="I29" s="312">
        <v>294</v>
      </c>
      <c r="J29" s="311"/>
      <c r="K29" s="311">
        <v>158</v>
      </c>
      <c r="L29" s="311"/>
      <c r="M29" s="311">
        <v>66</v>
      </c>
      <c r="N29" s="311"/>
      <c r="O29" s="312">
        <f t="shared" si="0"/>
        <v>1110</v>
      </c>
      <c r="P29" s="311"/>
      <c r="Q29" s="162"/>
      <c r="AI29" s="436"/>
      <c r="AJ29" s="436"/>
      <c r="AK29" s="436"/>
      <c r="AL29" s="436"/>
      <c r="AM29" s="436"/>
      <c r="AN29" s="436"/>
      <c r="AO29" s="436"/>
      <c r="AP29" s="436"/>
      <c r="AQ29" s="436"/>
      <c r="AR29" s="436"/>
      <c r="AU29" s="516" t="s">
        <v>131</v>
      </c>
      <c r="AV29" s="519">
        <f>P31</f>
        <v>1322</v>
      </c>
      <c r="AW29" s="516" t="s">
        <v>131</v>
      </c>
      <c r="AX29" s="519">
        <v>1322</v>
      </c>
      <c r="AY29" s="524">
        <f t="shared" ref="AY29:AY36" si="1">AX29/$AV$39</f>
        <v>8.0218446601941745E-2</v>
      </c>
    </row>
    <row r="30" spans="2:51" s="116" customFormat="1" ht="15.75" thickBot="1">
      <c r="B30" s="134" t="s">
        <v>311</v>
      </c>
      <c r="C30" s="402">
        <v>1</v>
      </c>
      <c r="D30" s="397"/>
      <c r="E30" s="312">
        <v>33</v>
      </c>
      <c r="F30" s="311"/>
      <c r="G30" s="312">
        <v>23</v>
      </c>
      <c r="H30" s="311"/>
      <c r="I30" s="312">
        <v>9</v>
      </c>
      <c r="J30" s="311"/>
      <c r="K30" s="311">
        <v>6</v>
      </c>
      <c r="L30" s="311"/>
      <c r="M30" s="311">
        <v>5</v>
      </c>
      <c r="N30" s="311"/>
      <c r="O30" s="312">
        <f t="shared" si="0"/>
        <v>77</v>
      </c>
      <c r="P30" s="311"/>
      <c r="Q30" s="162"/>
      <c r="AI30" s="436"/>
      <c r="AJ30" s="436"/>
      <c r="AK30" s="436"/>
      <c r="AL30" s="436"/>
      <c r="AM30" s="436"/>
      <c r="AN30" s="436"/>
      <c r="AO30" s="436"/>
      <c r="AP30" s="436"/>
      <c r="AQ30" s="436"/>
      <c r="AR30" s="436"/>
      <c r="AU30" s="516" t="s">
        <v>187</v>
      </c>
      <c r="AV30" s="519">
        <f>P39</f>
        <v>1223</v>
      </c>
      <c r="AW30" s="516" t="s">
        <v>187</v>
      </c>
      <c r="AX30" s="519">
        <v>1223</v>
      </c>
      <c r="AY30" s="524">
        <f t="shared" si="1"/>
        <v>7.4211165048543692E-2</v>
      </c>
    </row>
    <row r="31" spans="2:51" s="116" customFormat="1" ht="15.75" thickBot="1">
      <c r="B31" s="130" t="s">
        <v>131</v>
      </c>
      <c r="C31" s="406"/>
      <c r="D31" s="404">
        <v>12</v>
      </c>
      <c r="E31" s="317"/>
      <c r="F31" s="316">
        <v>486</v>
      </c>
      <c r="G31" s="317"/>
      <c r="H31" s="316">
        <v>368</v>
      </c>
      <c r="I31" s="317"/>
      <c r="J31" s="316">
        <v>306</v>
      </c>
      <c r="K31" s="316"/>
      <c r="L31" s="316">
        <v>107</v>
      </c>
      <c r="M31" s="316"/>
      <c r="N31" s="316">
        <v>43</v>
      </c>
      <c r="O31" s="318"/>
      <c r="P31" s="530">
        <f>SUM(D31,F31,H31,J31,L31,N31)</f>
        <v>1322</v>
      </c>
      <c r="Q31" s="513">
        <f>SUM(E31,G31,I31,K31,O31)</f>
        <v>0</v>
      </c>
      <c r="AI31" s="436"/>
      <c r="AJ31" s="436"/>
      <c r="AK31" s="436"/>
      <c r="AL31" s="436"/>
      <c r="AM31" s="436"/>
      <c r="AN31" s="436"/>
      <c r="AO31" s="436"/>
      <c r="AP31" s="436"/>
      <c r="AQ31" s="436"/>
      <c r="AR31" s="436"/>
      <c r="AU31" s="516" t="s">
        <v>514</v>
      </c>
      <c r="AV31" s="519">
        <f>P28</f>
        <v>1188</v>
      </c>
      <c r="AW31" s="516" t="s">
        <v>514</v>
      </c>
      <c r="AX31" s="519">
        <v>1188</v>
      </c>
      <c r="AY31" s="524">
        <f t="shared" si="1"/>
        <v>7.2087378640776703E-2</v>
      </c>
    </row>
    <row r="32" spans="2:51" s="116" customFormat="1" ht="15.75" thickBot="1">
      <c r="B32" s="136" t="s">
        <v>8</v>
      </c>
      <c r="C32" s="402">
        <v>7</v>
      </c>
      <c r="D32" s="397"/>
      <c r="E32" s="312">
        <v>170</v>
      </c>
      <c r="F32" s="311"/>
      <c r="G32" s="312">
        <v>136</v>
      </c>
      <c r="H32" s="311"/>
      <c r="I32" s="312">
        <v>118</v>
      </c>
      <c r="J32" s="311"/>
      <c r="K32" s="311">
        <v>17</v>
      </c>
      <c r="L32" s="311"/>
      <c r="M32" s="311">
        <v>3</v>
      </c>
      <c r="N32" s="311"/>
      <c r="O32" s="312">
        <f t="shared" si="0"/>
        <v>451</v>
      </c>
      <c r="P32" s="311"/>
      <c r="Q32" s="162"/>
      <c r="AI32" s="436"/>
      <c r="AJ32" s="436"/>
      <c r="AK32" s="436"/>
      <c r="AL32" s="436"/>
      <c r="AM32" s="436"/>
      <c r="AN32" s="436"/>
      <c r="AO32" s="436"/>
      <c r="AP32" s="436"/>
      <c r="AQ32" s="436"/>
      <c r="AR32" s="436"/>
      <c r="AU32" s="516" t="s">
        <v>12</v>
      </c>
      <c r="AV32" s="519">
        <f>P22</f>
        <v>777</v>
      </c>
      <c r="AW32" s="516" t="s">
        <v>12</v>
      </c>
      <c r="AX32" s="519">
        <v>777</v>
      </c>
      <c r="AY32" s="524">
        <f t="shared" si="1"/>
        <v>4.7148058252427183E-2</v>
      </c>
    </row>
    <row r="33" spans="2:51" s="116" customFormat="1" ht="15.75" thickBot="1">
      <c r="B33" s="136" t="s">
        <v>7</v>
      </c>
      <c r="C33" s="402">
        <v>4</v>
      </c>
      <c r="D33" s="397"/>
      <c r="E33" s="312">
        <v>56</v>
      </c>
      <c r="F33" s="311"/>
      <c r="G33" s="312">
        <v>45</v>
      </c>
      <c r="H33" s="311"/>
      <c r="I33" s="312">
        <v>67</v>
      </c>
      <c r="J33" s="311"/>
      <c r="K33" s="311">
        <v>31</v>
      </c>
      <c r="L33" s="311"/>
      <c r="M33" s="311">
        <v>6</v>
      </c>
      <c r="N33" s="311"/>
      <c r="O33" s="312">
        <f t="shared" si="0"/>
        <v>209</v>
      </c>
      <c r="P33" s="311"/>
      <c r="Q33" s="162"/>
      <c r="AI33" s="436"/>
      <c r="AJ33" s="436"/>
      <c r="AK33" s="436"/>
      <c r="AL33" s="436"/>
      <c r="AM33" s="436"/>
      <c r="AN33" s="436"/>
      <c r="AO33" s="436"/>
      <c r="AP33" s="436"/>
      <c r="AQ33" s="436"/>
      <c r="AR33" s="436"/>
      <c r="AU33" s="516" t="s">
        <v>321</v>
      </c>
      <c r="AV33" s="519">
        <f>P44</f>
        <v>245</v>
      </c>
      <c r="AW33" s="516" t="s">
        <v>321</v>
      </c>
      <c r="AX33" s="519">
        <v>245</v>
      </c>
      <c r="AY33" s="524">
        <f t="shared" si="1"/>
        <v>1.4866504854368932E-2</v>
      </c>
    </row>
    <row r="34" spans="2:51" s="116" customFormat="1" ht="15.75" thickBot="1">
      <c r="B34" s="134" t="s">
        <v>311</v>
      </c>
      <c r="C34" s="402"/>
      <c r="D34" s="397"/>
      <c r="E34" s="312">
        <v>10</v>
      </c>
      <c r="F34" s="311"/>
      <c r="G34" s="312">
        <v>42</v>
      </c>
      <c r="H34" s="311"/>
      <c r="I34" s="312">
        <v>19</v>
      </c>
      <c r="J34" s="311"/>
      <c r="K34" s="311">
        <v>3</v>
      </c>
      <c r="L34" s="311"/>
      <c r="M34" s="311">
        <v>3</v>
      </c>
      <c r="N34" s="311"/>
      <c r="O34" s="312">
        <f t="shared" si="0"/>
        <v>77</v>
      </c>
      <c r="P34" s="311"/>
      <c r="Q34" s="162"/>
      <c r="AI34" s="436"/>
      <c r="AJ34" s="436"/>
      <c r="AK34" s="436"/>
      <c r="AL34" s="436"/>
      <c r="AM34" s="436"/>
      <c r="AN34" s="436"/>
      <c r="AO34" s="436"/>
      <c r="AP34" s="436"/>
      <c r="AQ34" s="436"/>
      <c r="AR34" s="436"/>
      <c r="AU34" s="516" t="s">
        <v>10</v>
      </c>
      <c r="AV34" s="519">
        <f>P17</f>
        <v>147</v>
      </c>
      <c r="AW34" s="516" t="s">
        <v>10</v>
      </c>
      <c r="AX34" s="519">
        <v>147</v>
      </c>
      <c r="AY34" s="524">
        <f t="shared" si="1"/>
        <v>8.9199029126213591E-3</v>
      </c>
    </row>
    <row r="35" spans="2:51" s="116" customFormat="1" ht="15.75" thickBot="1">
      <c r="B35" s="208" t="s">
        <v>1251</v>
      </c>
      <c r="C35" s="418">
        <v>1</v>
      </c>
      <c r="D35" s="400"/>
      <c r="E35" s="312">
        <v>119</v>
      </c>
      <c r="F35" s="312"/>
      <c r="G35" s="312">
        <v>72</v>
      </c>
      <c r="H35" s="312"/>
      <c r="I35" s="312">
        <v>55</v>
      </c>
      <c r="J35" s="312"/>
      <c r="K35" s="312">
        <v>50</v>
      </c>
      <c r="L35" s="312"/>
      <c r="M35" s="312">
        <v>29</v>
      </c>
      <c r="N35" s="312"/>
      <c r="O35" s="312">
        <f t="shared" si="0"/>
        <v>326</v>
      </c>
      <c r="P35" s="311"/>
      <c r="Q35" s="162"/>
      <c r="AI35" s="436"/>
      <c r="AJ35" s="436"/>
      <c r="AK35" s="436"/>
      <c r="AL35" s="436"/>
      <c r="AM35" s="436"/>
      <c r="AN35" s="436"/>
      <c r="AO35" s="436"/>
      <c r="AP35" s="436"/>
      <c r="AQ35" s="436"/>
      <c r="AR35" s="436"/>
      <c r="AU35" s="516" t="s">
        <v>372</v>
      </c>
      <c r="AV35" s="519">
        <f>P55</f>
        <v>0</v>
      </c>
      <c r="AW35" s="516" t="s">
        <v>57</v>
      </c>
      <c r="AX35" s="519">
        <v>61</v>
      </c>
      <c r="AY35" s="524">
        <f t="shared" si="1"/>
        <v>3.7014563106796115E-3</v>
      </c>
    </row>
    <row r="36" spans="2:51" s="116" customFormat="1" ht="15.75" thickBot="1">
      <c r="B36" s="208" t="s">
        <v>1301</v>
      </c>
      <c r="C36" s="418"/>
      <c r="D36" s="400"/>
      <c r="E36" s="312">
        <v>6</v>
      </c>
      <c r="F36" s="312"/>
      <c r="G36" s="312">
        <v>15</v>
      </c>
      <c r="H36" s="312"/>
      <c r="I36" s="312">
        <v>3</v>
      </c>
      <c r="J36" s="312"/>
      <c r="K36" s="312">
        <v>3</v>
      </c>
      <c r="L36" s="312"/>
      <c r="M36" s="312"/>
      <c r="N36" s="312"/>
      <c r="O36" s="312">
        <f t="shared" si="0"/>
        <v>27</v>
      </c>
      <c r="P36" s="311"/>
      <c r="Q36" s="162"/>
      <c r="AI36" s="436"/>
      <c r="AJ36" s="436"/>
      <c r="AK36" s="436"/>
      <c r="AL36" s="436"/>
      <c r="AM36" s="436"/>
      <c r="AN36" s="436"/>
      <c r="AO36" s="436"/>
      <c r="AP36" s="436"/>
      <c r="AQ36" s="436"/>
      <c r="AR36" s="436"/>
      <c r="AU36" s="516" t="s">
        <v>57</v>
      </c>
      <c r="AV36" s="519">
        <f>P41</f>
        <v>61</v>
      </c>
      <c r="AW36" s="516" t="s">
        <v>243</v>
      </c>
      <c r="AX36" s="519">
        <v>40</v>
      </c>
      <c r="AY36" s="524">
        <f t="shared" si="1"/>
        <v>2.4271844660194173E-3</v>
      </c>
    </row>
    <row r="37" spans="2:51" s="116" customFormat="1" ht="15.75" thickBot="1">
      <c r="B37" s="208" t="s">
        <v>1409</v>
      </c>
      <c r="C37" s="418"/>
      <c r="D37" s="400"/>
      <c r="E37" s="312">
        <v>118</v>
      </c>
      <c r="F37" s="312"/>
      <c r="G37" s="312">
        <v>51</v>
      </c>
      <c r="H37" s="312"/>
      <c r="I37" s="312">
        <v>40</v>
      </c>
      <c r="J37" s="312"/>
      <c r="K37" s="312">
        <v>2</v>
      </c>
      <c r="L37" s="312"/>
      <c r="M37" s="312">
        <v>1</v>
      </c>
      <c r="N37" s="312"/>
      <c r="O37" s="312">
        <f t="shared" si="0"/>
        <v>212</v>
      </c>
      <c r="P37" s="311"/>
      <c r="Q37" s="162"/>
      <c r="AI37" s="436"/>
      <c r="AJ37" s="436"/>
      <c r="AK37" s="436"/>
      <c r="AL37" s="436"/>
      <c r="AM37" s="436"/>
      <c r="AN37" s="436"/>
      <c r="AO37" s="436"/>
      <c r="AP37" s="436"/>
      <c r="AQ37" s="436"/>
      <c r="AR37" s="436"/>
      <c r="AU37" s="516" t="s">
        <v>243</v>
      </c>
      <c r="AV37" s="519">
        <f>P50</f>
        <v>40</v>
      </c>
      <c r="AW37" s="516" t="s">
        <v>372</v>
      </c>
      <c r="AX37" s="519">
        <v>0</v>
      </c>
      <c r="AY37" s="524">
        <f>AX37/$AV$39</f>
        <v>0</v>
      </c>
    </row>
    <row r="38" spans="2:51" s="116" customFormat="1" ht="15.75" thickBot="1">
      <c r="B38" s="208" t="s">
        <v>1508</v>
      </c>
      <c r="C38" s="506"/>
      <c r="D38" s="397"/>
      <c r="E38" s="312">
        <v>7</v>
      </c>
      <c r="F38" s="313"/>
      <c r="G38" s="312">
        <v>7</v>
      </c>
      <c r="H38" s="313"/>
      <c r="I38" s="312">
        <v>4</v>
      </c>
      <c r="J38" s="313"/>
      <c r="K38" s="313">
        <v>2</v>
      </c>
      <c r="L38" s="313"/>
      <c r="M38" s="313">
        <v>1</v>
      </c>
      <c r="N38" s="313"/>
      <c r="O38" s="312">
        <f t="shared" si="0"/>
        <v>21</v>
      </c>
      <c r="P38" s="313"/>
      <c r="Q38" s="162"/>
      <c r="AI38" s="436"/>
      <c r="AJ38" s="436"/>
      <c r="AK38" s="436"/>
      <c r="AL38" s="436"/>
      <c r="AM38" s="436"/>
      <c r="AN38" s="436"/>
      <c r="AO38" s="436"/>
      <c r="AP38" s="436"/>
      <c r="AQ38" s="436"/>
      <c r="AR38" s="436"/>
      <c r="AU38" s="514"/>
      <c r="AV38" s="514"/>
      <c r="AW38" s="514"/>
      <c r="AX38" s="514"/>
      <c r="AY38" s="514"/>
    </row>
    <row r="39" spans="2:51" s="116" customFormat="1" ht="15.75" thickBot="1">
      <c r="B39" s="130" t="s">
        <v>187</v>
      </c>
      <c r="C39" s="395"/>
      <c r="D39" s="396">
        <v>17</v>
      </c>
      <c r="E39" s="314"/>
      <c r="F39" s="530">
        <v>281</v>
      </c>
      <c r="G39" s="314"/>
      <c r="H39" s="530">
        <v>319</v>
      </c>
      <c r="I39" s="314"/>
      <c r="J39" s="530">
        <v>285</v>
      </c>
      <c r="K39" s="530"/>
      <c r="L39" s="530">
        <v>248</v>
      </c>
      <c r="M39" s="530"/>
      <c r="N39" s="530">
        <v>73</v>
      </c>
      <c r="O39" s="315"/>
      <c r="P39" s="530">
        <f>SUM(D39,F39,H39,J39,L39,N39)</f>
        <v>1223</v>
      </c>
      <c r="Q39" s="513">
        <f>SUM(E39,G39,I39,K39,O39)</f>
        <v>0</v>
      </c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U39" s="521" t="s">
        <v>1283</v>
      </c>
      <c r="AV39" s="522">
        <f>SUM(AV26:AV38)</f>
        <v>16480</v>
      </c>
      <c r="AW39" s="522"/>
      <c r="AX39" s="522">
        <f>SUM(AX26:AX38)</f>
        <v>16480</v>
      </c>
      <c r="AY39" s="523">
        <f>SUM(AY26:AY37)</f>
        <v>1</v>
      </c>
    </row>
    <row r="40" spans="2:51" s="116" customFormat="1" ht="15.75" thickBot="1">
      <c r="B40" s="134" t="s">
        <v>508</v>
      </c>
      <c r="C40" s="402">
        <v>17</v>
      </c>
      <c r="D40" s="397"/>
      <c r="E40" s="312">
        <v>281</v>
      </c>
      <c r="F40" s="311"/>
      <c r="G40" s="312">
        <v>319</v>
      </c>
      <c r="H40" s="311"/>
      <c r="I40" s="312">
        <v>285</v>
      </c>
      <c r="J40" s="311"/>
      <c r="K40" s="311">
        <v>248</v>
      </c>
      <c r="L40" s="311"/>
      <c r="M40" s="311">
        <v>73</v>
      </c>
      <c r="N40" s="311"/>
      <c r="O40" s="312">
        <f t="shared" si="0"/>
        <v>1223</v>
      </c>
      <c r="P40" s="311"/>
      <c r="Q40" s="162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</row>
    <row r="41" spans="2:51" s="116" customFormat="1" ht="15.75" thickBot="1">
      <c r="B41" s="130" t="s">
        <v>57</v>
      </c>
      <c r="C41" s="406"/>
      <c r="D41" s="404">
        <v>2</v>
      </c>
      <c r="E41" s="317"/>
      <c r="F41" s="316">
        <v>16</v>
      </c>
      <c r="G41" s="317"/>
      <c r="H41" s="316">
        <v>30</v>
      </c>
      <c r="I41" s="317"/>
      <c r="J41" s="316">
        <v>10</v>
      </c>
      <c r="K41" s="316"/>
      <c r="L41" s="316"/>
      <c r="M41" s="316"/>
      <c r="N41" s="316">
        <v>3</v>
      </c>
      <c r="O41" s="318"/>
      <c r="P41" s="530">
        <f>SUM(D41,F41,H41,J41,L41,N41)</f>
        <v>61</v>
      </c>
      <c r="Q41" s="513">
        <f>SUM(E41,G41,I41,K41,O41)</f>
        <v>0</v>
      </c>
      <c r="AI41" s="436"/>
      <c r="AJ41" s="436"/>
      <c r="AK41" s="436"/>
      <c r="AL41" s="436"/>
      <c r="AM41" s="436"/>
      <c r="AN41" s="436"/>
      <c r="AO41" s="436"/>
      <c r="AP41" s="436"/>
      <c r="AQ41" s="436"/>
      <c r="AR41" s="436"/>
    </row>
    <row r="42" spans="2:51" s="116" customFormat="1" ht="15.75" thickBot="1">
      <c r="B42" s="134" t="s">
        <v>7</v>
      </c>
      <c r="C42" s="402">
        <v>1</v>
      </c>
      <c r="D42" s="397"/>
      <c r="E42" s="312">
        <v>12</v>
      </c>
      <c r="F42" s="311"/>
      <c r="G42" s="312">
        <v>21</v>
      </c>
      <c r="H42" s="311"/>
      <c r="I42" s="312">
        <v>8</v>
      </c>
      <c r="J42" s="311"/>
      <c r="K42" s="311"/>
      <c r="L42" s="311"/>
      <c r="M42" s="311">
        <v>3</v>
      </c>
      <c r="N42" s="311"/>
      <c r="O42" s="312">
        <f t="shared" si="0"/>
        <v>45</v>
      </c>
      <c r="P42" s="311"/>
      <c r="Q42" s="162"/>
      <c r="AI42" s="436"/>
      <c r="AJ42" s="436"/>
      <c r="AK42" s="436"/>
      <c r="AL42" s="436"/>
      <c r="AM42" s="436"/>
      <c r="AN42" s="436"/>
      <c r="AO42" s="436"/>
      <c r="AP42" s="436"/>
      <c r="AQ42" s="436"/>
      <c r="AR42" s="436"/>
    </row>
    <row r="43" spans="2:51" s="116" customFormat="1" ht="15.75" thickBot="1">
      <c r="B43" s="135" t="s">
        <v>311</v>
      </c>
      <c r="C43" s="402">
        <v>1</v>
      </c>
      <c r="D43" s="397"/>
      <c r="E43" s="312">
        <v>4</v>
      </c>
      <c r="F43" s="311"/>
      <c r="G43" s="312">
        <v>9</v>
      </c>
      <c r="H43" s="311"/>
      <c r="I43" s="312">
        <v>2</v>
      </c>
      <c r="J43" s="311"/>
      <c r="K43" s="311"/>
      <c r="L43" s="311"/>
      <c r="M43" s="311"/>
      <c r="N43" s="311"/>
      <c r="O43" s="312">
        <f t="shared" si="0"/>
        <v>16</v>
      </c>
      <c r="P43" s="311"/>
      <c r="Q43" s="162"/>
      <c r="AI43" s="436"/>
      <c r="AJ43" s="436"/>
      <c r="AK43" s="436"/>
      <c r="AL43" s="436"/>
      <c r="AM43" s="436"/>
      <c r="AN43" s="436"/>
      <c r="AO43" s="436"/>
      <c r="AP43" s="436"/>
      <c r="AQ43" s="436"/>
      <c r="AR43" s="436"/>
    </row>
    <row r="44" spans="2:51" s="116" customFormat="1" ht="15.75" thickBot="1">
      <c r="B44" s="132" t="s">
        <v>321</v>
      </c>
      <c r="C44" s="406"/>
      <c r="D44" s="404">
        <v>11</v>
      </c>
      <c r="E44" s="317"/>
      <c r="F44" s="316">
        <v>49</v>
      </c>
      <c r="G44" s="317"/>
      <c r="H44" s="316">
        <v>60</v>
      </c>
      <c r="I44" s="317"/>
      <c r="J44" s="316">
        <v>60</v>
      </c>
      <c r="K44" s="316"/>
      <c r="L44" s="316">
        <v>47</v>
      </c>
      <c r="M44" s="316"/>
      <c r="N44" s="316">
        <v>18</v>
      </c>
      <c r="O44" s="316"/>
      <c r="P44" s="530">
        <f>SUM(D44,F44,H44,J44,L44,N44)</f>
        <v>245</v>
      </c>
      <c r="Q44" s="513">
        <f>SUM(E44,G44,I44,K44,O44)</f>
        <v>0</v>
      </c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</row>
    <row r="45" spans="2:51" s="116" customFormat="1" ht="15.75" thickBot="1">
      <c r="B45" s="134" t="s">
        <v>1220</v>
      </c>
      <c r="C45" s="416"/>
      <c r="D45" s="397"/>
      <c r="E45" s="311">
        <v>0</v>
      </c>
      <c r="F45" s="311"/>
      <c r="G45" s="311">
        <v>0</v>
      </c>
      <c r="H45" s="311"/>
      <c r="I45" s="311">
        <v>0</v>
      </c>
      <c r="J45" s="311"/>
      <c r="K45" s="311"/>
      <c r="L45" s="311"/>
      <c r="M45" s="311"/>
      <c r="N45" s="311"/>
      <c r="O45" s="312">
        <f t="shared" si="0"/>
        <v>0</v>
      </c>
      <c r="P45" s="311"/>
      <c r="Q45" s="162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</row>
    <row r="46" spans="2:51" s="116" customFormat="1" ht="15.75" thickBot="1">
      <c r="B46" s="134" t="s">
        <v>312</v>
      </c>
      <c r="C46" s="402">
        <v>6</v>
      </c>
      <c r="D46" s="397"/>
      <c r="E46" s="312">
        <v>23</v>
      </c>
      <c r="F46" s="311"/>
      <c r="G46" s="312">
        <v>16</v>
      </c>
      <c r="H46" s="311"/>
      <c r="I46" s="312">
        <v>20</v>
      </c>
      <c r="J46" s="311"/>
      <c r="K46" s="311">
        <v>26</v>
      </c>
      <c r="L46" s="311"/>
      <c r="M46" s="311">
        <v>8</v>
      </c>
      <c r="N46" s="311"/>
      <c r="O46" s="312">
        <f t="shared" si="0"/>
        <v>99</v>
      </c>
      <c r="P46" s="311"/>
      <c r="Q46" s="162"/>
      <c r="AI46" s="436"/>
      <c r="AJ46" s="436"/>
      <c r="AK46" s="436"/>
      <c r="AL46" s="436"/>
      <c r="AM46" s="436"/>
      <c r="AN46" s="436"/>
      <c r="AO46" s="436"/>
      <c r="AP46" s="436"/>
      <c r="AQ46" s="436"/>
      <c r="AR46" s="436"/>
    </row>
    <row r="47" spans="2:51" s="116" customFormat="1" ht="15.75" thickBot="1">
      <c r="B47" s="134" t="s">
        <v>500</v>
      </c>
      <c r="C47" s="416">
        <v>5</v>
      </c>
      <c r="D47" s="397"/>
      <c r="E47" s="311">
        <v>18</v>
      </c>
      <c r="F47" s="311"/>
      <c r="G47" s="311">
        <v>32</v>
      </c>
      <c r="H47" s="311"/>
      <c r="I47" s="311">
        <v>32</v>
      </c>
      <c r="J47" s="311"/>
      <c r="K47" s="311">
        <v>13</v>
      </c>
      <c r="L47" s="311"/>
      <c r="M47" s="311">
        <v>8</v>
      </c>
      <c r="N47" s="311"/>
      <c r="O47" s="312">
        <f t="shared" si="0"/>
        <v>108</v>
      </c>
      <c r="P47" s="311"/>
      <c r="Q47" s="162"/>
      <c r="AI47" s="436"/>
      <c r="AJ47" s="436"/>
      <c r="AK47" s="436"/>
      <c r="AL47" s="436"/>
      <c r="AM47" s="436"/>
      <c r="AN47" s="436"/>
      <c r="AO47" s="436"/>
      <c r="AP47" s="436"/>
      <c r="AQ47" s="436"/>
      <c r="AR47" s="436"/>
    </row>
    <row r="48" spans="2:51" s="116" customFormat="1" ht="15.75" thickBot="1">
      <c r="B48" s="134" t="s">
        <v>311</v>
      </c>
      <c r="C48" s="402"/>
      <c r="D48" s="397"/>
      <c r="E48" s="312">
        <v>5</v>
      </c>
      <c r="F48" s="311"/>
      <c r="G48" s="312">
        <v>10</v>
      </c>
      <c r="H48" s="311"/>
      <c r="I48" s="312">
        <v>8</v>
      </c>
      <c r="J48" s="311"/>
      <c r="K48" s="311">
        <v>7</v>
      </c>
      <c r="L48" s="311"/>
      <c r="M48" s="311">
        <v>2</v>
      </c>
      <c r="N48" s="311"/>
      <c r="O48" s="312">
        <f t="shared" si="0"/>
        <v>32</v>
      </c>
      <c r="P48" s="311"/>
      <c r="Q48" s="162"/>
      <c r="AI48" s="436"/>
      <c r="AJ48" s="436"/>
      <c r="AK48" s="436"/>
      <c r="AL48" s="436"/>
      <c r="AM48" s="436"/>
      <c r="AN48" s="436"/>
      <c r="AO48" s="436"/>
      <c r="AP48" s="436"/>
      <c r="AQ48" s="436"/>
      <c r="AR48" s="436"/>
    </row>
    <row r="49" spans="2:44" s="116" customFormat="1" ht="15.75" thickBot="1">
      <c r="B49" s="156" t="s">
        <v>7</v>
      </c>
      <c r="C49" s="511"/>
      <c r="D49" s="397"/>
      <c r="E49" s="312">
        <v>3</v>
      </c>
      <c r="F49" s="311"/>
      <c r="G49" s="312">
        <v>2</v>
      </c>
      <c r="H49" s="311"/>
      <c r="I49" s="312">
        <v>0</v>
      </c>
      <c r="J49" s="311"/>
      <c r="K49" s="311">
        <v>1</v>
      </c>
      <c r="L49" s="311"/>
      <c r="M49" s="311"/>
      <c r="N49" s="311"/>
      <c r="O49" s="312">
        <f t="shared" si="0"/>
        <v>6</v>
      </c>
      <c r="P49" s="311"/>
      <c r="Q49" s="162"/>
      <c r="AI49" s="436"/>
      <c r="AJ49" s="436"/>
      <c r="AK49" s="436"/>
      <c r="AL49" s="436"/>
      <c r="AM49" s="436"/>
      <c r="AN49" s="436"/>
      <c r="AO49" s="436"/>
      <c r="AP49" s="436"/>
      <c r="AQ49" s="436"/>
      <c r="AR49" s="436"/>
    </row>
    <row r="50" spans="2:44" s="116" customFormat="1" ht="15.75" thickBot="1">
      <c r="B50" s="130" t="s">
        <v>243</v>
      </c>
      <c r="C50" s="406"/>
      <c r="D50" s="404">
        <v>2</v>
      </c>
      <c r="E50" s="317"/>
      <c r="F50" s="316">
        <v>9</v>
      </c>
      <c r="G50" s="317"/>
      <c r="H50" s="316">
        <v>9</v>
      </c>
      <c r="I50" s="317"/>
      <c r="J50" s="316">
        <v>12</v>
      </c>
      <c r="K50" s="316"/>
      <c r="L50" s="316">
        <v>7</v>
      </c>
      <c r="M50" s="316"/>
      <c r="N50" s="316">
        <v>1</v>
      </c>
      <c r="O50" s="318"/>
      <c r="P50" s="530">
        <f>SUM(D50,F50,H50,J50,L50,N50)</f>
        <v>40</v>
      </c>
      <c r="Q50" s="513">
        <f>SUM(E50,G50,I50,K50,O50)</f>
        <v>0</v>
      </c>
      <c r="AI50" s="436"/>
      <c r="AJ50" s="436"/>
      <c r="AK50" s="436"/>
      <c r="AL50" s="436"/>
      <c r="AM50" s="436"/>
      <c r="AN50" s="436"/>
      <c r="AO50" s="436"/>
      <c r="AP50" s="436"/>
      <c r="AQ50" s="436"/>
      <c r="AR50" s="436"/>
    </row>
    <row r="51" spans="2:44" s="116" customFormat="1" ht="15.75" thickBot="1">
      <c r="B51" s="134" t="s">
        <v>313</v>
      </c>
      <c r="C51" s="416"/>
      <c r="D51" s="397"/>
      <c r="E51" s="311">
        <v>0</v>
      </c>
      <c r="F51" s="311"/>
      <c r="G51" s="311">
        <v>1</v>
      </c>
      <c r="H51" s="311"/>
      <c r="I51" s="311">
        <v>2</v>
      </c>
      <c r="J51" s="311"/>
      <c r="K51" s="311">
        <v>1</v>
      </c>
      <c r="L51" s="311"/>
      <c r="M51" s="311">
        <v>1</v>
      </c>
      <c r="N51" s="311"/>
      <c r="O51" s="312">
        <f t="shared" si="0"/>
        <v>5</v>
      </c>
      <c r="P51" s="311"/>
      <c r="Q51" s="162"/>
      <c r="AI51" s="436"/>
      <c r="AJ51" s="436"/>
      <c r="AK51" s="436"/>
      <c r="AL51" s="436"/>
      <c r="AM51" s="436"/>
      <c r="AN51" s="436"/>
      <c r="AO51" s="436"/>
      <c r="AP51" s="436"/>
      <c r="AQ51" s="436"/>
      <c r="AR51" s="436"/>
    </row>
    <row r="52" spans="2:44" s="116" customFormat="1" ht="15.75" thickBot="1">
      <c r="B52" s="134" t="s">
        <v>319</v>
      </c>
      <c r="C52" s="416"/>
      <c r="D52" s="397"/>
      <c r="E52" s="311">
        <v>0</v>
      </c>
      <c r="F52" s="311"/>
      <c r="G52" s="311">
        <v>0</v>
      </c>
      <c r="H52" s="311"/>
      <c r="I52" s="311">
        <v>0</v>
      </c>
      <c r="J52" s="311"/>
      <c r="K52" s="311"/>
      <c r="L52" s="311"/>
      <c r="M52" s="311"/>
      <c r="N52" s="311"/>
      <c r="O52" s="312">
        <f t="shared" si="0"/>
        <v>0</v>
      </c>
      <c r="P52" s="311"/>
      <c r="Q52" s="162"/>
      <c r="AI52" s="436"/>
      <c r="AJ52" s="436"/>
      <c r="AK52" s="436"/>
      <c r="AL52" s="436"/>
      <c r="AM52" s="436"/>
      <c r="AN52" s="436"/>
      <c r="AO52" s="436"/>
      <c r="AP52" s="436"/>
      <c r="AQ52" s="436"/>
      <c r="AR52" s="436"/>
    </row>
    <row r="53" spans="2:44" s="116" customFormat="1" ht="15.75" thickBot="1">
      <c r="B53" s="134" t="s">
        <v>318</v>
      </c>
      <c r="C53" s="402"/>
      <c r="D53" s="397"/>
      <c r="E53" s="311">
        <v>0</v>
      </c>
      <c r="F53" s="311"/>
      <c r="G53" s="311">
        <v>1</v>
      </c>
      <c r="H53" s="311"/>
      <c r="I53" s="311">
        <v>3</v>
      </c>
      <c r="J53" s="311"/>
      <c r="K53" s="311">
        <v>2</v>
      </c>
      <c r="L53" s="311"/>
      <c r="M53" s="311"/>
      <c r="N53" s="311"/>
      <c r="O53" s="312">
        <f t="shared" si="0"/>
        <v>6</v>
      </c>
      <c r="P53" s="311"/>
      <c r="Q53" s="162"/>
      <c r="AI53" s="436"/>
      <c r="AJ53" s="436"/>
      <c r="AK53" s="436"/>
      <c r="AL53" s="436"/>
      <c r="AM53" s="436"/>
      <c r="AN53" s="436"/>
      <c r="AO53" s="436"/>
      <c r="AP53" s="436"/>
      <c r="AQ53" s="436"/>
      <c r="AR53" s="436"/>
    </row>
    <row r="54" spans="2:44" s="116" customFormat="1" ht="15.75" thickBot="1">
      <c r="B54" s="134" t="s">
        <v>311</v>
      </c>
      <c r="C54" s="402">
        <v>2</v>
      </c>
      <c r="D54" s="397"/>
      <c r="E54" s="311">
        <v>9</v>
      </c>
      <c r="F54" s="311"/>
      <c r="G54" s="311">
        <v>7</v>
      </c>
      <c r="H54" s="311"/>
      <c r="I54" s="311">
        <v>7</v>
      </c>
      <c r="J54" s="311"/>
      <c r="K54" s="311">
        <v>4</v>
      </c>
      <c r="L54" s="311"/>
      <c r="M54" s="311"/>
      <c r="N54" s="311"/>
      <c r="O54" s="312">
        <f t="shared" si="0"/>
        <v>29</v>
      </c>
      <c r="P54" s="311"/>
      <c r="Q54" s="162"/>
      <c r="AI54" s="436"/>
      <c r="AJ54" s="436"/>
      <c r="AK54" s="436"/>
      <c r="AL54" s="436"/>
      <c r="AM54" s="436"/>
      <c r="AN54" s="436"/>
      <c r="AO54" s="436"/>
      <c r="AP54" s="436"/>
      <c r="AQ54" s="436"/>
      <c r="AR54" s="436"/>
    </row>
    <row r="55" spans="2:44" s="116" customFormat="1" ht="15.75" thickBot="1">
      <c r="B55" s="279" t="s">
        <v>372</v>
      </c>
      <c r="C55" s="446"/>
      <c r="D55" s="446"/>
      <c r="E55" s="403"/>
      <c r="F55" s="404"/>
      <c r="G55" s="446"/>
      <c r="H55" s="446"/>
      <c r="I55" s="403"/>
      <c r="J55" s="404"/>
      <c r="K55" s="404"/>
      <c r="L55" s="404"/>
      <c r="M55" s="404"/>
      <c r="N55" s="404"/>
      <c r="O55" s="446"/>
      <c r="P55" s="446"/>
      <c r="Q55" s="513">
        <f>SUM(E55,G55,I55,K55,O55)</f>
        <v>0</v>
      </c>
      <c r="AI55" s="436"/>
      <c r="AJ55" s="436"/>
      <c r="AK55" s="436"/>
      <c r="AL55" s="436"/>
      <c r="AM55" s="436"/>
      <c r="AN55" s="436"/>
      <c r="AO55" s="436"/>
      <c r="AP55" s="436"/>
      <c r="AQ55" s="436"/>
      <c r="AR55" s="436"/>
    </row>
    <row r="56" spans="2:44" s="116" customFormat="1" ht="15.75" thickBot="1">
      <c r="B56" s="280" t="s">
        <v>2122</v>
      </c>
      <c r="C56" s="416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400"/>
      <c r="P56" s="397"/>
      <c r="Q56" s="162"/>
      <c r="AI56" s="436"/>
      <c r="AJ56" s="436"/>
      <c r="AK56" s="436"/>
      <c r="AL56" s="436"/>
      <c r="AM56" s="436"/>
      <c r="AN56" s="436"/>
      <c r="AO56" s="436"/>
      <c r="AP56" s="436"/>
      <c r="AQ56" s="436"/>
      <c r="AR56" s="436"/>
    </row>
    <row r="57" spans="2:44" s="116" customFormat="1" ht="15.75" thickBot="1">
      <c r="B57" s="280" t="s">
        <v>2123</v>
      </c>
      <c r="C57" s="402"/>
      <c r="D57" s="397"/>
      <c r="E57" s="397"/>
      <c r="F57" s="397"/>
      <c r="G57" s="397"/>
      <c r="H57" s="397"/>
      <c r="I57" s="397"/>
      <c r="J57" s="397"/>
      <c r="K57" s="397"/>
      <c r="L57" s="397"/>
      <c r="M57" s="397"/>
      <c r="N57" s="397"/>
      <c r="O57" s="400"/>
      <c r="P57" s="397"/>
      <c r="Q57" s="162"/>
      <c r="AI57" s="436"/>
      <c r="AJ57" s="436"/>
      <c r="AK57" s="436"/>
      <c r="AL57" s="436"/>
      <c r="AM57" s="436"/>
      <c r="AN57" s="436"/>
      <c r="AO57" s="436"/>
      <c r="AP57" s="436"/>
      <c r="AQ57" s="436"/>
      <c r="AR57" s="436"/>
    </row>
    <row r="58" spans="2:44" s="116" customFormat="1" ht="30.75" thickBot="1">
      <c r="B58" s="281" t="s">
        <v>2124</v>
      </c>
      <c r="C58" s="416"/>
      <c r="D58" s="397"/>
      <c r="E58" s="397"/>
      <c r="F58" s="397"/>
      <c r="G58" s="397"/>
      <c r="H58" s="397"/>
      <c r="I58" s="397"/>
      <c r="J58" s="397"/>
      <c r="K58" s="397"/>
      <c r="L58" s="397"/>
      <c r="M58" s="397"/>
      <c r="N58" s="397"/>
      <c r="O58" s="400"/>
      <c r="P58" s="397"/>
      <c r="Q58" s="162"/>
      <c r="AI58" s="436"/>
      <c r="AJ58" s="436"/>
      <c r="AK58" s="436"/>
      <c r="AL58" s="436"/>
      <c r="AM58" s="436"/>
      <c r="AN58" s="436"/>
      <c r="AO58" s="436"/>
      <c r="AP58" s="436"/>
      <c r="AQ58" s="436"/>
      <c r="AR58" s="436"/>
    </row>
    <row r="59" spans="2:44" s="116" customFormat="1" ht="30.75" thickBot="1">
      <c r="B59" s="281" t="s">
        <v>2125</v>
      </c>
      <c r="C59" s="402"/>
      <c r="D59" s="397"/>
      <c r="E59" s="397"/>
      <c r="F59" s="397"/>
      <c r="G59" s="397"/>
      <c r="H59" s="397"/>
      <c r="I59" s="397"/>
      <c r="J59" s="397"/>
      <c r="K59" s="397"/>
      <c r="L59" s="397"/>
      <c r="M59" s="397"/>
      <c r="N59" s="397"/>
      <c r="O59" s="400"/>
      <c r="P59" s="397"/>
      <c r="Q59" s="162"/>
      <c r="AI59" s="436"/>
      <c r="AJ59" s="436"/>
      <c r="AK59" s="436"/>
      <c r="AL59" s="436"/>
      <c r="AM59" s="436"/>
      <c r="AN59" s="436"/>
      <c r="AO59" s="436"/>
      <c r="AP59" s="436"/>
      <c r="AQ59" s="436"/>
      <c r="AR59" s="436"/>
    </row>
    <row r="60" spans="2:44" s="116" customFormat="1" ht="15.75" thickBot="1">
      <c r="B60" s="280" t="s">
        <v>2127</v>
      </c>
      <c r="C60" s="416"/>
      <c r="D60" s="397"/>
      <c r="E60" s="397"/>
      <c r="F60" s="397"/>
      <c r="G60" s="397"/>
      <c r="H60" s="397"/>
      <c r="I60" s="397"/>
      <c r="J60" s="397"/>
      <c r="K60" s="397"/>
      <c r="L60" s="397"/>
      <c r="M60" s="397"/>
      <c r="N60" s="397"/>
      <c r="O60" s="400"/>
      <c r="P60" s="397"/>
      <c r="Q60" s="162"/>
      <c r="AI60" s="436"/>
      <c r="AJ60" s="436"/>
      <c r="AK60" s="436"/>
      <c r="AL60" s="436"/>
      <c r="AM60" s="436"/>
      <c r="AN60" s="436"/>
      <c r="AO60" s="436"/>
      <c r="AP60" s="436"/>
      <c r="AQ60" s="436"/>
      <c r="AR60" s="436"/>
    </row>
    <row r="61" spans="2:44" s="116" customFormat="1" ht="15.75" thickBot="1">
      <c r="B61" s="280" t="s">
        <v>2126</v>
      </c>
      <c r="C61" s="402"/>
      <c r="D61" s="397"/>
      <c r="E61" s="397"/>
      <c r="F61" s="397"/>
      <c r="G61" s="397"/>
      <c r="H61" s="397"/>
      <c r="I61" s="397"/>
      <c r="J61" s="397"/>
      <c r="K61" s="397"/>
      <c r="L61" s="397"/>
      <c r="M61" s="397"/>
      <c r="N61" s="397"/>
      <c r="O61" s="400"/>
      <c r="P61" s="397"/>
      <c r="Q61" s="162"/>
      <c r="AI61" s="436"/>
      <c r="AJ61" s="436"/>
      <c r="AK61" s="436"/>
      <c r="AL61" s="436"/>
      <c r="AM61" s="436"/>
      <c r="AN61" s="436"/>
      <c r="AO61" s="436"/>
      <c r="AP61" s="436"/>
      <c r="AQ61" s="436"/>
      <c r="AR61" s="436"/>
    </row>
    <row r="62" spans="2:44" s="116" customFormat="1" ht="15.75" thickBot="1">
      <c r="B62" s="280" t="s">
        <v>2128</v>
      </c>
      <c r="C62" s="416"/>
      <c r="D62" s="397"/>
      <c r="E62" s="397"/>
      <c r="F62" s="397"/>
      <c r="G62" s="397"/>
      <c r="H62" s="397"/>
      <c r="I62" s="397"/>
      <c r="J62" s="397"/>
      <c r="K62" s="397"/>
      <c r="L62" s="397"/>
      <c r="M62" s="397"/>
      <c r="N62" s="397"/>
      <c r="O62" s="400"/>
      <c r="P62" s="397"/>
      <c r="Q62" s="162"/>
      <c r="AI62" s="436"/>
      <c r="AJ62" s="436"/>
      <c r="AK62" s="436"/>
      <c r="AL62" s="436"/>
      <c r="AM62" s="436"/>
      <c r="AN62" s="436"/>
      <c r="AO62" s="436"/>
      <c r="AP62" s="436"/>
      <c r="AQ62" s="436"/>
      <c r="AR62" s="436"/>
    </row>
    <row r="63" spans="2:44" s="116" customFormat="1" ht="15.75" thickBot="1">
      <c r="B63" s="280" t="s">
        <v>2129</v>
      </c>
      <c r="C63" s="402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400"/>
      <c r="P63" s="397"/>
      <c r="Q63" s="162"/>
      <c r="AI63" s="436"/>
      <c r="AJ63" s="436"/>
      <c r="AK63" s="436"/>
      <c r="AL63" s="436"/>
      <c r="AM63" s="436"/>
      <c r="AN63" s="436"/>
      <c r="AO63" s="436"/>
      <c r="AP63" s="436"/>
      <c r="AQ63" s="436"/>
      <c r="AR63" s="436"/>
    </row>
    <row r="64" spans="2:44" s="116" customFormat="1" ht="15.75" thickBot="1">
      <c r="B64" s="280" t="s">
        <v>2130</v>
      </c>
      <c r="C64" s="416"/>
      <c r="D64" s="397"/>
      <c r="E64" s="397"/>
      <c r="F64" s="397"/>
      <c r="G64" s="397"/>
      <c r="H64" s="397"/>
      <c r="I64" s="397"/>
      <c r="J64" s="397"/>
      <c r="K64" s="397"/>
      <c r="L64" s="397"/>
      <c r="M64" s="397"/>
      <c r="N64" s="397"/>
      <c r="O64" s="400"/>
      <c r="P64" s="397"/>
      <c r="Q64" s="162"/>
      <c r="AI64" s="436"/>
      <c r="AJ64" s="436"/>
      <c r="AK64" s="436"/>
      <c r="AL64" s="436"/>
      <c r="AM64" s="436"/>
      <c r="AN64" s="436"/>
      <c r="AO64" s="436"/>
      <c r="AP64" s="436"/>
      <c r="AQ64" s="436"/>
      <c r="AR64" s="436"/>
    </row>
    <row r="65" spans="2:54" s="116" customFormat="1" ht="15.75" thickBot="1">
      <c r="B65" s="280" t="s">
        <v>2131</v>
      </c>
      <c r="C65" s="402"/>
      <c r="D65" s="397"/>
      <c r="E65" s="397"/>
      <c r="F65" s="397"/>
      <c r="G65" s="397"/>
      <c r="H65" s="397"/>
      <c r="I65" s="397"/>
      <c r="J65" s="397"/>
      <c r="K65" s="397"/>
      <c r="L65" s="397"/>
      <c r="M65" s="397"/>
      <c r="N65" s="397"/>
      <c r="O65" s="400"/>
      <c r="P65" s="397"/>
      <c r="Q65" s="162"/>
      <c r="AI65" s="436"/>
      <c r="AJ65" s="436"/>
      <c r="AK65" s="436"/>
      <c r="AL65" s="436"/>
      <c r="AM65" s="436"/>
      <c r="AN65" s="436"/>
      <c r="AO65" s="436"/>
      <c r="AP65" s="436"/>
      <c r="AQ65" s="436"/>
      <c r="AR65" s="436"/>
    </row>
    <row r="66" spans="2:54" s="116" customFormat="1" ht="15.75" thickBot="1">
      <c r="B66" s="280" t="s">
        <v>2132</v>
      </c>
      <c r="C66" s="416"/>
      <c r="D66" s="397"/>
      <c r="E66" s="397"/>
      <c r="F66" s="397"/>
      <c r="G66" s="397"/>
      <c r="H66" s="397"/>
      <c r="I66" s="397"/>
      <c r="J66" s="397"/>
      <c r="K66" s="397"/>
      <c r="L66" s="397"/>
      <c r="M66" s="397"/>
      <c r="N66" s="397"/>
      <c r="O66" s="400"/>
      <c r="P66" s="397"/>
      <c r="Q66" s="162"/>
      <c r="AI66" s="436"/>
      <c r="AJ66" s="436"/>
      <c r="AK66" s="436"/>
      <c r="AL66" s="436"/>
      <c r="AM66" s="436"/>
      <c r="AN66" s="436"/>
      <c r="AO66" s="436"/>
      <c r="AP66" s="436"/>
      <c r="AQ66" s="436"/>
      <c r="AR66" s="436"/>
    </row>
    <row r="67" spans="2:54" s="116" customFormat="1" ht="15.75" thickBot="1">
      <c r="B67" s="134" t="s">
        <v>311</v>
      </c>
      <c r="C67" s="402"/>
      <c r="D67" s="397"/>
      <c r="E67" s="397"/>
      <c r="F67" s="397"/>
      <c r="G67" s="397"/>
      <c r="H67" s="397"/>
      <c r="I67" s="397"/>
      <c r="J67" s="397"/>
      <c r="K67" s="397"/>
      <c r="L67" s="397"/>
      <c r="M67" s="397"/>
      <c r="N67" s="397"/>
      <c r="O67" s="400"/>
      <c r="P67" s="397"/>
      <c r="Q67" s="162"/>
      <c r="AI67" s="436"/>
      <c r="AJ67" s="436"/>
      <c r="AK67" s="436"/>
      <c r="AL67" s="436"/>
      <c r="AM67" s="436"/>
      <c r="AN67" s="436"/>
      <c r="AO67" s="436"/>
      <c r="AP67" s="436"/>
      <c r="AQ67" s="436"/>
      <c r="AR67" s="436"/>
    </row>
    <row r="68" spans="2:54" s="116" customFormat="1">
      <c r="B68" s="133" t="s">
        <v>13</v>
      </c>
      <c r="C68" s="429">
        <f>SUBTOTAL(109,C4:C67)</f>
        <v>235</v>
      </c>
      <c r="D68" s="429">
        <f>SUBTOTAL(109,D3:D67)</f>
        <v>235</v>
      </c>
      <c r="E68" s="429">
        <f>SUBTOTAL(109,E4:E67)</f>
        <v>4026</v>
      </c>
      <c r="F68" s="429">
        <f>SUBTOTAL(109,F3:F67)</f>
        <v>4026</v>
      </c>
      <c r="G68" s="429">
        <f>SUM(G4:G67)</f>
        <v>4074</v>
      </c>
      <c r="H68" s="429">
        <f>SUM(H3:H67)</f>
        <v>4074</v>
      </c>
      <c r="I68" s="429">
        <f>SUBTOTAL(109,I4:I67)</f>
        <v>3966</v>
      </c>
      <c r="J68" s="429">
        <f>SUBTOTAL(109,J3:J67)</f>
        <v>3966</v>
      </c>
      <c r="K68" s="429">
        <f>SUBTOTAL(109,K4:K67)</f>
        <v>3289</v>
      </c>
      <c r="L68" s="429">
        <f>SUBTOTAL(109,L3:L67)</f>
        <v>3288</v>
      </c>
      <c r="M68" s="429">
        <f>SUBTOTAL(109,M4:M67)</f>
        <v>891</v>
      </c>
      <c r="N68" s="429">
        <f>SUBTOTAL(109,N3:N67)</f>
        <v>891</v>
      </c>
      <c r="O68" s="447">
        <f>SUM(O4:O67)</f>
        <v>16481</v>
      </c>
      <c r="P68" s="447">
        <f>D68+F68+H68+J68+L68+N68</f>
        <v>16480</v>
      </c>
      <c r="Q68" s="162">
        <f>Q55+Q3</f>
        <v>1</v>
      </c>
      <c r="AI68" s="436"/>
      <c r="AJ68" s="436"/>
      <c r="AK68" s="436"/>
      <c r="AL68" s="436"/>
      <c r="AM68" s="436"/>
      <c r="AN68" s="436"/>
      <c r="AO68" s="436"/>
      <c r="AP68" s="436"/>
      <c r="AQ68" s="436"/>
      <c r="AR68" s="436"/>
    </row>
    <row r="69" spans="2:54" s="116" customFormat="1">
      <c r="C69" s="167"/>
      <c r="E69" s="167"/>
      <c r="G69" s="167"/>
      <c r="I69" s="167"/>
      <c r="J69" s="436">
        <f>SUM(J4:J68)</f>
        <v>6501</v>
      </c>
      <c r="K69" s="167"/>
      <c r="M69" s="167"/>
      <c r="O69" s="51">
        <f>O68-P68</f>
        <v>1</v>
      </c>
      <c r="P69" s="357"/>
      <c r="Q69" s="162"/>
      <c r="AI69" s="436"/>
      <c r="AJ69" s="436"/>
      <c r="AK69" s="436"/>
      <c r="AL69" s="436"/>
      <c r="AM69" s="436"/>
      <c r="AN69" s="436"/>
      <c r="AO69" s="436"/>
      <c r="AP69" s="436"/>
      <c r="AQ69" s="436"/>
      <c r="AR69" s="436"/>
    </row>
    <row r="70" spans="2:54" s="116" customFormat="1">
      <c r="C70" s="167"/>
      <c r="E70" s="167"/>
      <c r="G70" s="167"/>
      <c r="I70" s="167"/>
      <c r="K70" s="167"/>
      <c r="M70" s="167"/>
      <c r="Q70" s="162"/>
      <c r="AI70" s="436"/>
      <c r="AJ70" s="436"/>
      <c r="AK70" s="436"/>
      <c r="AL70" s="436"/>
      <c r="AM70" s="436"/>
      <c r="AN70" s="436"/>
      <c r="AO70" s="436"/>
      <c r="AP70" s="436"/>
      <c r="AQ70" s="436"/>
      <c r="AR70" s="436"/>
    </row>
    <row r="71" spans="2:54" s="116" customFormat="1">
      <c r="B71" s="207"/>
      <c r="C71" s="452"/>
      <c r="D71" s="207"/>
      <c r="E71" s="452"/>
      <c r="F71" s="207"/>
      <c r="G71" s="452"/>
      <c r="H71" s="207"/>
      <c r="I71" s="452"/>
      <c r="J71" s="207"/>
      <c r="K71" s="452"/>
      <c r="L71" s="207"/>
      <c r="M71" s="452"/>
      <c r="N71" s="207"/>
      <c r="O71" s="207"/>
      <c r="P71" s="207"/>
      <c r="Q71" s="207"/>
      <c r="R71" s="207"/>
      <c r="AI71" s="436"/>
      <c r="AJ71" s="436"/>
      <c r="AK71" s="436"/>
      <c r="AL71" s="436"/>
      <c r="AM71" s="436"/>
      <c r="AN71" s="436"/>
      <c r="AO71" s="436"/>
      <c r="AP71" s="436"/>
      <c r="AQ71" s="436"/>
      <c r="AR71" s="436"/>
    </row>
    <row r="72" spans="2:54" s="116" customFormat="1">
      <c r="B72" s="207"/>
      <c r="C72" s="452"/>
      <c r="D72" s="207"/>
      <c r="E72" s="452"/>
      <c r="F72" s="207"/>
      <c r="G72" s="452"/>
      <c r="H72" s="207"/>
      <c r="I72" s="452"/>
      <c r="J72" s="207"/>
      <c r="K72" s="452"/>
      <c r="L72" s="207"/>
      <c r="M72" s="452"/>
      <c r="N72" s="207"/>
      <c r="O72" s="207"/>
      <c r="P72" s="207"/>
      <c r="Q72" s="207"/>
      <c r="R72" s="207"/>
      <c r="AI72" s="436"/>
      <c r="AJ72" s="436"/>
      <c r="AK72" s="436"/>
      <c r="AL72" s="436"/>
      <c r="AM72" s="436"/>
      <c r="AN72" s="436"/>
      <c r="AO72" s="436"/>
      <c r="AP72" s="436"/>
      <c r="AQ72" s="436"/>
      <c r="AR72" s="436"/>
    </row>
    <row r="73" spans="2:54" s="116" customFormat="1">
      <c r="B73" s="207"/>
      <c r="C73" s="452"/>
      <c r="D73" s="207"/>
      <c r="E73" s="452"/>
      <c r="F73" s="207"/>
      <c r="G73" s="452"/>
      <c r="H73" s="207"/>
      <c r="I73" s="452"/>
      <c r="J73" s="207"/>
      <c r="K73" s="452"/>
      <c r="L73" s="207"/>
      <c r="M73" s="452"/>
      <c r="N73" s="207"/>
      <c r="O73" s="207"/>
      <c r="P73" s="207"/>
      <c r="Q73" s="207"/>
      <c r="R73" s="207"/>
      <c r="AI73" s="436"/>
      <c r="AJ73" s="436"/>
      <c r="AK73" s="436"/>
      <c r="AL73" s="436"/>
      <c r="AM73" s="436"/>
      <c r="AN73" s="436"/>
      <c r="AO73" s="436"/>
      <c r="AP73" s="436"/>
      <c r="AQ73" s="436"/>
      <c r="AR73" s="436"/>
    </row>
    <row r="74" spans="2:54" s="116" customFormat="1">
      <c r="B74" s="207"/>
      <c r="C74" s="452"/>
      <c r="D74" s="207"/>
      <c r="E74" s="452"/>
      <c r="F74" s="207"/>
      <c r="G74" s="452"/>
      <c r="H74" s="207"/>
      <c r="I74" s="452"/>
      <c r="J74" s="207"/>
      <c r="K74" s="452"/>
      <c r="L74" s="207"/>
      <c r="M74" s="452"/>
      <c r="N74" s="207"/>
      <c r="O74" s="207"/>
      <c r="P74" s="207">
        <f>16043-16104</f>
        <v>-61</v>
      </c>
      <c r="Q74" s="207"/>
      <c r="R74" s="207"/>
      <c r="AI74" s="436"/>
      <c r="AJ74" s="436"/>
      <c r="AK74" s="436"/>
      <c r="AL74" s="436"/>
      <c r="AM74" s="436"/>
      <c r="AN74" s="436"/>
      <c r="AO74" s="436"/>
      <c r="AP74" s="436"/>
      <c r="AQ74" s="436"/>
      <c r="AR74" s="436"/>
    </row>
    <row r="75" spans="2:54" s="116" customFormat="1">
      <c r="B75" s="207"/>
      <c r="C75" s="452"/>
      <c r="D75" s="207">
        <f>245-245</f>
        <v>0</v>
      </c>
      <c r="E75" s="452"/>
      <c r="F75" s="207">
        <f>3610-3610</f>
        <v>0</v>
      </c>
      <c r="G75" s="452"/>
      <c r="H75" s="207">
        <f>2853-2853</f>
        <v>0</v>
      </c>
      <c r="I75" s="452"/>
      <c r="J75" s="207">
        <f>3631-3629</f>
        <v>2</v>
      </c>
      <c r="K75" s="452"/>
      <c r="L75" s="207">
        <f>3212-3209</f>
        <v>3</v>
      </c>
      <c r="M75" s="452"/>
      <c r="N75" s="207">
        <f>3212-3209</f>
        <v>3</v>
      </c>
      <c r="O75" s="207">
        <f>SUM(D75:L75)</f>
        <v>5</v>
      </c>
      <c r="P75" s="207"/>
      <c r="Q75" s="207"/>
      <c r="R75" s="207">
        <f>12947-12782</f>
        <v>165</v>
      </c>
      <c r="AI75" s="472"/>
      <c r="AJ75" s="472"/>
      <c r="AK75" s="472"/>
      <c r="AL75" s="472"/>
      <c r="AM75" s="472"/>
      <c r="AN75" s="472"/>
      <c r="AO75" s="472"/>
      <c r="AP75" s="472"/>
      <c r="AQ75" s="472"/>
      <c r="AR75" s="472"/>
    </row>
    <row r="76" spans="2:54">
      <c r="B76" s="207"/>
      <c r="C76" s="452"/>
      <c r="D76" s="207"/>
      <c r="E76" s="452"/>
      <c r="F76" s="207"/>
      <c r="G76" s="452"/>
      <c r="H76" s="207"/>
      <c r="I76" s="452"/>
      <c r="J76" s="207"/>
      <c r="K76" s="452"/>
      <c r="L76" s="207"/>
      <c r="M76" s="452"/>
      <c r="N76" s="207"/>
      <c r="O76" s="207"/>
      <c r="P76" s="207"/>
      <c r="Q76" s="207"/>
      <c r="R76" s="207"/>
      <c r="AI76" s="465"/>
      <c r="AJ76" s="465"/>
      <c r="AK76" s="465"/>
      <c r="AL76" s="465"/>
      <c r="AM76" s="465"/>
      <c r="AN76" s="465"/>
      <c r="AO76" s="465"/>
      <c r="AP76" s="465"/>
      <c r="AQ76" s="465"/>
      <c r="AR76" s="465"/>
      <c r="AZ76" s="116"/>
      <c r="BA76" s="116"/>
      <c r="BB76" s="116"/>
    </row>
    <row r="77" spans="2:54">
      <c r="B77" s="207"/>
      <c r="C77" s="452"/>
      <c r="D77" s="207"/>
      <c r="E77" s="452"/>
      <c r="F77" s="207"/>
      <c r="G77" s="452"/>
      <c r="H77" s="207"/>
      <c r="I77" s="452"/>
      <c r="J77" s="207"/>
      <c r="K77" s="452"/>
      <c r="L77" s="207"/>
      <c r="M77" s="452"/>
      <c r="N77" s="207"/>
      <c r="O77" s="207"/>
      <c r="P77" s="207"/>
      <c r="Q77" s="207"/>
      <c r="R77" s="207"/>
    </row>
    <row r="78" spans="2:54">
      <c r="B78" s="207"/>
      <c r="C78" s="452"/>
      <c r="D78" s="207"/>
      <c r="E78" s="452"/>
      <c r="F78" s="207"/>
      <c r="G78" s="452"/>
      <c r="H78" s="207"/>
      <c r="I78" s="452"/>
      <c r="J78" s="207"/>
      <c r="K78" s="452"/>
      <c r="L78" s="207"/>
      <c r="M78" s="452"/>
      <c r="N78" s="207"/>
      <c r="O78" s="207"/>
      <c r="P78" s="207"/>
      <c r="Q78" s="207"/>
      <c r="R78" s="207"/>
    </row>
    <row r="79" spans="2:54">
      <c r="B79" s="207"/>
      <c r="C79" s="452"/>
      <c r="D79" s="207"/>
      <c r="E79" s="452"/>
      <c r="F79" s="207"/>
      <c r="G79" s="452"/>
      <c r="H79" s="207"/>
      <c r="I79" s="452"/>
      <c r="J79" s="207"/>
      <c r="K79" s="452"/>
      <c r="L79" s="207"/>
      <c r="M79" s="452"/>
      <c r="N79" s="207"/>
      <c r="O79" s="207"/>
      <c r="P79" s="207"/>
      <c r="Q79" s="207"/>
      <c r="R79" s="207"/>
    </row>
    <row r="80" spans="2:54">
      <c r="B80" s="207"/>
      <c r="C80" s="452"/>
      <c r="D80" s="207"/>
      <c r="E80" s="452"/>
      <c r="F80" s="207"/>
      <c r="G80" s="452"/>
      <c r="H80" s="207"/>
      <c r="I80" s="452"/>
      <c r="J80" s="207"/>
      <c r="K80" s="452"/>
      <c r="L80" s="207"/>
      <c r="M80" s="452"/>
      <c r="N80" s="207"/>
      <c r="O80" s="207"/>
      <c r="P80" s="207">
        <f>13551-13528</f>
        <v>23</v>
      </c>
      <c r="Q80" s="207"/>
      <c r="R80" s="207"/>
    </row>
    <row r="84" spans="2:40">
      <c r="B84" s="478"/>
      <c r="C84" s="480"/>
      <c r="D84" s="478"/>
      <c r="E84" s="480"/>
      <c r="F84" s="478"/>
      <c r="G84" s="480"/>
      <c r="H84" s="478"/>
      <c r="I84" s="480"/>
      <c r="J84" s="478"/>
      <c r="K84" s="480"/>
      <c r="L84" s="478"/>
      <c r="M84" s="480"/>
      <c r="N84" s="478"/>
      <c r="O84" s="478"/>
      <c r="P84" s="478"/>
    </row>
    <row r="85" spans="2:40">
      <c r="B85" s="475"/>
      <c r="C85" s="492"/>
      <c r="D85" s="475"/>
      <c r="E85" s="492"/>
      <c r="F85" s="475"/>
      <c r="G85" s="492"/>
      <c r="H85" s="475"/>
      <c r="I85" s="492"/>
      <c r="J85" s="475"/>
      <c r="K85" s="492"/>
      <c r="L85" s="475"/>
      <c r="M85" s="492"/>
      <c r="N85" s="475"/>
      <c r="O85" s="475"/>
      <c r="P85" s="475"/>
    </row>
    <row r="86" spans="2:40">
      <c r="B86" s="475"/>
      <c r="C86" s="492"/>
      <c r="D86" s="475"/>
      <c r="E86" s="492"/>
      <c r="F86" s="475"/>
      <c r="G86" s="492"/>
      <c r="H86" s="475"/>
      <c r="I86" s="492"/>
      <c r="J86" s="475"/>
      <c r="K86" s="492"/>
      <c r="L86" s="475"/>
      <c r="M86" s="492"/>
      <c r="N86" s="475"/>
      <c r="O86" s="475"/>
      <c r="P86" s="475"/>
    </row>
    <row r="87" spans="2:40">
      <c r="B87" s="478"/>
      <c r="C87" s="480"/>
      <c r="D87" s="478"/>
      <c r="E87" s="480"/>
      <c r="F87" s="478"/>
      <c r="G87" s="480"/>
      <c r="H87" s="478"/>
      <c r="I87" s="480"/>
      <c r="J87" s="478" t="s">
        <v>2593</v>
      </c>
      <c r="K87" s="480" t="s">
        <v>2593</v>
      </c>
      <c r="L87" s="478"/>
      <c r="M87" s="480" t="s">
        <v>2593</v>
      </c>
      <c r="N87" s="478"/>
      <c r="O87" s="478"/>
      <c r="P87" s="478"/>
    </row>
    <row r="90" spans="2:40">
      <c r="AI90" s="480"/>
      <c r="AJ90" s="480"/>
      <c r="AK90" s="480"/>
    </row>
    <row r="91" spans="2:40">
      <c r="AI91" s="475"/>
      <c r="AJ91" s="475"/>
      <c r="AK91" s="473"/>
      <c r="AN91" s="475"/>
    </row>
    <row r="92" spans="2:40">
      <c r="AI92" s="475"/>
      <c r="AJ92" s="475"/>
      <c r="AK92" s="473"/>
      <c r="AN92" s="475"/>
    </row>
    <row r="95" spans="2:40">
      <c r="AI95" s="480"/>
      <c r="AJ95" s="480"/>
      <c r="AK95" s="480"/>
    </row>
    <row r="96" spans="2:40">
      <c r="AI96" s="475">
        <f>AK76</f>
        <v>0</v>
      </c>
      <c r="AJ96" s="475">
        <f>AM76</f>
        <v>0</v>
      </c>
      <c r="AK96" s="477" t="e">
        <f>(AJ96-AI96)/AJ96</f>
        <v>#DIV/0!</v>
      </c>
    </row>
  </sheetData>
  <sortState ref="AU26:AW37">
    <sortCondition descending="1" ref="AV25"/>
  </sortState>
  <mergeCells count="6">
    <mergeCell ref="M1:N1"/>
    <mergeCell ref="C1:D1"/>
    <mergeCell ref="K1:L1"/>
    <mergeCell ref="E1:F1"/>
    <mergeCell ref="G1:H1"/>
    <mergeCell ref="I1:J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BA142"/>
  <sheetViews>
    <sheetView showGridLines="0" zoomScale="85" zoomScaleNormal="85" workbookViewId="0">
      <selection activeCell="AP7" sqref="AP7"/>
    </sheetView>
  </sheetViews>
  <sheetFormatPr defaultColWidth="11.42578125" defaultRowHeight="15"/>
  <cols>
    <col min="1" max="1" width="50.28515625" style="116" bestFit="1" customWidth="1"/>
    <col min="2" max="2" width="11.7109375" style="116" customWidth="1"/>
    <col min="3" max="3" width="11.7109375" style="167" customWidth="1"/>
    <col min="4" max="4" width="11.7109375" style="116" customWidth="1"/>
    <col min="5" max="5" width="11.7109375" style="167" customWidth="1"/>
    <col min="6" max="6" width="11.7109375" style="116" customWidth="1"/>
    <col min="7" max="7" width="11.7109375" style="167" customWidth="1"/>
    <col min="8" max="8" width="11.7109375" style="116" customWidth="1"/>
    <col min="9" max="9" width="11.7109375" style="167" customWidth="1"/>
    <col min="10" max="10" width="11.7109375" style="116" customWidth="1"/>
    <col min="11" max="11" width="11.7109375" style="167" customWidth="1"/>
    <col min="12" max="12" width="11.7109375" style="116" customWidth="1"/>
    <col min="13" max="13" width="11.7109375" style="167" customWidth="1"/>
    <col min="14" max="14" width="11.7109375" style="116" customWidth="1"/>
    <col min="15" max="15" width="11.7109375" style="167" customWidth="1"/>
    <col min="16" max="25" width="11.7109375" style="116" customWidth="1"/>
    <col min="26" max="27" width="13.7109375" style="116" customWidth="1"/>
    <col min="28" max="28" width="24.140625" style="116" customWidth="1"/>
    <col min="29" max="29" width="48" style="116" bestFit="1" customWidth="1"/>
    <col min="30" max="30" width="13.7109375" style="116" bestFit="1" customWidth="1"/>
    <col min="31" max="31" width="15.42578125" style="116" bestFit="1" customWidth="1"/>
    <col min="32" max="36" width="14.7109375" style="116" customWidth="1"/>
    <col min="37" max="37" width="15.42578125" style="116" bestFit="1" customWidth="1"/>
    <col min="38" max="41" width="14.7109375" style="116" customWidth="1"/>
    <col min="42" max="42" width="29.7109375" style="116" bestFit="1" customWidth="1"/>
    <col min="43" max="255" width="11.42578125" style="116"/>
    <col min="256" max="256" width="48" style="116" bestFit="1" customWidth="1"/>
    <col min="257" max="257" width="10.5703125" style="116" bestFit="1" customWidth="1"/>
    <col min="258" max="258" width="12.5703125" style="116" bestFit="1" customWidth="1"/>
    <col min="259" max="259" width="11" style="116" bestFit="1" customWidth="1"/>
    <col min="260" max="260" width="9.7109375" style="116" bestFit="1" customWidth="1"/>
    <col min="261" max="261" width="10.42578125" style="116" bestFit="1" customWidth="1"/>
    <col min="262" max="262" width="10.140625" style="116" bestFit="1" customWidth="1"/>
    <col min="263" max="263" width="9.5703125" style="116" bestFit="1" customWidth="1"/>
    <col min="264" max="264" width="11.7109375" style="116" bestFit="1" customWidth="1"/>
    <col min="265" max="265" width="10" style="116" bestFit="1" customWidth="1"/>
    <col min="266" max="266" width="9" style="116" bestFit="1" customWidth="1"/>
    <col min="267" max="267" width="9.5703125" style="116" bestFit="1" customWidth="1"/>
    <col min="268" max="273" width="8.85546875" style="116" bestFit="1" customWidth="1"/>
    <col min="274" max="274" width="10.5703125" style="116" bestFit="1" customWidth="1"/>
    <col min="275" max="275" width="8.85546875" style="116" bestFit="1" customWidth="1"/>
    <col min="276" max="276" width="10.5703125" style="116" bestFit="1" customWidth="1"/>
    <col min="277" max="277" width="8.85546875" style="116" bestFit="1" customWidth="1"/>
    <col min="278" max="278" width="10.5703125" style="116" bestFit="1" customWidth="1"/>
    <col min="279" max="279" width="8.85546875" style="116" bestFit="1" customWidth="1"/>
    <col min="280" max="280" width="10.5703125" style="116" bestFit="1" customWidth="1"/>
    <col min="281" max="281" width="13.42578125" style="116" bestFit="1" customWidth="1"/>
    <col min="282" max="282" width="11.42578125" style="116" bestFit="1" customWidth="1"/>
    <col min="283" max="285" width="5.85546875" style="116" customWidth="1"/>
    <col min="286" max="286" width="6.140625" style="116" customWidth="1"/>
    <col min="287" max="287" width="46.42578125" style="116" bestFit="1" customWidth="1"/>
    <col min="288" max="288" width="8.85546875" style="116" bestFit="1" customWidth="1"/>
    <col min="289" max="289" width="13.85546875" style="116" customWidth="1"/>
    <col min="290" max="290" width="13.140625" style="116" bestFit="1" customWidth="1"/>
    <col min="291" max="291" width="12.7109375" style="116" bestFit="1" customWidth="1"/>
    <col min="292" max="293" width="12.7109375" style="116" customWidth="1"/>
    <col min="294" max="294" width="13.42578125" style="116" bestFit="1" customWidth="1"/>
    <col min="295" max="295" width="11.42578125" style="116" bestFit="1" customWidth="1"/>
    <col min="296" max="296" width="6.140625" style="116" customWidth="1"/>
    <col min="297" max="297" width="24.5703125" style="116" customWidth="1"/>
    <col min="298" max="511" width="11.42578125" style="116"/>
    <col min="512" max="512" width="48" style="116" bestFit="1" customWidth="1"/>
    <col min="513" max="513" width="10.5703125" style="116" bestFit="1" customWidth="1"/>
    <col min="514" max="514" width="12.5703125" style="116" bestFit="1" customWidth="1"/>
    <col min="515" max="515" width="11" style="116" bestFit="1" customWidth="1"/>
    <col min="516" max="516" width="9.7109375" style="116" bestFit="1" customWidth="1"/>
    <col min="517" max="517" width="10.42578125" style="116" bestFit="1" customWidth="1"/>
    <col min="518" max="518" width="10.140625" style="116" bestFit="1" customWidth="1"/>
    <col min="519" max="519" width="9.5703125" style="116" bestFit="1" customWidth="1"/>
    <col min="520" max="520" width="11.7109375" style="116" bestFit="1" customWidth="1"/>
    <col min="521" max="521" width="10" style="116" bestFit="1" customWidth="1"/>
    <col min="522" max="522" width="9" style="116" bestFit="1" customWidth="1"/>
    <col min="523" max="523" width="9.5703125" style="116" bestFit="1" customWidth="1"/>
    <col min="524" max="529" width="8.85546875" style="116" bestFit="1" customWidth="1"/>
    <col min="530" max="530" width="10.5703125" style="116" bestFit="1" customWidth="1"/>
    <col min="531" max="531" width="8.85546875" style="116" bestFit="1" customWidth="1"/>
    <col min="532" max="532" width="10.5703125" style="116" bestFit="1" customWidth="1"/>
    <col min="533" max="533" width="8.85546875" style="116" bestFit="1" customWidth="1"/>
    <col min="534" max="534" width="10.5703125" style="116" bestFit="1" customWidth="1"/>
    <col min="535" max="535" width="8.85546875" style="116" bestFit="1" customWidth="1"/>
    <col min="536" max="536" width="10.5703125" style="116" bestFit="1" customWidth="1"/>
    <col min="537" max="537" width="13.42578125" style="116" bestFit="1" customWidth="1"/>
    <col min="538" max="538" width="11.42578125" style="116" bestFit="1" customWidth="1"/>
    <col min="539" max="541" width="5.85546875" style="116" customWidth="1"/>
    <col min="542" max="542" width="6.140625" style="116" customWidth="1"/>
    <col min="543" max="543" width="46.42578125" style="116" bestFit="1" customWidth="1"/>
    <col min="544" max="544" width="8.85546875" style="116" bestFit="1" customWidth="1"/>
    <col min="545" max="545" width="13.85546875" style="116" customWidth="1"/>
    <col min="546" max="546" width="13.140625" style="116" bestFit="1" customWidth="1"/>
    <col min="547" max="547" width="12.7109375" style="116" bestFit="1" customWidth="1"/>
    <col min="548" max="549" width="12.7109375" style="116" customWidth="1"/>
    <col min="550" max="550" width="13.42578125" style="116" bestFit="1" customWidth="1"/>
    <col min="551" max="551" width="11.42578125" style="116" bestFit="1" customWidth="1"/>
    <col min="552" max="552" width="6.140625" style="116" customWidth="1"/>
    <col min="553" max="553" width="24.5703125" style="116" customWidth="1"/>
    <col min="554" max="767" width="11.42578125" style="116"/>
    <col min="768" max="768" width="48" style="116" bestFit="1" customWidth="1"/>
    <col min="769" max="769" width="10.5703125" style="116" bestFit="1" customWidth="1"/>
    <col min="770" max="770" width="12.5703125" style="116" bestFit="1" customWidth="1"/>
    <col min="771" max="771" width="11" style="116" bestFit="1" customWidth="1"/>
    <col min="772" max="772" width="9.7109375" style="116" bestFit="1" customWidth="1"/>
    <col min="773" max="773" width="10.42578125" style="116" bestFit="1" customWidth="1"/>
    <col min="774" max="774" width="10.140625" style="116" bestFit="1" customWidth="1"/>
    <col min="775" max="775" width="9.5703125" style="116" bestFit="1" customWidth="1"/>
    <col min="776" max="776" width="11.7109375" style="116" bestFit="1" customWidth="1"/>
    <col min="777" max="777" width="10" style="116" bestFit="1" customWidth="1"/>
    <col min="778" max="778" width="9" style="116" bestFit="1" customWidth="1"/>
    <col min="779" max="779" width="9.5703125" style="116" bestFit="1" customWidth="1"/>
    <col min="780" max="785" width="8.85546875" style="116" bestFit="1" customWidth="1"/>
    <col min="786" max="786" width="10.5703125" style="116" bestFit="1" customWidth="1"/>
    <col min="787" max="787" width="8.85546875" style="116" bestFit="1" customWidth="1"/>
    <col min="788" max="788" width="10.5703125" style="116" bestFit="1" customWidth="1"/>
    <col min="789" max="789" width="8.85546875" style="116" bestFit="1" customWidth="1"/>
    <col min="790" max="790" width="10.5703125" style="116" bestFit="1" customWidth="1"/>
    <col min="791" max="791" width="8.85546875" style="116" bestFit="1" customWidth="1"/>
    <col min="792" max="792" width="10.5703125" style="116" bestFit="1" customWidth="1"/>
    <col min="793" max="793" width="13.42578125" style="116" bestFit="1" customWidth="1"/>
    <col min="794" max="794" width="11.42578125" style="116" bestFit="1" customWidth="1"/>
    <col min="795" max="797" width="5.85546875" style="116" customWidth="1"/>
    <col min="798" max="798" width="6.140625" style="116" customWidth="1"/>
    <col min="799" max="799" width="46.42578125" style="116" bestFit="1" customWidth="1"/>
    <col min="800" max="800" width="8.85546875" style="116" bestFit="1" customWidth="1"/>
    <col min="801" max="801" width="13.85546875" style="116" customWidth="1"/>
    <col min="802" max="802" width="13.140625" style="116" bestFit="1" customWidth="1"/>
    <col min="803" max="803" width="12.7109375" style="116" bestFit="1" customWidth="1"/>
    <col min="804" max="805" width="12.7109375" style="116" customWidth="1"/>
    <col min="806" max="806" width="13.42578125" style="116" bestFit="1" customWidth="1"/>
    <col min="807" max="807" width="11.42578125" style="116" bestFit="1" customWidth="1"/>
    <col min="808" max="808" width="6.140625" style="116" customWidth="1"/>
    <col min="809" max="809" width="24.5703125" style="116" customWidth="1"/>
    <col min="810" max="1023" width="11.42578125" style="116"/>
    <col min="1024" max="1024" width="48" style="116" bestFit="1" customWidth="1"/>
    <col min="1025" max="1025" width="10.5703125" style="116" bestFit="1" customWidth="1"/>
    <col min="1026" max="1026" width="12.5703125" style="116" bestFit="1" customWidth="1"/>
    <col min="1027" max="1027" width="11" style="116" bestFit="1" customWidth="1"/>
    <col min="1028" max="1028" width="9.7109375" style="116" bestFit="1" customWidth="1"/>
    <col min="1029" max="1029" width="10.42578125" style="116" bestFit="1" customWidth="1"/>
    <col min="1030" max="1030" width="10.140625" style="116" bestFit="1" customWidth="1"/>
    <col min="1031" max="1031" width="9.5703125" style="116" bestFit="1" customWidth="1"/>
    <col min="1032" max="1032" width="11.7109375" style="116" bestFit="1" customWidth="1"/>
    <col min="1033" max="1033" width="10" style="116" bestFit="1" customWidth="1"/>
    <col min="1034" max="1034" width="9" style="116" bestFit="1" customWidth="1"/>
    <col min="1035" max="1035" width="9.5703125" style="116" bestFit="1" customWidth="1"/>
    <col min="1036" max="1041" width="8.85546875" style="116" bestFit="1" customWidth="1"/>
    <col min="1042" max="1042" width="10.5703125" style="116" bestFit="1" customWidth="1"/>
    <col min="1043" max="1043" width="8.85546875" style="116" bestFit="1" customWidth="1"/>
    <col min="1044" max="1044" width="10.5703125" style="116" bestFit="1" customWidth="1"/>
    <col min="1045" max="1045" width="8.85546875" style="116" bestFit="1" customWidth="1"/>
    <col min="1046" max="1046" width="10.5703125" style="116" bestFit="1" customWidth="1"/>
    <col min="1047" max="1047" width="8.85546875" style="116" bestFit="1" customWidth="1"/>
    <col min="1048" max="1048" width="10.5703125" style="116" bestFit="1" customWidth="1"/>
    <col min="1049" max="1049" width="13.42578125" style="116" bestFit="1" customWidth="1"/>
    <col min="1050" max="1050" width="11.42578125" style="116" bestFit="1" customWidth="1"/>
    <col min="1051" max="1053" width="5.85546875" style="116" customWidth="1"/>
    <col min="1054" max="1054" width="6.140625" style="116" customWidth="1"/>
    <col min="1055" max="1055" width="46.42578125" style="116" bestFit="1" customWidth="1"/>
    <col min="1056" max="1056" width="8.85546875" style="116" bestFit="1" customWidth="1"/>
    <col min="1057" max="1057" width="13.85546875" style="116" customWidth="1"/>
    <col min="1058" max="1058" width="13.140625" style="116" bestFit="1" customWidth="1"/>
    <col min="1059" max="1059" width="12.7109375" style="116" bestFit="1" customWidth="1"/>
    <col min="1060" max="1061" width="12.7109375" style="116" customWidth="1"/>
    <col min="1062" max="1062" width="13.42578125" style="116" bestFit="1" customWidth="1"/>
    <col min="1063" max="1063" width="11.42578125" style="116" bestFit="1" customWidth="1"/>
    <col min="1064" max="1064" width="6.140625" style="116" customWidth="1"/>
    <col min="1065" max="1065" width="24.5703125" style="116" customWidth="1"/>
    <col min="1066" max="1279" width="11.42578125" style="116"/>
    <col min="1280" max="1280" width="48" style="116" bestFit="1" customWidth="1"/>
    <col min="1281" max="1281" width="10.5703125" style="116" bestFit="1" customWidth="1"/>
    <col min="1282" max="1282" width="12.5703125" style="116" bestFit="1" customWidth="1"/>
    <col min="1283" max="1283" width="11" style="116" bestFit="1" customWidth="1"/>
    <col min="1284" max="1284" width="9.7109375" style="116" bestFit="1" customWidth="1"/>
    <col min="1285" max="1285" width="10.42578125" style="116" bestFit="1" customWidth="1"/>
    <col min="1286" max="1286" width="10.140625" style="116" bestFit="1" customWidth="1"/>
    <col min="1287" max="1287" width="9.5703125" style="116" bestFit="1" customWidth="1"/>
    <col min="1288" max="1288" width="11.7109375" style="116" bestFit="1" customWidth="1"/>
    <col min="1289" max="1289" width="10" style="116" bestFit="1" customWidth="1"/>
    <col min="1290" max="1290" width="9" style="116" bestFit="1" customWidth="1"/>
    <col min="1291" max="1291" width="9.5703125" style="116" bestFit="1" customWidth="1"/>
    <col min="1292" max="1297" width="8.85546875" style="116" bestFit="1" customWidth="1"/>
    <col min="1298" max="1298" width="10.5703125" style="116" bestFit="1" customWidth="1"/>
    <col min="1299" max="1299" width="8.85546875" style="116" bestFit="1" customWidth="1"/>
    <col min="1300" max="1300" width="10.5703125" style="116" bestFit="1" customWidth="1"/>
    <col min="1301" max="1301" width="8.85546875" style="116" bestFit="1" customWidth="1"/>
    <col min="1302" max="1302" width="10.5703125" style="116" bestFit="1" customWidth="1"/>
    <col min="1303" max="1303" width="8.85546875" style="116" bestFit="1" customWidth="1"/>
    <col min="1304" max="1304" width="10.5703125" style="116" bestFit="1" customWidth="1"/>
    <col min="1305" max="1305" width="13.42578125" style="116" bestFit="1" customWidth="1"/>
    <col min="1306" max="1306" width="11.42578125" style="116" bestFit="1" customWidth="1"/>
    <col min="1307" max="1309" width="5.85546875" style="116" customWidth="1"/>
    <col min="1310" max="1310" width="6.140625" style="116" customWidth="1"/>
    <col min="1311" max="1311" width="46.42578125" style="116" bestFit="1" customWidth="1"/>
    <col min="1312" max="1312" width="8.85546875" style="116" bestFit="1" customWidth="1"/>
    <col min="1313" max="1313" width="13.85546875" style="116" customWidth="1"/>
    <col min="1314" max="1314" width="13.140625" style="116" bestFit="1" customWidth="1"/>
    <col min="1315" max="1315" width="12.7109375" style="116" bestFit="1" customWidth="1"/>
    <col min="1316" max="1317" width="12.7109375" style="116" customWidth="1"/>
    <col min="1318" max="1318" width="13.42578125" style="116" bestFit="1" customWidth="1"/>
    <col min="1319" max="1319" width="11.42578125" style="116" bestFit="1" customWidth="1"/>
    <col min="1320" max="1320" width="6.140625" style="116" customWidth="1"/>
    <col min="1321" max="1321" width="24.5703125" style="116" customWidth="1"/>
    <col min="1322" max="1535" width="11.42578125" style="116"/>
    <col min="1536" max="1536" width="48" style="116" bestFit="1" customWidth="1"/>
    <col min="1537" max="1537" width="10.5703125" style="116" bestFit="1" customWidth="1"/>
    <col min="1538" max="1538" width="12.5703125" style="116" bestFit="1" customWidth="1"/>
    <col min="1539" max="1539" width="11" style="116" bestFit="1" customWidth="1"/>
    <col min="1540" max="1540" width="9.7109375" style="116" bestFit="1" customWidth="1"/>
    <col min="1541" max="1541" width="10.42578125" style="116" bestFit="1" customWidth="1"/>
    <col min="1542" max="1542" width="10.140625" style="116" bestFit="1" customWidth="1"/>
    <col min="1543" max="1543" width="9.5703125" style="116" bestFit="1" customWidth="1"/>
    <col min="1544" max="1544" width="11.7109375" style="116" bestFit="1" customWidth="1"/>
    <col min="1545" max="1545" width="10" style="116" bestFit="1" customWidth="1"/>
    <col min="1546" max="1546" width="9" style="116" bestFit="1" customWidth="1"/>
    <col min="1547" max="1547" width="9.5703125" style="116" bestFit="1" customWidth="1"/>
    <col min="1548" max="1553" width="8.85546875" style="116" bestFit="1" customWidth="1"/>
    <col min="1554" max="1554" width="10.5703125" style="116" bestFit="1" customWidth="1"/>
    <col min="1555" max="1555" width="8.85546875" style="116" bestFit="1" customWidth="1"/>
    <col min="1556" max="1556" width="10.5703125" style="116" bestFit="1" customWidth="1"/>
    <col min="1557" max="1557" width="8.85546875" style="116" bestFit="1" customWidth="1"/>
    <col min="1558" max="1558" width="10.5703125" style="116" bestFit="1" customWidth="1"/>
    <col min="1559" max="1559" width="8.85546875" style="116" bestFit="1" customWidth="1"/>
    <col min="1560" max="1560" width="10.5703125" style="116" bestFit="1" customWidth="1"/>
    <col min="1561" max="1561" width="13.42578125" style="116" bestFit="1" customWidth="1"/>
    <col min="1562" max="1562" width="11.42578125" style="116" bestFit="1" customWidth="1"/>
    <col min="1563" max="1565" width="5.85546875" style="116" customWidth="1"/>
    <col min="1566" max="1566" width="6.140625" style="116" customWidth="1"/>
    <col min="1567" max="1567" width="46.42578125" style="116" bestFit="1" customWidth="1"/>
    <col min="1568" max="1568" width="8.85546875" style="116" bestFit="1" customWidth="1"/>
    <col min="1569" max="1569" width="13.85546875" style="116" customWidth="1"/>
    <col min="1570" max="1570" width="13.140625" style="116" bestFit="1" customWidth="1"/>
    <col min="1571" max="1571" width="12.7109375" style="116" bestFit="1" customWidth="1"/>
    <col min="1572" max="1573" width="12.7109375" style="116" customWidth="1"/>
    <col min="1574" max="1574" width="13.42578125" style="116" bestFit="1" customWidth="1"/>
    <col min="1575" max="1575" width="11.42578125" style="116" bestFit="1" customWidth="1"/>
    <col min="1576" max="1576" width="6.140625" style="116" customWidth="1"/>
    <col min="1577" max="1577" width="24.5703125" style="116" customWidth="1"/>
    <col min="1578" max="1791" width="11.42578125" style="116"/>
    <col min="1792" max="1792" width="48" style="116" bestFit="1" customWidth="1"/>
    <col min="1793" max="1793" width="10.5703125" style="116" bestFit="1" customWidth="1"/>
    <col min="1794" max="1794" width="12.5703125" style="116" bestFit="1" customWidth="1"/>
    <col min="1795" max="1795" width="11" style="116" bestFit="1" customWidth="1"/>
    <col min="1796" max="1796" width="9.7109375" style="116" bestFit="1" customWidth="1"/>
    <col min="1797" max="1797" width="10.42578125" style="116" bestFit="1" customWidth="1"/>
    <col min="1798" max="1798" width="10.140625" style="116" bestFit="1" customWidth="1"/>
    <col min="1799" max="1799" width="9.5703125" style="116" bestFit="1" customWidth="1"/>
    <col min="1800" max="1800" width="11.7109375" style="116" bestFit="1" customWidth="1"/>
    <col min="1801" max="1801" width="10" style="116" bestFit="1" customWidth="1"/>
    <col min="1802" max="1802" width="9" style="116" bestFit="1" customWidth="1"/>
    <col min="1803" max="1803" width="9.5703125" style="116" bestFit="1" customWidth="1"/>
    <col min="1804" max="1809" width="8.85546875" style="116" bestFit="1" customWidth="1"/>
    <col min="1810" max="1810" width="10.5703125" style="116" bestFit="1" customWidth="1"/>
    <col min="1811" max="1811" width="8.85546875" style="116" bestFit="1" customWidth="1"/>
    <col min="1812" max="1812" width="10.5703125" style="116" bestFit="1" customWidth="1"/>
    <col min="1813" max="1813" width="8.85546875" style="116" bestFit="1" customWidth="1"/>
    <col min="1814" max="1814" width="10.5703125" style="116" bestFit="1" customWidth="1"/>
    <col min="1815" max="1815" width="8.85546875" style="116" bestFit="1" customWidth="1"/>
    <col min="1816" max="1816" width="10.5703125" style="116" bestFit="1" customWidth="1"/>
    <col min="1817" max="1817" width="13.42578125" style="116" bestFit="1" customWidth="1"/>
    <col min="1818" max="1818" width="11.42578125" style="116" bestFit="1" customWidth="1"/>
    <col min="1819" max="1821" width="5.85546875" style="116" customWidth="1"/>
    <col min="1822" max="1822" width="6.140625" style="116" customWidth="1"/>
    <col min="1823" max="1823" width="46.42578125" style="116" bestFit="1" customWidth="1"/>
    <col min="1824" max="1824" width="8.85546875" style="116" bestFit="1" customWidth="1"/>
    <col min="1825" max="1825" width="13.85546875" style="116" customWidth="1"/>
    <col min="1826" max="1826" width="13.140625" style="116" bestFit="1" customWidth="1"/>
    <col min="1827" max="1827" width="12.7109375" style="116" bestFit="1" customWidth="1"/>
    <col min="1828" max="1829" width="12.7109375" style="116" customWidth="1"/>
    <col min="1830" max="1830" width="13.42578125" style="116" bestFit="1" customWidth="1"/>
    <col min="1831" max="1831" width="11.42578125" style="116" bestFit="1" customWidth="1"/>
    <col min="1832" max="1832" width="6.140625" style="116" customWidth="1"/>
    <col min="1833" max="1833" width="24.5703125" style="116" customWidth="1"/>
    <col min="1834" max="2047" width="11.42578125" style="116"/>
    <col min="2048" max="2048" width="48" style="116" bestFit="1" customWidth="1"/>
    <col min="2049" max="2049" width="10.5703125" style="116" bestFit="1" customWidth="1"/>
    <col min="2050" max="2050" width="12.5703125" style="116" bestFit="1" customWidth="1"/>
    <col min="2051" max="2051" width="11" style="116" bestFit="1" customWidth="1"/>
    <col min="2052" max="2052" width="9.7109375" style="116" bestFit="1" customWidth="1"/>
    <col min="2053" max="2053" width="10.42578125" style="116" bestFit="1" customWidth="1"/>
    <col min="2054" max="2054" width="10.140625" style="116" bestFit="1" customWidth="1"/>
    <col min="2055" max="2055" width="9.5703125" style="116" bestFit="1" customWidth="1"/>
    <col min="2056" max="2056" width="11.7109375" style="116" bestFit="1" customWidth="1"/>
    <col min="2057" max="2057" width="10" style="116" bestFit="1" customWidth="1"/>
    <col min="2058" max="2058" width="9" style="116" bestFit="1" customWidth="1"/>
    <col min="2059" max="2059" width="9.5703125" style="116" bestFit="1" customWidth="1"/>
    <col min="2060" max="2065" width="8.85546875" style="116" bestFit="1" customWidth="1"/>
    <col min="2066" max="2066" width="10.5703125" style="116" bestFit="1" customWidth="1"/>
    <col min="2067" max="2067" width="8.85546875" style="116" bestFit="1" customWidth="1"/>
    <col min="2068" max="2068" width="10.5703125" style="116" bestFit="1" customWidth="1"/>
    <col min="2069" max="2069" width="8.85546875" style="116" bestFit="1" customWidth="1"/>
    <col min="2070" max="2070" width="10.5703125" style="116" bestFit="1" customWidth="1"/>
    <col min="2071" max="2071" width="8.85546875" style="116" bestFit="1" customWidth="1"/>
    <col min="2072" max="2072" width="10.5703125" style="116" bestFit="1" customWidth="1"/>
    <col min="2073" max="2073" width="13.42578125" style="116" bestFit="1" customWidth="1"/>
    <col min="2074" max="2074" width="11.42578125" style="116" bestFit="1" customWidth="1"/>
    <col min="2075" max="2077" width="5.85546875" style="116" customWidth="1"/>
    <col min="2078" max="2078" width="6.140625" style="116" customWidth="1"/>
    <col min="2079" max="2079" width="46.42578125" style="116" bestFit="1" customWidth="1"/>
    <col min="2080" max="2080" width="8.85546875" style="116" bestFit="1" customWidth="1"/>
    <col min="2081" max="2081" width="13.85546875" style="116" customWidth="1"/>
    <col min="2082" max="2082" width="13.140625" style="116" bestFit="1" customWidth="1"/>
    <col min="2083" max="2083" width="12.7109375" style="116" bestFit="1" customWidth="1"/>
    <col min="2084" max="2085" width="12.7109375" style="116" customWidth="1"/>
    <col min="2086" max="2086" width="13.42578125" style="116" bestFit="1" customWidth="1"/>
    <col min="2087" max="2087" width="11.42578125" style="116" bestFit="1" customWidth="1"/>
    <col min="2088" max="2088" width="6.140625" style="116" customWidth="1"/>
    <col min="2089" max="2089" width="24.5703125" style="116" customWidth="1"/>
    <col min="2090" max="2303" width="11.42578125" style="116"/>
    <col min="2304" max="2304" width="48" style="116" bestFit="1" customWidth="1"/>
    <col min="2305" max="2305" width="10.5703125" style="116" bestFit="1" customWidth="1"/>
    <col min="2306" max="2306" width="12.5703125" style="116" bestFit="1" customWidth="1"/>
    <col min="2307" max="2307" width="11" style="116" bestFit="1" customWidth="1"/>
    <col min="2308" max="2308" width="9.7109375" style="116" bestFit="1" customWidth="1"/>
    <col min="2309" max="2309" width="10.42578125" style="116" bestFit="1" customWidth="1"/>
    <col min="2310" max="2310" width="10.140625" style="116" bestFit="1" customWidth="1"/>
    <col min="2311" max="2311" width="9.5703125" style="116" bestFit="1" customWidth="1"/>
    <col min="2312" max="2312" width="11.7109375" style="116" bestFit="1" customWidth="1"/>
    <col min="2313" max="2313" width="10" style="116" bestFit="1" customWidth="1"/>
    <col min="2314" max="2314" width="9" style="116" bestFit="1" customWidth="1"/>
    <col min="2315" max="2315" width="9.5703125" style="116" bestFit="1" customWidth="1"/>
    <col min="2316" max="2321" width="8.85546875" style="116" bestFit="1" customWidth="1"/>
    <col min="2322" max="2322" width="10.5703125" style="116" bestFit="1" customWidth="1"/>
    <col min="2323" max="2323" width="8.85546875" style="116" bestFit="1" customWidth="1"/>
    <col min="2324" max="2324" width="10.5703125" style="116" bestFit="1" customWidth="1"/>
    <col min="2325" max="2325" width="8.85546875" style="116" bestFit="1" customWidth="1"/>
    <col min="2326" max="2326" width="10.5703125" style="116" bestFit="1" customWidth="1"/>
    <col min="2327" max="2327" width="8.85546875" style="116" bestFit="1" customWidth="1"/>
    <col min="2328" max="2328" width="10.5703125" style="116" bestFit="1" customWidth="1"/>
    <col min="2329" max="2329" width="13.42578125" style="116" bestFit="1" customWidth="1"/>
    <col min="2330" max="2330" width="11.42578125" style="116" bestFit="1" customWidth="1"/>
    <col min="2331" max="2333" width="5.85546875" style="116" customWidth="1"/>
    <col min="2334" max="2334" width="6.140625" style="116" customWidth="1"/>
    <col min="2335" max="2335" width="46.42578125" style="116" bestFit="1" customWidth="1"/>
    <col min="2336" max="2336" width="8.85546875" style="116" bestFit="1" customWidth="1"/>
    <col min="2337" max="2337" width="13.85546875" style="116" customWidth="1"/>
    <col min="2338" max="2338" width="13.140625" style="116" bestFit="1" customWidth="1"/>
    <col min="2339" max="2339" width="12.7109375" style="116" bestFit="1" customWidth="1"/>
    <col min="2340" max="2341" width="12.7109375" style="116" customWidth="1"/>
    <col min="2342" max="2342" width="13.42578125" style="116" bestFit="1" customWidth="1"/>
    <col min="2343" max="2343" width="11.42578125" style="116" bestFit="1" customWidth="1"/>
    <col min="2344" max="2344" width="6.140625" style="116" customWidth="1"/>
    <col min="2345" max="2345" width="24.5703125" style="116" customWidth="1"/>
    <col min="2346" max="2559" width="11.42578125" style="116"/>
    <col min="2560" max="2560" width="48" style="116" bestFit="1" customWidth="1"/>
    <col min="2561" max="2561" width="10.5703125" style="116" bestFit="1" customWidth="1"/>
    <col min="2562" max="2562" width="12.5703125" style="116" bestFit="1" customWidth="1"/>
    <col min="2563" max="2563" width="11" style="116" bestFit="1" customWidth="1"/>
    <col min="2564" max="2564" width="9.7109375" style="116" bestFit="1" customWidth="1"/>
    <col min="2565" max="2565" width="10.42578125" style="116" bestFit="1" customWidth="1"/>
    <col min="2566" max="2566" width="10.140625" style="116" bestFit="1" customWidth="1"/>
    <col min="2567" max="2567" width="9.5703125" style="116" bestFit="1" customWidth="1"/>
    <col min="2568" max="2568" width="11.7109375" style="116" bestFit="1" customWidth="1"/>
    <col min="2569" max="2569" width="10" style="116" bestFit="1" customWidth="1"/>
    <col min="2570" max="2570" width="9" style="116" bestFit="1" customWidth="1"/>
    <col min="2571" max="2571" width="9.5703125" style="116" bestFit="1" customWidth="1"/>
    <col min="2572" max="2577" width="8.85546875" style="116" bestFit="1" customWidth="1"/>
    <col min="2578" max="2578" width="10.5703125" style="116" bestFit="1" customWidth="1"/>
    <col min="2579" max="2579" width="8.85546875" style="116" bestFit="1" customWidth="1"/>
    <col min="2580" max="2580" width="10.5703125" style="116" bestFit="1" customWidth="1"/>
    <col min="2581" max="2581" width="8.85546875" style="116" bestFit="1" customWidth="1"/>
    <col min="2582" max="2582" width="10.5703125" style="116" bestFit="1" customWidth="1"/>
    <col min="2583" max="2583" width="8.85546875" style="116" bestFit="1" customWidth="1"/>
    <col min="2584" max="2584" width="10.5703125" style="116" bestFit="1" customWidth="1"/>
    <col min="2585" max="2585" width="13.42578125" style="116" bestFit="1" customWidth="1"/>
    <col min="2586" max="2586" width="11.42578125" style="116" bestFit="1" customWidth="1"/>
    <col min="2587" max="2589" width="5.85546875" style="116" customWidth="1"/>
    <col min="2590" max="2590" width="6.140625" style="116" customWidth="1"/>
    <col min="2591" max="2591" width="46.42578125" style="116" bestFit="1" customWidth="1"/>
    <col min="2592" max="2592" width="8.85546875" style="116" bestFit="1" customWidth="1"/>
    <col min="2593" max="2593" width="13.85546875" style="116" customWidth="1"/>
    <col min="2594" max="2594" width="13.140625" style="116" bestFit="1" customWidth="1"/>
    <col min="2595" max="2595" width="12.7109375" style="116" bestFit="1" customWidth="1"/>
    <col min="2596" max="2597" width="12.7109375" style="116" customWidth="1"/>
    <col min="2598" max="2598" width="13.42578125" style="116" bestFit="1" customWidth="1"/>
    <col min="2599" max="2599" width="11.42578125" style="116" bestFit="1" customWidth="1"/>
    <col min="2600" max="2600" width="6.140625" style="116" customWidth="1"/>
    <col min="2601" max="2601" width="24.5703125" style="116" customWidth="1"/>
    <col min="2602" max="2815" width="11.42578125" style="116"/>
    <col min="2816" max="2816" width="48" style="116" bestFit="1" customWidth="1"/>
    <col min="2817" max="2817" width="10.5703125" style="116" bestFit="1" customWidth="1"/>
    <col min="2818" max="2818" width="12.5703125" style="116" bestFit="1" customWidth="1"/>
    <col min="2819" max="2819" width="11" style="116" bestFit="1" customWidth="1"/>
    <col min="2820" max="2820" width="9.7109375" style="116" bestFit="1" customWidth="1"/>
    <col min="2821" max="2821" width="10.42578125" style="116" bestFit="1" customWidth="1"/>
    <col min="2822" max="2822" width="10.140625" style="116" bestFit="1" customWidth="1"/>
    <col min="2823" max="2823" width="9.5703125" style="116" bestFit="1" customWidth="1"/>
    <col min="2824" max="2824" width="11.7109375" style="116" bestFit="1" customWidth="1"/>
    <col min="2825" max="2825" width="10" style="116" bestFit="1" customWidth="1"/>
    <col min="2826" max="2826" width="9" style="116" bestFit="1" customWidth="1"/>
    <col min="2827" max="2827" width="9.5703125" style="116" bestFit="1" customWidth="1"/>
    <col min="2828" max="2833" width="8.85546875" style="116" bestFit="1" customWidth="1"/>
    <col min="2834" max="2834" width="10.5703125" style="116" bestFit="1" customWidth="1"/>
    <col min="2835" max="2835" width="8.85546875" style="116" bestFit="1" customWidth="1"/>
    <col min="2836" max="2836" width="10.5703125" style="116" bestFit="1" customWidth="1"/>
    <col min="2837" max="2837" width="8.85546875" style="116" bestFit="1" customWidth="1"/>
    <col min="2838" max="2838" width="10.5703125" style="116" bestFit="1" customWidth="1"/>
    <col min="2839" max="2839" width="8.85546875" style="116" bestFit="1" customWidth="1"/>
    <col min="2840" max="2840" width="10.5703125" style="116" bestFit="1" customWidth="1"/>
    <col min="2841" max="2841" width="13.42578125" style="116" bestFit="1" customWidth="1"/>
    <col min="2842" max="2842" width="11.42578125" style="116" bestFit="1" customWidth="1"/>
    <col min="2843" max="2845" width="5.85546875" style="116" customWidth="1"/>
    <col min="2846" max="2846" width="6.140625" style="116" customWidth="1"/>
    <col min="2847" max="2847" width="46.42578125" style="116" bestFit="1" customWidth="1"/>
    <col min="2848" max="2848" width="8.85546875" style="116" bestFit="1" customWidth="1"/>
    <col min="2849" max="2849" width="13.85546875" style="116" customWidth="1"/>
    <col min="2850" max="2850" width="13.140625" style="116" bestFit="1" customWidth="1"/>
    <col min="2851" max="2851" width="12.7109375" style="116" bestFit="1" customWidth="1"/>
    <col min="2852" max="2853" width="12.7109375" style="116" customWidth="1"/>
    <col min="2854" max="2854" width="13.42578125" style="116" bestFit="1" customWidth="1"/>
    <col min="2855" max="2855" width="11.42578125" style="116" bestFit="1" customWidth="1"/>
    <col min="2856" max="2856" width="6.140625" style="116" customWidth="1"/>
    <col min="2857" max="2857" width="24.5703125" style="116" customWidth="1"/>
    <col min="2858" max="3071" width="11.42578125" style="116"/>
    <col min="3072" max="3072" width="48" style="116" bestFit="1" customWidth="1"/>
    <col min="3073" max="3073" width="10.5703125" style="116" bestFit="1" customWidth="1"/>
    <col min="3074" max="3074" width="12.5703125" style="116" bestFit="1" customWidth="1"/>
    <col min="3075" max="3075" width="11" style="116" bestFit="1" customWidth="1"/>
    <col min="3076" max="3076" width="9.7109375" style="116" bestFit="1" customWidth="1"/>
    <col min="3077" max="3077" width="10.42578125" style="116" bestFit="1" customWidth="1"/>
    <col min="3078" max="3078" width="10.140625" style="116" bestFit="1" customWidth="1"/>
    <col min="3079" max="3079" width="9.5703125" style="116" bestFit="1" customWidth="1"/>
    <col min="3080" max="3080" width="11.7109375" style="116" bestFit="1" customWidth="1"/>
    <col min="3081" max="3081" width="10" style="116" bestFit="1" customWidth="1"/>
    <col min="3082" max="3082" width="9" style="116" bestFit="1" customWidth="1"/>
    <col min="3083" max="3083" width="9.5703125" style="116" bestFit="1" customWidth="1"/>
    <col min="3084" max="3089" width="8.85546875" style="116" bestFit="1" customWidth="1"/>
    <col min="3090" max="3090" width="10.5703125" style="116" bestFit="1" customWidth="1"/>
    <col min="3091" max="3091" width="8.85546875" style="116" bestFit="1" customWidth="1"/>
    <col min="3092" max="3092" width="10.5703125" style="116" bestFit="1" customWidth="1"/>
    <col min="3093" max="3093" width="8.85546875" style="116" bestFit="1" customWidth="1"/>
    <col min="3094" max="3094" width="10.5703125" style="116" bestFit="1" customWidth="1"/>
    <col min="3095" max="3095" width="8.85546875" style="116" bestFit="1" customWidth="1"/>
    <col min="3096" max="3096" width="10.5703125" style="116" bestFit="1" customWidth="1"/>
    <col min="3097" max="3097" width="13.42578125" style="116" bestFit="1" customWidth="1"/>
    <col min="3098" max="3098" width="11.42578125" style="116" bestFit="1" customWidth="1"/>
    <col min="3099" max="3101" width="5.85546875" style="116" customWidth="1"/>
    <col min="3102" max="3102" width="6.140625" style="116" customWidth="1"/>
    <col min="3103" max="3103" width="46.42578125" style="116" bestFit="1" customWidth="1"/>
    <col min="3104" max="3104" width="8.85546875" style="116" bestFit="1" customWidth="1"/>
    <col min="3105" max="3105" width="13.85546875" style="116" customWidth="1"/>
    <col min="3106" max="3106" width="13.140625" style="116" bestFit="1" customWidth="1"/>
    <col min="3107" max="3107" width="12.7109375" style="116" bestFit="1" customWidth="1"/>
    <col min="3108" max="3109" width="12.7109375" style="116" customWidth="1"/>
    <col min="3110" max="3110" width="13.42578125" style="116" bestFit="1" customWidth="1"/>
    <col min="3111" max="3111" width="11.42578125" style="116" bestFit="1" customWidth="1"/>
    <col min="3112" max="3112" width="6.140625" style="116" customWidth="1"/>
    <col min="3113" max="3113" width="24.5703125" style="116" customWidth="1"/>
    <col min="3114" max="3327" width="11.42578125" style="116"/>
    <col min="3328" max="3328" width="48" style="116" bestFit="1" customWidth="1"/>
    <col min="3329" max="3329" width="10.5703125" style="116" bestFit="1" customWidth="1"/>
    <col min="3330" max="3330" width="12.5703125" style="116" bestFit="1" customWidth="1"/>
    <col min="3331" max="3331" width="11" style="116" bestFit="1" customWidth="1"/>
    <col min="3332" max="3332" width="9.7109375" style="116" bestFit="1" customWidth="1"/>
    <col min="3333" max="3333" width="10.42578125" style="116" bestFit="1" customWidth="1"/>
    <col min="3334" max="3334" width="10.140625" style="116" bestFit="1" customWidth="1"/>
    <col min="3335" max="3335" width="9.5703125" style="116" bestFit="1" customWidth="1"/>
    <col min="3336" max="3336" width="11.7109375" style="116" bestFit="1" customWidth="1"/>
    <col min="3337" max="3337" width="10" style="116" bestFit="1" customWidth="1"/>
    <col min="3338" max="3338" width="9" style="116" bestFit="1" customWidth="1"/>
    <col min="3339" max="3339" width="9.5703125" style="116" bestFit="1" customWidth="1"/>
    <col min="3340" max="3345" width="8.85546875" style="116" bestFit="1" customWidth="1"/>
    <col min="3346" max="3346" width="10.5703125" style="116" bestFit="1" customWidth="1"/>
    <col min="3347" max="3347" width="8.85546875" style="116" bestFit="1" customWidth="1"/>
    <col min="3348" max="3348" width="10.5703125" style="116" bestFit="1" customWidth="1"/>
    <col min="3349" max="3349" width="8.85546875" style="116" bestFit="1" customWidth="1"/>
    <col min="3350" max="3350" width="10.5703125" style="116" bestFit="1" customWidth="1"/>
    <col min="3351" max="3351" width="8.85546875" style="116" bestFit="1" customWidth="1"/>
    <col min="3352" max="3352" width="10.5703125" style="116" bestFit="1" customWidth="1"/>
    <col min="3353" max="3353" width="13.42578125" style="116" bestFit="1" customWidth="1"/>
    <col min="3354" max="3354" width="11.42578125" style="116" bestFit="1" customWidth="1"/>
    <col min="3355" max="3357" width="5.85546875" style="116" customWidth="1"/>
    <col min="3358" max="3358" width="6.140625" style="116" customWidth="1"/>
    <col min="3359" max="3359" width="46.42578125" style="116" bestFit="1" customWidth="1"/>
    <col min="3360" max="3360" width="8.85546875" style="116" bestFit="1" customWidth="1"/>
    <col min="3361" max="3361" width="13.85546875" style="116" customWidth="1"/>
    <col min="3362" max="3362" width="13.140625" style="116" bestFit="1" customWidth="1"/>
    <col min="3363" max="3363" width="12.7109375" style="116" bestFit="1" customWidth="1"/>
    <col min="3364" max="3365" width="12.7109375" style="116" customWidth="1"/>
    <col min="3366" max="3366" width="13.42578125" style="116" bestFit="1" customWidth="1"/>
    <col min="3367" max="3367" width="11.42578125" style="116" bestFit="1" customWidth="1"/>
    <col min="3368" max="3368" width="6.140625" style="116" customWidth="1"/>
    <col min="3369" max="3369" width="24.5703125" style="116" customWidth="1"/>
    <col min="3370" max="3583" width="11.42578125" style="116"/>
    <col min="3584" max="3584" width="48" style="116" bestFit="1" customWidth="1"/>
    <col min="3585" max="3585" width="10.5703125" style="116" bestFit="1" customWidth="1"/>
    <col min="3586" max="3586" width="12.5703125" style="116" bestFit="1" customWidth="1"/>
    <col min="3587" max="3587" width="11" style="116" bestFit="1" customWidth="1"/>
    <col min="3588" max="3588" width="9.7109375" style="116" bestFit="1" customWidth="1"/>
    <col min="3589" max="3589" width="10.42578125" style="116" bestFit="1" customWidth="1"/>
    <col min="3590" max="3590" width="10.140625" style="116" bestFit="1" customWidth="1"/>
    <col min="3591" max="3591" width="9.5703125" style="116" bestFit="1" customWidth="1"/>
    <col min="3592" max="3592" width="11.7109375" style="116" bestFit="1" customWidth="1"/>
    <col min="3593" max="3593" width="10" style="116" bestFit="1" customWidth="1"/>
    <col min="3594" max="3594" width="9" style="116" bestFit="1" customWidth="1"/>
    <col min="3595" max="3595" width="9.5703125" style="116" bestFit="1" customWidth="1"/>
    <col min="3596" max="3601" width="8.85546875" style="116" bestFit="1" customWidth="1"/>
    <col min="3602" max="3602" width="10.5703125" style="116" bestFit="1" customWidth="1"/>
    <col min="3603" max="3603" width="8.85546875" style="116" bestFit="1" customWidth="1"/>
    <col min="3604" max="3604" width="10.5703125" style="116" bestFit="1" customWidth="1"/>
    <col min="3605" max="3605" width="8.85546875" style="116" bestFit="1" customWidth="1"/>
    <col min="3606" max="3606" width="10.5703125" style="116" bestFit="1" customWidth="1"/>
    <col min="3607" max="3607" width="8.85546875" style="116" bestFit="1" customWidth="1"/>
    <col min="3608" max="3608" width="10.5703125" style="116" bestFit="1" customWidth="1"/>
    <col min="3609" max="3609" width="13.42578125" style="116" bestFit="1" customWidth="1"/>
    <col min="3610" max="3610" width="11.42578125" style="116" bestFit="1" customWidth="1"/>
    <col min="3611" max="3613" width="5.85546875" style="116" customWidth="1"/>
    <col min="3614" max="3614" width="6.140625" style="116" customWidth="1"/>
    <col min="3615" max="3615" width="46.42578125" style="116" bestFit="1" customWidth="1"/>
    <col min="3616" max="3616" width="8.85546875" style="116" bestFit="1" customWidth="1"/>
    <col min="3617" max="3617" width="13.85546875" style="116" customWidth="1"/>
    <col min="3618" max="3618" width="13.140625" style="116" bestFit="1" customWidth="1"/>
    <col min="3619" max="3619" width="12.7109375" style="116" bestFit="1" customWidth="1"/>
    <col min="3620" max="3621" width="12.7109375" style="116" customWidth="1"/>
    <col min="3622" max="3622" width="13.42578125" style="116" bestFit="1" customWidth="1"/>
    <col min="3623" max="3623" width="11.42578125" style="116" bestFit="1" customWidth="1"/>
    <col min="3624" max="3624" width="6.140625" style="116" customWidth="1"/>
    <col min="3625" max="3625" width="24.5703125" style="116" customWidth="1"/>
    <col min="3626" max="3839" width="11.42578125" style="116"/>
    <col min="3840" max="3840" width="48" style="116" bestFit="1" customWidth="1"/>
    <col min="3841" max="3841" width="10.5703125" style="116" bestFit="1" customWidth="1"/>
    <col min="3842" max="3842" width="12.5703125" style="116" bestFit="1" customWidth="1"/>
    <col min="3843" max="3843" width="11" style="116" bestFit="1" customWidth="1"/>
    <col min="3844" max="3844" width="9.7109375" style="116" bestFit="1" customWidth="1"/>
    <col min="3845" max="3845" width="10.42578125" style="116" bestFit="1" customWidth="1"/>
    <col min="3846" max="3846" width="10.140625" style="116" bestFit="1" customWidth="1"/>
    <col min="3847" max="3847" width="9.5703125" style="116" bestFit="1" customWidth="1"/>
    <col min="3848" max="3848" width="11.7109375" style="116" bestFit="1" customWidth="1"/>
    <col min="3849" max="3849" width="10" style="116" bestFit="1" customWidth="1"/>
    <col min="3850" max="3850" width="9" style="116" bestFit="1" customWidth="1"/>
    <col min="3851" max="3851" width="9.5703125" style="116" bestFit="1" customWidth="1"/>
    <col min="3852" max="3857" width="8.85546875" style="116" bestFit="1" customWidth="1"/>
    <col min="3858" max="3858" width="10.5703125" style="116" bestFit="1" customWidth="1"/>
    <col min="3859" max="3859" width="8.85546875" style="116" bestFit="1" customWidth="1"/>
    <col min="3860" max="3860" width="10.5703125" style="116" bestFit="1" customWidth="1"/>
    <col min="3861" max="3861" width="8.85546875" style="116" bestFit="1" customWidth="1"/>
    <col min="3862" max="3862" width="10.5703125" style="116" bestFit="1" customWidth="1"/>
    <col min="3863" max="3863" width="8.85546875" style="116" bestFit="1" customWidth="1"/>
    <col min="3864" max="3864" width="10.5703125" style="116" bestFit="1" customWidth="1"/>
    <col min="3865" max="3865" width="13.42578125" style="116" bestFit="1" customWidth="1"/>
    <col min="3866" max="3866" width="11.42578125" style="116" bestFit="1" customWidth="1"/>
    <col min="3867" max="3869" width="5.85546875" style="116" customWidth="1"/>
    <col min="3870" max="3870" width="6.140625" style="116" customWidth="1"/>
    <col min="3871" max="3871" width="46.42578125" style="116" bestFit="1" customWidth="1"/>
    <col min="3872" max="3872" width="8.85546875" style="116" bestFit="1" customWidth="1"/>
    <col min="3873" max="3873" width="13.85546875" style="116" customWidth="1"/>
    <col min="3874" max="3874" width="13.140625" style="116" bestFit="1" customWidth="1"/>
    <col min="3875" max="3875" width="12.7109375" style="116" bestFit="1" customWidth="1"/>
    <col min="3876" max="3877" width="12.7109375" style="116" customWidth="1"/>
    <col min="3878" max="3878" width="13.42578125" style="116" bestFit="1" customWidth="1"/>
    <col min="3879" max="3879" width="11.42578125" style="116" bestFit="1" customWidth="1"/>
    <col min="3880" max="3880" width="6.140625" style="116" customWidth="1"/>
    <col min="3881" max="3881" width="24.5703125" style="116" customWidth="1"/>
    <col min="3882" max="4095" width="11.42578125" style="116"/>
    <col min="4096" max="4096" width="48" style="116" bestFit="1" customWidth="1"/>
    <col min="4097" max="4097" width="10.5703125" style="116" bestFit="1" customWidth="1"/>
    <col min="4098" max="4098" width="12.5703125" style="116" bestFit="1" customWidth="1"/>
    <col min="4099" max="4099" width="11" style="116" bestFit="1" customWidth="1"/>
    <col min="4100" max="4100" width="9.7109375" style="116" bestFit="1" customWidth="1"/>
    <col min="4101" max="4101" width="10.42578125" style="116" bestFit="1" customWidth="1"/>
    <col min="4102" max="4102" width="10.140625" style="116" bestFit="1" customWidth="1"/>
    <col min="4103" max="4103" width="9.5703125" style="116" bestFit="1" customWidth="1"/>
    <col min="4104" max="4104" width="11.7109375" style="116" bestFit="1" customWidth="1"/>
    <col min="4105" max="4105" width="10" style="116" bestFit="1" customWidth="1"/>
    <col min="4106" max="4106" width="9" style="116" bestFit="1" customWidth="1"/>
    <col min="4107" max="4107" width="9.5703125" style="116" bestFit="1" customWidth="1"/>
    <col min="4108" max="4113" width="8.85546875" style="116" bestFit="1" customWidth="1"/>
    <col min="4114" max="4114" width="10.5703125" style="116" bestFit="1" customWidth="1"/>
    <col min="4115" max="4115" width="8.85546875" style="116" bestFit="1" customWidth="1"/>
    <col min="4116" max="4116" width="10.5703125" style="116" bestFit="1" customWidth="1"/>
    <col min="4117" max="4117" width="8.85546875" style="116" bestFit="1" customWidth="1"/>
    <col min="4118" max="4118" width="10.5703125" style="116" bestFit="1" customWidth="1"/>
    <col min="4119" max="4119" width="8.85546875" style="116" bestFit="1" customWidth="1"/>
    <col min="4120" max="4120" width="10.5703125" style="116" bestFit="1" customWidth="1"/>
    <col min="4121" max="4121" width="13.42578125" style="116" bestFit="1" customWidth="1"/>
    <col min="4122" max="4122" width="11.42578125" style="116" bestFit="1" customWidth="1"/>
    <col min="4123" max="4125" width="5.85546875" style="116" customWidth="1"/>
    <col min="4126" max="4126" width="6.140625" style="116" customWidth="1"/>
    <col min="4127" max="4127" width="46.42578125" style="116" bestFit="1" customWidth="1"/>
    <col min="4128" max="4128" width="8.85546875" style="116" bestFit="1" customWidth="1"/>
    <col min="4129" max="4129" width="13.85546875" style="116" customWidth="1"/>
    <col min="4130" max="4130" width="13.140625" style="116" bestFit="1" customWidth="1"/>
    <col min="4131" max="4131" width="12.7109375" style="116" bestFit="1" customWidth="1"/>
    <col min="4132" max="4133" width="12.7109375" style="116" customWidth="1"/>
    <col min="4134" max="4134" width="13.42578125" style="116" bestFit="1" customWidth="1"/>
    <col min="4135" max="4135" width="11.42578125" style="116" bestFit="1" customWidth="1"/>
    <col min="4136" max="4136" width="6.140625" style="116" customWidth="1"/>
    <col min="4137" max="4137" width="24.5703125" style="116" customWidth="1"/>
    <col min="4138" max="4351" width="11.42578125" style="116"/>
    <col min="4352" max="4352" width="48" style="116" bestFit="1" customWidth="1"/>
    <col min="4353" max="4353" width="10.5703125" style="116" bestFit="1" customWidth="1"/>
    <col min="4354" max="4354" width="12.5703125" style="116" bestFit="1" customWidth="1"/>
    <col min="4355" max="4355" width="11" style="116" bestFit="1" customWidth="1"/>
    <col min="4356" max="4356" width="9.7109375" style="116" bestFit="1" customWidth="1"/>
    <col min="4357" max="4357" width="10.42578125" style="116" bestFit="1" customWidth="1"/>
    <col min="4358" max="4358" width="10.140625" style="116" bestFit="1" customWidth="1"/>
    <col min="4359" max="4359" width="9.5703125" style="116" bestFit="1" customWidth="1"/>
    <col min="4360" max="4360" width="11.7109375" style="116" bestFit="1" customWidth="1"/>
    <col min="4361" max="4361" width="10" style="116" bestFit="1" customWidth="1"/>
    <col min="4362" max="4362" width="9" style="116" bestFit="1" customWidth="1"/>
    <col min="4363" max="4363" width="9.5703125" style="116" bestFit="1" customWidth="1"/>
    <col min="4364" max="4369" width="8.85546875" style="116" bestFit="1" customWidth="1"/>
    <col min="4370" max="4370" width="10.5703125" style="116" bestFit="1" customWidth="1"/>
    <col min="4371" max="4371" width="8.85546875" style="116" bestFit="1" customWidth="1"/>
    <col min="4372" max="4372" width="10.5703125" style="116" bestFit="1" customWidth="1"/>
    <col min="4373" max="4373" width="8.85546875" style="116" bestFit="1" customWidth="1"/>
    <col min="4374" max="4374" width="10.5703125" style="116" bestFit="1" customWidth="1"/>
    <col min="4375" max="4375" width="8.85546875" style="116" bestFit="1" customWidth="1"/>
    <col min="4376" max="4376" width="10.5703125" style="116" bestFit="1" customWidth="1"/>
    <col min="4377" max="4377" width="13.42578125" style="116" bestFit="1" customWidth="1"/>
    <col min="4378" max="4378" width="11.42578125" style="116" bestFit="1" customWidth="1"/>
    <col min="4379" max="4381" width="5.85546875" style="116" customWidth="1"/>
    <col min="4382" max="4382" width="6.140625" style="116" customWidth="1"/>
    <col min="4383" max="4383" width="46.42578125" style="116" bestFit="1" customWidth="1"/>
    <col min="4384" max="4384" width="8.85546875" style="116" bestFit="1" customWidth="1"/>
    <col min="4385" max="4385" width="13.85546875" style="116" customWidth="1"/>
    <col min="4386" max="4386" width="13.140625" style="116" bestFit="1" customWidth="1"/>
    <col min="4387" max="4387" width="12.7109375" style="116" bestFit="1" customWidth="1"/>
    <col min="4388" max="4389" width="12.7109375" style="116" customWidth="1"/>
    <col min="4390" max="4390" width="13.42578125" style="116" bestFit="1" customWidth="1"/>
    <col min="4391" max="4391" width="11.42578125" style="116" bestFit="1" customWidth="1"/>
    <col min="4392" max="4392" width="6.140625" style="116" customWidth="1"/>
    <col min="4393" max="4393" width="24.5703125" style="116" customWidth="1"/>
    <col min="4394" max="4607" width="11.42578125" style="116"/>
    <col min="4608" max="4608" width="48" style="116" bestFit="1" customWidth="1"/>
    <col min="4609" max="4609" width="10.5703125" style="116" bestFit="1" customWidth="1"/>
    <col min="4610" max="4610" width="12.5703125" style="116" bestFit="1" customWidth="1"/>
    <col min="4611" max="4611" width="11" style="116" bestFit="1" customWidth="1"/>
    <col min="4612" max="4612" width="9.7109375" style="116" bestFit="1" customWidth="1"/>
    <col min="4613" max="4613" width="10.42578125" style="116" bestFit="1" customWidth="1"/>
    <col min="4614" max="4614" width="10.140625" style="116" bestFit="1" customWidth="1"/>
    <col min="4615" max="4615" width="9.5703125" style="116" bestFit="1" customWidth="1"/>
    <col min="4616" max="4616" width="11.7109375" style="116" bestFit="1" customWidth="1"/>
    <col min="4617" max="4617" width="10" style="116" bestFit="1" customWidth="1"/>
    <col min="4618" max="4618" width="9" style="116" bestFit="1" customWidth="1"/>
    <col min="4619" max="4619" width="9.5703125" style="116" bestFit="1" customWidth="1"/>
    <col min="4620" max="4625" width="8.85546875" style="116" bestFit="1" customWidth="1"/>
    <col min="4626" max="4626" width="10.5703125" style="116" bestFit="1" customWidth="1"/>
    <col min="4627" max="4627" width="8.85546875" style="116" bestFit="1" customWidth="1"/>
    <col min="4628" max="4628" width="10.5703125" style="116" bestFit="1" customWidth="1"/>
    <col min="4629" max="4629" width="8.85546875" style="116" bestFit="1" customWidth="1"/>
    <col min="4630" max="4630" width="10.5703125" style="116" bestFit="1" customWidth="1"/>
    <col min="4631" max="4631" width="8.85546875" style="116" bestFit="1" customWidth="1"/>
    <col min="4632" max="4632" width="10.5703125" style="116" bestFit="1" customWidth="1"/>
    <col min="4633" max="4633" width="13.42578125" style="116" bestFit="1" customWidth="1"/>
    <col min="4634" max="4634" width="11.42578125" style="116" bestFit="1" customWidth="1"/>
    <col min="4635" max="4637" width="5.85546875" style="116" customWidth="1"/>
    <col min="4638" max="4638" width="6.140625" style="116" customWidth="1"/>
    <col min="4639" max="4639" width="46.42578125" style="116" bestFit="1" customWidth="1"/>
    <col min="4640" max="4640" width="8.85546875" style="116" bestFit="1" customWidth="1"/>
    <col min="4641" max="4641" width="13.85546875" style="116" customWidth="1"/>
    <col min="4642" max="4642" width="13.140625" style="116" bestFit="1" customWidth="1"/>
    <col min="4643" max="4643" width="12.7109375" style="116" bestFit="1" customWidth="1"/>
    <col min="4644" max="4645" width="12.7109375" style="116" customWidth="1"/>
    <col min="4646" max="4646" width="13.42578125" style="116" bestFit="1" customWidth="1"/>
    <col min="4647" max="4647" width="11.42578125" style="116" bestFit="1" customWidth="1"/>
    <col min="4648" max="4648" width="6.140625" style="116" customWidth="1"/>
    <col min="4649" max="4649" width="24.5703125" style="116" customWidth="1"/>
    <col min="4650" max="4863" width="11.42578125" style="116"/>
    <col min="4864" max="4864" width="48" style="116" bestFit="1" customWidth="1"/>
    <col min="4865" max="4865" width="10.5703125" style="116" bestFit="1" customWidth="1"/>
    <col min="4866" max="4866" width="12.5703125" style="116" bestFit="1" customWidth="1"/>
    <col min="4867" max="4867" width="11" style="116" bestFit="1" customWidth="1"/>
    <col min="4868" max="4868" width="9.7109375" style="116" bestFit="1" customWidth="1"/>
    <col min="4869" max="4869" width="10.42578125" style="116" bestFit="1" customWidth="1"/>
    <col min="4870" max="4870" width="10.140625" style="116" bestFit="1" customWidth="1"/>
    <col min="4871" max="4871" width="9.5703125" style="116" bestFit="1" customWidth="1"/>
    <col min="4872" max="4872" width="11.7109375" style="116" bestFit="1" customWidth="1"/>
    <col min="4873" max="4873" width="10" style="116" bestFit="1" customWidth="1"/>
    <col min="4874" max="4874" width="9" style="116" bestFit="1" customWidth="1"/>
    <col min="4875" max="4875" width="9.5703125" style="116" bestFit="1" customWidth="1"/>
    <col min="4876" max="4881" width="8.85546875" style="116" bestFit="1" customWidth="1"/>
    <col min="4882" max="4882" width="10.5703125" style="116" bestFit="1" customWidth="1"/>
    <col min="4883" max="4883" width="8.85546875" style="116" bestFit="1" customWidth="1"/>
    <col min="4884" max="4884" width="10.5703125" style="116" bestFit="1" customWidth="1"/>
    <col min="4885" max="4885" width="8.85546875" style="116" bestFit="1" customWidth="1"/>
    <col min="4886" max="4886" width="10.5703125" style="116" bestFit="1" customWidth="1"/>
    <col min="4887" max="4887" width="8.85546875" style="116" bestFit="1" customWidth="1"/>
    <col min="4888" max="4888" width="10.5703125" style="116" bestFit="1" customWidth="1"/>
    <col min="4889" max="4889" width="13.42578125" style="116" bestFit="1" customWidth="1"/>
    <col min="4890" max="4890" width="11.42578125" style="116" bestFit="1" customWidth="1"/>
    <col min="4891" max="4893" width="5.85546875" style="116" customWidth="1"/>
    <col min="4894" max="4894" width="6.140625" style="116" customWidth="1"/>
    <col min="4895" max="4895" width="46.42578125" style="116" bestFit="1" customWidth="1"/>
    <col min="4896" max="4896" width="8.85546875" style="116" bestFit="1" customWidth="1"/>
    <col min="4897" max="4897" width="13.85546875" style="116" customWidth="1"/>
    <col min="4898" max="4898" width="13.140625" style="116" bestFit="1" customWidth="1"/>
    <col min="4899" max="4899" width="12.7109375" style="116" bestFit="1" customWidth="1"/>
    <col min="4900" max="4901" width="12.7109375" style="116" customWidth="1"/>
    <col min="4902" max="4902" width="13.42578125" style="116" bestFit="1" customWidth="1"/>
    <col min="4903" max="4903" width="11.42578125" style="116" bestFit="1" customWidth="1"/>
    <col min="4904" max="4904" width="6.140625" style="116" customWidth="1"/>
    <col min="4905" max="4905" width="24.5703125" style="116" customWidth="1"/>
    <col min="4906" max="5119" width="11.42578125" style="116"/>
    <col min="5120" max="5120" width="48" style="116" bestFit="1" customWidth="1"/>
    <col min="5121" max="5121" width="10.5703125" style="116" bestFit="1" customWidth="1"/>
    <col min="5122" max="5122" width="12.5703125" style="116" bestFit="1" customWidth="1"/>
    <col min="5123" max="5123" width="11" style="116" bestFit="1" customWidth="1"/>
    <col min="5124" max="5124" width="9.7109375" style="116" bestFit="1" customWidth="1"/>
    <col min="5125" max="5125" width="10.42578125" style="116" bestFit="1" customWidth="1"/>
    <col min="5126" max="5126" width="10.140625" style="116" bestFit="1" customWidth="1"/>
    <col min="5127" max="5127" width="9.5703125" style="116" bestFit="1" customWidth="1"/>
    <col min="5128" max="5128" width="11.7109375" style="116" bestFit="1" customWidth="1"/>
    <col min="5129" max="5129" width="10" style="116" bestFit="1" customWidth="1"/>
    <col min="5130" max="5130" width="9" style="116" bestFit="1" customWidth="1"/>
    <col min="5131" max="5131" width="9.5703125" style="116" bestFit="1" customWidth="1"/>
    <col min="5132" max="5137" width="8.85546875" style="116" bestFit="1" customWidth="1"/>
    <col min="5138" max="5138" width="10.5703125" style="116" bestFit="1" customWidth="1"/>
    <col min="5139" max="5139" width="8.85546875" style="116" bestFit="1" customWidth="1"/>
    <col min="5140" max="5140" width="10.5703125" style="116" bestFit="1" customWidth="1"/>
    <col min="5141" max="5141" width="8.85546875" style="116" bestFit="1" customWidth="1"/>
    <col min="5142" max="5142" width="10.5703125" style="116" bestFit="1" customWidth="1"/>
    <col min="5143" max="5143" width="8.85546875" style="116" bestFit="1" customWidth="1"/>
    <col min="5144" max="5144" width="10.5703125" style="116" bestFit="1" customWidth="1"/>
    <col min="5145" max="5145" width="13.42578125" style="116" bestFit="1" customWidth="1"/>
    <col min="5146" max="5146" width="11.42578125" style="116" bestFit="1" customWidth="1"/>
    <col min="5147" max="5149" width="5.85546875" style="116" customWidth="1"/>
    <col min="5150" max="5150" width="6.140625" style="116" customWidth="1"/>
    <col min="5151" max="5151" width="46.42578125" style="116" bestFit="1" customWidth="1"/>
    <col min="5152" max="5152" width="8.85546875" style="116" bestFit="1" customWidth="1"/>
    <col min="5153" max="5153" width="13.85546875" style="116" customWidth="1"/>
    <col min="5154" max="5154" width="13.140625" style="116" bestFit="1" customWidth="1"/>
    <col min="5155" max="5155" width="12.7109375" style="116" bestFit="1" customWidth="1"/>
    <col min="5156" max="5157" width="12.7109375" style="116" customWidth="1"/>
    <col min="5158" max="5158" width="13.42578125" style="116" bestFit="1" customWidth="1"/>
    <col min="5159" max="5159" width="11.42578125" style="116" bestFit="1" customWidth="1"/>
    <col min="5160" max="5160" width="6.140625" style="116" customWidth="1"/>
    <col min="5161" max="5161" width="24.5703125" style="116" customWidth="1"/>
    <col min="5162" max="5375" width="11.42578125" style="116"/>
    <col min="5376" max="5376" width="48" style="116" bestFit="1" customWidth="1"/>
    <col min="5377" max="5377" width="10.5703125" style="116" bestFit="1" customWidth="1"/>
    <col min="5378" max="5378" width="12.5703125" style="116" bestFit="1" customWidth="1"/>
    <col min="5379" max="5379" width="11" style="116" bestFit="1" customWidth="1"/>
    <col min="5380" max="5380" width="9.7109375" style="116" bestFit="1" customWidth="1"/>
    <col min="5381" max="5381" width="10.42578125" style="116" bestFit="1" customWidth="1"/>
    <col min="5382" max="5382" width="10.140625" style="116" bestFit="1" customWidth="1"/>
    <col min="5383" max="5383" width="9.5703125" style="116" bestFit="1" customWidth="1"/>
    <col min="5384" max="5384" width="11.7109375" style="116" bestFit="1" customWidth="1"/>
    <col min="5385" max="5385" width="10" style="116" bestFit="1" customWidth="1"/>
    <col min="5386" max="5386" width="9" style="116" bestFit="1" customWidth="1"/>
    <col min="5387" max="5387" width="9.5703125" style="116" bestFit="1" customWidth="1"/>
    <col min="5388" max="5393" width="8.85546875" style="116" bestFit="1" customWidth="1"/>
    <col min="5394" max="5394" width="10.5703125" style="116" bestFit="1" customWidth="1"/>
    <col min="5395" max="5395" width="8.85546875" style="116" bestFit="1" customWidth="1"/>
    <col min="5396" max="5396" width="10.5703125" style="116" bestFit="1" customWidth="1"/>
    <col min="5397" max="5397" width="8.85546875" style="116" bestFit="1" customWidth="1"/>
    <col min="5398" max="5398" width="10.5703125" style="116" bestFit="1" customWidth="1"/>
    <col min="5399" max="5399" width="8.85546875" style="116" bestFit="1" customWidth="1"/>
    <col min="5400" max="5400" width="10.5703125" style="116" bestFit="1" customWidth="1"/>
    <col min="5401" max="5401" width="13.42578125" style="116" bestFit="1" customWidth="1"/>
    <col min="5402" max="5402" width="11.42578125" style="116" bestFit="1" customWidth="1"/>
    <col min="5403" max="5405" width="5.85546875" style="116" customWidth="1"/>
    <col min="5406" max="5406" width="6.140625" style="116" customWidth="1"/>
    <col min="5407" max="5407" width="46.42578125" style="116" bestFit="1" customWidth="1"/>
    <col min="5408" max="5408" width="8.85546875" style="116" bestFit="1" customWidth="1"/>
    <col min="5409" max="5409" width="13.85546875" style="116" customWidth="1"/>
    <col min="5410" max="5410" width="13.140625" style="116" bestFit="1" customWidth="1"/>
    <col min="5411" max="5411" width="12.7109375" style="116" bestFit="1" customWidth="1"/>
    <col min="5412" max="5413" width="12.7109375" style="116" customWidth="1"/>
    <col min="5414" max="5414" width="13.42578125" style="116" bestFit="1" customWidth="1"/>
    <col min="5415" max="5415" width="11.42578125" style="116" bestFit="1" customWidth="1"/>
    <col min="5416" max="5416" width="6.140625" style="116" customWidth="1"/>
    <col min="5417" max="5417" width="24.5703125" style="116" customWidth="1"/>
    <col min="5418" max="5631" width="11.42578125" style="116"/>
    <col min="5632" max="5632" width="48" style="116" bestFit="1" customWidth="1"/>
    <col min="5633" max="5633" width="10.5703125" style="116" bestFit="1" customWidth="1"/>
    <col min="5634" max="5634" width="12.5703125" style="116" bestFit="1" customWidth="1"/>
    <col min="5635" max="5635" width="11" style="116" bestFit="1" customWidth="1"/>
    <col min="5636" max="5636" width="9.7109375" style="116" bestFit="1" customWidth="1"/>
    <col min="5637" max="5637" width="10.42578125" style="116" bestFit="1" customWidth="1"/>
    <col min="5638" max="5638" width="10.140625" style="116" bestFit="1" customWidth="1"/>
    <col min="5639" max="5639" width="9.5703125" style="116" bestFit="1" customWidth="1"/>
    <col min="5640" max="5640" width="11.7109375" style="116" bestFit="1" customWidth="1"/>
    <col min="5641" max="5641" width="10" style="116" bestFit="1" customWidth="1"/>
    <col min="5642" max="5642" width="9" style="116" bestFit="1" customWidth="1"/>
    <col min="5643" max="5643" width="9.5703125" style="116" bestFit="1" customWidth="1"/>
    <col min="5644" max="5649" width="8.85546875" style="116" bestFit="1" customWidth="1"/>
    <col min="5650" max="5650" width="10.5703125" style="116" bestFit="1" customWidth="1"/>
    <col min="5651" max="5651" width="8.85546875" style="116" bestFit="1" customWidth="1"/>
    <col min="5652" max="5652" width="10.5703125" style="116" bestFit="1" customWidth="1"/>
    <col min="5653" max="5653" width="8.85546875" style="116" bestFit="1" customWidth="1"/>
    <col min="5654" max="5654" width="10.5703125" style="116" bestFit="1" customWidth="1"/>
    <col min="5655" max="5655" width="8.85546875" style="116" bestFit="1" customWidth="1"/>
    <col min="5656" max="5656" width="10.5703125" style="116" bestFit="1" customWidth="1"/>
    <col min="5657" max="5657" width="13.42578125" style="116" bestFit="1" customWidth="1"/>
    <col min="5658" max="5658" width="11.42578125" style="116" bestFit="1" customWidth="1"/>
    <col min="5659" max="5661" width="5.85546875" style="116" customWidth="1"/>
    <col min="5662" max="5662" width="6.140625" style="116" customWidth="1"/>
    <col min="5663" max="5663" width="46.42578125" style="116" bestFit="1" customWidth="1"/>
    <col min="5664" max="5664" width="8.85546875" style="116" bestFit="1" customWidth="1"/>
    <col min="5665" max="5665" width="13.85546875" style="116" customWidth="1"/>
    <col min="5666" max="5666" width="13.140625" style="116" bestFit="1" customWidth="1"/>
    <col min="5667" max="5667" width="12.7109375" style="116" bestFit="1" customWidth="1"/>
    <col min="5668" max="5669" width="12.7109375" style="116" customWidth="1"/>
    <col min="5670" max="5670" width="13.42578125" style="116" bestFit="1" customWidth="1"/>
    <col min="5671" max="5671" width="11.42578125" style="116" bestFit="1" customWidth="1"/>
    <col min="5672" max="5672" width="6.140625" style="116" customWidth="1"/>
    <col min="5673" max="5673" width="24.5703125" style="116" customWidth="1"/>
    <col min="5674" max="5887" width="11.42578125" style="116"/>
    <col min="5888" max="5888" width="48" style="116" bestFit="1" customWidth="1"/>
    <col min="5889" max="5889" width="10.5703125" style="116" bestFit="1" customWidth="1"/>
    <col min="5890" max="5890" width="12.5703125" style="116" bestFit="1" customWidth="1"/>
    <col min="5891" max="5891" width="11" style="116" bestFit="1" customWidth="1"/>
    <col min="5892" max="5892" width="9.7109375" style="116" bestFit="1" customWidth="1"/>
    <col min="5893" max="5893" width="10.42578125" style="116" bestFit="1" customWidth="1"/>
    <col min="5894" max="5894" width="10.140625" style="116" bestFit="1" customWidth="1"/>
    <col min="5895" max="5895" width="9.5703125" style="116" bestFit="1" customWidth="1"/>
    <col min="5896" max="5896" width="11.7109375" style="116" bestFit="1" customWidth="1"/>
    <col min="5897" max="5897" width="10" style="116" bestFit="1" customWidth="1"/>
    <col min="5898" max="5898" width="9" style="116" bestFit="1" customWidth="1"/>
    <col min="5899" max="5899" width="9.5703125" style="116" bestFit="1" customWidth="1"/>
    <col min="5900" max="5905" width="8.85546875" style="116" bestFit="1" customWidth="1"/>
    <col min="5906" max="5906" width="10.5703125" style="116" bestFit="1" customWidth="1"/>
    <col min="5907" max="5907" width="8.85546875" style="116" bestFit="1" customWidth="1"/>
    <col min="5908" max="5908" width="10.5703125" style="116" bestFit="1" customWidth="1"/>
    <col min="5909" max="5909" width="8.85546875" style="116" bestFit="1" customWidth="1"/>
    <col min="5910" max="5910" width="10.5703125" style="116" bestFit="1" customWidth="1"/>
    <col min="5911" max="5911" width="8.85546875" style="116" bestFit="1" customWidth="1"/>
    <col min="5912" max="5912" width="10.5703125" style="116" bestFit="1" customWidth="1"/>
    <col min="5913" max="5913" width="13.42578125" style="116" bestFit="1" customWidth="1"/>
    <col min="5914" max="5914" width="11.42578125" style="116" bestFit="1" customWidth="1"/>
    <col min="5915" max="5917" width="5.85546875" style="116" customWidth="1"/>
    <col min="5918" max="5918" width="6.140625" style="116" customWidth="1"/>
    <col min="5919" max="5919" width="46.42578125" style="116" bestFit="1" customWidth="1"/>
    <col min="5920" max="5920" width="8.85546875" style="116" bestFit="1" customWidth="1"/>
    <col min="5921" max="5921" width="13.85546875" style="116" customWidth="1"/>
    <col min="5922" max="5922" width="13.140625" style="116" bestFit="1" customWidth="1"/>
    <col min="5923" max="5923" width="12.7109375" style="116" bestFit="1" customWidth="1"/>
    <col min="5924" max="5925" width="12.7109375" style="116" customWidth="1"/>
    <col min="5926" max="5926" width="13.42578125" style="116" bestFit="1" customWidth="1"/>
    <col min="5927" max="5927" width="11.42578125" style="116" bestFit="1" customWidth="1"/>
    <col min="5928" max="5928" width="6.140625" style="116" customWidth="1"/>
    <col min="5929" max="5929" width="24.5703125" style="116" customWidth="1"/>
    <col min="5930" max="6143" width="11.42578125" style="116"/>
    <col min="6144" max="6144" width="48" style="116" bestFit="1" customWidth="1"/>
    <col min="6145" max="6145" width="10.5703125" style="116" bestFit="1" customWidth="1"/>
    <col min="6146" max="6146" width="12.5703125" style="116" bestFit="1" customWidth="1"/>
    <col min="6147" max="6147" width="11" style="116" bestFit="1" customWidth="1"/>
    <col min="6148" max="6148" width="9.7109375" style="116" bestFit="1" customWidth="1"/>
    <col min="6149" max="6149" width="10.42578125" style="116" bestFit="1" customWidth="1"/>
    <col min="6150" max="6150" width="10.140625" style="116" bestFit="1" customWidth="1"/>
    <col min="6151" max="6151" width="9.5703125" style="116" bestFit="1" customWidth="1"/>
    <col min="6152" max="6152" width="11.7109375" style="116" bestFit="1" customWidth="1"/>
    <col min="6153" max="6153" width="10" style="116" bestFit="1" customWidth="1"/>
    <col min="6154" max="6154" width="9" style="116" bestFit="1" customWidth="1"/>
    <col min="6155" max="6155" width="9.5703125" style="116" bestFit="1" customWidth="1"/>
    <col min="6156" max="6161" width="8.85546875" style="116" bestFit="1" customWidth="1"/>
    <col min="6162" max="6162" width="10.5703125" style="116" bestFit="1" customWidth="1"/>
    <col min="6163" max="6163" width="8.85546875" style="116" bestFit="1" customWidth="1"/>
    <col min="6164" max="6164" width="10.5703125" style="116" bestFit="1" customWidth="1"/>
    <col min="6165" max="6165" width="8.85546875" style="116" bestFit="1" customWidth="1"/>
    <col min="6166" max="6166" width="10.5703125" style="116" bestFit="1" customWidth="1"/>
    <col min="6167" max="6167" width="8.85546875" style="116" bestFit="1" customWidth="1"/>
    <col min="6168" max="6168" width="10.5703125" style="116" bestFit="1" customWidth="1"/>
    <col min="6169" max="6169" width="13.42578125" style="116" bestFit="1" customWidth="1"/>
    <col min="6170" max="6170" width="11.42578125" style="116" bestFit="1" customWidth="1"/>
    <col min="6171" max="6173" width="5.85546875" style="116" customWidth="1"/>
    <col min="6174" max="6174" width="6.140625" style="116" customWidth="1"/>
    <col min="6175" max="6175" width="46.42578125" style="116" bestFit="1" customWidth="1"/>
    <col min="6176" max="6176" width="8.85546875" style="116" bestFit="1" customWidth="1"/>
    <col min="6177" max="6177" width="13.85546875" style="116" customWidth="1"/>
    <col min="6178" max="6178" width="13.140625" style="116" bestFit="1" customWidth="1"/>
    <col min="6179" max="6179" width="12.7109375" style="116" bestFit="1" customWidth="1"/>
    <col min="6180" max="6181" width="12.7109375" style="116" customWidth="1"/>
    <col min="6182" max="6182" width="13.42578125" style="116" bestFit="1" customWidth="1"/>
    <col min="6183" max="6183" width="11.42578125" style="116" bestFit="1" customWidth="1"/>
    <col min="6184" max="6184" width="6.140625" style="116" customWidth="1"/>
    <col min="6185" max="6185" width="24.5703125" style="116" customWidth="1"/>
    <col min="6186" max="6399" width="11.42578125" style="116"/>
    <col min="6400" max="6400" width="48" style="116" bestFit="1" customWidth="1"/>
    <col min="6401" max="6401" width="10.5703125" style="116" bestFit="1" customWidth="1"/>
    <col min="6402" max="6402" width="12.5703125" style="116" bestFit="1" customWidth="1"/>
    <col min="6403" max="6403" width="11" style="116" bestFit="1" customWidth="1"/>
    <col min="6404" max="6404" width="9.7109375" style="116" bestFit="1" customWidth="1"/>
    <col min="6405" max="6405" width="10.42578125" style="116" bestFit="1" customWidth="1"/>
    <col min="6406" max="6406" width="10.140625" style="116" bestFit="1" customWidth="1"/>
    <col min="6407" max="6407" width="9.5703125" style="116" bestFit="1" customWidth="1"/>
    <col min="6408" max="6408" width="11.7109375" style="116" bestFit="1" customWidth="1"/>
    <col min="6409" max="6409" width="10" style="116" bestFit="1" customWidth="1"/>
    <col min="6410" max="6410" width="9" style="116" bestFit="1" customWidth="1"/>
    <col min="6411" max="6411" width="9.5703125" style="116" bestFit="1" customWidth="1"/>
    <col min="6412" max="6417" width="8.85546875" style="116" bestFit="1" customWidth="1"/>
    <col min="6418" max="6418" width="10.5703125" style="116" bestFit="1" customWidth="1"/>
    <col min="6419" max="6419" width="8.85546875" style="116" bestFit="1" customWidth="1"/>
    <col min="6420" max="6420" width="10.5703125" style="116" bestFit="1" customWidth="1"/>
    <col min="6421" max="6421" width="8.85546875" style="116" bestFit="1" customWidth="1"/>
    <col min="6422" max="6422" width="10.5703125" style="116" bestFit="1" customWidth="1"/>
    <col min="6423" max="6423" width="8.85546875" style="116" bestFit="1" customWidth="1"/>
    <col min="6424" max="6424" width="10.5703125" style="116" bestFit="1" customWidth="1"/>
    <col min="6425" max="6425" width="13.42578125" style="116" bestFit="1" customWidth="1"/>
    <col min="6426" max="6426" width="11.42578125" style="116" bestFit="1" customWidth="1"/>
    <col min="6427" max="6429" width="5.85546875" style="116" customWidth="1"/>
    <col min="6430" max="6430" width="6.140625" style="116" customWidth="1"/>
    <col min="6431" max="6431" width="46.42578125" style="116" bestFit="1" customWidth="1"/>
    <col min="6432" max="6432" width="8.85546875" style="116" bestFit="1" customWidth="1"/>
    <col min="6433" max="6433" width="13.85546875" style="116" customWidth="1"/>
    <col min="6434" max="6434" width="13.140625" style="116" bestFit="1" customWidth="1"/>
    <col min="6435" max="6435" width="12.7109375" style="116" bestFit="1" customWidth="1"/>
    <col min="6436" max="6437" width="12.7109375" style="116" customWidth="1"/>
    <col min="6438" max="6438" width="13.42578125" style="116" bestFit="1" customWidth="1"/>
    <col min="6439" max="6439" width="11.42578125" style="116" bestFit="1" customWidth="1"/>
    <col min="6440" max="6440" width="6.140625" style="116" customWidth="1"/>
    <col min="6441" max="6441" width="24.5703125" style="116" customWidth="1"/>
    <col min="6442" max="6655" width="11.42578125" style="116"/>
    <col min="6656" max="6656" width="48" style="116" bestFit="1" customWidth="1"/>
    <col min="6657" max="6657" width="10.5703125" style="116" bestFit="1" customWidth="1"/>
    <col min="6658" max="6658" width="12.5703125" style="116" bestFit="1" customWidth="1"/>
    <col min="6659" max="6659" width="11" style="116" bestFit="1" customWidth="1"/>
    <col min="6660" max="6660" width="9.7109375" style="116" bestFit="1" customWidth="1"/>
    <col min="6661" max="6661" width="10.42578125" style="116" bestFit="1" customWidth="1"/>
    <col min="6662" max="6662" width="10.140625" style="116" bestFit="1" customWidth="1"/>
    <col min="6663" max="6663" width="9.5703125" style="116" bestFit="1" customWidth="1"/>
    <col min="6664" max="6664" width="11.7109375" style="116" bestFit="1" customWidth="1"/>
    <col min="6665" max="6665" width="10" style="116" bestFit="1" customWidth="1"/>
    <col min="6666" max="6666" width="9" style="116" bestFit="1" customWidth="1"/>
    <col min="6667" max="6667" width="9.5703125" style="116" bestFit="1" customWidth="1"/>
    <col min="6668" max="6673" width="8.85546875" style="116" bestFit="1" customWidth="1"/>
    <col min="6674" max="6674" width="10.5703125" style="116" bestFit="1" customWidth="1"/>
    <col min="6675" max="6675" width="8.85546875" style="116" bestFit="1" customWidth="1"/>
    <col min="6676" max="6676" width="10.5703125" style="116" bestFit="1" customWidth="1"/>
    <col min="6677" max="6677" width="8.85546875" style="116" bestFit="1" customWidth="1"/>
    <col min="6678" max="6678" width="10.5703125" style="116" bestFit="1" customWidth="1"/>
    <col min="6679" max="6679" width="8.85546875" style="116" bestFit="1" customWidth="1"/>
    <col min="6680" max="6680" width="10.5703125" style="116" bestFit="1" customWidth="1"/>
    <col min="6681" max="6681" width="13.42578125" style="116" bestFit="1" customWidth="1"/>
    <col min="6682" max="6682" width="11.42578125" style="116" bestFit="1" customWidth="1"/>
    <col min="6683" max="6685" width="5.85546875" style="116" customWidth="1"/>
    <col min="6686" max="6686" width="6.140625" style="116" customWidth="1"/>
    <col min="6687" max="6687" width="46.42578125" style="116" bestFit="1" customWidth="1"/>
    <col min="6688" max="6688" width="8.85546875" style="116" bestFit="1" customWidth="1"/>
    <col min="6689" max="6689" width="13.85546875" style="116" customWidth="1"/>
    <col min="6690" max="6690" width="13.140625" style="116" bestFit="1" customWidth="1"/>
    <col min="6691" max="6691" width="12.7109375" style="116" bestFit="1" customWidth="1"/>
    <col min="6692" max="6693" width="12.7109375" style="116" customWidth="1"/>
    <col min="6694" max="6694" width="13.42578125" style="116" bestFit="1" customWidth="1"/>
    <col min="6695" max="6695" width="11.42578125" style="116" bestFit="1" customWidth="1"/>
    <col min="6696" max="6696" width="6.140625" style="116" customWidth="1"/>
    <col min="6697" max="6697" width="24.5703125" style="116" customWidth="1"/>
    <col min="6698" max="6911" width="11.42578125" style="116"/>
    <col min="6912" max="6912" width="48" style="116" bestFit="1" customWidth="1"/>
    <col min="6913" max="6913" width="10.5703125" style="116" bestFit="1" customWidth="1"/>
    <col min="6914" max="6914" width="12.5703125" style="116" bestFit="1" customWidth="1"/>
    <col min="6915" max="6915" width="11" style="116" bestFit="1" customWidth="1"/>
    <col min="6916" max="6916" width="9.7109375" style="116" bestFit="1" customWidth="1"/>
    <col min="6917" max="6917" width="10.42578125" style="116" bestFit="1" customWidth="1"/>
    <col min="6918" max="6918" width="10.140625" style="116" bestFit="1" customWidth="1"/>
    <col min="6919" max="6919" width="9.5703125" style="116" bestFit="1" customWidth="1"/>
    <col min="6920" max="6920" width="11.7109375" style="116" bestFit="1" customWidth="1"/>
    <col min="6921" max="6921" width="10" style="116" bestFit="1" customWidth="1"/>
    <col min="6922" max="6922" width="9" style="116" bestFit="1" customWidth="1"/>
    <col min="6923" max="6923" width="9.5703125" style="116" bestFit="1" customWidth="1"/>
    <col min="6924" max="6929" width="8.85546875" style="116" bestFit="1" customWidth="1"/>
    <col min="6930" max="6930" width="10.5703125" style="116" bestFit="1" customWidth="1"/>
    <col min="6931" max="6931" width="8.85546875" style="116" bestFit="1" customWidth="1"/>
    <col min="6932" max="6932" width="10.5703125" style="116" bestFit="1" customWidth="1"/>
    <col min="6933" max="6933" width="8.85546875" style="116" bestFit="1" customWidth="1"/>
    <col min="6934" max="6934" width="10.5703125" style="116" bestFit="1" customWidth="1"/>
    <col min="6935" max="6935" width="8.85546875" style="116" bestFit="1" customWidth="1"/>
    <col min="6936" max="6936" width="10.5703125" style="116" bestFit="1" customWidth="1"/>
    <col min="6937" max="6937" width="13.42578125" style="116" bestFit="1" customWidth="1"/>
    <col min="6938" max="6938" width="11.42578125" style="116" bestFit="1" customWidth="1"/>
    <col min="6939" max="6941" width="5.85546875" style="116" customWidth="1"/>
    <col min="6942" max="6942" width="6.140625" style="116" customWidth="1"/>
    <col min="6943" max="6943" width="46.42578125" style="116" bestFit="1" customWidth="1"/>
    <col min="6944" max="6944" width="8.85546875" style="116" bestFit="1" customWidth="1"/>
    <col min="6945" max="6945" width="13.85546875" style="116" customWidth="1"/>
    <col min="6946" max="6946" width="13.140625" style="116" bestFit="1" customWidth="1"/>
    <col min="6947" max="6947" width="12.7109375" style="116" bestFit="1" customWidth="1"/>
    <col min="6948" max="6949" width="12.7109375" style="116" customWidth="1"/>
    <col min="6950" max="6950" width="13.42578125" style="116" bestFit="1" customWidth="1"/>
    <col min="6951" max="6951" width="11.42578125" style="116" bestFit="1" customWidth="1"/>
    <col min="6952" max="6952" width="6.140625" style="116" customWidth="1"/>
    <col min="6953" max="6953" width="24.5703125" style="116" customWidth="1"/>
    <col min="6954" max="7167" width="11.42578125" style="116"/>
    <col min="7168" max="7168" width="48" style="116" bestFit="1" customWidth="1"/>
    <col min="7169" max="7169" width="10.5703125" style="116" bestFit="1" customWidth="1"/>
    <col min="7170" max="7170" width="12.5703125" style="116" bestFit="1" customWidth="1"/>
    <col min="7171" max="7171" width="11" style="116" bestFit="1" customWidth="1"/>
    <col min="7172" max="7172" width="9.7109375" style="116" bestFit="1" customWidth="1"/>
    <col min="7173" max="7173" width="10.42578125" style="116" bestFit="1" customWidth="1"/>
    <col min="7174" max="7174" width="10.140625" style="116" bestFit="1" customWidth="1"/>
    <col min="7175" max="7175" width="9.5703125" style="116" bestFit="1" customWidth="1"/>
    <col min="7176" max="7176" width="11.7109375" style="116" bestFit="1" customWidth="1"/>
    <col min="7177" max="7177" width="10" style="116" bestFit="1" customWidth="1"/>
    <col min="7178" max="7178" width="9" style="116" bestFit="1" customWidth="1"/>
    <col min="7179" max="7179" width="9.5703125" style="116" bestFit="1" customWidth="1"/>
    <col min="7180" max="7185" width="8.85546875" style="116" bestFit="1" customWidth="1"/>
    <col min="7186" max="7186" width="10.5703125" style="116" bestFit="1" customWidth="1"/>
    <col min="7187" max="7187" width="8.85546875" style="116" bestFit="1" customWidth="1"/>
    <col min="7188" max="7188" width="10.5703125" style="116" bestFit="1" customWidth="1"/>
    <col min="7189" max="7189" width="8.85546875" style="116" bestFit="1" customWidth="1"/>
    <col min="7190" max="7190" width="10.5703125" style="116" bestFit="1" customWidth="1"/>
    <col min="7191" max="7191" width="8.85546875" style="116" bestFit="1" customWidth="1"/>
    <col min="7192" max="7192" width="10.5703125" style="116" bestFit="1" customWidth="1"/>
    <col min="7193" max="7193" width="13.42578125" style="116" bestFit="1" customWidth="1"/>
    <col min="7194" max="7194" width="11.42578125" style="116" bestFit="1" customWidth="1"/>
    <col min="7195" max="7197" width="5.85546875" style="116" customWidth="1"/>
    <col min="7198" max="7198" width="6.140625" style="116" customWidth="1"/>
    <col min="7199" max="7199" width="46.42578125" style="116" bestFit="1" customWidth="1"/>
    <col min="7200" max="7200" width="8.85546875" style="116" bestFit="1" customWidth="1"/>
    <col min="7201" max="7201" width="13.85546875" style="116" customWidth="1"/>
    <col min="7202" max="7202" width="13.140625" style="116" bestFit="1" customWidth="1"/>
    <col min="7203" max="7203" width="12.7109375" style="116" bestFit="1" customWidth="1"/>
    <col min="7204" max="7205" width="12.7109375" style="116" customWidth="1"/>
    <col min="7206" max="7206" width="13.42578125" style="116" bestFit="1" customWidth="1"/>
    <col min="7207" max="7207" width="11.42578125" style="116" bestFit="1" customWidth="1"/>
    <col min="7208" max="7208" width="6.140625" style="116" customWidth="1"/>
    <col min="7209" max="7209" width="24.5703125" style="116" customWidth="1"/>
    <col min="7210" max="7423" width="11.42578125" style="116"/>
    <col min="7424" max="7424" width="48" style="116" bestFit="1" customWidth="1"/>
    <col min="7425" max="7425" width="10.5703125" style="116" bestFit="1" customWidth="1"/>
    <col min="7426" max="7426" width="12.5703125" style="116" bestFit="1" customWidth="1"/>
    <col min="7427" max="7427" width="11" style="116" bestFit="1" customWidth="1"/>
    <col min="7428" max="7428" width="9.7109375" style="116" bestFit="1" customWidth="1"/>
    <col min="7429" max="7429" width="10.42578125" style="116" bestFit="1" customWidth="1"/>
    <col min="7430" max="7430" width="10.140625" style="116" bestFit="1" customWidth="1"/>
    <col min="7431" max="7431" width="9.5703125" style="116" bestFit="1" customWidth="1"/>
    <col min="7432" max="7432" width="11.7109375" style="116" bestFit="1" customWidth="1"/>
    <col min="7433" max="7433" width="10" style="116" bestFit="1" customWidth="1"/>
    <col min="7434" max="7434" width="9" style="116" bestFit="1" customWidth="1"/>
    <col min="7435" max="7435" width="9.5703125" style="116" bestFit="1" customWidth="1"/>
    <col min="7436" max="7441" width="8.85546875" style="116" bestFit="1" customWidth="1"/>
    <col min="7442" max="7442" width="10.5703125" style="116" bestFit="1" customWidth="1"/>
    <col min="7443" max="7443" width="8.85546875" style="116" bestFit="1" customWidth="1"/>
    <col min="7444" max="7444" width="10.5703125" style="116" bestFit="1" customWidth="1"/>
    <col min="7445" max="7445" width="8.85546875" style="116" bestFit="1" customWidth="1"/>
    <col min="7446" max="7446" width="10.5703125" style="116" bestFit="1" customWidth="1"/>
    <col min="7447" max="7447" width="8.85546875" style="116" bestFit="1" customWidth="1"/>
    <col min="7448" max="7448" width="10.5703125" style="116" bestFit="1" customWidth="1"/>
    <col min="7449" max="7449" width="13.42578125" style="116" bestFit="1" customWidth="1"/>
    <col min="7450" max="7450" width="11.42578125" style="116" bestFit="1" customWidth="1"/>
    <col min="7451" max="7453" width="5.85546875" style="116" customWidth="1"/>
    <col min="7454" max="7454" width="6.140625" style="116" customWidth="1"/>
    <col min="7455" max="7455" width="46.42578125" style="116" bestFit="1" customWidth="1"/>
    <col min="7456" max="7456" width="8.85546875" style="116" bestFit="1" customWidth="1"/>
    <col min="7457" max="7457" width="13.85546875" style="116" customWidth="1"/>
    <col min="7458" max="7458" width="13.140625" style="116" bestFit="1" customWidth="1"/>
    <col min="7459" max="7459" width="12.7109375" style="116" bestFit="1" customWidth="1"/>
    <col min="7460" max="7461" width="12.7109375" style="116" customWidth="1"/>
    <col min="7462" max="7462" width="13.42578125" style="116" bestFit="1" customWidth="1"/>
    <col min="7463" max="7463" width="11.42578125" style="116" bestFit="1" customWidth="1"/>
    <col min="7464" max="7464" width="6.140625" style="116" customWidth="1"/>
    <col min="7465" max="7465" width="24.5703125" style="116" customWidth="1"/>
    <col min="7466" max="7679" width="11.42578125" style="116"/>
    <col min="7680" max="7680" width="48" style="116" bestFit="1" customWidth="1"/>
    <col min="7681" max="7681" width="10.5703125" style="116" bestFit="1" customWidth="1"/>
    <col min="7682" max="7682" width="12.5703125" style="116" bestFit="1" customWidth="1"/>
    <col min="7683" max="7683" width="11" style="116" bestFit="1" customWidth="1"/>
    <col min="7684" max="7684" width="9.7109375" style="116" bestFit="1" customWidth="1"/>
    <col min="7685" max="7685" width="10.42578125" style="116" bestFit="1" customWidth="1"/>
    <col min="7686" max="7686" width="10.140625" style="116" bestFit="1" customWidth="1"/>
    <col min="7687" max="7687" width="9.5703125" style="116" bestFit="1" customWidth="1"/>
    <col min="7688" max="7688" width="11.7109375" style="116" bestFit="1" customWidth="1"/>
    <col min="7689" max="7689" width="10" style="116" bestFit="1" customWidth="1"/>
    <col min="7690" max="7690" width="9" style="116" bestFit="1" customWidth="1"/>
    <col min="7691" max="7691" width="9.5703125" style="116" bestFit="1" customWidth="1"/>
    <col min="7692" max="7697" width="8.85546875" style="116" bestFit="1" customWidth="1"/>
    <col min="7698" max="7698" width="10.5703125" style="116" bestFit="1" customWidth="1"/>
    <col min="7699" max="7699" width="8.85546875" style="116" bestFit="1" customWidth="1"/>
    <col min="7700" max="7700" width="10.5703125" style="116" bestFit="1" customWidth="1"/>
    <col min="7701" max="7701" width="8.85546875" style="116" bestFit="1" customWidth="1"/>
    <col min="7702" max="7702" width="10.5703125" style="116" bestFit="1" customWidth="1"/>
    <col min="7703" max="7703" width="8.85546875" style="116" bestFit="1" customWidth="1"/>
    <col min="7704" max="7704" width="10.5703125" style="116" bestFit="1" customWidth="1"/>
    <col min="7705" max="7705" width="13.42578125" style="116" bestFit="1" customWidth="1"/>
    <col min="7706" max="7706" width="11.42578125" style="116" bestFit="1" customWidth="1"/>
    <col min="7707" max="7709" width="5.85546875" style="116" customWidth="1"/>
    <col min="7710" max="7710" width="6.140625" style="116" customWidth="1"/>
    <col min="7711" max="7711" width="46.42578125" style="116" bestFit="1" customWidth="1"/>
    <col min="7712" max="7712" width="8.85546875" style="116" bestFit="1" customWidth="1"/>
    <col min="7713" max="7713" width="13.85546875" style="116" customWidth="1"/>
    <col min="7714" max="7714" width="13.140625" style="116" bestFit="1" customWidth="1"/>
    <col min="7715" max="7715" width="12.7109375" style="116" bestFit="1" customWidth="1"/>
    <col min="7716" max="7717" width="12.7109375" style="116" customWidth="1"/>
    <col min="7718" max="7718" width="13.42578125" style="116" bestFit="1" customWidth="1"/>
    <col min="7719" max="7719" width="11.42578125" style="116" bestFit="1" customWidth="1"/>
    <col min="7720" max="7720" width="6.140625" style="116" customWidth="1"/>
    <col min="7721" max="7721" width="24.5703125" style="116" customWidth="1"/>
    <col min="7722" max="7935" width="11.42578125" style="116"/>
    <col min="7936" max="7936" width="48" style="116" bestFit="1" customWidth="1"/>
    <col min="7937" max="7937" width="10.5703125" style="116" bestFit="1" customWidth="1"/>
    <col min="7938" max="7938" width="12.5703125" style="116" bestFit="1" customWidth="1"/>
    <col min="7939" max="7939" width="11" style="116" bestFit="1" customWidth="1"/>
    <col min="7940" max="7940" width="9.7109375" style="116" bestFit="1" customWidth="1"/>
    <col min="7941" max="7941" width="10.42578125" style="116" bestFit="1" customWidth="1"/>
    <col min="7942" max="7942" width="10.140625" style="116" bestFit="1" customWidth="1"/>
    <col min="7943" max="7943" width="9.5703125" style="116" bestFit="1" customWidth="1"/>
    <col min="7944" max="7944" width="11.7109375" style="116" bestFit="1" customWidth="1"/>
    <col min="7945" max="7945" width="10" style="116" bestFit="1" customWidth="1"/>
    <col min="7946" max="7946" width="9" style="116" bestFit="1" customWidth="1"/>
    <col min="7947" max="7947" width="9.5703125" style="116" bestFit="1" customWidth="1"/>
    <col min="7948" max="7953" width="8.85546875" style="116" bestFit="1" customWidth="1"/>
    <col min="7954" max="7954" width="10.5703125" style="116" bestFit="1" customWidth="1"/>
    <col min="7955" max="7955" width="8.85546875" style="116" bestFit="1" customWidth="1"/>
    <col min="7956" max="7956" width="10.5703125" style="116" bestFit="1" customWidth="1"/>
    <col min="7957" max="7957" width="8.85546875" style="116" bestFit="1" customWidth="1"/>
    <col min="7958" max="7958" width="10.5703125" style="116" bestFit="1" customWidth="1"/>
    <col min="7959" max="7959" width="8.85546875" style="116" bestFit="1" customWidth="1"/>
    <col min="7960" max="7960" width="10.5703125" style="116" bestFit="1" customWidth="1"/>
    <col min="7961" max="7961" width="13.42578125" style="116" bestFit="1" customWidth="1"/>
    <col min="7962" max="7962" width="11.42578125" style="116" bestFit="1" customWidth="1"/>
    <col min="7963" max="7965" width="5.85546875" style="116" customWidth="1"/>
    <col min="7966" max="7966" width="6.140625" style="116" customWidth="1"/>
    <col min="7967" max="7967" width="46.42578125" style="116" bestFit="1" customWidth="1"/>
    <col min="7968" max="7968" width="8.85546875" style="116" bestFit="1" customWidth="1"/>
    <col min="7969" max="7969" width="13.85546875" style="116" customWidth="1"/>
    <col min="7970" max="7970" width="13.140625" style="116" bestFit="1" customWidth="1"/>
    <col min="7971" max="7971" width="12.7109375" style="116" bestFit="1" customWidth="1"/>
    <col min="7972" max="7973" width="12.7109375" style="116" customWidth="1"/>
    <col min="7974" max="7974" width="13.42578125" style="116" bestFit="1" customWidth="1"/>
    <col min="7975" max="7975" width="11.42578125" style="116" bestFit="1" customWidth="1"/>
    <col min="7976" max="7976" width="6.140625" style="116" customWidth="1"/>
    <col min="7977" max="7977" width="24.5703125" style="116" customWidth="1"/>
    <col min="7978" max="8191" width="11.42578125" style="116"/>
    <col min="8192" max="8192" width="48" style="116" bestFit="1" customWidth="1"/>
    <col min="8193" max="8193" width="10.5703125" style="116" bestFit="1" customWidth="1"/>
    <col min="8194" max="8194" width="12.5703125" style="116" bestFit="1" customWidth="1"/>
    <col min="8195" max="8195" width="11" style="116" bestFit="1" customWidth="1"/>
    <col min="8196" max="8196" width="9.7109375" style="116" bestFit="1" customWidth="1"/>
    <col min="8197" max="8197" width="10.42578125" style="116" bestFit="1" customWidth="1"/>
    <col min="8198" max="8198" width="10.140625" style="116" bestFit="1" customWidth="1"/>
    <col min="8199" max="8199" width="9.5703125" style="116" bestFit="1" customWidth="1"/>
    <col min="8200" max="8200" width="11.7109375" style="116" bestFit="1" customWidth="1"/>
    <col min="8201" max="8201" width="10" style="116" bestFit="1" customWidth="1"/>
    <col min="8202" max="8202" width="9" style="116" bestFit="1" customWidth="1"/>
    <col min="8203" max="8203" width="9.5703125" style="116" bestFit="1" customWidth="1"/>
    <col min="8204" max="8209" width="8.85546875" style="116" bestFit="1" customWidth="1"/>
    <col min="8210" max="8210" width="10.5703125" style="116" bestFit="1" customWidth="1"/>
    <col min="8211" max="8211" width="8.85546875" style="116" bestFit="1" customWidth="1"/>
    <col min="8212" max="8212" width="10.5703125" style="116" bestFit="1" customWidth="1"/>
    <col min="8213" max="8213" width="8.85546875" style="116" bestFit="1" customWidth="1"/>
    <col min="8214" max="8214" width="10.5703125" style="116" bestFit="1" customWidth="1"/>
    <col min="8215" max="8215" width="8.85546875" style="116" bestFit="1" customWidth="1"/>
    <col min="8216" max="8216" width="10.5703125" style="116" bestFit="1" customWidth="1"/>
    <col min="8217" max="8217" width="13.42578125" style="116" bestFit="1" customWidth="1"/>
    <col min="8218" max="8218" width="11.42578125" style="116" bestFit="1" customWidth="1"/>
    <col min="8219" max="8221" width="5.85546875" style="116" customWidth="1"/>
    <col min="8222" max="8222" width="6.140625" style="116" customWidth="1"/>
    <col min="8223" max="8223" width="46.42578125" style="116" bestFit="1" customWidth="1"/>
    <col min="8224" max="8224" width="8.85546875" style="116" bestFit="1" customWidth="1"/>
    <col min="8225" max="8225" width="13.85546875" style="116" customWidth="1"/>
    <col min="8226" max="8226" width="13.140625" style="116" bestFit="1" customWidth="1"/>
    <col min="8227" max="8227" width="12.7109375" style="116" bestFit="1" customWidth="1"/>
    <col min="8228" max="8229" width="12.7109375" style="116" customWidth="1"/>
    <col min="8230" max="8230" width="13.42578125" style="116" bestFit="1" customWidth="1"/>
    <col min="8231" max="8231" width="11.42578125" style="116" bestFit="1" customWidth="1"/>
    <col min="8232" max="8232" width="6.140625" style="116" customWidth="1"/>
    <col min="8233" max="8233" width="24.5703125" style="116" customWidth="1"/>
    <col min="8234" max="8447" width="11.42578125" style="116"/>
    <col min="8448" max="8448" width="48" style="116" bestFit="1" customWidth="1"/>
    <col min="8449" max="8449" width="10.5703125" style="116" bestFit="1" customWidth="1"/>
    <col min="8450" max="8450" width="12.5703125" style="116" bestFit="1" customWidth="1"/>
    <col min="8451" max="8451" width="11" style="116" bestFit="1" customWidth="1"/>
    <col min="8452" max="8452" width="9.7109375" style="116" bestFit="1" customWidth="1"/>
    <col min="8453" max="8453" width="10.42578125" style="116" bestFit="1" customWidth="1"/>
    <col min="8454" max="8454" width="10.140625" style="116" bestFit="1" customWidth="1"/>
    <col min="8455" max="8455" width="9.5703125" style="116" bestFit="1" customWidth="1"/>
    <col min="8456" max="8456" width="11.7109375" style="116" bestFit="1" customWidth="1"/>
    <col min="8457" max="8457" width="10" style="116" bestFit="1" customWidth="1"/>
    <col min="8458" max="8458" width="9" style="116" bestFit="1" customWidth="1"/>
    <col min="8459" max="8459" width="9.5703125" style="116" bestFit="1" customWidth="1"/>
    <col min="8460" max="8465" width="8.85546875" style="116" bestFit="1" customWidth="1"/>
    <col min="8466" max="8466" width="10.5703125" style="116" bestFit="1" customWidth="1"/>
    <col min="8467" max="8467" width="8.85546875" style="116" bestFit="1" customWidth="1"/>
    <col min="8468" max="8468" width="10.5703125" style="116" bestFit="1" customWidth="1"/>
    <col min="8469" max="8469" width="8.85546875" style="116" bestFit="1" customWidth="1"/>
    <col min="8470" max="8470" width="10.5703125" style="116" bestFit="1" customWidth="1"/>
    <col min="8471" max="8471" width="8.85546875" style="116" bestFit="1" customWidth="1"/>
    <col min="8472" max="8472" width="10.5703125" style="116" bestFit="1" customWidth="1"/>
    <col min="8473" max="8473" width="13.42578125" style="116" bestFit="1" customWidth="1"/>
    <col min="8474" max="8474" width="11.42578125" style="116" bestFit="1" customWidth="1"/>
    <col min="8475" max="8477" width="5.85546875" style="116" customWidth="1"/>
    <col min="8478" max="8478" width="6.140625" style="116" customWidth="1"/>
    <col min="8479" max="8479" width="46.42578125" style="116" bestFit="1" customWidth="1"/>
    <col min="8480" max="8480" width="8.85546875" style="116" bestFit="1" customWidth="1"/>
    <col min="8481" max="8481" width="13.85546875" style="116" customWidth="1"/>
    <col min="8482" max="8482" width="13.140625" style="116" bestFit="1" customWidth="1"/>
    <col min="8483" max="8483" width="12.7109375" style="116" bestFit="1" customWidth="1"/>
    <col min="8484" max="8485" width="12.7109375" style="116" customWidth="1"/>
    <col min="8486" max="8486" width="13.42578125" style="116" bestFit="1" customWidth="1"/>
    <col min="8487" max="8487" width="11.42578125" style="116" bestFit="1" customWidth="1"/>
    <col min="8488" max="8488" width="6.140625" style="116" customWidth="1"/>
    <col min="8489" max="8489" width="24.5703125" style="116" customWidth="1"/>
    <col min="8490" max="8703" width="11.42578125" style="116"/>
    <col min="8704" max="8704" width="48" style="116" bestFit="1" customWidth="1"/>
    <col min="8705" max="8705" width="10.5703125" style="116" bestFit="1" customWidth="1"/>
    <col min="8706" max="8706" width="12.5703125" style="116" bestFit="1" customWidth="1"/>
    <col min="8707" max="8707" width="11" style="116" bestFit="1" customWidth="1"/>
    <col min="8708" max="8708" width="9.7109375" style="116" bestFit="1" customWidth="1"/>
    <col min="8709" max="8709" width="10.42578125" style="116" bestFit="1" customWidth="1"/>
    <col min="8710" max="8710" width="10.140625" style="116" bestFit="1" customWidth="1"/>
    <col min="8711" max="8711" width="9.5703125" style="116" bestFit="1" customWidth="1"/>
    <col min="8712" max="8712" width="11.7109375" style="116" bestFit="1" customWidth="1"/>
    <col min="8713" max="8713" width="10" style="116" bestFit="1" customWidth="1"/>
    <col min="8714" max="8714" width="9" style="116" bestFit="1" customWidth="1"/>
    <col min="8715" max="8715" width="9.5703125" style="116" bestFit="1" customWidth="1"/>
    <col min="8716" max="8721" width="8.85546875" style="116" bestFit="1" customWidth="1"/>
    <col min="8722" max="8722" width="10.5703125" style="116" bestFit="1" customWidth="1"/>
    <col min="8723" max="8723" width="8.85546875" style="116" bestFit="1" customWidth="1"/>
    <col min="8724" max="8724" width="10.5703125" style="116" bestFit="1" customWidth="1"/>
    <col min="8725" max="8725" width="8.85546875" style="116" bestFit="1" customWidth="1"/>
    <col min="8726" max="8726" width="10.5703125" style="116" bestFit="1" customWidth="1"/>
    <col min="8727" max="8727" width="8.85546875" style="116" bestFit="1" customWidth="1"/>
    <col min="8728" max="8728" width="10.5703125" style="116" bestFit="1" customWidth="1"/>
    <col min="8729" max="8729" width="13.42578125" style="116" bestFit="1" customWidth="1"/>
    <col min="8730" max="8730" width="11.42578125" style="116" bestFit="1" customWidth="1"/>
    <col min="8731" max="8733" width="5.85546875" style="116" customWidth="1"/>
    <col min="8734" max="8734" width="6.140625" style="116" customWidth="1"/>
    <col min="8735" max="8735" width="46.42578125" style="116" bestFit="1" customWidth="1"/>
    <col min="8736" max="8736" width="8.85546875" style="116" bestFit="1" customWidth="1"/>
    <col min="8737" max="8737" width="13.85546875" style="116" customWidth="1"/>
    <col min="8738" max="8738" width="13.140625" style="116" bestFit="1" customWidth="1"/>
    <col min="8739" max="8739" width="12.7109375" style="116" bestFit="1" customWidth="1"/>
    <col min="8740" max="8741" width="12.7109375" style="116" customWidth="1"/>
    <col min="8742" max="8742" width="13.42578125" style="116" bestFit="1" customWidth="1"/>
    <col min="8743" max="8743" width="11.42578125" style="116" bestFit="1" customWidth="1"/>
    <col min="8744" max="8744" width="6.140625" style="116" customWidth="1"/>
    <col min="8745" max="8745" width="24.5703125" style="116" customWidth="1"/>
    <col min="8746" max="8959" width="11.42578125" style="116"/>
    <col min="8960" max="8960" width="48" style="116" bestFit="1" customWidth="1"/>
    <col min="8961" max="8961" width="10.5703125" style="116" bestFit="1" customWidth="1"/>
    <col min="8962" max="8962" width="12.5703125" style="116" bestFit="1" customWidth="1"/>
    <col min="8963" max="8963" width="11" style="116" bestFit="1" customWidth="1"/>
    <col min="8964" max="8964" width="9.7109375" style="116" bestFit="1" customWidth="1"/>
    <col min="8965" max="8965" width="10.42578125" style="116" bestFit="1" customWidth="1"/>
    <col min="8966" max="8966" width="10.140625" style="116" bestFit="1" customWidth="1"/>
    <col min="8967" max="8967" width="9.5703125" style="116" bestFit="1" customWidth="1"/>
    <col min="8968" max="8968" width="11.7109375" style="116" bestFit="1" customWidth="1"/>
    <col min="8969" max="8969" width="10" style="116" bestFit="1" customWidth="1"/>
    <col min="8970" max="8970" width="9" style="116" bestFit="1" customWidth="1"/>
    <col min="8971" max="8971" width="9.5703125" style="116" bestFit="1" customWidth="1"/>
    <col min="8972" max="8977" width="8.85546875" style="116" bestFit="1" customWidth="1"/>
    <col min="8978" max="8978" width="10.5703125" style="116" bestFit="1" customWidth="1"/>
    <col min="8979" max="8979" width="8.85546875" style="116" bestFit="1" customWidth="1"/>
    <col min="8980" max="8980" width="10.5703125" style="116" bestFit="1" customWidth="1"/>
    <col min="8981" max="8981" width="8.85546875" style="116" bestFit="1" customWidth="1"/>
    <col min="8982" max="8982" width="10.5703125" style="116" bestFit="1" customWidth="1"/>
    <col min="8983" max="8983" width="8.85546875" style="116" bestFit="1" customWidth="1"/>
    <col min="8984" max="8984" width="10.5703125" style="116" bestFit="1" customWidth="1"/>
    <col min="8985" max="8985" width="13.42578125" style="116" bestFit="1" customWidth="1"/>
    <col min="8986" max="8986" width="11.42578125" style="116" bestFit="1" customWidth="1"/>
    <col min="8987" max="8989" width="5.85546875" style="116" customWidth="1"/>
    <col min="8990" max="8990" width="6.140625" style="116" customWidth="1"/>
    <col min="8991" max="8991" width="46.42578125" style="116" bestFit="1" customWidth="1"/>
    <col min="8992" max="8992" width="8.85546875" style="116" bestFit="1" customWidth="1"/>
    <col min="8993" max="8993" width="13.85546875" style="116" customWidth="1"/>
    <col min="8994" max="8994" width="13.140625" style="116" bestFit="1" customWidth="1"/>
    <col min="8995" max="8995" width="12.7109375" style="116" bestFit="1" customWidth="1"/>
    <col min="8996" max="8997" width="12.7109375" style="116" customWidth="1"/>
    <col min="8998" max="8998" width="13.42578125" style="116" bestFit="1" customWidth="1"/>
    <col min="8999" max="8999" width="11.42578125" style="116" bestFit="1" customWidth="1"/>
    <col min="9000" max="9000" width="6.140625" style="116" customWidth="1"/>
    <col min="9001" max="9001" width="24.5703125" style="116" customWidth="1"/>
    <col min="9002" max="9215" width="11.42578125" style="116"/>
    <col min="9216" max="9216" width="48" style="116" bestFit="1" customWidth="1"/>
    <col min="9217" max="9217" width="10.5703125" style="116" bestFit="1" customWidth="1"/>
    <col min="9218" max="9218" width="12.5703125" style="116" bestFit="1" customWidth="1"/>
    <col min="9219" max="9219" width="11" style="116" bestFit="1" customWidth="1"/>
    <col min="9220" max="9220" width="9.7109375" style="116" bestFit="1" customWidth="1"/>
    <col min="9221" max="9221" width="10.42578125" style="116" bestFit="1" customWidth="1"/>
    <col min="9222" max="9222" width="10.140625" style="116" bestFit="1" customWidth="1"/>
    <col min="9223" max="9223" width="9.5703125" style="116" bestFit="1" customWidth="1"/>
    <col min="9224" max="9224" width="11.7109375" style="116" bestFit="1" customWidth="1"/>
    <col min="9225" max="9225" width="10" style="116" bestFit="1" customWidth="1"/>
    <col min="9226" max="9226" width="9" style="116" bestFit="1" customWidth="1"/>
    <col min="9227" max="9227" width="9.5703125" style="116" bestFit="1" customWidth="1"/>
    <col min="9228" max="9233" width="8.85546875" style="116" bestFit="1" customWidth="1"/>
    <col min="9234" max="9234" width="10.5703125" style="116" bestFit="1" customWidth="1"/>
    <col min="9235" max="9235" width="8.85546875" style="116" bestFit="1" customWidth="1"/>
    <col min="9236" max="9236" width="10.5703125" style="116" bestFit="1" customWidth="1"/>
    <col min="9237" max="9237" width="8.85546875" style="116" bestFit="1" customWidth="1"/>
    <col min="9238" max="9238" width="10.5703125" style="116" bestFit="1" customWidth="1"/>
    <col min="9239" max="9239" width="8.85546875" style="116" bestFit="1" customWidth="1"/>
    <col min="9240" max="9240" width="10.5703125" style="116" bestFit="1" customWidth="1"/>
    <col min="9241" max="9241" width="13.42578125" style="116" bestFit="1" customWidth="1"/>
    <col min="9242" max="9242" width="11.42578125" style="116" bestFit="1" customWidth="1"/>
    <col min="9243" max="9245" width="5.85546875" style="116" customWidth="1"/>
    <col min="9246" max="9246" width="6.140625" style="116" customWidth="1"/>
    <col min="9247" max="9247" width="46.42578125" style="116" bestFit="1" customWidth="1"/>
    <col min="9248" max="9248" width="8.85546875" style="116" bestFit="1" customWidth="1"/>
    <col min="9249" max="9249" width="13.85546875" style="116" customWidth="1"/>
    <col min="9250" max="9250" width="13.140625" style="116" bestFit="1" customWidth="1"/>
    <col min="9251" max="9251" width="12.7109375" style="116" bestFit="1" customWidth="1"/>
    <col min="9252" max="9253" width="12.7109375" style="116" customWidth="1"/>
    <col min="9254" max="9254" width="13.42578125" style="116" bestFit="1" customWidth="1"/>
    <col min="9255" max="9255" width="11.42578125" style="116" bestFit="1" customWidth="1"/>
    <col min="9256" max="9256" width="6.140625" style="116" customWidth="1"/>
    <col min="9257" max="9257" width="24.5703125" style="116" customWidth="1"/>
    <col min="9258" max="9471" width="11.42578125" style="116"/>
    <col min="9472" max="9472" width="48" style="116" bestFit="1" customWidth="1"/>
    <col min="9473" max="9473" width="10.5703125" style="116" bestFit="1" customWidth="1"/>
    <col min="9474" max="9474" width="12.5703125" style="116" bestFit="1" customWidth="1"/>
    <col min="9475" max="9475" width="11" style="116" bestFit="1" customWidth="1"/>
    <col min="9476" max="9476" width="9.7109375" style="116" bestFit="1" customWidth="1"/>
    <col min="9477" max="9477" width="10.42578125" style="116" bestFit="1" customWidth="1"/>
    <col min="9478" max="9478" width="10.140625" style="116" bestFit="1" customWidth="1"/>
    <col min="9479" max="9479" width="9.5703125" style="116" bestFit="1" customWidth="1"/>
    <col min="9480" max="9480" width="11.7109375" style="116" bestFit="1" customWidth="1"/>
    <col min="9481" max="9481" width="10" style="116" bestFit="1" customWidth="1"/>
    <col min="9482" max="9482" width="9" style="116" bestFit="1" customWidth="1"/>
    <col min="9483" max="9483" width="9.5703125" style="116" bestFit="1" customWidth="1"/>
    <col min="9484" max="9489" width="8.85546875" style="116" bestFit="1" customWidth="1"/>
    <col min="9490" max="9490" width="10.5703125" style="116" bestFit="1" customWidth="1"/>
    <col min="9491" max="9491" width="8.85546875" style="116" bestFit="1" customWidth="1"/>
    <col min="9492" max="9492" width="10.5703125" style="116" bestFit="1" customWidth="1"/>
    <col min="9493" max="9493" width="8.85546875" style="116" bestFit="1" customWidth="1"/>
    <col min="9494" max="9494" width="10.5703125" style="116" bestFit="1" customWidth="1"/>
    <col min="9495" max="9495" width="8.85546875" style="116" bestFit="1" customWidth="1"/>
    <col min="9496" max="9496" width="10.5703125" style="116" bestFit="1" customWidth="1"/>
    <col min="9497" max="9497" width="13.42578125" style="116" bestFit="1" customWidth="1"/>
    <col min="9498" max="9498" width="11.42578125" style="116" bestFit="1" customWidth="1"/>
    <col min="9499" max="9501" width="5.85546875" style="116" customWidth="1"/>
    <col min="9502" max="9502" width="6.140625" style="116" customWidth="1"/>
    <col min="9503" max="9503" width="46.42578125" style="116" bestFit="1" customWidth="1"/>
    <col min="9504" max="9504" width="8.85546875" style="116" bestFit="1" customWidth="1"/>
    <col min="9505" max="9505" width="13.85546875" style="116" customWidth="1"/>
    <col min="9506" max="9506" width="13.140625" style="116" bestFit="1" customWidth="1"/>
    <col min="9507" max="9507" width="12.7109375" style="116" bestFit="1" customWidth="1"/>
    <col min="9508" max="9509" width="12.7109375" style="116" customWidth="1"/>
    <col min="9510" max="9510" width="13.42578125" style="116" bestFit="1" customWidth="1"/>
    <col min="9511" max="9511" width="11.42578125" style="116" bestFit="1" customWidth="1"/>
    <col min="9512" max="9512" width="6.140625" style="116" customWidth="1"/>
    <col min="9513" max="9513" width="24.5703125" style="116" customWidth="1"/>
    <col min="9514" max="9727" width="11.42578125" style="116"/>
    <col min="9728" max="9728" width="48" style="116" bestFit="1" customWidth="1"/>
    <col min="9729" max="9729" width="10.5703125" style="116" bestFit="1" customWidth="1"/>
    <col min="9730" max="9730" width="12.5703125" style="116" bestFit="1" customWidth="1"/>
    <col min="9731" max="9731" width="11" style="116" bestFit="1" customWidth="1"/>
    <col min="9732" max="9732" width="9.7109375" style="116" bestFit="1" customWidth="1"/>
    <col min="9733" max="9733" width="10.42578125" style="116" bestFit="1" customWidth="1"/>
    <col min="9734" max="9734" width="10.140625" style="116" bestFit="1" customWidth="1"/>
    <col min="9735" max="9735" width="9.5703125" style="116" bestFit="1" customWidth="1"/>
    <col min="9736" max="9736" width="11.7109375" style="116" bestFit="1" customWidth="1"/>
    <col min="9737" max="9737" width="10" style="116" bestFit="1" customWidth="1"/>
    <col min="9738" max="9738" width="9" style="116" bestFit="1" customWidth="1"/>
    <col min="9739" max="9739" width="9.5703125" style="116" bestFit="1" customWidth="1"/>
    <col min="9740" max="9745" width="8.85546875" style="116" bestFit="1" customWidth="1"/>
    <col min="9746" max="9746" width="10.5703125" style="116" bestFit="1" customWidth="1"/>
    <col min="9747" max="9747" width="8.85546875" style="116" bestFit="1" customWidth="1"/>
    <col min="9748" max="9748" width="10.5703125" style="116" bestFit="1" customWidth="1"/>
    <col min="9749" max="9749" width="8.85546875" style="116" bestFit="1" customWidth="1"/>
    <col min="9750" max="9750" width="10.5703125" style="116" bestFit="1" customWidth="1"/>
    <col min="9751" max="9751" width="8.85546875" style="116" bestFit="1" customWidth="1"/>
    <col min="9752" max="9752" width="10.5703125" style="116" bestFit="1" customWidth="1"/>
    <col min="9753" max="9753" width="13.42578125" style="116" bestFit="1" customWidth="1"/>
    <col min="9754" max="9754" width="11.42578125" style="116" bestFit="1" customWidth="1"/>
    <col min="9755" max="9757" width="5.85546875" style="116" customWidth="1"/>
    <col min="9758" max="9758" width="6.140625" style="116" customWidth="1"/>
    <col min="9759" max="9759" width="46.42578125" style="116" bestFit="1" customWidth="1"/>
    <col min="9760" max="9760" width="8.85546875" style="116" bestFit="1" customWidth="1"/>
    <col min="9761" max="9761" width="13.85546875" style="116" customWidth="1"/>
    <col min="9762" max="9762" width="13.140625" style="116" bestFit="1" customWidth="1"/>
    <col min="9763" max="9763" width="12.7109375" style="116" bestFit="1" customWidth="1"/>
    <col min="9764" max="9765" width="12.7109375" style="116" customWidth="1"/>
    <col min="9766" max="9766" width="13.42578125" style="116" bestFit="1" customWidth="1"/>
    <col min="9767" max="9767" width="11.42578125" style="116" bestFit="1" customWidth="1"/>
    <col min="9768" max="9768" width="6.140625" style="116" customWidth="1"/>
    <col min="9769" max="9769" width="24.5703125" style="116" customWidth="1"/>
    <col min="9770" max="9983" width="11.42578125" style="116"/>
    <col min="9984" max="9984" width="48" style="116" bestFit="1" customWidth="1"/>
    <col min="9985" max="9985" width="10.5703125" style="116" bestFit="1" customWidth="1"/>
    <col min="9986" max="9986" width="12.5703125" style="116" bestFit="1" customWidth="1"/>
    <col min="9987" max="9987" width="11" style="116" bestFit="1" customWidth="1"/>
    <col min="9988" max="9988" width="9.7109375" style="116" bestFit="1" customWidth="1"/>
    <col min="9989" max="9989" width="10.42578125" style="116" bestFit="1" customWidth="1"/>
    <col min="9990" max="9990" width="10.140625" style="116" bestFit="1" customWidth="1"/>
    <col min="9991" max="9991" width="9.5703125" style="116" bestFit="1" customWidth="1"/>
    <col min="9992" max="9992" width="11.7109375" style="116" bestFit="1" customWidth="1"/>
    <col min="9993" max="9993" width="10" style="116" bestFit="1" customWidth="1"/>
    <col min="9994" max="9994" width="9" style="116" bestFit="1" customWidth="1"/>
    <col min="9995" max="9995" width="9.5703125" style="116" bestFit="1" customWidth="1"/>
    <col min="9996" max="10001" width="8.85546875" style="116" bestFit="1" customWidth="1"/>
    <col min="10002" max="10002" width="10.5703125" style="116" bestFit="1" customWidth="1"/>
    <col min="10003" max="10003" width="8.85546875" style="116" bestFit="1" customWidth="1"/>
    <col min="10004" max="10004" width="10.5703125" style="116" bestFit="1" customWidth="1"/>
    <col min="10005" max="10005" width="8.85546875" style="116" bestFit="1" customWidth="1"/>
    <col min="10006" max="10006" width="10.5703125" style="116" bestFit="1" customWidth="1"/>
    <col min="10007" max="10007" width="8.85546875" style="116" bestFit="1" customWidth="1"/>
    <col min="10008" max="10008" width="10.5703125" style="116" bestFit="1" customWidth="1"/>
    <col min="10009" max="10009" width="13.42578125" style="116" bestFit="1" customWidth="1"/>
    <col min="10010" max="10010" width="11.42578125" style="116" bestFit="1" customWidth="1"/>
    <col min="10011" max="10013" width="5.85546875" style="116" customWidth="1"/>
    <col min="10014" max="10014" width="6.140625" style="116" customWidth="1"/>
    <col min="10015" max="10015" width="46.42578125" style="116" bestFit="1" customWidth="1"/>
    <col min="10016" max="10016" width="8.85546875" style="116" bestFit="1" customWidth="1"/>
    <col min="10017" max="10017" width="13.85546875" style="116" customWidth="1"/>
    <col min="10018" max="10018" width="13.140625" style="116" bestFit="1" customWidth="1"/>
    <col min="10019" max="10019" width="12.7109375" style="116" bestFit="1" customWidth="1"/>
    <col min="10020" max="10021" width="12.7109375" style="116" customWidth="1"/>
    <col min="10022" max="10022" width="13.42578125" style="116" bestFit="1" customWidth="1"/>
    <col min="10023" max="10023" width="11.42578125" style="116" bestFit="1" customWidth="1"/>
    <col min="10024" max="10024" width="6.140625" style="116" customWidth="1"/>
    <col min="10025" max="10025" width="24.5703125" style="116" customWidth="1"/>
    <col min="10026" max="10239" width="11.42578125" style="116"/>
    <col min="10240" max="10240" width="48" style="116" bestFit="1" customWidth="1"/>
    <col min="10241" max="10241" width="10.5703125" style="116" bestFit="1" customWidth="1"/>
    <col min="10242" max="10242" width="12.5703125" style="116" bestFit="1" customWidth="1"/>
    <col min="10243" max="10243" width="11" style="116" bestFit="1" customWidth="1"/>
    <col min="10244" max="10244" width="9.7109375" style="116" bestFit="1" customWidth="1"/>
    <col min="10245" max="10245" width="10.42578125" style="116" bestFit="1" customWidth="1"/>
    <col min="10246" max="10246" width="10.140625" style="116" bestFit="1" customWidth="1"/>
    <col min="10247" max="10247" width="9.5703125" style="116" bestFit="1" customWidth="1"/>
    <col min="10248" max="10248" width="11.7109375" style="116" bestFit="1" customWidth="1"/>
    <col min="10249" max="10249" width="10" style="116" bestFit="1" customWidth="1"/>
    <col min="10250" max="10250" width="9" style="116" bestFit="1" customWidth="1"/>
    <col min="10251" max="10251" width="9.5703125" style="116" bestFit="1" customWidth="1"/>
    <col min="10252" max="10257" width="8.85546875" style="116" bestFit="1" customWidth="1"/>
    <col min="10258" max="10258" width="10.5703125" style="116" bestFit="1" customWidth="1"/>
    <col min="10259" max="10259" width="8.85546875" style="116" bestFit="1" customWidth="1"/>
    <col min="10260" max="10260" width="10.5703125" style="116" bestFit="1" customWidth="1"/>
    <col min="10261" max="10261" width="8.85546875" style="116" bestFit="1" customWidth="1"/>
    <col min="10262" max="10262" width="10.5703125" style="116" bestFit="1" customWidth="1"/>
    <col min="10263" max="10263" width="8.85546875" style="116" bestFit="1" customWidth="1"/>
    <col min="10264" max="10264" width="10.5703125" style="116" bestFit="1" customWidth="1"/>
    <col min="10265" max="10265" width="13.42578125" style="116" bestFit="1" customWidth="1"/>
    <col min="10266" max="10266" width="11.42578125" style="116" bestFit="1" customWidth="1"/>
    <col min="10267" max="10269" width="5.85546875" style="116" customWidth="1"/>
    <col min="10270" max="10270" width="6.140625" style="116" customWidth="1"/>
    <col min="10271" max="10271" width="46.42578125" style="116" bestFit="1" customWidth="1"/>
    <col min="10272" max="10272" width="8.85546875" style="116" bestFit="1" customWidth="1"/>
    <col min="10273" max="10273" width="13.85546875" style="116" customWidth="1"/>
    <col min="10274" max="10274" width="13.140625" style="116" bestFit="1" customWidth="1"/>
    <col min="10275" max="10275" width="12.7109375" style="116" bestFit="1" customWidth="1"/>
    <col min="10276" max="10277" width="12.7109375" style="116" customWidth="1"/>
    <col min="10278" max="10278" width="13.42578125" style="116" bestFit="1" customWidth="1"/>
    <col min="10279" max="10279" width="11.42578125" style="116" bestFit="1" customWidth="1"/>
    <col min="10280" max="10280" width="6.140625" style="116" customWidth="1"/>
    <col min="10281" max="10281" width="24.5703125" style="116" customWidth="1"/>
    <col min="10282" max="10495" width="11.42578125" style="116"/>
    <col min="10496" max="10496" width="48" style="116" bestFit="1" customWidth="1"/>
    <col min="10497" max="10497" width="10.5703125" style="116" bestFit="1" customWidth="1"/>
    <col min="10498" max="10498" width="12.5703125" style="116" bestFit="1" customWidth="1"/>
    <col min="10499" max="10499" width="11" style="116" bestFit="1" customWidth="1"/>
    <col min="10500" max="10500" width="9.7109375" style="116" bestFit="1" customWidth="1"/>
    <col min="10501" max="10501" width="10.42578125" style="116" bestFit="1" customWidth="1"/>
    <col min="10502" max="10502" width="10.140625" style="116" bestFit="1" customWidth="1"/>
    <col min="10503" max="10503" width="9.5703125" style="116" bestFit="1" customWidth="1"/>
    <col min="10504" max="10504" width="11.7109375" style="116" bestFit="1" customWidth="1"/>
    <col min="10505" max="10505" width="10" style="116" bestFit="1" customWidth="1"/>
    <col min="10506" max="10506" width="9" style="116" bestFit="1" customWidth="1"/>
    <col min="10507" max="10507" width="9.5703125" style="116" bestFit="1" customWidth="1"/>
    <col min="10508" max="10513" width="8.85546875" style="116" bestFit="1" customWidth="1"/>
    <col min="10514" max="10514" width="10.5703125" style="116" bestFit="1" customWidth="1"/>
    <col min="10515" max="10515" width="8.85546875" style="116" bestFit="1" customWidth="1"/>
    <col min="10516" max="10516" width="10.5703125" style="116" bestFit="1" customWidth="1"/>
    <col min="10517" max="10517" width="8.85546875" style="116" bestFit="1" customWidth="1"/>
    <col min="10518" max="10518" width="10.5703125" style="116" bestFit="1" customWidth="1"/>
    <col min="10519" max="10519" width="8.85546875" style="116" bestFit="1" customWidth="1"/>
    <col min="10520" max="10520" width="10.5703125" style="116" bestFit="1" customWidth="1"/>
    <col min="10521" max="10521" width="13.42578125" style="116" bestFit="1" customWidth="1"/>
    <col min="10522" max="10522" width="11.42578125" style="116" bestFit="1" customWidth="1"/>
    <col min="10523" max="10525" width="5.85546875" style="116" customWidth="1"/>
    <col min="10526" max="10526" width="6.140625" style="116" customWidth="1"/>
    <col min="10527" max="10527" width="46.42578125" style="116" bestFit="1" customWidth="1"/>
    <col min="10528" max="10528" width="8.85546875" style="116" bestFit="1" customWidth="1"/>
    <col min="10529" max="10529" width="13.85546875" style="116" customWidth="1"/>
    <col min="10530" max="10530" width="13.140625" style="116" bestFit="1" customWidth="1"/>
    <col min="10531" max="10531" width="12.7109375" style="116" bestFit="1" customWidth="1"/>
    <col min="10532" max="10533" width="12.7109375" style="116" customWidth="1"/>
    <col min="10534" max="10534" width="13.42578125" style="116" bestFit="1" customWidth="1"/>
    <col min="10535" max="10535" width="11.42578125" style="116" bestFit="1" customWidth="1"/>
    <col min="10536" max="10536" width="6.140625" style="116" customWidth="1"/>
    <col min="10537" max="10537" width="24.5703125" style="116" customWidth="1"/>
    <col min="10538" max="10751" width="11.42578125" style="116"/>
    <col min="10752" max="10752" width="48" style="116" bestFit="1" customWidth="1"/>
    <col min="10753" max="10753" width="10.5703125" style="116" bestFit="1" customWidth="1"/>
    <col min="10754" max="10754" width="12.5703125" style="116" bestFit="1" customWidth="1"/>
    <col min="10755" max="10755" width="11" style="116" bestFit="1" customWidth="1"/>
    <col min="10756" max="10756" width="9.7109375" style="116" bestFit="1" customWidth="1"/>
    <col min="10757" max="10757" width="10.42578125" style="116" bestFit="1" customWidth="1"/>
    <col min="10758" max="10758" width="10.140625" style="116" bestFit="1" customWidth="1"/>
    <col min="10759" max="10759" width="9.5703125" style="116" bestFit="1" customWidth="1"/>
    <col min="10760" max="10760" width="11.7109375" style="116" bestFit="1" customWidth="1"/>
    <col min="10761" max="10761" width="10" style="116" bestFit="1" customWidth="1"/>
    <col min="10762" max="10762" width="9" style="116" bestFit="1" customWidth="1"/>
    <col min="10763" max="10763" width="9.5703125" style="116" bestFit="1" customWidth="1"/>
    <col min="10764" max="10769" width="8.85546875" style="116" bestFit="1" customWidth="1"/>
    <col min="10770" max="10770" width="10.5703125" style="116" bestFit="1" customWidth="1"/>
    <col min="10771" max="10771" width="8.85546875" style="116" bestFit="1" customWidth="1"/>
    <col min="10772" max="10772" width="10.5703125" style="116" bestFit="1" customWidth="1"/>
    <col min="10773" max="10773" width="8.85546875" style="116" bestFit="1" customWidth="1"/>
    <col min="10774" max="10774" width="10.5703125" style="116" bestFit="1" customWidth="1"/>
    <col min="10775" max="10775" width="8.85546875" style="116" bestFit="1" customWidth="1"/>
    <col min="10776" max="10776" width="10.5703125" style="116" bestFit="1" customWidth="1"/>
    <col min="10777" max="10777" width="13.42578125" style="116" bestFit="1" customWidth="1"/>
    <col min="10778" max="10778" width="11.42578125" style="116" bestFit="1" customWidth="1"/>
    <col min="10779" max="10781" width="5.85546875" style="116" customWidth="1"/>
    <col min="10782" max="10782" width="6.140625" style="116" customWidth="1"/>
    <col min="10783" max="10783" width="46.42578125" style="116" bestFit="1" customWidth="1"/>
    <col min="10784" max="10784" width="8.85546875" style="116" bestFit="1" customWidth="1"/>
    <col min="10785" max="10785" width="13.85546875" style="116" customWidth="1"/>
    <col min="10786" max="10786" width="13.140625" style="116" bestFit="1" customWidth="1"/>
    <col min="10787" max="10787" width="12.7109375" style="116" bestFit="1" customWidth="1"/>
    <col min="10788" max="10789" width="12.7109375" style="116" customWidth="1"/>
    <col min="10790" max="10790" width="13.42578125" style="116" bestFit="1" customWidth="1"/>
    <col min="10791" max="10791" width="11.42578125" style="116" bestFit="1" customWidth="1"/>
    <col min="10792" max="10792" width="6.140625" style="116" customWidth="1"/>
    <col min="10793" max="10793" width="24.5703125" style="116" customWidth="1"/>
    <col min="10794" max="11007" width="11.42578125" style="116"/>
    <col min="11008" max="11008" width="48" style="116" bestFit="1" customWidth="1"/>
    <col min="11009" max="11009" width="10.5703125" style="116" bestFit="1" customWidth="1"/>
    <col min="11010" max="11010" width="12.5703125" style="116" bestFit="1" customWidth="1"/>
    <col min="11011" max="11011" width="11" style="116" bestFit="1" customWidth="1"/>
    <col min="11012" max="11012" width="9.7109375" style="116" bestFit="1" customWidth="1"/>
    <col min="11013" max="11013" width="10.42578125" style="116" bestFit="1" customWidth="1"/>
    <col min="11014" max="11014" width="10.140625" style="116" bestFit="1" customWidth="1"/>
    <col min="11015" max="11015" width="9.5703125" style="116" bestFit="1" customWidth="1"/>
    <col min="11016" max="11016" width="11.7109375" style="116" bestFit="1" customWidth="1"/>
    <col min="11017" max="11017" width="10" style="116" bestFit="1" customWidth="1"/>
    <col min="11018" max="11018" width="9" style="116" bestFit="1" customWidth="1"/>
    <col min="11019" max="11019" width="9.5703125" style="116" bestFit="1" customWidth="1"/>
    <col min="11020" max="11025" width="8.85546875" style="116" bestFit="1" customWidth="1"/>
    <col min="11026" max="11026" width="10.5703125" style="116" bestFit="1" customWidth="1"/>
    <col min="11027" max="11027" width="8.85546875" style="116" bestFit="1" customWidth="1"/>
    <col min="11028" max="11028" width="10.5703125" style="116" bestFit="1" customWidth="1"/>
    <col min="11029" max="11029" width="8.85546875" style="116" bestFit="1" customWidth="1"/>
    <col min="11030" max="11030" width="10.5703125" style="116" bestFit="1" customWidth="1"/>
    <col min="11031" max="11031" width="8.85546875" style="116" bestFit="1" customWidth="1"/>
    <col min="11032" max="11032" width="10.5703125" style="116" bestFit="1" customWidth="1"/>
    <col min="11033" max="11033" width="13.42578125" style="116" bestFit="1" customWidth="1"/>
    <col min="11034" max="11034" width="11.42578125" style="116" bestFit="1" customWidth="1"/>
    <col min="11035" max="11037" width="5.85546875" style="116" customWidth="1"/>
    <col min="11038" max="11038" width="6.140625" style="116" customWidth="1"/>
    <col min="11039" max="11039" width="46.42578125" style="116" bestFit="1" customWidth="1"/>
    <col min="11040" max="11040" width="8.85546875" style="116" bestFit="1" customWidth="1"/>
    <col min="11041" max="11041" width="13.85546875" style="116" customWidth="1"/>
    <col min="11042" max="11042" width="13.140625" style="116" bestFit="1" customWidth="1"/>
    <col min="11043" max="11043" width="12.7109375" style="116" bestFit="1" customWidth="1"/>
    <col min="11044" max="11045" width="12.7109375" style="116" customWidth="1"/>
    <col min="11046" max="11046" width="13.42578125" style="116" bestFit="1" customWidth="1"/>
    <col min="11047" max="11047" width="11.42578125" style="116" bestFit="1" customWidth="1"/>
    <col min="11048" max="11048" width="6.140625" style="116" customWidth="1"/>
    <col min="11049" max="11049" width="24.5703125" style="116" customWidth="1"/>
    <col min="11050" max="11263" width="11.42578125" style="116"/>
    <col min="11264" max="11264" width="48" style="116" bestFit="1" customWidth="1"/>
    <col min="11265" max="11265" width="10.5703125" style="116" bestFit="1" customWidth="1"/>
    <col min="11266" max="11266" width="12.5703125" style="116" bestFit="1" customWidth="1"/>
    <col min="11267" max="11267" width="11" style="116" bestFit="1" customWidth="1"/>
    <col min="11268" max="11268" width="9.7109375" style="116" bestFit="1" customWidth="1"/>
    <col min="11269" max="11269" width="10.42578125" style="116" bestFit="1" customWidth="1"/>
    <col min="11270" max="11270" width="10.140625" style="116" bestFit="1" customWidth="1"/>
    <col min="11271" max="11271" width="9.5703125" style="116" bestFit="1" customWidth="1"/>
    <col min="11272" max="11272" width="11.7109375" style="116" bestFit="1" customWidth="1"/>
    <col min="11273" max="11273" width="10" style="116" bestFit="1" customWidth="1"/>
    <col min="11274" max="11274" width="9" style="116" bestFit="1" customWidth="1"/>
    <col min="11275" max="11275" width="9.5703125" style="116" bestFit="1" customWidth="1"/>
    <col min="11276" max="11281" width="8.85546875" style="116" bestFit="1" customWidth="1"/>
    <col min="11282" max="11282" width="10.5703125" style="116" bestFit="1" customWidth="1"/>
    <col min="11283" max="11283" width="8.85546875" style="116" bestFit="1" customWidth="1"/>
    <col min="11284" max="11284" width="10.5703125" style="116" bestFit="1" customWidth="1"/>
    <col min="11285" max="11285" width="8.85546875" style="116" bestFit="1" customWidth="1"/>
    <col min="11286" max="11286" width="10.5703125" style="116" bestFit="1" customWidth="1"/>
    <col min="11287" max="11287" width="8.85546875" style="116" bestFit="1" customWidth="1"/>
    <col min="11288" max="11288" width="10.5703125" style="116" bestFit="1" customWidth="1"/>
    <col min="11289" max="11289" width="13.42578125" style="116" bestFit="1" customWidth="1"/>
    <col min="11290" max="11290" width="11.42578125" style="116" bestFit="1" customWidth="1"/>
    <col min="11291" max="11293" width="5.85546875" style="116" customWidth="1"/>
    <col min="11294" max="11294" width="6.140625" style="116" customWidth="1"/>
    <col min="11295" max="11295" width="46.42578125" style="116" bestFit="1" customWidth="1"/>
    <col min="11296" max="11296" width="8.85546875" style="116" bestFit="1" customWidth="1"/>
    <col min="11297" max="11297" width="13.85546875" style="116" customWidth="1"/>
    <col min="11298" max="11298" width="13.140625" style="116" bestFit="1" customWidth="1"/>
    <col min="11299" max="11299" width="12.7109375" style="116" bestFit="1" customWidth="1"/>
    <col min="11300" max="11301" width="12.7109375" style="116" customWidth="1"/>
    <col min="11302" max="11302" width="13.42578125" style="116" bestFit="1" customWidth="1"/>
    <col min="11303" max="11303" width="11.42578125" style="116" bestFit="1" customWidth="1"/>
    <col min="11304" max="11304" width="6.140625" style="116" customWidth="1"/>
    <col min="11305" max="11305" width="24.5703125" style="116" customWidth="1"/>
    <col min="11306" max="11519" width="11.42578125" style="116"/>
    <col min="11520" max="11520" width="48" style="116" bestFit="1" customWidth="1"/>
    <col min="11521" max="11521" width="10.5703125" style="116" bestFit="1" customWidth="1"/>
    <col min="11522" max="11522" width="12.5703125" style="116" bestFit="1" customWidth="1"/>
    <col min="11523" max="11523" width="11" style="116" bestFit="1" customWidth="1"/>
    <col min="11524" max="11524" width="9.7109375" style="116" bestFit="1" customWidth="1"/>
    <col min="11525" max="11525" width="10.42578125" style="116" bestFit="1" customWidth="1"/>
    <col min="11526" max="11526" width="10.140625" style="116" bestFit="1" customWidth="1"/>
    <col min="11527" max="11527" width="9.5703125" style="116" bestFit="1" customWidth="1"/>
    <col min="11528" max="11528" width="11.7109375" style="116" bestFit="1" customWidth="1"/>
    <col min="11529" max="11529" width="10" style="116" bestFit="1" customWidth="1"/>
    <col min="11530" max="11530" width="9" style="116" bestFit="1" customWidth="1"/>
    <col min="11531" max="11531" width="9.5703125" style="116" bestFit="1" customWidth="1"/>
    <col min="11532" max="11537" width="8.85546875" style="116" bestFit="1" customWidth="1"/>
    <col min="11538" max="11538" width="10.5703125" style="116" bestFit="1" customWidth="1"/>
    <col min="11539" max="11539" width="8.85546875" style="116" bestFit="1" customWidth="1"/>
    <col min="11540" max="11540" width="10.5703125" style="116" bestFit="1" customWidth="1"/>
    <col min="11541" max="11541" width="8.85546875" style="116" bestFit="1" customWidth="1"/>
    <col min="11542" max="11542" width="10.5703125" style="116" bestFit="1" customWidth="1"/>
    <col min="11543" max="11543" width="8.85546875" style="116" bestFit="1" customWidth="1"/>
    <col min="11544" max="11544" width="10.5703125" style="116" bestFit="1" customWidth="1"/>
    <col min="11545" max="11545" width="13.42578125" style="116" bestFit="1" customWidth="1"/>
    <col min="11546" max="11546" width="11.42578125" style="116" bestFit="1" customWidth="1"/>
    <col min="11547" max="11549" width="5.85546875" style="116" customWidth="1"/>
    <col min="11550" max="11550" width="6.140625" style="116" customWidth="1"/>
    <col min="11551" max="11551" width="46.42578125" style="116" bestFit="1" customWidth="1"/>
    <col min="11552" max="11552" width="8.85546875" style="116" bestFit="1" customWidth="1"/>
    <col min="11553" max="11553" width="13.85546875" style="116" customWidth="1"/>
    <col min="11554" max="11554" width="13.140625" style="116" bestFit="1" customWidth="1"/>
    <col min="11555" max="11555" width="12.7109375" style="116" bestFit="1" customWidth="1"/>
    <col min="11556" max="11557" width="12.7109375" style="116" customWidth="1"/>
    <col min="11558" max="11558" width="13.42578125" style="116" bestFit="1" customWidth="1"/>
    <col min="11559" max="11559" width="11.42578125" style="116" bestFit="1" customWidth="1"/>
    <col min="11560" max="11560" width="6.140625" style="116" customWidth="1"/>
    <col min="11561" max="11561" width="24.5703125" style="116" customWidth="1"/>
    <col min="11562" max="11775" width="11.42578125" style="116"/>
    <col min="11776" max="11776" width="48" style="116" bestFit="1" customWidth="1"/>
    <col min="11777" max="11777" width="10.5703125" style="116" bestFit="1" customWidth="1"/>
    <col min="11778" max="11778" width="12.5703125" style="116" bestFit="1" customWidth="1"/>
    <col min="11779" max="11779" width="11" style="116" bestFit="1" customWidth="1"/>
    <col min="11780" max="11780" width="9.7109375" style="116" bestFit="1" customWidth="1"/>
    <col min="11781" max="11781" width="10.42578125" style="116" bestFit="1" customWidth="1"/>
    <col min="11782" max="11782" width="10.140625" style="116" bestFit="1" customWidth="1"/>
    <col min="11783" max="11783" width="9.5703125" style="116" bestFit="1" customWidth="1"/>
    <col min="11784" max="11784" width="11.7109375" style="116" bestFit="1" customWidth="1"/>
    <col min="11785" max="11785" width="10" style="116" bestFit="1" customWidth="1"/>
    <col min="11786" max="11786" width="9" style="116" bestFit="1" customWidth="1"/>
    <col min="11787" max="11787" width="9.5703125" style="116" bestFit="1" customWidth="1"/>
    <col min="11788" max="11793" width="8.85546875" style="116" bestFit="1" customWidth="1"/>
    <col min="11794" max="11794" width="10.5703125" style="116" bestFit="1" customWidth="1"/>
    <col min="11795" max="11795" width="8.85546875" style="116" bestFit="1" customWidth="1"/>
    <col min="11796" max="11796" width="10.5703125" style="116" bestFit="1" customWidth="1"/>
    <col min="11797" max="11797" width="8.85546875" style="116" bestFit="1" customWidth="1"/>
    <col min="11798" max="11798" width="10.5703125" style="116" bestFit="1" customWidth="1"/>
    <col min="11799" max="11799" width="8.85546875" style="116" bestFit="1" customWidth="1"/>
    <col min="11800" max="11800" width="10.5703125" style="116" bestFit="1" customWidth="1"/>
    <col min="11801" max="11801" width="13.42578125" style="116" bestFit="1" customWidth="1"/>
    <col min="11802" max="11802" width="11.42578125" style="116" bestFit="1" customWidth="1"/>
    <col min="11803" max="11805" width="5.85546875" style="116" customWidth="1"/>
    <col min="11806" max="11806" width="6.140625" style="116" customWidth="1"/>
    <col min="11807" max="11807" width="46.42578125" style="116" bestFit="1" customWidth="1"/>
    <col min="11808" max="11808" width="8.85546875" style="116" bestFit="1" customWidth="1"/>
    <col min="11809" max="11809" width="13.85546875" style="116" customWidth="1"/>
    <col min="11810" max="11810" width="13.140625" style="116" bestFit="1" customWidth="1"/>
    <col min="11811" max="11811" width="12.7109375" style="116" bestFit="1" customWidth="1"/>
    <col min="11812" max="11813" width="12.7109375" style="116" customWidth="1"/>
    <col min="11814" max="11814" width="13.42578125" style="116" bestFit="1" customWidth="1"/>
    <col min="11815" max="11815" width="11.42578125" style="116" bestFit="1" customWidth="1"/>
    <col min="11816" max="11816" width="6.140625" style="116" customWidth="1"/>
    <col min="11817" max="11817" width="24.5703125" style="116" customWidth="1"/>
    <col min="11818" max="12031" width="11.42578125" style="116"/>
    <col min="12032" max="12032" width="48" style="116" bestFit="1" customWidth="1"/>
    <col min="12033" max="12033" width="10.5703125" style="116" bestFit="1" customWidth="1"/>
    <col min="12034" max="12034" width="12.5703125" style="116" bestFit="1" customWidth="1"/>
    <col min="12035" max="12035" width="11" style="116" bestFit="1" customWidth="1"/>
    <col min="12036" max="12036" width="9.7109375" style="116" bestFit="1" customWidth="1"/>
    <col min="12037" max="12037" width="10.42578125" style="116" bestFit="1" customWidth="1"/>
    <col min="12038" max="12038" width="10.140625" style="116" bestFit="1" customWidth="1"/>
    <col min="12039" max="12039" width="9.5703125" style="116" bestFit="1" customWidth="1"/>
    <col min="12040" max="12040" width="11.7109375" style="116" bestFit="1" customWidth="1"/>
    <col min="12041" max="12041" width="10" style="116" bestFit="1" customWidth="1"/>
    <col min="12042" max="12042" width="9" style="116" bestFit="1" customWidth="1"/>
    <col min="12043" max="12043" width="9.5703125" style="116" bestFit="1" customWidth="1"/>
    <col min="12044" max="12049" width="8.85546875" style="116" bestFit="1" customWidth="1"/>
    <col min="12050" max="12050" width="10.5703125" style="116" bestFit="1" customWidth="1"/>
    <col min="12051" max="12051" width="8.85546875" style="116" bestFit="1" customWidth="1"/>
    <col min="12052" max="12052" width="10.5703125" style="116" bestFit="1" customWidth="1"/>
    <col min="12053" max="12053" width="8.85546875" style="116" bestFit="1" customWidth="1"/>
    <col min="12054" max="12054" width="10.5703125" style="116" bestFit="1" customWidth="1"/>
    <col min="12055" max="12055" width="8.85546875" style="116" bestFit="1" customWidth="1"/>
    <col min="12056" max="12056" width="10.5703125" style="116" bestFit="1" customWidth="1"/>
    <col min="12057" max="12057" width="13.42578125" style="116" bestFit="1" customWidth="1"/>
    <col min="12058" max="12058" width="11.42578125" style="116" bestFit="1" customWidth="1"/>
    <col min="12059" max="12061" width="5.85546875" style="116" customWidth="1"/>
    <col min="12062" max="12062" width="6.140625" style="116" customWidth="1"/>
    <col min="12063" max="12063" width="46.42578125" style="116" bestFit="1" customWidth="1"/>
    <col min="12064" max="12064" width="8.85546875" style="116" bestFit="1" customWidth="1"/>
    <col min="12065" max="12065" width="13.85546875" style="116" customWidth="1"/>
    <col min="12066" max="12066" width="13.140625" style="116" bestFit="1" customWidth="1"/>
    <col min="12067" max="12067" width="12.7109375" style="116" bestFit="1" customWidth="1"/>
    <col min="12068" max="12069" width="12.7109375" style="116" customWidth="1"/>
    <col min="12070" max="12070" width="13.42578125" style="116" bestFit="1" customWidth="1"/>
    <col min="12071" max="12071" width="11.42578125" style="116" bestFit="1" customWidth="1"/>
    <col min="12072" max="12072" width="6.140625" style="116" customWidth="1"/>
    <col min="12073" max="12073" width="24.5703125" style="116" customWidth="1"/>
    <col min="12074" max="12287" width="11.42578125" style="116"/>
    <col min="12288" max="12288" width="48" style="116" bestFit="1" customWidth="1"/>
    <col min="12289" max="12289" width="10.5703125" style="116" bestFit="1" customWidth="1"/>
    <col min="12290" max="12290" width="12.5703125" style="116" bestFit="1" customWidth="1"/>
    <col min="12291" max="12291" width="11" style="116" bestFit="1" customWidth="1"/>
    <col min="12292" max="12292" width="9.7109375" style="116" bestFit="1" customWidth="1"/>
    <col min="12293" max="12293" width="10.42578125" style="116" bestFit="1" customWidth="1"/>
    <col min="12294" max="12294" width="10.140625" style="116" bestFit="1" customWidth="1"/>
    <col min="12295" max="12295" width="9.5703125" style="116" bestFit="1" customWidth="1"/>
    <col min="12296" max="12296" width="11.7109375" style="116" bestFit="1" customWidth="1"/>
    <col min="12297" max="12297" width="10" style="116" bestFit="1" customWidth="1"/>
    <col min="12298" max="12298" width="9" style="116" bestFit="1" customWidth="1"/>
    <col min="12299" max="12299" width="9.5703125" style="116" bestFit="1" customWidth="1"/>
    <col min="12300" max="12305" width="8.85546875" style="116" bestFit="1" customWidth="1"/>
    <col min="12306" max="12306" width="10.5703125" style="116" bestFit="1" customWidth="1"/>
    <col min="12307" max="12307" width="8.85546875" style="116" bestFit="1" customWidth="1"/>
    <col min="12308" max="12308" width="10.5703125" style="116" bestFit="1" customWidth="1"/>
    <col min="12309" max="12309" width="8.85546875" style="116" bestFit="1" customWidth="1"/>
    <col min="12310" max="12310" width="10.5703125" style="116" bestFit="1" customWidth="1"/>
    <col min="12311" max="12311" width="8.85546875" style="116" bestFit="1" customWidth="1"/>
    <col min="12312" max="12312" width="10.5703125" style="116" bestFit="1" customWidth="1"/>
    <col min="12313" max="12313" width="13.42578125" style="116" bestFit="1" customWidth="1"/>
    <col min="12314" max="12314" width="11.42578125" style="116" bestFit="1" customWidth="1"/>
    <col min="12315" max="12317" width="5.85546875" style="116" customWidth="1"/>
    <col min="12318" max="12318" width="6.140625" style="116" customWidth="1"/>
    <col min="12319" max="12319" width="46.42578125" style="116" bestFit="1" customWidth="1"/>
    <col min="12320" max="12320" width="8.85546875" style="116" bestFit="1" customWidth="1"/>
    <col min="12321" max="12321" width="13.85546875" style="116" customWidth="1"/>
    <col min="12322" max="12322" width="13.140625" style="116" bestFit="1" customWidth="1"/>
    <col min="12323" max="12323" width="12.7109375" style="116" bestFit="1" customWidth="1"/>
    <col min="12324" max="12325" width="12.7109375" style="116" customWidth="1"/>
    <col min="12326" max="12326" width="13.42578125" style="116" bestFit="1" customWidth="1"/>
    <col min="12327" max="12327" width="11.42578125" style="116" bestFit="1" customWidth="1"/>
    <col min="12328" max="12328" width="6.140625" style="116" customWidth="1"/>
    <col min="12329" max="12329" width="24.5703125" style="116" customWidth="1"/>
    <col min="12330" max="12543" width="11.42578125" style="116"/>
    <col min="12544" max="12544" width="48" style="116" bestFit="1" customWidth="1"/>
    <col min="12545" max="12545" width="10.5703125" style="116" bestFit="1" customWidth="1"/>
    <col min="12546" max="12546" width="12.5703125" style="116" bestFit="1" customWidth="1"/>
    <col min="12547" max="12547" width="11" style="116" bestFit="1" customWidth="1"/>
    <col min="12548" max="12548" width="9.7109375" style="116" bestFit="1" customWidth="1"/>
    <col min="12549" max="12549" width="10.42578125" style="116" bestFit="1" customWidth="1"/>
    <col min="12550" max="12550" width="10.140625" style="116" bestFit="1" customWidth="1"/>
    <col min="12551" max="12551" width="9.5703125" style="116" bestFit="1" customWidth="1"/>
    <col min="12552" max="12552" width="11.7109375" style="116" bestFit="1" customWidth="1"/>
    <col min="12553" max="12553" width="10" style="116" bestFit="1" customWidth="1"/>
    <col min="12554" max="12554" width="9" style="116" bestFit="1" customWidth="1"/>
    <col min="12555" max="12555" width="9.5703125" style="116" bestFit="1" customWidth="1"/>
    <col min="12556" max="12561" width="8.85546875" style="116" bestFit="1" customWidth="1"/>
    <col min="12562" max="12562" width="10.5703125" style="116" bestFit="1" customWidth="1"/>
    <col min="12563" max="12563" width="8.85546875" style="116" bestFit="1" customWidth="1"/>
    <col min="12564" max="12564" width="10.5703125" style="116" bestFit="1" customWidth="1"/>
    <col min="12565" max="12565" width="8.85546875" style="116" bestFit="1" customWidth="1"/>
    <col min="12566" max="12566" width="10.5703125" style="116" bestFit="1" customWidth="1"/>
    <col min="12567" max="12567" width="8.85546875" style="116" bestFit="1" customWidth="1"/>
    <col min="12568" max="12568" width="10.5703125" style="116" bestFit="1" customWidth="1"/>
    <col min="12569" max="12569" width="13.42578125" style="116" bestFit="1" customWidth="1"/>
    <col min="12570" max="12570" width="11.42578125" style="116" bestFit="1" customWidth="1"/>
    <col min="12571" max="12573" width="5.85546875" style="116" customWidth="1"/>
    <col min="12574" max="12574" width="6.140625" style="116" customWidth="1"/>
    <col min="12575" max="12575" width="46.42578125" style="116" bestFit="1" customWidth="1"/>
    <col min="12576" max="12576" width="8.85546875" style="116" bestFit="1" customWidth="1"/>
    <col min="12577" max="12577" width="13.85546875" style="116" customWidth="1"/>
    <col min="12578" max="12578" width="13.140625" style="116" bestFit="1" customWidth="1"/>
    <col min="12579" max="12579" width="12.7109375" style="116" bestFit="1" customWidth="1"/>
    <col min="12580" max="12581" width="12.7109375" style="116" customWidth="1"/>
    <col min="12582" max="12582" width="13.42578125" style="116" bestFit="1" customWidth="1"/>
    <col min="12583" max="12583" width="11.42578125" style="116" bestFit="1" customWidth="1"/>
    <col min="12584" max="12584" width="6.140625" style="116" customWidth="1"/>
    <col min="12585" max="12585" width="24.5703125" style="116" customWidth="1"/>
    <col min="12586" max="12799" width="11.42578125" style="116"/>
    <col min="12800" max="12800" width="48" style="116" bestFit="1" customWidth="1"/>
    <col min="12801" max="12801" width="10.5703125" style="116" bestFit="1" customWidth="1"/>
    <col min="12802" max="12802" width="12.5703125" style="116" bestFit="1" customWidth="1"/>
    <col min="12803" max="12803" width="11" style="116" bestFit="1" customWidth="1"/>
    <col min="12804" max="12804" width="9.7109375" style="116" bestFit="1" customWidth="1"/>
    <col min="12805" max="12805" width="10.42578125" style="116" bestFit="1" customWidth="1"/>
    <col min="12806" max="12806" width="10.140625" style="116" bestFit="1" customWidth="1"/>
    <col min="12807" max="12807" width="9.5703125" style="116" bestFit="1" customWidth="1"/>
    <col min="12808" max="12808" width="11.7109375" style="116" bestFit="1" customWidth="1"/>
    <col min="12809" max="12809" width="10" style="116" bestFit="1" customWidth="1"/>
    <col min="12810" max="12810" width="9" style="116" bestFit="1" customWidth="1"/>
    <col min="12811" max="12811" width="9.5703125" style="116" bestFit="1" customWidth="1"/>
    <col min="12812" max="12817" width="8.85546875" style="116" bestFit="1" customWidth="1"/>
    <col min="12818" max="12818" width="10.5703125" style="116" bestFit="1" customWidth="1"/>
    <col min="12819" max="12819" width="8.85546875" style="116" bestFit="1" customWidth="1"/>
    <col min="12820" max="12820" width="10.5703125" style="116" bestFit="1" customWidth="1"/>
    <col min="12821" max="12821" width="8.85546875" style="116" bestFit="1" customWidth="1"/>
    <col min="12822" max="12822" width="10.5703125" style="116" bestFit="1" customWidth="1"/>
    <col min="12823" max="12823" width="8.85546875" style="116" bestFit="1" customWidth="1"/>
    <col min="12824" max="12824" width="10.5703125" style="116" bestFit="1" customWidth="1"/>
    <col min="12825" max="12825" width="13.42578125" style="116" bestFit="1" customWidth="1"/>
    <col min="12826" max="12826" width="11.42578125" style="116" bestFit="1" customWidth="1"/>
    <col min="12827" max="12829" width="5.85546875" style="116" customWidth="1"/>
    <col min="12830" max="12830" width="6.140625" style="116" customWidth="1"/>
    <col min="12831" max="12831" width="46.42578125" style="116" bestFit="1" customWidth="1"/>
    <col min="12832" max="12832" width="8.85546875" style="116" bestFit="1" customWidth="1"/>
    <col min="12833" max="12833" width="13.85546875" style="116" customWidth="1"/>
    <col min="12834" max="12834" width="13.140625" style="116" bestFit="1" customWidth="1"/>
    <col min="12835" max="12835" width="12.7109375" style="116" bestFit="1" customWidth="1"/>
    <col min="12836" max="12837" width="12.7109375" style="116" customWidth="1"/>
    <col min="12838" max="12838" width="13.42578125" style="116" bestFit="1" customWidth="1"/>
    <col min="12839" max="12839" width="11.42578125" style="116" bestFit="1" customWidth="1"/>
    <col min="12840" max="12840" width="6.140625" style="116" customWidth="1"/>
    <col min="12841" max="12841" width="24.5703125" style="116" customWidth="1"/>
    <col min="12842" max="13055" width="11.42578125" style="116"/>
    <col min="13056" max="13056" width="48" style="116" bestFit="1" customWidth="1"/>
    <col min="13057" max="13057" width="10.5703125" style="116" bestFit="1" customWidth="1"/>
    <col min="13058" max="13058" width="12.5703125" style="116" bestFit="1" customWidth="1"/>
    <col min="13059" max="13059" width="11" style="116" bestFit="1" customWidth="1"/>
    <col min="13060" max="13060" width="9.7109375" style="116" bestFit="1" customWidth="1"/>
    <col min="13061" max="13061" width="10.42578125" style="116" bestFit="1" customWidth="1"/>
    <col min="13062" max="13062" width="10.140625" style="116" bestFit="1" customWidth="1"/>
    <col min="13063" max="13063" width="9.5703125" style="116" bestFit="1" customWidth="1"/>
    <col min="13064" max="13064" width="11.7109375" style="116" bestFit="1" customWidth="1"/>
    <col min="13065" max="13065" width="10" style="116" bestFit="1" customWidth="1"/>
    <col min="13066" max="13066" width="9" style="116" bestFit="1" customWidth="1"/>
    <col min="13067" max="13067" width="9.5703125" style="116" bestFit="1" customWidth="1"/>
    <col min="13068" max="13073" width="8.85546875" style="116" bestFit="1" customWidth="1"/>
    <col min="13074" max="13074" width="10.5703125" style="116" bestFit="1" customWidth="1"/>
    <col min="13075" max="13075" width="8.85546875" style="116" bestFit="1" customWidth="1"/>
    <col min="13076" max="13076" width="10.5703125" style="116" bestFit="1" customWidth="1"/>
    <col min="13077" max="13077" width="8.85546875" style="116" bestFit="1" customWidth="1"/>
    <col min="13078" max="13078" width="10.5703125" style="116" bestFit="1" customWidth="1"/>
    <col min="13079" max="13079" width="8.85546875" style="116" bestFit="1" customWidth="1"/>
    <col min="13080" max="13080" width="10.5703125" style="116" bestFit="1" customWidth="1"/>
    <col min="13081" max="13081" width="13.42578125" style="116" bestFit="1" customWidth="1"/>
    <col min="13082" max="13082" width="11.42578125" style="116" bestFit="1" customWidth="1"/>
    <col min="13083" max="13085" width="5.85546875" style="116" customWidth="1"/>
    <col min="13086" max="13086" width="6.140625" style="116" customWidth="1"/>
    <col min="13087" max="13087" width="46.42578125" style="116" bestFit="1" customWidth="1"/>
    <col min="13088" max="13088" width="8.85546875" style="116" bestFit="1" customWidth="1"/>
    <col min="13089" max="13089" width="13.85546875" style="116" customWidth="1"/>
    <col min="13090" max="13090" width="13.140625" style="116" bestFit="1" customWidth="1"/>
    <col min="13091" max="13091" width="12.7109375" style="116" bestFit="1" customWidth="1"/>
    <col min="13092" max="13093" width="12.7109375" style="116" customWidth="1"/>
    <col min="13094" max="13094" width="13.42578125" style="116" bestFit="1" customWidth="1"/>
    <col min="13095" max="13095" width="11.42578125" style="116" bestFit="1" customWidth="1"/>
    <col min="13096" max="13096" width="6.140625" style="116" customWidth="1"/>
    <col min="13097" max="13097" width="24.5703125" style="116" customWidth="1"/>
    <col min="13098" max="13311" width="11.42578125" style="116"/>
    <col min="13312" max="13312" width="48" style="116" bestFit="1" customWidth="1"/>
    <col min="13313" max="13313" width="10.5703125" style="116" bestFit="1" customWidth="1"/>
    <col min="13314" max="13314" width="12.5703125" style="116" bestFit="1" customWidth="1"/>
    <col min="13315" max="13315" width="11" style="116" bestFit="1" customWidth="1"/>
    <col min="13316" max="13316" width="9.7109375" style="116" bestFit="1" customWidth="1"/>
    <col min="13317" max="13317" width="10.42578125" style="116" bestFit="1" customWidth="1"/>
    <col min="13318" max="13318" width="10.140625" style="116" bestFit="1" customWidth="1"/>
    <col min="13319" max="13319" width="9.5703125" style="116" bestFit="1" customWidth="1"/>
    <col min="13320" max="13320" width="11.7109375" style="116" bestFit="1" customWidth="1"/>
    <col min="13321" max="13321" width="10" style="116" bestFit="1" customWidth="1"/>
    <col min="13322" max="13322" width="9" style="116" bestFit="1" customWidth="1"/>
    <col min="13323" max="13323" width="9.5703125" style="116" bestFit="1" customWidth="1"/>
    <col min="13324" max="13329" width="8.85546875" style="116" bestFit="1" customWidth="1"/>
    <col min="13330" max="13330" width="10.5703125" style="116" bestFit="1" customWidth="1"/>
    <col min="13331" max="13331" width="8.85546875" style="116" bestFit="1" customWidth="1"/>
    <col min="13332" max="13332" width="10.5703125" style="116" bestFit="1" customWidth="1"/>
    <col min="13333" max="13333" width="8.85546875" style="116" bestFit="1" customWidth="1"/>
    <col min="13334" max="13334" width="10.5703125" style="116" bestFit="1" customWidth="1"/>
    <col min="13335" max="13335" width="8.85546875" style="116" bestFit="1" customWidth="1"/>
    <col min="13336" max="13336" width="10.5703125" style="116" bestFit="1" customWidth="1"/>
    <col min="13337" max="13337" width="13.42578125" style="116" bestFit="1" customWidth="1"/>
    <col min="13338" max="13338" width="11.42578125" style="116" bestFit="1" customWidth="1"/>
    <col min="13339" max="13341" width="5.85546875" style="116" customWidth="1"/>
    <col min="13342" max="13342" width="6.140625" style="116" customWidth="1"/>
    <col min="13343" max="13343" width="46.42578125" style="116" bestFit="1" customWidth="1"/>
    <col min="13344" max="13344" width="8.85546875" style="116" bestFit="1" customWidth="1"/>
    <col min="13345" max="13345" width="13.85546875" style="116" customWidth="1"/>
    <col min="13346" max="13346" width="13.140625" style="116" bestFit="1" customWidth="1"/>
    <col min="13347" max="13347" width="12.7109375" style="116" bestFit="1" customWidth="1"/>
    <col min="13348" max="13349" width="12.7109375" style="116" customWidth="1"/>
    <col min="13350" max="13350" width="13.42578125" style="116" bestFit="1" customWidth="1"/>
    <col min="13351" max="13351" width="11.42578125" style="116" bestFit="1" customWidth="1"/>
    <col min="13352" max="13352" width="6.140625" style="116" customWidth="1"/>
    <col min="13353" max="13353" width="24.5703125" style="116" customWidth="1"/>
    <col min="13354" max="13567" width="11.42578125" style="116"/>
    <col min="13568" max="13568" width="48" style="116" bestFit="1" customWidth="1"/>
    <col min="13569" max="13569" width="10.5703125" style="116" bestFit="1" customWidth="1"/>
    <col min="13570" max="13570" width="12.5703125" style="116" bestFit="1" customWidth="1"/>
    <col min="13571" max="13571" width="11" style="116" bestFit="1" customWidth="1"/>
    <col min="13572" max="13572" width="9.7109375" style="116" bestFit="1" customWidth="1"/>
    <col min="13573" max="13573" width="10.42578125" style="116" bestFit="1" customWidth="1"/>
    <col min="13574" max="13574" width="10.140625" style="116" bestFit="1" customWidth="1"/>
    <col min="13575" max="13575" width="9.5703125" style="116" bestFit="1" customWidth="1"/>
    <col min="13576" max="13576" width="11.7109375" style="116" bestFit="1" customWidth="1"/>
    <col min="13577" max="13577" width="10" style="116" bestFit="1" customWidth="1"/>
    <col min="13578" max="13578" width="9" style="116" bestFit="1" customWidth="1"/>
    <col min="13579" max="13579" width="9.5703125" style="116" bestFit="1" customWidth="1"/>
    <col min="13580" max="13585" width="8.85546875" style="116" bestFit="1" customWidth="1"/>
    <col min="13586" max="13586" width="10.5703125" style="116" bestFit="1" customWidth="1"/>
    <col min="13587" max="13587" width="8.85546875" style="116" bestFit="1" customWidth="1"/>
    <col min="13588" max="13588" width="10.5703125" style="116" bestFit="1" customWidth="1"/>
    <col min="13589" max="13589" width="8.85546875" style="116" bestFit="1" customWidth="1"/>
    <col min="13590" max="13590" width="10.5703125" style="116" bestFit="1" customWidth="1"/>
    <col min="13591" max="13591" width="8.85546875" style="116" bestFit="1" customWidth="1"/>
    <col min="13592" max="13592" width="10.5703125" style="116" bestFit="1" customWidth="1"/>
    <col min="13593" max="13593" width="13.42578125" style="116" bestFit="1" customWidth="1"/>
    <col min="13594" max="13594" width="11.42578125" style="116" bestFit="1" customWidth="1"/>
    <col min="13595" max="13597" width="5.85546875" style="116" customWidth="1"/>
    <col min="13598" max="13598" width="6.140625" style="116" customWidth="1"/>
    <col min="13599" max="13599" width="46.42578125" style="116" bestFit="1" customWidth="1"/>
    <col min="13600" max="13600" width="8.85546875" style="116" bestFit="1" customWidth="1"/>
    <col min="13601" max="13601" width="13.85546875" style="116" customWidth="1"/>
    <col min="13602" max="13602" width="13.140625" style="116" bestFit="1" customWidth="1"/>
    <col min="13603" max="13603" width="12.7109375" style="116" bestFit="1" customWidth="1"/>
    <col min="13604" max="13605" width="12.7109375" style="116" customWidth="1"/>
    <col min="13606" max="13606" width="13.42578125" style="116" bestFit="1" customWidth="1"/>
    <col min="13607" max="13607" width="11.42578125" style="116" bestFit="1" customWidth="1"/>
    <col min="13608" max="13608" width="6.140625" style="116" customWidth="1"/>
    <col min="13609" max="13609" width="24.5703125" style="116" customWidth="1"/>
    <col min="13610" max="13823" width="11.42578125" style="116"/>
    <col min="13824" max="13824" width="48" style="116" bestFit="1" customWidth="1"/>
    <col min="13825" max="13825" width="10.5703125" style="116" bestFit="1" customWidth="1"/>
    <col min="13826" max="13826" width="12.5703125" style="116" bestFit="1" customWidth="1"/>
    <col min="13827" max="13827" width="11" style="116" bestFit="1" customWidth="1"/>
    <col min="13828" max="13828" width="9.7109375" style="116" bestFit="1" customWidth="1"/>
    <col min="13829" max="13829" width="10.42578125" style="116" bestFit="1" customWidth="1"/>
    <col min="13830" max="13830" width="10.140625" style="116" bestFit="1" customWidth="1"/>
    <col min="13831" max="13831" width="9.5703125" style="116" bestFit="1" customWidth="1"/>
    <col min="13832" max="13832" width="11.7109375" style="116" bestFit="1" customWidth="1"/>
    <col min="13833" max="13833" width="10" style="116" bestFit="1" customWidth="1"/>
    <col min="13834" max="13834" width="9" style="116" bestFit="1" customWidth="1"/>
    <col min="13835" max="13835" width="9.5703125" style="116" bestFit="1" customWidth="1"/>
    <col min="13836" max="13841" width="8.85546875" style="116" bestFit="1" customWidth="1"/>
    <col min="13842" max="13842" width="10.5703125" style="116" bestFit="1" customWidth="1"/>
    <col min="13843" max="13843" width="8.85546875" style="116" bestFit="1" customWidth="1"/>
    <col min="13844" max="13844" width="10.5703125" style="116" bestFit="1" customWidth="1"/>
    <col min="13845" max="13845" width="8.85546875" style="116" bestFit="1" customWidth="1"/>
    <col min="13846" max="13846" width="10.5703125" style="116" bestFit="1" customWidth="1"/>
    <col min="13847" max="13847" width="8.85546875" style="116" bestFit="1" customWidth="1"/>
    <col min="13848" max="13848" width="10.5703125" style="116" bestFit="1" customWidth="1"/>
    <col min="13849" max="13849" width="13.42578125" style="116" bestFit="1" customWidth="1"/>
    <col min="13850" max="13850" width="11.42578125" style="116" bestFit="1" customWidth="1"/>
    <col min="13851" max="13853" width="5.85546875" style="116" customWidth="1"/>
    <col min="13854" max="13854" width="6.140625" style="116" customWidth="1"/>
    <col min="13855" max="13855" width="46.42578125" style="116" bestFit="1" customWidth="1"/>
    <col min="13856" max="13856" width="8.85546875" style="116" bestFit="1" customWidth="1"/>
    <col min="13857" max="13857" width="13.85546875" style="116" customWidth="1"/>
    <col min="13858" max="13858" width="13.140625" style="116" bestFit="1" customWidth="1"/>
    <col min="13859" max="13859" width="12.7109375" style="116" bestFit="1" customWidth="1"/>
    <col min="13860" max="13861" width="12.7109375" style="116" customWidth="1"/>
    <col min="13862" max="13862" width="13.42578125" style="116" bestFit="1" customWidth="1"/>
    <col min="13863" max="13863" width="11.42578125" style="116" bestFit="1" customWidth="1"/>
    <col min="13864" max="13864" width="6.140625" style="116" customWidth="1"/>
    <col min="13865" max="13865" width="24.5703125" style="116" customWidth="1"/>
    <col min="13866" max="14079" width="11.42578125" style="116"/>
    <col min="14080" max="14080" width="48" style="116" bestFit="1" customWidth="1"/>
    <col min="14081" max="14081" width="10.5703125" style="116" bestFit="1" customWidth="1"/>
    <col min="14082" max="14082" width="12.5703125" style="116" bestFit="1" customWidth="1"/>
    <col min="14083" max="14083" width="11" style="116" bestFit="1" customWidth="1"/>
    <col min="14084" max="14084" width="9.7109375" style="116" bestFit="1" customWidth="1"/>
    <col min="14085" max="14085" width="10.42578125" style="116" bestFit="1" customWidth="1"/>
    <col min="14086" max="14086" width="10.140625" style="116" bestFit="1" customWidth="1"/>
    <col min="14087" max="14087" width="9.5703125" style="116" bestFit="1" customWidth="1"/>
    <col min="14088" max="14088" width="11.7109375" style="116" bestFit="1" customWidth="1"/>
    <col min="14089" max="14089" width="10" style="116" bestFit="1" customWidth="1"/>
    <col min="14090" max="14090" width="9" style="116" bestFit="1" customWidth="1"/>
    <col min="14091" max="14091" width="9.5703125" style="116" bestFit="1" customWidth="1"/>
    <col min="14092" max="14097" width="8.85546875" style="116" bestFit="1" customWidth="1"/>
    <col min="14098" max="14098" width="10.5703125" style="116" bestFit="1" customWidth="1"/>
    <col min="14099" max="14099" width="8.85546875" style="116" bestFit="1" customWidth="1"/>
    <col min="14100" max="14100" width="10.5703125" style="116" bestFit="1" customWidth="1"/>
    <col min="14101" max="14101" width="8.85546875" style="116" bestFit="1" customWidth="1"/>
    <col min="14102" max="14102" width="10.5703125" style="116" bestFit="1" customWidth="1"/>
    <col min="14103" max="14103" width="8.85546875" style="116" bestFit="1" customWidth="1"/>
    <col min="14104" max="14104" width="10.5703125" style="116" bestFit="1" customWidth="1"/>
    <col min="14105" max="14105" width="13.42578125" style="116" bestFit="1" customWidth="1"/>
    <col min="14106" max="14106" width="11.42578125" style="116" bestFit="1" customWidth="1"/>
    <col min="14107" max="14109" width="5.85546875" style="116" customWidth="1"/>
    <col min="14110" max="14110" width="6.140625" style="116" customWidth="1"/>
    <col min="14111" max="14111" width="46.42578125" style="116" bestFit="1" customWidth="1"/>
    <col min="14112" max="14112" width="8.85546875" style="116" bestFit="1" customWidth="1"/>
    <col min="14113" max="14113" width="13.85546875" style="116" customWidth="1"/>
    <col min="14114" max="14114" width="13.140625" style="116" bestFit="1" customWidth="1"/>
    <col min="14115" max="14115" width="12.7109375" style="116" bestFit="1" customWidth="1"/>
    <col min="14116" max="14117" width="12.7109375" style="116" customWidth="1"/>
    <col min="14118" max="14118" width="13.42578125" style="116" bestFit="1" customWidth="1"/>
    <col min="14119" max="14119" width="11.42578125" style="116" bestFit="1" customWidth="1"/>
    <col min="14120" max="14120" width="6.140625" style="116" customWidth="1"/>
    <col min="14121" max="14121" width="24.5703125" style="116" customWidth="1"/>
    <col min="14122" max="14335" width="11.42578125" style="116"/>
    <col min="14336" max="14336" width="48" style="116" bestFit="1" customWidth="1"/>
    <col min="14337" max="14337" width="10.5703125" style="116" bestFit="1" customWidth="1"/>
    <col min="14338" max="14338" width="12.5703125" style="116" bestFit="1" customWidth="1"/>
    <col min="14339" max="14339" width="11" style="116" bestFit="1" customWidth="1"/>
    <col min="14340" max="14340" width="9.7109375" style="116" bestFit="1" customWidth="1"/>
    <col min="14341" max="14341" width="10.42578125" style="116" bestFit="1" customWidth="1"/>
    <col min="14342" max="14342" width="10.140625" style="116" bestFit="1" customWidth="1"/>
    <col min="14343" max="14343" width="9.5703125" style="116" bestFit="1" customWidth="1"/>
    <col min="14344" max="14344" width="11.7109375" style="116" bestFit="1" customWidth="1"/>
    <col min="14345" max="14345" width="10" style="116" bestFit="1" customWidth="1"/>
    <col min="14346" max="14346" width="9" style="116" bestFit="1" customWidth="1"/>
    <col min="14347" max="14347" width="9.5703125" style="116" bestFit="1" customWidth="1"/>
    <col min="14348" max="14353" width="8.85546875" style="116" bestFit="1" customWidth="1"/>
    <col min="14354" max="14354" width="10.5703125" style="116" bestFit="1" customWidth="1"/>
    <col min="14355" max="14355" width="8.85546875" style="116" bestFit="1" customWidth="1"/>
    <col min="14356" max="14356" width="10.5703125" style="116" bestFit="1" customWidth="1"/>
    <col min="14357" max="14357" width="8.85546875" style="116" bestFit="1" customWidth="1"/>
    <col min="14358" max="14358" width="10.5703125" style="116" bestFit="1" customWidth="1"/>
    <col min="14359" max="14359" width="8.85546875" style="116" bestFit="1" customWidth="1"/>
    <col min="14360" max="14360" width="10.5703125" style="116" bestFit="1" customWidth="1"/>
    <col min="14361" max="14361" width="13.42578125" style="116" bestFit="1" customWidth="1"/>
    <col min="14362" max="14362" width="11.42578125" style="116" bestFit="1" customWidth="1"/>
    <col min="14363" max="14365" width="5.85546875" style="116" customWidth="1"/>
    <col min="14366" max="14366" width="6.140625" style="116" customWidth="1"/>
    <col min="14367" max="14367" width="46.42578125" style="116" bestFit="1" customWidth="1"/>
    <col min="14368" max="14368" width="8.85546875" style="116" bestFit="1" customWidth="1"/>
    <col min="14369" max="14369" width="13.85546875" style="116" customWidth="1"/>
    <col min="14370" max="14370" width="13.140625" style="116" bestFit="1" customWidth="1"/>
    <col min="14371" max="14371" width="12.7109375" style="116" bestFit="1" customWidth="1"/>
    <col min="14372" max="14373" width="12.7109375" style="116" customWidth="1"/>
    <col min="14374" max="14374" width="13.42578125" style="116" bestFit="1" customWidth="1"/>
    <col min="14375" max="14375" width="11.42578125" style="116" bestFit="1" customWidth="1"/>
    <col min="14376" max="14376" width="6.140625" style="116" customWidth="1"/>
    <col min="14377" max="14377" width="24.5703125" style="116" customWidth="1"/>
    <col min="14378" max="14591" width="11.42578125" style="116"/>
    <col min="14592" max="14592" width="48" style="116" bestFit="1" customWidth="1"/>
    <col min="14593" max="14593" width="10.5703125" style="116" bestFit="1" customWidth="1"/>
    <col min="14594" max="14594" width="12.5703125" style="116" bestFit="1" customWidth="1"/>
    <col min="14595" max="14595" width="11" style="116" bestFit="1" customWidth="1"/>
    <col min="14596" max="14596" width="9.7109375" style="116" bestFit="1" customWidth="1"/>
    <col min="14597" max="14597" width="10.42578125" style="116" bestFit="1" customWidth="1"/>
    <col min="14598" max="14598" width="10.140625" style="116" bestFit="1" customWidth="1"/>
    <col min="14599" max="14599" width="9.5703125" style="116" bestFit="1" customWidth="1"/>
    <col min="14600" max="14600" width="11.7109375" style="116" bestFit="1" customWidth="1"/>
    <col min="14601" max="14601" width="10" style="116" bestFit="1" customWidth="1"/>
    <col min="14602" max="14602" width="9" style="116" bestFit="1" customWidth="1"/>
    <col min="14603" max="14603" width="9.5703125" style="116" bestFit="1" customWidth="1"/>
    <col min="14604" max="14609" width="8.85546875" style="116" bestFit="1" customWidth="1"/>
    <col min="14610" max="14610" width="10.5703125" style="116" bestFit="1" customWidth="1"/>
    <col min="14611" max="14611" width="8.85546875" style="116" bestFit="1" customWidth="1"/>
    <col min="14612" max="14612" width="10.5703125" style="116" bestFit="1" customWidth="1"/>
    <col min="14613" max="14613" width="8.85546875" style="116" bestFit="1" customWidth="1"/>
    <col min="14614" max="14614" width="10.5703125" style="116" bestFit="1" customWidth="1"/>
    <col min="14615" max="14615" width="8.85546875" style="116" bestFit="1" customWidth="1"/>
    <col min="14616" max="14616" width="10.5703125" style="116" bestFit="1" customWidth="1"/>
    <col min="14617" max="14617" width="13.42578125" style="116" bestFit="1" customWidth="1"/>
    <col min="14618" max="14618" width="11.42578125" style="116" bestFit="1" customWidth="1"/>
    <col min="14619" max="14621" width="5.85546875" style="116" customWidth="1"/>
    <col min="14622" max="14622" width="6.140625" style="116" customWidth="1"/>
    <col min="14623" max="14623" width="46.42578125" style="116" bestFit="1" customWidth="1"/>
    <col min="14624" max="14624" width="8.85546875" style="116" bestFit="1" customWidth="1"/>
    <col min="14625" max="14625" width="13.85546875" style="116" customWidth="1"/>
    <col min="14626" max="14626" width="13.140625" style="116" bestFit="1" customWidth="1"/>
    <col min="14627" max="14627" width="12.7109375" style="116" bestFit="1" customWidth="1"/>
    <col min="14628" max="14629" width="12.7109375" style="116" customWidth="1"/>
    <col min="14630" max="14630" width="13.42578125" style="116" bestFit="1" customWidth="1"/>
    <col min="14631" max="14631" width="11.42578125" style="116" bestFit="1" customWidth="1"/>
    <col min="14632" max="14632" width="6.140625" style="116" customWidth="1"/>
    <col min="14633" max="14633" width="24.5703125" style="116" customWidth="1"/>
    <col min="14634" max="14847" width="11.42578125" style="116"/>
    <col min="14848" max="14848" width="48" style="116" bestFit="1" customWidth="1"/>
    <col min="14849" max="14849" width="10.5703125" style="116" bestFit="1" customWidth="1"/>
    <col min="14850" max="14850" width="12.5703125" style="116" bestFit="1" customWidth="1"/>
    <col min="14851" max="14851" width="11" style="116" bestFit="1" customWidth="1"/>
    <col min="14852" max="14852" width="9.7109375" style="116" bestFit="1" customWidth="1"/>
    <col min="14853" max="14853" width="10.42578125" style="116" bestFit="1" customWidth="1"/>
    <col min="14854" max="14854" width="10.140625" style="116" bestFit="1" customWidth="1"/>
    <col min="14855" max="14855" width="9.5703125" style="116" bestFit="1" customWidth="1"/>
    <col min="14856" max="14856" width="11.7109375" style="116" bestFit="1" customWidth="1"/>
    <col min="14857" max="14857" width="10" style="116" bestFit="1" customWidth="1"/>
    <col min="14858" max="14858" width="9" style="116" bestFit="1" customWidth="1"/>
    <col min="14859" max="14859" width="9.5703125" style="116" bestFit="1" customWidth="1"/>
    <col min="14860" max="14865" width="8.85546875" style="116" bestFit="1" customWidth="1"/>
    <col min="14866" max="14866" width="10.5703125" style="116" bestFit="1" customWidth="1"/>
    <col min="14867" max="14867" width="8.85546875" style="116" bestFit="1" customWidth="1"/>
    <col min="14868" max="14868" width="10.5703125" style="116" bestFit="1" customWidth="1"/>
    <col min="14869" max="14869" width="8.85546875" style="116" bestFit="1" customWidth="1"/>
    <col min="14870" max="14870" width="10.5703125" style="116" bestFit="1" customWidth="1"/>
    <col min="14871" max="14871" width="8.85546875" style="116" bestFit="1" customWidth="1"/>
    <col min="14872" max="14872" width="10.5703125" style="116" bestFit="1" customWidth="1"/>
    <col min="14873" max="14873" width="13.42578125" style="116" bestFit="1" customWidth="1"/>
    <col min="14874" max="14874" width="11.42578125" style="116" bestFit="1" customWidth="1"/>
    <col min="14875" max="14877" width="5.85546875" style="116" customWidth="1"/>
    <col min="14878" max="14878" width="6.140625" style="116" customWidth="1"/>
    <col min="14879" max="14879" width="46.42578125" style="116" bestFit="1" customWidth="1"/>
    <col min="14880" max="14880" width="8.85546875" style="116" bestFit="1" customWidth="1"/>
    <col min="14881" max="14881" width="13.85546875" style="116" customWidth="1"/>
    <col min="14882" max="14882" width="13.140625" style="116" bestFit="1" customWidth="1"/>
    <col min="14883" max="14883" width="12.7109375" style="116" bestFit="1" customWidth="1"/>
    <col min="14884" max="14885" width="12.7109375" style="116" customWidth="1"/>
    <col min="14886" max="14886" width="13.42578125" style="116" bestFit="1" customWidth="1"/>
    <col min="14887" max="14887" width="11.42578125" style="116" bestFit="1" customWidth="1"/>
    <col min="14888" max="14888" width="6.140625" style="116" customWidth="1"/>
    <col min="14889" max="14889" width="24.5703125" style="116" customWidth="1"/>
    <col min="14890" max="15103" width="11.42578125" style="116"/>
    <col min="15104" max="15104" width="48" style="116" bestFit="1" customWidth="1"/>
    <col min="15105" max="15105" width="10.5703125" style="116" bestFit="1" customWidth="1"/>
    <col min="15106" max="15106" width="12.5703125" style="116" bestFit="1" customWidth="1"/>
    <col min="15107" max="15107" width="11" style="116" bestFit="1" customWidth="1"/>
    <col min="15108" max="15108" width="9.7109375" style="116" bestFit="1" customWidth="1"/>
    <col min="15109" max="15109" width="10.42578125" style="116" bestFit="1" customWidth="1"/>
    <col min="15110" max="15110" width="10.140625" style="116" bestFit="1" customWidth="1"/>
    <col min="15111" max="15111" width="9.5703125" style="116" bestFit="1" customWidth="1"/>
    <col min="15112" max="15112" width="11.7109375" style="116" bestFit="1" customWidth="1"/>
    <col min="15113" max="15113" width="10" style="116" bestFit="1" customWidth="1"/>
    <col min="15114" max="15114" width="9" style="116" bestFit="1" customWidth="1"/>
    <col min="15115" max="15115" width="9.5703125" style="116" bestFit="1" customWidth="1"/>
    <col min="15116" max="15121" width="8.85546875" style="116" bestFit="1" customWidth="1"/>
    <col min="15122" max="15122" width="10.5703125" style="116" bestFit="1" customWidth="1"/>
    <col min="15123" max="15123" width="8.85546875" style="116" bestFit="1" customWidth="1"/>
    <col min="15124" max="15124" width="10.5703125" style="116" bestFit="1" customWidth="1"/>
    <col min="15125" max="15125" width="8.85546875" style="116" bestFit="1" customWidth="1"/>
    <col min="15126" max="15126" width="10.5703125" style="116" bestFit="1" customWidth="1"/>
    <col min="15127" max="15127" width="8.85546875" style="116" bestFit="1" customWidth="1"/>
    <col min="15128" max="15128" width="10.5703125" style="116" bestFit="1" customWidth="1"/>
    <col min="15129" max="15129" width="13.42578125" style="116" bestFit="1" customWidth="1"/>
    <col min="15130" max="15130" width="11.42578125" style="116" bestFit="1" customWidth="1"/>
    <col min="15131" max="15133" width="5.85546875" style="116" customWidth="1"/>
    <col min="15134" max="15134" width="6.140625" style="116" customWidth="1"/>
    <col min="15135" max="15135" width="46.42578125" style="116" bestFit="1" customWidth="1"/>
    <col min="15136" max="15136" width="8.85546875" style="116" bestFit="1" customWidth="1"/>
    <col min="15137" max="15137" width="13.85546875" style="116" customWidth="1"/>
    <col min="15138" max="15138" width="13.140625" style="116" bestFit="1" customWidth="1"/>
    <col min="15139" max="15139" width="12.7109375" style="116" bestFit="1" customWidth="1"/>
    <col min="15140" max="15141" width="12.7109375" style="116" customWidth="1"/>
    <col min="15142" max="15142" width="13.42578125" style="116" bestFit="1" customWidth="1"/>
    <col min="15143" max="15143" width="11.42578125" style="116" bestFit="1" customWidth="1"/>
    <col min="15144" max="15144" width="6.140625" style="116" customWidth="1"/>
    <col min="15145" max="15145" width="24.5703125" style="116" customWidth="1"/>
    <col min="15146" max="15359" width="11.42578125" style="116"/>
    <col min="15360" max="15360" width="48" style="116" bestFit="1" customWidth="1"/>
    <col min="15361" max="15361" width="10.5703125" style="116" bestFit="1" customWidth="1"/>
    <col min="15362" max="15362" width="12.5703125" style="116" bestFit="1" customWidth="1"/>
    <col min="15363" max="15363" width="11" style="116" bestFit="1" customWidth="1"/>
    <col min="15364" max="15364" width="9.7109375" style="116" bestFit="1" customWidth="1"/>
    <col min="15365" max="15365" width="10.42578125" style="116" bestFit="1" customWidth="1"/>
    <col min="15366" max="15366" width="10.140625" style="116" bestFit="1" customWidth="1"/>
    <col min="15367" max="15367" width="9.5703125" style="116" bestFit="1" customWidth="1"/>
    <col min="15368" max="15368" width="11.7109375" style="116" bestFit="1" customWidth="1"/>
    <col min="15369" max="15369" width="10" style="116" bestFit="1" customWidth="1"/>
    <col min="15370" max="15370" width="9" style="116" bestFit="1" customWidth="1"/>
    <col min="15371" max="15371" width="9.5703125" style="116" bestFit="1" customWidth="1"/>
    <col min="15372" max="15377" width="8.85546875" style="116" bestFit="1" customWidth="1"/>
    <col min="15378" max="15378" width="10.5703125" style="116" bestFit="1" customWidth="1"/>
    <col min="15379" max="15379" width="8.85546875" style="116" bestFit="1" customWidth="1"/>
    <col min="15380" max="15380" width="10.5703125" style="116" bestFit="1" customWidth="1"/>
    <col min="15381" max="15381" width="8.85546875" style="116" bestFit="1" customWidth="1"/>
    <col min="15382" max="15382" width="10.5703125" style="116" bestFit="1" customWidth="1"/>
    <col min="15383" max="15383" width="8.85546875" style="116" bestFit="1" customWidth="1"/>
    <col min="15384" max="15384" width="10.5703125" style="116" bestFit="1" customWidth="1"/>
    <col min="15385" max="15385" width="13.42578125" style="116" bestFit="1" customWidth="1"/>
    <col min="15386" max="15386" width="11.42578125" style="116" bestFit="1" customWidth="1"/>
    <col min="15387" max="15389" width="5.85546875" style="116" customWidth="1"/>
    <col min="15390" max="15390" width="6.140625" style="116" customWidth="1"/>
    <col min="15391" max="15391" width="46.42578125" style="116" bestFit="1" customWidth="1"/>
    <col min="15392" max="15392" width="8.85546875" style="116" bestFit="1" customWidth="1"/>
    <col min="15393" max="15393" width="13.85546875" style="116" customWidth="1"/>
    <col min="15394" max="15394" width="13.140625" style="116" bestFit="1" customWidth="1"/>
    <col min="15395" max="15395" width="12.7109375" style="116" bestFit="1" customWidth="1"/>
    <col min="15396" max="15397" width="12.7109375" style="116" customWidth="1"/>
    <col min="15398" max="15398" width="13.42578125" style="116" bestFit="1" customWidth="1"/>
    <col min="15399" max="15399" width="11.42578125" style="116" bestFit="1" customWidth="1"/>
    <col min="15400" max="15400" width="6.140625" style="116" customWidth="1"/>
    <col min="15401" max="15401" width="24.5703125" style="116" customWidth="1"/>
    <col min="15402" max="15615" width="11.42578125" style="116"/>
    <col min="15616" max="15616" width="48" style="116" bestFit="1" customWidth="1"/>
    <col min="15617" max="15617" width="10.5703125" style="116" bestFit="1" customWidth="1"/>
    <col min="15618" max="15618" width="12.5703125" style="116" bestFit="1" customWidth="1"/>
    <col min="15619" max="15619" width="11" style="116" bestFit="1" customWidth="1"/>
    <col min="15620" max="15620" width="9.7109375" style="116" bestFit="1" customWidth="1"/>
    <col min="15621" max="15621" width="10.42578125" style="116" bestFit="1" customWidth="1"/>
    <col min="15622" max="15622" width="10.140625" style="116" bestFit="1" customWidth="1"/>
    <col min="15623" max="15623" width="9.5703125" style="116" bestFit="1" customWidth="1"/>
    <col min="15624" max="15624" width="11.7109375" style="116" bestFit="1" customWidth="1"/>
    <col min="15625" max="15625" width="10" style="116" bestFit="1" customWidth="1"/>
    <col min="15626" max="15626" width="9" style="116" bestFit="1" customWidth="1"/>
    <col min="15627" max="15627" width="9.5703125" style="116" bestFit="1" customWidth="1"/>
    <col min="15628" max="15633" width="8.85546875" style="116" bestFit="1" customWidth="1"/>
    <col min="15634" max="15634" width="10.5703125" style="116" bestFit="1" customWidth="1"/>
    <col min="15635" max="15635" width="8.85546875" style="116" bestFit="1" customWidth="1"/>
    <col min="15636" max="15636" width="10.5703125" style="116" bestFit="1" customWidth="1"/>
    <col min="15637" max="15637" width="8.85546875" style="116" bestFit="1" customWidth="1"/>
    <col min="15638" max="15638" width="10.5703125" style="116" bestFit="1" customWidth="1"/>
    <col min="15639" max="15639" width="8.85546875" style="116" bestFit="1" customWidth="1"/>
    <col min="15640" max="15640" width="10.5703125" style="116" bestFit="1" customWidth="1"/>
    <col min="15641" max="15641" width="13.42578125" style="116" bestFit="1" customWidth="1"/>
    <col min="15642" max="15642" width="11.42578125" style="116" bestFit="1" customWidth="1"/>
    <col min="15643" max="15645" width="5.85546875" style="116" customWidth="1"/>
    <col min="15646" max="15646" width="6.140625" style="116" customWidth="1"/>
    <col min="15647" max="15647" width="46.42578125" style="116" bestFit="1" customWidth="1"/>
    <col min="15648" max="15648" width="8.85546875" style="116" bestFit="1" customWidth="1"/>
    <col min="15649" max="15649" width="13.85546875" style="116" customWidth="1"/>
    <col min="15650" max="15650" width="13.140625" style="116" bestFit="1" customWidth="1"/>
    <col min="15651" max="15651" width="12.7109375" style="116" bestFit="1" customWidth="1"/>
    <col min="15652" max="15653" width="12.7109375" style="116" customWidth="1"/>
    <col min="15654" max="15654" width="13.42578125" style="116" bestFit="1" customWidth="1"/>
    <col min="15655" max="15655" width="11.42578125" style="116" bestFit="1" customWidth="1"/>
    <col min="15656" max="15656" width="6.140625" style="116" customWidth="1"/>
    <col min="15657" max="15657" width="24.5703125" style="116" customWidth="1"/>
    <col min="15658" max="15871" width="11.42578125" style="116"/>
    <col min="15872" max="15872" width="48" style="116" bestFit="1" customWidth="1"/>
    <col min="15873" max="15873" width="10.5703125" style="116" bestFit="1" customWidth="1"/>
    <col min="15874" max="15874" width="12.5703125" style="116" bestFit="1" customWidth="1"/>
    <col min="15875" max="15875" width="11" style="116" bestFit="1" customWidth="1"/>
    <col min="15876" max="15876" width="9.7109375" style="116" bestFit="1" customWidth="1"/>
    <col min="15877" max="15877" width="10.42578125" style="116" bestFit="1" customWidth="1"/>
    <col min="15878" max="15878" width="10.140625" style="116" bestFit="1" customWidth="1"/>
    <col min="15879" max="15879" width="9.5703125" style="116" bestFit="1" customWidth="1"/>
    <col min="15880" max="15880" width="11.7109375" style="116" bestFit="1" customWidth="1"/>
    <col min="15881" max="15881" width="10" style="116" bestFit="1" customWidth="1"/>
    <col min="15882" max="15882" width="9" style="116" bestFit="1" customWidth="1"/>
    <col min="15883" max="15883" width="9.5703125" style="116" bestFit="1" customWidth="1"/>
    <col min="15884" max="15889" width="8.85546875" style="116" bestFit="1" customWidth="1"/>
    <col min="15890" max="15890" width="10.5703125" style="116" bestFit="1" customWidth="1"/>
    <col min="15891" max="15891" width="8.85546875" style="116" bestFit="1" customWidth="1"/>
    <col min="15892" max="15892" width="10.5703125" style="116" bestFit="1" customWidth="1"/>
    <col min="15893" max="15893" width="8.85546875" style="116" bestFit="1" customWidth="1"/>
    <col min="15894" max="15894" width="10.5703125" style="116" bestFit="1" customWidth="1"/>
    <col min="15895" max="15895" width="8.85546875" style="116" bestFit="1" customWidth="1"/>
    <col min="15896" max="15896" width="10.5703125" style="116" bestFit="1" customWidth="1"/>
    <col min="15897" max="15897" width="13.42578125" style="116" bestFit="1" customWidth="1"/>
    <col min="15898" max="15898" width="11.42578125" style="116" bestFit="1" customWidth="1"/>
    <col min="15899" max="15901" width="5.85546875" style="116" customWidth="1"/>
    <col min="15902" max="15902" width="6.140625" style="116" customWidth="1"/>
    <col min="15903" max="15903" width="46.42578125" style="116" bestFit="1" customWidth="1"/>
    <col min="15904" max="15904" width="8.85546875" style="116" bestFit="1" customWidth="1"/>
    <col min="15905" max="15905" width="13.85546875" style="116" customWidth="1"/>
    <col min="15906" max="15906" width="13.140625" style="116" bestFit="1" customWidth="1"/>
    <col min="15907" max="15907" width="12.7109375" style="116" bestFit="1" customWidth="1"/>
    <col min="15908" max="15909" width="12.7109375" style="116" customWidth="1"/>
    <col min="15910" max="15910" width="13.42578125" style="116" bestFit="1" customWidth="1"/>
    <col min="15911" max="15911" width="11.42578125" style="116" bestFit="1" customWidth="1"/>
    <col min="15912" max="15912" width="6.140625" style="116" customWidth="1"/>
    <col min="15913" max="15913" width="24.5703125" style="116" customWidth="1"/>
    <col min="15914" max="16127" width="11.42578125" style="116"/>
    <col min="16128" max="16128" width="48" style="116" bestFit="1" customWidth="1"/>
    <col min="16129" max="16129" width="10.5703125" style="116" bestFit="1" customWidth="1"/>
    <col min="16130" max="16130" width="12.5703125" style="116" bestFit="1" customWidth="1"/>
    <col min="16131" max="16131" width="11" style="116" bestFit="1" customWidth="1"/>
    <col min="16132" max="16132" width="9.7109375" style="116" bestFit="1" customWidth="1"/>
    <col min="16133" max="16133" width="10.42578125" style="116" bestFit="1" customWidth="1"/>
    <col min="16134" max="16134" width="10.140625" style="116" bestFit="1" customWidth="1"/>
    <col min="16135" max="16135" width="9.5703125" style="116" bestFit="1" customWidth="1"/>
    <col min="16136" max="16136" width="11.7109375" style="116" bestFit="1" customWidth="1"/>
    <col min="16137" max="16137" width="10" style="116" bestFit="1" customWidth="1"/>
    <col min="16138" max="16138" width="9" style="116" bestFit="1" customWidth="1"/>
    <col min="16139" max="16139" width="9.5703125" style="116" bestFit="1" customWidth="1"/>
    <col min="16140" max="16145" width="8.85546875" style="116" bestFit="1" customWidth="1"/>
    <col min="16146" max="16146" width="10.5703125" style="116" bestFit="1" customWidth="1"/>
    <col min="16147" max="16147" width="8.85546875" style="116" bestFit="1" customWidth="1"/>
    <col min="16148" max="16148" width="10.5703125" style="116" bestFit="1" customWidth="1"/>
    <col min="16149" max="16149" width="8.85546875" style="116" bestFit="1" customWidth="1"/>
    <col min="16150" max="16150" width="10.5703125" style="116" bestFit="1" customWidth="1"/>
    <col min="16151" max="16151" width="8.85546875" style="116" bestFit="1" customWidth="1"/>
    <col min="16152" max="16152" width="10.5703125" style="116" bestFit="1" customWidth="1"/>
    <col min="16153" max="16153" width="13.42578125" style="116" bestFit="1" customWidth="1"/>
    <col min="16154" max="16154" width="11.42578125" style="116" bestFit="1" customWidth="1"/>
    <col min="16155" max="16157" width="5.85546875" style="116" customWidth="1"/>
    <col min="16158" max="16158" width="6.140625" style="116" customWidth="1"/>
    <col min="16159" max="16159" width="46.42578125" style="116" bestFit="1" customWidth="1"/>
    <col min="16160" max="16160" width="8.85546875" style="116" bestFit="1" customWidth="1"/>
    <col min="16161" max="16161" width="13.85546875" style="116" customWidth="1"/>
    <col min="16162" max="16162" width="13.140625" style="116" bestFit="1" customWidth="1"/>
    <col min="16163" max="16163" width="12.7109375" style="116" bestFit="1" customWidth="1"/>
    <col min="16164" max="16165" width="12.7109375" style="116" customWidth="1"/>
    <col min="16166" max="16166" width="13.42578125" style="116" bestFit="1" customWidth="1"/>
    <col min="16167" max="16167" width="11.42578125" style="116" bestFit="1" customWidth="1"/>
    <col min="16168" max="16168" width="6.140625" style="116" customWidth="1"/>
    <col min="16169" max="16169" width="24.5703125" style="116" customWidth="1"/>
    <col min="16170" max="16384" width="11.42578125" style="116"/>
  </cols>
  <sheetData>
    <row r="1" spans="1:46" ht="72.95" customHeight="1" thickBot="1">
      <c r="B1" s="555" t="s">
        <v>2242</v>
      </c>
      <c r="C1" s="554"/>
      <c r="D1" s="548" t="s">
        <v>2243</v>
      </c>
      <c r="E1" s="549"/>
      <c r="F1" s="548" t="s">
        <v>2253</v>
      </c>
      <c r="G1" s="549"/>
      <c r="H1" s="548" t="s">
        <v>2252</v>
      </c>
      <c r="I1" s="549"/>
      <c r="J1" s="548" t="s">
        <v>2251</v>
      </c>
      <c r="K1" s="549"/>
      <c r="L1" s="548" t="s">
        <v>2250</v>
      </c>
      <c r="M1" s="549"/>
      <c r="N1" s="548" t="s">
        <v>2249</v>
      </c>
      <c r="O1" s="549"/>
      <c r="P1" s="548" t="s">
        <v>2248</v>
      </c>
      <c r="Q1" s="549"/>
      <c r="R1" s="548" t="s">
        <v>2247</v>
      </c>
      <c r="S1" s="549"/>
      <c r="T1" s="548" t="s">
        <v>2246</v>
      </c>
      <c r="U1" s="549"/>
      <c r="V1" s="548" t="s">
        <v>2245</v>
      </c>
      <c r="W1" s="549"/>
      <c r="X1" s="548" t="s">
        <v>2244</v>
      </c>
      <c r="Y1" s="549"/>
      <c r="Z1" s="528" t="s">
        <v>2611</v>
      </c>
      <c r="AA1" s="528" t="s">
        <v>2386</v>
      </c>
      <c r="AD1" s="553" t="s">
        <v>1169</v>
      </c>
      <c r="AE1" s="554"/>
      <c r="AF1" s="234" t="s">
        <v>1466</v>
      </c>
      <c r="AG1" s="234" t="s">
        <v>1467</v>
      </c>
      <c r="AH1" s="234" t="s">
        <v>1517</v>
      </c>
      <c r="AI1" s="234" t="s">
        <v>1518</v>
      </c>
      <c r="AJ1" s="298" t="s">
        <v>2383</v>
      </c>
      <c r="AK1" s="298" t="s">
        <v>2386</v>
      </c>
      <c r="AL1" s="234" t="s">
        <v>1279</v>
      </c>
      <c r="AM1" s="234" t="s">
        <v>2592</v>
      </c>
    </row>
    <row r="2" spans="1:46" ht="66" customHeight="1" thickBot="1">
      <c r="A2" s="168" t="s">
        <v>15</v>
      </c>
      <c r="B2" s="169" t="s">
        <v>0</v>
      </c>
      <c r="C2" s="169" t="s">
        <v>1</v>
      </c>
      <c r="D2" s="169" t="s">
        <v>0</v>
      </c>
      <c r="E2" s="169" t="s">
        <v>1</v>
      </c>
      <c r="F2" s="169" t="s">
        <v>0</v>
      </c>
      <c r="G2" s="169" t="s">
        <v>1</v>
      </c>
      <c r="H2" s="169" t="s">
        <v>0</v>
      </c>
      <c r="I2" s="169" t="s">
        <v>1</v>
      </c>
      <c r="J2" s="169" t="s">
        <v>0</v>
      </c>
      <c r="K2" s="169" t="s">
        <v>1</v>
      </c>
      <c r="L2" s="169" t="s">
        <v>0</v>
      </c>
      <c r="M2" s="169" t="s">
        <v>1</v>
      </c>
      <c r="N2" s="169" t="s">
        <v>0</v>
      </c>
      <c r="O2" s="169" t="s">
        <v>1</v>
      </c>
      <c r="P2" s="169" t="s">
        <v>0</v>
      </c>
      <c r="Q2" s="169" t="s">
        <v>1</v>
      </c>
      <c r="R2" s="169" t="s">
        <v>0</v>
      </c>
      <c r="S2" s="169" t="s">
        <v>1</v>
      </c>
      <c r="T2" s="169" t="s">
        <v>0</v>
      </c>
      <c r="U2" s="169" t="s">
        <v>1</v>
      </c>
      <c r="V2" s="169" t="s">
        <v>0</v>
      </c>
      <c r="W2" s="169" t="s">
        <v>1</v>
      </c>
      <c r="X2" s="169" t="s">
        <v>0</v>
      </c>
      <c r="Y2" s="169" t="s">
        <v>1</v>
      </c>
      <c r="Z2" s="529" t="s">
        <v>1124</v>
      </c>
      <c r="AA2" s="529" t="s">
        <v>1125</v>
      </c>
      <c r="AC2" s="168" t="s">
        <v>15</v>
      </c>
      <c r="AD2" s="169" t="s">
        <v>1230</v>
      </c>
      <c r="AE2" s="466" t="s">
        <v>1231</v>
      </c>
      <c r="AF2" s="466" t="s">
        <v>1228</v>
      </c>
      <c r="AG2" s="466" t="s">
        <v>1229</v>
      </c>
      <c r="AH2" s="466" t="s">
        <v>1499</v>
      </c>
      <c r="AI2" s="466" t="s">
        <v>1518</v>
      </c>
      <c r="AJ2" s="466" t="s">
        <v>2384</v>
      </c>
      <c r="AK2" s="466" t="s">
        <v>2612</v>
      </c>
      <c r="AL2" s="466" t="s">
        <v>1174</v>
      </c>
      <c r="AM2" s="169" t="s">
        <v>1278</v>
      </c>
    </row>
    <row r="3" spans="1:46" ht="15.75" customHeight="1" thickBot="1">
      <c r="A3" s="172" t="s">
        <v>3</v>
      </c>
      <c r="B3" s="320"/>
      <c r="C3" s="320">
        <v>4385</v>
      </c>
      <c r="D3" s="322"/>
      <c r="E3" s="322">
        <v>4503</v>
      </c>
      <c r="F3" s="322"/>
      <c r="G3" s="322">
        <v>6222</v>
      </c>
      <c r="H3" s="322"/>
      <c r="I3" s="322">
        <v>5222</v>
      </c>
      <c r="J3" s="451"/>
      <c r="K3" s="451">
        <v>5218</v>
      </c>
      <c r="L3" s="451"/>
      <c r="M3" s="451">
        <v>5744</v>
      </c>
      <c r="N3" s="451"/>
      <c r="O3" s="451">
        <v>5363</v>
      </c>
      <c r="P3" s="451"/>
      <c r="Q3" s="451">
        <v>6055</v>
      </c>
      <c r="R3" s="314"/>
      <c r="S3" s="530"/>
      <c r="T3" s="314"/>
      <c r="U3" s="530"/>
      <c r="V3" s="314"/>
      <c r="W3" s="530"/>
      <c r="X3" s="314"/>
      <c r="Y3" s="530"/>
      <c r="Z3" s="329"/>
      <c r="AA3" s="336">
        <f>SUM(B3:Y3)</f>
        <v>42712</v>
      </c>
      <c r="AC3" s="172" t="s">
        <v>3</v>
      </c>
      <c r="AD3" s="453"/>
      <c r="AE3" s="454">
        <v>26504</v>
      </c>
      <c r="AF3" s="497"/>
      <c r="AG3" s="498">
        <v>51760</v>
      </c>
      <c r="AH3" s="498"/>
      <c r="AI3" s="498">
        <v>69138</v>
      </c>
      <c r="AJ3" s="499"/>
      <c r="AK3" s="499">
        <f>AA3</f>
        <v>42712</v>
      </c>
      <c r="AL3" s="500"/>
      <c r="AM3" s="467">
        <f>SUM(AD3:AK3)</f>
        <v>190114</v>
      </c>
    </row>
    <row r="4" spans="1:46" ht="15.75" customHeight="1" thickBot="1">
      <c r="A4" s="175" t="s">
        <v>1126</v>
      </c>
      <c r="B4" s="324">
        <v>2606</v>
      </c>
      <c r="C4" s="325"/>
      <c r="D4" s="326">
        <v>2600</v>
      </c>
      <c r="E4" s="325"/>
      <c r="F4" s="326">
        <v>3556</v>
      </c>
      <c r="G4" s="325"/>
      <c r="H4" s="326">
        <v>2964</v>
      </c>
      <c r="I4" s="325"/>
      <c r="J4" s="449">
        <v>2760</v>
      </c>
      <c r="K4" s="450"/>
      <c r="L4" s="449">
        <v>2820</v>
      </c>
      <c r="M4" s="450"/>
      <c r="N4" s="449">
        <v>1953</v>
      </c>
      <c r="O4" s="450"/>
      <c r="P4" s="449">
        <v>3839</v>
      </c>
      <c r="Q4" s="449"/>
      <c r="R4" s="312"/>
      <c r="S4" s="311"/>
      <c r="T4" s="312"/>
      <c r="U4" s="311"/>
      <c r="V4" s="312"/>
      <c r="W4" s="311"/>
      <c r="X4" s="312"/>
      <c r="Y4" s="311"/>
      <c r="Z4" s="327">
        <f>SUM(B4:X4)</f>
        <v>23098</v>
      </c>
      <c r="AA4" s="328"/>
      <c r="AC4" s="175" t="s">
        <v>1126</v>
      </c>
      <c r="AD4" s="457">
        <v>14859</v>
      </c>
      <c r="AE4" s="457"/>
      <c r="AF4" s="457">
        <v>33789</v>
      </c>
      <c r="AG4" s="457"/>
      <c r="AH4" s="457">
        <v>43477</v>
      </c>
      <c r="AI4" s="457"/>
      <c r="AJ4" s="494">
        <f>Z4</f>
        <v>23098</v>
      </c>
      <c r="AK4" s="494"/>
      <c r="AL4" s="458">
        <f>SUM(AD4:AJ4)</f>
        <v>115223</v>
      </c>
      <c r="AM4" s="459"/>
    </row>
    <row r="5" spans="1:46" ht="15.75" thickBot="1">
      <c r="A5" s="175" t="s">
        <v>1127</v>
      </c>
      <c r="B5" s="324">
        <v>1888</v>
      </c>
      <c r="C5" s="325"/>
      <c r="D5" s="326">
        <v>1990</v>
      </c>
      <c r="E5" s="325"/>
      <c r="F5" s="326">
        <v>2802</v>
      </c>
      <c r="G5" s="325"/>
      <c r="H5" s="326">
        <v>2554</v>
      </c>
      <c r="I5" s="325"/>
      <c r="J5" s="449">
        <v>2249</v>
      </c>
      <c r="K5" s="450"/>
      <c r="L5" s="449">
        <v>2989</v>
      </c>
      <c r="M5" s="450"/>
      <c r="N5" s="449">
        <v>4209</v>
      </c>
      <c r="O5" s="450"/>
      <c r="P5" s="449">
        <v>2075</v>
      </c>
      <c r="Q5" s="449"/>
      <c r="R5" s="312"/>
      <c r="S5" s="311"/>
      <c r="T5" s="312"/>
      <c r="U5" s="311"/>
      <c r="V5" s="312"/>
      <c r="W5" s="311"/>
      <c r="X5" s="312"/>
      <c r="Y5" s="311"/>
      <c r="Z5" s="327">
        <f>SUM(B5:X5)</f>
        <v>20756</v>
      </c>
      <c r="AA5" s="328"/>
      <c r="AC5" s="175" t="s">
        <v>1127</v>
      </c>
      <c r="AD5" s="457">
        <v>16913</v>
      </c>
      <c r="AE5" s="457"/>
      <c r="AF5" s="457">
        <v>24990</v>
      </c>
      <c r="AG5" s="457"/>
      <c r="AH5" s="457">
        <v>31739</v>
      </c>
      <c r="AI5" s="457"/>
      <c r="AJ5" s="494">
        <f>Z5</f>
        <v>20756</v>
      </c>
      <c r="AK5" s="494"/>
      <c r="AL5" s="458">
        <f>SUM(AD5:AJ5)</f>
        <v>94398</v>
      </c>
      <c r="AM5" s="459"/>
      <c r="AT5" s="109"/>
    </row>
    <row r="6" spans="1:46" ht="45.75" thickBot="1">
      <c r="A6" s="175" t="s">
        <v>1128</v>
      </c>
      <c r="B6" s="324">
        <v>1</v>
      </c>
      <c r="C6" s="325"/>
      <c r="D6" s="326">
        <v>0</v>
      </c>
      <c r="E6" s="325"/>
      <c r="F6" s="326">
        <v>0</v>
      </c>
      <c r="G6" s="325"/>
      <c r="H6" s="326">
        <v>0</v>
      </c>
      <c r="I6" s="325"/>
      <c r="J6" s="449">
        <v>150</v>
      </c>
      <c r="K6" s="450"/>
      <c r="L6" s="449">
        <v>0</v>
      </c>
      <c r="M6" s="450"/>
      <c r="N6" s="449">
        <v>116</v>
      </c>
      <c r="O6" s="450"/>
      <c r="P6" s="449">
        <v>0</v>
      </c>
      <c r="Q6" s="449"/>
      <c r="R6" s="312"/>
      <c r="S6" s="311"/>
      <c r="T6" s="312"/>
      <c r="U6" s="311"/>
      <c r="V6" s="312"/>
      <c r="W6" s="311"/>
      <c r="X6" s="312"/>
      <c r="Y6" s="311"/>
      <c r="Z6" s="327">
        <f>SUM(B6:X6)</f>
        <v>267</v>
      </c>
      <c r="AA6" s="328"/>
      <c r="AC6" s="175" t="s">
        <v>1128</v>
      </c>
      <c r="AD6" s="457">
        <v>8</v>
      </c>
      <c r="AE6" s="457"/>
      <c r="AF6" s="457">
        <v>14</v>
      </c>
      <c r="AG6" s="457"/>
      <c r="AH6" s="457">
        <v>105</v>
      </c>
      <c r="AI6" s="457"/>
      <c r="AJ6" s="494">
        <f>Z6</f>
        <v>267</v>
      </c>
      <c r="AK6" s="494"/>
      <c r="AL6" s="458">
        <f>SUM(AD6:AJ6)</f>
        <v>394</v>
      </c>
      <c r="AM6" s="459"/>
      <c r="AP6" s="209" t="s">
        <v>15</v>
      </c>
      <c r="AQ6" s="210" t="s">
        <v>1310</v>
      </c>
    </row>
    <row r="7" spans="1:46" ht="15.75" thickBot="1">
      <c r="A7" s="175" t="s">
        <v>1129</v>
      </c>
      <c r="B7" s="324">
        <v>435</v>
      </c>
      <c r="C7" s="325"/>
      <c r="D7" s="326">
        <v>495</v>
      </c>
      <c r="E7" s="325"/>
      <c r="F7" s="326">
        <v>575</v>
      </c>
      <c r="G7" s="325"/>
      <c r="H7" s="326">
        <v>405</v>
      </c>
      <c r="I7" s="325"/>
      <c r="J7" s="449">
        <v>771</v>
      </c>
      <c r="K7" s="450"/>
      <c r="L7" s="449">
        <v>1254</v>
      </c>
      <c r="M7" s="450"/>
      <c r="N7" s="449">
        <v>704</v>
      </c>
      <c r="O7" s="450"/>
      <c r="P7" s="449">
        <v>142</v>
      </c>
      <c r="Q7" s="449"/>
      <c r="R7" s="312"/>
      <c r="S7" s="313"/>
      <c r="T7" s="312"/>
      <c r="U7" s="313"/>
      <c r="V7" s="312"/>
      <c r="W7" s="313"/>
      <c r="X7" s="312"/>
      <c r="Y7" s="313"/>
      <c r="Z7" s="327">
        <f>SUM(B7:X7)</f>
        <v>4781</v>
      </c>
      <c r="AA7" s="328"/>
      <c r="AC7" s="175" t="s">
        <v>1129</v>
      </c>
      <c r="AD7" s="457">
        <v>1571</v>
      </c>
      <c r="AE7" s="457"/>
      <c r="AF7" s="457">
        <v>1137</v>
      </c>
      <c r="AG7" s="457"/>
      <c r="AH7" s="457">
        <v>2861</v>
      </c>
      <c r="AI7" s="457"/>
      <c r="AJ7" s="494">
        <f>Z7</f>
        <v>4781</v>
      </c>
      <c r="AK7" s="494"/>
      <c r="AL7" s="458">
        <f>SUM(AD7:AJ7)</f>
        <v>10350</v>
      </c>
      <c r="AM7" s="459"/>
      <c r="AP7" s="211" t="s">
        <v>3</v>
      </c>
      <c r="AQ7" s="469">
        <f>AM3</f>
        <v>190114</v>
      </c>
    </row>
    <row r="8" spans="1:46" ht="15.75" thickBot="1">
      <c r="A8" s="166" t="s">
        <v>2</v>
      </c>
      <c r="B8" s="320"/>
      <c r="C8" s="320">
        <v>2514</v>
      </c>
      <c r="D8" s="321"/>
      <c r="E8" s="322">
        <v>2013</v>
      </c>
      <c r="F8" s="321"/>
      <c r="G8" s="322">
        <v>2245</v>
      </c>
      <c r="H8" s="321"/>
      <c r="I8" s="322">
        <v>1753</v>
      </c>
      <c r="J8" s="448"/>
      <c r="K8" s="451">
        <v>1839</v>
      </c>
      <c r="L8" s="448"/>
      <c r="M8" s="451">
        <v>1965</v>
      </c>
      <c r="N8" s="448"/>
      <c r="O8" s="451">
        <v>2057</v>
      </c>
      <c r="P8" s="448"/>
      <c r="Q8" s="448">
        <v>2243</v>
      </c>
      <c r="R8" s="314"/>
      <c r="S8" s="315"/>
      <c r="T8" s="314"/>
      <c r="U8" s="315"/>
      <c r="V8" s="314"/>
      <c r="W8" s="315"/>
      <c r="X8" s="314"/>
      <c r="Y8" s="315"/>
      <c r="Z8" s="329"/>
      <c r="AA8" s="323">
        <f>SUM(B8:Y8)</f>
        <v>16629</v>
      </c>
      <c r="AC8" s="166" t="s">
        <v>2</v>
      </c>
      <c r="AD8" s="454"/>
      <c r="AE8" s="454">
        <v>12226</v>
      </c>
      <c r="AF8" s="454"/>
      <c r="AG8" s="454">
        <v>19428</v>
      </c>
      <c r="AH8" s="454"/>
      <c r="AI8" s="454">
        <v>24629</v>
      </c>
      <c r="AJ8" s="495"/>
      <c r="AK8" s="495">
        <f>AA8</f>
        <v>16629</v>
      </c>
      <c r="AL8" s="455"/>
      <c r="AM8" s="456">
        <f>SUM(AD8:AK8)</f>
        <v>72912</v>
      </c>
      <c r="AP8" s="211" t="s">
        <v>2</v>
      </c>
      <c r="AQ8" s="470">
        <f>AM8</f>
        <v>72912</v>
      </c>
    </row>
    <row r="9" spans="1:46" ht="15.75" thickBot="1">
      <c r="A9" s="179" t="s">
        <v>4</v>
      </c>
      <c r="B9" s="324">
        <v>2075</v>
      </c>
      <c r="C9" s="325"/>
      <c r="D9" s="326">
        <v>1609</v>
      </c>
      <c r="E9" s="325"/>
      <c r="F9" s="326">
        <v>1840</v>
      </c>
      <c r="G9" s="325"/>
      <c r="H9" s="326">
        <v>1383</v>
      </c>
      <c r="I9" s="325"/>
      <c r="J9" s="449">
        <v>1472</v>
      </c>
      <c r="K9" s="450"/>
      <c r="L9" s="449">
        <v>1547</v>
      </c>
      <c r="M9" s="450"/>
      <c r="N9" s="449">
        <v>1675</v>
      </c>
      <c r="O9" s="450"/>
      <c r="P9" s="449">
        <v>1803</v>
      </c>
      <c r="Q9" s="449"/>
      <c r="R9" s="312"/>
      <c r="S9" s="311"/>
      <c r="T9" s="312"/>
      <c r="U9" s="311"/>
      <c r="V9" s="312"/>
      <c r="W9" s="311"/>
      <c r="X9" s="312"/>
      <c r="Y9" s="311"/>
      <c r="Z9" s="327">
        <f>SUM(B9:X9)</f>
        <v>13404</v>
      </c>
      <c r="AA9" s="328"/>
      <c r="AC9" s="179" t="s">
        <v>4</v>
      </c>
      <c r="AD9" s="457">
        <f>11394+6</f>
        <v>11400</v>
      </c>
      <c r="AE9" s="457"/>
      <c r="AF9" s="457">
        <v>16629</v>
      </c>
      <c r="AG9" s="457"/>
      <c r="AH9" s="457">
        <v>21610</v>
      </c>
      <c r="AI9" s="457"/>
      <c r="AJ9" s="494">
        <f>Z9</f>
        <v>13404</v>
      </c>
      <c r="AK9" s="494"/>
      <c r="AL9" s="458">
        <f>SUM(AD9:AJ9)</f>
        <v>63043</v>
      </c>
      <c r="AM9" s="458"/>
      <c r="AP9" s="211" t="s">
        <v>11</v>
      </c>
      <c r="AQ9" s="470">
        <f>AM12</f>
        <v>56106</v>
      </c>
    </row>
    <row r="10" spans="1:46" ht="15.75" thickBot="1">
      <c r="A10" s="180" t="s">
        <v>447</v>
      </c>
      <c r="B10" s="324">
        <v>328</v>
      </c>
      <c r="C10" s="325"/>
      <c r="D10" s="326">
        <v>274</v>
      </c>
      <c r="E10" s="325"/>
      <c r="F10" s="326">
        <v>287</v>
      </c>
      <c r="G10" s="325"/>
      <c r="H10" s="326">
        <v>235</v>
      </c>
      <c r="I10" s="325"/>
      <c r="J10" s="449">
        <v>260</v>
      </c>
      <c r="K10" s="450"/>
      <c r="L10" s="449">
        <v>305</v>
      </c>
      <c r="M10" s="450"/>
      <c r="N10" s="449">
        <v>302</v>
      </c>
      <c r="O10" s="450"/>
      <c r="P10" s="449">
        <v>348</v>
      </c>
      <c r="Q10" s="449"/>
      <c r="R10" s="312"/>
      <c r="S10" s="311"/>
      <c r="T10" s="312"/>
      <c r="U10" s="311"/>
      <c r="V10" s="312"/>
      <c r="W10" s="311"/>
      <c r="X10" s="312"/>
      <c r="Y10" s="311"/>
      <c r="Z10" s="327">
        <f>SUM(B10:X10)</f>
        <v>2339</v>
      </c>
      <c r="AA10" s="328"/>
      <c r="AC10" s="180" t="s">
        <v>447</v>
      </c>
      <c r="AD10" s="457">
        <v>826</v>
      </c>
      <c r="AE10" s="460"/>
      <c r="AF10" s="457">
        <v>2799</v>
      </c>
      <c r="AG10" s="460"/>
      <c r="AH10" s="460">
        <v>3019</v>
      </c>
      <c r="AI10" s="460"/>
      <c r="AJ10" s="496">
        <f>Z10</f>
        <v>2339</v>
      </c>
      <c r="AK10" s="496"/>
      <c r="AL10" s="458">
        <f>SUM(AD10:AJ10)</f>
        <v>8983</v>
      </c>
      <c r="AM10" s="458"/>
      <c r="AP10" s="211" t="s">
        <v>187</v>
      </c>
      <c r="AQ10" s="470">
        <f>AM39</f>
        <v>33552</v>
      </c>
    </row>
    <row r="11" spans="1:46" ht="15.75" thickBot="1">
      <c r="A11" s="208" t="s">
        <v>2220</v>
      </c>
      <c r="B11" s="324">
        <v>111</v>
      </c>
      <c r="C11" s="325"/>
      <c r="D11" s="326">
        <v>130</v>
      </c>
      <c r="E11" s="325"/>
      <c r="F11" s="326">
        <v>118</v>
      </c>
      <c r="G11" s="325"/>
      <c r="H11" s="326">
        <v>135</v>
      </c>
      <c r="I11" s="325"/>
      <c r="J11" s="449">
        <v>127</v>
      </c>
      <c r="K11" s="450"/>
      <c r="L11" s="449">
        <v>114</v>
      </c>
      <c r="M11" s="450"/>
      <c r="N11" s="449">
        <v>80</v>
      </c>
      <c r="O11" s="450"/>
      <c r="P11" s="449">
        <v>92</v>
      </c>
      <c r="Q11" s="449"/>
      <c r="R11" s="312"/>
      <c r="S11" s="311"/>
      <c r="T11" s="312"/>
      <c r="U11" s="311"/>
      <c r="V11" s="312"/>
      <c r="W11" s="311"/>
      <c r="X11" s="312"/>
      <c r="Y11" s="311"/>
      <c r="Z11" s="327">
        <f>SUM(B11:X11)</f>
        <v>907</v>
      </c>
      <c r="AA11" s="328"/>
      <c r="AC11" s="208" t="s">
        <v>2220</v>
      </c>
      <c r="AD11" s="457"/>
      <c r="AE11" s="460"/>
      <c r="AF11" s="457"/>
      <c r="AG11" s="460"/>
      <c r="AH11" s="460"/>
      <c r="AI11" s="460"/>
      <c r="AJ11" s="496">
        <f>Z11</f>
        <v>907</v>
      </c>
      <c r="AK11" s="496"/>
      <c r="AL11" s="458">
        <f>SUM(AD11:AJ11)</f>
        <v>907</v>
      </c>
      <c r="AM11" s="458"/>
      <c r="AP11" s="211" t="s">
        <v>1135</v>
      </c>
      <c r="AQ11" s="470">
        <f>AM28</f>
        <v>30442</v>
      </c>
    </row>
    <row r="12" spans="1:46" ht="15.75" thickBot="1">
      <c r="A12" s="166" t="s">
        <v>11</v>
      </c>
      <c r="B12" s="320"/>
      <c r="C12" s="320">
        <v>1738</v>
      </c>
      <c r="D12" s="321"/>
      <c r="E12" s="322">
        <v>1988</v>
      </c>
      <c r="F12" s="321"/>
      <c r="G12" s="322">
        <v>2527</v>
      </c>
      <c r="H12" s="321"/>
      <c r="I12" s="322">
        <v>2345</v>
      </c>
      <c r="J12" s="448"/>
      <c r="K12" s="451">
        <v>2249</v>
      </c>
      <c r="L12" s="448"/>
      <c r="M12" s="451">
        <v>2464</v>
      </c>
      <c r="N12" s="448"/>
      <c r="O12" s="451">
        <v>2451</v>
      </c>
      <c r="P12" s="448"/>
      <c r="Q12" s="448">
        <v>3179</v>
      </c>
      <c r="R12" s="317"/>
      <c r="S12" s="318"/>
      <c r="T12" s="317"/>
      <c r="U12" s="318"/>
      <c r="V12" s="317"/>
      <c r="W12" s="318"/>
      <c r="X12" s="317"/>
      <c r="Y12" s="318"/>
      <c r="Z12" s="329"/>
      <c r="AA12" s="323">
        <f>SUM(B12:Y12)</f>
        <v>18941</v>
      </c>
      <c r="AC12" s="166" t="s">
        <v>11</v>
      </c>
      <c r="AD12" s="454"/>
      <c r="AE12" s="454">
        <v>3716</v>
      </c>
      <c r="AF12" s="454"/>
      <c r="AG12" s="454">
        <v>14214</v>
      </c>
      <c r="AH12" s="454"/>
      <c r="AI12" s="454">
        <v>19235</v>
      </c>
      <c r="AJ12" s="495"/>
      <c r="AK12" s="495">
        <f>AA12</f>
        <v>18941</v>
      </c>
      <c r="AL12" s="455"/>
      <c r="AM12" s="456">
        <f>SUM(AD12:AK12)</f>
        <v>56106</v>
      </c>
      <c r="AP12" s="211" t="s">
        <v>131</v>
      </c>
      <c r="AQ12" s="470">
        <f>AM31</f>
        <v>33462</v>
      </c>
    </row>
    <row r="13" spans="1:46" ht="15.75" thickBot="1">
      <c r="A13" s="175" t="s">
        <v>1130</v>
      </c>
      <c r="B13" s="324">
        <v>543</v>
      </c>
      <c r="C13" s="325"/>
      <c r="D13" s="326">
        <v>570</v>
      </c>
      <c r="E13" s="325"/>
      <c r="F13" s="326">
        <v>708</v>
      </c>
      <c r="G13" s="325"/>
      <c r="H13" s="326">
        <v>635</v>
      </c>
      <c r="I13" s="325"/>
      <c r="J13" s="449">
        <v>677</v>
      </c>
      <c r="K13" s="450"/>
      <c r="L13" s="449">
        <v>589</v>
      </c>
      <c r="M13" s="450"/>
      <c r="N13" s="449">
        <v>574</v>
      </c>
      <c r="O13" s="450"/>
      <c r="P13" s="449">
        <v>393</v>
      </c>
      <c r="Q13" s="449"/>
      <c r="R13" s="312"/>
      <c r="S13" s="311"/>
      <c r="T13" s="312"/>
      <c r="U13" s="311"/>
      <c r="V13" s="312"/>
      <c r="W13" s="311"/>
      <c r="X13" s="312"/>
      <c r="Y13" s="311"/>
      <c r="Z13" s="327">
        <f>SUM(B13:X13)</f>
        <v>4689</v>
      </c>
      <c r="AA13" s="328"/>
      <c r="AC13" s="175" t="s">
        <v>1130</v>
      </c>
      <c r="AD13" s="457">
        <v>659</v>
      </c>
      <c r="AE13" s="460"/>
      <c r="AF13" s="457">
        <v>4242</v>
      </c>
      <c r="AG13" s="460"/>
      <c r="AH13" s="460">
        <v>7211</v>
      </c>
      <c r="AI13" s="460"/>
      <c r="AJ13" s="496">
        <f>Z13</f>
        <v>4689</v>
      </c>
      <c r="AK13" s="496"/>
      <c r="AL13" s="458">
        <f>SUM(AD13:AJ13)</f>
        <v>16801</v>
      </c>
      <c r="AM13" s="458"/>
      <c r="AP13" s="211" t="s">
        <v>12</v>
      </c>
      <c r="AQ13" s="470">
        <f>AM22</f>
        <v>17509</v>
      </c>
    </row>
    <row r="14" spans="1:46" ht="15.75" thickBot="1">
      <c r="A14" s="175" t="s">
        <v>1131</v>
      </c>
      <c r="B14" s="324">
        <v>4</v>
      </c>
      <c r="C14" s="325"/>
      <c r="D14" s="326">
        <v>3</v>
      </c>
      <c r="E14" s="325"/>
      <c r="F14" s="326">
        <v>3</v>
      </c>
      <c r="G14" s="325"/>
      <c r="H14" s="326">
        <v>4</v>
      </c>
      <c r="I14" s="325"/>
      <c r="J14" s="449">
        <v>2</v>
      </c>
      <c r="K14" s="450"/>
      <c r="L14" s="449">
        <v>5</v>
      </c>
      <c r="M14" s="450"/>
      <c r="N14" s="449">
        <v>30</v>
      </c>
      <c r="O14" s="450"/>
      <c r="P14" s="449">
        <v>19</v>
      </c>
      <c r="Q14" s="449"/>
      <c r="R14" s="312"/>
      <c r="S14" s="311"/>
      <c r="T14" s="312"/>
      <c r="U14" s="311"/>
      <c r="V14" s="312"/>
      <c r="W14" s="311"/>
      <c r="X14" s="312"/>
      <c r="Y14" s="311"/>
      <c r="Z14" s="327">
        <f>SUM(B14:X14)</f>
        <v>70</v>
      </c>
      <c r="AA14" s="328"/>
      <c r="AC14" s="175" t="s">
        <v>1131</v>
      </c>
      <c r="AD14" s="457">
        <v>929</v>
      </c>
      <c r="AE14" s="460"/>
      <c r="AF14" s="457">
        <v>1127</v>
      </c>
      <c r="AG14" s="460"/>
      <c r="AH14" s="460">
        <v>57</v>
      </c>
      <c r="AI14" s="460"/>
      <c r="AJ14" s="496">
        <f>Z14</f>
        <v>70</v>
      </c>
      <c r="AK14" s="496"/>
      <c r="AL14" s="458">
        <f>SUM(AD14:AJ14)</f>
        <v>2183</v>
      </c>
      <c r="AM14" s="458"/>
      <c r="AP14" s="211" t="s">
        <v>5</v>
      </c>
      <c r="AQ14" s="470">
        <f>AM68</f>
        <v>6090</v>
      </c>
    </row>
    <row r="15" spans="1:46" ht="15.75" thickBot="1">
      <c r="A15" s="175" t="s">
        <v>1132</v>
      </c>
      <c r="B15" s="324">
        <v>127</v>
      </c>
      <c r="C15" s="325"/>
      <c r="D15" s="326">
        <v>96</v>
      </c>
      <c r="E15" s="325"/>
      <c r="F15" s="326">
        <v>149</v>
      </c>
      <c r="G15" s="325"/>
      <c r="H15" s="326">
        <v>205</v>
      </c>
      <c r="I15" s="325"/>
      <c r="J15" s="449">
        <v>143</v>
      </c>
      <c r="K15" s="450"/>
      <c r="L15" s="449">
        <v>143</v>
      </c>
      <c r="M15" s="450"/>
      <c r="N15" s="449">
        <v>123</v>
      </c>
      <c r="O15" s="450"/>
      <c r="P15" s="449">
        <v>1344</v>
      </c>
      <c r="Q15" s="449"/>
      <c r="R15" s="312"/>
      <c r="S15" s="311"/>
      <c r="T15" s="312"/>
      <c r="U15" s="311"/>
      <c r="V15" s="312"/>
      <c r="W15" s="311"/>
      <c r="X15" s="312"/>
      <c r="Y15" s="313"/>
      <c r="Z15" s="327">
        <f>SUM(B15:X15)</f>
        <v>2330</v>
      </c>
      <c r="AA15" s="328"/>
      <c r="AC15" s="175" t="s">
        <v>1132</v>
      </c>
      <c r="AD15" s="457">
        <v>2128</v>
      </c>
      <c r="AE15" s="457"/>
      <c r="AF15" s="457">
        <v>8364</v>
      </c>
      <c r="AG15" s="457"/>
      <c r="AH15" s="457">
        <v>3821</v>
      </c>
      <c r="AI15" s="457"/>
      <c r="AJ15" s="494">
        <f>Z15</f>
        <v>2330</v>
      </c>
      <c r="AK15" s="494"/>
      <c r="AL15" s="458">
        <f>SUM(AD15:AJ15)</f>
        <v>16643</v>
      </c>
      <c r="AM15" s="458"/>
      <c r="AP15" s="211" t="s">
        <v>10</v>
      </c>
      <c r="AQ15" s="470">
        <f>AM17</f>
        <v>7081</v>
      </c>
    </row>
    <row r="16" spans="1:46" ht="15.75" thickBot="1">
      <c r="A16" s="223" t="s">
        <v>1405</v>
      </c>
      <c r="B16" s="324">
        <v>1064</v>
      </c>
      <c r="C16" s="325"/>
      <c r="D16" s="326">
        <v>1319</v>
      </c>
      <c r="E16" s="325"/>
      <c r="F16" s="326">
        <v>1667</v>
      </c>
      <c r="G16" s="325"/>
      <c r="H16" s="326">
        <v>1501</v>
      </c>
      <c r="I16" s="325"/>
      <c r="J16" s="449">
        <v>1396</v>
      </c>
      <c r="K16" s="450"/>
      <c r="L16" s="449">
        <v>1727</v>
      </c>
      <c r="M16" s="450"/>
      <c r="N16" s="449">
        <v>1724</v>
      </c>
      <c r="O16" s="450"/>
      <c r="P16" s="449">
        <v>1423</v>
      </c>
      <c r="Q16" s="449"/>
      <c r="R16" s="312"/>
      <c r="S16" s="313"/>
      <c r="T16" s="312"/>
      <c r="U16" s="313"/>
      <c r="V16" s="312"/>
      <c r="W16" s="313"/>
      <c r="X16" s="312"/>
      <c r="Y16" s="313"/>
      <c r="Z16" s="327">
        <f>SUM(B16:X16)</f>
        <v>11821</v>
      </c>
      <c r="AA16" s="328"/>
      <c r="AC16" s="223" t="s">
        <v>1405</v>
      </c>
      <c r="AD16" s="457"/>
      <c r="AE16" s="457"/>
      <c r="AF16" s="457">
        <v>481</v>
      </c>
      <c r="AG16" s="457"/>
      <c r="AH16" s="457">
        <v>8146</v>
      </c>
      <c r="AI16" s="457"/>
      <c r="AJ16" s="494">
        <f>Z16</f>
        <v>11821</v>
      </c>
      <c r="AK16" s="494"/>
      <c r="AL16" s="458">
        <f>SUM(AD16:AJ16)</f>
        <v>20448</v>
      </c>
      <c r="AM16" s="458"/>
      <c r="AP16" s="211" t="s">
        <v>321</v>
      </c>
      <c r="AQ16" s="470">
        <f>AM44</f>
        <v>7589</v>
      </c>
    </row>
    <row r="17" spans="1:43" ht="15.75" thickBot="1">
      <c r="A17" s="166" t="s">
        <v>10</v>
      </c>
      <c r="B17" s="320"/>
      <c r="C17" s="320">
        <v>140</v>
      </c>
      <c r="D17" s="321"/>
      <c r="E17" s="322">
        <v>143</v>
      </c>
      <c r="F17" s="321"/>
      <c r="G17" s="322">
        <v>189</v>
      </c>
      <c r="H17" s="321"/>
      <c r="I17" s="322">
        <v>160</v>
      </c>
      <c r="J17" s="448"/>
      <c r="K17" s="451">
        <v>183</v>
      </c>
      <c r="L17" s="448"/>
      <c r="M17" s="451">
        <v>162</v>
      </c>
      <c r="N17" s="448"/>
      <c r="O17" s="451">
        <v>160</v>
      </c>
      <c r="P17" s="448"/>
      <c r="Q17" s="448">
        <v>147</v>
      </c>
      <c r="R17" s="314"/>
      <c r="S17" s="315"/>
      <c r="T17" s="314"/>
      <c r="U17" s="315"/>
      <c r="V17" s="314"/>
      <c r="W17" s="315"/>
      <c r="X17" s="314"/>
      <c r="Y17" s="315"/>
      <c r="Z17" s="329"/>
      <c r="AA17" s="323">
        <f>SUM(B17:Y17)</f>
        <v>1284</v>
      </c>
      <c r="AC17" s="166" t="s">
        <v>10</v>
      </c>
      <c r="AD17" s="454"/>
      <c r="AE17" s="454">
        <v>1656</v>
      </c>
      <c r="AF17" s="454"/>
      <c r="AG17" s="454">
        <v>1868</v>
      </c>
      <c r="AH17" s="454"/>
      <c r="AI17" s="454">
        <v>2273</v>
      </c>
      <c r="AJ17" s="495"/>
      <c r="AK17" s="495">
        <f>AA17</f>
        <v>1284</v>
      </c>
      <c r="AL17" s="455"/>
      <c r="AM17" s="456">
        <f>SUM(AD17:AK17)</f>
        <v>7081</v>
      </c>
      <c r="AP17" s="211" t="s">
        <v>57</v>
      </c>
      <c r="AQ17" s="470">
        <f>AM41</f>
        <v>2553</v>
      </c>
    </row>
    <row r="18" spans="1:43" ht="15.75" thickBot="1">
      <c r="A18" s="181" t="s">
        <v>317</v>
      </c>
      <c r="B18" s="324">
        <v>26</v>
      </c>
      <c r="C18" s="325"/>
      <c r="D18" s="326">
        <v>49</v>
      </c>
      <c r="E18" s="325"/>
      <c r="F18" s="326">
        <v>53</v>
      </c>
      <c r="G18" s="325"/>
      <c r="H18" s="326">
        <v>45</v>
      </c>
      <c r="I18" s="325"/>
      <c r="J18" s="449">
        <v>54</v>
      </c>
      <c r="K18" s="450"/>
      <c r="L18" s="449">
        <v>44</v>
      </c>
      <c r="M18" s="450"/>
      <c r="N18" s="449">
        <v>38</v>
      </c>
      <c r="O18" s="450"/>
      <c r="P18" s="449">
        <v>27</v>
      </c>
      <c r="Q18" s="449"/>
      <c r="R18" s="312"/>
      <c r="S18" s="311"/>
      <c r="T18" s="312"/>
      <c r="U18" s="311"/>
      <c r="V18" s="312"/>
      <c r="W18" s="311"/>
      <c r="X18" s="312"/>
      <c r="Y18" s="311"/>
      <c r="Z18" s="327">
        <f>SUM(B18:X18)</f>
        <v>336</v>
      </c>
      <c r="AA18" s="328"/>
      <c r="AC18" s="181" t="s">
        <v>317</v>
      </c>
      <c r="AD18" s="457">
        <v>676</v>
      </c>
      <c r="AE18" s="457"/>
      <c r="AF18" s="457">
        <v>671</v>
      </c>
      <c r="AG18" s="457"/>
      <c r="AH18" s="457">
        <v>591</v>
      </c>
      <c r="AI18" s="457"/>
      <c r="AJ18" s="494">
        <f>Z18</f>
        <v>336</v>
      </c>
      <c r="AK18" s="494"/>
      <c r="AL18" s="458">
        <f>SUM(AD18:AJ18)</f>
        <v>2274</v>
      </c>
      <c r="AM18" s="458"/>
      <c r="AP18" s="211" t="s">
        <v>243</v>
      </c>
      <c r="AQ18" s="470">
        <f>AM50</f>
        <v>1673</v>
      </c>
    </row>
    <row r="19" spans="1:43" ht="15.75" thickBot="1">
      <c r="A19" s="175" t="s">
        <v>7</v>
      </c>
      <c r="B19" s="324">
        <v>106</v>
      </c>
      <c r="C19" s="325"/>
      <c r="D19" s="326">
        <v>83</v>
      </c>
      <c r="E19" s="325"/>
      <c r="F19" s="326">
        <v>124</v>
      </c>
      <c r="G19" s="325"/>
      <c r="H19" s="326">
        <v>110</v>
      </c>
      <c r="I19" s="325"/>
      <c r="J19" s="449">
        <v>117</v>
      </c>
      <c r="K19" s="450"/>
      <c r="L19" s="449">
        <v>102</v>
      </c>
      <c r="M19" s="450"/>
      <c r="N19" s="449">
        <v>104</v>
      </c>
      <c r="O19" s="450"/>
      <c r="P19" s="449">
        <v>89</v>
      </c>
      <c r="Q19" s="449"/>
      <c r="R19" s="312"/>
      <c r="S19" s="311"/>
      <c r="T19" s="312"/>
      <c r="U19" s="311"/>
      <c r="V19" s="312"/>
      <c r="W19" s="311"/>
      <c r="X19" s="312"/>
      <c r="Y19" s="311"/>
      <c r="Z19" s="327">
        <f>SUM(B19:X19)</f>
        <v>835</v>
      </c>
      <c r="AA19" s="328"/>
      <c r="AC19" s="175" t="s">
        <v>7</v>
      </c>
      <c r="AD19" s="457">
        <v>809</v>
      </c>
      <c r="AE19" s="457"/>
      <c r="AF19" s="457">
        <v>1046</v>
      </c>
      <c r="AG19" s="457"/>
      <c r="AH19" s="457">
        <v>1513</v>
      </c>
      <c r="AI19" s="457"/>
      <c r="AJ19" s="494">
        <f>Z19</f>
        <v>835</v>
      </c>
      <c r="AK19" s="494"/>
      <c r="AL19" s="458">
        <f>SUM(AD19:AJ19)</f>
        <v>4203</v>
      </c>
      <c r="AM19" s="458"/>
      <c r="AP19" s="211" t="s">
        <v>9</v>
      </c>
      <c r="AQ19" s="470">
        <f>AM73</f>
        <v>671</v>
      </c>
    </row>
    <row r="20" spans="1:43" ht="15.75" thickBot="1">
      <c r="A20" s="175" t="s">
        <v>1132</v>
      </c>
      <c r="B20" s="326">
        <v>8</v>
      </c>
      <c r="C20" s="325"/>
      <c r="D20" s="326">
        <v>10</v>
      </c>
      <c r="E20" s="325"/>
      <c r="F20" s="326">
        <v>11</v>
      </c>
      <c r="G20" s="325"/>
      <c r="H20" s="326">
        <v>4</v>
      </c>
      <c r="I20" s="325"/>
      <c r="J20" s="449">
        <v>11</v>
      </c>
      <c r="K20" s="450"/>
      <c r="L20" s="449">
        <v>16</v>
      </c>
      <c r="M20" s="450"/>
      <c r="N20" s="449">
        <v>16</v>
      </c>
      <c r="O20" s="450"/>
      <c r="P20" s="449">
        <v>31</v>
      </c>
      <c r="Q20" s="449"/>
      <c r="R20" s="312"/>
      <c r="S20" s="311"/>
      <c r="T20" s="312"/>
      <c r="U20" s="311"/>
      <c r="V20" s="312"/>
      <c r="W20" s="311"/>
      <c r="X20" s="312"/>
      <c r="Y20" s="311"/>
      <c r="Z20" s="327">
        <f>SUM(B20:X20)</f>
        <v>107</v>
      </c>
      <c r="AA20" s="328"/>
      <c r="AC20" s="175" t="s">
        <v>1132</v>
      </c>
      <c r="AD20" s="457">
        <v>171</v>
      </c>
      <c r="AE20" s="457"/>
      <c r="AF20" s="457">
        <v>149</v>
      </c>
      <c r="AG20" s="457"/>
      <c r="AH20" s="457">
        <v>159</v>
      </c>
      <c r="AI20" s="457"/>
      <c r="AJ20" s="494">
        <f>Z20</f>
        <v>107</v>
      </c>
      <c r="AK20" s="494"/>
      <c r="AL20" s="458">
        <f>SUM(AD20:AJ20)</f>
        <v>586</v>
      </c>
      <c r="AM20" s="458"/>
      <c r="AP20" s="211" t="s">
        <v>372</v>
      </c>
      <c r="AQ20" s="470">
        <f>AM55</f>
        <v>1883</v>
      </c>
    </row>
    <row r="21" spans="1:43" ht="15.75" thickBot="1">
      <c r="A21" s="175" t="s">
        <v>26</v>
      </c>
      <c r="B21" s="324">
        <v>0</v>
      </c>
      <c r="C21" s="325"/>
      <c r="D21" s="326">
        <v>1</v>
      </c>
      <c r="E21" s="325"/>
      <c r="F21" s="326">
        <v>1</v>
      </c>
      <c r="G21" s="325"/>
      <c r="H21" s="325">
        <v>1</v>
      </c>
      <c r="I21" s="325"/>
      <c r="J21" s="450">
        <v>1</v>
      </c>
      <c r="K21" s="450"/>
      <c r="L21" s="450">
        <v>0</v>
      </c>
      <c r="M21" s="450"/>
      <c r="N21" s="449">
        <v>2</v>
      </c>
      <c r="O21" s="450"/>
      <c r="P21" s="449">
        <v>0</v>
      </c>
      <c r="Q21" s="449"/>
      <c r="R21" s="312"/>
      <c r="S21" s="313"/>
      <c r="T21" s="312"/>
      <c r="U21" s="313"/>
      <c r="V21" s="312"/>
      <c r="W21" s="313"/>
      <c r="X21" s="312"/>
      <c r="Y21" s="313"/>
      <c r="Z21" s="327">
        <f>SUM(B21:X21)</f>
        <v>6</v>
      </c>
      <c r="AA21" s="328"/>
      <c r="AC21" s="175" t="s">
        <v>26</v>
      </c>
      <c r="AD21" s="457"/>
      <c r="AE21" s="457"/>
      <c r="AF21" s="457">
        <v>2</v>
      </c>
      <c r="AG21" s="457"/>
      <c r="AH21" s="457">
        <v>10</v>
      </c>
      <c r="AI21" s="457"/>
      <c r="AJ21" s="494">
        <f>Z21</f>
        <v>6</v>
      </c>
      <c r="AK21" s="494"/>
      <c r="AL21" s="458">
        <f>SUM(AD21:AJ21)</f>
        <v>18</v>
      </c>
      <c r="AM21" s="458"/>
      <c r="AP21" s="211" t="s">
        <v>1283</v>
      </c>
      <c r="AQ21" s="471">
        <f>SUM(AQ7:AQ20)</f>
        <v>461637</v>
      </c>
    </row>
    <row r="22" spans="1:43" ht="15.75" thickBot="1">
      <c r="A22" s="166" t="s">
        <v>12</v>
      </c>
      <c r="B22" s="320"/>
      <c r="C22" s="320">
        <v>512</v>
      </c>
      <c r="D22" s="321"/>
      <c r="E22" s="322">
        <v>594</v>
      </c>
      <c r="F22" s="321"/>
      <c r="G22" s="322">
        <v>776</v>
      </c>
      <c r="H22" s="321"/>
      <c r="I22" s="322">
        <v>769</v>
      </c>
      <c r="J22" s="448"/>
      <c r="K22" s="451">
        <v>779</v>
      </c>
      <c r="L22" s="448"/>
      <c r="M22" s="451">
        <v>963</v>
      </c>
      <c r="N22" s="448"/>
      <c r="O22" s="451">
        <v>921</v>
      </c>
      <c r="P22" s="448"/>
      <c r="Q22" s="448">
        <v>777</v>
      </c>
      <c r="R22" s="314"/>
      <c r="S22" s="315"/>
      <c r="T22" s="314"/>
      <c r="U22" s="315"/>
      <c r="V22" s="314"/>
      <c r="W22" s="315"/>
      <c r="X22" s="314"/>
      <c r="Y22" s="315"/>
      <c r="Z22" s="329"/>
      <c r="AA22" s="323">
        <f>SUM(B22:Y22)</f>
        <v>6091</v>
      </c>
      <c r="AC22" s="166" t="s">
        <v>12</v>
      </c>
      <c r="AD22" s="454"/>
      <c r="AE22" s="454">
        <v>1672</v>
      </c>
      <c r="AF22" s="454"/>
      <c r="AG22" s="454">
        <v>4187</v>
      </c>
      <c r="AH22" s="454"/>
      <c r="AI22" s="454">
        <v>5559</v>
      </c>
      <c r="AJ22" s="495"/>
      <c r="AK22" s="495">
        <f>AA22</f>
        <v>6091</v>
      </c>
      <c r="AL22" s="455"/>
      <c r="AM22" s="456">
        <f>SUM(AD22:AK22)</f>
        <v>17509</v>
      </c>
      <c r="AQ22" s="436"/>
    </row>
    <row r="23" spans="1:43" ht="30.75" thickBot="1">
      <c r="A23" s="182" t="s">
        <v>1133</v>
      </c>
      <c r="B23" s="326">
        <v>80</v>
      </c>
      <c r="C23" s="325"/>
      <c r="D23" s="326">
        <v>100</v>
      </c>
      <c r="E23" s="325"/>
      <c r="F23" s="326">
        <v>135</v>
      </c>
      <c r="G23" s="325"/>
      <c r="H23" s="326">
        <v>119</v>
      </c>
      <c r="I23" s="325"/>
      <c r="J23" s="449">
        <v>115</v>
      </c>
      <c r="K23" s="450"/>
      <c r="L23" s="449">
        <v>123</v>
      </c>
      <c r="M23" s="450"/>
      <c r="N23" s="449">
        <v>95</v>
      </c>
      <c r="O23" s="450"/>
      <c r="P23" s="449">
        <v>48</v>
      </c>
      <c r="Q23" s="449"/>
      <c r="R23" s="312"/>
      <c r="S23" s="311"/>
      <c r="T23" s="312"/>
      <c r="U23" s="311"/>
      <c r="V23" s="312"/>
      <c r="W23" s="311"/>
      <c r="X23" s="312"/>
      <c r="Y23" s="311"/>
      <c r="Z23" s="327">
        <f>SUM(B23:X23)</f>
        <v>815</v>
      </c>
      <c r="AA23" s="328"/>
      <c r="AC23" s="182" t="s">
        <v>1133</v>
      </c>
      <c r="AD23" s="457">
        <v>173</v>
      </c>
      <c r="AE23" s="457"/>
      <c r="AF23" s="457">
        <v>363</v>
      </c>
      <c r="AG23" s="457"/>
      <c r="AH23" s="457">
        <v>474</v>
      </c>
      <c r="AI23" s="457"/>
      <c r="AJ23" s="494">
        <f>Z23</f>
        <v>815</v>
      </c>
      <c r="AK23" s="494"/>
      <c r="AL23" s="458">
        <f>SUM(AD23:AJ23)</f>
        <v>1825</v>
      </c>
      <c r="AM23" s="458"/>
    </row>
    <row r="24" spans="1:43" ht="15.75" thickBot="1">
      <c r="A24" s="175" t="s">
        <v>7</v>
      </c>
      <c r="B24" s="324">
        <v>67</v>
      </c>
      <c r="C24" s="325"/>
      <c r="D24" s="326">
        <v>96</v>
      </c>
      <c r="E24" s="325"/>
      <c r="F24" s="326">
        <v>113</v>
      </c>
      <c r="G24" s="325"/>
      <c r="H24" s="326">
        <v>141</v>
      </c>
      <c r="I24" s="325"/>
      <c r="J24" s="449">
        <v>126</v>
      </c>
      <c r="K24" s="450"/>
      <c r="L24" s="449">
        <v>123</v>
      </c>
      <c r="M24" s="450"/>
      <c r="N24" s="449">
        <v>95</v>
      </c>
      <c r="O24" s="450"/>
      <c r="P24" s="449">
        <v>91</v>
      </c>
      <c r="Q24" s="449"/>
      <c r="R24" s="312"/>
      <c r="S24" s="311"/>
      <c r="T24" s="312"/>
      <c r="U24" s="311"/>
      <c r="V24" s="312"/>
      <c r="W24" s="311"/>
      <c r="X24" s="312"/>
      <c r="Y24" s="311"/>
      <c r="Z24" s="327">
        <f>SUM(B24:X24)</f>
        <v>852</v>
      </c>
      <c r="AA24" s="328"/>
      <c r="AC24" s="175" t="s">
        <v>7</v>
      </c>
      <c r="AD24" s="457">
        <v>160</v>
      </c>
      <c r="AE24" s="457"/>
      <c r="AF24" s="457">
        <v>361</v>
      </c>
      <c r="AG24" s="457"/>
      <c r="AH24" s="457">
        <v>420</v>
      </c>
      <c r="AI24" s="457"/>
      <c r="AJ24" s="494">
        <f>Z24</f>
        <v>852</v>
      </c>
      <c r="AK24" s="494"/>
      <c r="AL24" s="458">
        <f>SUM(AD24:AJ24)</f>
        <v>1793</v>
      </c>
      <c r="AM24" s="458"/>
    </row>
    <row r="25" spans="1:43" ht="15.75" thickBot="1">
      <c r="A25" s="175" t="s">
        <v>132</v>
      </c>
      <c r="B25" s="326">
        <v>242</v>
      </c>
      <c r="C25" s="325"/>
      <c r="D25" s="326">
        <v>296</v>
      </c>
      <c r="E25" s="325"/>
      <c r="F25" s="326">
        <v>435</v>
      </c>
      <c r="G25" s="325"/>
      <c r="H25" s="326">
        <v>404</v>
      </c>
      <c r="I25" s="325"/>
      <c r="J25" s="449">
        <v>463</v>
      </c>
      <c r="K25" s="450"/>
      <c r="L25" s="449">
        <v>562</v>
      </c>
      <c r="M25" s="450"/>
      <c r="N25" s="449">
        <v>574</v>
      </c>
      <c r="O25" s="450"/>
      <c r="P25" s="449">
        <v>480</v>
      </c>
      <c r="Q25" s="449"/>
      <c r="R25" s="312"/>
      <c r="S25" s="311"/>
      <c r="T25" s="312"/>
      <c r="U25" s="311"/>
      <c r="V25" s="312"/>
      <c r="W25" s="311"/>
      <c r="X25" s="312"/>
      <c r="Y25" s="311"/>
      <c r="Z25" s="327">
        <f>SUM(B25:X25)</f>
        <v>3456</v>
      </c>
      <c r="AA25" s="328"/>
      <c r="AC25" s="175" t="s">
        <v>132</v>
      </c>
      <c r="AD25" s="457">
        <v>117</v>
      </c>
      <c r="AE25" s="457"/>
      <c r="AF25" s="457">
        <v>1583</v>
      </c>
      <c r="AG25" s="457"/>
      <c r="AH25" s="457">
        <v>2540</v>
      </c>
      <c r="AI25" s="457"/>
      <c r="AJ25" s="494">
        <f>Z25</f>
        <v>3456</v>
      </c>
      <c r="AK25" s="494"/>
      <c r="AL25" s="458">
        <f>SUM(AD25:AJ25)</f>
        <v>7696</v>
      </c>
      <c r="AM25" s="458"/>
    </row>
    <row r="26" spans="1:43" ht="15.75" thickBot="1">
      <c r="A26" s="181" t="s">
        <v>449</v>
      </c>
      <c r="B26" s="324">
        <v>64</v>
      </c>
      <c r="C26" s="325"/>
      <c r="D26" s="326">
        <v>57</v>
      </c>
      <c r="E26" s="325"/>
      <c r="F26" s="326">
        <v>65</v>
      </c>
      <c r="G26" s="325"/>
      <c r="H26" s="326">
        <v>60</v>
      </c>
      <c r="I26" s="325"/>
      <c r="J26" s="449">
        <v>55</v>
      </c>
      <c r="K26" s="450"/>
      <c r="L26" s="449">
        <v>77</v>
      </c>
      <c r="M26" s="450"/>
      <c r="N26" s="449">
        <v>69</v>
      </c>
      <c r="O26" s="450"/>
      <c r="P26" s="449">
        <v>65</v>
      </c>
      <c r="Q26" s="449"/>
      <c r="R26" s="312"/>
      <c r="S26" s="311"/>
      <c r="T26" s="312"/>
      <c r="U26" s="311"/>
      <c r="V26" s="312"/>
      <c r="W26" s="311"/>
      <c r="X26" s="312"/>
      <c r="Y26" s="311"/>
      <c r="Z26" s="327">
        <f>SUM(B26:X26)</f>
        <v>512</v>
      </c>
      <c r="AA26" s="328"/>
      <c r="AC26" s="181" t="s">
        <v>449</v>
      </c>
      <c r="AD26" s="457">
        <v>53</v>
      </c>
      <c r="AE26" s="460"/>
      <c r="AF26" s="457">
        <v>504</v>
      </c>
      <c r="AG26" s="460"/>
      <c r="AH26" s="460">
        <v>952</v>
      </c>
      <c r="AI26" s="460"/>
      <c r="AJ26" s="494">
        <f>Z26</f>
        <v>512</v>
      </c>
      <c r="AK26" s="496"/>
      <c r="AL26" s="458">
        <f>SUM(AD26:AJ26)</f>
        <v>2021</v>
      </c>
      <c r="AM26" s="458"/>
    </row>
    <row r="27" spans="1:43" ht="15.75" thickBot="1">
      <c r="A27" s="175" t="s">
        <v>1132</v>
      </c>
      <c r="B27" s="324">
        <v>59</v>
      </c>
      <c r="C27" s="325"/>
      <c r="D27" s="326">
        <v>45</v>
      </c>
      <c r="E27" s="325"/>
      <c r="F27" s="326">
        <v>28</v>
      </c>
      <c r="G27" s="325"/>
      <c r="H27" s="326">
        <v>45</v>
      </c>
      <c r="I27" s="325"/>
      <c r="J27" s="449">
        <v>51</v>
      </c>
      <c r="K27" s="450"/>
      <c r="L27" s="449">
        <v>81</v>
      </c>
      <c r="M27" s="450"/>
      <c r="N27" s="449">
        <v>88</v>
      </c>
      <c r="O27" s="450"/>
      <c r="P27" s="449">
        <v>93</v>
      </c>
      <c r="Q27" s="449"/>
      <c r="R27" s="312"/>
      <c r="S27" s="313"/>
      <c r="T27" s="312"/>
      <c r="U27" s="313"/>
      <c r="V27" s="312"/>
      <c r="W27" s="313"/>
      <c r="X27" s="312"/>
      <c r="Y27" s="313"/>
      <c r="Z27" s="327">
        <f>SUM(B27:X27)</f>
        <v>490</v>
      </c>
      <c r="AA27" s="328"/>
      <c r="AC27" s="175" t="s">
        <v>1132</v>
      </c>
      <c r="AD27" s="457">
        <v>1169</v>
      </c>
      <c r="AE27" s="457"/>
      <c r="AF27" s="457">
        <v>1376</v>
      </c>
      <c r="AG27" s="457"/>
      <c r="AH27" s="457">
        <v>1173</v>
      </c>
      <c r="AI27" s="457"/>
      <c r="AJ27" s="494">
        <f>Z27</f>
        <v>490</v>
      </c>
      <c r="AK27" s="494"/>
      <c r="AL27" s="458">
        <f>SUM(AD27:AJ27)</f>
        <v>4208</v>
      </c>
      <c r="AM27" s="458"/>
    </row>
    <row r="28" spans="1:43" ht="15.75" thickBot="1">
      <c r="A28" s="166" t="s">
        <v>1135</v>
      </c>
      <c r="B28" s="319"/>
      <c r="C28" s="320">
        <v>808</v>
      </c>
      <c r="D28" s="321"/>
      <c r="E28" s="322">
        <v>874</v>
      </c>
      <c r="F28" s="321"/>
      <c r="G28" s="322">
        <v>1013</v>
      </c>
      <c r="H28" s="321"/>
      <c r="I28" s="322">
        <v>841</v>
      </c>
      <c r="J28" s="448"/>
      <c r="K28" s="451">
        <v>885</v>
      </c>
      <c r="L28" s="448"/>
      <c r="M28" s="451">
        <v>980</v>
      </c>
      <c r="N28" s="448"/>
      <c r="O28" s="451">
        <v>1217</v>
      </c>
      <c r="P28" s="448"/>
      <c r="Q28" s="448">
        <v>1188</v>
      </c>
      <c r="R28" s="314"/>
      <c r="S28" s="315"/>
      <c r="T28" s="314"/>
      <c r="U28" s="315"/>
      <c r="V28" s="314"/>
      <c r="W28" s="315"/>
      <c r="X28" s="314"/>
      <c r="Y28" s="315"/>
      <c r="Z28" s="329"/>
      <c r="AA28" s="323">
        <f>SUM(B28:Y28)</f>
        <v>7806</v>
      </c>
      <c r="AC28" s="166" t="s">
        <v>1135</v>
      </c>
      <c r="AD28" s="454"/>
      <c r="AE28" s="454">
        <v>2153</v>
      </c>
      <c r="AF28" s="454"/>
      <c r="AG28" s="454">
        <v>8566</v>
      </c>
      <c r="AH28" s="454"/>
      <c r="AI28" s="454">
        <v>11917</v>
      </c>
      <c r="AJ28" s="495"/>
      <c r="AK28" s="495">
        <f>AA28</f>
        <v>7806</v>
      </c>
      <c r="AL28" s="455"/>
      <c r="AM28" s="456">
        <f>SUM(AD28:AK28)</f>
        <v>30442</v>
      </c>
    </row>
    <row r="29" spans="1:43" ht="15.75" thickBot="1">
      <c r="A29" s="175" t="s">
        <v>118</v>
      </c>
      <c r="B29" s="324">
        <v>803</v>
      </c>
      <c r="C29" s="325"/>
      <c r="D29" s="326">
        <v>866</v>
      </c>
      <c r="E29" s="325"/>
      <c r="F29" s="326">
        <v>1005</v>
      </c>
      <c r="G29" s="325"/>
      <c r="H29" s="326">
        <v>829</v>
      </c>
      <c r="I29" s="325"/>
      <c r="J29" s="449">
        <v>855</v>
      </c>
      <c r="K29" s="450"/>
      <c r="L29" s="449">
        <v>959</v>
      </c>
      <c r="M29" s="450"/>
      <c r="N29" s="449">
        <v>1162</v>
      </c>
      <c r="O29" s="450"/>
      <c r="P29" s="449">
        <v>1110</v>
      </c>
      <c r="Q29" s="449"/>
      <c r="R29" s="312"/>
      <c r="S29" s="311"/>
      <c r="T29" s="312"/>
      <c r="U29" s="311"/>
      <c r="V29" s="312"/>
      <c r="W29" s="311"/>
      <c r="X29" s="312"/>
      <c r="Y29" s="311"/>
      <c r="Z29" s="327">
        <f>SUM(B29:X29)</f>
        <v>7589</v>
      </c>
      <c r="AA29" s="328"/>
      <c r="AC29" s="175" t="s">
        <v>118</v>
      </c>
      <c r="AD29" s="457">
        <v>2005</v>
      </c>
      <c r="AE29" s="457"/>
      <c r="AF29" s="457">
        <v>8091</v>
      </c>
      <c r="AG29" s="457"/>
      <c r="AH29" s="457">
        <v>11520</v>
      </c>
      <c r="AI29" s="457"/>
      <c r="AJ29" s="494">
        <f>Z29</f>
        <v>7589</v>
      </c>
      <c r="AK29" s="494"/>
      <c r="AL29" s="458">
        <f>SUM(AD29:AJ29)</f>
        <v>29205</v>
      </c>
      <c r="AM29" s="458"/>
    </row>
    <row r="30" spans="1:43" ht="15.75" thickBot="1">
      <c r="A30" s="175" t="s">
        <v>1132</v>
      </c>
      <c r="B30" s="324">
        <v>5</v>
      </c>
      <c r="C30" s="325"/>
      <c r="D30" s="326">
        <v>8</v>
      </c>
      <c r="E30" s="325"/>
      <c r="F30" s="326">
        <v>8</v>
      </c>
      <c r="G30" s="325"/>
      <c r="H30" s="326">
        <v>12</v>
      </c>
      <c r="I30" s="325"/>
      <c r="J30" s="449">
        <v>30</v>
      </c>
      <c r="K30" s="450"/>
      <c r="L30" s="449">
        <v>21</v>
      </c>
      <c r="M30" s="450"/>
      <c r="N30" s="449">
        <v>55</v>
      </c>
      <c r="O30" s="450"/>
      <c r="P30" s="449">
        <v>77</v>
      </c>
      <c r="Q30" s="449"/>
      <c r="R30" s="312"/>
      <c r="S30" s="311"/>
      <c r="T30" s="312"/>
      <c r="U30" s="311"/>
      <c r="V30" s="312"/>
      <c r="W30" s="311"/>
      <c r="X30" s="312"/>
      <c r="Y30" s="311"/>
      <c r="Z30" s="327">
        <f>SUM(B30:X30)</f>
        <v>216</v>
      </c>
      <c r="AA30" s="328"/>
      <c r="AC30" s="175" t="s">
        <v>1132</v>
      </c>
      <c r="AD30" s="457">
        <v>148</v>
      </c>
      <c r="AE30" s="457"/>
      <c r="AF30" s="457">
        <v>475</v>
      </c>
      <c r="AG30" s="457"/>
      <c r="AH30" s="457">
        <v>397</v>
      </c>
      <c r="AI30" s="457"/>
      <c r="AJ30" s="494">
        <f>Z30</f>
        <v>216</v>
      </c>
      <c r="AK30" s="494"/>
      <c r="AL30" s="458">
        <f>SUM(AD30:AJ30)</f>
        <v>1236</v>
      </c>
      <c r="AM30" s="458"/>
    </row>
    <row r="31" spans="1:43" ht="15.75" thickBot="1">
      <c r="A31" s="166" t="s">
        <v>131</v>
      </c>
      <c r="B31" s="320"/>
      <c r="C31" s="320">
        <v>1244</v>
      </c>
      <c r="D31" s="321"/>
      <c r="E31" s="322">
        <v>1211</v>
      </c>
      <c r="F31" s="321"/>
      <c r="G31" s="322">
        <v>1402</v>
      </c>
      <c r="H31" s="321"/>
      <c r="I31" s="322">
        <v>1435</v>
      </c>
      <c r="J31" s="448"/>
      <c r="K31" s="451">
        <v>1543</v>
      </c>
      <c r="L31" s="448"/>
      <c r="M31" s="451">
        <v>1342</v>
      </c>
      <c r="N31" s="448"/>
      <c r="O31" s="451">
        <v>1604</v>
      </c>
      <c r="P31" s="448"/>
      <c r="Q31" s="448">
        <v>1322</v>
      </c>
      <c r="R31" s="314"/>
      <c r="S31" s="318"/>
      <c r="T31" s="314"/>
      <c r="U31" s="318"/>
      <c r="V31" s="314"/>
      <c r="W31" s="318"/>
      <c r="X31" s="314"/>
      <c r="Y31" s="318"/>
      <c r="Z31" s="329"/>
      <c r="AA31" s="323">
        <f>SUM(B31:Y31)</f>
        <v>11103</v>
      </c>
      <c r="AC31" s="166" t="s">
        <v>131</v>
      </c>
      <c r="AD31" s="454"/>
      <c r="AE31" s="454">
        <v>1526</v>
      </c>
      <c r="AF31" s="454"/>
      <c r="AG31" s="454">
        <v>8296</v>
      </c>
      <c r="AH31" s="454"/>
      <c r="AI31" s="454">
        <v>12537</v>
      </c>
      <c r="AJ31" s="495"/>
      <c r="AK31" s="495">
        <f>AA31</f>
        <v>11103</v>
      </c>
      <c r="AL31" s="455"/>
      <c r="AM31" s="456">
        <f>SUM(AD31:AK31)</f>
        <v>33462</v>
      </c>
    </row>
    <row r="32" spans="1:43" ht="15.75" thickBot="1">
      <c r="A32" s="175" t="s">
        <v>8</v>
      </c>
      <c r="B32" s="324">
        <v>479</v>
      </c>
      <c r="C32" s="325"/>
      <c r="D32" s="326">
        <v>530</v>
      </c>
      <c r="E32" s="325"/>
      <c r="F32" s="326">
        <v>615</v>
      </c>
      <c r="G32" s="325"/>
      <c r="H32" s="326">
        <v>634</v>
      </c>
      <c r="I32" s="325"/>
      <c r="J32" s="449">
        <v>720</v>
      </c>
      <c r="K32" s="450"/>
      <c r="L32" s="449">
        <v>637</v>
      </c>
      <c r="M32" s="450"/>
      <c r="N32" s="449">
        <v>765</v>
      </c>
      <c r="O32" s="450"/>
      <c r="P32" s="400">
        <v>451</v>
      </c>
      <c r="Q32" s="449"/>
      <c r="R32" s="312"/>
      <c r="S32" s="311"/>
      <c r="T32" s="312"/>
      <c r="U32" s="311"/>
      <c r="V32" s="312"/>
      <c r="W32" s="311"/>
      <c r="X32" s="312"/>
      <c r="Y32" s="311"/>
      <c r="Z32" s="327">
        <f t="shared" ref="Z32:Z37" si="0">SUM(B32:X32)</f>
        <v>4831</v>
      </c>
      <c r="AA32" s="328"/>
      <c r="AC32" s="175" t="s">
        <v>8</v>
      </c>
      <c r="AD32" s="457">
        <v>1200</v>
      </c>
      <c r="AE32" s="457"/>
      <c r="AF32" s="457">
        <v>1834</v>
      </c>
      <c r="AG32" s="457"/>
      <c r="AH32" s="457">
        <v>2489</v>
      </c>
      <c r="AI32" s="457"/>
      <c r="AJ32" s="494">
        <f t="shared" ref="AJ32:AJ38" si="1">Z32</f>
        <v>4831</v>
      </c>
      <c r="AK32" s="494"/>
      <c r="AL32" s="458">
        <f>SUM(AD32:AJ32)</f>
        <v>10354</v>
      </c>
      <c r="AM32" s="458"/>
    </row>
    <row r="33" spans="1:39" ht="15.75" thickBot="1">
      <c r="A33" s="175" t="s">
        <v>1136</v>
      </c>
      <c r="B33" s="324">
        <v>210</v>
      </c>
      <c r="C33" s="325"/>
      <c r="D33" s="326">
        <v>199</v>
      </c>
      <c r="E33" s="325"/>
      <c r="F33" s="326">
        <v>315</v>
      </c>
      <c r="G33" s="325"/>
      <c r="H33" s="326">
        <v>339</v>
      </c>
      <c r="I33" s="325"/>
      <c r="J33" s="449">
        <v>255</v>
      </c>
      <c r="K33" s="450"/>
      <c r="L33" s="449">
        <v>254</v>
      </c>
      <c r="M33" s="450"/>
      <c r="N33" s="449">
        <v>275</v>
      </c>
      <c r="O33" s="450"/>
      <c r="P33" s="400">
        <v>209</v>
      </c>
      <c r="Q33" s="449"/>
      <c r="R33" s="312"/>
      <c r="S33" s="311"/>
      <c r="T33" s="312"/>
      <c r="U33" s="311"/>
      <c r="V33" s="312"/>
      <c r="W33" s="311"/>
      <c r="X33" s="312"/>
      <c r="Y33" s="311"/>
      <c r="Z33" s="327">
        <f t="shared" si="0"/>
        <v>2056</v>
      </c>
      <c r="AA33" s="328"/>
      <c r="AC33" s="175" t="s">
        <v>1136</v>
      </c>
      <c r="AD33" s="457">
        <v>112</v>
      </c>
      <c r="AE33" s="457"/>
      <c r="AF33" s="457">
        <v>3361</v>
      </c>
      <c r="AG33" s="457"/>
      <c r="AH33" s="457">
        <v>4160</v>
      </c>
      <c r="AI33" s="457"/>
      <c r="AJ33" s="494">
        <f t="shared" si="1"/>
        <v>2056</v>
      </c>
      <c r="AK33" s="494"/>
      <c r="AL33" s="458">
        <f t="shared" ref="AL33:AL38" si="2">SUM(AD33:AJ33)</f>
        <v>9689</v>
      </c>
      <c r="AM33" s="458"/>
    </row>
    <row r="34" spans="1:39" ht="15.75" thickBot="1">
      <c r="A34" s="175" t="s">
        <v>1132</v>
      </c>
      <c r="B34" s="324">
        <v>5</v>
      </c>
      <c r="C34" s="325"/>
      <c r="D34" s="326">
        <v>4</v>
      </c>
      <c r="E34" s="325"/>
      <c r="F34" s="326">
        <v>3</v>
      </c>
      <c r="G34" s="325"/>
      <c r="H34" s="326">
        <v>8</v>
      </c>
      <c r="I34" s="325"/>
      <c r="J34" s="449">
        <v>8</v>
      </c>
      <c r="K34" s="450"/>
      <c r="L34" s="449">
        <v>3</v>
      </c>
      <c r="M34" s="450"/>
      <c r="N34" s="449">
        <v>2</v>
      </c>
      <c r="O34" s="450"/>
      <c r="P34" s="400">
        <v>77</v>
      </c>
      <c r="Q34" s="449"/>
      <c r="R34" s="312"/>
      <c r="S34" s="311"/>
      <c r="T34" s="312"/>
      <c r="U34" s="311"/>
      <c r="V34" s="312"/>
      <c r="W34" s="311"/>
      <c r="X34" s="312"/>
      <c r="Y34" s="311"/>
      <c r="Z34" s="327">
        <f t="shared" si="0"/>
        <v>110</v>
      </c>
      <c r="AA34" s="328"/>
      <c r="AC34" s="175" t="s">
        <v>1132</v>
      </c>
      <c r="AD34" s="457">
        <v>214</v>
      </c>
      <c r="AE34" s="457"/>
      <c r="AF34" s="457">
        <v>501</v>
      </c>
      <c r="AG34" s="457"/>
      <c r="AH34" s="457">
        <v>788</v>
      </c>
      <c r="AI34" s="457"/>
      <c r="AJ34" s="494">
        <f t="shared" si="1"/>
        <v>110</v>
      </c>
      <c r="AK34" s="494"/>
      <c r="AL34" s="458">
        <f t="shared" si="2"/>
        <v>1613</v>
      </c>
      <c r="AM34" s="458"/>
    </row>
    <row r="35" spans="1:39" ht="15.75" thickBot="1">
      <c r="A35" s="181" t="s">
        <v>1251</v>
      </c>
      <c r="B35" s="324">
        <v>177</v>
      </c>
      <c r="C35" s="325"/>
      <c r="D35" s="326">
        <v>116</v>
      </c>
      <c r="E35" s="325"/>
      <c r="F35" s="326">
        <v>131</v>
      </c>
      <c r="G35" s="325"/>
      <c r="H35" s="326">
        <v>118</v>
      </c>
      <c r="I35" s="325"/>
      <c r="J35" s="449">
        <v>167</v>
      </c>
      <c r="K35" s="450"/>
      <c r="L35" s="449">
        <v>157</v>
      </c>
      <c r="M35" s="450"/>
      <c r="N35" s="449">
        <v>172</v>
      </c>
      <c r="O35" s="450"/>
      <c r="P35" s="400">
        <v>326</v>
      </c>
      <c r="Q35" s="449"/>
      <c r="R35" s="312"/>
      <c r="S35" s="311"/>
      <c r="T35" s="312"/>
      <c r="U35" s="311"/>
      <c r="V35" s="312"/>
      <c r="W35" s="311"/>
      <c r="X35" s="312"/>
      <c r="Y35" s="311"/>
      <c r="Z35" s="327">
        <f t="shared" si="0"/>
        <v>1364</v>
      </c>
      <c r="AA35" s="328"/>
      <c r="AC35" s="181" t="s">
        <v>1251</v>
      </c>
      <c r="AD35" s="457"/>
      <c r="AE35" s="457"/>
      <c r="AF35" s="457">
        <v>2000</v>
      </c>
      <c r="AG35" s="457"/>
      <c r="AH35" s="457">
        <v>1770</v>
      </c>
      <c r="AI35" s="457"/>
      <c r="AJ35" s="494">
        <f t="shared" si="1"/>
        <v>1364</v>
      </c>
      <c r="AK35" s="494"/>
      <c r="AL35" s="458">
        <f t="shared" si="2"/>
        <v>5134</v>
      </c>
      <c r="AM35" s="458"/>
    </row>
    <row r="36" spans="1:39" ht="15.75" thickBot="1">
      <c r="A36" s="208" t="s">
        <v>1302</v>
      </c>
      <c r="B36" s="324">
        <v>4</v>
      </c>
      <c r="C36" s="325"/>
      <c r="D36" s="326">
        <v>13</v>
      </c>
      <c r="E36" s="325"/>
      <c r="F36" s="326">
        <v>9</v>
      </c>
      <c r="G36" s="325"/>
      <c r="H36" s="326">
        <v>7</v>
      </c>
      <c r="I36" s="325"/>
      <c r="J36" s="449">
        <v>4</v>
      </c>
      <c r="K36" s="450"/>
      <c r="L36" s="449">
        <v>7</v>
      </c>
      <c r="M36" s="450"/>
      <c r="N36" s="449">
        <v>12</v>
      </c>
      <c r="O36" s="450"/>
      <c r="P36" s="400">
        <v>27</v>
      </c>
      <c r="Q36" s="449"/>
      <c r="R36" s="312"/>
      <c r="S36" s="311"/>
      <c r="T36" s="312"/>
      <c r="U36" s="313"/>
      <c r="V36" s="312"/>
      <c r="W36" s="313"/>
      <c r="X36" s="312"/>
      <c r="Y36" s="313"/>
      <c r="Z36" s="327">
        <f t="shared" si="0"/>
        <v>83</v>
      </c>
      <c r="AA36" s="328"/>
      <c r="AC36" s="208" t="s">
        <v>1302</v>
      </c>
      <c r="AD36" s="457"/>
      <c r="AE36" s="457"/>
      <c r="AF36" s="457">
        <v>176</v>
      </c>
      <c r="AG36" s="457"/>
      <c r="AH36" s="457">
        <v>317</v>
      </c>
      <c r="AI36" s="457"/>
      <c r="AJ36" s="494">
        <f t="shared" si="1"/>
        <v>83</v>
      </c>
      <c r="AK36" s="494"/>
      <c r="AL36" s="458">
        <f t="shared" si="2"/>
        <v>576</v>
      </c>
      <c r="AM36" s="458"/>
    </row>
    <row r="37" spans="1:39" ht="15.75" thickBot="1">
      <c r="A37" s="223" t="s">
        <v>1409</v>
      </c>
      <c r="B37" s="324">
        <v>361</v>
      </c>
      <c r="C37" s="325"/>
      <c r="D37" s="326">
        <v>339</v>
      </c>
      <c r="E37" s="325"/>
      <c r="F37" s="326">
        <v>321</v>
      </c>
      <c r="G37" s="325"/>
      <c r="H37" s="326">
        <v>313</v>
      </c>
      <c r="I37" s="325"/>
      <c r="J37" s="449">
        <v>352</v>
      </c>
      <c r="K37" s="450"/>
      <c r="L37" s="449">
        <v>272</v>
      </c>
      <c r="M37" s="450"/>
      <c r="N37" s="449">
        <v>376</v>
      </c>
      <c r="O37" s="450"/>
      <c r="P37" s="400">
        <v>212</v>
      </c>
      <c r="Q37" s="449"/>
      <c r="R37" s="312"/>
      <c r="S37" s="311"/>
      <c r="T37" s="312"/>
      <c r="U37" s="313"/>
      <c r="V37" s="312"/>
      <c r="W37" s="313"/>
      <c r="X37" s="312"/>
      <c r="Y37" s="313"/>
      <c r="Z37" s="327">
        <f t="shared" si="0"/>
        <v>2546</v>
      </c>
      <c r="AA37" s="328"/>
      <c r="AC37" s="223" t="s">
        <v>1409</v>
      </c>
      <c r="AD37" s="457"/>
      <c r="AE37" s="457"/>
      <c r="AF37" s="457">
        <v>424</v>
      </c>
      <c r="AG37" s="457"/>
      <c r="AH37" s="457">
        <v>2516</v>
      </c>
      <c r="AI37" s="457"/>
      <c r="AJ37" s="494">
        <f t="shared" si="1"/>
        <v>2546</v>
      </c>
      <c r="AK37" s="494"/>
      <c r="AL37" s="458">
        <f t="shared" si="2"/>
        <v>5486</v>
      </c>
      <c r="AM37" s="458"/>
    </row>
    <row r="38" spans="1:39" ht="15.75" thickBot="1">
      <c r="A38" s="175" t="s">
        <v>1130</v>
      </c>
      <c r="B38" s="324">
        <v>8</v>
      </c>
      <c r="C38" s="325"/>
      <c r="D38" s="326">
        <v>10</v>
      </c>
      <c r="E38" s="325"/>
      <c r="F38" s="326">
        <v>8</v>
      </c>
      <c r="G38" s="325"/>
      <c r="H38" s="326">
        <v>16</v>
      </c>
      <c r="I38" s="325"/>
      <c r="J38" s="449">
        <v>37</v>
      </c>
      <c r="K38" s="450"/>
      <c r="L38" s="449">
        <v>14</v>
      </c>
      <c r="M38" s="450"/>
      <c r="N38" s="449">
        <v>14</v>
      </c>
      <c r="O38" s="450"/>
      <c r="P38" s="400">
        <v>21</v>
      </c>
      <c r="Q38" s="449"/>
      <c r="R38" s="312"/>
      <c r="S38" s="313"/>
      <c r="T38" s="312"/>
      <c r="U38" s="313"/>
      <c r="V38" s="312"/>
      <c r="W38" s="313"/>
      <c r="X38" s="312"/>
      <c r="Y38" s="313"/>
      <c r="Z38" s="327">
        <f>SUM(B38:X38)</f>
        <v>128</v>
      </c>
      <c r="AA38" s="328"/>
      <c r="AC38" s="223" t="s">
        <v>1130</v>
      </c>
      <c r="AD38" s="457"/>
      <c r="AE38" s="457"/>
      <c r="AF38" s="457"/>
      <c r="AG38" s="457"/>
      <c r="AH38" s="457">
        <v>497</v>
      </c>
      <c r="AI38" s="457"/>
      <c r="AJ38" s="494">
        <f t="shared" si="1"/>
        <v>128</v>
      </c>
      <c r="AK38" s="494"/>
      <c r="AL38" s="458">
        <f t="shared" si="2"/>
        <v>625</v>
      </c>
      <c r="AM38" s="436"/>
    </row>
    <row r="39" spans="1:39" ht="15.75" thickBot="1">
      <c r="A39" s="166" t="s">
        <v>187</v>
      </c>
      <c r="B39" s="319"/>
      <c r="C39" s="320">
        <v>1246</v>
      </c>
      <c r="D39" s="321"/>
      <c r="E39" s="322">
        <v>983</v>
      </c>
      <c r="F39" s="321"/>
      <c r="G39" s="322">
        <v>1131</v>
      </c>
      <c r="H39" s="321"/>
      <c r="I39" s="322">
        <v>1052</v>
      </c>
      <c r="J39" s="448"/>
      <c r="K39" s="451">
        <v>1025</v>
      </c>
      <c r="L39" s="448"/>
      <c r="M39" s="451">
        <v>1167</v>
      </c>
      <c r="N39" s="448"/>
      <c r="O39" s="451">
        <v>1182</v>
      </c>
      <c r="P39" s="448"/>
      <c r="Q39" s="448">
        <v>1223</v>
      </c>
      <c r="R39" s="314"/>
      <c r="S39" s="315"/>
      <c r="T39" s="314"/>
      <c r="U39" s="315"/>
      <c r="V39" s="314"/>
      <c r="W39" s="315"/>
      <c r="X39" s="314"/>
      <c r="Y39" s="315"/>
      <c r="Z39" s="329"/>
      <c r="AA39" s="323">
        <f>SUM(B39:Y39)</f>
        <v>9009</v>
      </c>
      <c r="AC39" s="166" t="s">
        <v>187</v>
      </c>
      <c r="AD39" s="454"/>
      <c r="AE39" s="454">
        <v>2844</v>
      </c>
      <c r="AF39" s="454"/>
      <c r="AG39" s="454">
        <v>10260</v>
      </c>
      <c r="AH39" s="454"/>
      <c r="AI39" s="454">
        <v>11439</v>
      </c>
      <c r="AJ39" s="495"/>
      <c r="AK39" s="495">
        <f>AA39</f>
        <v>9009</v>
      </c>
      <c r="AL39" s="455"/>
      <c r="AM39" s="456">
        <f>SUM(AD39:AK39)</f>
        <v>33552</v>
      </c>
    </row>
    <row r="40" spans="1:39" ht="15.75" thickBot="1">
      <c r="A40" s="183" t="s">
        <v>1137</v>
      </c>
      <c r="B40" s="324">
        <v>1246</v>
      </c>
      <c r="C40" s="325"/>
      <c r="D40" s="326">
        <v>983</v>
      </c>
      <c r="E40" s="325"/>
      <c r="F40" s="326">
        <v>1131</v>
      </c>
      <c r="G40" s="325"/>
      <c r="H40" s="326">
        <v>1052</v>
      </c>
      <c r="I40" s="325"/>
      <c r="J40" s="449">
        <v>982</v>
      </c>
      <c r="K40" s="450"/>
      <c r="L40" s="449">
        <v>1167</v>
      </c>
      <c r="M40" s="450"/>
      <c r="N40" s="449">
        <v>1182</v>
      </c>
      <c r="O40" s="450"/>
      <c r="P40" s="449">
        <v>1223</v>
      </c>
      <c r="Q40" s="449"/>
      <c r="R40" s="312"/>
      <c r="S40" s="311"/>
      <c r="T40" s="312"/>
      <c r="U40" s="311"/>
      <c r="V40" s="312"/>
      <c r="W40" s="311"/>
      <c r="X40" s="312"/>
      <c r="Y40" s="311"/>
      <c r="Z40" s="327">
        <f>SUM(B40:X40)</f>
        <v>8966</v>
      </c>
      <c r="AA40" s="328"/>
      <c r="AC40" s="183" t="s">
        <v>1137</v>
      </c>
      <c r="AD40" s="457">
        <v>2844</v>
      </c>
      <c r="AE40" s="457"/>
      <c r="AF40" s="457">
        <v>10260</v>
      </c>
      <c r="AG40" s="457"/>
      <c r="AH40" s="457">
        <v>11439</v>
      </c>
      <c r="AI40" s="457"/>
      <c r="AJ40" s="494">
        <f>Z40</f>
        <v>8966</v>
      </c>
      <c r="AK40" s="494"/>
      <c r="AL40" s="458">
        <f>SUM(AD40:AJ40)</f>
        <v>33509</v>
      </c>
      <c r="AM40" s="458"/>
    </row>
    <row r="41" spans="1:39" ht="15.75" thickBot="1">
      <c r="A41" s="166" t="s">
        <v>310</v>
      </c>
      <c r="B41" s="319"/>
      <c r="C41" s="320">
        <v>73</v>
      </c>
      <c r="D41" s="321"/>
      <c r="E41" s="322">
        <v>56</v>
      </c>
      <c r="F41" s="321"/>
      <c r="G41" s="322">
        <v>85</v>
      </c>
      <c r="H41" s="321"/>
      <c r="I41" s="322">
        <v>69</v>
      </c>
      <c r="J41" s="448"/>
      <c r="K41" s="451">
        <v>64</v>
      </c>
      <c r="L41" s="448"/>
      <c r="M41" s="451">
        <v>108</v>
      </c>
      <c r="N41" s="448"/>
      <c r="O41" s="451">
        <v>73</v>
      </c>
      <c r="P41" s="448"/>
      <c r="Q41" s="448">
        <v>61</v>
      </c>
      <c r="R41" s="314"/>
      <c r="S41" s="318"/>
      <c r="T41" s="314"/>
      <c r="U41" s="318"/>
      <c r="V41" s="314"/>
      <c r="W41" s="318"/>
      <c r="X41" s="314"/>
      <c r="Y41" s="318"/>
      <c r="Z41" s="329"/>
      <c r="AA41" s="323">
        <f>SUM(B41:Y41)</f>
        <v>589</v>
      </c>
      <c r="AC41" s="166" t="s">
        <v>310</v>
      </c>
      <c r="AD41" s="454"/>
      <c r="AE41" s="454">
        <v>515</v>
      </c>
      <c r="AF41" s="454"/>
      <c r="AG41" s="454">
        <v>783</v>
      </c>
      <c r="AH41" s="454"/>
      <c r="AI41" s="454">
        <v>666</v>
      </c>
      <c r="AJ41" s="495"/>
      <c r="AK41" s="495">
        <f>AA41</f>
        <v>589</v>
      </c>
      <c r="AL41" s="455"/>
      <c r="AM41" s="456">
        <f>SUM(AD41:AK41)</f>
        <v>2553</v>
      </c>
    </row>
    <row r="42" spans="1:39" ht="15.75" thickBot="1">
      <c r="A42" s="181" t="s">
        <v>311</v>
      </c>
      <c r="B42" s="324">
        <v>70</v>
      </c>
      <c r="C42" s="325"/>
      <c r="D42" s="326">
        <v>55</v>
      </c>
      <c r="E42" s="325"/>
      <c r="F42" s="326">
        <v>84</v>
      </c>
      <c r="G42" s="325"/>
      <c r="H42" s="326">
        <v>64</v>
      </c>
      <c r="I42" s="325"/>
      <c r="J42" s="449">
        <v>62</v>
      </c>
      <c r="K42" s="450"/>
      <c r="L42" s="449">
        <v>99</v>
      </c>
      <c r="M42" s="450"/>
      <c r="N42" s="449">
        <v>66</v>
      </c>
      <c r="O42" s="450"/>
      <c r="P42" s="449">
        <v>45</v>
      </c>
      <c r="Q42" s="449"/>
      <c r="R42" s="312"/>
      <c r="S42" s="311"/>
      <c r="T42" s="312"/>
      <c r="U42" s="311"/>
      <c r="V42" s="312"/>
      <c r="W42" s="311"/>
      <c r="X42" s="312"/>
      <c r="Y42" s="311"/>
      <c r="Z42" s="327">
        <f>SUM(B42:X42)</f>
        <v>545</v>
      </c>
      <c r="AA42" s="328"/>
      <c r="AC42" s="181" t="s">
        <v>311</v>
      </c>
      <c r="AD42" s="457">
        <v>351</v>
      </c>
      <c r="AE42" s="457"/>
      <c r="AF42" s="457">
        <v>470</v>
      </c>
      <c r="AG42" s="457"/>
      <c r="AH42" s="457">
        <v>584</v>
      </c>
      <c r="AI42" s="457"/>
      <c r="AJ42" s="494">
        <f>Z42</f>
        <v>545</v>
      </c>
      <c r="AK42" s="494"/>
      <c r="AL42" s="458">
        <f>SUM(AD42:AJ42)</f>
        <v>1950</v>
      </c>
      <c r="AM42" s="458"/>
    </row>
    <row r="43" spans="1:39" ht="15.75" thickBot="1">
      <c r="A43" s="181" t="s">
        <v>7</v>
      </c>
      <c r="B43" s="324">
        <v>3</v>
      </c>
      <c r="C43" s="325"/>
      <c r="D43" s="326">
        <v>1</v>
      </c>
      <c r="E43" s="325"/>
      <c r="F43" s="326">
        <v>1</v>
      </c>
      <c r="G43" s="325"/>
      <c r="H43" s="326">
        <v>5</v>
      </c>
      <c r="I43" s="325"/>
      <c r="J43" s="449">
        <v>2</v>
      </c>
      <c r="K43" s="450"/>
      <c r="L43" s="449">
        <v>9</v>
      </c>
      <c r="M43" s="450"/>
      <c r="N43" s="449">
        <v>7</v>
      </c>
      <c r="O43" s="450"/>
      <c r="P43" s="449">
        <v>16</v>
      </c>
      <c r="Q43" s="449"/>
      <c r="R43" s="312"/>
      <c r="S43" s="311"/>
      <c r="T43" s="312"/>
      <c r="U43" s="311"/>
      <c r="V43" s="312"/>
      <c r="W43" s="311"/>
      <c r="X43" s="312"/>
      <c r="Y43" s="311"/>
      <c r="Z43" s="327">
        <f>SUM(B43:X43)</f>
        <v>44</v>
      </c>
      <c r="AA43" s="328"/>
      <c r="AC43" s="181" t="s">
        <v>7</v>
      </c>
      <c r="AD43" s="457">
        <v>164</v>
      </c>
      <c r="AE43" s="457"/>
      <c r="AF43" s="457">
        <v>313</v>
      </c>
      <c r="AG43" s="457"/>
      <c r="AH43" s="457">
        <v>82</v>
      </c>
      <c r="AI43" s="457"/>
      <c r="AJ43" s="494">
        <f>Z43</f>
        <v>44</v>
      </c>
      <c r="AK43" s="494"/>
      <c r="AL43" s="458">
        <f>SUM(AD43:AJ43)</f>
        <v>603</v>
      </c>
      <c r="AM43" s="458"/>
    </row>
    <row r="44" spans="1:39" ht="15.75" thickBot="1">
      <c r="A44" s="166" t="s">
        <v>330</v>
      </c>
      <c r="B44" s="320"/>
      <c r="C44" s="320">
        <v>269</v>
      </c>
      <c r="D44" s="322"/>
      <c r="E44" s="322">
        <v>214</v>
      </c>
      <c r="F44" s="322"/>
      <c r="G44" s="322">
        <v>313</v>
      </c>
      <c r="H44" s="322"/>
      <c r="I44" s="322">
        <v>282</v>
      </c>
      <c r="J44" s="451"/>
      <c r="K44" s="451">
        <v>265</v>
      </c>
      <c r="L44" s="451"/>
      <c r="M44" s="451">
        <v>307</v>
      </c>
      <c r="N44" s="451"/>
      <c r="O44" s="451">
        <v>339</v>
      </c>
      <c r="P44" s="451"/>
      <c r="Q44" s="451">
        <v>245</v>
      </c>
      <c r="R44" s="314"/>
      <c r="S44" s="316"/>
      <c r="T44" s="314"/>
      <c r="U44" s="316"/>
      <c r="V44" s="314"/>
      <c r="W44" s="316"/>
      <c r="X44" s="314"/>
      <c r="Y44" s="316"/>
      <c r="Z44" s="329"/>
      <c r="AA44" s="323">
        <f>SUM(B44:Y44)</f>
        <v>2234</v>
      </c>
      <c r="AC44" s="166" t="s">
        <v>330</v>
      </c>
      <c r="AD44" s="454"/>
      <c r="AE44" s="454">
        <v>446</v>
      </c>
      <c r="AF44" s="454"/>
      <c r="AG44" s="454">
        <v>2210</v>
      </c>
      <c r="AH44" s="454"/>
      <c r="AI44" s="454">
        <v>2699</v>
      </c>
      <c r="AJ44" s="495"/>
      <c r="AK44" s="495">
        <f>AA44</f>
        <v>2234</v>
      </c>
      <c r="AL44" s="455"/>
      <c r="AM44" s="456">
        <f>SUM(AD44:AK44)</f>
        <v>7589</v>
      </c>
    </row>
    <row r="45" spans="1:39" ht="15.75" thickBot="1">
      <c r="A45" s="180" t="s">
        <v>1220</v>
      </c>
      <c r="B45" s="326">
        <v>0</v>
      </c>
      <c r="C45" s="325"/>
      <c r="D45" s="326">
        <v>1</v>
      </c>
      <c r="E45" s="325"/>
      <c r="F45" s="326">
        <v>0</v>
      </c>
      <c r="G45" s="325"/>
      <c r="H45" s="326">
        <v>0</v>
      </c>
      <c r="I45" s="325"/>
      <c r="J45" s="449">
        <v>0</v>
      </c>
      <c r="K45" s="450"/>
      <c r="L45" s="449">
        <v>1</v>
      </c>
      <c r="M45" s="450"/>
      <c r="N45" s="449">
        <v>0</v>
      </c>
      <c r="O45" s="450"/>
      <c r="P45" s="449">
        <v>0</v>
      </c>
      <c r="Q45" s="449"/>
      <c r="R45" s="312"/>
      <c r="S45" s="311"/>
      <c r="T45" s="312"/>
      <c r="U45" s="311"/>
      <c r="V45" s="312"/>
      <c r="W45" s="311"/>
      <c r="X45" s="312"/>
      <c r="Y45" s="311"/>
      <c r="Z45" s="327">
        <f>SUM(B45:X45)</f>
        <v>2</v>
      </c>
      <c r="AA45" s="328"/>
      <c r="AC45" s="180" t="s">
        <v>1220</v>
      </c>
      <c r="AD45" s="457">
        <v>3</v>
      </c>
      <c r="AE45" s="460"/>
      <c r="AF45" s="457">
        <v>18</v>
      </c>
      <c r="AG45" s="460"/>
      <c r="AH45" s="460">
        <v>15</v>
      </c>
      <c r="AI45" s="460"/>
      <c r="AJ45" s="496">
        <f>Z45</f>
        <v>2</v>
      </c>
      <c r="AK45" s="496"/>
      <c r="AL45" s="458">
        <f>SUM(AD45:AJ45)</f>
        <v>38</v>
      </c>
      <c r="AM45" s="458"/>
    </row>
    <row r="46" spans="1:39" ht="15.75" thickBot="1">
      <c r="A46" s="184" t="s">
        <v>312</v>
      </c>
      <c r="B46" s="324">
        <v>94</v>
      </c>
      <c r="C46" s="325"/>
      <c r="D46" s="326">
        <v>83</v>
      </c>
      <c r="E46" s="325"/>
      <c r="F46" s="326">
        <v>123</v>
      </c>
      <c r="G46" s="325"/>
      <c r="H46" s="326">
        <v>133</v>
      </c>
      <c r="I46" s="325"/>
      <c r="J46" s="449">
        <v>94</v>
      </c>
      <c r="K46" s="450"/>
      <c r="L46" s="449">
        <v>113</v>
      </c>
      <c r="M46" s="450"/>
      <c r="N46" s="449">
        <v>117</v>
      </c>
      <c r="O46" s="450"/>
      <c r="P46" s="449">
        <v>99</v>
      </c>
      <c r="Q46" s="449"/>
      <c r="R46" s="312"/>
      <c r="S46" s="311"/>
      <c r="T46" s="312"/>
      <c r="U46" s="311"/>
      <c r="V46" s="312"/>
      <c r="W46" s="311"/>
      <c r="X46" s="312"/>
      <c r="Y46" s="311"/>
      <c r="Z46" s="327">
        <f>SUM(B46:X46)</f>
        <v>856</v>
      </c>
      <c r="AA46" s="328"/>
      <c r="AC46" s="184" t="s">
        <v>312</v>
      </c>
      <c r="AD46" s="457">
        <v>243</v>
      </c>
      <c r="AE46" s="460"/>
      <c r="AF46" s="457">
        <v>652</v>
      </c>
      <c r="AG46" s="460"/>
      <c r="AH46" s="460">
        <v>663</v>
      </c>
      <c r="AI46" s="460"/>
      <c r="AJ46" s="496">
        <f>Z46</f>
        <v>856</v>
      </c>
      <c r="AK46" s="496"/>
      <c r="AL46" s="458">
        <f>SUM(AD46:AJ46)</f>
        <v>2414</v>
      </c>
      <c r="AM46" s="458"/>
    </row>
    <row r="47" spans="1:39" ht="15.75" thickBot="1">
      <c r="A47" s="185" t="s">
        <v>500</v>
      </c>
      <c r="B47" s="326">
        <v>132</v>
      </c>
      <c r="C47" s="325"/>
      <c r="D47" s="326">
        <v>110</v>
      </c>
      <c r="E47" s="325"/>
      <c r="F47" s="326">
        <v>143</v>
      </c>
      <c r="G47" s="325"/>
      <c r="H47" s="326">
        <v>114</v>
      </c>
      <c r="I47" s="325"/>
      <c r="J47" s="449">
        <v>147</v>
      </c>
      <c r="K47" s="450"/>
      <c r="L47" s="449">
        <v>153</v>
      </c>
      <c r="M47" s="450"/>
      <c r="N47" s="449">
        <v>178</v>
      </c>
      <c r="O47" s="450"/>
      <c r="P47" s="449">
        <v>108</v>
      </c>
      <c r="Q47" s="449"/>
      <c r="R47" s="312"/>
      <c r="S47" s="311"/>
      <c r="T47" s="312"/>
      <c r="U47" s="311"/>
      <c r="V47" s="312"/>
      <c r="W47" s="311"/>
      <c r="X47" s="312"/>
      <c r="Y47" s="311"/>
      <c r="Z47" s="327">
        <f>SUM(B47:X47)</f>
        <v>1085</v>
      </c>
      <c r="AA47" s="328"/>
      <c r="AC47" s="185" t="s">
        <v>500</v>
      </c>
      <c r="AD47" s="457">
        <v>52</v>
      </c>
      <c r="AE47" s="460"/>
      <c r="AF47" s="457">
        <v>900</v>
      </c>
      <c r="AG47" s="460"/>
      <c r="AH47" s="460">
        <v>1666</v>
      </c>
      <c r="AI47" s="460"/>
      <c r="AJ47" s="496">
        <f>Z47</f>
        <v>1085</v>
      </c>
      <c r="AK47" s="496"/>
      <c r="AL47" s="458">
        <f>SUM(AD47:AJ47)</f>
        <v>3703</v>
      </c>
      <c r="AM47" s="458"/>
    </row>
    <row r="48" spans="1:39" ht="15.75" thickBot="1">
      <c r="A48" s="186" t="s">
        <v>311</v>
      </c>
      <c r="B48" s="324">
        <v>32</v>
      </c>
      <c r="C48" s="325"/>
      <c r="D48" s="326">
        <v>12</v>
      </c>
      <c r="E48" s="325"/>
      <c r="F48" s="326">
        <v>30</v>
      </c>
      <c r="G48" s="325"/>
      <c r="H48" s="326">
        <v>22</v>
      </c>
      <c r="I48" s="325"/>
      <c r="J48" s="449">
        <v>16</v>
      </c>
      <c r="K48" s="450"/>
      <c r="L48" s="449">
        <v>33</v>
      </c>
      <c r="M48" s="450"/>
      <c r="N48" s="449">
        <v>31</v>
      </c>
      <c r="O48" s="450"/>
      <c r="P48" s="449">
        <v>32</v>
      </c>
      <c r="Q48" s="449"/>
      <c r="R48" s="312"/>
      <c r="S48" s="311"/>
      <c r="T48" s="312"/>
      <c r="U48" s="311"/>
      <c r="V48" s="312"/>
      <c r="W48" s="311"/>
      <c r="X48" s="312"/>
      <c r="Y48" s="311"/>
      <c r="Z48" s="327">
        <f>SUM(B48:X48)</f>
        <v>208</v>
      </c>
      <c r="AA48" s="328"/>
      <c r="AC48" s="186" t="s">
        <v>311</v>
      </c>
      <c r="AD48" s="457">
        <v>148</v>
      </c>
      <c r="AE48" s="460"/>
      <c r="AF48" s="457">
        <v>531</v>
      </c>
      <c r="AG48" s="460"/>
      <c r="AH48" s="460">
        <v>267</v>
      </c>
      <c r="AI48" s="460"/>
      <c r="AJ48" s="496">
        <f>Z48</f>
        <v>208</v>
      </c>
      <c r="AK48" s="496"/>
      <c r="AL48" s="458">
        <f>SUM(AD48:AJ48)</f>
        <v>1154</v>
      </c>
      <c r="AM48" s="458"/>
    </row>
    <row r="49" spans="1:39" ht="15.75" thickBot="1">
      <c r="A49" s="187" t="s">
        <v>7</v>
      </c>
      <c r="B49" s="324">
        <v>11</v>
      </c>
      <c r="C49" s="325"/>
      <c r="D49" s="326">
        <v>8</v>
      </c>
      <c r="E49" s="325"/>
      <c r="F49" s="326">
        <v>17</v>
      </c>
      <c r="G49" s="325"/>
      <c r="H49" s="326">
        <v>13</v>
      </c>
      <c r="I49" s="325"/>
      <c r="J49" s="449">
        <v>8</v>
      </c>
      <c r="K49" s="450"/>
      <c r="L49" s="449">
        <v>7</v>
      </c>
      <c r="M49" s="450"/>
      <c r="N49" s="449">
        <v>13</v>
      </c>
      <c r="O49" s="450"/>
      <c r="P49" s="449">
        <v>6</v>
      </c>
      <c r="Q49" s="449"/>
      <c r="R49" s="312"/>
      <c r="S49" s="311"/>
      <c r="T49" s="312"/>
      <c r="U49" s="311"/>
      <c r="V49" s="312"/>
      <c r="W49" s="311"/>
      <c r="X49" s="312"/>
      <c r="Y49" s="311"/>
      <c r="Z49" s="327">
        <f>SUM(B49:X49)</f>
        <v>83</v>
      </c>
      <c r="AA49" s="328"/>
      <c r="AC49" s="187" t="s">
        <v>7</v>
      </c>
      <c r="AD49" s="457"/>
      <c r="AE49" s="460"/>
      <c r="AF49" s="457">
        <v>109</v>
      </c>
      <c r="AG49" s="460"/>
      <c r="AH49" s="460">
        <v>88</v>
      </c>
      <c r="AI49" s="460"/>
      <c r="AJ49" s="496">
        <f>Z49</f>
        <v>83</v>
      </c>
      <c r="AK49" s="496"/>
      <c r="AL49" s="458">
        <f>SUM(AD49:AJ49)</f>
        <v>280</v>
      </c>
      <c r="AM49" s="458"/>
    </row>
    <row r="50" spans="1:39" ht="15.75" thickBot="1">
      <c r="A50" s="166" t="s">
        <v>243</v>
      </c>
      <c r="B50" s="319"/>
      <c r="C50" s="322">
        <v>32</v>
      </c>
      <c r="D50" s="321"/>
      <c r="E50" s="322">
        <v>30</v>
      </c>
      <c r="F50" s="321"/>
      <c r="G50" s="322">
        <v>26</v>
      </c>
      <c r="H50" s="321"/>
      <c r="I50" s="322">
        <v>29</v>
      </c>
      <c r="J50" s="448"/>
      <c r="K50" s="451">
        <v>27</v>
      </c>
      <c r="L50" s="448"/>
      <c r="M50" s="451">
        <v>37</v>
      </c>
      <c r="N50" s="448"/>
      <c r="O50" s="451">
        <v>39</v>
      </c>
      <c r="P50" s="448"/>
      <c r="Q50" s="448">
        <v>40</v>
      </c>
      <c r="R50" s="314"/>
      <c r="S50" s="318"/>
      <c r="T50" s="314"/>
      <c r="U50" s="318"/>
      <c r="V50" s="314"/>
      <c r="W50" s="318"/>
      <c r="X50" s="314"/>
      <c r="Y50" s="318"/>
      <c r="Z50" s="329"/>
      <c r="AA50" s="323">
        <f>SUM(B50:Y50)</f>
        <v>260</v>
      </c>
      <c r="AC50" s="166" t="s">
        <v>243</v>
      </c>
      <c r="AD50" s="454"/>
      <c r="AE50" s="454">
        <v>205</v>
      </c>
      <c r="AF50" s="454"/>
      <c r="AG50" s="454">
        <v>605</v>
      </c>
      <c r="AH50" s="454"/>
      <c r="AI50" s="454">
        <v>603</v>
      </c>
      <c r="AJ50" s="495"/>
      <c r="AK50" s="495">
        <f>AA50</f>
        <v>260</v>
      </c>
      <c r="AL50" s="455"/>
      <c r="AM50" s="456">
        <f>SUM(AD50:AK50)</f>
        <v>1673</v>
      </c>
    </row>
    <row r="51" spans="1:39" ht="15.75" thickBot="1">
      <c r="A51" s="175" t="s">
        <v>1139</v>
      </c>
      <c r="B51" s="326">
        <v>17</v>
      </c>
      <c r="C51" s="325"/>
      <c r="D51" s="326">
        <v>21</v>
      </c>
      <c r="E51" s="325"/>
      <c r="F51" s="326">
        <v>13</v>
      </c>
      <c r="G51" s="325"/>
      <c r="H51" s="326">
        <v>16</v>
      </c>
      <c r="I51" s="325"/>
      <c r="J51" s="449">
        <v>8</v>
      </c>
      <c r="K51" s="450"/>
      <c r="L51" s="449">
        <v>12</v>
      </c>
      <c r="M51" s="450"/>
      <c r="N51" s="449">
        <v>19</v>
      </c>
      <c r="O51" s="450"/>
      <c r="P51" s="449">
        <v>5</v>
      </c>
      <c r="Q51" s="449"/>
      <c r="R51" s="312"/>
      <c r="S51" s="311"/>
      <c r="T51" s="312"/>
      <c r="U51" s="311"/>
      <c r="V51" s="312"/>
      <c r="W51" s="311"/>
      <c r="X51" s="312"/>
      <c r="Y51" s="311"/>
      <c r="Z51" s="327">
        <f>SUM(B51:X51)</f>
        <v>111</v>
      </c>
      <c r="AA51" s="328"/>
      <c r="AC51" s="175" t="s">
        <v>1139</v>
      </c>
      <c r="AD51" s="457">
        <v>81</v>
      </c>
      <c r="AE51" s="457"/>
      <c r="AF51" s="457">
        <v>346</v>
      </c>
      <c r="AG51" s="457"/>
      <c r="AH51" s="457">
        <v>388</v>
      </c>
      <c r="AI51" s="457"/>
      <c r="AJ51" s="494">
        <f>Z51</f>
        <v>111</v>
      </c>
      <c r="AK51" s="494"/>
      <c r="AL51" s="458">
        <f>SUM(AD51:AJ51)</f>
        <v>926</v>
      </c>
      <c r="AM51" s="458"/>
    </row>
    <row r="52" spans="1:39" ht="15.75" thickBot="1">
      <c r="A52" s="179" t="s">
        <v>1140</v>
      </c>
      <c r="B52" s="326">
        <v>0</v>
      </c>
      <c r="C52" s="325"/>
      <c r="D52" s="326">
        <v>0</v>
      </c>
      <c r="E52" s="325"/>
      <c r="F52" s="326">
        <v>4</v>
      </c>
      <c r="G52" s="325"/>
      <c r="H52" s="326">
        <v>4</v>
      </c>
      <c r="I52" s="325"/>
      <c r="J52" s="449">
        <v>1</v>
      </c>
      <c r="K52" s="450"/>
      <c r="L52" s="449">
        <v>2</v>
      </c>
      <c r="M52" s="450"/>
      <c r="N52" s="449">
        <v>3</v>
      </c>
      <c r="O52" s="450"/>
      <c r="P52" s="449">
        <v>0</v>
      </c>
      <c r="Q52" s="449"/>
      <c r="R52" s="312"/>
      <c r="S52" s="311"/>
      <c r="T52" s="312"/>
      <c r="U52" s="311"/>
      <c r="V52" s="312"/>
      <c r="W52" s="311"/>
      <c r="X52" s="312"/>
      <c r="Y52" s="311"/>
      <c r="Z52" s="327">
        <f>SUM(B52:X52)</f>
        <v>14</v>
      </c>
      <c r="AA52" s="328"/>
      <c r="AC52" s="179" t="s">
        <v>1140</v>
      </c>
      <c r="AD52" s="457">
        <v>1</v>
      </c>
      <c r="AE52" s="457"/>
      <c r="AF52" s="457">
        <v>13</v>
      </c>
      <c r="AG52" s="457"/>
      <c r="AH52" s="457">
        <v>25</v>
      </c>
      <c r="AI52" s="457"/>
      <c r="AJ52" s="494">
        <f>Z52</f>
        <v>14</v>
      </c>
      <c r="AK52" s="494"/>
      <c r="AL52" s="458">
        <f>SUM(AD52:AJ52)</f>
        <v>53</v>
      </c>
      <c r="AM52" s="458"/>
    </row>
    <row r="53" spans="1:39" ht="15.75" thickBot="1">
      <c r="A53" s="180" t="s">
        <v>1141</v>
      </c>
      <c r="B53" s="326">
        <v>1</v>
      </c>
      <c r="C53" s="325"/>
      <c r="D53" s="326">
        <v>0</v>
      </c>
      <c r="E53" s="325"/>
      <c r="F53" s="326">
        <v>5</v>
      </c>
      <c r="G53" s="325"/>
      <c r="H53" s="326">
        <v>4</v>
      </c>
      <c r="I53" s="325"/>
      <c r="J53" s="449">
        <v>8</v>
      </c>
      <c r="K53" s="450"/>
      <c r="L53" s="449">
        <v>7</v>
      </c>
      <c r="M53" s="450"/>
      <c r="N53" s="449">
        <v>6</v>
      </c>
      <c r="O53" s="450"/>
      <c r="P53" s="449">
        <v>6</v>
      </c>
      <c r="Q53" s="449"/>
      <c r="R53" s="312"/>
      <c r="S53" s="311"/>
      <c r="T53" s="312"/>
      <c r="U53" s="311"/>
      <c r="V53" s="312"/>
      <c r="W53" s="311"/>
      <c r="X53" s="312"/>
      <c r="Y53" s="311"/>
      <c r="Z53" s="327">
        <f>SUM(B53:X53)</f>
        <v>37</v>
      </c>
      <c r="AA53" s="328"/>
      <c r="AC53" s="180" t="s">
        <v>1141</v>
      </c>
      <c r="AD53" s="457">
        <v>10</v>
      </c>
      <c r="AE53" s="457"/>
      <c r="AF53" s="457">
        <v>126</v>
      </c>
      <c r="AG53" s="457"/>
      <c r="AH53" s="457">
        <v>109</v>
      </c>
      <c r="AI53" s="457"/>
      <c r="AJ53" s="494">
        <f>Z53</f>
        <v>37</v>
      </c>
      <c r="AK53" s="494"/>
      <c r="AL53" s="458">
        <f>SUM(AD53:AJ53)</f>
        <v>282</v>
      </c>
      <c r="AM53" s="458"/>
    </row>
    <row r="54" spans="1:39" ht="15.75" thickBot="1">
      <c r="A54" s="175" t="s">
        <v>1132</v>
      </c>
      <c r="B54" s="326">
        <v>14</v>
      </c>
      <c r="C54" s="325"/>
      <c r="D54" s="326">
        <v>9</v>
      </c>
      <c r="E54" s="325"/>
      <c r="F54" s="326">
        <v>4</v>
      </c>
      <c r="G54" s="325"/>
      <c r="H54" s="326">
        <v>5</v>
      </c>
      <c r="I54" s="325"/>
      <c r="J54" s="449">
        <v>10</v>
      </c>
      <c r="K54" s="450"/>
      <c r="L54" s="449">
        <v>16</v>
      </c>
      <c r="M54" s="450"/>
      <c r="N54" s="449">
        <v>11</v>
      </c>
      <c r="O54" s="450"/>
      <c r="P54" s="449">
        <v>29</v>
      </c>
      <c r="Q54" s="449"/>
      <c r="R54" s="312"/>
      <c r="S54" s="311"/>
      <c r="T54" s="312"/>
      <c r="U54" s="311"/>
      <c r="V54" s="312"/>
      <c r="W54" s="311"/>
      <c r="X54" s="312"/>
      <c r="Y54" s="311"/>
      <c r="Z54" s="327">
        <f>SUM(B54:X54)</f>
        <v>98</v>
      </c>
      <c r="AA54" s="328"/>
      <c r="AC54" s="175" t="s">
        <v>1132</v>
      </c>
      <c r="AD54" s="457">
        <v>113</v>
      </c>
      <c r="AE54" s="457"/>
      <c r="AF54" s="457">
        <v>120</v>
      </c>
      <c r="AG54" s="457"/>
      <c r="AH54" s="457">
        <v>81</v>
      </c>
      <c r="AI54" s="457"/>
      <c r="AJ54" s="494">
        <f>Z54</f>
        <v>98</v>
      </c>
      <c r="AK54" s="494"/>
      <c r="AL54" s="458">
        <f>SUM(AD54:AJ54)</f>
        <v>412</v>
      </c>
      <c r="AM54" s="458"/>
    </row>
    <row r="55" spans="1:39" ht="15.75" thickBot="1">
      <c r="A55" s="166" t="s">
        <v>372</v>
      </c>
      <c r="B55" s="319"/>
      <c r="C55" s="322">
        <v>125</v>
      </c>
      <c r="D55" s="321"/>
      <c r="E55" s="322">
        <v>124</v>
      </c>
      <c r="F55" s="321"/>
      <c r="G55" s="322">
        <v>175</v>
      </c>
      <c r="H55" s="321"/>
      <c r="I55" s="322">
        <v>139</v>
      </c>
      <c r="J55" s="448"/>
      <c r="K55" s="451">
        <v>178</v>
      </c>
      <c r="L55" s="448"/>
      <c r="M55" s="451">
        <v>459</v>
      </c>
      <c r="N55" s="448"/>
      <c r="O55" s="451">
        <v>465</v>
      </c>
      <c r="P55" s="448"/>
      <c r="Q55" s="448"/>
      <c r="R55" s="314"/>
      <c r="S55" s="318"/>
      <c r="T55" s="314"/>
      <c r="U55" s="318"/>
      <c r="V55" s="314"/>
      <c r="W55" s="318"/>
      <c r="X55" s="314"/>
      <c r="Y55" s="318"/>
      <c r="Z55" s="329"/>
      <c r="AA55" s="323">
        <f>SUM(C55:Y55)</f>
        <v>1665</v>
      </c>
      <c r="AC55" s="166" t="s">
        <v>372</v>
      </c>
      <c r="AD55" s="454"/>
      <c r="AE55" s="454">
        <v>31</v>
      </c>
      <c r="AF55" s="454"/>
      <c r="AG55" s="454">
        <v>0</v>
      </c>
      <c r="AH55" s="454"/>
      <c r="AI55" s="454">
        <v>187</v>
      </c>
      <c r="AJ55" s="495"/>
      <c r="AK55" s="495">
        <f>AA55</f>
        <v>1665</v>
      </c>
      <c r="AL55" s="455"/>
      <c r="AM55" s="456">
        <f>SUM(AD55:AK55)</f>
        <v>1883</v>
      </c>
    </row>
    <row r="56" spans="1:39" ht="15.75" thickBot="1">
      <c r="A56" s="280" t="s">
        <v>2122</v>
      </c>
      <c r="B56" s="326">
        <v>52</v>
      </c>
      <c r="C56" s="325"/>
      <c r="D56" s="326">
        <v>52</v>
      </c>
      <c r="E56" s="325"/>
      <c r="F56" s="326">
        <v>101</v>
      </c>
      <c r="G56" s="325"/>
      <c r="H56" s="326">
        <v>67</v>
      </c>
      <c r="I56" s="325"/>
      <c r="J56" s="449">
        <v>127</v>
      </c>
      <c r="K56" s="450"/>
      <c r="L56" s="449">
        <v>342</v>
      </c>
      <c r="M56" s="450"/>
      <c r="N56" s="449">
        <v>237</v>
      </c>
      <c r="O56" s="450"/>
      <c r="P56" s="449"/>
      <c r="Q56" s="449"/>
      <c r="R56" s="326"/>
      <c r="S56" s="326"/>
      <c r="T56" s="326"/>
      <c r="U56" s="326"/>
      <c r="V56" s="326"/>
      <c r="W56" s="326"/>
      <c r="X56" s="326"/>
      <c r="Y56" s="326"/>
      <c r="Z56" s="327">
        <f>SUM(B56:Y56)</f>
        <v>978</v>
      </c>
      <c r="AA56" s="328"/>
      <c r="AC56" s="280" t="s">
        <v>2122</v>
      </c>
      <c r="AD56" s="457"/>
      <c r="AE56" s="457"/>
      <c r="AF56" s="457">
        <v>0</v>
      </c>
      <c r="AG56" s="457"/>
      <c r="AH56" s="457">
        <v>99</v>
      </c>
      <c r="AI56" s="457"/>
      <c r="AJ56" s="494">
        <f t="shared" ref="AJ56:AJ67" si="3">Z56</f>
        <v>978</v>
      </c>
      <c r="AK56" s="494"/>
      <c r="AL56" s="458">
        <f>SUM(AD56:AH56)</f>
        <v>99</v>
      </c>
      <c r="AM56" s="458"/>
    </row>
    <row r="57" spans="1:39" ht="15.75" thickBot="1">
      <c r="A57" s="280" t="s">
        <v>2123</v>
      </c>
      <c r="B57" s="326">
        <v>1</v>
      </c>
      <c r="C57" s="325"/>
      <c r="D57" s="326">
        <v>0</v>
      </c>
      <c r="E57" s="325"/>
      <c r="F57" s="326">
        <v>0</v>
      </c>
      <c r="G57" s="325"/>
      <c r="H57" s="326">
        <v>1</v>
      </c>
      <c r="I57" s="325"/>
      <c r="J57" s="449">
        <v>0</v>
      </c>
      <c r="K57" s="450"/>
      <c r="L57" s="449">
        <v>0</v>
      </c>
      <c r="M57" s="450"/>
      <c r="N57" s="449">
        <v>0</v>
      </c>
      <c r="O57" s="450"/>
      <c r="P57" s="449"/>
      <c r="Q57" s="449"/>
      <c r="R57" s="326"/>
      <c r="S57" s="326"/>
      <c r="T57" s="326"/>
      <c r="U57" s="326"/>
      <c r="V57" s="326"/>
      <c r="W57" s="326"/>
      <c r="X57" s="326"/>
      <c r="Y57" s="326"/>
      <c r="Z57" s="327">
        <f t="shared" ref="Z57:Z67" si="4">SUM(B57:Y57)</f>
        <v>2</v>
      </c>
      <c r="AA57" s="328"/>
      <c r="AC57" s="280" t="s">
        <v>2123</v>
      </c>
      <c r="AD57" s="457"/>
      <c r="AE57" s="457"/>
      <c r="AF57" s="457"/>
      <c r="AG57" s="457"/>
      <c r="AH57" s="457">
        <v>0</v>
      </c>
      <c r="AI57" s="457"/>
      <c r="AJ57" s="494">
        <f t="shared" si="3"/>
        <v>2</v>
      </c>
      <c r="AK57" s="494"/>
      <c r="AL57" s="458">
        <f t="shared" ref="AL57:AL67" si="5">SUM(AD57:AH57)</f>
        <v>0</v>
      </c>
      <c r="AM57" s="458"/>
    </row>
    <row r="58" spans="1:39" ht="15.75" thickBot="1">
      <c r="A58" s="281" t="s">
        <v>2124</v>
      </c>
      <c r="B58" s="326">
        <v>0</v>
      </c>
      <c r="C58" s="325"/>
      <c r="D58" s="326">
        <v>0</v>
      </c>
      <c r="E58" s="325"/>
      <c r="F58" s="326">
        <v>0</v>
      </c>
      <c r="G58" s="325"/>
      <c r="H58" s="326">
        <v>0</v>
      </c>
      <c r="I58" s="325"/>
      <c r="J58" s="449">
        <v>2</v>
      </c>
      <c r="K58" s="450"/>
      <c r="L58" s="449">
        <v>0</v>
      </c>
      <c r="M58" s="450"/>
      <c r="N58" s="449">
        <v>0</v>
      </c>
      <c r="O58" s="450"/>
      <c r="P58" s="449"/>
      <c r="Q58" s="449"/>
      <c r="R58" s="326"/>
      <c r="S58" s="326"/>
      <c r="T58" s="326"/>
      <c r="U58" s="326"/>
      <c r="V58" s="326"/>
      <c r="W58" s="326"/>
      <c r="X58" s="326"/>
      <c r="Y58" s="326"/>
      <c r="Z58" s="327">
        <f t="shared" si="4"/>
        <v>2</v>
      </c>
      <c r="AA58" s="328"/>
      <c r="AC58" s="281" t="s">
        <v>2124</v>
      </c>
      <c r="AD58" s="457"/>
      <c r="AE58" s="457"/>
      <c r="AF58" s="457"/>
      <c r="AG58" s="457"/>
      <c r="AH58" s="457">
        <v>1</v>
      </c>
      <c r="AI58" s="457"/>
      <c r="AJ58" s="494">
        <f t="shared" si="3"/>
        <v>2</v>
      </c>
      <c r="AK58" s="494"/>
      <c r="AL58" s="458">
        <f t="shared" si="5"/>
        <v>1</v>
      </c>
      <c r="AM58" s="458"/>
    </row>
    <row r="59" spans="1:39" ht="30.75" thickBot="1">
      <c r="A59" s="281" t="s">
        <v>2125</v>
      </c>
      <c r="B59" s="326">
        <v>0</v>
      </c>
      <c r="C59" s="325"/>
      <c r="D59" s="326">
        <v>0</v>
      </c>
      <c r="E59" s="325"/>
      <c r="F59" s="326">
        <v>0</v>
      </c>
      <c r="G59" s="325"/>
      <c r="H59" s="326">
        <v>0</v>
      </c>
      <c r="I59" s="325"/>
      <c r="J59" s="449">
        <v>0</v>
      </c>
      <c r="K59" s="450"/>
      <c r="L59" s="449">
        <v>1</v>
      </c>
      <c r="M59" s="450"/>
      <c r="N59" s="449">
        <v>1</v>
      </c>
      <c r="O59" s="450"/>
      <c r="P59" s="449"/>
      <c r="Q59" s="449"/>
      <c r="R59" s="326"/>
      <c r="S59" s="326"/>
      <c r="T59" s="326"/>
      <c r="U59" s="326"/>
      <c r="V59" s="326"/>
      <c r="W59" s="326"/>
      <c r="X59" s="326"/>
      <c r="Y59" s="326"/>
      <c r="Z59" s="327">
        <f t="shared" si="4"/>
        <v>2</v>
      </c>
      <c r="AA59" s="328"/>
      <c r="AC59" s="281" t="s">
        <v>2125</v>
      </c>
      <c r="AD59" s="457"/>
      <c r="AE59" s="457"/>
      <c r="AF59" s="457"/>
      <c r="AG59" s="457"/>
      <c r="AH59" s="457">
        <v>0</v>
      </c>
      <c r="AI59" s="457"/>
      <c r="AJ59" s="494">
        <f t="shared" si="3"/>
        <v>2</v>
      </c>
      <c r="AK59" s="494"/>
      <c r="AL59" s="458">
        <f t="shared" si="5"/>
        <v>0</v>
      </c>
      <c r="AM59" s="458"/>
    </row>
    <row r="60" spans="1:39" ht="15.75" thickBot="1">
      <c r="A60" s="280" t="s">
        <v>2127</v>
      </c>
      <c r="B60" s="326">
        <v>0</v>
      </c>
      <c r="C60" s="325"/>
      <c r="D60" s="326">
        <v>0</v>
      </c>
      <c r="E60" s="325"/>
      <c r="F60" s="326">
        <v>0</v>
      </c>
      <c r="G60" s="325"/>
      <c r="H60" s="326">
        <v>1</v>
      </c>
      <c r="I60" s="325"/>
      <c r="J60" s="449">
        <v>0</v>
      </c>
      <c r="K60" s="450"/>
      <c r="L60" s="449">
        <v>1</v>
      </c>
      <c r="M60" s="450"/>
      <c r="N60" s="449">
        <v>0</v>
      </c>
      <c r="O60" s="450"/>
      <c r="P60" s="449"/>
      <c r="Q60" s="449"/>
      <c r="R60" s="326"/>
      <c r="S60" s="326"/>
      <c r="T60" s="326"/>
      <c r="U60" s="326"/>
      <c r="V60" s="326"/>
      <c r="W60" s="326"/>
      <c r="X60" s="326"/>
      <c r="Y60" s="326"/>
      <c r="Z60" s="327">
        <f t="shared" si="4"/>
        <v>2</v>
      </c>
      <c r="AA60" s="328"/>
      <c r="AC60" s="280" t="s">
        <v>2127</v>
      </c>
      <c r="AD60" s="457"/>
      <c r="AE60" s="457"/>
      <c r="AF60" s="457"/>
      <c r="AG60" s="457"/>
      <c r="AH60" s="457">
        <v>0</v>
      </c>
      <c r="AI60" s="457"/>
      <c r="AJ60" s="494">
        <f t="shared" si="3"/>
        <v>2</v>
      </c>
      <c r="AK60" s="494"/>
      <c r="AL60" s="458">
        <f t="shared" si="5"/>
        <v>0</v>
      </c>
      <c r="AM60" s="458"/>
    </row>
    <row r="61" spans="1:39" ht="15.75" thickBot="1">
      <c r="A61" s="280" t="s">
        <v>2126</v>
      </c>
      <c r="B61" s="326">
        <v>2</v>
      </c>
      <c r="C61" s="325"/>
      <c r="D61" s="326">
        <v>0</v>
      </c>
      <c r="E61" s="325"/>
      <c r="F61" s="326">
        <v>0</v>
      </c>
      <c r="G61" s="325"/>
      <c r="H61" s="326">
        <v>0</v>
      </c>
      <c r="I61" s="325"/>
      <c r="J61" s="449">
        <v>1</v>
      </c>
      <c r="K61" s="450"/>
      <c r="L61" s="449">
        <v>1</v>
      </c>
      <c r="M61" s="450"/>
      <c r="N61" s="449">
        <v>2</v>
      </c>
      <c r="O61" s="450"/>
      <c r="P61" s="449"/>
      <c r="Q61" s="449"/>
      <c r="R61" s="326"/>
      <c r="S61" s="326"/>
      <c r="T61" s="326"/>
      <c r="U61" s="326"/>
      <c r="V61" s="326"/>
      <c r="W61" s="326"/>
      <c r="X61" s="326"/>
      <c r="Y61" s="326"/>
      <c r="Z61" s="327">
        <f t="shared" si="4"/>
        <v>6</v>
      </c>
      <c r="AA61" s="328"/>
      <c r="AC61" s="280" t="s">
        <v>2126</v>
      </c>
      <c r="AD61" s="457"/>
      <c r="AE61" s="457"/>
      <c r="AF61" s="457"/>
      <c r="AG61" s="457"/>
      <c r="AH61" s="457">
        <v>0</v>
      </c>
      <c r="AI61" s="457"/>
      <c r="AJ61" s="494">
        <f t="shared" si="3"/>
        <v>6</v>
      </c>
      <c r="AK61" s="494"/>
      <c r="AL61" s="458">
        <f t="shared" si="5"/>
        <v>0</v>
      </c>
      <c r="AM61" s="458"/>
    </row>
    <row r="62" spans="1:39" ht="15.75" thickBot="1">
      <c r="A62" s="280" t="s">
        <v>2128</v>
      </c>
      <c r="B62" s="326">
        <v>2</v>
      </c>
      <c r="C62" s="325"/>
      <c r="D62" s="326">
        <v>2</v>
      </c>
      <c r="E62" s="325"/>
      <c r="F62" s="326">
        <v>4</v>
      </c>
      <c r="G62" s="325"/>
      <c r="H62" s="326">
        <v>2</v>
      </c>
      <c r="I62" s="325"/>
      <c r="J62" s="449">
        <v>3</v>
      </c>
      <c r="K62" s="450"/>
      <c r="L62" s="449">
        <v>1</v>
      </c>
      <c r="M62" s="450"/>
      <c r="N62" s="449">
        <v>3</v>
      </c>
      <c r="O62" s="450"/>
      <c r="P62" s="449"/>
      <c r="Q62" s="449"/>
      <c r="R62" s="326"/>
      <c r="S62" s="326"/>
      <c r="T62" s="326"/>
      <c r="U62" s="326"/>
      <c r="V62" s="326"/>
      <c r="W62" s="326"/>
      <c r="X62" s="326"/>
      <c r="Y62" s="326"/>
      <c r="Z62" s="327">
        <f t="shared" si="4"/>
        <v>17</v>
      </c>
      <c r="AA62" s="328"/>
      <c r="AC62" s="280" t="s">
        <v>2128</v>
      </c>
      <c r="AD62" s="457"/>
      <c r="AE62" s="457"/>
      <c r="AF62" s="457"/>
      <c r="AG62" s="457"/>
      <c r="AH62" s="457">
        <v>1</v>
      </c>
      <c r="AI62" s="457"/>
      <c r="AJ62" s="494">
        <f t="shared" si="3"/>
        <v>17</v>
      </c>
      <c r="AK62" s="494"/>
      <c r="AL62" s="458">
        <f t="shared" si="5"/>
        <v>1</v>
      </c>
      <c r="AM62" s="458"/>
    </row>
    <row r="63" spans="1:39" ht="15.75" thickBot="1">
      <c r="A63" s="280" t="s">
        <v>2129</v>
      </c>
      <c r="B63" s="326">
        <v>2</v>
      </c>
      <c r="C63" s="325"/>
      <c r="D63" s="326">
        <v>1</v>
      </c>
      <c r="E63" s="325"/>
      <c r="F63" s="326">
        <v>0</v>
      </c>
      <c r="G63" s="325"/>
      <c r="H63" s="326">
        <v>0</v>
      </c>
      <c r="I63" s="325"/>
      <c r="J63" s="449">
        <v>0</v>
      </c>
      <c r="K63" s="450"/>
      <c r="L63" s="449">
        <v>1</v>
      </c>
      <c r="M63" s="450"/>
      <c r="N63" s="449">
        <v>1</v>
      </c>
      <c r="O63" s="450"/>
      <c r="P63" s="449"/>
      <c r="Q63" s="449"/>
      <c r="R63" s="326"/>
      <c r="S63" s="326"/>
      <c r="T63" s="326"/>
      <c r="U63" s="326"/>
      <c r="V63" s="326"/>
      <c r="W63" s="326"/>
      <c r="X63" s="326"/>
      <c r="Y63" s="326"/>
      <c r="Z63" s="327">
        <f t="shared" si="4"/>
        <v>5</v>
      </c>
      <c r="AA63" s="328"/>
      <c r="AC63" s="280" t="s">
        <v>2129</v>
      </c>
      <c r="AD63" s="457"/>
      <c r="AE63" s="457"/>
      <c r="AF63" s="457"/>
      <c r="AG63" s="457"/>
      <c r="AH63" s="457">
        <v>0</v>
      </c>
      <c r="AI63" s="457"/>
      <c r="AJ63" s="494">
        <f t="shared" si="3"/>
        <v>5</v>
      </c>
      <c r="AK63" s="494"/>
      <c r="AL63" s="458">
        <f t="shared" si="5"/>
        <v>0</v>
      </c>
      <c r="AM63" s="458"/>
    </row>
    <row r="64" spans="1:39" ht="19.5" customHeight="1" thickBot="1">
      <c r="A64" s="280" t="s">
        <v>2130</v>
      </c>
      <c r="B64" s="326">
        <v>9</v>
      </c>
      <c r="C64" s="325"/>
      <c r="D64" s="326">
        <v>14</v>
      </c>
      <c r="E64" s="325"/>
      <c r="F64" s="326">
        <v>8</v>
      </c>
      <c r="G64" s="325"/>
      <c r="H64" s="326">
        <v>17</v>
      </c>
      <c r="I64" s="325"/>
      <c r="J64" s="449">
        <v>12</v>
      </c>
      <c r="K64" s="450"/>
      <c r="L64" s="449">
        <v>9</v>
      </c>
      <c r="M64" s="450"/>
      <c r="N64" s="449">
        <v>5</v>
      </c>
      <c r="O64" s="450"/>
      <c r="P64" s="449"/>
      <c r="Q64" s="449"/>
      <c r="R64" s="326"/>
      <c r="S64" s="326"/>
      <c r="T64" s="326"/>
      <c r="U64" s="326"/>
      <c r="V64" s="326"/>
      <c r="W64" s="326"/>
      <c r="X64" s="326"/>
      <c r="Y64" s="326"/>
      <c r="Z64" s="327">
        <f t="shared" si="4"/>
        <v>74</v>
      </c>
      <c r="AA64" s="328"/>
      <c r="AC64" s="280" t="s">
        <v>2130</v>
      </c>
      <c r="AD64" s="457"/>
      <c r="AE64" s="457"/>
      <c r="AF64" s="457"/>
      <c r="AG64" s="457"/>
      <c r="AH64" s="457">
        <v>4</v>
      </c>
      <c r="AI64" s="457"/>
      <c r="AJ64" s="494">
        <f t="shared" si="3"/>
        <v>74</v>
      </c>
      <c r="AK64" s="494"/>
      <c r="AL64" s="458">
        <f t="shared" si="5"/>
        <v>4</v>
      </c>
      <c r="AM64" s="458"/>
    </row>
    <row r="65" spans="1:53" ht="15.75" thickBot="1">
      <c r="A65" s="280" t="s">
        <v>2131</v>
      </c>
      <c r="B65" s="326">
        <v>0</v>
      </c>
      <c r="C65" s="325"/>
      <c r="D65" s="326">
        <v>0</v>
      </c>
      <c r="E65" s="325"/>
      <c r="F65" s="326">
        <v>0</v>
      </c>
      <c r="G65" s="325"/>
      <c r="H65" s="326">
        <v>0</v>
      </c>
      <c r="I65" s="325"/>
      <c r="J65" s="449">
        <v>0</v>
      </c>
      <c r="K65" s="450"/>
      <c r="L65" s="449">
        <v>0</v>
      </c>
      <c r="M65" s="450"/>
      <c r="N65" s="449">
        <v>0</v>
      </c>
      <c r="O65" s="450"/>
      <c r="P65" s="449"/>
      <c r="Q65" s="449"/>
      <c r="R65" s="326"/>
      <c r="S65" s="326"/>
      <c r="T65" s="326"/>
      <c r="U65" s="326"/>
      <c r="V65" s="326"/>
      <c r="W65" s="326"/>
      <c r="X65" s="326"/>
      <c r="Y65" s="326"/>
      <c r="Z65" s="327">
        <f t="shared" si="4"/>
        <v>0</v>
      </c>
      <c r="AA65" s="328"/>
      <c r="AC65" s="280" t="s">
        <v>2131</v>
      </c>
      <c r="AD65" s="457"/>
      <c r="AE65" s="457"/>
      <c r="AF65" s="457"/>
      <c r="AG65" s="457"/>
      <c r="AH65" s="457">
        <v>0</v>
      </c>
      <c r="AI65" s="457"/>
      <c r="AJ65" s="494">
        <f t="shared" si="3"/>
        <v>0</v>
      </c>
      <c r="AK65" s="494"/>
      <c r="AL65" s="458">
        <f t="shared" si="5"/>
        <v>0</v>
      </c>
      <c r="AM65" s="458"/>
    </row>
    <row r="66" spans="1:53" ht="15.75" thickBot="1">
      <c r="A66" s="280" t="s">
        <v>2132</v>
      </c>
      <c r="B66" s="326">
        <v>1</v>
      </c>
      <c r="C66" s="325"/>
      <c r="D66" s="326">
        <v>1</v>
      </c>
      <c r="E66" s="325"/>
      <c r="F66" s="326">
        <v>0</v>
      </c>
      <c r="G66" s="325"/>
      <c r="H66" s="326">
        <v>0</v>
      </c>
      <c r="I66" s="325"/>
      <c r="J66" s="449">
        <v>0</v>
      </c>
      <c r="K66" s="450"/>
      <c r="L66" s="449">
        <v>1</v>
      </c>
      <c r="M66" s="450"/>
      <c r="N66" s="449">
        <v>1</v>
      </c>
      <c r="O66" s="450"/>
      <c r="P66" s="449"/>
      <c r="Q66" s="449"/>
      <c r="R66" s="326"/>
      <c r="S66" s="326"/>
      <c r="T66" s="326"/>
      <c r="U66" s="326"/>
      <c r="V66" s="326"/>
      <c r="W66" s="326"/>
      <c r="X66" s="326"/>
      <c r="Y66" s="326"/>
      <c r="Z66" s="327">
        <f t="shared" si="4"/>
        <v>4</v>
      </c>
      <c r="AA66" s="328"/>
      <c r="AC66" s="280" t="s">
        <v>2132</v>
      </c>
      <c r="AD66" s="457"/>
      <c r="AE66" s="457"/>
      <c r="AF66" s="457"/>
      <c r="AG66" s="457"/>
      <c r="AH66" s="457">
        <v>3</v>
      </c>
      <c r="AI66" s="457"/>
      <c r="AJ66" s="494">
        <f t="shared" si="3"/>
        <v>4</v>
      </c>
      <c r="AK66" s="494"/>
      <c r="AL66" s="458">
        <f t="shared" si="5"/>
        <v>3</v>
      </c>
      <c r="AM66" s="458"/>
    </row>
    <row r="67" spans="1:53" ht="15.75" thickBot="1">
      <c r="A67" s="134" t="s">
        <v>311</v>
      </c>
      <c r="B67" s="326">
        <v>56</v>
      </c>
      <c r="C67" s="325"/>
      <c r="D67" s="326">
        <v>54</v>
      </c>
      <c r="E67" s="325"/>
      <c r="F67" s="326">
        <v>64</v>
      </c>
      <c r="G67" s="325"/>
      <c r="H67" s="326">
        <v>51</v>
      </c>
      <c r="I67" s="325"/>
      <c r="J67" s="449">
        <v>33</v>
      </c>
      <c r="K67" s="450"/>
      <c r="L67" s="449">
        <v>102</v>
      </c>
      <c r="M67" s="450"/>
      <c r="N67" s="449">
        <v>215</v>
      </c>
      <c r="O67" s="450"/>
      <c r="P67" s="449"/>
      <c r="Q67" s="449"/>
      <c r="R67" s="326"/>
      <c r="S67" s="326"/>
      <c r="T67" s="326"/>
      <c r="U67" s="326"/>
      <c r="V67" s="326"/>
      <c r="W67" s="326"/>
      <c r="X67" s="326"/>
      <c r="Y67" s="326"/>
      <c r="Z67" s="327">
        <f t="shared" si="4"/>
        <v>575</v>
      </c>
      <c r="AA67" s="328"/>
      <c r="AC67" s="134" t="s">
        <v>311</v>
      </c>
      <c r="AD67" s="461">
        <v>31</v>
      </c>
      <c r="AE67" s="457"/>
      <c r="AF67" s="457"/>
      <c r="AG67" s="457"/>
      <c r="AH67" s="457">
        <v>79</v>
      </c>
      <c r="AI67" s="457"/>
      <c r="AJ67" s="494">
        <f t="shared" si="3"/>
        <v>575</v>
      </c>
      <c r="AK67" s="494"/>
      <c r="AL67" s="458">
        <f t="shared" si="5"/>
        <v>110</v>
      </c>
      <c r="AM67" s="458"/>
    </row>
    <row r="68" spans="1:53" ht="15.75" thickBot="1">
      <c r="A68" s="188" t="s">
        <v>1143</v>
      </c>
      <c r="B68" s="330"/>
      <c r="C68" s="331">
        <f>SUM(C3:C67)</f>
        <v>13086</v>
      </c>
      <c r="D68" s="332"/>
      <c r="E68" s="333">
        <f>SUM(E3:E67)</f>
        <v>12733</v>
      </c>
      <c r="F68" s="332"/>
      <c r="G68" s="333">
        <f>SUM(G3:G67)</f>
        <v>16104</v>
      </c>
      <c r="H68" s="334"/>
      <c r="I68" s="333">
        <f>SUM(I3:I67)</f>
        <v>14096</v>
      </c>
      <c r="J68" s="333"/>
      <c r="K68" s="335">
        <f>SUM(K3:K67)</f>
        <v>14255</v>
      </c>
      <c r="L68" s="333"/>
      <c r="M68" s="335">
        <f>SUM(M3:M67)</f>
        <v>15698</v>
      </c>
      <c r="N68" s="335"/>
      <c r="O68" s="335">
        <f>SUM(O3:O67)</f>
        <v>15871</v>
      </c>
      <c r="P68" s="335"/>
      <c r="Q68" s="335">
        <f>SUM(Q3:Q67)</f>
        <v>16480</v>
      </c>
      <c r="R68" s="335"/>
      <c r="S68" s="335">
        <f>SUM(S3:S67)</f>
        <v>0</v>
      </c>
      <c r="T68" s="335"/>
      <c r="U68" s="335">
        <f>SUM(U3:U67)</f>
        <v>0</v>
      </c>
      <c r="V68" s="335"/>
      <c r="W68" s="335">
        <f>SUM(W3:Y55)</f>
        <v>0</v>
      </c>
      <c r="X68" s="335"/>
      <c r="Y68" s="335">
        <f>SUM(Y3:Y55)</f>
        <v>0</v>
      </c>
      <c r="Z68" s="329"/>
      <c r="AA68" s="336">
        <f>SUM(AA3:AA67)</f>
        <v>118323</v>
      </c>
      <c r="AC68" s="166" t="s">
        <v>5</v>
      </c>
      <c r="AD68" s="454"/>
      <c r="AE68" s="454">
        <v>1464</v>
      </c>
      <c r="AF68" s="454"/>
      <c r="AG68" s="454">
        <v>2927</v>
      </c>
      <c r="AH68" s="454"/>
      <c r="AI68" s="454">
        <v>1699</v>
      </c>
      <c r="AJ68" s="454"/>
      <c r="AK68" s="454">
        <v>0</v>
      </c>
      <c r="AL68" s="455"/>
      <c r="AM68" s="456">
        <f>SUM(AD68:AI68)</f>
        <v>6090</v>
      </c>
    </row>
    <row r="69" spans="1:53" ht="15.2" customHeight="1" thickBot="1">
      <c r="A69" s="192" t="s">
        <v>1142</v>
      </c>
      <c r="B69" s="337">
        <f>SUM(B3:B68)</f>
        <v>13631</v>
      </c>
      <c r="C69" s="338"/>
      <c r="D69" s="339">
        <f>SUM(D3:D68)</f>
        <v>13315</v>
      </c>
      <c r="E69" s="339"/>
      <c r="F69" s="339">
        <f>SUM(F3:F68)</f>
        <v>16817</v>
      </c>
      <c r="G69" s="339"/>
      <c r="H69" s="339">
        <f>SUM(H4:H68)</f>
        <v>14797</v>
      </c>
      <c r="I69" s="339"/>
      <c r="J69" s="339">
        <f>SUM(J4:J68)</f>
        <v>14944</v>
      </c>
      <c r="K69" s="339"/>
      <c r="L69" s="339">
        <f>SUM(L4:L68)</f>
        <v>17023</v>
      </c>
      <c r="M69" s="339"/>
      <c r="N69" s="339">
        <f>SUM(N4:N68)</f>
        <v>17502</v>
      </c>
      <c r="O69" s="339"/>
      <c r="P69" s="339">
        <f>SUM(P4:P68)</f>
        <v>16481</v>
      </c>
      <c r="Q69" s="339"/>
      <c r="R69" s="339">
        <f>SUM(R4:R68)</f>
        <v>0</v>
      </c>
      <c r="S69" s="339"/>
      <c r="T69" s="339">
        <f>SUM(T4:T68)</f>
        <v>0</v>
      </c>
      <c r="U69" s="339"/>
      <c r="V69" s="339">
        <f>SUM(V4:V67)</f>
        <v>0</v>
      </c>
      <c r="W69" s="339"/>
      <c r="X69" s="339">
        <f>SUM(X4:X68)</f>
        <v>0</v>
      </c>
      <c r="Y69" s="339"/>
      <c r="Z69" s="339">
        <f>SUM(Z4:Z68)</f>
        <v>124510</v>
      </c>
      <c r="AA69" s="340"/>
      <c r="AC69" s="179" t="s">
        <v>6</v>
      </c>
      <c r="AD69" s="457">
        <v>332</v>
      </c>
      <c r="AE69" s="457"/>
      <c r="AF69" s="457">
        <v>526</v>
      </c>
      <c r="AG69" s="457"/>
      <c r="AH69" s="457">
        <v>184</v>
      </c>
      <c r="AI69" s="457"/>
      <c r="AJ69" s="457"/>
      <c r="AK69" s="457"/>
      <c r="AL69" s="458">
        <f>SUM(AD69:AH69)</f>
        <v>1042</v>
      </c>
      <c r="AM69" s="458"/>
    </row>
    <row r="70" spans="1:53" ht="15.75" thickBot="1">
      <c r="AC70" s="179" t="s">
        <v>1134</v>
      </c>
      <c r="AD70" s="457">
        <v>549</v>
      </c>
      <c r="AE70" s="457"/>
      <c r="AF70" s="457">
        <v>1394</v>
      </c>
      <c r="AG70" s="457"/>
      <c r="AH70" s="457">
        <v>968</v>
      </c>
      <c r="AI70" s="457"/>
      <c r="AJ70" s="457"/>
      <c r="AK70" s="457"/>
      <c r="AL70" s="458">
        <f>SUM(AD70:AH70)</f>
        <v>2911</v>
      </c>
      <c r="AM70" s="458"/>
    </row>
    <row r="71" spans="1:53" ht="15.75" thickBot="1">
      <c r="AC71" s="179" t="s">
        <v>1132</v>
      </c>
      <c r="AD71" s="457">
        <v>209</v>
      </c>
      <c r="AE71" s="457"/>
      <c r="AF71" s="457">
        <v>284</v>
      </c>
      <c r="AG71" s="457"/>
      <c r="AH71" s="457">
        <v>129</v>
      </c>
      <c r="AI71" s="457"/>
      <c r="AJ71" s="457"/>
      <c r="AK71" s="457"/>
      <c r="AL71" s="458">
        <f>SUM(AD71:AH71)</f>
        <v>622</v>
      </c>
      <c r="AM71" s="458"/>
      <c r="AR71" s="1"/>
      <c r="AS71" s="1"/>
      <c r="AT71" s="1"/>
      <c r="AU71" s="1"/>
      <c r="AV71" s="1"/>
      <c r="AW71" s="1"/>
      <c r="AX71" s="1"/>
      <c r="AY71" s="1"/>
      <c r="AZ71" s="1"/>
      <c r="BA71" s="1"/>
    </row>
    <row r="72" spans="1:53" ht="15.75" thickBot="1">
      <c r="AC72" s="179" t="s">
        <v>349</v>
      </c>
      <c r="AD72" s="457">
        <v>374</v>
      </c>
      <c r="AE72" s="457"/>
      <c r="AF72" s="457">
        <v>723</v>
      </c>
      <c r="AG72" s="457"/>
      <c r="AH72" s="457">
        <v>418</v>
      </c>
      <c r="AI72" s="457"/>
      <c r="AJ72" s="457"/>
      <c r="AK72" s="457"/>
      <c r="AL72" s="458">
        <f>SUM(AD72:AH72)</f>
        <v>1515</v>
      </c>
      <c r="AM72" s="458"/>
      <c r="AR72" s="1"/>
      <c r="AS72" s="1"/>
      <c r="AT72" s="1"/>
      <c r="AU72" s="1"/>
      <c r="AV72" s="1"/>
      <c r="AW72" s="1"/>
      <c r="AX72" s="1"/>
      <c r="AY72" s="1"/>
      <c r="AZ72" s="1"/>
      <c r="BA72" s="1"/>
    </row>
    <row r="73" spans="1:53" ht="15.75" thickBot="1">
      <c r="AC73" s="166" t="s">
        <v>9</v>
      </c>
      <c r="AD73" s="454"/>
      <c r="AE73" s="454">
        <v>314</v>
      </c>
      <c r="AF73" s="454"/>
      <c r="AG73" s="454">
        <v>357</v>
      </c>
      <c r="AH73" s="454"/>
      <c r="AI73" s="454">
        <v>0</v>
      </c>
      <c r="AJ73" s="454"/>
      <c r="AK73" s="454">
        <v>0</v>
      </c>
      <c r="AL73" s="455"/>
      <c r="AM73" s="456">
        <f>SUM(AD73:AI73)</f>
        <v>671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</row>
    <row r="74" spans="1:53" ht="15.75" thickBot="1">
      <c r="AC74" s="179" t="s">
        <v>1138</v>
      </c>
      <c r="AD74" s="457">
        <v>196</v>
      </c>
      <c r="AE74" s="457"/>
      <c r="AF74" s="457">
        <v>279</v>
      </c>
      <c r="AG74" s="457"/>
      <c r="AH74" s="457"/>
      <c r="AI74" s="457"/>
      <c r="AJ74" s="457"/>
      <c r="AK74" s="457"/>
      <c r="AL74" s="458">
        <f>SUM(AD74:AH74)</f>
        <v>475</v>
      </c>
      <c r="AM74" s="458"/>
      <c r="AR74" s="1"/>
      <c r="AS74" s="1"/>
      <c r="AT74" s="1"/>
      <c r="AU74" s="1"/>
      <c r="AV74" s="1"/>
      <c r="AW74" s="1"/>
      <c r="AX74" s="1"/>
      <c r="AY74" s="1"/>
      <c r="AZ74" s="1"/>
      <c r="BA74" s="1"/>
    </row>
    <row r="75" spans="1:53" ht="19.5" thickBot="1">
      <c r="AC75" s="188" t="s">
        <v>1143</v>
      </c>
      <c r="AD75" s="481"/>
      <c r="AE75" s="482">
        <f>SUM(AE3:AE74)</f>
        <v>55272</v>
      </c>
      <c r="AF75" s="481"/>
      <c r="AG75" s="482">
        <f>SUM(AG3:AG74)</f>
        <v>125461</v>
      </c>
      <c r="AH75" s="483"/>
      <c r="AI75" s="483">
        <f>SUM(AI3:AI74)</f>
        <v>162581</v>
      </c>
      <c r="AJ75" s="483"/>
      <c r="AK75" s="483">
        <f>SUM(AK3:AK74)</f>
        <v>118323</v>
      </c>
      <c r="AL75" s="484"/>
      <c r="AM75" s="462">
        <f>SUM(AM3:AM74)</f>
        <v>461637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</row>
    <row r="76" spans="1:53" ht="19.5" thickBot="1">
      <c r="AC76" s="192" t="s">
        <v>1142</v>
      </c>
      <c r="AD76" s="485">
        <f>SUM(AD4:AD75)</f>
        <v>62001</v>
      </c>
      <c r="AE76" s="486"/>
      <c r="AF76" s="485">
        <f>SUM(AF3:AF75)</f>
        <v>133553</v>
      </c>
      <c r="AG76" s="486"/>
      <c r="AH76" s="487">
        <f>SUM(AH3:AH75)</f>
        <v>171625</v>
      </c>
      <c r="AI76" s="487"/>
      <c r="AJ76" s="487">
        <f>SUM(AJ4:AJ75)</f>
        <v>124510</v>
      </c>
      <c r="AK76" s="487"/>
      <c r="AL76" s="464">
        <f>SUM(AL4:AL75)</f>
        <v>490022</v>
      </c>
      <c r="AM76" s="486"/>
      <c r="AR76" s="1"/>
      <c r="AS76" s="1"/>
      <c r="AT76" s="1"/>
      <c r="AU76" s="1"/>
      <c r="AV76" s="1"/>
      <c r="AW76" s="1"/>
      <c r="AX76" s="1"/>
      <c r="AY76" s="1"/>
      <c r="AZ76" s="1"/>
      <c r="BA76" s="1"/>
    </row>
    <row r="77" spans="1:53">
      <c r="AR77" s="1"/>
      <c r="AS77" s="1"/>
      <c r="AT77" s="1"/>
      <c r="AU77" s="1"/>
      <c r="AV77" s="1"/>
      <c r="AW77" s="1"/>
      <c r="AX77" s="1"/>
      <c r="AY77" s="1"/>
      <c r="AZ77" s="1"/>
      <c r="BA77" s="1"/>
    </row>
    <row r="78" spans="1:53">
      <c r="B78" s="501" t="s">
        <v>2595</v>
      </c>
      <c r="C78" s="501" t="s">
        <v>2594</v>
      </c>
      <c r="D78" s="502" t="s">
        <v>2596</v>
      </c>
      <c r="E78" s="502" t="s">
        <v>2597</v>
      </c>
      <c r="F78" s="503" t="s">
        <v>2598</v>
      </c>
      <c r="G78" s="502" t="s">
        <v>2599</v>
      </c>
      <c r="H78" s="502" t="s">
        <v>2600</v>
      </c>
      <c r="I78" s="502" t="s">
        <v>2601</v>
      </c>
      <c r="J78" s="502" t="s">
        <v>1993</v>
      </c>
      <c r="K78" s="502" t="s">
        <v>2215</v>
      </c>
      <c r="L78" s="501" t="s">
        <v>2211</v>
      </c>
      <c r="M78" s="502" t="s">
        <v>2214</v>
      </c>
      <c r="N78" s="502" t="s">
        <v>1682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</row>
    <row r="79" spans="1:53" ht="15.75" thickBot="1">
      <c r="A79" s="188" t="s">
        <v>1143</v>
      </c>
      <c r="B79" s="488">
        <v>12932</v>
      </c>
      <c r="C79" s="488">
        <v>12248</v>
      </c>
      <c r="D79" s="488">
        <v>14278</v>
      </c>
      <c r="E79" s="488">
        <v>12523</v>
      </c>
      <c r="F79" s="489">
        <v>13791</v>
      </c>
      <c r="G79" s="488">
        <v>12591</v>
      </c>
      <c r="H79" s="488">
        <v>14563</v>
      </c>
      <c r="I79" s="488">
        <v>13338</v>
      </c>
      <c r="J79" s="488">
        <f>S68</f>
        <v>0</v>
      </c>
      <c r="K79" s="488">
        <f>U68</f>
        <v>0</v>
      </c>
      <c r="L79" s="488">
        <v>13546</v>
      </c>
      <c r="M79" s="488">
        <v>12947</v>
      </c>
      <c r="N79" s="489">
        <f>SUM(B79:M79)</f>
        <v>132757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</row>
    <row r="80" spans="1:53" ht="15.75" thickBot="1">
      <c r="A80" s="192" t="s">
        <v>1142</v>
      </c>
      <c r="B80" s="490">
        <v>13668</v>
      </c>
      <c r="C80" s="490">
        <v>12957</v>
      </c>
      <c r="D80" s="491">
        <v>15095</v>
      </c>
      <c r="E80" s="491">
        <v>13268</v>
      </c>
      <c r="F80" s="491">
        <v>14562</v>
      </c>
      <c r="G80" s="491">
        <v>13807</v>
      </c>
      <c r="H80" s="491">
        <v>15582</v>
      </c>
      <c r="I80" s="491">
        <v>14176</v>
      </c>
      <c r="J80" s="491">
        <f>R69</f>
        <v>0</v>
      </c>
      <c r="K80" s="491">
        <f>T69</f>
        <v>0</v>
      </c>
      <c r="L80" s="491">
        <v>13902</v>
      </c>
      <c r="M80" s="491">
        <v>13437</v>
      </c>
      <c r="N80" s="491">
        <f>SUM(B80:M80)</f>
        <v>140454</v>
      </c>
      <c r="AI80" s="116">
        <v>162071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</row>
    <row r="81" spans="1:53" ht="15.75" thickBot="1">
      <c r="A81" s="192" t="s">
        <v>1282</v>
      </c>
      <c r="B81" s="493">
        <v>0</v>
      </c>
      <c r="C81" s="493">
        <f t="shared" ref="C81:I81" si="6">(C80-B80)/C80</f>
        <v>-5.4873813382727482E-2</v>
      </c>
      <c r="D81" s="493">
        <f t="shared" si="6"/>
        <v>0.14163630341172573</v>
      </c>
      <c r="E81" s="493">
        <f t="shared" si="6"/>
        <v>-0.13769972867048538</v>
      </c>
      <c r="F81" s="493">
        <f t="shared" si="6"/>
        <v>8.88614201345969E-2</v>
      </c>
      <c r="G81" s="493">
        <f t="shared" si="6"/>
        <v>-5.4682407474469473E-2</v>
      </c>
      <c r="H81" s="493">
        <f t="shared" si="6"/>
        <v>0.1139134899242716</v>
      </c>
      <c r="I81" s="493">
        <f t="shared" si="6"/>
        <v>-9.9181715575620763E-2</v>
      </c>
      <c r="J81" s="493" t="s">
        <v>2593</v>
      </c>
      <c r="K81" s="493" t="s">
        <v>2593</v>
      </c>
      <c r="L81" s="493">
        <f>(L80-K80)/L80</f>
        <v>1</v>
      </c>
      <c r="M81" s="493">
        <f>(M80-L80)/M80</f>
        <v>-3.4605938825630719E-2</v>
      </c>
      <c r="N81" s="493"/>
      <c r="AI81" s="116">
        <f>AI75-AI80</f>
        <v>510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</row>
    <row r="84" spans="1:53">
      <c r="S84" s="116">
        <f>31-5</f>
        <v>26</v>
      </c>
    </row>
    <row r="87" spans="1:53" hidden="1"/>
    <row r="88" spans="1:53" hidden="1">
      <c r="C88" s="213"/>
    </row>
    <row r="89" spans="1:53" hidden="1"/>
    <row r="90" spans="1:53" hidden="1">
      <c r="AC90" s="217" t="s">
        <v>1331</v>
      </c>
      <c r="AD90" s="479">
        <v>2012</v>
      </c>
      <c r="AE90" s="479">
        <v>2013</v>
      </c>
      <c r="AF90" s="479" t="s">
        <v>1332</v>
      </c>
      <c r="AH90" s="219" t="s">
        <v>1733</v>
      </c>
      <c r="AI90" s="236" t="s">
        <v>1732</v>
      </c>
      <c r="AJ90" s="300"/>
      <c r="AK90" s="300"/>
    </row>
    <row r="91" spans="1:53" ht="15.75" hidden="1" thickBot="1">
      <c r="M91" s="205" t="s">
        <v>1793</v>
      </c>
      <c r="N91" s="205" t="s">
        <v>1682</v>
      </c>
      <c r="AC91" s="192" t="s">
        <v>1142</v>
      </c>
      <c r="AD91" s="474">
        <v>62119</v>
      </c>
      <c r="AE91" s="474">
        <v>133631</v>
      </c>
      <c r="AF91" s="476">
        <f>(AE91-AD91)/AE91</f>
        <v>0.53514528814421802</v>
      </c>
      <c r="AH91" s="192" t="s">
        <v>1142</v>
      </c>
      <c r="AI91" s="474">
        <f>AL76</f>
        <v>490022</v>
      </c>
      <c r="AJ91" s="299"/>
      <c r="AK91" s="299"/>
    </row>
    <row r="92" spans="1:53" ht="15.75" hidden="1" thickBot="1">
      <c r="J92" s="550" t="s">
        <v>1811</v>
      </c>
      <c r="K92" s="551"/>
      <c r="L92" s="552"/>
      <c r="M92" s="264">
        <v>51987</v>
      </c>
      <c r="N92" s="264">
        <v>78363</v>
      </c>
      <c r="AC92" s="192" t="s">
        <v>1143</v>
      </c>
      <c r="AD92" s="474">
        <v>55272</v>
      </c>
      <c r="AE92" s="474">
        <v>125461</v>
      </c>
      <c r="AF92" s="476">
        <f>(AE92-AD92)/AE92</f>
        <v>0.55944875299893992</v>
      </c>
      <c r="AH92" s="192" t="s">
        <v>1143</v>
      </c>
      <c r="AI92" s="474">
        <f>AM75</f>
        <v>461637</v>
      </c>
      <c r="AJ92" s="301"/>
      <c r="AK92" s="301"/>
    </row>
    <row r="93" spans="1:53" hidden="1">
      <c r="J93" s="547" t="s">
        <v>1810</v>
      </c>
      <c r="K93" s="547"/>
      <c r="L93" s="547"/>
      <c r="M93" s="265">
        <v>55819</v>
      </c>
      <c r="N93" s="265">
        <v>83357</v>
      </c>
    </row>
    <row r="94" spans="1:53" hidden="1">
      <c r="J94" s="266" t="s">
        <v>1812</v>
      </c>
      <c r="K94" s="267"/>
      <c r="L94" s="267"/>
      <c r="M94" s="271">
        <f>(N92-M92)/N92</f>
        <v>0.33658742008345777</v>
      </c>
      <c r="N94" s="272"/>
    </row>
    <row r="95" spans="1:53" hidden="1">
      <c r="AC95" s="217" t="s">
        <v>1331</v>
      </c>
      <c r="AD95" s="479">
        <v>2013</v>
      </c>
      <c r="AE95" s="479">
        <v>2014</v>
      </c>
      <c r="AF95" s="479" t="s">
        <v>1332</v>
      </c>
    </row>
    <row r="96" spans="1:53" ht="15.75" hidden="1" thickBot="1">
      <c r="AC96" s="192" t="s">
        <v>1142</v>
      </c>
      <c r="AD96" s="474">
        <f>AF76</f>
        <v>133553</v>
      </c>
      <c r="AE96" s="474">
        <f>AH76</f>
        <v>171625</v>
      </c>
      <c r="AF96" s="476">
        <f>(AE96-AD96)/AE96</f>
        <v>0.2218324836125273</v>
      </c>
    </row>
    <row r="97" spans="29:43" ht="15.75" hidden="1" thickBot="1">
      <c r="AC97" s="192" t="s">
        <v>1143</v>
      </c>
      <c r="AD97" s="192">
        <v>125461</v>
      </c>
      <c r="AE97" s="192">
        <f>AI75</f>
        <v>162581</v>
      </c>
      <c r="AF97" s="218">
        <f>(AE97-AD97)/AE97</f>
        <v>0.22831696200663054</v>
      </c>
    </row>
    <row r="98" spans="29:43" hidden="1"/>
    <row r="99" spans="29:43" hidden="1"/>
    <row r="100" spans="29:43" hidden="1"/>
    <row r="101" spans="29:43" ht="38.25" hidden="1" customHeight="1"/>
    <row r="102" spans="29:43" hidden="1"/>
    <row r="103" spans="29:43" hidden="1"/>
    <row r="104" spans="29:43" hidden="1"/>
    <row r="105" spans="29:43" hidden="1">
      <c r="AP105" s="273"/>
      <c r="AQ105" s="273"/>
    </row>
    <row r="106" spans="29:43" hidden="1">
      <c r="AP106" s="273"/>
      <c r="AQ106" s="273"/>
    </row>
    <row r="107" spans="29:43" hidden="1"/>
    <row r="108" spans="29:43" hidden="1"/>
    <row r="109" spans="29:43" hidden="1"/>
    <row r="110" spans="29:43" hidden="1"/>
    <row r="111" spans="29:43" hidden="1">
      <c r="AF111" s="51"/>
      <c r="AN111" s="273"/>
      <c r="AO111" s="273"/>
    </row>
    <row r="112" spans="29:43" hidden="1">
      <c r="AM112" s="273"/>
      <c r="AN112" s="273"/>
      <c r="AO112" s="273"/>
    </row>
    <row r="113" spans="39:39" hidden="1">
      <c r="AM113" s="273"/>
    </row>
    <row r="114" spans="39:39" hidden="1"/>
    <row r="115" spans="39:39" hidden="1"/>
    <row r="116" spans="39:39" hidden="1"/>
    <row r="117" spans="39:39" hidden="1"/>
    <row r="118" spans="39:39" hidden="1"/>
    <row r="119" spans="39:39" hidden="1"/>
    <row r="120" spans="39:39" hidden="1"/>
    <row r="121" spans="39:39" hidden="1"/>
    <row r="122" spans="39:39" hidden="1"/>
    <row r="123" spans="39:39" hidden="1"/>
    <row r="124" spans="39:39" hidden="1"/>
    <row r="125" spans="39:39" hidden="1"/>
    <row r="126" spans="39:39" hidden="1"/>
    <row r="127" spans="39:39" hidden="1"/>
    <row r="128" spans="39:39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</sheetData>
  <mergeCells count="15">
    <mergeCell ref="AD1:AE1"/>
    <mergeCell ref="B1:C1"/>
    <mergeCell ref="D1:E1"/>
    <mergeCell ref="F1:G1"/>
    <mergeCell ref="H1:I1"/>
    <mergeCell ref="N1:O1"/>
    <mergeCell ref="P1:Q1"/>
    <mergeCell ref="T1:U1"/>
    <mergeCell ref="V1:W1"/>
    <mergeCell ref="X1:Y1"/>
    <mergeCell ref="J93:L93"/>
    <mergeCell ref="R1:S1"/>
    <mergeCell ref="L1:M1"/>
    <mergeCell ref="J1:K1"/>
    <mergeCell ref="J92:L92"/>
  </mergeCells>
  <pageMargins left="0.25" right="0.25" top="0.35" bottom="0.28000000000000003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E8:T21"/>
  <sheetViews>
    <sheetView topLeftCell="C1" workbookViewId="0">
      <selection activeCell="S10" sqref="S10:T21"/>
    </sheetView>
  </sheetViews>
  <sheetFormatPr defaultRowHeight="15"/>
  <cols>
    <col min="9" max="9" width="9.140625" customWidth="1"/>
    <col min="12" max="12" width="17.42578125" bestFit="1" customWidth="1"/>
    <col min="13" max="13" width="9" customWidth="1"/>
    <col min="16" max="16" width="17.42578125" bestFit="1" customWidth="1"/>
    <col min="19" max="19" width="30.85546875" bestFit="1" customWidth="1"/>
  </cols>
  <sheetData>
    <row r="8" spans="5:20">
      <c r="L8" s="556" t="s">
        <v>2588</v>
      </c>
      <c r="M8" s="556"/>
      <c r="P8" s="556" t="s">
        <v>2591</v>
      </c>
      <c r="Q8" s="556"/>
      <c r="S8" s="556" t="s">
        <v>2602</v>
      </c>
      <c r="T8" s="556"/>
    </row>
    <row r="9" spans="5:20">
      <c r="E9" s="10" t="s">
        <v>3</v>
      </c>
      <c r="F9" s="358">
        <v>1105</v>
      </c>
    </row>
    <row r="10" spans="5:20">
      <c r="E10" s="13" t="s">
        <v>323</v>
      </c>
      <c r="F10" s="361">
        <v>551</v>
      </c>
      <c r="I10" s="116"/>
      <c r="J10" s="436"/>
      <c r="L10" s="116" t="s">
        <v>3</v>
      </c>
      <c r="M10" s="436">
        <v>1431</v>
      </c>
      <c r="P10" s="116" t="s">
        <v>3</v>
      </c>
      <c r="Q10" s="436">
        <v>1431</v>
      </c>
      <c r="S10" s="116" t="s">
        <v>3</v>
      </c>
      <c r="T10" s="357">
        <v>6055</v>
      </c>
    </row>
    <row r="11" spans="5:20">
      <c r="E11" s="126" t="s">
        <v>2</v>
      </c>
      <c r="F11" s="361">
        <v>429</v>
      </c>
      <c r="I11" s="116"/>
      <c r="J11" s="436"/>
      <c r="L11" s="116" t="s">
        <v>323</v>
      </c>
      <c r="M11" s="436">
        <v>762</v>
      </c>
      <c r="P11" s="116" t="s">
        <v>323</v>
      </c>
      <c r="Q11" s="436">
        <v>762</v>
      </c>
      <c r="S11" s="116" t="s">
        <v>11</v>
      </c>
      <c r="T11" s="357">
        <v>3179</v>
      </c>
    </row>
    <row r="12" spans="5:20">
      <c r="E12" s="14" t="s">
        <v>131</v>
      </c>
      <c r="F12" s="361">
        <v>292</v>
      </c>
      <c r="I12" s="116"/>
      <c r="J12" s="436"/>
      <c r="L12" s="116" t="s">
        <v>2</v>
      </c>
      <c r="M12" s="436">
        <v>581</v>
      </c>
      <c r="P12" s="116" t="s">
        <v>2</v>
      </c>
      <c r="Q12" s="436">
        <v>581</v>
      </c>
      <c r="S12" s="116" t="s">
        <v>2</v>
      </c>
      <c r="T12" s="357">
        <v>2243</v>
      </c>
    </row>
    <row r="13" spans="5:20">
      <c r="E13" s="13" t="s">
        <v>324</v>
      </c>
      <c r="F13" s="361">
        <v>222</v>
      </c>
      <c r="I13" s="116"/>
      <c r="J13" s="436"/>
      <c r="L13" s="116" t="s">
        <v>131</v>
      </c>
      <c r="M13" s="436">
        <v>306</v>
      </c>
      <c r="P13" s="116" t="s">
        <v>17</v>
      </c>
      <c r="Q13" s="436">
        <v>303</v>
      </c>
      <c r="S13" s="116" t="s">
        <v>131</v>
      </c>
      <c r="T13" s="357">
        <v>1322</v>
      </c>
    </row>
    <row r="14" spans="5:20">
      <c r="E14" s="11" t="s">
        <v>17</v>
      </c>
      <c r="F14" s="359">
        <v>209</v>
      </c>
      <c r="I14" s="116"/>
      <c r="J14" s="436"/>
      <c r="L14" s="116" t="s">
        <v>17</v>
      </c>
      <c r="M14" s="436">
        <v>303</v>
      </c>
      <c r="P14" s="116" t="s">
        <v>131</v>
      </c>
      <c r="Q14" s="436">
        <v>301</v>
      </c>
      <c r="S14" s="116" t="s">
        <v>187</v>
      </c>
      <c r="T14" s="357">
        <v>1223</v>
      </c>
    </row>
    <row r="15" spans="5:20">
      <c r="E15" s="14" t="s">
        <v>12</v>
      </c>
      <c r="F15" s="360">
        <v>179</v>
      </c>
      <c r="I15" s="116"/>
      <c r="J15" s="436"/>
      <c r="L15" s="116" t="s">
        <v>324</v>
      </c>
      <c r="M15" s="436">
        <v>284</v>
      </c>
      <c r="P15" s="116" t="s">
        <v>324</v>
      </c>
      <c r="Q15" s="436">
        <v>284</v>
      </c>
      <c r="S15" s="116" t="s">
        <v>514</v>
      </c>
      <c r="T15" s="357">
        <v>1188</v>
      </c>
    </row>
    <row r="16" spans="5:20">
      <c r="E16" s="12" t="s">
        <v>321</v>
      </c>
      <c r="F16" s="359">
        <v>60</v>
      </c>
      <c r="I16" s="116"/>
      <c r="J16" s="436"/>
      <c r="L16" s="116" t="s">
        <v>12</v>
      </c>
      <c r="M16" s="436">
        <v>182</v>
      </c>
      <c r="P16" s="116" t="s">
        <v>12</v>
      </c>
      <c r="Q16" s="436">
        <v>182</v>
      </c>
      <c r="S16" s="116" t="s">
        <v>12</v>
      </c>
      <c r="T16" s="357">
        <v>777</v>
      </c>
    </row>
    <row r="17" spans="5:20">
      <c r="E17" s="363" t="s">
        <v>94</v>
      </c>
      <c r="F17" s="362">
        <v>54</v>
      </c>
      <c r="I17" s="116"/>
      <c r="J17" s="436"/>
      <c r="L17" s="116" t="s">
        <v>321</v>
      </c>
      <c r="M17" s="436">
        <v>60</v>
      </c>
      <c r="P17" s="116" t="s">
        <v>321</v>
      </c>
      <c r="Q17" s="436">
        <v>60</v>
      </c>
      <c r="S17" s="116" t="s">
        <v>321</v>
      </c>
      <c r="T17" s="357">
        <v>245</v>
      </c>
    </row>
    <row r="18" spans="5:20">
      <c r="E18" s="51" t="s">
        <v>2587</v>
      </c>
      <c r="F18" s="362">
        <v>36</v>
      </c>
      <c r="I18" s="116"/>
      <c r="J18" s="436"/>
      <c r="L18" s="116" t="s">
        <v>2587</v>
      </c>
      <c r="M18" s="436">
        <v>34</v>
      </c>
      <c r="P18" s="116" t="s">
        <v>2587</v>
      </c>
      <c r="Q18" s="436">
        <v>33</v>
      </c>
      <c r="S18" s="116" t="s">
        <v>10</v>
      </c>
      <c r="T18" s="357">
        <v>147</v>
      </c>
    </row>
    <row r="19" spans="5:20">
      <c r="E19" s="116" t="s">
        <v>57</v>
      </c>
      <c r="F19" s="362">
        <v>17</v>
      </c>
      <c r="I19" s="116"/>
      <c r="J19" s="436"/>
      <c r="L19" s="116" t="s">
        <v>18</v>
      </c>
      <c r="M19" s="436">
        <v>12</v>
      </c>
      <c r="P19" s="116" t="s">
        <v>18</v>
      </c>
      <c r="Q19" s="436">
        <v>12</v>
      </c>
      <c r="S19" s="116" t="s">
        <v>57</v>
      </c>
      <c r="T19" s="357">
        <v>61</v>
      </c>
    </row>
    <row r="20" spans="5:20">
      <c r="E20" s="26" t="s">
        <v>18</v>
      </c>
      <c r="F20" s="362">
        <v>6</v>
      </c>
      <c r="I20" s="116"/>
      <c r="J20" s="436"/>
      <c r="L20" s="116" t="s">
        <v>57</v>
      </c>
      <c r="M20" s="436">
        <v>10</v>
      </c>
      <c r="P20" s="116" t="s">
        <v>57</v>
      </c>
      <c r="Q20" s="436">
        <v>10</v>
      </c>
      <c r="S20" s="116" t="s">
        <v>243</v>
      </c>
      <c r="T20" s="357">
        <v>40</v>
      </c>
    </row>
    <row r="21" spans="5:20">
      <c r="I21" s="116"/>
      <c r="J21" s="436"/>
      <c r="L21" s="116" t="s">
        <v>94</v>
      </c>
      <c r="M21" s="436">
        <v>0</v>
      </c>
      <c r="P21" s="116" t="s">
        <v>94</v>
      </c>
      <c r="Q21" s="436">
        <v>0</v>
      </c>
      <c r="S21" s="116" t="s">
        <v>372</v>
      </c>
      <c r="T21" s="357">
        <v>0</v>
      </c>
    </row>
  </sheetData>
  <sortState ref="S11:T21">
    <sortCondition descending="1" ref="T10"/>
  </sortState>
  <mergeCells count="3">
    <mergeCell ref="L8:M8"/>
    <mergeCell ref="P8:Q8"/>
    <mergeCell ref="S8:T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9">
    <tabColor rgb="FF000000"/>
  </sheetPr>
  <dimension ref="A1:XFD19717"/>
  <sheetViews>
    <sheetView showGridLines="0" zoomScale="85" zoomScaleNormal="85" workbookViewId="0">
      <selection activeCell="R32" sqref="R32"/>
    </sheetView>
  </sheetViews>
  <sheetFormatPr defaultColWidth="11.42578125" defaultRowHeight="15"/>
  <cols>
    <col min="1" max="1" width="5.85546875" style="109" customWidth="1"/>
    <col min="2" max="2" width="25" style="109" customWidth="1"/>
    <col min="3" max="3" width="31.42578125" style="109" customWidth="1"/>
    <col min="4" max="4" width="37.140625" style="109" customWidth="1"/>
    <col min="5" max="5" width="31.7109375" style="109" customWidth="1"/>
    <col min="6" max="6" width="36.5703125" style="151" customWidth="1"/>
    <col min="7" max="7" width="35.5703125" style="109" bestFit="1" customWidth="1"/>
    <col min="8" max="8" width="20.42578125" style="109" customWidth="1"/>
    <col min="9" max="9" width="6.140625" style="109" customWidth="1"/>
    <col min="10" max="10" width="40" style="109" bestFit="1" customWidth="1"/>
    <col min="11" max="11" width="13.42578125" style="109" bestFit="1" customWidth="1"/>
    <col min="12" max="12" width="11.42578125" style="109"/>
    <col min="13" max="13" width="46.85546875" style="109" bestFit="1" customWidth="1"/>
    <col min="14" max="18" width="5.140625" style="109" customWidth="1"/>
    <col min="19" max="19" width="11.28515625" style="109" customWidth="1"/>
    <col min="20" max="16384" width="11.42578125" style="109"/>
  </cols>
  <sheetData>
    <row r="1" spans="1:6 16384:16384">
      <c r="F1" s="151">
        <f>2799+18</f>
        <v>2817</v>
      </c>
    </row>
    <row r="2" spans="1:6 16384:16384" ht="18.75">
      <c r="A2" s="233" t="s">
        <v>33</v>
      </c>
      <c r="B2" s="233"/>
      <c r="C2" s="233"/>
      <c r="D2" s="233"/>
      <c r="E2" s="233"/>
    </row>
    <row r="4" spans="1:6 16384:16384" ht="18.75">
      <c r="A4" s="7" t="s">
        <v>20</v>
      </c>
      <c r="B4" s="7" t="s">
        <v>21</v>
      </c>
      <c r="C4" s="7" t="s">
        <v>16</v>
      </c>
      <c r="D4" s="8" t="s">
        <v>23</v>
      </c>
      <c r="E4" s="7" t="s">
        <v>22</v>
      </c>
    </row>
    <row r="5" spans="1:6 16384:16384">
      <c r="A5" s="109">
        <v>1</v>
      </c>
      <c r="B5" s="27">
        <v>40706</v>
      </c>
      <c r="C5" s="118" t="s">
        <v>392</v>
      </c>
      <c r="D5" s="28" t="s">
        <v>35</v>
      </c>
      <c r="E5" s="108" t="s">
        <v>34</v>
      </c>
      <c r="XFD5" s="109">
        <f t="shared" ref="XFD5:XFD13" si="0">SUM(A5:XFC5)</f>
        <v>40707</v>
      </c>
    </row>
    <row r="6" spans="1:6 16384:16384">
      <c r="A6" s="109">
        <v>2</v>
      </c>
      <c r="B6" s="27">
        <v>40706</v>
      </c>
      <c r="C6" s="108" t="s">
        <v>2</v>
      </c>
      <c r="D6" s="28" t="s">
        <v>36</v>
      </c>
      <c r="E6" s="108" t="s">
        <v>34</v>
      </c>
      <c r="XFD6" s="109">
        <f t="shared" si="0"/>
        <v>40708</v>
      </c>
    </row>
    <row r="7" spans="1:6 16384:16384">
      <c r="A7" s="109">
        <v>3</v>
      </c>
      <c r="B7" s="27">
        <v>40706</v>
      </c>
      <c r="C7" s="108" t="s">
        <v>37</v>
      </c>
      <c r="D7" s="28" t="s">
        <v>38</v>
      </c>
      <c r="E7" s="108" t="s">
        <v>34</v>
      </c>
      <c r="XFD7" s="109">
        <f t="shared" si="0"/>
        <v>40709</v>
      </c>
    </row>
    <row r="8" spans="1:6 16384:16384">
      <c r="A8" s="109">
        <v>4</v>
      </c>
      <c r="B8" s="27">
        <v>40706</v>
      </c>
      <c r="C8" s="108" t="s">
        <v>28</v>
      </c>
      <c r="D8" s="29" t="s">
        <v>39</v>
      </c>
      <c r="E8" s="108" t="s">
        <v>34</v>
      </c>
      <c r="XFD8" s="109">
        <f t="shared" si="0"/>
        <v>40710</v>
      </c>
    </row>
    <row r="9" spans="1:6 16384:16384">
      <c r="A9" s="109">
        <v>5</v>
      </c>
      <c r="B9" s="27">
        <v>40706</v>
      </c>
      <c r="C9" s="108" t="s">
        <v>40</v>
      </c>
      <c r="D9" s="28" t="s">
        <v>41</v>
      </c>
      <c r="E9" s="108" t="s">
        <v>34</v>
      </c>
      <c r="XFD9" s="109">
        <f t="shared" si="0"/>
        <v>40711</v>
      </c>
    </row>
    <row r="10" spans="1:6 16384:16384">
      <c r="A10" s="109">
        <v>6</v>
      </c>
      <c r="B10" s="27">
        <v>40706</v>
      </c>
      <c r="C10" s="108" t="s">
        <v>40</v>
      </c>
      <c r="D10" s="28" t="s">
        <v>43</v>
      </c>
      <c r="E10" s="23" t="s">
        <v>42</v>
      </c>
      <c r="XFD10" s="109">
        <f t="shared" si="0"/>
        <v>40712</v>
      </c>
    </row>
    <row r="11" spans="1:6 16384:16384" ht="15.75">
      <c r="A11" s="109">
        <v>7</v>
      </c>
      <c r="B11" s="27">
        <v>40706</v>
      </c>
      <c r="C11" s="108" t="s">
        <v>2</v>
      </c>
      <c r="D11" s="28" t="s">
        <v>36</v>
      </c>
      <c r="E11" s="9" t="s">
        <v>44</v>
      </c>
      <c r="XFD11" s="109">
        <f t="shared" si="0"/>
        <v>40713</v>
      </c>
    </row>
    <row r="12" spans="1:6 16384:16384">
      <c r="A12" s="109">
        <v>8</v>
      </c>
      <c r="B12" s="27">
        <v>40706</v>
      </c>
      <c r="C12" s="108" t="s">
        <v>28</v>
      </c>
      <c r="D12" s="29" t="s">
        <v>46</v>
      </c>
      <c r="E12" s="23" t="s">
        <v>45</v>
      </c>
      <c r="XFD12" s="109">
        <f t="shared" si="0"/>
        <v>40714</v>
      </c>
    </row>
    <row r="13" spans="1:6 16384:16384" ht="15.75">
      <c r="A13" s="109">
        <v>9</v>
      </c>
      <c r="B13" s="27">
        <v>40706</v>
      </c>
      <c r="C13" s="108" t="s">
        <v>2</v>
      </c>
      <c r="D13" s="28" t="s">
        <v>48</v>
      </c>
      <c r="E13" s="9" t="s">
        <v>47</v>
      </c>
      <c r="XFD13" s="109">
        <f t="shared" si="0"/>
        <v>40715</v>
      </c>
    </row>
    <row r="14" spans="1:6 16384:16384">
      <c r="A14" s="109">
        <v>10</v>
      </c>
      <c r="B14" s="27">
        <v>40736</v>
      </c>
      <c r="C14" s="108" t="s">
        <v>28</v>
      </c>
      <c r="D14" s="29" t="s">
        <v>50</v>
      </c>
      <c r="E14" s="108" t="s">
        <v>49</v>
      </c>
    </row>
    <row r="15" spans="1:6 16384:16384" ht="15.75">
      <c r="A15" s="109">
        <v>11</v>
      </c>
      <c r="B15" s="27">
        <v>40736</v>
      </c>
      <c r="C15" s="108" t="s">
        <v>2</v>
      </c>
      <c r="D15" s="30" t="s">
        <v>52</v>
      </c>
      <c r="E15" s="5" t="s">
        <v>51</v>
      </c>
    </row>
    <row r="16" spans="1:6 16384:16384">
      <c r="A16" s="109">
        <v>12</v>
      </c>
      <c r="B16" s="27">
        <v>40736</v>
      </c>
      <c r="C16" s="108" t="s">
        <v>28</v>
      </c>
      <c r="D16" s="29" t="s">
        <v>46</v>
      </c>
      <c r="E16" s="108" t="s">
        <v>53</v>
      </c>
    </row>
    <row r="17" spans="1:19">
      <c r="A17" s="109">
        <v>13</v>
      </c>
      <c r="B17" s="27">
        <v>40736</v>
      </c>
      <c r="C17" s="108" t="s">
        <v>28</v>
      </c>
      <c r="D17" s="16" t="s">
        <v>55</v>
      </c>
      <c r="E17" s="108" t="s">
        <v>54</v>
      </c>
    </row>
    <row r="18" spans="1:19">
      <c r="A18" s="109">
        <v>14</v>
      </c>
      <c r="B18" s="27">
        <v>40736</v>
      </c>
      <c r="C18" s="108" t="s">
        <v>28</v>
      </c>
      <c r="D18" s="16" t="s">
        <v>55</v>
      </c>
      <c r="E18" s="108" t="s">
        <v>56</v>
      </c>
    </row>
    <row r="19" spans="1:19">
      <c r="A19" s="109">
        <v>15</v>
      </c>
      <c r="B19" s="27">
        <v>40767</v>
      </c>
      <c r="C19" s="108" t="s">
        <v>57</v>
      </c>
      <c r="D19" s="28" t="s">
        <v>59</v>
      </c>
      <c r="E19" s="31" t="s">
        <v>58</v>
      </c>
    </row>
    <row r="20" spans="1:19" ht="15.75">
      <c r="A20" s="109">
        <v>16</v>
      </c>
      <c r="B20" s="27">
        <v>40767</v>
      </c>
      <c r="C20" s="108" t="s">
        <v>184</v>
      </c>
      <c r="D20" s="30" t="s">
        <v>62</v>
      </c>
      <c r="E20" s="5" t="s">
        <v>61</v>
      </c>
    </row>
    <row r="21" spans="1:19">
      <c r="A21" s="109">
        <v>17</v>
      </c>
      <c r="B21" s="27">
        <v>40767</v>
      </c>
      <c r="C21" s="108" t="s">
        <v>2</v>
      </c>
      <c r="D21" s="28" t="s">
        <v>64</v>
      </c>
      <c r="E21" s="108" t="s">
        <v>63</v>
      </c>
    </row>
    <row r="22" spans="1:19">
      <c r="A22" s="109">
        <v>18</v>
      </c>
      <c r="B22" s="27">
        <v>40767</v>
      </c>
      <c r="C22" s="108" t="s">
        <v>2</v>
      </c>
      <c r="D22" s="28" t="s">
        <v>64</v>
      </c>
      <c r="E22" s="108" t="s">
        <v>65</v>
      </c>
    </row>
    <row r="23" spans="1:19">
      <c r="A23" s="109">
        <v>19</v>
      </c>
      <c r="B23" s="27">
        <v>40767</v>
      </c>
      <c r="C23" s="108" t="s">
        <v>66</v>
      </c>
      <c r="D23" s="28" t="s">
        <v>68</v>
      </c>
      <c r="E23" s="108" t="s">
        <v>67</v>
      </c>
    </row>
    <row r="24" spans="1:19">
      <c r="A24" s="109">
        <v>20</v>
      </c>
      <c r="B24" s="27">
        <v>40767</v>
      </c>
      <c r="C24" s="108" t="s">
        <v>100</v>
      </c>
      <c r="D24" s="28" t="s">
        <v>71</v>
      </c>
      <c r="E24" s="23" t="s">
        <v>70</v>
      </c>
    </row>
    <row r="25" spans="1:19" ht="15.75">
      <c r="A25" s="109">
        <v>21</v>
      </c>
      <c r="B25" s="27">
        <v>40767</v>
      </c>
      <c r="C25" s="108" t="s">
        <v>2</v>
      </c>
      <c r="D25" s="28" t="s">
        <v>73</v>
      </c>
      <c r="E25" s="9" t="s">
        <v>72</v>
      </c>
    </row>
    <row r="26" spans="1:19">
      <c r="A26" s="109">
        <v>22</v>
      </c>
      <c r="B26" s="27">
        <v>40798</v>
      </c>
      <c r="C26" s="108" t="s">
        <v>57</v>
      </c>
      <c r="D26" s="28" t="s">
        <v>75</v>
      </c>
      <c r="E26" s="32" t="s">
        <v>74</v>
      </c>
    </row>
    <row r="27" spans="1:19" ht="15.75">
      <c r="A27" s="109">
        <v>23</v>
      </c>
      <c r="B27" s="27">
        <v>40889</v>
      </c>
      <c r="C27" s="108" t="s">
        <v>28</v>
      </c>
      <c r="D27" s="33" t="s">
        <v>77</v>
      </c>
      <c r="E27" s="5" t="s">
        <v>76</v>
      </c>
    </row>
    <row r="28" spans="1:19" ht="16.5" thickBot="1">
      <c r="A28" s="109">
        <v>24</v>
      </c>
      <c r="B28" s="27">
        <v>40889</v>
      </c>
      <c r="C28" s="108" t="s">
        <v>28</v>
      </c>
      <c r="D28" s="34" t="s">
        <v>77</v>
      </c>
      <c r="E28" s="5" t="s">
        <v>78</v>
      </c>
    </row>
    <row r="29" spans="1:19" ht="15.75">
      <c r="A29" s="109">
        <v>25</v>
      </c>
      <c r="B29" s="27" t="s">
        <v>79</v>
      </c>
      <c r="C29" s="108" t="s">
        <v>80</v>
      </c>
      <c r="D29" s="28" t="s">
        <v>82</v>
      </c>
      <c r="E29" s="9" t="s">
        <v>81</v>
      </c>
      <c r="G29" s="562" t="s">
        <v>369</v>
      </c>
      <c r="H29" s="563"/>
      <c r="I29" s="270"/>
      <c r="J29" s="564" t="s">
        <v>369</v>
      </c>
      <c r="K29" s="565"/>
      <c r="M29" s="293" t="s">
        <v>369</v>
      </c>
      <c r="N29" s="294"/>
      <c r="O29" s="294"/>
      <c r="P29" s="294"/>
      <c r="Q29" s="294"/>
      <c r="R29" s="295"/>
      <c r="S29" s="295"/>
    </row>
    <row r="30" spans="1:19" ht="45.75" thickBot="1">
      <c r="A30" s="109">
        <v>26</v>
      </c>
      <c r="B30" s="27" t="s">
        <v>79</v>
      </c>
      <c r="C30" s="108" t="s">
        <v>2</v>
      </c>
      <c r="D30" s="30" t="s">
        <v>73</v>
      </c>
      <c r="E30" s="5" t="s">
        <v>83</v>
      </c>
      <c r="G30" s="352" t="s">
        <v>16</v>
      </c>
      <c r="H30" s="353" t="s">
        <v>99</v>
      </c>
      <c r="I30" s="270"/>
      <c r="J30" s="137" t="s">
        <v>143</v>
      </c>
      <c r="K30" s="138" t="s">
        <v>468</v>
      </c>
      <c r="M30" s="566" t="s">
        <v>16</v>
      </c>
      <c r="N30" s="559" t="s">
        <v>1593</v>
      </c>
      <c r="O30" s="560"/>
      <c r="P30" s="560"/>
      <c r="Q30" s="560"/>
      <c r="R30" s="561"/>
      <c r="S30" s="557" t="s">
        <v>99</v>
      </c>
    </row>
    <row r="31" spans="1:19" ht="15.75" thickBot="1">
      <c r="A31" s="109">
        <v>27</v>
      </c>
      <c r="B31" s="27" t="s">
        <v>79</v>
      </c>
      <c r="C31" s="108" t="s">
        <v>17</v>
      </c>
      <c r="D31" s="28" t="s">
        <v>85</v>
      </c>
      <c r="E31" s="35" t="s">
        <v>84</v>
      </c>
      <c r="G31" s="351" t="s">
        <v>40</v>
      </c>
      <c r="H31" s="275">
        <f t="shared" ref="H31:H63" si="1">COUNTIF($C$5:$C$19715, $G31)</f>
        <v>6127</v>
      </c>
      <c r="I31" s="270"/>
      <c r="J31" s="139" t="s">
        <v>2</v>
      </c>
      <c r="K31" s="140">
        <f>2711+38+7+5+81+17+82+29+33+81+92+126+126</f>
        <v>3428</v>
      </c>
      <c r="M31" s="567"/>
      <c r="N31" s="237">
        <v>2011</v>
      </c>
      <c r="O31" s="237">
        <v>2012</v>
      </c>
      <c r="P31" s="237">
        <v>2013</v>
      </c>
      <c r="Q31" s="237">
        <v>2014</v>
      </c>
      <c r="R31" s="296">
        <v>2015</v>
      </c>
      <c r="S31" s="558"/>
    </row>
    <row r="32" spans="1:19">
      <c r="A32" s="109">
        <v>28</v>
      </c>
      <c r="B32" s="27" t="s">
        <v>79</v>
      </c>
      <c r="C32" s="108" t="s">
        <v>2</v>
      </c>
      <c r="D32" s="28" t="s">
        <v>87</v>
      </c>
      <c r="E32" s="108" t="s">
        <v>86</v>
      </c>
      <c r="G32" s="149" t="s">
        <v>28</v>
      </c>
      <c r="H32" s="275">
        <f t="shared" si="1"/>
        <v>3954</v>
      </c>
      <c r="I32" s="270"/>
      <c r="J32" s="145" t="s">
        <v>456</v>
      </c>
      <c r="K32" s="146">
        <v>250</v>
      </c>
      <c r="M32" s="238" t="s">
        <v>2</v>
      </c>
      <c r="N32" s="239">
        <v>9</v>
      </c>
      <c r="O32" s="239">
        <v>857</v>
      </c>
      <c r="P32" s="239">
        <v>1228</v>
      </c>
      <c r="Q32" s="239">
        <f>145+56+24+35+43+82+29+29+55+22+13+28+56+38+7+5+81+17+82+29+33</f>
        <v>909</v>
      </c>
      <c r="R32" s="289">
        <f>81+92+126+126</f>
        <v>425</v>
      </c>
      <c r="S32" s="289">
        <f>SUM(N32:R32)</f>
        <v>3428</v>
      </c>
    </row>
    <row r="33" spans="1:19" ht="15.75">
      <c r="A33" s="109">
        <v>29</v>
      </c>
      <c r="B33" s="27" t="s">
        <v>88</v>
      </c>
      <c r="C33" s="108" t="s">
        <v>28</v>
      </c>
      <c r="D33" s="29" t="s">
        <v>46</v>
      </c>
      <c r="E33" s="9" t="s">
        <v>89</v>
      </c>
      <c r="G33" s="149" t="s">
        <v>2</v>
      </c>
      <c r="H33" s="275">
        <f t="shared" si="1"/>
        <v>3540</v>
      </c>
      <c r="I33" s="270"/>
      <c r="J33" s="145" t="s">
        <v>457</v>
      </c>
      <c r="K33" s="147">
        <f>1610+9+39+11+8+18+39+25+3+3+61+16+55+23+28+62+67+95+80</f>
        <v>2252</v>
      </c>
      <c r="M33" s="240" t="s">
        <v>28</v>
      </c>
      <c r="N33" s="239">
        <v>11</v>
      </c>
      <c r="O33" s="239">
        <v>494</v>
      </c>
      <c r="P33" s="239">
        <v>1242</v>
      </c>
      <c r="Q33" s="239">
        <f>190+82+40+24+40+16+89+45+33+86+51+19+60+113+71+12+8+219+47+141+60+89+5</f>
        <v>1540</v>
      </c>
      <c r="R33" s="290">
        <f>100+119+145+171</f>
        <v>535</v>
      </c>
      <c r="S33" s="289">
        <f t="shared" ref="S33:S64" si="2">SUM(N33:R33)</f>
        <v>3822</v>
      </c>
    </row>
    <row r="34" spans="1:19" ht="15.75">
      <c r="A34" s="109">
        <v>30</v>
      </c>
      <c r="B34" s="27" t="s">
        <v>90</v>
      </c>
      <c r="C34" s="108" t="s">
        <v>28</v>
      </c>
      <c r="D34" s="33" t="s">
        <v>92</v>
      </c>
      <c r="E34" s="5" t="s">
        <v>91</v>
      </c>
      <c r="G34" s="149" t="s">
        <v>184</v>
      </c>
      <c r="H34" s="275">
        <f t="shared" si="1"/>
        <v>1273</v>
      </c>
      <c r="I34" s="270"/>
      <c r="J34" s="145" t="s">
        <v>458</v>
      </c>
      <c r="K34" s="146">
        <f>321+6+4+4+1+3+5+5+1+6+3+3+4+10+3+6+7+14+6+3+10+4+3+5+7+6+3+1+7+1+27+6+5+18+18+28+42</f>
        <v>606</v>
      </c>
      <c r="L34" s="116"/>
      <c r="M34" s="240" t="s">
        <v>94</v>
      </c>
      <c r="N34" s="239">
        <v>1</v>
      </c>
      <c r="O34" s="239">
        <v>355</v>
      </c>
      <c r="P34" s="239">
        <v>431</v>
      </c>
      <c r="Q34" s="239">
        <f>59+8+7+7+14+38+2+10+21+14+6+12+20+13+1+2+36+6+4+3</f>
        <v>283</v>
      </c>
      <c r="R34" s="290"/>
      <c r="S34" s="289">
        <f t="shared" si="2"/>
        <v>1070</v>
      </c>
    </row>
    <row r="35" spans="1:19" ht="15.75">
      <c r="A35" s="109">
        <v>31</v>
      </c>
      <c r="B35" s="27" t="s">
        <v>93</v>
      </c>
      <c r="C35" s="108" t="s">
        <v>94</v>
      </c>
      <c r="D35" s="119" t="s">
        <v>336</v>
      </c>
      <c r="E35" s="5" t="s">
        <v>95</v>
      </c>
      <c r="G35" s="149" t="s">
        <v>94</v>
      </c>
      <c r="H35" s="275">
        <f t="shared" si="1"/>
        <v>943</v>
      </c>
      <c r="I35" s="270"/>
      <c r="J35" s="145" t="s">
        <v>140</v>
      </c>
      <c r="K35" s="146">
        <v>45</v>
      </c>
      <c r="M35" s="241" t="s">
        <v>2499</v>
      </c>
      <c r="N35" s="239">
        <v>0</v>
      </c>
      <c r="O35" s="239">
        <v>259</v>
      </c>
      <c r="P35" s="239">
        <v>211</v>
      </c>
      <c r="Q35" s="239">
        <v>10</v>
      </c>
      <c r="R35" s="291">
        <f>3+9+7+5</f>
        <v>24</v>
      </c>
      <c r="S35" s="289">
        <f t="shared" si="2"/>
        <v>504</v>
      </c>
    </row>
    <row r="36" spans="1:19" ht="15.75">
      <c r="A36" s="109">
        <v>32</v>
      </c>
      <c r="B36" s="27" t="s">
        <v>19</v>
      </c>
      <c r="C36" s="108" t="s">
        <v>28</v>
      </c>
      <c r="D36" s="16" t="s">
        <v>97</v>
      </c>
      <c r="E36" s="5" t="s">
        <v>96</v>
      </c>
      <c r="G36" s="150" t="s">
        <v>322</v>
      </c>
      <c r="H36" s="275">
        <f t="shared" si="1"/>
        <v>674</v>
      </c>
      <c r="I36" s="270"/>
      <c r="J36" s="148" t="s">
        <v>707</v>
      </c>
      <c r="K36" s="146">
        <v>75</v>
      </c>
      <c r="M36" s="240" t="s">
        <v>40</v>
      </c>
      <c r="N36" s="239">
        <v>2</v>
      </c>
      <c r="O36" s="239">
        <v>184</v>
      </c>
      <c r="P36" s="239">
        <v>1667</v>
      </c>
      <c r="Q36" s="239">
        <f>312+130+62+64+92+6+213+71+87+206+105+52+149+263+193+27+26+442+120+292+123+177</f>
        <v>3212</v>
      </c>
      <c r="R36" s="290">
        <f>290+183+254+234</f>
        <v>961</v>
      </c>
      <c r="S36" s="289">
        <f t="shared" si="2"/>
        <v>6026</v>
      </c>
    </row>
    <row r="37" spans="1:19" ht="15.75">
      <c r="A37" s="109">
        <v>33</v>
      </c>
      <c r="B37" s="27" t="s">
        <v>24</v>
      </c>
      <c r="C37" s="108" t="s">
        <v>184</v>
      </c>
      <c r="D37" s="28" t="s">
        <v>2519</v>
      </c>
      <c r="E37" s="5" t="s">
        <v>98</v>
      </c>
      <c r="G37" s="150" t="s">
        <v>392</v>
      </c>
      <c r="H37" s="275">
        <f t="shared" si="1"/>
        <v>667</v>
      </c>
      <c r="I37" s="270"/>
      <c r="J37" s="224" t="s">
        <v>1429</v>
      </c>
      <c r="K37" s="225">
        <f>113+7+3+2+1+5+11+4+4+5+4+2+3+7+7+1+1+9+4+3+4</f>
        <v>200</v>
      </c>
      <c r="M37" s="240" t="s">
        <v>184</v>
      </c>
      <c r="N37" s="239">
        <v>2</v>
      </c>
      <c r="O37" s="239">
        <v>68</v>
      </c>
      <c r="P37" s="239">
        <v>353</v>
      </c>
      <c r="Q37" s="239">
        <f>79+28+16+12+29+50+13+12+17+19+6+21+23+36+5+4+68+6+8+46+17+26</f>
        <v>541</v>
      </c>
      <c r="R37" s="290">
        <f>60+70+66+65</f>
        <v>261</v>
      </c>
      <c r="S37" s="289">
        <f t="shared" si="2"/>
        <v>1225</v>
      </c>
    </row>
    <row r="38" spans="1:19" ht="16.5" thickBot="1">
      <c r="A38" s="109">
        <v>34</v>
      </c>
      <c r="B38" s="27">
        <v>40940</v>
      </c>
      <c r="C38" s="108" t="s">
        <v>28</v>
      </c>
      <c r="D38" s="16" t="s">
        <v>30</v>
      </c>
      <c r="E38" s="5" t="s">
        <v>29</v>
      </c>
      <c r="G38" s="149" t="s">
        <v>155</v>
      </c>
      <c r="H38" s="275">
        <f t="shared" si="1"/>
        <v>486</v>
      </c>
      <c r="I38" s="270"/>
      <c r="J38" s="141" t="s">
        <v>40</v>
      </c>
      <c r="K38" s="142">
        <f>3665+193+27+26+442+120+292+123+177+290+183+254+234</f>
        <v>6026</v>
      </c>
      <c r="M38" s="241" t="s">
        <v>323</v>
      </c>
      <c r="N38" s="239">
        <v>0</v>
      </c>
      <c r="O38" s="239">
        <v>52</v>
      </c>
      <c r="P38" s="239">
        <v>5</v>
      </c>
      <c r="Q38" s="239">
        <v>0</v>
      </c>
      <c r="R38" s="290"/>
      <c r="S38" s="289">
        <f t="shared" si="2"/>
        <v>57</v>
      </c>
    </row>
    <row r="39" spans="1:19" ht="15.75">
      <c r="A39" s="109">
        <v>35</v>
      </c>
      <c r="B39" s="27">
        <v>40940</v>
      </c>
      <c r="C39" s="108" t="s">
        <v>2</v>
      </c>
      <c r="D39" s="30" t="s">
        <v>32</v>
      </c>
      <c r="E39" s="5" t="s">
        <v>31</v>
      </c>
      <c r="G39" s="150" t="s">
        <v>956</v>
      </c>
      <c r="H39" s="275">
        <f t="shared" si="1"/>
        <v>348</v>
      </c>
      <c r="I39" s="270"/>
      <c r="J39" s="145" t="s">
        <v>141</v>
      </c>
      <c r="K39" s="146">
        <f>1146+94+44+23+75+112+79+10+8+166+42+70+39+20+92+88+146+137</f>
        <v>2391</v>
      </c>
      <c r="M39" s="241" t="s">
        <v>392</v>
      </c>
      <c r="N39" s="239">
        <v>1</v>
      </c>
      <c r="O39" s="239">
        <v>39</v>
      </c>
      <c r="P39" s="239">
        <v>227</v>
      </c>
      <c r="Q39" s="239">
        <f>46+15+5+10+11+31+5+4+25+10+5+8+18+13+1+2+34+9+32+4+18</f>
        <v>306</v>
      </c>
      <c r="R39" s="290">
        <f>23+23+32+36</f>
        <v>114</v>
      </c>
      <c r="S39" s="289">
        <f t="shared" si="2"/>
        <v>687</v>
      </c>
    </row>
    <row r="40" spans="1:19" ht="15.75">
      <c r="A40" s="109">
        <v>36</v>
      </c>
      <c r="B40" s="27">
        <v>40969</v>
      </c>
      <c r="C40" s="108" t="s">
        <v>28</v>
      </c>
      <c r="D40" s="17" t="s">
        <v>55</v>
      </c>
      <c r="E40" s="9" t="s">
        <v>27</v>
      </c>
      <c r="G40" s="149" t="s">
        <v>18</v>
      </c>
      <c r="H40" s="275">
        <f t="shared" si="1"/>
        <v>247</v>
      </c>
      <c r="I40" s="270"/>
      <c r="J40" s="148" t="s">
        <v>691</v>
      </c>
      <c r="K40" s="146">
        <f>761+17+19+38+4+31+22+17+25+41+16+21+23+17+21+12+9+34+21+19+18+16+22+25+20+73+28+39+2+51+140+44+56+112+61+26+70+137+109+15+18+267+5+75+206+82+154+193+90+100+87</f>
        <v>3509</v>
      </c>
      <c r="M40" s="240" t="s">
        <v>18</v>
      </c>
      <c r="N40" s="239">
        <v>0</v>
      </c>
      <c r="O40" s="239">
        <v>18</v>
      </c>
      <c r="P40" s="239">
        <v>123</v>
      </c>
      <c r="Q40" s="239">
        <f>32+10+1+4+4+10+2+5+4+4+1+1+9+2+3</f>
        <v>92</v>
      </c>
      <c r="R40" s="291">
        <v>12</v>
      </c>
      <c r="S40" s="289">
        <f t="shared" si="2"/>
        <v>245</v>
      </c>
    </row>
    <row r="41" spans="1:19">
      <c r="A41" s="109">
        <v>37</v>
      </c>
      <c r="B41" s="27">
        <v>41000</v>
      </c>
      <c r="C41" s="108" t="s">
        <v>28</v>
      </c>
      <c r="D41" s="29" t="s">
        <v>103</v>
      </c>
      <c r="E41" s="35" t="s">
        <v>102</v>
      </c>
      <c r="G41" s="150" t="s">
        <v>2499</v>
      </c>
      <c r="H41" s="275">
        <f t="shared" si="1"/>
        <v>163</v>
      </c>
      <c r="I41" s="270"/>
      <c r="J41" s="148" t="s">
        <v>798</v>
      </c>
      <c r="K41" s="146">
        <f>61+15+2+1+5+4+7+10</f>
        <v>105</v>
      </c>
      <c r="M41" s="240" t="s">
        <v>155</v>
      </c>
      <c r="N41" s="239">
        <v>0</v>
      </c>
      <c r="O41" s="239">
        <v>18</v>
      </c>
      <c r="P41" s="239">
        <v>202</v>
      </c>
      <c r="Q41" s="239">
        <f>47+15+8+9+10+27+8+8+11+9+3+9+16+12+5+2+16+2+1+2</f>
        <v>220</v>
      </c>
      <c r="R41" s="290">
        <f>9+10+18+13</f>
        <v>50</v>
      </c>
      <c r="S41" s="289">
        <f t="shared" si="2"/>
        <v>490</v>
      </c>
    </row>
    <row r="42" spans="1:19">
      <c r="A42" s="109">
        <v>38</v>
      </c>
      <c r="B42" s="27">
        <v>41000</v>
      </c>
      <c r="C42" s="108" t="s">
        <v>2</v>
      </c>
      <c r="D42" s="28" t="s">
        <v>105</v>
      </c>
      <c r="E42" s="108" t="s">
        <v>104</v>
      </c>
      <c r="G42" s="149" t="s">
        <v>66</v>
      </c>
      <c r="H42" s="275">
        <f t="shared" si="1"/>
        <v>90</v>
      </c>
      <c r="I42" s="270"/>
      <c r="J42" s="148" t="s">
        <v>799</v>
      </c>
      <c r="K42" s="225">
        <v>21</v>
      </c>
      <c r="M42" s="241" t="s">
        <v>2500</v>
      </c>
      <c r="N42" s="239">
        <v>0</v>
      </c>
      <c r="O42" s="239">
        <v>21</v>
      </c>
      <c r="P42" s="239">
        <v>7</v>
      </c>
      <c r="Q42" s="239">
        <v>2</v>
      </c>
      <c r="R42" s="290"/>
      <c r="S42" s="289">
        <f t="shared" si="2"/>
        <v>30</v>
      </c>
    </row>
    <row r="43" spans="1:19" ht="15.75" thickBot="1">
      <c r="A43" s="109">
        <v>39</v>
      </c>
      <c r="B43" s="27">
        <v>41000</v>
      </c>
      <c r="C43" s="108" t="s">
        <v>2</v>
      </c>
      <c r="D43" s="28" t="s">
        <v>106</v>
      </c>
      <c r="E43" s="108" t="s">
        <v>104</v>
      </c>
      <c r="G43" s="150" t="s">
        <v>1461</v>
      </c>
      <c r="H43" s="275">
        <f t="shared" si="1"/>
        <v>78</v>
      </c>
      <c r="I43" s="270"/>
      <c r="J43" s="141" t="s">
        <v>28</v>
      </c>
      <c r="K43" s="142">
        <f>2635+71+12+8+219+47+141+60+89+5+100+119+145+171</f>
        <v>3822</v>
      </c>
      <c r="M43" s="240" t="s">
        <v>57</v>
      </c>
      <c r="N43" s="239">
        <v>2</v>
      </c>
      <c r="O43" s="239">
        <v>11</v>
      </c>
      <c r="P43" s="239">
        <v>0</v>
      </c>
      <c r="Q43" s="239">
        <v>0</v>
      </c>
      <c r="R43" s="290"/>
      <c r="S43" s="289">
        <f t="shared" si="2"/>
        <v>13</v>
      </c>
    </row>
    <row r="44" spans="1:19">
      <c r="A44" s="109">
        <v>40</v>
      </c>
      <c r="B44" s="27">
        <v>41000</v>
      </c>
      <c r="C44" s="108" t="s">
        <v>28</v>
      </c>
      <c r="D44" s="16" t="s">
        <v>97</v>
      </c>
      <c r="E44" s="23" t="s">
        <v>104</v>
      </c>
      <c r="G44" s="150" t="s">
        <v>709</v>
      </c>
      <c r="H44" s="275">
        <f t="shared" si="1"/>
        <v>72</v>
      </c>
      <c r="I44" s="270"/>
      <c r="J44" s="148" t="s">
        <v>1311</v>
      </c>
      <c r="K44" s="147">
        <v>18</v>
      </c>
      <c r="M44" s="240" t="s">
        <v>37</v>
      </c>
      <c r="N44" s="239">
        <v>1</v>
      </c>
      <c r="O44" s="239">
        <v>3</v>
      </c>
      <c r="P44" s="239">
        <v>0</v>
      </c>
      <c r="Q44" s="239">
        <v>0</v>
      </c>
      <c r="R44" s="290">
        <v>1</v>
      </c>
      <c r="S44" s="289">
        <f t="shared" si="2"/>
        <v>5</v>
      </c>
    </row>
    <row r="45" spans="1:19" ht="15.75">
      <c r="A45" s="109">
        <v>41</v>
      </c>
      <c r="B45" s="27">
        <v>41061</v>
      </c>
      <c r="C45" s="108" t="s">
        <v>40</v>
      </c>
      <c r="D45" s="28" t="s">
        <v>43</v>
      </c>
      <c r="E45" s="5" t="s">
        <v>104</v>
      </c>
      <c r="G45" s="149" t="s">
        <v>323</v>
      </c>
      <c r="H45" s="275">
        <f t="shared" si="1"/>
        <v>51</v>
      </c>
      <c r="I45" s="270"/>
      <c r="J45" s="145" t="s">
        <v>142</v>
      </c>
      <c r="K45" s="146">
        <f>793+8+7+4+19+11+18+20+24+17+15+16+7+7+4+2+8+11+8+10+12+8+11+10+42+17+14+20+60+24+19+38+20+10+28+66+35+8+5+146+36+102+25+40+49+58+77+65</f>
        <v>2054</v>
      </c>
      <c r="M45" s="241" t="s">
        <v>709</v>
      </c>
      <c r="N45" s="239">
        <v>0</v>
      </c>
      <c r="O45" s="239">
        <v>1</v>
      </c>
      <c r="P45" s="239">
        <v>76</v>
      </c>
      <c r="Q45" s="239">
        <v>0</v>
      </c>
      <c r="R45" s="290"/>
      <c r="S45" s="289">
        <f t="shared" si="2"/>
        <v>77</v>
      </c>
    </row>
    <row r="46" spans="1:19" ht="15.75">
      <c r="A46" s="109">
        <v>42</v>
      </c>
      <c r="B46" s="27">
        <v>41091</v>
      </c>
      <c r="C46" s="108" t="s">
        <v>28</v>
      </c>
      <c r="D46" s="16" t="s">
        <v>107</v>
      </c>
      <c r="E46" s="5" t="s">
        <v>104</v>
      </c>
      <c r="G46" s="149" t="s">
        <v>57</v>
      </c>
      <c r="H46" s="275">
        <f t="shared" si="1"/>
        <v>13</v>
      </c>
      <c r="I46" s="270"/>
      <c r="J46" s="148" t="s">
        <v>843</v>
      </c>
      <c r="K46" s="147">
        <f>373+1+1+3+11+8+3+2+2+1+1+1+4+2+2+5+1+3+4+5+1+13+2+13+1+5+5+33+5+16+12+20+26</f>
        <v>585</v>
      </c>
      <c r="M46" s="240" t="s">
        <v>66</v>
      </c>
      <c r="N46" s="239">
        <v>1</v>
      </c>
      <c r="O46" s="239">
        <v>2</v>
      </c>
      <c r="P46" s="239">
        <v>0</v>
      </c>
      <c r="Q46" s="239">
        <f>25+9+12+8</f>
        <v>54</v>
      </c>
      <c r="R46" s="290">
        <v>13</v>
      </c>
      <c r="S46" s="289">
        <f t="shared" si="2"/>
        <v>70</v>
      </c>
    </row>
    <row r="47" spans="1:19" ht="15.75">
      <c r="A47" s="109">
        <v>43</v>
      </c>
      <c r="B47" s="27">
        <v>41091</v>
      </c>
      <c r="C47" s="108" t="s">
        <v>28</v>
      </c>
      <c r="D47" s="34" t="s">
        <v>108</v>
      </c>
      <c r="E47" s="5" t="s">
        <v>104</v>
      </c>
      <c r="G47" s="150" t="s">
        <v>2500</v>
      </c>
      <c r="H47" s="275">
        <f t="shared" si="1"/>
        <v>10</v>
      </c>
      <c r="I47" s="270"/>
      <c r="J47" s="145" t="s">
        <v>242</v>
      </c>
      <c r="K47" s="146">
        <f>167+2+5+4+2+5+9+3+8+4+6+7+9+1+6+5+14+9+5+8+18+12+9+17+19+1+10+17+6+1+16+2+20+10+10+17+20+19+32</f>
        <v>535</v>
      </c>
      <c r="M47" s="241" t="s">
        <v>956</v>
      </c>
      <c r="N47" s="239">
        <v>0</v>
      </c>
      <c r="O47" s="239">
        <v>0</v>
      </c>
      <c r="P47" s="239">
        <v>111</v>
      </c>
      <c r="Q47" s="239">
        <f>18+5+6+6+4+8+25+15+1+1+22+5+10+6+4</f>
        <v>136</v>
      </c>
      <c r="R47" s="290">
        <f>7+12+38+42</f>
        <v>99</v>
      </c>
      <c r="S47" s="289">
        <f t="shared" si="2"/>
        <v>346</v>
      </c>
    </row>
    <row r="48" spans="1:19" ht="15.75">
      <c r="A48" s="109">
        <v>44</v>
      </c>
      <c r="B48" s="27">
        <v>41183</v>
      </c>
      <c r="C48" s="108" t="s">
        <v>28</v>
      </c>
      <c r="D48" s="28" t="s">
        <v>109</v>
      </c>
      <c r="E48" s="5" t="s">
        <v>104</v>
      </c>
      <c r="G48" s="150" t="s">
        <v>390</v>
      </c>
      <c r="H48" s="275">
        <f t="shared" si="1"/>
        <v>8</v>
      </c>
      <c r="I48" s="270"/>
      <c r="J48" s="148" t="s">
        <v>549</v>
      </c>
      <c r="K48" s="146">
        <f>118+12+3+1+15+15+11+2+2+22+7+4+4+10+8+8+12+16</f>
        <v>270</v>
      </c>
      <c r="M48" s="241" t="s">
        <v>322</v>
      </c>
      <c r="N48" s="239">
        <v>0</v>
      </c>
      <c r="O48" s="239">
        <v>2</v>
      </c>
      <c r="P48" s="239">
        <v>3</v>
      </c>
      <c r="Q48" s="239">
        <f>19+51+76+36+11+7+88+20+60+21+24</f>
        <v>413</v>
      </c>
      <c r="R48" s="290">
        <f>65+46+56+53</f>
        <v>220</v>
      </c>
      <c r="S48" s="289">
        <f t="shared" si="2"/>
        <v>638</v>
      </c>
    </row>
    <row r="49" spans="1:19" ht="15.75">
      <c r="A49" s="109">
        <v>45</v>
      </c>
      <c r="B49" s="27">
        <v>41183</v>
      </c>
      <c r="C49" s="108" t="s">
        <v>2</v>
      </c>
      <c r="D49" s="30" t="s">
        <v>110</v>
      </c>
      <c r="E49" s="5" t="s">
        <v>104</v>
      </c>
      <c r="G49" s="150" t="s">
        <v>2516</v>
      </c>
      <c r="H49" s="275">
        <f t="shared" si="1"/>
        <v>7</v>
      </c>
      <c r="I49" s="270"/>
      <c r="J49" s="148" t="s">
        <v>1319</v>
      </c>
      <c r="K49" s="146">
        <f>128+2+3+5+13+10+3+9+14+4+1+14+7+4+7+11+14+1+22+2+6+10+21+17+32</f>
        <v>360</v>
      </c>
      <c r="M49" s="241" t="s">
        <v>2508</v>
      </c>
      <c r="N49" s="239">
        <v>0</v>
      </c>
      <c r="O49" s="239">
        <v>2</v>
      </c>
      <c r="P49" s="239">
        <v>1</v>
      </c>
      <c r="Q49" s="239">
        <f>4+3+2</f>
        <v>9</v>
      </c>
      <c r="R49" s="290">
        <v>11</v>
      </c>
      <c r="S49" s="289">
        <f t="shared" si="2"/>
        <v>23</v>
      </c>
    </row>
    <row r="50" spans="1:19" ht="15.75" thickBot="1">
      <c r="A50" s="109">
        <v>46</v>
      </c>
      <c r="B50" s="27">
        <v>41183</v>
      </c>
      <c r="C50" s="108" t="s">
        <v>57</v>
      </c>
      <c r="D50" s="28" t="s">
        <v>111</v>
      </c>
      <c r="E50" s="35" t="s">
        <v>104</v>
      </c>
      <c r="G50" s="149" t="s">
        <v>37</v>
      </c>
      <c r="H50" s="275">
        <f t="shared" si="1"/>
        <v>5</v>
      </c>
      <c r="I50" s="270"/>
      <c r="J50" s="141" t="s">
        <v>186</v>
      </c>
      <c r="K50" s="142">
        <f>1018+1+2+36+6+4+3</f>
        <v>1070</v>
      </c>
      <c r="M50" s="240" t="s">
        <v>80</v>
      </c>
      <c r="N50" s="239">
        <v>1</v>
      </c>
      <c r="O50" s="239">
        <v>0</v>
      </c>
      <c r="P50" s="239">
        <v>3</v>
      </c>
      <c r="Q50" s="239">
        <v>0</v>
      </c>
      <c r="R50" s="290"/>
      <c r="S50" s="289">
        <f t="shared" si="2"/>
        <v>4</v>
      </c>
    </row>
    <row r="51" spans="1:19" ht="15.75">
      <c r="A51" s="109">
        <v>47</v>
      </c>
      <c r="B51" s="27">
        <v>41214</v>
      </c>
      <c r="C51" s="108" t="s">
        <v>18</v>
      </c>
      <c r="D51" s="28" t="s">
        <v>112</v>
      </c>
      <c r="E51" s="5" t="s">
        <v>104</v>
      </c>
      <c r="G51" s="150" t="s">
        <v>2515</v>
      </c>
      <c r="H51" s="275">
        <f t="shared" si="1"/>
        <v>4</v>
      </c>
      <c r="I51" s="270"/>
      <c r="J51" s="145" t="s">
        <v>466</v>
      </c>
      <c r="K51" s="147">
        <f>612+8+11+8+6+7+17+6+10+9+9+9+2+4+3+2+5+9+12+6+5+5+6+7+13+32+2+9+20+14+5+12+20+13+2+35+6+3+4</f>
        <v>968</v>
      </c>
      <c r="M51" s="240" t="s">
        <v>17</v>
      </c>
      <c r="N51" s="239">
        <v>1</v>
      </c>
      <c r="O51" s="239">
        <v>0</v>
      </c>
      <c r="P51" s="239">
        <v>0</v>
      </c>
      <c r="Q51" s="239">
        <v>0</v>
      </c>
      <c r="R51" s="290"/>
      <c r="S51" s="289">
        <f t="shared" si="2"/>
        <v>1</v>
      </c>
    </row>
    <row r="52" spans="1:19" ht="15.75">
      <c r="A52" s="109">
        <v>48</v>
      </c>
      <c r="B52" s="27">
        <v>41214</v>
      </c>
      <c r="C52" s="108" t="s">
        <v>28</v>
      </c>
      <c r="D52" s="36" t="s">
        <v>113</v>
      </c>
      <c r="E52" s="5" t="s">
        <v>104</v>
      </c>
      <c r="G52" s="150" t="s">
        <v>1164</v>
      </c>
      <c r="H52" s="275">
        <f t="shared" si="1"/>
        <v>4</v>
      </c>
      <c r="I52" s="270"/>
      <c r="J52" s="145" t="s">
        <v>225</v>
      </c>
      <c r="K52" s="146">
        <v>14</v>
      </c>
      <c r="M52" s="241" t="s">
        <v>2517</v>
      </c>
      <c r="N52" s="239">
        <v>0</v>
      </c>
      <c r="O52" s="239">
        <v>1</v>
      </c>
      <c r="P52" s="239">
        <v>0</v>
      </c>
      <c r="Q52" s="239">
        <v>0</v>
      </c>
      <c r="R52" s="290"/>
      <c r="S52" s="289">
        <f t="shared" si="2"/>
        <v>1</v>
      </c>
    </row>
    <row r="53" spans="1:19">
      <c r="A53" s="109">
        <v>49</v>
      </c>
      <c r="B53" s="27">
        <v>41214</v>
      </c>
      <c r="C53" s="108" t="s">
        <v>28</v>
      </c>
      <c r="D53" s="28" t="s">
        <v>114</v>
      </c>
      <c r="E53" s="35" t="s">
        <v>104</v>
      </c>
      <c r="G53" s="149" t="s">
        <v>80</v>
      </c>
      <c r="H53" s="275">
        <f t="shared" si="1"/>
        <v>4</v>
      </c>
      <c r="I53" s="270"/>
      <c r="J53" s="145" t="s">
        <v>465</v>
      </c>
      <c r="K53" s="146">
        <v>86</v>
      </c>
      <c r="M53" s="241" t="s">
        <v>153</v>
      </c>
      <c r="N53" s="239">
        <v>0</v>
      </c>
      <c r="O53" s="239">
        <v>1</v>
      </c>
      <c r="P53" s="239">
        <v>0</v>
      </c>
      <c r="Q53" s="239">
        <v>0</v>
      </c>
      <c r="R53" s="290"/>
      <c r="S53" s="289">
        <f t="shared" si="2"/>
        <v>1</v>
      </c>
    </row>
    <row r="54" spans="1:19">
      <c r="A54" s="109">
        <v>50</v>
      </c>
      <c r="B54" s="27">
        <v>41214</v>
      </c>
      <c r="C54" s="108" t="s">
        <v>28</v>
      </c>
      <c r="D54" s="33" t="s">
        <v>116</v>
      </c>
      <c r="E54" s="108" t="s">
        <v>115</v>
      </c>
      <c r="G54" s="150" t="s">
        <v>2501</v>
      </c>
      <c r="H54" s="275">
        <f t="shared" si="1"/>
        <v>3</v>
      </c>
      <c r="I54" s="270"/>
      <c r="J54" s="145" t="s">
        <v>1492</v>
      </c>
      <c r="K54" s="146">
        <v>2</v>
      </c>
      <c r="M54" s="150" t="s">
        <v>2501</v>
      </c>
      <c r="N54" s="239">
        <v>0</v>
      </c>
      <c r="O54" s="239">
        <v>1</v>
      </c>
      <c r="P54" s="239">
        <v>2</v>
      </c>
      <c r="Q54" s="239">
        <v>0</v>
      </c>
      <c r="R54" s="290"/>
      <c r="S54" s="289">
        <f t="shared" si="2"/>
        <v>3</v>
      </c>
    </row>
    <row r="55" spans="1:19" ht="16.5" thickBot="1">
      <c r="A55" s="109">
        <v>51</v>
      </c>
      <c r="B55" s="27">
        <v>41244</v>
      </c>
      <c r="C55" s="108" t="s">
        <v>28</v>
      </c>
      <c r="D55" s="33" t="s">
        <v>126</v>
      </c>
      <c r="E55" s="5" t="s">
        <v>104</v>
      </c>
      <c r="G55" s="149" t="s">
        <v>2508</v>
      </c>
      <c r="H55" s="275">
        <f t="shared" si="1"/>
        <v>1</v>
      </c>
      <c r="I55" s="270"/>
      <c r="J55" s="141" t="s">
        <v>184</v>
      </c>
      <c r="K55" s="142">
        <f>748+36+4+5+68+14+46+17+26+60+70+66+65</f>
        <v>1225</v>
      </c>
      <c r="M55" s="240" t="s">
        <v>100</v>
      </c>
      <c r="N55" s="239">
        <v>1</v>
      </c>
      <c r="O55" s="239">
        <v>0</v>
      </c>
      <c r="P55" s="239">
        <v>0</v>
      </c>
      <c r="Q55" s="239">
        <v>0</v>
      </c>
      <c r="R55" s="290"/>
      <c r="S55" s="289">
        <f t="shared" si="2"/>
        <v>1</v>
      </c>
    </row>
    <row r="56" spans="1:19">
      <c r="A56" s="109">
        <v>52</v>
      </c>
      <c r="B56" s="27">
        <v>41244</v>
      </c>
      <c r="C56" s="118" t="s">
        <v>392</v>
      </c>
      <c r="D56" s="30" t="s">
        <v>128</v>
      </c>
      <c r="E56" s="3" t="s">
        <v>127</v>
      </c>
      <c r="G56" s="149" t="s">
        <v>17</v>
      </c>
      <c r="H56" s="275">
        <f t="shared" si="1"/>
        <v>1</v>
      </c>
      <c r="I56" s="270"/>
      <c r="J56" s="148" t="s">
        <v>2520</v>
      </c>
      <c r="K56" s="146">
        <f>243+5+4+5+4+6+5+6+7+11+4+2+3+6+6+9+7+5+7+6+18+10+9+5+25+22+26+35+8+7+11+16+5+15+10+29+4+5+44+7+36+10+15+31+31+32+28</f>
        <v>845</v>
      </c>
      <c r="M56" s="241" t="s">
        <v>390</v>
      </c>
      <c r="N56" s="239">
        <v>0</v>
      </c>
      <c r="O56" s="239">
        <v>1</v>
      </c>
      <c r="P56" s="239">
        <v>1</v>
      </c>
      <c r="Q56" s="239">
        <v>7</v>
      </c>
      <c r="R56" s="291">
        <v>1</v>
      </c>
      <c r="S56" s="289">
        <f>SUM(N56:R56)</f>
        <v>10</v>
      </c>
    </row>
    <row r="57" spans="1:19">
      <c r="A57" s="109">
        <v>53</v>
      </c>
      <c r="B57" s="27">
        <v>41244</v>
      </c>
      <c r="C57" s="108" t="s">
        <v>2</v>
      </c>
      <c r="D57" s="28" t="s">
        <v>130</v>
      </c>
      <c r="E57" s="35" t="s">
        <v>129</v>
      </c>
      <c r="G57" s="150" t="s">
        <v>136</v>
      </c>
      <c r="H57" s="275">
        <f t="shared" si="1"/>
        <v>1</v>
      </c>
      <c r="I57" s="270"/>
      <c r="J57" s="145" t="s">
        <v>2521</v>
      </c>
      <c r="K57" s="146">
        <f>108+10+3+15+5+5+6+3+1+6+12+8+25+6+10+7+11+29+39+34+37</f>
        <v>380</v>
      </c>
      <c r="M57" s="241" t="s">
        <v>1164</v>
      </c>
      <c r="N57" s="239">
        <v>0</v>
      </c>
      <c r="O57" s="239">
        <v>1</v>
      </c>
      <c r="P57" s="239">
        <v>3</v>
      </c>
      <c r="Q57" s="239">
        <v>1</v>
      </c>
      <c r="R57" s="290"/>
      <c r="S57" s="289">
        <f t="shared" si="2"/>
        <v>5</v>
      </c>
    </row>
    <row r="58" spans="1:19" ht="16.5" thickBot="1">
      <c r="A58" s="109">
        <v>54</v>
      </c>
      <c r="B58" s="27" t="s">
        <v>121</v>
      </c>
      <c r="C58" s="108" t="s">
        <v>2</v>
      </c>
      <c r="D58" s="28" t="s">
        <v>110</v>
      </c>
      <c r="E58" s="5" t="s">
        <v>104</v>
      </c>
      <c r="G58" s="150" t="s">
        <v>153</v>
      </c>
      <c r="H58" s="275">
        <f t="shared" si="1"/>
        <v>1</v>
      </c>
      <c r="I58" s="270"/>
      <c r="J58" s="141" t="s">
        <v>3</v>
      </c>
      <c r="K58" s="142">
        <f>483+9+7+5</f>
        <v>504</v>
      </c>
      <c r="M58" s="241" t="s">
        <v>2506</v>
      </c>
      <c r="N58" s="239">
        <v>0</v>
      </c>
      <c r="O58" s="239">
        <v>1</v>
      </c>
      <c r="P58" s="239">
        <v>0</v>
      </c>
      <c r="Q58" s="239">
        <v>0</v>
      </c>
      <c r="R58" s="290"/>
      <c r="S58" s="289">
        <f t="shared" si="2"/>
        <v>1</v>
      </c>
    </row>
    <row r="59" spans="1:19" ht="15.75">
      <c r="A59" s="109">
        <v>55</v>
      </c>
      <c r="B59" s="27" t="s">
        <v>122</v>
      </c>
      <c r="C59" s="108" t="s">
        <v>40</v>
      </c>
      <c r="D59" s="28" t="s">
        <v>125</v>
      </c>
      <c r="E59" s="5" t="s">
        <v>124</v>
      </c>
      <c r="G59" s="150" t="s">
        <v>2506</v>
      </c>
      <c r="H59" s="275">
        <f t="shared" si="1"/>
        <v>1</v>
      </c>
      <c r="I59" s="270"/>
      <c r="J59" s="148" t="s">
        <v>538</v>
      </c>
      <c r="K59" s="146">
        <f>238+7+4+7+7+7+7+4+5</f>
        <v>286</v>
      </c>
      <c r="M59" s="241" t="s">
        <v>2507</v>
      </c>
      <c r="N59" s="239">
        <v>0</v>
      </c>
      <c r="O59" s="239">
        <v>1</v>
      </c>
      <c r="P59" s="239">
        <v>0</v>
      </c>
      <c r="Q59" s="239">
        <v>0</v>
      </c>
      <c r="R59" s="290"/>
      <c r="S59" s="289">
        <f t="shared" si="2"/>
        <v>1</v>
      </c>
    </row>
    <row r="60" spans="1:19">
      <c r="A60" s="109">
        <v>56</v>
      </c>
      <c r="B60" s="27" t="s">
        <v>122</v>
      </c>
      <c r="C60" s="108" t="s">
        <v>37</v>
      </c>
      <c r="D60" s="30" t="s">
        <v>107</v>
      </c>
      <c r="E60" s="3" t="s">
        <v>124</v>
      </c>
      <c r="G60" s="150" t="s">
        <v>2507</v>
      </c>
      <c r="H60" s="275">
        <f t="shared" si="1"/>
        <v>1</v>
      </c>
      <c r="I60" s="270"/>
      <c r="J60" s="145" t="s">
        <v>185</v>
      </c>
      <c r="K60" s="146">
        <v>149</v>
      </c>
      <c r="M60" s="241" t="s">
        <v>2515</v>
      </c>
      <c r="N60" s="239">
        <v>0</v>
      </c>
      <c r="O60" s="239">
        <v>0</v>
      </c>
      <c r="P60" s="239">
        <v>5</v>
      </c>
      <c r="Q60" s="239">
        <v>2</v>
      </c>
      <c r="R60" s="290"/>
      <c r="S60" s="289">
        <f t="shared" si="2"/>
        <v>7</v>
      </c>
    </row>
    <row r="61" spans="1:19" ht="15.75">
      <c r="A61" s="109">
        <v>57</v>
      </c>
      <c r="B61" s="27" t="s">
        <v>133</v>
      </c>
      <c r="C61" s="108" t="s">
        <v>2</v>
      </c>
      <c r="D61" s="28" t="s">
        <v>134</v>
      </c>
      <c r="E61" s="5" t="s">
        <v>104</v>
      </c>
      <c r="G61" s="150" t="s">
        <v>2007</v>
      </c>
      <c r="H61" s="275">
        <f t="shared" si="1"/>
        <v>1</v>
      </c>
      <c r="I61" s="270"/>
      <c r="J61" s="148" t="s">
        <v>609</v>
      </c>
      <c r="K61" s="146">
        <f>18+8+5</f>
        <v>31</v>
      </c>
      <c r="M61" s="241" t="s">
        <v>2516</v>
      </c>
      <c r="N61" s="239">
        <v>0</v>
      </c>
      <c r="O61" s="239">
        <v>0</v>
      </c>
      <c r="P61" s="239">
        <v>2</v>
      </c>
      <c r="Q61" s="239">
        <v>6</v>
      </c>
      <c r="R61" s="290">
        <v>1</v>
      </c>
      <c r="S61" s="289">
        <f t="shared" si="2"/>
        <v>9</v>
      </c>
    </row>
    <row r="62" spans="1:19">
      <c r="A62" s="109">
        <v>58</v>
      </c>
      <c r="B62" s="27" t="s">
        <v>133</v>
      </c>
      <c r="C62" s="108" t="s">
        <v>28</v>
      </c>
      <c r="D62" s="36" t="s">
        <v>46</v>
      </c>
      <c r="E62" s="3" t="s">
        <v>104</v>
      </c>
      <c r="G62" s="150" t="s">
        <v>2513</v>
      </c>
      <c r="H62" s="275">
        <f t="shared" si="1"/>
        <v>1</v>
      </c>
      <c r="I62" s="270"/>
      <c r="J62" s="145" t="s">
        <v>467</v>
      </c>
      <c r="K62" s="146">
        <v>24</v>
      </c>
      <c r="M62" s="241" t="s">
        <v>1461</v>
      </c>
      <c r="N62" s="239">
        <v>0</v>
      </c>
      <c r="O62" s="239">
        <v>0</v>
      </c>
      <c r="P62" s="239">
        <v>34</v>
      </c>
      <c r="Q62" s="239">
        <v>38</v>
      </c>
      <c r="R62" s="290">
        <v>5</v>
      </c>
      <c r="S62" s="289">
        <f t="shared" si="2"/>
        <v>77</v>
      </c>
    </row>
    <row r="63" spans="1:19">
      <c r="A63" s="109">
        <v>59</v>
      </c>
      <c r="B63" s="27" t="s">
        <v>133</v>
      </c>
      <c r="C63" s="108" t="s">
        <v>40</v>
      </c>
      <c r="D63" s="28" t="s">
        <v>135</v>
      </c>
      <c r="E63" s="35" t="s">
        <v>104</v>
      </c>
      <c r="G63" s="356" t="s">
        <v>100</v>
      </c>
      <c r="H63" s="275">
        <f t="shared" si="1"/>
        <v>1</v>
      </c>
      <c r="I63" s="270"/>
      <c r="J63" s="148" t="s">
        <v>1194</v>
      </c>
      <c r="K63" s="146">
        <v>6</v>
      </c>
      <c r="M63" s="241" t="s">
        <v>2586</v>
      </c>
      <c r="N63" s="239">
        <v>0</v>
      </c>
      <c r="O63" s="239">
        <v>0</v>
      </c>
      <c r="P63" s="239">
        <v>9</v>
      </c>
      <c r="Q63" s="239">
        <v>1</v>
      </c>
      <c r="R63" s="290"/>
      <c r="S63" s="289">
        <f t="shared" si="2"/>
        <v>10</v>
      </c>
    </row>
    <row r="64" spans="1:19" ht="15.75" thickBot="1">
      <c r="A64" s="109">
        <v>60</v>
      </c>
      <c r="B64" s="27" t="s">
        <v>133</v>
      </c>
      <c r="C64" s="108" t="s">
        <v>28</v>
      </c>
      <c r="D64" s="29" t="s">
        <v>55</v>
      </c>
      <c r="E64" s="108" t="s">
        <v>104</v>
      </c>
      <c r="G64" s="354" t="s">
        <v>2518</v>
      </c>
      <c r="H64" s="355">
        <f>SUM(H31:H63)</f>
        <v>18780</v>
      </c>
      <c r="I64" s="270"/>
      <c r="J64" s="141" t="s">
        <v>460</v>
      </c>
      <c r="K64" s="142">
        <f>429+5+8+18+13+1+2+34+9+32+4+18+23+23+32+36</f>
        <v>687</v>
      </c>
      <c r="M64" s="284" t="s">
        <v>2007</v>
      </c>
      <c r="N64" s="285"/>
      <c r="O64" s="285"/>
      <c r="P64" s="285"/>
      <c r="Q64" s="285">
        <v>2</v>
      </c>
      <c r="R64" s="292"/>
      <c r="S64" s="289">
        <f t="shared" si="2"/>
        <v>2</v>
      </c>
    </row>
    <row r="65" spans="1:19" ht="15.75" thickBot="1">
      <c r="A65" s="109">
        <v>61</v>
      </c>
      <c r="B65" s="27" t="s">
        <v>133</v>
      </c>
      <c r="C65" s="108" t="s">
        <v>136</v>
      </c>
      <c r="D65" s="28" t="s">
        <v>137</v>
      </c>
      <c r="E65" s="108" t="s">
        <v>104</v>
      </c>
      <c r="I65" s="270"/>
      <c r="J65" s="141" t="s">
        <v>665</v>
      </c>
      <c r="K65" s="142">
        <f>372+3+9+16+12+5+2+16+2+1+2+9+10+18+13</f>
        <v>490</v>
      </c>
      <c r="M65" s="286" t="s">
        <v>2216</v>
      </c>
      <c r="N65" s="287">
        <f>SUM(N32:N64)</f>
        <v>33</v>
      </c>
      <c r="O65" s="287">
        <f>SUM(O32:O64)</f>
        <v>2393</v>
      </c>
      <c r="P65" s="287">
        <f>SUM(P32:P64)</f>
        <v>5946</v>
      </c>
      <c r="Q65" s="287">
        <f>SUM(Q32:Q64)</f>
        <v>7784</v>
      </c>
      <c r="R65" s="287">
        <f>SUM(R32:R64)</f>
        <v>2733</v>
      </c>
      <c r="S65" s="288">
        <f>SUBTOTAL(9,S32:S64)</f>
        <v>18889</v>
      </c>
    </row>
    <row r="66" spans="1:19" ht="15.75" thickBot="1">
      <c r="A66" s="109">
        <v>62</v>
      </c>
      <c r="B66" s="27" t="s">
        <v>133</v>
      </c>
      <c r="C66" s="108" t="s">
        <v>184</v>
      </c>
      <c r="D66" s="28" t="s">
        <v>2522</v>
      </c>
      <c r="E66" s="23" t="s">
        <v>104</v>
      </c>
      <c r="I66" s="270"/>
      <c r="J66" s="141" t="s">
        <v>1107</v>
      </c>
      <c r="K66" s="142">
        <f>202+2+5+4+4+1+1+9+2+3+3+7+2</f>
        <v>245</v>
      </c>
    </row>
    <row r="67" spans="1:19" ht="16.5" thickBot="1">
      <c r="A67" s="109">
        <v>63</v>
      </c>
      <c r="B67" s="27" t="s">
        <v>133</v>
      </c>
      <c r="C67" s="108" t="s">
        <v>2</v>
      </c>
      <c r="D67" s="28" t="s">
        <v>138</v>
      </c>
      <c r="E67" s="9" t="s">
        <v>104</v>
      </c>
      <c r="I67" s="270"/>
      <c r="J67" s="141" t="s">
        <v>956</v>
      </c>
      <c r="K67" s="142">
        <f>146+4+8+25+15+2+22+5+10+6+4+7+12+38+42</f>
        <v>346</v>
      </c>
    </row>
    <row r="68" spans="1:19" ht="15.75" thickBot="1">
      <c r="A68" s="109">
        <v>64</v>
      </c>
      <c r="B68" s="27" t="s">
        <v>133</v>
      </c>
      <c r="C68" s="108" t="s">
        <v>40</v>
      </c>
      <c r="D68" s="28" t="s">
        <v>139</v>
      </c>
      <c r="E68" s="23" t="s">
        <v>104</v>
      </c>
      <c r="I68" s="270"/>
      <c r="J68" s="141" t="s">
        <v>709</v>
      </c>
      <c r="K68" s="142">
        <v>77</v>
      </c>
    </row>
    <row r="69" spans="1:19" ht="16.5" thickBot="1">
      <c r="B69" s="27" t="s">
        <v>144</v>
      </c>
      <c r="C69" s="108" t="s">
        <v>2</v>
      </c>
      <c r="D69" s="28" t="s">
        <v>146</v>
      </c>
      <c r="E69" s="5" t="s">
        <v>145</v>
      </c>
      <c r="I69" s="270"/>
      <c r="J69" s="141" t="s">
        <v>119</v>
      </c>
      <c r="K69" s="142">
        <v>57</v>
      </c>
    </row>
    <row r="70" spans="1:19" ht="15.75" thickBot="1">
      <c r="B70" s="27" t="s">
        <v>144</v>
      </c>
      <c r="C70" s="108" t="s">
        <v>28</v>
      </c>
      <c r="D70" s="30" t="s">
        <v>147</v>
      </c>
      <c r="E70" s="3" t="s">
        <v>104</v>
      </c>
      <c r="I70" s="270"/>
      <c r="J70" s="141" t="s">
        <v>970</v>
      </c>
      <c r="K70" s="142">
        <f>59+1+1+10+1+5</f>
        <v>77</v>
      </c>
    </row>
    <row r="71" spans="1:19" ht="15.75" thickBot="1">
      <c r="B71" s="27" t="s">
        <v>144</v>
      </c>
      <c r="C71" s="107" t="s">
        <v>2500</v>
      </c>
      <c r="D71" s="28" t="s">
        <v>148</v>
      </c>
      <c r="E71" s="35" t="s">
        <v>104</v>
      </c>
      <c r="I71" s="270"/>
      <c r="J71" s="141" t="s">
        <v>187</v>
      </c>
      <c r="K71" s="142">
        <v>30</v>
      </c>
    </row>
    <row r="72" spans="1:19">
      <c r="B72" s="27" t="s">
        <v>144</v>
      </c>
      <c r="C72" s="107" t="s">
        <v>2500</v>
      </c>
      <c r="D72" s="28" t="s">
        <v>149</v>
      </c>
      <c r="E72" s="108" t="s">
        <v>104</v>
      </c>
      <c r="I72" s="270"/>
      <c r="J72" s="145" t="s">
        <v>461</v>
      </c>
      <c r="K72" s="146">
        <v>11</v>
      </c>
    </row>
    <row r="73" spans="1:19">
      <c r="B73" s="27" t="s">
        <v>144</v>
      </c>
      <c r="C73" s="108" t="s">
        <v>28</v>
      </c>
      <c r="D73" s="28" t="s">
        <v>114</v>
      </c>
      <c r="E73" s="108" t="s">
        <v>104</v>
      </c>
      <c r="I73" s="270"/>
      <c r="J73" s="148" t="s">
        <v>537</v>
      </c>
      <c r="K73" s="146">
        <v>10</v>
      </c>
    </row>
    <row r="74" spans="1:19" ht="15.75">
      <c r="A74" s="37"/>
      <c r="B74" s="27" t="s">
        <v>154</v>
      </c>
      <c r="C74" s="108" t="s">
        <v>2</v>
      </c>
      <c r="D74" s="28" t="s">
        <v>52</v>
      </c>
      <c r="E74" s="5" t="s">
        <v>104</v>
      </c>
      <c r="I74" s="96"/>
      <c r="J74" s="145" t="s">
        <v>362</v>
      </c>
      <c r="K74" s="146">
        <v>9</v>
      </c>
    </row>
    <row r="75" spans="1:19" ht="15.75" thickBot="1">
      <c r="B75" s="18" t="s">
        <v>154</v>
      </c>
      <c r="C75" s="19" t="s">
        <v>155</v>
      </c>
      <c r="D75" s="30" t="s">
        <v>156</v>
      </c>
      <c r="E75" s="3" t="s">
        <v>104</v>
      </c>
      <c r="I75" s="96"/>
      <c r="J75" s="141" t="s">
        <v>371</v>
      </c>
      <c r="K75" s="142">
        <v>13</v>
      </c>
    </row>
    <row r="76" spans="1:19" ht="16.5" thickBot="1">
      <c r="B76" s="27" t="s">
        <v>150</v>
      </c>
      <c r="C76" s="118" t="s">
        <v>392</v>
      </c>
      <c r="D76" s="28" t="s">
        <v>151</v>
      </c>
      <c r="E76" s="5" t="s">
        <v>104</v>
      </c>
      <c r="J76" s="141" t="s">
        <v>1046</v>
      </c>
      <c r="K76" s="142">
        <v>10</v>
      </c>
    </row>
    <row r="77" spans="1:19" ht="15.75" thickBot="1">
      <c r="A77" s="37"/>
      <c r="B77" s="27" t="s">
        <v>150</v>
      </c>
      <c r="C77" s="108" t="s">
        <v>40</v>
      </c>
      <c r="D77" s="30" t="s">
        <v>43</v>
      </c>
      <c r="E77" s="3" t="s">
        <v>104</v>
      </c>
      <c r="I77" s="162">
        <f>+K31+K38+K43+K50+K58+K55+K64+K65+K66+K67+K68+K69+K71+K75+K76+K77+K80+K78+K81+K79+K83+K84+K70+K85+K87+K88+K89+K90+K82+K91+K92+K86</f>
        <v>18886</v>
      </c>
      <c r="J77" s="141" t="s">
        <v>5</v>
      </c>
      <c r="K77" s="142">
        <f>5+19+51+76+36+11+7+88+20+60+21+24+65+46+56+53</f>
        <v>638</v>
      </c>
    </row>
    <row r="78" spans="1:19" ht="15.75" thickBot="1">
      <c r="A78" s="37"/>
      <c r="B78" s="27" t="s">
        <v>150</v>
      </c>
      <c r="C78" s="108" t="s">
        <v>2</v>
      </c>
      <c r="D78" s="28" t="s">
        <v>152</v>
      </c>
      <c r="E78" s="35" t="s">
        <v>104</v>
      </c>
      <c r="I78" s="1"/>
      <c r="J78" s="141" t="s">
        <v>990</v>
      </c>
      <c r="K78" s="142">
        <v>7</v>
      </c>
    </row>
    <row r="79" spans="1:19" ht="15.75" thickBot="1">
      <c r="B79" s="27" t="s">
        <v>150</v>
      </c>
      <c r="C79" s="108" t="s">
        <v>153</v>
      </c>
      <c r="D79" s="6" t="s">
        <v>137</v>
      </c>
      <c r="E79" s="108" t="s">
        <v>104</v>
      </c>
      <c r="I79" s="1"/>
      <c r="J79" s="141" t="s">
        <v>739</v>
      </c>
      <c r="K79" s="142">
        <v>5</v>
      </c>
    </row>
    <row r="80" spans="1:19" ht="16.5" thickBot="1">
      <c r="B80" s="27" t="s">
        <v>158</v>
      </c>
      <c r="C80" s="108" t="s">
        <v>2</v>
      </c>
      <c r="D80" s="28" t="s">
        <v>32</v>
      </c>
      <c r="E80" s="5" t="s">
        <v>104</v>
      </c>
      <c r="I80" s="1"/>
      <c r="J80" s="141" t="s">
        <v>370</v>
      </c>
      <c r="K80" s="142">
        <v>4</v>
      </c>
    </row>
    <row r="81" spans="2:11" ht="15.75" thickBot="1">
      <c r="B81" s="27" t="s">
        <v>158</v>
      </c>
      <c r="C81" s="108" t="s">
        <v>40</v>
      </c>
      <c r="D81" s="30" t="s">
        <v>159</v>
      </c>
      <c r="E81" s="3" t="s">
        <v>104</v>
      </c>
      <c r="I81" s="1"/>
      <c r="J81" s="141" t="s">
        <v>463</v>
      </c>
      <c r="K81" s="142">
        <v>4</v>
      </c>
    </row>
    <row r="82" spans="2:11" ht="15.75" thickBot="1">
      <c r="B82" s="27" t="s">
        <v>158</v>
      </c>
      <c r="C82" s="108" t="s">
        <v>28</v>
      </c>
      <c r="D82" s="28" t="s">
        <v>113</v>
      </c>
      <c r="E82" s="35" t="s">
        <v>104</v>
      </c>
      <c r="I82" s="1"/>
      <c r="J82" s="141" t="s">
        <v>536</v>
      </c>
      <c r="K82" s="142">
        <v>10</v>
      </c>
    </row>
    <row r="83" spans="2:11" ht="15.75" thickBot="1">
      <c r="B83" s="27" t="s">
        <v>158</v>
      </c>
      <c r="C83" s="108" t="s">
        <v>2</v>
      </c>
      <c r="D83" s="28" t="s">
        <v>146</v>
      </c>
      <c r="E83" s="108" t="s">
        <v>104</v>
      </c>
      <c r="I83" s="1"/>
      <c r="J83" s="141" t="s">
        <v>168</v>
      </c>
      <c r="K83" s="142">
        <v>70</v>
      </c>
    </row>
    <row r="84" spans="2:11" ht="16.5" thickBot="1">
      <c r="B84" s="27" t="s">
        <v>160</v>
      </c>
      <c r="C84" s="108" t="s">
        <v>2</v>
      </c>
      <c r="D84" s="28" t="s">
        <v>130</v>
      </c>
      <c r="E84" s="5" t="s">
        <v>104</v>
      </c>
      <c r="I84" s="1">
        <f>394-385</f>
        <v>9</v>
      </c>
      <c r="J84" s="141" t="s">
        <v>2501</v>
      </c>
      <c r="K84" s="142">
        <v>3</v>
      </c>
    </row>
    <row r="85" spans="2:11" ht="15.75" thickBot="1">
      <c r="B85" s="27" t="s">
        <v>160</v>
      </c>
      <c r="C85" s="108" t="s">
        <v>28</v>
      </c>
      <c r="D85" s="30" t="s">
        <v>46</v>
      </c>
      <c r="E85" s="3" t="s">
        <v>104</v>
      </c>
      <c r="I85" s="1"/>
      <c r="J85" s="141" t="s">
        <v>2270</v>
      </c>
      <c r="K85" s="142">
        <v>23</v>
      </c>
    </row>
    <row r="86" spans="2:11" ht="15.75" thickBot="1">
      <c r="B86" s="27" t="s">
        <v>160</v>
      </c>
      <c r="C86" s="108" t="s">
        <v>28</v>
      </c>
      <c r="D86" s="28" t="s">
        <v>161</v>
      </c>
      <c r="E86" s="35" t="s">
        <v>104</v>
      </c>
      <c r="I86" s="1"/>
      <c r="J86" s="141" t="s">
        <v>2516</v>
      </c>
      <c r="K86" s="142">
        <v>9</v>
      </c>
    </row>
    <row r="87" spans="2:11" ht="15.75" thickBot="1">
      <c r="B87" s="27" t="s">
        <v>160</v>
      </c>
      <c r="C87" s="108" t="s">
        <v>162</v>
      </c>
      <c r="D87" s="28" t="s">
        <v>163</v>
      </c>
      <c r="E87" s="108" t="s">
        <v>104</v>
      </c>
      <c r="I87" s="1"/>
      <c r="J87" s="141" t="s">
        <v>462</v>
      </c>
      <c r="K87" s="142">
        <v>1</v>
      </c>
    </row>
    <row r="88" spans="2:11" ht="15.75" thickBot="1">
      <c r="B88" s="27" t="s">
        <v>160</v>
      </c>
      <c r="C88" s="108" t="s">
        <v>28</v>
      </c>
      <c r="D88" s="28" t="s">
        <v>46</v>
      </c>
      <c r="E88" s="108" t="s">
        <v>104</v>
      </c>
      <c r="I88" s="1"/>
      <c r="J88" s="141" t="s">
        <v>464</v>
      </c>
      <c r="K88" s="142">
        <v>1</v>
      </c>
    </row>
    <row r="89" spans="2:11" ht="15.75" thickBot="1">
      <c r="B89" s="27" t="s">
        <v>160</v>
      </c>
      <c r="C89" s="108" t="s">
        <v>40</v>
      </c>
      <c r="D89" s="28" t="s">
        <v>164</v>
      </c>
      <c r="E89" s="23" t="s">
        <v>104</v>
      </c>
      <c r="I89" s="1"/>
      <c r="J89" s="141" t="s">
        <v>469</v>
      </c>
      <c r="K89" s="142">
        <v>1</v>
      </c>
    </row>
    <row r="90" spans="2:11" ht="16.5" thickBot="1">
      <c r="B90" s="27" t="s">
        <v>160</v>
      </c>
      <c r="C90" s="108" t="s">
        <v>184</v>
      </c>
      <c r="D90" s="28" t="s">
        <v>62</v>
      </c>
      <c r="E90" s="9" t="s">
        <v>104</v>
      </c>
      <c r="I90" s="1"/>
      <c r="J90" s="141" t="s">
        <v>157</v>
      </c>
      <c r="K90" s="142">
        <v>1</v>
      </c>
    </row>
    <row r="91" spans="2:11" ht="16.5" thickBot="1">
      <c r="B91" s="27" t="s">
        <v>166</v>
      </c>
      <c r="C91" s="107" t="s">
        <v>2499</v>
      </c>
      <c r="D91" s="28" t="s">
        <v>167</v>
      </c>
      <c r="E91" s="5" t="s">
        <v>104</v>
      </c>
      <c r="I91" s="1"/>
      <c r="J91" s="141" t="s">
        <v>836</v>
      </c>
      <c r="K91" s="142">
        <v>1</v>
      </c>
    </row>
    <row r="92" spans="2:11" ht="15.75" thickBot="1">
      <c r="B92" s="27" t="s">
        <v>166</v>
      </c>
      <c r="C92" s="108" t="s">
        <v>2</v>
      </c>
      <c r="D92" s="30" t="s">
        <v>110</v>
      </c>
      <c r="E92" s="3" t="s">
        <v>104</v>
      </c>
      <c r="I92" s="1"/>
      <c r="J92" s="141" t="s">
        <v>837</v>
      </c>
      <c r="K92" s="142">
        <v>1</v>
      </c>
    </row>
    <row r="93" spans="2:11" ht="15.75" thickBot="1">
      <c r="B93" s="27" t="s">
        <v>166</v>
      </c>
      <c r="C93" s="108" t="s">
        <v>94</v>
      </c>
      <c r="D93" s="119" t="s">
        <v>481</v>
      </c>
      <c r="E93" s="35" t="s">
        <v>104</v>
      </c>
      <c r="I93" s="1"/>
      <c r="J93" s="141" t="s">
        <v>2049</v>
      </c>
      <c r="K93" s="142">
        <v>2</v>
      </c>
    </row>
    <row r="94" spans="2:11" ht="16.5" thickBot="1">
      <c r="B94" s="27" t="s">
        <v>169</v>
      </c>
      <c r="C94" s="108" t="s">
        <v>57</v>
      </c>
      <c r="D94" s="28" t="s">
        <v>170</v>
      </c>
      <c r="E94" s="5" t="s">
        <v>104</v>
      </c>
      <c r="I94" s="1"/>
      <c r="J94" s="143" t="s">
        <v>13</v>
      </c>
      <c r="K94" s="144">
        <v>18889</v>
      </c>
    </row>
    <row r="95" spans="2:11" ht="15.75">
      <c r="B95" s="27" t="s">
        <v>169</v>
      </c>
      <c r="C95" s="108" t="s">
        <v>28</v>
      </c>
      <c r="D95" s="30" t="s">
        <v>116</v>
      </c>
      <c r="E95" s="5" t="s">
        <v>104</v>
      </c>
      <c r="I95" s="1"/>
    </row>
    <row r="96" spans="2:11">
      <c r="B96" s="27" t="s">
        <v>169</v>
      </c>
      <c r="C96" s="108" t="s">
        <v>37</v>
      </c>
      <c r="D96" s="28" t="s">
        <v>171</v>
      </c>
      <c r="E96" s="35" t="s">
        <v>104</v>
      </c>
    </row>
    <row r="97" spans="2:5">
      <c r="B97" s="27" t="s">
        <v>169</v>
      </c>
      <c r="C97" s="108" t="s">
        <v>28</v>
      </c>
      <c r="D97" s="28" t="s">
        <v>97</v>
      </c>
      <c r="E97" s="107" t="s">
        <v>104</v>
      </c>
    </row>
    <row r="98" spans="2:5" ht="15.75">
      <c r="B98" s="27" t="s">
        <v>172</v>
      </c>
      <c r="C98" s="108" t="s">
        <v>184</v>
      </c>
      <c r="D98" s="28" t="s">
        <v>2523</v>
      </c>
      <c r="E98" s="5"/>
    </row>
    <row r="99" spans="2:5" ht="15.75">
      <c r="B99" s="27" t="s">
        <v>172</v>
      </c>
      <c r="C99" s="108" t="s">
        <v>28</v>
      </c>
      <c r="D99" s="30" t="s">
        <v>97</v>
      </c>
      <c r="E99" s="5"/>
    </row>
    <row r="100" spans="2:5" ht="15.75">
      <c r="B100" s="27" t="s">
        <v>172</v>
      </c>
      <c r="C100" s="108" t="s">
        <v>28</v>
      </c>
      <c r="D100" s="28" t="s">
        <v>173</v>
      </c>
      <c r="E100" s="5"/>
    </row>
    <row r="101" spans="2:5" ht="15.75">
      <c r="B101" s="27">
        <v>41301</v>
      </c>
      <c r="C101" s="108" t="s">
        <v>28</v>
      </c>
      <c r="D101" s="28" t="s">
        <v>173</v>
      </c>
      <c r="E101" s="5"/>
    </row>
    <row r="102" spans="2:5" ht="15.75">
      <c r="B102" s="27" t="s">
        <v>174</v>
      </c>
      <c r="C102" s="108" t="s">
        <v>2</v>
      </c>
      <c r="D102" s="28" t="s">
        <v>110</v>
      </c>
      <c r="E102" s="5" t="s">
        <v>104</v>
      </c>
    </row>
    <row r="103" spans="2:5" ht="15.75">
      <c r="B103" s="27" t="s">
        <v>175</v>
      </c>
      <c r="C103" s="108" t="s">
        <v>40</v>
      </c>
      <c r="D103" s="28" t="s">
        <v>176</v>
      </c>
      <c r="E103" s="5"/>
    </row>
    <row r="104" spans="2:5" ht="15.75">
      <c r="B104" s="27" t="s">
        <v>175</v>
      </c>
      <c r="C104" s="108" t="s">
        <v>2</v>
      </c>
      <c r="D104" s="30" t="s">
        <v>110</v>
      </c>
      <c r="E104" s="5"/>
    </row>
    <row r="105" spans="2:5">
      <c r="B105" s="27" t="s">
        <v>175</v>
      </c>
      <c r="C105" s="108" t="s">
        <v>2</v>
      </c>
      <c r="D105" s="28" t="s">
        <v>146</v>
      </c>
      <c r="E105" s="35"/>
    </row>
    <row r="106" spans="2:5">
      <c r="B106" s="27" t="s">
        <v>175</v>
      </c>
      <c r="C106" s="108" t="s">
        <v>40</v>
      </c>
      <c r="D106" s="28" t="s">
        <v>177</v>
      </c>
      <c r="E106" s="108"/>
    </row>
    <row r="107" spans="2:5">
      <c r="B107" s="27" t="s">
        <v>175</v>
      </c>
      <c r="C107" s="108" t="s">
        <v>40</v>
      </c>
      <c r="D107" s="28" t="s">
        <v>177</v>
      </c>
      <c r="E107" s="108"/>
    </row>
    <row r="108" spans="2:5" ht="15.75">
      <c r="B108" s="27">
        <v>40910</v>
      </c>
      <c r="C108" s="108" t="s">
        <v>40</v>
      </c>
      <c r="D108" s="28" t="s">
        <v>178</v>
      </c>
      <c r="E108" s="5"/>
    </row>
    <row r="109" spans="2:5" ht="15.75">
      <c r="B109" s="27">
        <v>40910</v>
      </c>
      <c r="C109" s="108" t="s">
        <v>155</v>
      </c>
      <c r="D109" s="30" t="s">
        <v>156</v>
      </c>
      <c r="E109" s="5"/>
    </row>
    <row r="110" spans="2:5">
      <c r="B110" s="27">
        <v>40910</v>
      </c>
      <c r="C110" s="108" t="s">
        <v>2</v>
      </c>
      <c r="D110" s="28" t="s">
        <v>110</v>
      </c>
      <c r="E110" s="35"/>
    </row>
    <row r="111" spans="2:5">
      <c r="B111" s="27">
        <v>40910</v>
      </c>
      <c r="C111" s="108" t="s">
        <v>94</v>
      </c>
      <c r="D111" s="28" t="s">
        <v>179</v>
      </c>
      <c r="E111" s="108"/>
    </row>
    <row r="112" spans="2:5">
      <c r="B112" s="27">
        <v>40910</v>
      </c>
      <c r="C112" s="108" t="s">
        <v>40</v>
      </c>
      <c r="D112" s="28" t="s">
        <v>178</v>
      </c>
      <c r="E112" s="108"/>
    </row>
    <row r="113" spans="2:5" ht="15.75">
      <c r="B113" s="27">
        <v>40941</v>
      </c>
      <c r="C113" s="108" t="s">
        <v>40</v>
      </c>
      <c r="D113" s="28" t="s">
        <v>43</v>
      </c>
      <c r="E113" s="5"/>
    </row>
    <row r="114" spans="2:5" ht="15.75">
      <c r="B114" s="27">
        <v>40941</v>
      </c>
      <c r="C114" s="108" t="s">
        <v>28</v>
      </c>
      <c r="D114" s="30" t="s">
        <v>46</v>
      </c>
      <c r="E114" s="5"/>
    </row>
    <row r="115" spans="2:5">
      <c r="B115" s="27">
        <v>40941</v>
      </c>
      <c r="C115" s="108" t="s">
        <v>57</v>
      </c>
      <c r="D115" s="28" t="s">
        <v>170</v>
      </c>
      <c r="E115" s="35"/>
    </row>
    <row r="116" spans="2:5">
      <c r="B116" s="27">
        <v>40941</v>
      </c>
      <c r="C116" s="38" t="s">
        <v>40</v>
      </c>
      <c r="D116" s="28" t="s">
        <v>180</v>
      </c>
      <c r="E116" s="108"/>
    </row>
    <row r="117" spans="2:5">
      <c r="B117" s="27">
        <v>40941</v>
      </c>
      <c r="C117" s="108" t="s">
        <v>2</v>
      </c>
      <c r="D117" s="28" t="s">
        <v>105</v>
      </c>
      <c r="E117" s="108"/>
    </row>
    <row r="118" spans="2:5">
      <c r="B118" s="27">
        <v>40941</v>
      </c>
      <c r="C118" s="108" t="s">
        <v>2</v>
      </c>
      <c r="D118" s="28" t="s">
        <v>146</v>
      </c>
      <c r="E118" s="23"/>
    </row>
    <row r="119" spans="2:5" ht="15.75">
      <c r="B119" s="27">
        <v>40941</v>
      </c>
      <c r="C119" s="108" t="s">
        <v>28</v>
      </c>
      <c r="D119" s="28" t="s">
        <v>181</v>
      </c>
      <c r="E119" s="9"/>
    </row>
    <row r="120" spans="2:5">
      <c r="B120" s="27">
        <v>40941</v>
      </c>
      <c r="C120" s="108" t="s">
        <v>28</v>
      </c>
      <c r="D120" s="28" t="s">
        <v>113</v>
      </c>
      <c r="E120" s="23"/>
    </row>
    <row r="121" spans="2:5" ht="15.75">
      <c r="B121" s="27">
        <v>40941</v>
      </c>
      <c r="C121" s="108" t="s">
        <v>2</v>
      </c>
      <c r="D121" s="28" t="s">
        <v>182</v>
      </c>
      <c r="E121" s="9"/>
    </row>
    <row r="122" spans="2:5" ht="15.75">
      <c r="B122" s="27">
        <v>40941</v>
      </c>
      <c r="C122" s="108" t="s">
        <v>2</v>
      </c>
      <c r="D122" s="28" t="s">
        <v>182</v>
      </c>
      <c r="E122" s="9"/>
    </row>
    <row r="123" spans="2:5">
      <c r="B123" s="27">
        <v>40941</v>
      </c>
      <c r="C123" s="108" t="s">
        <v>28</v>
      </c>
      <c r="D123" s="28" t="s">
        <v>113</v>
      </c>
      <c r="E123" s="39"/>
    </row>
    <row r="124" spans="2:5">
      <c r="B124" s="27">
        <v>40941</v>
      </c>
      <c r="C124" s="108" t="s">
        <v>2</v>
      </c>
      <c r="D124" s="28" t="s">
        <v>52</v>
      </c>
      <c r="E124" s="39"/>
    </row>
    <row r="125" spans="2:5" ht="15.75">
      <c r="B125" s="40">
        <v>41001</v>
      </c>
      <c r="C125" s="108" t="s">
        <v>28</v>
      </c>
      <c r="D125" s="28" t="s">
        <v>113</v>
      </c>
      <c r="E125" s="5"/>
    </row>
    <row r="126" spans="2:5" ht="15.75">
      <c r="B126" s="40">
        <v>40970</v>
      </c>
      <c r="C126" s="108" t="s">
        <v>28</v>
      </c>
      <c r="D126" s="28" t="s">
        <v>126</v>
      </c>
      <c r="E126" s="5"/>
    </row>
    <row r="127" spans="2:5" ht="15.75">
      <c r="B127" s="40">
        <v>40970</v>
      </c>
      <c r="C127" s="108" t="s">
        <v>2</v>
      </c>
      <c r="D127" s="30" t="s">
        <v>182</v>
      </c>
      <c r="E127" s="5"/>
    </row>
    <row r="128" spans="2:5">
      <c r="B128" s="40">
        <v>40970</v>
      </c>
      <c r="C128" s="108" t="s">
        <v>40</v>
      </c>
      <c r="D128" s="28" t="s">
        <v>180</v>
      </c>
      <c r="E128" s="35"/>
    </row>
    <row r="129" spans="2:5">
      <c r="B129" s="40">
        <v>40970</v>
      </c>
      <c r="C129" s="108" t="s">
        <v>2</v>
      </c>
      <c r="D129" s="28" t="s">
        <v>182</v>
      </c>
      <c r="E129" s="108"/>
    </row>
    <row r="130" spans="2:5">
      <c r="B130" s="40">
        <v>40970</v>
      </c>
      <c r="C130" s="108" t="s">
        <v>2</v>
      </c>
      <c r="D130" s="28" t="s">
        <v>182</v>
      </c>
      <c r="E130" s="108"/>
    </row>
    <row r="131" spans="2:5">
      <c r="B131" s="40">
        <v>40970</v>
      </c>
      <c r="C131" s="108" t="s">
        <v>2</v>
      </c>
      <c r="D131" s="28" t="s">
        <v>110</v>
      </c>
      <c r="E131" s="23"/>
    </row>
    <row r="132" spans="2:5" ht="15.75">
      <c r="B132" s="40">
        <v>40970</v>
      </c>
      <c r="C132" s="108" t="s">
        <v>184</v>
      </c>
      <c r="D132" s="28" t="s">
        <v>62</v>
      </c>
      <c r="E132" s="9"/>
    </row>
    <row r="133" spans="2:5" ht="15.75">
      <c r="B133" s="27">
        <v>41062</v>
      </c>
      <c r="C133" s="108" t="s">
        <v>40</v>
      </c>
      <c r="D133" s="28" t="s">
        <v>43</v>
      </c>
      <c r="E133" s="5"/>
    </row>
    <row r="134" spans="2:5" ht="15.75">
      <c r="B134" s="27">
        <v>41092</v>
      </c>
      <c r="C134" s="108" t="s">
        <v>2</v>
      </c>
      <c r="D134" s="28" t="s">
        <v>146</v>
      </c>
      <c r="E134" s="5"/>
    </row>
    <row r="135" spans="2:5" ht="15.75">
      <c r="B135" s="27">
        <v>41092</v>
      </c>
      <c r="C135" s="108" t="s">
        <v>2</v>
      </c>
      <c r="D135" s="30" t="s">
        <v>146</v>
      </c>
      <c r="E135" s="5"/>
    </row>
    <row r="136" spans="2:5">
      <c r="B136" s="27">
        <v>41092</v>
      </c>
      <c r="C136" s="108" t="s">
        <v>40</v>
      </c>
      <c r="D136" s="28" t="s">
        <v>43</v>
      </c>
      <c r="E136" s="35"/>
    </row>
    <row r="137" spans="2:5">
      <c r="B137" s="27">
        <v>41092</v>
      </c>
      <c r="C137" s="108" t="s">
        <v>184</v>
      </c>
      <c r="D137" s="28" t="s">
        <v>184</v>
      </c>
      <c r="E137" s="108"/>
    </row>
    <row r="138" spans="2:5" ht="15.75">
      <c r="B138" s="27">
        <v>41123</v>
      </c>
      <c r="C138" s="108" t="s">
        <v>2</v>
      </c>
      <c r="D138" s="28" t="s">
        <v>188</v>
      </c>
      <c r="E138" s="5"/>
    </row>
    <row r="139" spans="2:5" ht="15.75">
      <c r="B139" s="27">
        <v>41123</v>
      </c>
      <c r="C139" s="108" t="s">
        <v>28</v>
      </c>
      <c r="D139" s="30" t="s">
        <v>190</v>
      </c>
      <c r="E139" s="5"/>
    </row>
    <row r="140" spans="2:5">
      <c r="B140" s="27">
        <v>41123</v>
      </c>
      <c r="C140" s="108" t="s">
        <v>2</v>
      </c>
      <c r="D140" s="28" t="s">
        <v>191</v>
      </c>
      <c r="E140" s="35"/>
    </row>
    <row r="141" spans="2:5">
      <c r="B141" s="27">
        <v>41123</v>
      </c>
      <c r="C141" s="107" t="s">
        <v>2500</v>
      </c>
      <c r="D141" s="6" t="s">
        <v>234</v>
      </c>
      <c r="E141" s="108"/>
    </row>
    <row r="142" spans="2:5" ht="15.75">
      <c r="B142" s="41">
        <v>41154</v>
      </c>
      <c r="C142" s="108" t="s">
        <v>2</v>
      </c>
      <c r="D142" s="28" t="s">
        <v>188</v>
      </c>
      <c r="E142" s="5"/>
    </row>
    <row r="143" spans="2:5" ht="15.75">
      <c r="B143" s="27">
        <v>41154</v>
      </c>
      <c r="C143" s="108" t="s">
        <v>2</v>
      </c>
      <c r="D143" s="30" t="s">
        <v>191</v>
      </c>
      <c r="E143" s="5"/>
    </row>
    <row r="144" spans="2:5">
      <c r="B144" s="27">
        <v>41154</v>
      </c>
      <c r="C144" s="107" t="s">
        <v>2500</v>
      </c>
      <c r="D144" s="6" t="s">
        <v>234</v>
      </c>
      <c r="E144" s="35"/>
    </row>
    <row r="145" spans="2:5">
      <c r="B145" s="27">
        <v>41154</v>
      </c>
      <c r="C145" s="108" t="s">
        <v>40</v>
      </c>
      <c r="D145" s="28" t="s">
        <v>193</v>
      </c>
      <c r="E145" s="108"/>
    </row>
    <row r="146" spans="2:5">
      <c r="B146" s="27">
        <v>41154</v>
      </c>
      <c r="C146" s="108" t="s">
        <v>28</v>
      </c>
      <c r="D146" s="28" t="s">
        <v>194</v>
      </c>
      <c r="E146" s="108"/>
    </row>
    <row r="147" spans="2:5" ht="15.75">
      <c r="B147" s="42">
        <v>41184</v>
      </c>
      <c r="C147" s="108" t="s">
        <v>2</v>
      </c>
      <c r="D147" s="28" t="s">
        <v>188</v>
      </c>
      <c r="E147" s="5"/>
    </row>
    <row r="148" spans="2:5" ht="15.75">
      <c r="B148" s="27">
        <v>41184</v>
      </c>
      <c r="C148" s="108" t="s">
        <v>2</v>
      </c>
      <c r="D148" s="30" t="s">
        <v>191</v>
      </c>
      <c r="E148" s="5"/>
    </row>
    <row r="149" spans="2:5" ht="15.2" customHeight="1">
      <c r="B149" s="27">
        <v>41184</v>
      </c>
      <c r="C149" s="107" t="s">
        <v>2500</v>
      </c>
      <c r="D149" s="6" t="s">
        <v>234</v>
      </c>
      <c r="E149" s="35"/>
    </row>
    <row r="150" spans="2:5" ht="15.2" customHeight="1">
      <c r="B150" s="27">
        <v>41184</v>
      </c>
      <c r="C150" s="108" t="s">
        <v>40</v>
      </c>
      <c r="D150" s="28" t="s">
        <v>193</v>
      </c>
      <c r="E150" s="108"/>
    </row>
    <row r="151" spans="2:5">
      <c r="B151" s="27">
        <v>41184</v>
      </c>
      <c r="C151" s="108" t="s">
        <v>28</v>
      </c>
      <c r="D151" s="28" t="s">
        <v>194</v>
      </c>
      <c r="E151" s="108"/>
    </row>
    <row r="152" spans="2:5">
      <c r="B152" s="27">
        <v>41184</v>
      </c>
      <c r="C152" s="108" t="s">
        <v>28</v>
      </c>
      <c r="D152" s="28" t="s">
        <v>194</v>
      </c>
      <c r="E152" s="23"/>
    </row>
    <row r="153" spans="2:5" ht="15.75">
      <c r="B153" s="27">
        <v>41184</v>
      </c>
      <c r="C153" s="108" t="s">
        <v>184</v>
      </c>
      <c r="D153" s="28" t="s">
        <v>195</v>
      </c>
      <c r="E153" s="9"/>
    </row>
    <row r="154" spans="2:5">
      <c r="B154" s="27">
        <v>41184</v>
      </c>
      <c r="C154" s="108" t="s">
        <v>40</v>
      </c>
      <c r="D154" s="28" t="s">
        <v>196</v>
      </c>
      <c r="E154" s="23"/>
    </row>
    <row r="155" spans="2:5" ht="15.75">
      <c r="B155" s="27">
        <v>41184</v>
      </c>
      <c r="C155" s="107" t="s">
        <v>2500</v>
      </c>
      <c r="D155" s="6" t="s">
        <v>234</v>
      </c>
      <c r="E155" s="9"/>
    </row>
    <row r="156" spans="2:5" ht="15.75">
      <c r="B156" s="27">
        <v>41184</v>
      </c>
      <c r="C156" s="108" t="s">
        <v>2</v>
      </c>
      <c r="D156" s="28" t="s">
        <v>188</v>
      </c>
      <c r="E156" s="5"/>
    </row>
    <row r="157" spans="2:5" ht="15.75">
      <c r="B157" s="27">
        <v>41184</v>
      </c>
      <c r="C157" s="108" t="s">
        <v>2</v>
      </c>
      <c r="D157" s="30" t="s">
        <v>191</v>
      </c>
      <c r="E157" s="5"/>
    </row>
    <row r="158" spans="2:5">
      <c r="B158" s="27">
        <v>41184</v>
      </c>
      <c r="C158" s="107" t="s">
        <v>2500</v>
      </c>
      <c r="D158" s="6" t="s">
        <v>234</v>
      </c>
      <c r="E158" s="35"/>
    </row>
    <row r="159" spans="2:5">
      <c r="B159" s="27">
        <v>41184</v>
      </c>
      <c r="C159" s="108" t="s">
        <v>40</v>
      </c>
      <c r="D159" s="28" t="s">
        <v>193</v>
      </c>
      <c r="E159" s="108"/>
    </row>
    <row r="160" spans="2:5">
      <c r="B160" s="27">
        <v>41184</v>
      </c>
      <c r="C160" s="108" t="s">
        <v>28</v>
      </c>
      <c r="D160" s="28" t="s">
        <v>194</v>
      </c>
      <c r="E160" s="108"/>
    </row>
    <row r="161" spans="2:5">
      <c r="B161" s="27">
        <v>41184</v>
      </c>
      <c r="C161" s="108" t="s">
        <v>28</v>
      </c>
      <c r="D161" s="28" t="s">
        <v>194</v>
      </c>
      <c r="E161" s="23"/>
    </row>
    <row r="162" spans="2:5" ht="15.75">
      <c r="B162" s="27">
        <v>41184</v>
      </c>
      <c r="C162" s="108" t="s">
        <v>184</v>
      </c>
      <c r="D162" s="28" t="s">
        <v>195</v>
      </c>
      <c r="E162" s="9"/>
    </row>
    <row r="163" spans="2:5">
      <c r="B163" s="27">
        <v>41184</v>
      </c>
      <c r="C163" s="108" t="s">
        <v>40</v>
      </c>
      <c r="D163" s="28" t="s">
        <v>196</v>
      </c>
      <c r="E163" s="23"/>
    </row>
    <row r="164" spans="2:5" ht="15.75">
      <c r="B164" s="27">
        <v>41184</v>
      </c>
      <c r="C164" s="107" t="s">
        <v>2500</v>
      </c>
      <c r="D164" s="6" t="s">
        <v>234</v>
      </c>
      <c r="E164" s="9"/>
    </row>
    <row r="165" spans="2:5" ht="15.75">
      <c r="B165" s="43" t="s">
        <v>198</v>
      </c>
      <c r="C165" s="108" t="s">
        <v>66</v>
      </c>
      <c r="D165" s="28" t="s">
        <v>200</v>
      </c>
      <c r="E165" s="5"/>
    </row>
    <row r="166" spans="2:5" ht="15.75">
      <c r="B166" s="27" t="s">
        <v>198</v>
      </c>
      <c r="C166" s="108" t="s">
        <v>40</v>
      </c>
      <c r="D166" s="28" t="s">
        <v>201</v>
      </c>
      <c r="E166" s="9"/>
    </row>
    <row r="167" spans="2:5">
      <c r="B167" s="27" t="s">
        <v>198</v>
      </c>
      <c r="C167" s="108" t="s">
        <v>2</v>
      </c>
      <c r="D167" s="28" t="s">
        <v>188</v>
      </c>
      <c r="E167" s="35"/>
    </row>
    <row r="168" spans="2:5">
      <c r="B168" s="27" t="s">
        <v>198</v>
      </c>
      <c r="C168" s="108" t="s">
        <v>28</v>
      </c>
      <c r="D168" s="28" t="s">
        <v>202</v>
      </c>
      <c r="E168" s="108"/>
    </row>
    <row r="169" spans="2:5">
      <c r="B169" s="27" t="s">
        <v>198</v>
      </c>
      <c r="C169" s="108" t="s">
        <v>2</v>
      </c>
      <c r="D169" s="28" t="s">
        <v>191</v>
      </c>
      <c r="E169" s="108"/>
    </row>
    <row r="170" spans="2:5">
      <c r="B170" s="27" t="s">
        <v>198</v>
      </c>
      <c r="C170" s="108" t="s">
        <v>184</v>
      </c>
      <c r="D170" s="28" t="s">
        <v>184</v>
      </c>
      <c r="E170" s="23"/>
    </row>
    <row r="171" spans="2:5" ht="15.75">
      <c r="B171" s="27" t="s">
        <v>198</v>
      </c>
      <c r="C171" s="108" t="s">
        <v>40</v>
      </c>
      <c r="D171" s="28" t="s">
        <v>201</v>
      </c>
      <c r="E171" s="9"/>
    </row>
    <row r="172" spans="2:5" ht="15.75">
      <c r="B172" s="43" t="s">
        <v>203</v>
      </c>
      <c r="C172" s="108" t="s">
        <v>2</v>
      </c>
      <c r="D172" s="28" t="s">
        <v>191</v>
      </c>
      <c r="E172" s="5"/>
    </row>
    <row r="173" spans="2:5" ht="15.75">
      <c r="B173" s="27" t="s">
        <v>203</v>
      </c>
      <c r="C173" s="108" t="s">
        <v>2</v>
      </c>
      <c r="D173" s="28" t="s">
        <v>204</v>
      </c>
      <c r="E173" s="9"/>
    </row>
    <row r="174" spans="2:5">
      <c r="B174" s="27" t="s">
        <v>203</v>
      </c>
      <c r="C174" s="108" t="s">
        <v>155</v>
      </c>
      <c r="D174" s="28" t="s">
        <v>206</v>
      </c>
      <c r="E174" s="35"/>
    </row>
    <row r="175" spans="2:5">
      <c r="B175" s="27" t="s">
        <v>203</v>
      </c>
      <c r="C175" s="108" t="s">
        <v>40</v>
      </c>
      <c r="D175" s="28" t="s">
        <v>193</v>
      </c>
      <c r="E175" s="108"/>
    </row>
    <row r="176" spans="2:5">
      <c r="B176" s="27" t="s">
        <v>203</v>
      </c>
      <c r="C176" s="108" t="s">
        <v>28</v>
      </c>
      <c r="D176" s="28" t="s">
        <v>207</v>
      </c>
      <c r="E176" s="108"/>
    </row>
    <row r="177" spans="2:5" ht="15.75">
      <c r="B177" s="41" t="s">
        <v>208</v>
      </c>
      <c r="C177" s="108" t="s">
        <v>40</v>
      </c>
      <c r="D177" s="28" t="s">
        <v>193</v>
      </c>
      <c r="E177" s="5"/>
    </row>
    <row r="178" spans="2:5" ht="15.75">
      <c r="B178" s="27" t="s">
        <v>208</v>
      </c>
      <c r="C178" s="108" t="s">
        <v>184</v>
      </c>
      <c r="D178" s="28" t="s">
        <v>184</v>
      </c>
      <c r="E178" s="9"/>
    </row>
    <row r="179" spans="2:5">
      <c r="B179" s="27" t="s">
        <v>208</v>
      </c>
      <c r="C179" s="107" t="s">
        <v>2499</v>
      </c>
      <c r="D179" s="28" t="s">
        <v>209</v>
      </c>
      <c r="E179" s="2" t="s">
        <v>235</v>
      </c>
    </row>
    <row r="180" spans="2:5">
      <c r="B180" s="27" t="s">
        <v>208</v>
      </c>
      <c r="C180" s="108" t="s">
        <v>323</v>
      </c>
      <c r="D180" s="6" t="s">
        <v>236</v>
      </c>
      <c r="E180" s="107" t="s">
        <v>235</v>
      </c>
    </row>
    <row r="181" spans="2:5">
      <c r="B181" s="27" t="s">
        <v>208</v>
      </c>
      <c r="C181" s="108" t="s">
        <v>2</v>
      </c>
      <c r="D181" s="28" t="s">
        <v>188</v>
      </c>
      <c r="E181" s="108"/>
    </row>
    <row r="182" spans="2:5">
      <c r="B182" s="27" t="s">
        <v>208</v>
      </c>
      <c r="C182" s="108" t="s">
        <v>2</v>
      </c>
      <c r="D182" s="6" t="s">
        <v>191</v>
      </c>
      <c r="E182" s="23"/>
    </row>
    <row r="183" spans="2:5" ht="15.75">
      <c r="B183" s="27" t="s">
        <v>208</v>
      </c>
      <c r="C183" s="108" t="s">
        <v>2</v>
      </c>
      <c r="D183" s="6" t="s">
        <v>191</v>
      </c>
      <c r="E183" s="9"/>
    </row>
    <row r="184" spans="2:5" ht="15.75">
      <c r="B184" s="27" t="s">
        <v>211</v>
      </c>
      <c r="C184" s="108" t="s">
        <v>2</v>
      </c>
      <c r="D184" s="28" t="s">
        <v>191</v>
      </c>
      <c r="E184" s="5"/>
    </row>
    <row r="185" spans="2:5" ht="15.75">
      <c r="B185" s="27" t="s">
        <v>211</v>
      </c>
      <c r="C185" s="108" t="s">
        <v>2</v>
      </c>
      <c r="D185" s="28" t="s">
        <v>204</v>
      </c>
      <c r="E185" s="9"/>
    </row>
    <row r="186" spans="2:5">
      <c r="B186" s="27" t="s">
        <v>211</v>
      </c>
      <c r="C186" s="108" t="s">
        <v>2</v>
      </c>
      <c r="D186" s="28" t="s">
        <v>204</v>
      </c>
      <c r="E186" s="35"/>
    </row>
    <row r="187" spans="2:5">
      <c r="B187" s="27" t="s">
        <v>211</v>
      </c>
      <c r="C187" s="108" t="s">
        <v>28</v>
      </c>
      <c r="D187" s="28" t="s">
        <v>207</v>
      </c>
      <c r="E187" s="108"/>
    </row>
    <row r="188" spans="2:5">
      <c r="B188" s="27" t="s">
        <v>211</v>
      </c>
      <c r="C188" s="108" t="s">
        <v>28</v>
      </c>
      <c r="D188" s="28" t="s">
        <v>207</v>
      </c>
      <c r="E188" s="108"/>
    </row>
    <row r="189" spans="2:5">
      <c r="B189" s="27" t="s">
        <v>211</v>
      </c>
      <c r="C189" s="107" t="s">
        <v>2500</v>
      </c>
      <c r="D189" s="28" t="s">
        <v>212</v>
      </c>
      <c r="E189" s="23"/>
    </row>
    <row r="190" spans="2:5" ht="15.75">
      <c r="B190" s="27" t="s">
        <v>211</v>
      </c>
      <c r="C190" s="107" t="s">
        <v>2499</v>
      </c>
      <c r="D190" s="25" t="s">
        <v>237</v>
      </c>
      <c r="E190" s="24"/>
    </row>
    <row r="191" spans="2:5" ht="15.75">
      <c r="B191" s="45" t="s">
        <v>213</v>
      </c>
      <c r="C191" s="107" t="s">
        <v>28</v>
      </c>
      <c r="D191" s="6" t="s">
        <v>238</v>
      </c>
      <c r="E191" s="5"/>
    </row>
    <row r="192" spans="2:5" ht="15.75">
      <c r="B192" s="4" t="s">
        <v>213</v>
      </c>
      <c r="C192" s="107" t="s">
        <v>28</v>
      </c>
      <c r="D192" s="6" t="s">
        <v>215</v>
      </c>
      <c r="E192" s="9"/>
    </row>
    <row r="193" spans="2:5">
      <c r="B193" s="4" t="s">
        <v>213</v>
      </c>
      <c r="C193" s="107" t="s">
        <v>2</v>
      </c>
      <c r="D193" s="6" t="s">
        <v>191</v>
      </c>
      <c r="E193" s="2"/>
    </row>
    <row r="194" spans="2:5">
      <c r="B194" s="4" t="s">
        <v>213</v>
      </c>
      <c r="C194" s="107" t="s">
        <v>2</v>
      </c>
      <c r="D194" s="6" t="s">
        <v>217</v>
      </c>
      <c r="E194" s="107"/>
    </row>
    <row r="195" spans="2:5">
      <c r="B195" s="4" t="s">
        <v>213</v>
      </c>
      <c r="C195" s="107" t="s">
        <v>40</v>
      </c>
      <c r="D195" s="6" t="s">
        <v>196</v>
      </c>
      <c r="E195" s="108"/>
    </row>
    <row r="196" spans="2:5">
      <c r="B196" s="4" t="s">
        <v>213</v>
      </c>
      <c r="C196" s="107" t="s">
        <v>2499</v>
      </c>
      <c r="D196" s="6" t="s">
        <v>239</v>
      </c>
      <c r="E196" s="44">
        <v>0.73263888888888884</v>
      </c>
    </row>
    <row r="197" spans="2:5" ht="15.75">
      <c r="B197" s="4" t="s">
        <v>213</v>
      </c>
      <c r="C197" s="107" t="s">
        <v>40</v>
      </c>
      <c r="D197" s="6" t="s">
        <v>196</v>
      </c>
      <c r="E197" s="9"/>
    </row>
    <row r="198" spans="2:5" ht="15.75">
      <c r="B198" s="46" t="s">
        <v>218</v>
      </c>
      <c r="C198" s="118" t="s">
        <v>392</v>
      </c>
      <c r="D198" s="6" t="s">
        <v>239</v>
      </c>
      <c r="E198" s="5"/>
    </row>
    <row r="199" spans="2:5" ht="15.75">
      <c r="B199" s="4" t="s">
        <v>218</v>
      </c>
      <c r="C199" s="107" t="s">
        <v>2</v>
      </c>
      <c r="D199" s="6" t="s">
        <v>188</v>
      </c>
      <c r="E199" s="9"/>
    </row>
    <row r="200" spans="2:5">
      <c r="B200" s="4" t="s">
        <v>218</v>
      </c>
      <c r="C200" s="107" t="s">
        <v>2</v>
      </c>
      <c r="D200" s="6" t="s">
        <v>191</v>
      </c>
      <c r="E200" s="2"/>
    </row>
    <row r="201" spans="2:5">
      <c r="B201" s="4" t="s">
        <v>218</v>
      </c>
      <c r="C201" s="107" t="s">
        <v>28</v>
      </c>
      <c r="D201" s="6" t="s">
        <v>219</v>
      </c>
      <c r="E201" s="107"/>
    </row>
    <row r="202" spans="2:5">
      <c r="B202" s="47" t="s">
        <v>220</v>
      </c>
      <c r="C202" s="107" t="s">
        <v>40</v>
      </c>
      <c r="D202" s="6" t="s">
        <v>193</v>
      </c>
      <c r="E202" s="107"/>
    </row>
    <row r="203" spans="2:5">
      <c r="B203" s="4" t="s">
        <v>220</v>
      </c>
      <c r="C203" s="107" t="s">
        <v>28</v>
      </c>
      <c r="D203" s="6" t="s">
        <v>221</v>
      </c>
      <c r="E203" s="107"/>
    </row>
    <row r="204" spans="2:5">
      <c r="B204" s="4" t="s">
        <v>220</v>
      </c>
      <c r="C204" s="107" t="s">
        <v>2</v>
      </c>
      <c r="D204" s="6" t="s">
        <v>188</v>
      </c>
      <c r="E204" s="107"/>
    </row>
    <row r="205" spans="2:5">
      <c r="B205" s="4" t="s">
        <v>220</v>
      </c>
      <c r="C205" s="107" t="s">
        <v>28</v>
      </c>
      <c r="D205" s="6" t="s">
        <v>202</v>
      </c>
      <c r="E205" s="107"/>
    </row>
    <row r="206" spans="2:5" ht="15.75">
      <c r="B206" s="4" t="s">
        <v>220</v>
      </c>
      <c r="C206" s="347" t="s">
        <v>18</v>
      </c>
      <c r="D206" s="6" t="s">
        <v>304</v>
      </c>
      <c r="E206" s="5"/>
    </row>
    <row r="207" spans="2:5">
      <c r="B207" s="27" t="s">
        <v>220</v>
      </c>
      <c r="C207" s="108" t="s">
        <v>94</v>
      </c>
      <c r="D207" s="28" t="s">
        <v>224</v>
      </c>
      <c r="E207" s="108"/>
    </row>
    <row r="208" spans="2:5">
      <c r="B208" s="27" t="s">
        <v>220</v>
      </c>
      <c r="C208" s="108" t="s">
        <v>2</v>
      </c>
      <c r="D208" s="28" t="s">
        <v>191</v>
      </c>
      <c r="E208" s="108"/>
    </row>
    <row r="209" spans="2:5">
      <c r="B209" s="27" t="s">
        <v>220</v>
      </c>
      <c r="C209" s="108" t="s">
        <v>2</v>
      </c>
      <c r="D209" s="28" t="s">
        <v>188</v>
      </c>
      <c r="E209" s="108"/>
    </row>
    <row r="210" spans="2:5" ht="15.75">
      <c r="B210" s="48" t="s">
        <v>226</v>
      </c>
      <c r="C210" s="107" t="s">
        <v>28</v>
      </c>
      <c r="D210" s="6" t="s">
        <v>227</v>
      </c>
      <c r="E210" s="5"/>
    </row>
    <row r="211" spans="2:5" ht="15.75">
      <c r="B211" s="4" t="s">
        <v>226</v>
      </c>
      <c r="C211" s="107" t="s">
        <v>2</v>
      </c>
      <c r="D211" s="6" t="s">
        <v>188</v>
      </c>
      <c r="E211" s="9"/>
    </row>
    <row r="212" spans="2:5">
      <c r="B212" s="4" t="s">
        <v>226</v>
      </c>
      <c r="C212" s="107" t="s">
        <v>2</v>
      </c>
      <c r="D212" s="6" t="s">
        <v>191</v>
      </c>
      <c r="E212" s="2"/>
    </row>
    <row r="213" spans="2:5">
      <c r="B213" s="4" t="s">
        <v>226</v>
      </c>
      <c r="C213" s="107" t="s">
        <v>28</v>
      </c>
      <c r="D213" s="6" t="s">
        <v>227</v>
      </c>
      <c r="E213" s="107"/>
    </row>
    <row r="214" spans="2:5">
      <c r="B214" s="4" t="s">
        <v>226</v>
      </c>
      <c r="C214" s="107" t="s">
        <v>2</v>
      </c>
      <c r="D214" s="6" t="s">
        <v>188</v>
      </c>
      <c r="E214" s="108"/>
    </row>
    <row r="215" spans="2:5">
      <c r="B215" s="4" t="s">
        <v>226</v>
      </c>
      <c r="C215" s="107" t="s">
        <v>28</v>
      </c>
      <c r="D215" s="6" t="s">
        <v>228</v>
      </c>
      <c r="E215" s="44"/>
    </row>
    <row r="216" spans="2:5" ht="15.75">
      <c r="B216" s="50" t="s">
        <v>229</v>
      </c>
      <c r="C216" s="107" t="s">
        <v>2</v>
      </c>
      <c r="D216" s="6" t="s">
        <v>188</v>
      </c>
      <c r="E216" s="5"/>
    </row>
    <row r="217" spans="2:5" ht="15.75">
      <c r="B217" s="4" t="s">
        <v>229</v>
      </c>
      <c r="C217" s="107" t="s">
        <v>2</v>
      </c>
      <c r="D217" s="6" t="s">
        <v>240</v>
      </c>
      <c r="E217" s="9"/>
    </row>
    <row r="218" spans="2:5">
      <c r="B218" s="4" t="s">
        <v>229</v>
      </c>
      <c r="C218" s="107" t="s">
        <v>28</v>
      </c>
      <c r="D218" s="6" t="s">
        <v>202</v>
      </c>
      <c r="E218" s="2"/>
    </row>
    <row r="219" spans="2:5">
      <c r="B219" s="4" t="s">
        <v>229</v>
      </c>
      <c r="C219" s="107" t="s">
        <v>2</v>
      </c>
      <c r="D219" s="6" t="s">
        <v>188</v>
      </c>
      <c r="E219" s="107"/>
    </row>
    <row r="220" spans="2:5">
      <c r="B220" s="4" t="s">
        <v>229</v>
      </c>
      <c r="C220" s="107" t="s">
        <v>40</v>
      </c>
      <c r="D220" s="6" t="s">
        <v>196</v>
      </c>
      <c r="E220" s="108"/>
    </row>
    <row r="221" spans="2:5">
      <c r="B221" s="4" t="s">
        <v>229</v>
      </c>
      <c r="C221" s="107" t="s">
        <v>2499</v>
      </c>
      <c r="D221" s="6" t="s">
        <v>230</v>
      </c>
      <c r="E221" s="49" t="s">
        <v>241</v>
      </c>
    </row>
    <row r="222" spans="2:5" ht="15.75">
      <c r="B222" s="4" t="s">
        <v>231</v>
      </c>
      <c r="C222" s="107" t="s">
        <v>323</v>
      </c>
      <c r="D222" s="6" t="s">
        <v>232</v>
      </c>
      <c r="E222" s="5" t="s">
        <v>235</v>
      </c>
    </row>
    <row r="223" spans="2:5" ht="15.75">
      <c r="B223" s="4" t="s">
        <v>231</v>
      </c>
      <c r="C223" s="107" t="s">
        <v>2499</v>
      </c>
      <c r="D223" s="6" t="s">
        <v>209</v>
      </c>
      <c r="E223" s="9" t="s">
        <v>235</v>
      </c>
    </row>
    <row r="224" spans="2:5" ht="15.75">
      <c r="B224" s="4" t="s">
        <v>231</v>
      </c>
      <c r="C224" s="107" t="s">
        <v>2</v>
      </c>
      <c r="D224" s="6" t="s">
        <v>233</v>
      </c>
      <c r="E224" s="9"/>
    </row>
    <row r="225" spans="2:5" ht="15.75">
      <c r="B225" s="48">
        <v>41032</v>
      </c>
      <c r="C225" s="107" t="s">
        <v>2</v>
      </c>
      <c r="D225" s="6" t="s">
        <v>188</v>
      </c>
      <c r="E225" s="5"/>
    </row>
    <row r="226" spans="2:5" ht="15.75">
      <c r="B226" s="4">
        <v>41032</v>
      </c>
      <c r="C226" s="107" t="s">
        <v>2</v>
      </c>
      <c r="D226" s="6" t="s">
        <v>191</v>
      </c>
      <c r="E226" s="9"/>
    </row>
    <row r="227" spans="2:5">
      <c r="B227" s="4">
        <v>41032</v>
      </c>
      <c r="C227" s="107" t="s">
        <v>2</v>
      </c>
      <c r="D227" s="6" t="s">
        <v>188</v>
      </c>
      <c r="E227" s="2"/>
    </row>
    <row r="228" spans="2:5">
      <c r="B228" s="4">
        <v>41032</v>
      </c>
      <c r="C228" s="107" t="s">
        <v>28</v>
      </c>
      <c r="D228" s="6" t="s">
        <v>219</v>
      </c>
      <c r="E228" s="107"/>
    </row>
    <row r="229" spans="2:5">
      <c r="B229" s="4">
        <v>41032</v>
      </c>
      <c r="C229" s="107" t="s">
        <v>2</v>
      </c>
      <c r="D229" s="6" t="s">
        <v>191</v>
      </c>
      <c r="E229" s="108"/>
    </row>
    <row r="230" spans="2:5">
      <c r="B230" s="4">
        <v>41032</v>
      </c>
      <c r="C230" s="107" t="s">
        <v>28</v>
      </c>
      <c r="D230" s="6" t="s">
        <v>244</v>
      </c>
      <c r="E230" s="49"/>
    </row>
    <row r="231" spans="2:5" ht="15.75">
      <c r="B231" s="4">
        <v>41032</v>
      </c>
      <c r="C231" s="107" t="s">
        <v>40</v>
      </c>
      <c r="D231" s="6" t="s">
        <v>196</v>
      </c>
      <c r="E231" s="9"/>
    </row>
    <row r="232" spans="2:5">
      <c r="B232" s="4">
        <v>41032</v>
      </c>
      <c r="C232" s="107" t="s">
        <v>40</v>
      </c>
      <c r="D232" s="6" t="s">
        <v>245</v>
      </c>
      <c r="E232" s="23"/>
    </row>
    <row r="233" spans="2:5" ht="15.75">
      <c r="B233" s="4">
        <v>41032</v>
      </c>
      <c r="C233" s="107" t="s">
        <v>40</v>
      </c>
      <c r="D233" s="6" t="s">
        <v>246</v>
      </c>
      <c r="E233" s="9"/>
    </row>
    <row r="234" spans="2:5" ht="15.75">
      <c r="B234" s="4">
        <v>41032</v>
      </c>
      <c r="C234" s="107" t="s">
        <v>40</v>
      </c>
      <c r="D234" s="6" t="s">
        <v>193</v>
      </c>
      <c r="E234" s="9"/>
    </row>
    <row r="235" spans="2:5" ht="15.75">
      <c r="B235" s="55">
        <v>41063</v>
      </c>
      <c r="C235" s="118" t="s">
        <v>392</v>
      </c>
      <c r="D235" s="6" t="s">
        <v>247</v>
      </c>
      <c r="E235" s="5"/>
    </row>
    <row r="236" spans="2:5" ht="15.75">
      <c r="B236" s="4">
        <v>41063</v>
      </c>
      <c r="C236" s="107" t="s">
        <v>2</v>
      </c>
      <c r="D236" s="6" t="s">
        <v>188</v>
      </c>
      <c r="E236" s="9"/>
    </row>
    <row r="237" spans="2:5">
      <c r="B237" s="4">
        <v>41063</v>
      </c>
      <c r="C237" s="107" t="s">
        <v>2500</v>
      </c>
      <c r="D237" s="6" t="s">
        <v>248</v>
      </c>
      <c r="E237" s="2"/>
    </row>
    <row r="238" spans="2:5">
      <c r="B238" s="4">
        <v>41063</v>
      </c>
      <c r="C238" s="107" t="s">
        <v>2</v>
      </c>
      <c r="D238" s="6" t="s">
        <v>188</v>
      </c>
      <c r="E238" s="107"/>
    </row>
    <row r="239" spans="2:5">
      <c r="B239" s="4">
        <v>41063</v>
      </c>
      <c r="C239" s="107" t="s">
        <v>2</v>
      </c>
      <c r="D239" s="6" t="s">
        <v>188</v>
      </c>
      <c r="E239" s="108"/>
    </row>
    <row r="240" spans="2:5">
      <c r="B240" s="4">
        <v>41063</v>
      </c>
      <c r="C240" s="107" t="s">
        <v>28</v>
      </c>
      <c r="D240" s="6" t="s">
        <v>249</v>
      </c>
      <c r="E240" s="49"/>
    </row>
    <row r="241" spans="2:5" ht="15.75">
      <c r="B241" s="4">
        <v>41063</v>
      </c>
      <c r="C241" s="108" t="s">
        <v>184</v>
      </c>
      <c r="D241" s="6" t="s">
        <v>2524</v>
      </c>
      <c r="E241" s="9"/>
    </row>
    <row r="242" spans="2:5">
      <c r="B242" s="4">
        <v>41063</v>
      </c>
      <c r="C242" s="118" t="s">
        <v>392</v>
      </c>
      <c r="D242" s="6" t="s">
        <v>247</v>
      </c>
      <c r="E242" s="23"/>
    </row>
    <row r="243" spans="2:5" ht="15.75">
      <c r="B243" s="4">
        <v>41063</v>
      </c>
      <c r="C243" s="107" t="s">
        <v>40</v>
      </c>
      <c r="D243" s="6" t="s">
        <v>250</v>
      </c>
      <c r="E243" s="9"/>
    </row>
    <row r="244" spans="2:5" ht="15.75">
      <c r="B244" s="4">
        <v>41063</v>
      </c>
      <c r="C244" s="107" t="s">
        <v>28</v>
      </c>
      <c r="D244" s="6" t="s">
        <v>251</v>
      </c>
      <c r="E244" s="9"/>
    </row>
    <row r="245" spans="2:5">
      <c r="B245" s="4">
        <v>41063</v>
      </c>
      <c r="C245" s="107" t="s">
        <v>2</v>
      </c>
      <c r="D245" s="6" t="s">
        <v>188</v>
      </c>
      <c r="E245" s="54"/>
    </row>
    <row r="246" spans="2:5" ht="15.75">
      <c r="B246" s="57">
        <v>41093</v>
      </c>
      <c r="C246" s="107" t="s">
        <v>2</v>
      </c>
      <c r="D246" s="6" t="s">
        <v>188</v>
      </c>
      <c r="E246" s="5"/>
    </row>
    <row r="247" spans="2:5" ht="15.75">
      <c r="B247" s="4">
        <v>41093</v>
      </c>
      <c r="C247" s="107" t="s">
        <v>2</v>
      </c>
      <c r="D247" s="6" t="s">
        <v>188</v>
      </c>
      <c r="E247" s="9"/>
    </row>
    <row r="248" spans="2:5">
      <c r="B248" s="4">
        <v>41093</v>
      </c>
      <c r="C248" s="107" t="s">
        <v>2</v>
      </c>
      <c r="D248" s="6" t="s">
        <v>252</v>
      </c>
      <c r="E248" s="2"/>
    </row>
    <row r="249" spans="2:5">
      <c r="B249" s="4">
        <v>41093</v>
      </c>
      <c r="C249" s="107" t="s">
        <v>2</v>
      </c>
      <c r="D249" s="6" t="s">
        <v>253</v>
      </c>
      <c r="E249" s="107"/>
    </row>
    <row r="250" spans="2:5">
      <c r="B250" s="4">
        <v>41093</v>
      </c>
      <c r="C250" s="107" t="s">
        <v>2</v>
      </c>
      <c r="D250" s="6" t="s">
        <v>188</v>
      </c>
      <c r="E250" s="108"/>
    </row>
    <row r="251" spans="2:5">
      <c r="B251" s="4">
        <v>41093</v>
      </c>
      <c r="C251" s="108" t="s">
        <v>57</v>
      </c>
      <c r="D251" s="6" t="s">
        <v>254</v>
      </c>
      <c r="E251" s="49"/>
    </row>
    <row r="252" spans="2:5" ht="15.75">
      <c r="B252" s="4">
        <v>41093</v>
      </c>
      <c r="C252" s="107" t="s">
        <v>2</v>
      </c>
      <c r="D252" s="6" t="s">
        <v>188</v>
      </c>
      <c r="E252" s="9"/>
    </row>
    <row r="253" spans="2:5">
      <c r="B253" s="4">
        <v>41093</v>
      </c>
      <c r="C253" s="108" t="s">
        <v>184</v>
      </c>
      <c r="D253" s="6" t="s">
        <v>2524</v>
      </c>
      <c r="E253" s="23"/>
    </row>
    <row r="254" spans="2:5" ht="15.75">
      <c r="B254" s="4">
        <v>41093</v>
      </c>
      <c r="C254" s="107" t="s">
        <v>40</v>
      </c>
      <c r="D254" s="6" t="s">
        <v>193</v>
      </c>
      <c r="E254" s="9"/>
    </row>
    <row r="255" spans="2:5" ht="15.75">
      <c r="B255" s="4">
        <v>41093</v>
      </c>
      <c r="C255" s="107" t="s">
        <v>28</v>
      </c>
      <c r="D255" s="6" t="s">
        <v>251</v>
      </c>
      <c r="E255" s="9"/>
    </row>
    <row r="256" spans="2:5">
      <c r="B256" s="4">
        <v>41093</v>
      </c>
      <c r="C256" s="107" t="s">
        <v>28</v>
      </c>
      <c r="D256" s="6" t="s">
        <v>251</v>
      </c>
      <c r="E256" s="54"/>
    </row>
    <row r="257" spans="2:5">
      <c r="B257" s="4">
        <v>41093</v>
      </c>
      <c r="C257" s="107" t="s">
        <v>28</v>
      </c>
      <c r="D257" s="6" t="s">
        <v>255</v>
      </c>
      <c r="E257" s="56"/>
    </row>
    <row r="258" spans="2:5">
      <c r="B258" s="4">
        <v>41093</v>
      </c>
      <c r="C258" s="107" t="s">
        <v>2</v>
      </c>
      <c r="D258" s="6" t="s">
        <v>188</v>
      </c>
      <c r="E258" s="23"/>
    </row>
    <row r="259" spans="2:5">
      <c r="B259" s="4">
        <v>41093</v>
      </c>
      <c r="C259" s="107" t="s">
        <v>28</v>
      </c>
      <c r="D259" s="6" t="s">
        <v>251</v>
      </c>
      <c r="E259" s="23"/>
    </row>
    <row r="260" spans="2:5">
      <c r="B260" s="4">
        <v>41093</v>
      </c>
      <c r="C260" s="107" t="s">
        <v>2</v>
      </c>
      <c r="D260" s="6" t="s">
        <v>188</v>
      </c>
      <c r="E260" s="23"/>
    </row>
    <row r="261" spans="2:5">
      <c r="B261" s="4">
        <v>41093</v>
      </c>
      <c r="C261" s="107" t="s">
        <v>2</v>
      </c>
      <c r="D261" s="6" t="s">
        <v>252</v>
      </c>
      <c r="E261" s="23"/>
    </row>
    <row r="262" spans="2:5" ht="15.75">
      <c r="B262" s="4">
        <v>41093</v>
      </c>
      <c r="C262" s="107" t="s">
        <v>40</v>
      </c>
      <c r="D262" s="6" t="s">
        <v>247</v>
      </c>
      <c r="E262" s="9"/>
    </row>
    <row r="263" spans="2:5" ht="15.75">
      <c r="B263" s="4">
        <v>41093</v>
      </c>
      <c r="C263" s="107" t="s">
        <v>2</v>
      </c>
      <c r="D263" s="6" t="s">
        <v>188</v>
      </c>
      <c r="E263" s="9"/>
    </row>
    <row r="264" spans="2:5" ht="15.75">
      <c r="B264" s="4">
        <v>41093</v>
      </c>
      <c r="C264" s="107" t="s">
        <v>2</v>
      </c>
      <c r="D264" s="6" t="s">
        <v>188</v>
      </c>
      <c r="E264" s="9"/>
    </row>
    <row r="265" spans="2:5" ht="15.75">
      <c r="B265" s="4">
        <v>41093</v>
      </c>
      <c r="C265" s="107" t="s">
        <v>2</v>
      </c>
      <c r="D265" s="6" t="s">
        <v>188</v>
      </c>
      <c r="E265" s="9"/>
    </row>
    <row r="266" spans="2:5" ht="15.75">
      <c r="B266" s="4">
        <v>41093</v>
      </c>
      <c r="C266" s="107" t="s">
        <v>2</v>
      </c>
      <c r="D266" s="6" t="s">
        <v>217</v>
      </c>
      <c r="E266" s="9"/>
    </row>
    <row r="267" spans="2:5" ht="15.75">
      <c r="B267" s="4">
        <v>41093</v>
      </c>
      <c r="C267" s="107" t="s">
        <v>2</v>
      </c>
      <c r="D267" s="6" t="s">
        <v>252</v>
      </c>
      <c r="E267" s="9"/>
    </row>
    <row r="268" spans="2:5" ht="15.75">
      <c r="B268" s="4">
        <v>41093</v>
      </c>
      <c r="C268" s="107" t="s">
        <v>28</v>
      </c>
      <c r="D268" s="6" t="s">
        <v>255</v>
      </c>
      <c r="E268" s="9"/>
    </row>
    <row r="269" spans="2:5" ht="15.75">
      <c r="B269" s="4">
        <v>41093</v>
      </c>
      <c r="C269" s="107" t="s">
        <v>2</v>
      </c>
      <c r="D269" s="6" t="s">
        <v>252</v>
      </c>
      <c r="E269" s="9"/>
    </row>
    <row r="270" spans="2:5" ht="15.75">
      <c r="B270" s="4">
        <v>41093</v>
      </c>
      <c r="C270" s="107" t="s">
        <v>2</v>
      </c>
      <c r="D270" s="6" t="s">
        <v>188</v>
      </c>
      <c r="E270" s="9"/>
    </row>
    <row r="271" spans="2:5" ht="15.75">
      <c r="B271" s="4">
        <v>41093</v>
      </c>
      <c r="C271" s="107" t="s">
        <v>2</v>
      </c>
      <c r="D271" s="6" t="s">
        <v>252</v>
      </c>
      <c r="E271" s="9"/>
    </row>
    <row r="272" spans="2:5" ht="15.75">
      <c r="B272" s="4">
        <v>41093</v>
      </c>
      <c r="C272" s="107" t="s">
        <v>2</v>
      </c>
      <c r="D272" s="6" t="s">
        <v>252</v>
      </c>
      <c r="E272" s="9"/>
    </row>
    <row r="273" spans="2:5" ht="15.75">
      <c r="B273" s="46">
        <v>41124</v>
      </c>
      <c r="C273" s="58" t="s">
        <v>2</v>
      </c>
      <c r="D273" s="60" t="s">
        <v>256</v>
      </c>
      <c r="E273" s="59"/>
    </row>
    <row r="274" spans="2:5" ht="15.75">
      <c r="B274" s="4">
        <v>41124</v>
      </c>
      <c r="C274" s="107" t="s">
        <v>28</v>
      </c>
      <c r="D274" s="6" t="s">
        <v>257</v>
      </c>
      <c r="E274" s="9"/>
    </row>
    <row r="275" spans="2:5">
      <c r="B275" s="4">
        <v>41124</v>
      </c>
      <c r="C275" s="107" t="s">
        <v>40</v>
      </c>
      <c r="D275" s="6" t="s">
        <v>258</v>
      </c>
      <c r="E275" s="2"/>
    </row>
    <row r="276" spans="2:5">
      <c r="B276" s="4">
        <v>41124</v>
      </c>
      <c r="C276" s="107" t="s">
        <v>2</v>
      </c>
      <c r="D276" s="6" t="s">
        <v>256</v>
      </c>
      <c r="E276" s="107"/>
    </row>
    <row r="277" spans="2:5">
      <c r="B277" s="4">
        <v>41124</v>
      </c>
      <c r="C277" s="107" t="s">
        <v>2</v>
      </c>
      <c r="D277" s="6" t="s">
        <v>259</v>
      </c>
      <c r="E277" s="108"/>
    </row>
    <row r="278" spans="2:5">
      <c r="B278" s="4">
        <v>41124</v>
      </c>
      <c r="C278" s="107" t="s">
        <v>2</v>
      </c>
      <c r="D278" s="6" t="s">
        <v>256</v>
      </c>
      <c r="E278" s="49"/>
    </row>
    <row r="279" spans="2:5" ht="15.75">
      <c r="B279" s="4">
        <v>41124</v>
      </c>
      <c r="C279" s="107" t="s">
        <v>2</v>
      </c>
      <c r="D279" s="6" t="s">
        <v>256</v>
      </c>
      <c r="E279" s="9"/>
    </row>
    <row r="280" spans="2:5">
      <c r="B280" s="4">
        <v>41124</v>
      </c>
      <c r="C280" s="108" t="s">
        <v>184</v>
      </c>
      <c r="D280" s="6" t="s">
        <v>2525</v>
      </c>
      <c r="E280" s="23"/>
    </row>
    <row r="281" spans="2:5" ht="15.75">
      <c r="B281" s="57">
        <v>41155</v>
      </c>
      <c r="C281" s="107" t="s">
        <v>2</v>
      </c>
      <c r="D281" s="6" t="s">
        <v>256</v>
      </c>
      <c r="E281" s="5"/>
    </row>
    <row r="282" spans="2:5" ht="15.75">
      <c r="B282" s="4">
        <v>41155</v>
      </c>
      <c r="C282" s="107" t="s">
        <v>28</v>
      </c>
      <c r="D282" s="6" t="s">
        <v>260</v>
      </c>
      <c r="E282" s="9"/>
    </row>
    <row r="283" spans="2:5">
      <c r="B283" s="4">
        <v>41155</v>
      </c>
      <c r="C283" s="107" t="s">
        <v>2</v>
      </c>
      <c r="D283" s="6" t="s">
        <v>188</v>
      </c>
      <c r="E283" s="2"/>
    </row>
    <row r="284" spans="2:5">
      <c r="B284" s="4">
        <v>41155</v>
      </c>
      <c r="C284" s="108" t="s">
        <v>184</v>
      </c>
      <c r="D284" s="6" t="s">
        <v>2526</v>
      </c>
      <c r="E284" s="107"/>
    </row>
    <row r="285" spans="2:5">
      <c r="B285" s="4">
        <v>41155</v>
      </c>
      <c r="C285" s="107" t="s">
        <v>2</v>
      </c>
      <c r="D285" s="6" t="s">
        <v>256</v>
      </c>
      <c r="E285" s="108"/>
    </row>
    <row r="286" spans="2:5">
      <c r="B286" s="4">
        <v>41155</v>
      </c>
      <c r="C286" s="107" t="s">
        <v>2</v>
      </c>
      <c r="D286" s="6" t="s">
        <v>259</v>
      </c>
      <c r="E286" s="49"/>
    </row>
    <row r="287" spans="2:5" ht="15.75">
      <c r="B287" s="4">
        <v>41155</v>
      </c>
      <c r="C287" s="107" t="s">
        <v>40</v>
      </c>
      <c r="D287" s="6" t="s">
        <v>193</v>
      </c>
      <c r="E287" s="9"/>
    </row>
    <row r="288" spans="2:5">
      <c r="B288" s="4">
        <v>41155</v>
      </c>
      <c r="C288" s="107" t="s">
        <v>2</v>
      </c>
      <c r="D288" s="6" t="s">
        <v>256</v>
      </c>
      <c r="E288" s="23"/>
    </row>
    <row r="289" spans="2:5" ht="15.75">
      <c r="B289" s="4">
        <v>41155</v>
      </c>
      <c r="C289" s="107" t="s">
        <v>2</v>
      </c>
      <c r="D289" s="6" t="s">
        <v>259</v>
      </c>
      <c r="E289" s="9"/>
    </row>
    <row r="290" spans="2:5" ht="15.75">
      <c r="B290" s="4">
        <v>41155</v>
      </c>
      <c r="C290" s="107" t="s">
        <v>2</v>
      </c>
      <c r="D290" s="6" t="s">
        <v>256</v>
      </c>
      <c r="E290" s="9"/>
    </row>
    <row r="291" spans="2:5">
      <c r="B291" s="4">
        <v>41155</v>
      </c>
      <c r="C291" s="107" t="s">
        <v>2</v>
      </c>
      <c r="D291" s="6" t="s">
        <v>256</v>
      </c>
      <c r="E291" s="54"/>
    </row>
    <row r="292" spans="2:5" ht="15.75">
      <c r="B292" s="4">
        <v>41185</v>
      </c>
      <c r="C292" s="107" t="s">
        <v>323</v>
      </c>
      <c r="D292" s="6" t="s">
        <v>263</v>
      </c>
      <c r="E292" s="5" t="s">
        <v>262</v>
      </c>
    </row>
    <row r="293" spans="2:5" ht="15.75">
      <c r="B293" s="4">
        <v>41185</v>
      </c>
      <c r="C293" s="107" t="s">
        <v>323</v>
      </c>
      <c r="D293" s="6" t="s">
        <v>264</v>
      </c>
      <c r="E293" s="9" t="s">
        <v>262</v>
      </c>
    </row>
    <row r="294" spans="2:5">
      <c r="B294" s="4">
        <v>41185</v>
      </c>
      <c r="C294" s="107" t="s">
        <v>323</v>
      </c>
      <c r="D294" s="6" t="s">
        <v>264</v>
      </c>
      <c r="E294" s="2" t="s">
        <v>262</v>
      </c>
    </row>
    <row r="295" spans="2:5">
      <c r="B295" s="4">
        <v>41185</v>
      </c>
      <c r="C295" s="107" t="s">
        <v>28</v>
      </c>
      <c r="D295" s="6" t="s">
        <v>260</v>
      </c>
      <c r="E295" s="107"/>
    </row>
    <row r="296" spans="2:5">
      <c r="B296" s="4">
        <v>41185</v>
      </c>
      <c r="C296" s="107" t="s">
        <v>2499</v>
      </c>
      <c r="D296" s="6" t="s">
        <v>230</v>
      </c>
      <c r="E296" s="107" t="s">
        <v>262</v>
      </c>
    </row>
    <row r="297" spans="2:5">
      <c r="B297" s="4">
        <v>41185</v>
      </c>
      <c r="C297" s="107" t="s">
        <v>40</v>
      </c>
      <c r="D297" s="6" t="s">
        <v>193</v>
      </c>
      <c r="E297" s="49"/>
    </row>
    <row r="298" spans="2:5" ht="15.75">
      <c r="B298" s="4">
        <v>41185</v>
      </c>
      <c r="C298" s="107" t="s">
        <v>2499</v>
      </c>
      <c r="D298" s="6" t="s">
        <v>230</v>
      </c>
      <c r="E298" s="9" t="s">
        <v>262</v>
      </c>
    </row>
    <row r="299" spans="2:5">
      <c r="B299" s="4">
        <v>41185</v>
      </c>
      <c r="C299" s="107" t="s">
        <v>2</v>
      </c>
      <c r="D299" s="6" t="s">
        <v>256</v>
      </c>
      <c r="E299" s="23"/>
    </row>
    <row r="300" spans="2:5" ht="15.75">
      <c r="B300" s="4">
        <v>41185</v>
      </c>
      <c r="C300" s="107" t="s">
        <v>2</v>
      </c>
      <c r="D300" s="6" t="s">
        <v>252</v>
      </c>
      <c r="E300" s="9"/>
    </row>
    <row r="301" spans="2:5" ht="15.75">
      <c r="B301" s="4">
        <v>41185</v>
      </c>
      <c r="C301" s="107" t="s">
        <v>323</v>
      </c>
      <c r="D301" s="6" t="s">
        <v>265</v>
      </c>
      <c r="E301" s="9" t="s">
        <v>262</v>
      </c>
    </row>
    <row r="302" spans="2:5" ht="15.75">
      <c r="B302" s="57">
        <v>41246</v>
      </c>
      <c r="C302" s="107" t="s">
        <v>2</v>
      </c>
      <c r="D302" s="6" t="s">
        <v>256</v>
      </c>
      <c r="E302" s="5"/>
    </row>
    <row r="303" spans="2:5" ht="15.75">
      <c r="B303" s="4">
        <v>41246</v>
      </c>
      <c r="C303" s="108" t="s">
        <v>57</v>
      </c>
      <c r="D303" s="6" t="s">
        <v>266</v>
      </c>
      <c r="E303" s="9"/>
    </row>
    <row r="304" spans="2:5">
      <c r="B304" s="4">
        <v>41246</v>
      </c>
      <c r="C304" s="107" t="s">
        <v>2</v>
      </c>
      <c r="D304" s="6" t="s">
        <v>256</v>
      </c>
      <c r="E304" s="2"/>
    </row>
    <row r="305" spans="2:5">
      <c r="B305" s="4">
        <v>41246</v>
      </c>
      <c r="C305" s="108" t="s">
        <v>184</v>
      </c>
      <c r="D305" s="6" t="s">
        <v>2526</v>
      </c>
      <c r="E305" s="107"/>
    </row>
    <row r="306" spans="2:5">
      <c r="B306" s="4">
        <v>41246</v>
      </c>
      <c r="C306" s="107" t="s">
        <v>2</v>
      </c>
      <c r="D306" s="6" t="s">
        <v>256</v>
      </c>
      <c r="E306" s="107"/>
    </row>
    <row r="307" spans="2:5">
      <c r="B307" s="4">
        <v>41246</v>
      </c>
      <c r="C307" s="107" t="s">
        <v>2</v>
      </c>
      <c r="D307" s="6" t="s">
        <v>256</v>
      </c>
      <c r="E307" s="49"/>
    </row>
    <row r="308" spans="2:5" ht="15.75">
      <c r="B308" s="4">
        <v>41246</v>
      </c>
      <c r="C308" s="107" t="s">
        <v>2</v>
      </c>
      <c r="D308" s="6" t="s">
        <v>259</v>
      </c>
      <c r="E308" s="9"/>
    </row>
    <row r="309" spans="2:5">
      <c r="B309" s="4">
        <v>41246</v>
      </c>
      <c r="C309" s="107" t="s">
        <v>2</v>
      </c>
      <c r="D309" s="6" t="s">
        <v>256</v>
      </c>
      <c r="E309" s="23"/>
    </row>
    <row r="310" spans="2:5" ht="15.75">
      <c r="B310" s="4">
        <v>41246</v>
      </c>
      <c r="C310" s="107" t="s">
        <v>2</v>
      </c>
      <c r="D310" s="6" t="s">
        <v>259</v>
      </c>
      <c r="E310" s="9"/>
    </row>
    <row r="311" spans="2:5" ht="15.75">
      <c r="B311" s="47" t="s">
        <v>267</v>
      </c>
      <c r="C311" s="107" t="s">
        <v>28</v>
      </c>
      <c r="D311" s="6" t="s">
        <v>251</v>
      </c>
      <c r="E311" s="5"/>
    </row>
    <row r="312" spans="2:5" ht="15.75">
      <c r="B312" s="4" t="s">
        <v>267</v>
      </c>
      <c r="C312" s="107" t="s">
        <v>2</v>
      </c>
      <c r="D312" s="6" t="s">
        <v>268</v>
      </c>
      <c r="E312" s="5"/>
    </row>
    <row r="313" spans="2:5" ht="15.75">
      <c r="B313" s="4" t="s">
        <v>267</v>
      </c>
      <c r="C313" s="107" t="s">
        <v>28</v>
      </c>
      <c r="D313" s="6" t="s">
        <v>251</v>
      </c>
      <c r="E313" s="5"/>
    </row>
    <row r="314" spans="2:5" ht="15.75">
      <c r="B314" s="4" t="s">
        <v>267</v>
      </c>
      <c r="C314" s="107" t="s">
        <v>28</v>
      </c>
      <c r="D314" s="6" t="s">
        <v>251</v>
      </c>
      <c r="E314" s="5"/>
    </row>
    <row r="315" spans="2:5" ht="15.75">
      <c r="B315" s="4" t="s">
        <v>267</v>
      </c>
      <c r="C315" s="107" t="s">
        <v>40</v>
      </c>
      <c r="D315" s="6" t="s">
        <v>269</v>
      </c>
      <c r="E315" s="5"/>
    </row>
    <row r="316" spans="2:5" ht="15.75">
      <c r="B316" s="4" t="s">
        <v>267</v>
      </c>
      <c r="C316" s="107" t="s">
        <v>2</v>
      </c>
      <c r="D316" s="6" t="s">
        <v>268</v>
      </c>
      <c r="E316" s="5"/>
    </row>
    <row r="317" spans="2:5" ht="15.75">
      <c r="B317" s="4" t="s">
        <v>267</v>
      </c>
      <c r="C317" s="107" t="s">
        <v>2</v>
      </c>
      <c r="D317" s="6" t="s">
        <v>188</v>
      </c>
      <c r="E317" s="5"/>
    </row>
    <row r="318" spans="2:5" ht="15.75">
      <c r="B318" s="4" t="s">
        <v>267</v>
      </c>
      <c r="C318" s="108" t="s">
        <v>57</v>
      </c>
      <c r="D318" s="6" t="s">
        <v>270</v>
      </c>
      <c r="E318" s="5"/>
    </row>
    <row r="319" spans="2:5" ht="15.75">
      <c r="B319" s="4" t="s">
        <v>267</v>
      </c>
      <c r="C319" s="107" t="s">
        <v>2499</v>
      </c>
      <c r="D319" s="6" t="s">
        <v>239</v>
      </c>
      <c r="E319" s="5" t="s">
        <v>271</v>
      </c>
    </row>
    <row r="320" spans="2:5" ht="15.75">
      <c r="B320" s="4" t="s">
        <v>267</v>
      </c>
      <c r="C320" s="107" t="s">
        <v>2499</v>
      </c>
      <c r="D320" s="6" t="s">
        <v>239</v>
      </c>
      <c r="E320" s="5" t="s">
        <v>271</v>
      </c>
    </row>
    <row r="321" spans="2:5" ht="15.75">
      <c r="B321" s="4" t="s">
        <v>267</v>
      </c>
      <c r="C321" s="107" t="s">
        <v>2499</v>
      </c>
      <c r="D321" s="6" t="s">
        <v>239</v>
      </c>
      <c r="E321" s="5" t="s">
        <v>271</v>
      </c>
    </row>
    <row r="322" spans="2:5" ht="15.75">
      <c r="B322" s="63" t="s">
        <v>272</v>
      </c>
      <c r="C322" s="64" t="s">
        <v>28</v>
      </c>
      <c r="D322" s="66" t="s">
        <v>260</v>
      </c>
      <c r="E322" s="65"/>
    </row>
    <row r="323" spans="2:5" ht="15.75">
      <c r="B323" s="61" t="s">
        <v>272</v>
      </c>
      <c r="C323" s="107" t="s">
        <v>28</v>
      </c>
      <c r="D323" s="6" t="s">
        <v>260</v>
      </c>
      <c r="E323" s="9"/>
    </row>
    <row r="324" spans="2:5">
      <c r="B324" s="61" t="s">
        <v>272</v>
      </c>
      <c r="C324" s="107" t="s">
        <v>2</v>
      </c>
      <c r="D324" s="6" t="s">
        <v>256</v>
      </c>
      <c r="E324" s="2"/>
    </row>
    <row r="325" spans="2:5">
      <c r="B325" s="61" t="s">
        <v>272</v>
      </c>
      <c r="C325" s="107" t="s">
        <v>2499</v>
      </c>
      <c r="D325" s="6" t="s">
        <v>209</v>
      </c>
      <c r="E325" s="62">
        <v>0.7284722222222223</v>
      </c>
    </row>
    <row r="326" spans="2:5">
      <c r="B326" s="61" t="s">
        <v>272</v>
      </c>
      <c r="C326" s="107" t="s">
        <v>2</v>
      </c>
      <c r="D326" s="6" t="s">
        <v>252</v>
      </c>
      <c r="E326" s="107"/>
    </row>
    <row r="327" spans="2:5" ht="15.75">
      <c r="B327" s="61" t="s">
        <v>273</v>
      </c>
      <c r="C327" s="107" t="s">
        <v>2</v>
      </c>
      <c r="D327" s="6" t="s">
        <v>188</v>
      </c>
      <c r="E327" s="5"/>
    </row>
    <row r="328" spans="2:5" ht="15.75">
      <c r="B328" s="61" t="s">
        <v>273</v>
      </c>
      <c r="C328" s="107" t="s">
        <v>2</v>
      </c>
      <c r="D328" s="6" t="s">
        <v>252</v>
      </c>
      <c r="E328" s="9"/>
    </row>
    <row r="329" spans="2:5">
      <c r="B329" s="61" t="s">
        <v>273</v>
      </c>
      <c r="C329" s="107" t="s">
        <v>28</v>
      </c>
      <c r="D329" s="6" t="s">
        <v>251</v>
      </c>
      <c r="E329" s="2"/>
    </row>
    <row r="330" spans="2:5">
      <c r="B330" s="61" t="s">
        <v>273</v>
      </c>
      <c r="C330" s="107" t="s">
        <v>2</v>
      </c>
      <c r="D330" s="6" t="s">
        <v>188</v>
      </c>
      <c r="E330" s="62"/>
    </row>
    <row r="331" spans="2:5">
      <c r="B331" s="61" t="s">
        <v>273</v>
      </c>
      <c r="C331" s="107" t="s">
        <v>2</v>
      </c>
      <c r="D331" s="6" t="s">
        <v>252</v>
      </c>
      <c r="E331" s="107"/>
    </row>
    <row r="332" spans="2:5" ht="15.75">
      <c r="B332" s="61" t="s">
        <v>273</v>
      </c>
      <c r="C332" s="107" t="s">
        <v>94</v>
      </c>
      <c r="D332" s="6" t="s">
        <v>619</v>
      </c>
      <c r="E332" s="9"/>
    </row>
    <row r="333" spans="2:5" ht="15.75">
      <c r="B333" s="61" t="s">
        <v>273</v>
      </c>
      <c r="C333" s="107" t="s">
        <v>2</v>
      </c>
      <c r="D333" s="6" t="s">
        <v>188</v>
      </c>
      <c r="E333" s="9"/>
    </row>
    <row r="334" spans="2:5">
      <c r="B334" s="61" t="s">
        <v>273</v>
      </c>
      <c r="C334" s="107" t="s">
        <v>2</v>
      </c>
      <c r="D334" s="6" t="s">
        <v>188</v>
      </c>
      <c r="E334" s="67"/>
    </row>
    <row r="335" spans="2:5" ht="15.75">
      <c r="B335" s="61" t="s">
        <v>273</v>
      </c>
      <c r="C335" s="107" t="s">
        <v>2</v>
      </c>
      <c r="D335" s="6" t="s">
        <v>252</v>
      </c>
      <c r="E335" s="9"/>
    </row>
    <row r="336" spans="2:5" ht="15.75">
      <c r="B336" s="61" t="s">
        <v>274</v>
      </c>
      <c r="C336" s="107" t="s">
        <v>2</v>
      </c>
      <c r="D336" s="6" t="s">
        <v>188</v>
      </c>
      <c r="E336" s="5"/>
    </row>
    <row r="337" spans="2:5" ht="15.75">
      <c r="B337" s="61" t="s">
        <v>274</v>
      </c>
      <c r="C337" s="107" t="s">
        <v>2</v>
      </c>
      <c r="D337" s="6" t="s">
        <v>188</v>
      </c>
      <c r="E337" s="9"/>
    </row>
    <row r="338" spans="2:5">
      <c r="B338" s="61" t="s">
        <v>274</v>
      </c>
      <c r="C338" s="107" t="s">
        <v>28</v>
      </c>
      <c r="D338" s="6" t="s">
        <v>194</v>
      </c>
      <c r="E338" s="2"/>
    </row>
    <row r="339" spans="2:5">
      <c r="B339" s="61" t="s">
        <v>274</v>
      </c>
      <c r="C339" s="107" t="s">
        <v>2</v>
      </c>
      <c r="D339" s="6" t="s">
        <v>188</v>
      </c>
      <c r="E339" s="62"/>
    </row>
    <row r="340" spans="2:5">
      <c r="B340" s="61" t="s">
        <v>274</v>
      </c>
      <c r="C340" s="107" t="s">
        <v>2</v>
      </c>
      <c r="D340" s="6" t="s">
        <v>188</v>
      </c>
      <c r="E340" s="107"/>
    </row>
    <row r="341" spans="2:5" ht="15.75">
      <c r="B341" s="61" t="s">
        <v>274</v>
      </c>
      <c r="C341" s="107" t="s">
        <v>2</v>
      </c>
      <c r="D341" s="6" t="s">
        <v>188</v>
      </c>
      <c r="E341" s="9"/>
    </row>
    <row r="342" spans="2:5" ht="15.75">
      <c r="B342" s="61" t="s">
        <v>274</v>
      </c>
      <c r="C342" s="107" t="s">
        <v>28</v>
      </c>
      <c r="D342" s="6" t="s">
        <v>194</v>
      </c>
      <c r="E342" s="9"/>
    </row>
    <row r="343" spans="2:5">
      <c r="B343" s="61" t="s">
        <v>274</v>
      </c>
      <c r="C343" s="107" t="s">
        <v>2</v>
      </c>
      <c r="D343" s="6" t="s">
        <v>188</v>
      </c>
      <c r="E343" s="67"/>
    </row>
    <row r="344" spans="2:5" ht="15.75">
      <c r="B344" s="61" t="s">
        <v>274</v>
      </c>
      <c r="C344" s="107" t="s">
        <v>2</v>
      </c>
      <c r="D344" s="6" t="s">
        <v>188</v>
      </c>
      <c r="E344" s="9"/>
    </row>
    <row r="345" spans="2:5" ht="15.75">
      <c r="B345" s="61" t="s">
        <v>274</v>
      </c>
      <c r="C345" s="118" t="s">
        <v>392</v>
      </c>
      <c r="D345" s="6" t="s">
        <v>247</v>
      </c>
      <c r="E345" s="9"/>
    </row>
    <row r="346" spans="2:5">
      <c r="B346" s="61" t="s">
        <v>274</v>
      </c>
      <c r="C346" s="108" t="s">
        <v>184</v>
      </c>
      <c r="D346" s="6" t="s">
        <v>2524</v>
      </c>
      <c r="E346" s="54"/>
    </row>
    <row r="347" spans="2:5" ht="15.75">
      <c r="B347" s="61" t="s">
        <v>275</v>
      </c>
      <c r="C347" s="107" t="s">
        <v>2</v>
      </c>
      <c r="D347" s="6" t="s">
        <v>188</v>
      </c>
      <c r="E347" s="5"/>
    </row>
    <row r="348" spans="2:5" ht="15.75">
      <c r="B348" s="61" t="s">
        <v>275</v>
      </c>
      <c r="C348" s="107" t="s">
        <v>2</v>
      </c>
      <c r="D348" s="6" t="s">
        <v>188</v>
      </c>
      <c r="E348" s="9"/>
    </row>
    <row r="349" spans="2:5" ht="15.75">
      <c r="B349" s="61" t="s">
        <v>275</v>
      </c>
      <c r="C349" s="107" t="s">
        <v>2</v>
      </c>
      <c r="D349" s="6" t="s">
        <v>252</v>
      </c>
      <c r="E349" s="9"/>
    </row>
    <row r="350" spans="2:5" ht="15.75">
      <c r="B350" s="61" t="s">
        <v>276</v>
      </c>
      <c r="C350" s="107" t="s">
        <v>94</v>
      </c>
      <c r="D350" s="6" t="s">
        <v>278</v>
      </c>
      <c r="E350" s="5"/>
    </row>
    <row r="351" spans="2:5" ht="15.75">
      <c r="B351" s="61" t="s">
        <v>276</v>
      </c>
      <c r="C351" s="107" t="s">
        <v>2</v>
      </c>
      <c r="D351" s="6" t="s">
        <v>188</v>
      </c>
      <c r="E351" s="9"/>
    </row>
    <row r="352" spans="2:5">
      <c r="B352" s="61" t="s">
        <v>276</v>
      </c>
      <c r="C352" s="107" t="s">
        <v>28</v>
      </c>
      <c r="D352" s="6" t="s">
        <v>227</v>
      </c>
      <c r="E352" s="2"/>
    </row>
    <row r="353" spans="2:5">
      <c r="B353" s="61" t="s">
        <v>276</v>
      </c>
      <c r="C353" s="107" t="s">
        <v>2</v>
      </c>
      <c r="D353" s="6" t="s">
        <v>279</v>
      </c>
      <c r="E353" s="62"/>
    </row>
    <row r="354" spans="2:5">
      <c r="B354" s="61" t="s">
        <v>276</v>
      </c>
      <c r="C354" s="107" t="s">
        <v>28</v>
      </c>
      <c r="D354" s="6" t="s">
        <v>227</v>
      </c>
      <c r="E354" s="107"/>
    </row>
    <row r="355" spans="2:5" ht="15.75">
      <c r="B355" s="61" t="s">
        <v>276</v>
      </c>
      <c r="C355" s="107" t="s">
        <v>2</v>
      </c>
      <c r="D355" s="6" t="s">
        <v>188</v>
      </c>
      <c r="E355" s="9"/>
    </row>
    <row r="356" spans="2:5" ht="15.75">
      <c r="B356" s="61" t="s">
        <v>276</v>
      </c>
      <c r="C356" s="107" t="s">
        <v>2</v>
      </c>
      <c r="D356" s="6" t="s">
        <v>252</v>
      </c>
      <c r="E356" s="9"/>
    </row>
    <row r="357" spans="2:5">
      <c r="B357" s="61" t="s">
        <v>276</v>
      </c>
      <c r="C357" s="107" t="s">
        <v>2</v>
      </c>
      <c r="D357" s="6" t="s">
        <v>252</v>
      </c>
      <c r="E357" s="67"/>
    </row>
    <row r="358" spans="2:5" ht="15.75">
      <c r="B358" s="61" t="s">
        <v>276</v>
      </c>
      <c r="C358" s="107" t="s">
        <v>2</v>
      </c>
      <c r="D358" s="6" t="s">
        <v>188</v>
      </c>
      <c r="E358" s="9"/>
    </row>
    <row r="359" spans="2:5" ht="15.75">
      <c r="B359" s="61" t="s">
        <v>276</v>
      </c>
      <c r="C359" s="107" t="s">
        <v>2</v>
      </c>
      <c r="D359" s="6" t="s">
        <v>188</v>
      </c>
      <c r="E359" s="9"/>
    </row>
    <row r="360" spans="2:5">
      <c r="B360" s="61" t="s">
        <v>276</v>
      </c>
      <c r="C360" s="107" t="s">
        <v>2</v>
      </c>
      <c r="D360" s="6" t="s">
        <v>188</v>
      </c>
      <c r="E360" s="54"/>
    </row>
    <row r="361" spans="2:5">
      <c r="B361" s="61" t="s">
        <v>276</v>
      </c>
      <c r="C361" s="107" t="s">
        <v>2</v>
      </c>
      <c r="D361" s="6" t="s">
        <v>188</v>
      </c>
      <c r="E361" s="56"/>
    </row>
    <row r="362" spans="2:5">
      <c r="B362" s="61" t="s">
        <v>276</v>
      </c>
      <c r="C362" s="107" t="s">
        <v>28</v>
      </c>
      <c r="D362" s="6" t="s">
        <v>227</v>
      </c>
      <c r="E362" s="23"/>
    </row>
    <row r="363" spans="2:5">
      <c r="B363" s="61" t="s">
        <v>276</v>
      </c>
      <c r="C363" s="107" t="s">
        <v>2</v>
      </c>
      <c r="D363" s="6" t="s">
        <v>252</v>
      </c>
      <c r="E363" s="23"/>
    </row>
    <row r="364" spans="2:5">
      <c r="B364" s="61" t="s">
        <v>276</v>
      </c>
      <c r="C364" s="108" t="s">
        <v>184</v>
      </c>
      <c r="D364" s="6" t="s">
        <v>2524</v>
      </c>
      <c r="E364" s="23"/>
    </row>
    <row r="365" spans="2:5" ht="15.75">
      <c r="B365" s="61" t="s">
        <v>280</v>
      </c>
      <c r="C365" s="107" t="s">
        <v>2</v>
      </c>
      <c r="D365" s="6" t="s">
        <v>188</v>
      </c>
      <c r="E365" s="5"/>
    </row>
    <row r="366" spans="2:5" ht="15.75">
      <c r="B366" s="61" t="s">
        <v>280</v>
      </c>
      <c r="C366" s="107" t="s">
        <v>2</v>
      </c>
      <c r="D366" s="6" t="s">
        <v>252</v>
      </c>
      <c r="E366" s="9"/>
    </row>
    <row r="367" spans="2:5">
      <c r="B367" s="61" t="s">
        <v>280</v>
      </c>
      <c r="C367" s="107" t="s">
        <v>28</v>
      </c>
      <c r="D367" s="6" t="s">
        <v>251</v>
      </c>
      <c r="E367" s="2"/>
    </row>
    <row r="368" spans="2:5">
      <c r="B368" s="61" t="s">
        <v>280</v>
      </c>
      <c r="C368" s="108" t="s">
        <v>57</v>
      </c>
      <c r="D368" s="6" t="s">
        <v>254</v>
      </c>
      <c r="E368" s="62"/>
    </row>
    <row r="369" spans="2:5">
      <c r="B369" s="61" t="s">
        <v>280</v>
      </c>
      <c r="C369" s="107" t="s">
        <v>2</v>
      </c>
      <c r="D369" s="6" t="s">
        <v>188</v>
      </c>
      <c r="E369" s="107"/>
    </row>
    <row r="370" spans="2:5" ht="15.75">
      <c r="B370" s="61" t="s">
        <v>280</v>
      </c>
      <c r="C370" s="107" t="s">
        <v>28</v>
      </c>
      <c r="D370" s="6" t="s">
        <v>251</v>
      </c>
      <c r="E370" s="9"/>
    </row>
    <row r="371" spans="2:5" ht="15.75">
      <c r="B371" s="61" t="s">
        <v>280</v>
      </c>
      <c r="C371" s="107" t="s">
        <v>28</v>
      </c>
      <c r="D371" s="6" t="s">
        <v>251</v>
      </c>
      <c r="E371" s="9"/>
    </row>
    <row r="372" spans="2:5" ht="15.75">
      <c r="B372" s="61" t="s">
        <v>281</v>
      </c>
      <c r="C372" s="107" t="s">
        <v>28</v>
      </c>
      <c r="D372" s="6" t="s">
        <v>251</v>
      </c>
      <c r="E372" s="5"/>
    </row>
    <row r="373" spans="2:5" ht="15.75">
      <c r="B373" s="61" t="s">
        <v>281</v>
      </c>
      <c r="C373" s="107" t="s">
        <v>28</v>
      </c>
      <c r="D373" s="6" t="s">
        <v>251</v>
      </c>
      <c r="E373" s="9"/>
    </row>
    <row r="374" spans="2:5">
      <c r="B374" s="61" t="s">
        <v>281</v>
      </c>
      <c r="C374" s="107" t="s">
        <v>2</v>
      </c>
      <c r="D374" s="6" t="s">
        <v>188</v>
      </c>
      <c r="E374" s="2"/>
    </row>
    <row r="375" spans="2:5">
      <c r="B375" s="61" t="s">
        <v>281</v>
      </c>
      <c r="C375" s="107" t="s">
        <v>28</v>
      </c>
      <c r="D375" s="6" t="s">
        <v>282</v>
      </c>
      <c r="E375" s="62"/>
    </row>
    <row r="376" spans="2:5" ht="15.75">
      <c r="B376" s="61" t="s">
        <v>283</v>
      </c>
      <c r="C376" s="107" t="s">
        <v>28</v>
      </c>
      <c r="D376" s="6" t="s">
        <v>194</v>
      </c>
      <c r="E376" s="5"/>
    </row>
    <row r="377" spans="2:5" ht="15.75">
      <c r="B377" s="61" t="s">
        <v>283</v>
      </c>
      <c r="C377" s="107" t="s">
        <v>2</v>
      </c>
      <c r="D377" s="6" t="s">
        <v>188</v>
      </c>
      <c r="E377" s="9"/>
    </row>
    <row r="378" spans="2:5">
      <c r="B378" s="61" t="s">
        <v>283</v>
      </c>
      <c r="C378" s="107" t="s">
        <v>2</v>
      </c>
      <c r="D378" s="6" t="s">
        <v>188</v>
      </c>
      <c r="E378" s="2"/>
    </row>
    <row r="379" spans="2:5">
      <c r="B379" s="61" t="s">
        <v>283</v>
      </c>
      <c r="C379" s="108" t="s">
        <v>57</v>
      </c>
      <c r="D379" s="6" t="s">
        <v>284</v>
      </c>
      <c r="E379" s="62"/>
    </row>
    <row r="380" spans="2:5">
      <c r="B380" s="61" t="s">
        <v>283</v>
      </c>
      <c r="C380" s="107" t="s">
        <v>28</v>
      </c>
      <c r="D380" s="6" t="s">
        <v>194</v>
      </c>
      <c r="E380" s="107"/>
    </row>
    <row r="381" spans="2:5" ht="15.75">
      <c r="B381" s="69" t="s">
        <v>285</v>
      </c>
      <c r="C381" s="107" t="s">
        <v>2</v>
      </c>
      <c r="D381" s="6" t="s">
        <v>188</v>
      </c>
      <c r="E381" s="5"/>
    </row>
    <row r="382" spans="2:5" ht="15.75">
      <c r="B382" s="61" t="s">
        <v>285</v>
      </c>
      <c r="C382" s="107" t="s">
        <v>2499</v>
      </c>
      <c r="D382" s="6" t="s">
        <v>230</v>
      </c>
      <c r="E382" s="9" t="s">
        <v>262</v>
      </c>
    </row>
    <row r="383" spans="2:5">
      <c r="B383" s="61" t="s">
        <v>285</v>
      </c>
      <c r="C383" s="107" t="s">
        <v>2499</v>
      </c>
      <c r="D383" s="6" t="s">
        <v>230</v>
      </c>
      <c r="E383" s="2" t="s">
        <v>262</v>
      </c>
    </row>
    <row r="384" spans="2:5">
      <c r="B384" s="61" t="s">
        <v>285</v>
      </c>
      <c r="C384" s="107" t="s">
        <v>323</v>
      </c>
      <c r="D384" s="6" t="s">
        <v>286</v>
      </c>
      <c r="E384" s="68" t="s">
        <v>262</v>
      </c>
    </row>
    <row r="385" spans="2:5">
      <c r="B385" s="61" t="s">
        <v>285</v>
      </c>
      <c r="C385" s="107" t="s">
        <v>2</v>
      </c>
      <c r="D385" s="6" t="s">
        <v>252</v>
      </c>
      <c r="E385" s="107"/>
    </row>
    <row r="386" spans="2:5" ht="15.75">
      <c r="B386" s="61" t="s">
        <v>287</v>
      </c>
      <c r="C386" s="107" t="s">
        <v>40</v>
      </c>
      <c r="D386" s="6" t="s">
        <v>193</v>
      </c>
      <c r="E386" s="5"/>
    </row>
    <row r="387" spans="2:5" ht="15.75">
      <c r="B387" s="61" t="s">
        <v>287</v>
      </c>
      <c r="C387" s="107" t="s">
        <v>2</v>
      </c>
      <c r="D387" s="6" t="s">
        <v>188</v>
      </c>
      <c r="E387" s="9"/>
    </row>
    <row r="388" spans="2:5">
      <c r="B388" s="61" t="s">
        <v>287</v>
      </c>
      <c r="C388" s="107" t="s">
        <v>2501</v>
      </c>
      <c r="D388" s="6" t="s">
        <v>289</v>
      </c>
      <c r="E388" s="2"/>
    </row>
    <row r="389" spans="2:5">
      <c r="B389" s="61" t="s">
        <v>287</v>
      </c>
      <c r="C389" s="107" t="s">
        <v>28</v>
      </c>
      <c r="D389" s="6" t="s">
        <v>194</v>
      </c>
      <c r="E389" s="62"/>
    </row>
    <row r="390" spans="2:5">
      <c r="B390" s="61" t="s">
        <v>287</v>
      </c>
      <c r="C390" s="107" t="s">
        <v>2</v>
      </c>
      <c r="D390" s="6" t="s">
        <v>290</v>
      </c>
      <c r="E390" s="107"/>
    </row>
    <row r="391" spans="2:5" ht="15.75">
      <c r="B391" s="61" t="s">
        <v>287</v>
      </c>
      <c r="C391" s="107" t="s">
        <v>94</v>
      </c>
      <c r="D391" s="6" t="s">
        <v>291</v>
      </c>
      <c r="E391" s="9"/>
    </row>
    <row r="392" spans="2:5" ht="15.75">
      <c r="B392" s="61" t="s">
        <v>287</v>
      </c>
      <c r="C392" s="108" t="s">
        <v>184</v>
      </c>
      <c r="D392" s="6" t="s">
        <v>292</v>
      </c>
      <c r="E392" s="9"/>
    </row>
    <row r="393" spans="2:5" ht="15.75">
      <c r="B393" s="61" t="s">
        <v>287</v>
      </c>
      <c r="C393" s="107" t="s">
        <v>2</v>
      </c>
      <c r="D393" s="6" t="s">
        <v>188</v>
      </c>
      <c r="E393" s="9"/>
    </row>
    <row r="394" spans="2:5" ht="15.75">
      <c r="B394" s="61" t="s">
        <v>287</v>
      </c>
      <c r="C394" s="107" t="s">
        <v>94</v>
      </c>
      <c r="D394" s="6" t="s">
        <v>291</v>
      </c>
      <c r="E394" s="9"/>
    </row>
    <row r="395" spans="2:5" ht="15.75">
      <c r="B395" s="61" t="s">
        <v>287</v>
      </c>
      <c r="C395" s="107" t="s">
        <v>2</v>
      </c>
      <c r="D395" s="6" t="s">
        <v>293</v>
      </c>
      <c r="E395" s="9"/>
    </row>
    <row r="396" spans="2:5" ht="15.75">
      <c r="B396" s="61" t="s">
        <v>287</v>
      </c>
      <c r="C396" s="107" t="s">
        <v>2</v>
      </c>
      <c r="D396" s="6" t="s">
        <v>293</v>
      </c>
      <c r="E396" s="9"/>
    </row>
    <row r="397" spans="2:5">
      <c r="B397" s="61" t="s">
        <v>287</v>
      </c>
      <c r="C397" s="107" t="s">
        <v>94</v>
      </c>
      <c r="D397" s="6" t="s">
        <v>291</v>
      </c>
      <c r="E397" s="56"/>
    </row>
    <row r="398" spans="2:5">
      <c r="B398" s="61" t="s">
        <v>287</v>
      </c>
      <c r="C398" s="107" t="s">
        <v>2</v>
      </c>
      <c r="D398" s="6" t="s">
        <v>188</v>
      </c>
      <c r="E398" s="23"/>
    </row>
    <row r="399" spans="2:5" ht="15.75">
      <c r="B399" s="61" t="s">
        <v>294</v>
      </c>
      <c r="C399" s="107" t="s">
        <v>28</v>
      </c>
      <c r="D399" s="6" t="s">
        <v>194</v>
      </c>
      <c r="E399" s="5"/>
    </row>
    <row r="400" spans="2:5" ht="15.75">
      <c r="B400" s="61" t="s">
        <v>294</v>
      </c>
      <c r="C400" s="107" t="s">
        <v>28</v>
      </c>
      <c r="D400" s="6" t="s">
        <v>194</v>
      </c>
      <c r="E400" s="9"/>
    </row>
    <row r="401" spans="2:5">
      <c r="B401" s="61" t="s">
        <v>294</v>
      </c>
      <c r="C401" s="107" t="s">
        <v>2</v>
      </c>
      <c r="D401" s="6" t="s">
        <v>188</v>
      </c>
      <c r="E401" s="2"/>
    </row>
    <row r="402" spans="2:5">
      <c r="B402" s="61" t="s">
        <v>294</v>
      </c>
      <c r="C402" s="107" t="s">
        <v>40</v>
      </c>
      <c r="D402" s="6" t="s">
        <v>196</v>
      </c>
      <c r="E402" s="68"/>
    </row>
    <row r="403" spans="2:5">
      <c r="B403" s="61" t="s">
        <v>294</v>
      </c>
      <c r="C403" s="107" t="s">
        <v>28</v>
      </c>
      <c r="D403" s="6" t="s">
        <v>194</v>
      </c>
      <c r="E403" s="107"/>
    </row>
    <row r="404" spans="2:5" ht="15.75">
      <c r="B404" s="61" t="s">
        <v>295</v>
      </c>
      <c r="C404" s="107" t="s">
        <v>2</v>
      </c>
      <c r="D404" s="6" t="s">
        <v>188</v>
      </c>
      <c r="E404" s="5"/>
    </row>
    <row r="405" spans="2:5" ht="15.75">
      <c r="B405" s="61" t="s">
        <v>295</v>
      </c>
      <c r="C405" s="107" t="s">
        <v>2</v>
      </c>
      <c r="D405" s="6" t="s">
        <v>252</v>
      </c>
      <c r="E405" s="9"/>
    </row>
    <row r="406" spans="2:5" ht="15.75">
      <c r="B406" s="61" t="s">
        <v>295</v>
      </c>
      <c r="C406" s="107" t="s">
        <v>28</v>
      </c>
      <c r="D406" s="6" t="s">
        <v>194</v>
      </c>
      <c r="E406" s="9"/>
    </row>
    <row r="407" spans="2:5" ht="15.75">
      <c r="B407" s="61" t="s">
        <v>296</v>
      </c>
      <c r="C407" s="108" t="s">
        <v>184</v>
      </c>
      <c r="D407" s="6" t="s">
        <v>2524</v>
      </c>
      <c r="E407" s="5"/>
    </row>
    <row r="408" spans="2:5" ht="15.75">
      <c r="B408" s="61" t="s">
        <v>296</v>
      </c>
      <c r="C408" s="107" t="s">
        <v>2</v>
      </c>
      <c r="D408" s="6" t="s">
        <v>188</v>
      </c>
      <c r="E408" s="9"/>
    </row>
    <row r="409" spans="2:5">
      <c r="B409" s="61" t="s">
        <v>296</v>
      </c>
      <c r="C409" s="107" t="s">
        <v>2</v>
      </c>
      <c r="D409" s="6" t="s">
        <v>252</v>
      </c>
      <c r="E409" s="2"/>
    </row>
    <row r="410" spans="2:5">
      <c r="B410" s="61" t="s">
        <v>296</v>
      </c>
      <c r="C410" s="107" t="s">
        <v>2</v>
      </c>
      <c r="D410" s="6" t="s">
        <v>252</v>
      </c>
      <c r="E410" s="68"/>
    </row>
    <row r="411" spans="2:5">
      <c r="B411" s="61" t="s">
        <v>296</v>
      </c>
      <c r="C411" s="107" t="s">
        <v>2</v>
      </c>
      <c r="D411" s="6" t="s">
        <v>188</v>
      </c>
      <c r="E411" s="107"/>
    </row>
    <row r="412" spans="2:5" ht="15.75">
      <c r="B412" s="61" t="s">
        <v>296</v>
      </c>
      <c r="C412" s="107" t="s">
        <v>28</v>
      </c>
      <c r="D412" s="6" t="s">
        <v>251</v>
      </c>
      <c r="E412" s="9"/>
    </row>
    <row r="413" spans="2:5" ht="15.75">
      <c r="B413" s="61" t="s">
        <v>296</v>
      </c>
      <c r="C413" s="107" t="s">
        <v>28</v>
      </c>
      <c r="D413" s="6" t="s">
        <v>251</v>
      </c>
      <c r="E413" s="9"/>
    </row>
    <row r="414" spans="2:5" ht="15.75">
      <c r="B414" s="61" t="s">
        <v>297</v>
      </c>
      <c r="C414" s="107" t="s">
        <v>2</v>
      </c>
      <c r="D414" s="6" t="s">
        <v>188</v>
      </c>
      <c r="E414" s="5"/>
    </row>
    <row r="415" spans="2:5" ht="15.75">
      <c r="B415" s="61" t="s">
        <v>297</v>
      </c>
      <c r="C415" s="107" t="s">
        <v>28</v>
      </c>
      <c r="D415" s="6" t="s">
        <v>298</v>
      </c>
      <c r="E415" s="9"/>
    </row>
    <row r="416" spans="2:5">
      <c r="B416" s="61" t="s">
        <v>297</v>
      </c>
      <c r="C416" s="107" t="s">
        <v>2</v>
      </c>
      <c r="D416" s="6" t="s">
        <v>252</v>
      </c>
      <c r="E416" s="2"/>
    </row>
    <row r="417" spans="2:5">
      <c r="B417" s="61" t="s">
        <v>297</v>
      </c>
      <c r="C417" s="107" t="s">
        <v>2</v>
      </c>
      <c r="D417" s="6" t="s">
        <v>188</v>
      </c>
      <c r="E417" s="68"/>
    </row>
    <row r="418" spans="2:5" ht="15.75">
      <c r="B418" s="61" t="s">
        <v>299</v>
      </c>
      <c r="C418" s="108" t="s">
        <v>184</v>
      </c>
      <c r="D418" s="6" t="s">
        <v>2526</v>
      </c>
      <c r="E418" s="5"/>
    </row>
    <row r="419" spans="2:5" ht="15.75">
      <c r="B419" s="61" t="s">
        <v>299</v>
      </c>
      <c r="C419" s="107" t="s">
        <v>28</v>
      </c>
      <c r="D419" s="6" t="s">
        <v>194</v>
      </c>
      <c r="E419" s="9"/>
    </row>
    <row r="420" spans="2:5">
      <c r="B420" s="61" t="s">
        <v>299</v>
      </c>
      <c r="C420" s="107" t="s">
        <v>2499</v>
      </c>
      <c r="D420" s="6" t="s">
        <v>230</v>
      </c>
      <c r="E420" s="70">
        <v>0.72013888888888899</v>
      </c>
    </row>
    <row r="421" spans="2:5" ht="15.75">
      <c r="B421" s="71">
        <v>40943</v>
      </c>
      <c r="C421" s="107" t="s">
        <v>2</v>
      </c>
      <c r="D421" s="6" t="s">
        <v>188</v>
      </c>
      <c r="E421" s="5"/>
    </row>
    <row r="422" spans="2:5" ht="15.75">
      <c r="B422" s="71">
        <v>40943</v>
      </c>
      <c r="C422" s="107" t="s">
        <v>2</v>
      </c>
      <c r="D422" s="6" t="s">
        <v>233</v>
      </c>
      <c r="E422" s="9"/>
    </row>
    <row r="423" spans="2:5">
      <c r="B423" s="71">
        <v>40943</v>
      </c>
      <c r="C423" s="107" t="s">
        <v>28</v>
      </c>
      <c r="D423" s="6" t="s">
        <v>251</v>
      </c>
      <c r="E423" s="72"/>
    </row>
    <row r="424" spans="2:5">
      <c r="B424" s="71">
        <v>40943</v>
      </c>
      <c r="C424" s="107" t="s">
        <v>2</v>
      </c>
      <c r="D424" s="6" t="s">
        <v>188</v>
      </c>
      <c r="E424" s="68"/>
    </row>
    <row r="425" spans="2:5">
      <c r="B425" s="71">
        <v>40943</v>
      </c>
      <c r="C425" s="107" t="s">
        <v>2</v>
      </c>
      <c r="D425" s="6" t="s">
        <v>188</v>
      </c>
      <c r="E425" s="107"/>
    </row>
    <row r="426" spans="2:5" ht="15.75">
      <c r="B426" s="71">
        <v>40943</v>
      </c>
      <c r="C426" s="107" t="s">
        <v>2</v>
      </c>
      <c r="D426" s="6" t="s">
        <v>188</v>
      </c>
      <c r="E426" s="9"/>
    </row>
    <row r="427" spans="2:5" ht="15.75">
      <c r="B427" s="71">
        <v>40972</v>
      </c>
      <c r="C427" s="107" t="s">
        <v>2</v>
      </c>
      <c r="D427" s="6" t="s">
        <v>300</v>
      </c>
      <c r="E427" s="5"/>
    </row>
    <row r="428" spans="2:5" ht="15.75">
      <c r="B428" s="71">
        <v>40972</v>
      </c>
      <c r="C428" s="107" t="s">
        <v>2</v>
      </c>
      <c r="D428" s="6" t="s">
        <v>188</v>
      </c>
      <c r="E428" s="9"/>
    </row>
    <row r="429" spans="2:5">
      <c r="B429" s="71">
        <v>40972</v>
      </c>
      <c r="C429" s="118" t="s">
        <v>392</v>
      </c>
      <c r="D429" s="6" t="s">
        <v>247</v>
      </c>
      <c r="E429" s="72"/>
    </row>
    <row r="430" spans="2:5">
      <c r="B430" s="71">
        <v>40972</v>
      </c>
      <c r="C430" s="107" t="s">
        <v>2</v>
      </c>
      <c r="D430" s="6" t="s">
        <v>252</v>
      </c>
      <c r="E430" s="68"/>
    </row>
    <row r="431" spans="2:5">
      <c r="B431" s="71">
        <v>40972</v>
      </c>
      <c r="C431" s="107" t="s">
        <v>28</v>
      </c>
      <c r="D431" s="6" t="s">
        <v>194</v>
      </c>
      <c r="E431" s="107"/>
    </row>
    <row r="432" spans="2:5">
      <c r="B432" s="71">
        <v>41003</v>
      </c>
      <c r="C432" s="107" t="s">
        <v>2499</v>
      </c>
      <c r="D432" s="6" t="s">
        <v>230</v>
      </c>
      <c r="E432" s="107"/>
    </row>
    <row r="433" spans="2:5">
      <c r="B433" s="71">
        <v>41003</v>
      </c>
      <c r="C433" s="107" t="s">
        <v>2499</v>
      </c>
      <c r="D433" s="6" t="s">
        <v>230</v>
      </c>
      <c r="E433" s="107"/>
    </row>
    <row r="434" spans="2:5">
      <c r="B434" s="71">
        <v>41003</v>
      </c>
      <c r="C434" s="107" t="s">
        <v>2499</v>
      </c>
      <c r="D434" s="6" t="s">
        <v>230</v>
      </c>
      <c r="E434" s="107"/>
    </row>
    <row r="435" spans="2:5">
      <c r="B435" s="71">
        <v>41003</v>
      </c>
      <c r="C435" s="107" t="s">
        <v>2499</v>
      </c>
      <c r="D435" s="6" t="s">
        <v>230</v>
      </c>
      <c r="E435" s="107"/>
    </row>
    <row r="436" spans="2:5">
      <c r="B436" s="71">
        <v>41003</v>
      </c>
      <c r="C436" s="107" t="s">
        <v>2499</v>
      </c>
      <c r="D436" s="6" t="s">
        <v>230</v>
      </c>
      <c r="E436" s="107"/>
    </row>
    <row r="437" spans="2:5">
      <c r="B437" s="71">
        <v>41003</v>
      </c>
      <c r="C437" s="107" t="s">
        <v>2499</v>
      </c>
      <c r="D437" s="6" t="s">
        <v>230</v>
      </c>
      <c r="E437" s="107"/>
    </row>
    <row r="438" spans="2:5">
      <c r="B438" s="71">
        <v>41003</v>
      </c>
      <c r="C438" s="107" t="s">
        <v>2499</v>
      </c>
      <c r="D438" s="6" t="s">
        <v>230</v>
      </c>
      <c r="E438" s="107"/>
    </row>
    <row r="439" spans="2:5">
      <c r="B439" s="71">
        <v>41003</v>
      </c>
      <c r="C439" s="107" t="s">
        <v>2499</v>
      </c>
      <c r="D439" s="6" t="s">
        <v>230</v>
      </c>
      <c r="E439" s="107"/>
    </row>
    <row r="440" spans="2:5">
      <c r="B440" s="71">
        <v>41003</v>
      </c>
      <c r="C440" s="107" t="s">
        <v>2499</v>
      </c>
      <c r="D440" s="6" t="s">
        <v>230</v>
      </c>
      <c r="E440" s="107"/>
    </row>
    <row r="441" spans="2:5">
      <c r="B441" s="71">
        <v>41003</v>
      </c>
      <c r="C441" s="107" t="s">
        <v>2499</v>
      </c>
      <c r="D441" s="6" t="s">
        <v>230</v>
      </c>
      <c r="E441" s="107"/>
    </row>
    <row r="442" spans="2:5">
      <c r="B442" s="71">
        <v>41033</v>
      </c>
      <c r="C442" s="107" t="s">
        <v>323</v>
      </c>
      <c r="D442" s="6" t="s">
        <v>303</v>
      </c>
      <c r="E442" s="107"/>
    </row>
    <row r="443" spans="2:5">
      <c r="B443" s="71">
        <v>41033</v>
      </c>
      <c r="C443" s="107" t="s">
        <v>323</v>
      </c>
      <c r="D443" s="6" t="s">
        <v>303</v>
      </c>
      <c r="E443" s="107"/>
    </row>
    <row r="444" spans="2:5">
      <c r="B444" s="71">
        <v>41033</v>
      </c>
      <c r="C444" s="107" t="s">
        <v>323</v>
      </c>
      <c r="D444" s="6" t="s">
        <v>303</v>
      </c>
      <c r="E444" s="107"/>
    </row>
    <row r="445" spans="2:5">
      <c r="B445" s="71">
        <v>41033</v>
      </c>
      <c r="C445" s="107" t="s">
        <v>323</v>
      </c>
      <c r="D445" s="6" t="s">
        <v>303</v>
      </c>
      <c r="E445" s="107"/>
    </row>
    <row r="446" spans="2:5">
      <c r="B446" s="71">
        <v>41033</v>
      </c>
      <c r="C446" s="107" t="s">
        <v>2499</v>
      </c>
      <c r="D446" s="6" t="s">
        <v>230</v>
      </c>
      <c r="E446" s="107"/>
    </row>
    <row r="447" spans="2:5">
      <c r="B447" s="71">
        <v>41033</v>
      </c>
      <c r="C447" s="107" t="s">
        <v>2499</v>
      </c>
      <c r="D447" s="6" t="s">
        <v>230</v>
      </c>
      <c r="E447" s="107"/>
    </row>
    <row r="448" spans="2:5">
      <c r="B448" s="71">
        <v>41033</v>
      </c>
      <c r="C448" s="107" t="s">
        <v>2499</v>
      </c>
      <c r="D448" s="6" t="s">
        <v>230</v>
      </c>
      <c r="E448" s="107"/>
    </row>
    <row r="449" spans="2:5">
      <c r="B449" s="71">
        <v>41033</v>
      </c>
      <c r="C449" s="107" t="s">
        <v>2499</v>
      </c>
      <c r="D449" s="6" t="s">
        <v>230</v>
      </c>
      <c r="E449" s="107"/>
    </row>
    <row r="450" spans="2:5">
      <c r="B450" s="71">
        <v>41033</v>
      </c>
      <c r="C450" s="107" t="s">
        <v>2499</v>
      </c>
      <c r="D450" s="6" t="s">
        <v>230</v>
      </c>
      <c r="E450" s="107"/>
    </row>
    <row r="451" spans="2:5">
      <c r="B451" s="71">
        <v>41033</v>
      </c>
      <c r="C451" s="107" t="s">
        <v>2499</v>
      </c>
      <c r="D451" s="6" t="s">
        <v>230</v>
      </c>
      <c r="E451" s="107"/>
    </row>
    <row r="452" spans="2:5">
      <c r="B452" s="71">
        <v>41033</v>
      </c>
      <c r="C452" s="107" t="s">
        <v>2499</v>
      </c>
      <c r="D452" s="6" t="s">
        <v>230</v>
      </c>
      <c r="E452" s="107"/>
    </row>
    <row r="453" spans="2:5">
      <c r="B453" s="71">
        <v>41033</v>
      </c>
      <c r="C453" s="107" t="s">
        <v>2499</v>
      </c>
      <c r="D453" s="6" t="s">
        <v>230</v>
      </c>
      <c r="E453" s="107"/>
    </row>
    <row r="454" spans="2:5" ht="15.75">
      <c r="B454" s="73">
        <v>41156</v>
      </c>
      <c r="C454" s="107" t="s">
        <v>28</v>
      </c>
      <c r="D454" s="6" t="s">
        <v>251</v>
      </c>
      <c r="E454" s="5"/>
    </row>
    <row r="455" spans="2:5" ht="15.75">
      <c r="B455" s="71">
        <v>41156</v>
      </c>
      <c r="C455" s="107" t="s">
        <v>2</v>
      </c>
      <c r="D455" s="6" t="s">
        <v>188</v>
      </c>
      <c r="E455" s="9"/>
    </row>
    <row r="456" spans="2:5">
      <c r="B456" s="71">
        <v>41156</v>
      </c>
      <c r="C456" s="107" t="s">
        <v>28</v>
      </c>
      <c r="D456" s="6" t="s">
        <v>251</v>
      </c>
      <c r="E456" s="72"/>
    </row>
    <row r="457" spans="2:5" ht="15.75">
      <c r="B457" s="61">
        <v>41186</v>
      </c>
      <c r="C457" s="107" t="s">
        <v>2</v>
      </c>
      <c r="D457" s="6" t="s">
        <v>188</v>
      </c>
      <c r="E457" s="5"/>
    </row>
    <row r="458" spans="2:5" ht="15.75">
      <c r="B458" s="61">
        <v>41186</v>
      </c>
      <c r="C458" s="107" t="s">
        <v>2</v>
      </c>
      <c r="D458" s="6" t="s">
        <v>188</v>
      </c>
      <c r="E458" s="9"/>
    </row>
    <row r="459" spans="2:5">
      <c r="B459" s="61">
        <v>41186</v>
      </c>
      <c r="C459" s="107" t="s">
        <v>2</v>
      </c>
      <c r="D459" s="6" t="s">
        <v>252</v>
      </c>
      <c r="E459" s="72"/>
    </row>
    <row r="460" spans="2:5">
      <c r="B460" s="61">
        <v>41186</v>
      </c>
      <c r="C460" s="107" t="s">
        <v>2</v>
      </c>
      <c r="D460" s="6" t="s">
        <v>252</v>
      </c>
      <c r="E460" s="68"/>
    </row>
    <row r="461" spans="2:5">
      <c r="B461" s="61">
        <v>41186</v>
      </c>
      <c r="C461" s="107" t="s">
        <v>28</v>
      </c>
      <c r="D461" s="6" t="s">
        <v>251</v>
      </c>
      <c r="E461" s="107"/>
    </row>
    <row r="462" spans="2:5" ht="15.75">
      <c r="B462" s="61">
        <v>41186</v>
      </c>
      <c r="C462" s="107" t="s">
        <v>2</v>
      </c>
      <c r="D462" s="6" t="s">
        <v>188</v>
      </c>
      <c r="E462" s="9"/>
    </row>
    <row r="463" spans="2:5" ht="15.75">
      <c r="B463" s="61">
        <v>41186</v>
      </c>
      <c r="C463" s="107" t="s">
        <v>2</v>
      </c>
      <c r="D463" s="6" t="s">
        <v>188</v>
      </c>
      <c r="E463" s="9"/>
    </row>
    <row r="464" spans="2:5" ht="15.75">
      <c r="B464" s="61">
        <v>41186</v>
      </c>
      <c r="C464" s="107" t="s">
        <v>28</v>
      </c>
      <c r="D464" s="6" t="s">
        <v>251</v>
      </c>
      <c r="E464" s="9"/>
    </row>
    <row r="465" spans="2:5" ht="15.75">
      <c r="B465" s="61">
        <v>41186</v>
      </c>
      <c r="C465" s="107" t="s">
        <v>2499</v>
      </c>
      <c r="D465" s="6" t="s">
        <v>209</v>
      </c>
      <c r="E465" s="74">
        <v>0.73402777777777783</v>
      </c>
    </row>
    <row r="466" spans="2:5" ht="15.75">
      <c r="B466" s="61">
        <v>41217</v>
      </c>
      <c r="C466" s="107" t="s">
        <v>2</v>
      </c>
      <c r="D466" s="6" t="s">
        <v>188</v>
      </c>
      <c r="E466" s="5"/>
    </row>
    <row r="467" spans="2:5" ht="15.75">
      <c r="B467" s="61">
        <v>41217</v>
      </c>
      <c r="C467" s="107" t="s">
        <v>2</v>
      </c>
      <c r="D467" s="6" t="s">
        <v>252</v>
      </c>
      <c r="E467" s="9"/>
    </row>
    <row r="468" spans="2:5">
      <c r="B468" s="61">
        <v>41217</v>
      </c>
      <c r="C468" s="107" t="s">
        <v>28</v>
      </c>
      <c r="D468" s="6" t="s">
        <v>251</v>
      </c>
      <c r="E468" s="72"/>
    </row>
    <row r="469" spans="2:5">
      <c r="B469" s="61">
        <v>41217</v>
      </c>
      <c r="C469" s="107" t="s">
        <v>2</v>
      </c>
      <c r="D469" s="6" t="s">
        <v>252</v>
      </c>
      <c r="E469" s="68"/>
    </row>
    <row r="470" spans="2:5">
      <c r="B470" s="61">
        <v>41217</v>
      </c>
      <c r="C470" s="107" t="s">
        <v>2</v>
      </c>
      <c r="D470" s="6" t="s">
        <v>252</v>
      </c>
      <c r="E470" s="107"/>
    </row>
    <row r="471" spans="2:5" ht="15.75">
      <c r="B471" s="61">
        <v>41217</v>
      </c>
      <c r="C471" s="107" t="s">
        <v>2</v>
      </c>
      <c r="D471" s="6" t="s">
        <v>188</v>
      </c>
      <c r="E471" s="9"/>
    </row>
    <row r="472" spans="2:5" ht="15.75">
      <c r="B472" s="61">
        <v>41217</v>
      </c>
      <c r="C472" s="107" t="s">
        <v>2499</v>
      </c>
      <c r="D472" s="76" t="s">
        <v>209</v>
      </c>
      <c r="E472" s="75">
        <v>0.71875</v>
      </c>
    </row>
    <row r="473" spans="2:5" ht="15.75">
      <c r="B473" s="61" t="s">
        <v>301</v>
      </c>
      <c r="C473" s="118" t="s">
        <v>2</v>
      </c>
      <c r="D473" s="119" t="s">
        <v>256</v>
      </c>
      <c r="E473" s="77"/>
    </row>
    <row r="474" spans="2:5" ht="15.75">
      <c r="B474" s="61" t="s">
        <v>301</v>
      </c>
      <c r="C474" s="118" t="s">
        <v>2</v>
      </c>
      <c r="D474" s="119" t="s">
        <v>256</v>
      </c>
      <c r="E474" s="78"/>
    </row>
    <row r="475" spans="2:5">
      <c r="B475" s="61" t="s">
        <v>301</v>
      </c>
      <c r="C475" s="118" t="s">
        <v>2</v>
      </c>
      <c r="D475" s="119" t="s">
        <v>256</v>
      </c>
      <c r="E475" s="79"/>
    </row>
    <row r="476" spans="2:5">
      <c r="B476" s="61" t="s">
        <v>301</v>
      </c>
      <c r="C476" s="118" t="s">
        <v>28</v>
      </c>
      <c r="D476" s="119" t="s">
        <v>251</v>
      </c>
      <c r="E476" s="80"/>
    </row>
    <row r="477" spans="2:5">
      <c r="B477" s="61" t="s">
        <v>301</v>
      </c>
      <c r="C477" s="118" t="s">
        <v>2</v>
      </c>
      <c r="D477" s="119" t="s">
        <v>256</v>
      </c>
      <c r="E477" s="118"/>
    </row>
    <row r="478" spans="2:5" ht="15.75">
      <c r="B478" s="61" t="s">
        <v>301</v>
      </c>
      <c r="C478" s="118" t="s">
        <v>2</v>
      </c>
      <c r="D478" s="119" t="s">
        <v>252</v>
      </c>
      <c r="E478" s="78"/>
    </row>
    <row r="479" spans="2:5" ht="15.75">
      <c r="B479" s="61" t="s">
        <v>302</v>
      </c>
      <c r="C479" s="107" t="s">
        <v>2499</v>
      </c>
      <c r="D479" s="6" t="s">
        <v>239</v>
      </c>
      <c r="E479" s="81" t="s">
        <v>262</v>
      </c>
    </row>
    <row r="480" spans="2:5" ht="15.75">
      <c r="B480" s="61" t="s">
        <v>302</v>
      </c>
      <c r="C480" s="107" t="s">
        <v>2499</v>
      </c>
      <c r="D480" s="76" t="s">
        <v>230</v>
      </c>
      <c r="E480" s="82" t="s">
        <v>262</v>
      </c>
    </row>
    <row r="481" spans="2:5">
      <c r="B481" s="61" t="s">
        <v>302</v>
      </c>
      <c r="C481" s="118" t="s">
        <v>2</v>
      </c>
      <c r="D481" s="119" t="s">
        <v>188</v>
      </c>
      <c r="E481" s="79"/>
    </row>
    <row r="482" spans="2:5">
      <c r="B482" s="61" t="s">
        <v>302</v>
      </c>
      <c r="C482" s="118" t="s">
        <v>2</v>
      </c>
      <c r="D482" s="119" t="s">
        <v>252</v>
      </c>
      <c r="E482" s="80"/>
    </row>
    <row r="483" spans="2:5">
      <c r="B483" s="61" t="s">
        <v>302</v>
      </c>
      <c r="C483" s="118" t="s">
        <v>28</v>
      </c>
      <c r="D483" s="119" t="s">
        <v>194</v>
      </c>
      <c r="E483" s="118"/>
    </row>
    <row r="484" spans="2:5" ht="15.75">
      <c r="B484" s="61" t="s">
        <v>302</v>
      </c>
      <c r="C484" s="107" t="s">
        <v>2499</v>
      </c>
      <c r="D484" s="76" t="s">
        <v>230</v>
      </c>
      <c r="E484" s="82" t="s">
        <v>262</v>
      </c>
    </row>
    <row r="485" spans="2:5" ht="15.75">
      <c r="B485" s="61" t="s">
        <v>305</v>
      </c>
      <c r="C485" s="118" t="s">
        <v>2</v>
      </c>
      <c r="D485" s="119" t="s">
        <v>188</v>
      </c>
      <c r="E485" s="77"/>
    </row>
    <row r="486" spans="2:5" ht="15.75">
      <c r="B486" s="61" t="s">
        <v>305</v>
      </c>
      <c r="C486" s="118" t="s">
        <v>2</v>
      </c>
      <c r="D486" s="119" t="s">
        <v>188</v>
      </c>
      <c r="E486" s="111"/>
    </row>
    <row r="487" spans="2:5">
      <c r="B487" s="61" t="s">
        <v>305</v>
      </c>
      <c r="C487" s="118" t="s">
        <v>94</v>
      </c>
      <c r="D487" s="119" t="s">
        <v>306</v>
      </c>
      <c r="E487" s="83"/>
    </row>
    <row r="488" spans="2:5">
      <c r="B488" s="61" t="s">
        <v>305</v>
      </c>
      <c r="C488" s="118" t="s">
        <v>57</v>
      </c>
      <c r="D488" s="119" t="s">
        <v>254</v>
      </c>
      <c r="E488" s="84"/>
    </row>
    <row r="489" spans="2:5">
      <c r="B489" s="61" t="s">
        <v>305</v>
      </c>
      <c r="C489" s="118" t="s">
        <v>28</v>
      </c>
      <c r="D489" s="119" t="s">
        <v>251</v>
      </c>
      <c r="E489" s="15"/>
    </row>
    <row r="490" spans="2:5" ht="15.75">
      <c r="B490" s="61" t="s">
        <v>305</v>
      </c>
      <c r="C490" s="118" t="s">
        <v>2</v>
      </c>
      <c r="D490" s="119" t="s">
        <v>188</v>
      </c>
      <c r="E490" s="85"/>
    </row>
    <row r="491" spans="2:5" ht="15.75">
      <c r="B491" s="61" t="s">
        <v>305</v>
      </c>
      <c r="C491" s="118" t="s">
        <v>28</v>
      </c>
      <c r="D491" s="119" t="s">
        <v>251</v>
      </c>
      <c r="E491" s="85"/>
    </row>
    <row r="492" spans="2:5" ht="15.75">
      <c r="B492" s="86" t="s">
        <v>305</v>
      </c>
      <c r="C492" s="107" t="s">
        <v>2499</v>
      </c>
      <c r="D492" s="76" t="s">
        <v>230</v>
      </c>
      <c r="E492" s="88">
        <v>0.71875</v>
      </c>
    </row>
    <row r="493" spans="2:5" ht="15.75">
      <c r="B493" s="89">
        <v>41020</v>
      </c>
      <c r="C493" s="118" t="s">
        <v>57</v>
      </c>
      <c r="D493" s="119" t="s">
        <v>254</v>
      </c>
      <c r="E493" s="77"/>
    </row>
    <row r="494" spans="2:5" ht="15.75">
      <c r="B494" s="90">
        <v>41020</v>
      </c>
      <c r="C494" s="87" t="s">
        <v>2499</v>
      </c>
      <c r="D494" s="92" t="s">
        <v>230</v>
      </c>
      <c r="E494" s="91"/>
    </row>
    <row r="495" spans="2:5">
      <c r="B495" s="89">
        <v>41020</v>
      </c>
      <c r="C495" s="118" t="s">
        <v>57</v>
      </c>
      <c r="D495" s="119" t="s">
        <v>254</v>
      </c>
      <c r="E495" s="83"/>
    </row>
    <row r="496" spans="2:5">
      <c r="B496" s="90">
        <v>41020</v>
      </c>
      <c r="C496" s="87" t="s">
        <v>2499</v>
      </c>
      <c r="D496" s="92" t="s">
        <v>230</v>
      </c>
      <c r="E496" s="93"/>
    </row>
    <row r="497" spans="2:5">
      <c r="B497" s="89">
        <v>41020</v>
      </c>
      <c r="C497" s="118" t="s">
        <v>2</v>
      </c>
      <c r="D497" s="119" t="s">
        <v>290</v>
      </c>
      <c r="E497" s="15"/>
    </row>
    <row r="498" spans="2:5" ht="15.75">
      <c r="B498" s="89">
        <v>41020</v>
      </c>
      <c r="C498" s="118" t="s">
        <v>2</v>
      </c>
      <c r="D498" s="119" t="s">
        <v>252</v>
      </c>
      <c r="E498" s="85"/>
    </row>
    <row r="499" spans="2:5" ht="15.75">
      <c r="B499" s="89">
        <v>41020</v>
      </c>
      <c r="C499" s="118" t="s">
        <v>323</v>
      </c>
      <c r="D499" s="119" t="s">
        <v>309</v>
      </c>
      <c r="E499" s="85"/>
    </row>
    <row r="500" spans="2:5" ht="15.75">
      <c r="B500" s="89">
        <v>41020</v>
      </c>
      <c r="C500" s="118" t="s">
        <v>2</v>
      </c>
      <c r="D500" s="119" t="s">
        <v>252</v>
      </c>
      <c r="E500" s="94"/>
    </row>
    <row r="501" spans="2:5" ht="15.75">
      <c r="B501" s="90">
        <v>41020</v>
      </c>
      <c r="C501" s="87" t="s">
        <v>2499</v>
      </c>
      <c r="D501" s="92" t="s">
        <v>247</v>
      </c>
      <c r="E501" s="95"/>
    </row>
    <row r="502" spans="2:5" ht="15.75">
      <c r="B502" s="89">
        <v>41022</v>
      </c>
      <c r="C502" s="118" t="s">
        <v>28</v>
      </c>
      <c r="D502" s="119" t="s">
        <v>194</v>
      </c>
      <c r="E502" s="77"/>
    </row>
    <row r="503" spans="2:5" ht="15.75">
      <c r="B503" s="89">
        <v>41022</v>
      </c>
      <c r="C503" s="118" t="s">
        <v>2</v>
      </c>
      <c r="D503" s="119" t="s">
        <v>188</v>
      </c>
      <c r="E503" s="78"/>
    </row>
    <row r="504" spans="2:5">
      <c r="B504" s="89">
        <v>41022</v>
      </c>
      <c r="C504" s="118" t="s">
        <v>2</v>
      </c>
      <c r="D504" s="119" t="s">
        <v>252</v>
      </c>
      <c r="E504" s="83"/>
    </row>
    <row r="505" spans="2:5">
      <c r="B505" s="89">
        <v>41022</v>
      </c>
      <c r="C505" s="118" t="s">
        <v>28</v>
      </c>
      <c r="D505" s="119" t="s">
        <v>194</v>
      </c>
      <c r="E505" s="84"/>
    </row>
    <row r="506" spans="2:5">
      <c r="B506" s="89">
        <v>41022</v>
      </c>
      <c r="C506" s="118" t="s">
        <v>2</v>
      </c>
      <c r="D506" s="119" t="s">
        <v>188</v>
      </c>
      <c r="E506" s="15"/>
    </row>
    <row r="507" spans="2:5" ht="15.75">
      <c r="B507" s="89">
        <v>41022</v>
      </c>
      <c r="C507" s="118" t="s">
        <v>2</v>
      </c>
      <c r="D507" s="119" t="s">
        <v>279</v>
      </c>
      <c r="E507" s="85"/>
    </row>
    <row r="508" spans="2:5" ht="15.75">
      <c r="B508" s="89">
        <v>41022</v>
      </c>
      <c r="C508" s="118" t="s">
        <v>28</v>
      </c>
      <c r="D508" s="119" t="s">
        <v>194</v>
      </c>
      <c r="E508" s="85"/>
    </row>
    <row r="509" spans="2:5" ht="15.75">
      <c r="B509" s="89">
        <v>41023</v>
      </c>
      <c r="C509" s="118" t="s">
        <v>2</v>
      </c>
      <c r="D509" s="119" t="s">
        <v>188</v>
      </c>
      <c r="E509" s="77"/>
    </row>
    <row r="510" spans="2:5" ht="15.75">
      <c r="B510" s="89">
        <v>41023</v>
      </c>
      <c r="C510" s="118" t="s">
        <v>2</v>
      </c>
      <c r="D510" s="119" t="s">
        <v>188</v>
      </c>
      <c r="E510" s="78"/>
    </row>
    <row r="511" spans="2:5">
      <c r="B511" s="89">
        <v>41023</v>
      </c>
      <c r="C511" s="118" t="s">
        <v>2</v>
      </c>
      <c r="D511" s="119" t="s">
        <v>188</v>
      </c>
      <c r="E511" s="83"/>
    </row>
    <row r="512" spans="2:5">
      <c r="B512" s="89">
        <v>41023</v>
      </c>
      <c r="C512" s="118" t="s">
        <v>28</v>
      </c>
      <c r="D512" s="119" t="s">
        <v>251</v>
      </c>
      <c r="E512" s="84"/>
    </row>
    <row r="513" spans="2:5">
      <c r="B513" s="89">
        <v>41023</v>
      </c>
      <c r="C513" s="118" t="s">
        <v>2</v>
      </c>
      <c r="D513" s="119" t="s">
        <v>188</v>
      </c>
      <c r="E513" s="15"/>
    </row>
    <row r="514" spans="2:5" ht="15.75">
      <c r="B514" s="89">
        <v>41023</v>
      </c>
      <c r="C514" s="118" t="s">
        <v>2</v>
      </c>
      <c r="D514" s="119" t="s">
        <v>188</v>
      </c>
      <c r="E514" s="85"/>
    </row>
    <row r="515" spans="2:5" ht="15.75">
      <c r="B515" s="89">
        <v>41023</v>
      </c>
      <c r="C515" s="118" t="s">
        <v>2</v>
      </c>
      <c r="D515" s="119" t="s">
        <v>290</v>
      </c>
      <c r="E515" s="85"/>
    </row>
    <row r="516" spans="2:5" ht="15.75">
      <c r="B516" s="89">
        <v>41023</v>
      </c>
      <c r="C516" s="118" t="s">
        <v>2</v>
      </c>
      <c r="D516" s="119" t="s">
        <v>252</v>
      </c>
      <c r="E516" s="94"/>
    </row>
    <row r="517" spans="2:5" ht="15.75">
      <c r="B517" s="89" t="s">
        <v>325</v>
      </c>
      <c r="C517" s="118" t="s">
        <v>2499</v>
      </c>
      <c r="D517" s="119" t="s">
        <v>327</v>
      </c>
      <c r="E517" s="120" t="s">
        <v>326</v>
      </c>
    </row>
    <row r="518" spans="2:5" ht="15.75">
      <c r="B518" s="89" t="s">
        <v>325</v>
      </c>
      <c r="C518" s="118" t="s">
        <v>323</v>
      </c>
      <c r="D518" s="119" t="s">
        <v>263</v>
      </c>
      <c r="E518" s="78" t="s">
        <v>326</v>
      </c>
    </row>
    <row r="519" spans="2:5" ht="15.75">
      <c r="B519" s="89" t="s">
        <v>325</v>
      </c>
      <c r="C519" s="118" t="s">
        <v>2499</v>
      </c>
      <c r="D519" s="119" t="s">
        <v>328</v>
      </c>
      <c r="E519" s="120" t="s">
        <v>326</v>
      </c>
    </row>
    <row r="520" spans="2:5" ht="15.75">
      <c r="B520" s="89" t="s">
        <v>325</v>
      </c>
      <c r="C520" s="118" t="s">
        <v>2499</v>
      </c>
      <c r="D520" s="119" t="s">
        <v>328</v>
      </c>
      <c r="E520" s="120" t="s">
        <v>326</v>
      </c>
    </row>
    <row r="521" spans="2:5" ht="15.75">
      <c r="B521" s="89" t="s">
        <v>325</v>
      </c>
      <c r="C521" s="118" t="s">
        <v>2499</v>
      </c>
      <c r="D521" s="119" t="s">
        <v>328</v>
      </c>
      <c r="E521" s="120" t="s">
        <v>326</v>
      </c>
    </row>
    <row r="522" spans="2:5" ht="15.75">
      <c r="B522" s="89" t="s">
        <v>325</v>
      </c>
      <c r="C522" s="118" t="s">
        <v>2499</v>
      </c>
      <c r="D522" s="119" t="s">
        <v>329</v>
      </c>
      <c r="E522" s="120" t="s">
        <v>326</v>
      </c>
    </row>
    <row r="523" spans="2:5" ht="15.75">
      <c r="B523" s="89" t="s">
        <v>325</v>
      </c>
      <c r="C523" s="118" t="s">
        <v>2</v>
      </c>
      <c r="D523" s="119" t="s">
        <v>256</v>
      </c>
      <c r="E523" s="120" t="s">
        <v>326</v>
      </c>
    </row>
    <row r="524" spans="2:5" ht="15.75">
      <c r="B524" s="89" t="s">
        <v>325</v>
      </c>
      <c r="C524" s="118" t="s">
        <v>2499</v>
      </c>
      <c r="D524" s="119" t="s">
        <v>328</v>
      </c>
      <c r="E524" s="120" t="s">
        <v>326</v>
      </c>
    </row>
    <row r="525" spans="2:5" ht="15.75">
      <c r="B525" s="89" t="s">
        <v>325</v>
      </c>
      <c r="C525" s="118" t="s">
        <v>2499</v>
      </c>
      <c r="D525" s="119" t="s">
        <v>328</v>
      </c>
      <c r="E525" s="120" t="s">
        <v>326</v>
      </c>
    </row>
    <row r="526" spans="2:5" ht="15.75">
      <c r="B526" s="89" t="s">
        <v>325</v>
      </c>
      <c r="C526" s="118" t="s">
        <v>2</v>
      </c>
      <c r="D526" s="119" t="s">
        <v>252</v>
      </c>
      <c r="E526" s="78"/>
    </row>
    <row r="527" spans="2:5" ht="15.75">
      <c r="B527" s="89" t="s">
        <v>331</v>
      </c>
      <c r="C527" s="118" t="s">
        <v>2</v>
      </c>
      <c r="D527" s="119" t="s">
        <v>188</v>
      </c>
      <c r="E527" s="77"/>
    </row>
    <row r="528" spans="2:5" ht="15.75">
      <c r="B528" s="89" t="s">
        <v>331</v>
      </c>
      <c r="C528" s="118" t="s">
        <v>2</v>
      </c>
      <c r="D528" s="119" t="s">
        <v>188</v>
      </c>
      <c r="E528" s="78"/>
    </row>
    <row r="529" spans="2:5">
      <c r="B529" s="89" t="s">
        <v>331</v>
      </c>
      <c r="C529" s="118" t="s">
        <v>28</v>
      </c>
      <c r="D529" s="119" t="s">
        <v>251</v>
      </c>
      <c r="E529" s="83"/>
    </row>
    <row r="530" spans="2:5">
      <c r="B530" s="89" t="s">
        <v>331</v>
      </c>
      <c r="C530" s="118" t="s">
        <v>94</v>
      </c>
      <c r="D530" s="119" t="s">
        <v>332</v>
      </c>
      <c r="E530" s="84"/>
    </row>
    <row r="531" spans="2:5">
      <c r="B531" s="89" t="s">
        <v>331</v>
      </c>
      <c r="C531" s="118" t="s">
        <v>2</v>
      </c>
      <c r="D531" s="119" t="s">
        <v>188</v>
      </c>
      <c r="E531" s="15"/>
    </row>
    <row r="532" spans="2:5" ht="15.75">
      <c r="B532" s="89" t="s">
        <v>331</v>
      </c>
      <c r="C532" s="118" t="s">
        <v>2</v>
      </c>
      <c r="D532" s="119" t="s">
        <v>333</v>
      </c>
      <c r="E532" s="85"/>
    </row>
    <row r="533" spans="2:5" ht="15.75">
      <c r="B533" s="89" t="s">
        <v>331</v>
      </c>
      <c r="C533" s="118" t="s">
        <v>28</v>
      </c>
      <c r="D533" s="119" t="s">
        <v>251</v>
      </c>
      <c r="E533" s="85"/>
    </row>
    <row r="534" spans="2:5" ht="15.75">
      <c r="B534" s="89" t="s">
        <v>331</v>
      </c>
      <c r="C534" s="118" t="s">
        <v>2</v>
      </c>
      <c r="D534" s="119" t="s">
        <v>188</v>
      </c>
      <c r="E534" s="94"/>
    </row>
    <row r="535" spans="2:5" ht="15.75">
      <c r="B535" s="89" t="s">
        <v>331</v>
      </c>
      <c r="C535" s="118" t="s">
        <v>2</v>
      </c>
      <c r="D535" s="119" t="s">
        <v>188</v>
      </c>
      <c r="E535" s="85"/>
    </row>
    <row r="536" spans="2:5" ht="15.75">
      <c r="B536" s="89" t="s">
        <v>331</v>
      </c>
      <c r="C536" s="118" t="s">
        <v>2</v>
      </c>
      <c r="D536" s="119" t="s">
        <v>188</v>
      </c>
      <c r="E536" s="78"/>
    </row>
    <row r="537" spans="2:5" ht="15.75">
      <c r="B537" s="89">
        <v>41030</v>
      </c>
      <c r="C537" s="118" t="s">
        <v>2</v>
      </c>
      <c r="D537" s="119" t="s">
        <v>256</v>
      </c>
      <c r="E537" s="120"/>
    </row>
    <row r="538" spans="2:5" ht="15.75">
      <c r="B538" s="89">
        <v>41030</v>
      </c>
      <c r="C538" s="118" t="s">
        <v>94</v>
      </c>
      <c r="D538" s="119" t="s">
        <v>334</v>
      </c>
      <c r="E538" s="78"/>
    </row>
    <row r="539" spans="2:5" ht="15.75">
      <c r="B539" s="89">
        <v>41030</v>
      </c>
      <c r="C539" s="118" t="s">
        <v>28</v>
      </c>
      <c r="D539" s="119" t="s">
        <v>194</v>
      </c>
      <c r="E539" s="120"/>
    </row>
    <row r="540" spans="2:5" ht="15.75">
      <c r="B540" s="89">
        <v>41030</v>
      </c>
      <c r="C540" s="118" t="s">
        <v>94</v>
      </c>
      <c r="D540" s="119" t="s">
        <v>224</v>
      </c>
      <c r="E540" s="120"/>
    </row>
    <row r="541" spans="2:5" ht="15.75">
      <c r="B541" s="89">
        <v>41030</v>
      </c>
      <c r="C541" s="118" t="s">
        <v>2</v>
      </c>
      <c r="D541" s="119" t="s">
        <v>256</v>
      </c>
      <c r="E541" s="120"/>
    </row>
    <row r="542" spans="2:5" ht="15.75">
      <c r="B542" s="89">
        <v>41030</v>
      </c>
      <c r="C542" s="118" t="s">
        <v>2</v>
      </c>
      <c r="D542" s="119" t="s">
        <v>252</v>
      </c>
      <c r="E542" s="120"/>
    </row>
    <row r="543" spans="2:5" ht="15.75">
      <c r="B543" s="89">
        <v>41030</v>
      </c>
      <c r="C543" s="118" t="s">
        <v>28</v>
      </c>
      <c r="D543" s="119" t="s">
        <v>194</v>
      </c>
      <c r="E543" s="120"/>
    </row>
    <row r="544" spans="2:5" ht="15.75">
      <c r="B544" s="89">
        <v>41030</v>
      </c>
      <c r="C544" s="118" t="s">
        <v>28</v>
      </c>
      <c r="D544" s="119" t="s">
        <v>194</v>
      </c>
      <c r="E544" s="120"/>
    </row>
    <row r="545" spans="2:5" ht="15.75">
      <c r="B545" s="89">
        <v>41030</v>
      </c>
      <c r="C545" s="118" t="s">
        <v>94</v>
      </c>
      <c r="D545" s="119" t="s">
        <v>335</v>
      </c>
      <c r="E545" s="120"/>
    </row>
    <row r="546" spans="2:5" ht="15.75">
      <c r="B546" s="89">
        <v>41030</v>
      </c>
      <c r="C546" s="118" t="s">
        <v>2</v>
      </c>
      <c r="D546" s="119" t="s">
        <v>256</v>
      </c>
      <c r="E546" s="78"/>
    </row>
    <row r="547" spans="2:5" ht="15.75">
      <c r="B547" s="89">
        <v>41030</v>
      </c>
      <c r="C547" s="118" t="s">
        <v>28</v>
      </c>
      <c r="D547" s="119" t="s">
        <v>194</v>
      </c>
      <c r="E547" s="78"/>
    </row>
    <row r="548" spans="2:5">
      <c r="B548" s="89">
        <v>41030</v>
      </c>
      <c r="C548" s="118" t="s">
        <v>2</v>
      </c>
      <c r="D548" s="119" t="s">
        <v>252</v>
      </c>
      <c r="E548" s="97"/>
    </row>
    <row r="549" spans="2:5" ht="15.75">
      <c r="B549" s="89">
        <v>41031</v>
      </c>
      <c r="C549" s="118" t="s">
        <v>2</v>
      </c>
      <c r="D549" s="119" t="s">
        <v>256</v>
      </c>
      <c r="E549" s="120"/>
    </row>
    <row r="550" spans="2:5" ht="15.75">
      <c r="B550" s="89">
        <v>41031</v>
      </c>
      <c r="C550" s="118" t="s">
        <v>94</v>
      </c>
      <c r="D550" s="119" t="s">
        <v>335</v>
      </c>
      <c r="E550" s="78"/>
    </row>
    <row r="551" spans="2:5" ht="15.75">
      <c r="B551" s="89">
        <v>41031</v>
      </c>
      <c r="C551" s="118" t="s">
        <v>2</v>
      </c>
      <c r="D551" s="119" t="s">
        <v>259</v>
      </c>
      <c r="E551" s="120"/>
    </row>
    <row r="552" spans="2:5" ht="15.75">
      <c r="B552" s="89">
        <v>41031</v>
      </c>
      <c r="C552" s="118" t="s">
        <v>94</v>
      </c>
      <c r="D552" s="119" t="s">
        <v>335</v>
      </c>
      <c r="E552" s="120"/>
    </row>
    <row r="553" spans="2:5" ht="15.75">
      <c r="B553" s="89">
        <v>41031</v>
      </c>
      <c r="C553" s="118" t="s">
        <v>94</v>
      </c>
      <c r="D553" s="119" t="s">
        <v>335</v>
      </c>
      <c r="E553" s="120"/>
    </row>
    <row r="554" spans="2:5" ht="15.75">
      <c r="B554" s="89">
        <v>41031</v>
      </c>
      <c r="C554" s="118" t="s">
        <v>2</v>
      </c>
      <c r="D554" s="119" t="s">
        <v>259</v>
      </c>
      <c r="E554" s="120"/>
    </row>
    <row r="555" spans="2:5" ht="15.75">
      <c r="B555" s="89">
        <v>41031</v>
      </c>
      <c r="C555" s="118" t="s">
        <v>28</v>
      </c>
      <c r="D555" s="119" t="s">
        <v>260</v>
      </c>
      <c r="E555" s="120"/>
    </row>
    <row r="556" spans="2:5" ht="15.75">
      <c r="B556" s="89">
        <v>41032</v>
      </c>
      <c r="C556" s="118" t="s">
        <v>28</v>
      </c>
      <c r="D556" s="119" t="s">
        <v>194</v>
      </c>
      <c r="E556" s="120"/>
    </row>
    <row r="557" spans="2:5" ht="15.75">
      <c r="B557" s="89">
        <v>41032</v>
      </c>
      <c r="C557" s="118" t="s">
        <v>94</v>
      </c>
      <c r="D557" s="119" t="s">
        <v>336</v>
      </c>
      <c r="E557" s="78"/>
    </row>
    <row r="558" spans="2:5" ht="15.75">
      <c r="B558" s="89">
        <v>41032</v>
      </c>
      <c r="C558" s="118" t="s">
        <v>2</v>
      </c>
      <c r="D558" s="119" t="s">
        <v>188</v>
      </c>
      <c r="E558" s="120"/>
    </row>
    <row r="559" spans="2:5" ht="15.75">
      <c r="B559" s="89">
        <v>41032</v>
      </c>
      <c r="C559" s="118" t="s">
        <v>2</v>
      </c>
      <c r="D559" s="119" t="s">
        <v>188</v>
      </c>
      <c r="E559" s="120"/>
    </row>
    <row r="560" spans="2:5" ht="15.75">
      <c r="B560" s="89">
        <v>41032</v>
      </c>
      <c r="C560" s="118" t="s">
        <v>2</v>
      </c>
      <c r="D560" s="119" t="s">
        <v>188</v>
      </c>
      <c r="E560" s="120"/>
    </row>
    <row r="561" spans="2:5" ht="15.75">
      <c r="B561" s="89">
        <v>41032</v>
      </c>
      <c r="C561" s="118" t="s">
        <v>2</v>
      </c>
      <c r="D561" s="119" t="s">
        <v>290</v>
      </c>
      <c r="E561" s="120"/>
    </row>
    <row r="562" spans="2:5" ht="15.75">
      <c r="B562" s="89">
        <v>41032</v>
      </c>
      <c r="C562" s="118" t="s">
        <v>2</v>
      </c>
      <c r="D562" s="119" t="s">
        <v>188</v>
      </c>
      <c r="E562" s="120"/>
    </row>
    <row r="563" spans="2:5" ht="15.75">
      <c r="B563" s="89">
        <v>41032</v>
      </c>
      <c r="C563" s="118" t="s">
        <v>2</v>
      </c>
      <c r="D563" s="119" t="s">
        <v>290</v>
      </c>
      <c r="E563" s="120"/>
    </row>
    <row r="564" spans="2:5" ht="15.75">
      <c r="B564" s="89">
        <v>41032</v>
      </c>
      <c r="C564" s="118" t="s">
        <v>28</v>
      </c>
      <c r="D564" s="119" t="s">
        <v>194</v>
      </c>
      <c r="E564" s="120"/>
    </row>
    <row r="565" spans="2:5" ht="15.75">
      <c r="B565" s="89">
        <v>41032</v>
      </c>
      <c r="C565" s="118" t="s">
        <v>2499</v>
      </c>
      <c r="D565" s="119" t="s">
        <v>209</v>
      </c>
      <c r="E565" s="111" t="s">
        <v>337</v>
      </c>
    </row>
    <row r="566" spans="2:5" ht="15.75">
      <c r="B566" s="89">
        <v>41032</v>
      </c>
      <c r="C566" s="118" t="s">
        <v>2499</v>
      </c>
      <c r="D566" s="119" t="s">
        <v>209</v>
      </c>
      <c r="E566" s="111" t="s">
        <v>337</v>
      </c>
    </row>
    <row r="567" spans="2:5" ht="15.75">
      <c r="B567" s="89">
        <v>41032</v>
      </c>
      <c r="C567" s="118" t="s">
        <v>2499</v>
      </c>
      <c r="D567" s="119" t="s">
        <v>209</v>
      </c>
      <c r="E567" s="111" t="s">
        <v>337</v>
      </c>
    </row>
    <row r="568" spans="2:5" ht="15.75">
      <c r="B568" s="89">
        <v>41033</v>
      </c>
      <c r="C568" s="118" t="s">
        <v>28</v>
      </c>
      <c r="D568" s="119" t="s">
        <v>251</v>
      </c>
      <c r="E568" s="120"/>
    </row>
    <row r="569" spans="2:5" ht="15.75">
      <c r="B569" s="89">
        <v>41033</v>
      </c>
      <c r="C569" s="118" t="s">
        <v>28</v>
      </c>
      <c r="D569" s="119" t="s">
        <v>251</v>
      </c>
      <c r="E569" s="78"/>
    </row>
    <row r="570" spans="2:5" ht="15.75">
      <c r="B570" s="89">
        <v>41033</v>
      </c>
      <c r="C570" s="118" t="s">
        <v>2</v>
      </c>
      <c r="D570" s="119" t="s">
        <v>188</v>
      </c>
      <c r="E570" s="120"/>
    </row>
    <row r="571" spans="2:5" ht="15.75">
      <c r="B571" s="89">
        <v>41033</v>
      </c>
      <c r="C571" s="118" t="s">
        <v>2</v>
      </c>
      <c r="D571" s="119" t="s">
        <v>252</v>
      </c>
      <c r="E571" s="120"/>
    </row>
    <row r="572" spans="2:5" ht="15.75">
      <c r="B572" s="89">
        <v>41033</v>
      </c>
      <c r="C572" s="118" t="s">
        <v>94</v>
      </c>
      <c r="D572" s="119" t="s">
        <v>338</v>
      </c>
      <c r="E572" s="120"/>
    </row>
    <row r="573" spans="2:5" ht="15.75">
      <c r="B573" s="89">
        <v>41033</v>
      </c>
      <c r="C573" s="118" t="s">
        <v>28</v>
      </c>
      <c r="D573" s="119" t="s">
        <v>251</v>
      </c>
      <c r="E573" s="120"/>
    </row>
    <row r="574" spans="2:5" ht="15.75">
      <c r="B574" s="89">
        <v>41033</v>
      </c>
      <c r="C574" s="118" t="s">
        <v>28</v>
      </c>
      <c r="D574" s="119" t="s">
        <v>251</v>
      </c>
      <c r="E574" s="120"/>
    </row>
    <row r="575" spans="2:5" ht="15.75">
      <c r="B575" s="89">
        <v>41033</v>
      </c>
      <c r="C575" s="118" t="s">
        <v>2</v>
      </c>
      <c r="D575" s="119" t="s">
        <v>188</v>
      </c>
      <c r="E575" s="120"/>
    </row>
    <row r="576" spans="2:5" ht="15.75">
      <c r="B576" s="89">
        <v>41033</v>
      </c>
      <c r="C576" s="118" t="s">
        <v>28</v>
      </c>
      <c r="D576" s="119" t="s">
        <v>251</v>
      </c>
      <c r="E576" s="120"/>
    </row>
    <row r="577" spans="2:5" ht="15.75">
      <c r="B577" s="89">
        <v>41033</v>
      </c>
      <c r="C577" s="118" t="s">
        <v>28</v>
      </c>
      <c r="D577" s="119" t="s">
        <v>251</v>
      </c>
      <c r="E577" s="111"/>
    </row>
    <row r="578" spans="2:5" ht="15.75">
      <c r="B578" s="89">
        <v>41033</v>
      </c>
      <c r="C578" s="118" t="s">
        <v>2</v>
      </c>
      <c r="D578" s="119" t="s">
        <v>188</v>
      </c>
      <c r="E578" s="111"/>
    </row>
    <row r="579" spans="2:5" ht="15.75">
      <c r="B579" s="89">
        <v>41033</v>
      </c>
      <c r="C579" s="118" t="s">
        <v>94</v>
      </c>
      <c r="D579" s="119" t="s">
        <v>224</v>
      </c>
      <c r="E579" s="111"/>
    </row>
    <row r="580" spans="2:5">
      <c r="B580" s="89">
        <v>41033</v>
      </c>
      <c r="C580" s="118" t="s">
        <v>94</v>
      </c>
      <c r="D580" s="119" t="s">
        <v>339</v>
      </c>
      <c r="E580" s="32"/>
    </row>
    <row r="581" spans="2:5">
      <c r="B581" s="89">
        <v>41033</v>
      </c>
      <c r="C581" s="118" t="s">
        <v>94</v>
      </c>
      <c r="D581" s="119" t="s">
        <v>340</v>
      </c>
      <c r="E581" s="32"/>
    </row>
    <row r="582" spans="2:5">
      <c r="B582" s="89">
        <v>41033</v>
      </c>
      <c r="C582" s="118" t="s">
        <v>94</v>
      </c>
      <c r="D582" s="119" t="s">
        <v>341</v>
      </c>
      <c r="E582" s="32"/>
    </row>
    <row r="583" spans="2:5">
      <c r="B583" s="89">
        <v>41033</v>
      </c>
      <c r="C583" s="118" t="s">
        <v>2</v>
      </c>
      <c r="D583" s="119" t="s">
        <v>188</v>
      </c>
      <c r="E583" s="32"/>
    </row>
    <row r="584" spans="2:5" ht="15.75">
      <c r="B584" s="89" t="s">
        <v>342</v>
      </c>
      <c r="C584" s="118" t="s">
        <v>2</v>
      </c>
      <c r="D584" s="119" t="s">
        <v>252</v>
      </c>
      <c r="E584" s="78"/>
    </row>
    <row r="585" spans="2:5" ht="15.75">
      <c r="B585" s="89">
        <v>41034</v>
      </c>
      <c r="C585" s="118" t="s">
        <v>2499</v>
      </c>
      <c r="D585" s="119" t="s">
        <v>230</v>
      </c>
      <c r="E585" s="120" t="s">
        <v>343</v>
      </c>
    </row>
    <row r="586" spans="2:5" ht="15.75">
      <c r="B586" s="89">
        <v>41034</v>
      </c>
      <c r="C586" s="118" t="s">
        <v>323</v>
      </c>
      <c r="D586" s="119" t="s">
        <v>264</v>
      </c>
      <c r="E586" s="111" t="s">
        <v>343</v>
      </c>
    </row>
    <row r="587" spans="2:5" ht="15.75">
      <c r="B587" s="89">
        <v>41034</v>
      </c>
      <c r="C587" s="118" t="s">
        <v>2</v>
      </c>
      <c r="D587" s="119" t="s">
        <v>188</v>
      </c>
      <c r="E587" s="120"/>
    </row>
    <row r="588" spans="2:5" ht="15.75">
      <c r="B588" s="89">
        <v>41034</v>
      </c>
      <c r="C588" s="118" t="s">
        <v>2</v>
      </c>
      <c r="D588" s="119" t="s">
        <v>188</v>
      </c>
      <c r="E588" s="120"/>
    </row>
    <row r="589" spans="2:5" ht="15.75">
      <c r="B589" s="89">
        <v>41034</v>
      </c>
      <c r="C589" s="118" t="s">
        <v>94</v>
      </c>
      <c r="D589" s="119" t="s">
        <v>344</v>
      </c>
      <c r="E589" s="120"/>
    </row>
    <row r="590" spans="2:5" ht="15.75">
      <c r="B590" s="89">
        <v>41034</v>
      </c>
      <c r="C590" s="118" t="s">
        <v>2499</v>
      </c>
      <c r="D590" s="119" t="s">
        <v>230</v>
      </c>
      <c r="E590" s="111" t="s">
        <v>343</v>
      </c>
    </row>
    <row r="591" spans="2:5" ht="15.75">
      <c r="B591" s="89">
        <v>41034</v>
      </c>
      <c r="C591" s="118" t="s">
        <v>2</v>
      </c>
      <c r="D591" s="119" t="s">
        <v>252</v>
      </c>
      <c r="E591" s="120"/>
    </row>
    <row r="592" spans="2:5" ht="15.75">
      <c r="B592" s="89">
        <v>41034</v>
      </c>
      <c r="C592" s="118" t="s">
        <v>2499</v>
      </c>
      <c r="D592" s="119" t="s">
        <v>247</v>
      </c>
      <c r="E592" s="111" t="s">
        <v>343</v>
      </c>
    </row>
    <row r="593" spans="2:5" ht="15.75">
      <c r="B593" s="89">
        <v>41034</v>
      </c>
      <c r="C593" s="118" t="s">
        <v>18</v>
      </c>
      <c r="D593" s="119" t="s">
        <v>346</v>
      </c>
      <c r="E593" s="120"/>
    </row>
    <row r="594" spans="2:5" ht="15.75">
      <c r="B594" s="89">
        <v>41034</v>
      </c>
      <c r="C594" s="118" t="s">
        <v>323</v>
      </c>
      <c r="D594" s="119" t="s">
        <v>264</v>
      </c>
      <c r="E594" s="111" t="s">
        <v>343</v>
      </c>
    </row>
    <row r="595" spans="2:5" ht="15.75">
      <c r="B595" s="89">
        <v>41034</v>
      </c>
      <c r="C595" s="118" t="s">
        <v>2</v>
      </c>
      <c r="D595" s="119" t="s">
        <v>188</v>
      </c>
      <c r="E595" s="111" t="s">
        <v>343</v>
      </c>
    </row>
    <row r="596" spans="2:5" ht="15.75">
      <c r="B596" s="89">
        <v>41034</v>
      </c>
      <c r="C596" s="118" t="s">
        <v>2</v>
      </c>
      <c r="D596" s="119" t="s">
        <v>188</v>
      </c>
      <c r="E596" s="120"/>
    </row>
    <row r="597" spans="2:5" ht="15.75">
      <c r="B597" s="89">
        <v>41034</v>
      </c>
      <c r="C597" s="118" t="s">
        <v>2499</v>
      </c>
      <c r="D597" s="119" t="s">
        <v>230</v>
      </c>
      <c r="E597" s="120" t="s">
        <v>343</v>
      </c>
    </row>
    <row r="598" spans="2:5">
      <c r="B598" s="89">
        <v>41034</v>
      </c>
      <c r="C598" s="118" t="s">
        <v>324</v>
      </c>
      <c r="D598" s="119" t="s">
        <v>348</v>
      </c>
      <c r="E598" s="32"/>
    </row>
    <row r="599" spans="2:5" ht="15.75">
      <c r="B599" s="89">
        <v>41034</v>
      </c>
      <c r="C599" s="118" t="s">
        <v>2</v>
      </c>
      <c r="D599" s="119" t="s">
        <v>252</v>
      </c>
      <c r="E599" s="120" t="s">
        <v>343</v>
      </c>
    </row>
    <row r="600" spans="2:5" ht="15.75">
      <c r="B600" s="89">
        <v>41034</v>
      </c>
      <c r="C600" s="118" t="s">
        <v>2499</v>
      </c>
      <c r="D600" s="119" t="s">
        <v>230</v>
      </c>
      <c r="E600" s="120" t="s">
        <v>343</v>
      </c>
    </row>
    <row r="601" spans="2:5" ht="15.75">
      <c r="B601" s="89">
        <v>41036</v>
      </c>
      <c r="C601" s="118" t="s">
        <v>2</v>
      </c>
      <c r="D601" s="119" t="s">
        <v>188</v>
      </c>
      <c r="E601" s="120"/>
    </row>
    <row r="602" spans="2:5" ht="15.75">
      <c r="B602" s="89">
        <v>41036</v>
      </c>
      <c r="C602" s="118" t="s">
        <v>2</v>
      </c>
      <c r="D602" s="119" t="s">
        <v>252</v>
      </c>
      <c r="E602" s="111"/>
    </row>
    <row r="603" spans="2:5" ht="15.75">
      <c r="B603" s="89">
        <v>41036</v>
      </c>
      <c r="C603" s="118" t="s">
        <v>28</v>
      </c>
      <c r="D603" s="119" t="s">
        <v>251</v>
      </c>
      <c r="E603" s="120"/>
    </row>
    <row r="604" spans="2:5" ht="15.75">
      <c r="B604" s="89">
        <v>41036</v>
      </c>
      <c r="C604" s="118" t="s">
        <v>2</v>
      </c>
      <c r="D604" s="119" t="s">
        <v>252</v>
      </c>
      <c r="E604" s="120"/>
    </row>
    <row r="605" spans="2:5" ht="15.75">
      <c r="B605" s="89">
        <v>41036</v>
      </c>
      <c r="C605" s="118" t="s">
        <v>2</v>
      </c>
      <c r="D605" s="119" t="s">
        <v>188</v>
      </c>
      <c r="E605" s="120"/>
    </row>
    <row r="606" spans="2:5" ht="15.75">
      <c r="B606" s="89">
        <v>41036</v>
      </c>
      <c r="C606" s="118" t="s">
        <v>28</v>
      </c>
      <c r="D606" s="119" t="s">
        <v>251</v>
      </c>
      <c r="E606" s="111"/>
    </row>
    <row r="607" spans="2:5" ht="15.75">
      <c r="B607" s="89">
        <v>41036</v>
      </c>
      <c r="C607" s="118" t="s">
        <v>94</v>
      </c>
      <c r="D607" s="119" t="s">
        <v>350</v>
      </c>
      <c r="E607" s="120"/>
    </row>
    <row r="608" spans="2:5" ht="15.75">
      <c r="B608" s="89">
        <v>41036</v>
      </c>
      <c r="C608" s="118" t="s">
        <v>2</v>
      </c>
      <c r="D608" s="119" t="s">
        <v>188</v>
      </c>
      <c r="E608" s="111"/>
    </row>
    <row r="609" spans="2:5" ht="15.75">
      <c r="B609" s="89">
        <v>41036</v>
      </c>
      <c r="C609" s="118" t="s">
        <v>2</v>
      </c>
      <c r="D609" s="119" t="s">
        <v>188</v>
      </c>
      <c r="E609" s="120"/>
    </row>
    <row r="610" spans="2:5" ht="15.75">
      <c r="B610" s="89">
        <v>41036</v>
      </c>
      <c r="C610" s="118" t="s">
        <v>2499</v>
      </c>
      <c r="D610" s="119" t="s">
        <v>209</v>
      </c>
      <c r="E610" s="111" t="s">
        <v>271</v>
      </c>
    </row>
    <row r="611" spans="2:5" ht="15.75">
      <c r="B611" s="89">
        <v>41036</v>
      </c>
      <c r="C611" s="118" t="s">
        <v>2499</v>
      </c>
      <c r="D611" s="119" t="s">
        <v>209</v>
      </c>
      <c r="E611" s="111" t="s">
        <v>271</v>
      </c>
    </row>
    <row r="612" spans="2:5" ht="15.75">
      <c r="B612" s="89">
        <v>41036</v>
      </c>
      <c r="C612" s="118" t="s">
        <v>2499</v>
      </c>
      <c r="D612" s="119" t="s">
        <v>247</v>
      </c>
      <c r="E612" s="111" t="s">
        <v>271</v>
      </c>
    </row>
    <row r="613" spans="2:5" ht="15.75">
      <c r="B613" s="98">
        <v>41037</v>
      </c>
      <c r="C613" s="118" t="s">
        <v>2</v>
      </c>
      <c r="D613" s="119" t="s">
        <v>188</v>
      </c>
      <c r="E613" s="120"/>
    </row>
    <row r="614" spans="2:5" ht="15.75">
      <c r="B614" s="98">
        <v>41037</v>
      </c>
      <c r="C614" s="118" t="s">
        <v>28</v>
      </c>
      <c r="D614" s="119" t="s">
        <v>251</v>
      </c>
      <c r="E614" s="111"/>
    </row>
    <row r="615" spans="2:5" ht="15.75">
      <c r="B615" s="98">
        <v>41037</v>
      </c>
      <c r="C615" s="118" t="s">
        <v>2</v>
      </c>
      <c r="D615" s="119" t="s">
        <v>188</v>
      </c>
      <c r="E615" s="120"/>
    </row>
    <row r="616" spans="2:5" ht="15.75">
      <c r="B616" s="98">
        <v>41037</v>
      </c>
      <c r="C616" s="118" t="s">
        <v>2</v>
      </c>
      <c r="D616" s="119" t="s">
        <v>352</v>
      </c>
      <c r="E616" s="120"/>
    </row>
    <row r="617" spans="2:5" ht="15.75">
      <c r="B617" s="98">
        <v>41037</v>
      </c>
      <c r="C617" s="118" t="s">
        <v>94</v>
      </c>
      <c r="D617" s="119" t="s">
        <v>353</v>
      </c>
      <c r="E617" s="120"/>
    </row>
    <row r="618" spans="2:5" ht="15.75">
      <c r="B618" s="98">
        <v>41037</v>
      </c>
      <c r="C618" s="118" t="s">
        <v>2</v>
      </c>
      <c r="D618" s="119" t="s">
        <v>188</v>
      </c>
      <c r="E618" s="111"/>
    </row>
    <row r="619" spans="2:5" ht="15.75">
      <c r="B619" s="98">
        <v>41037</v>
      </c>
      <c r="C619" s="118" t="s">
        <v>2</v>
      </c>
      <c r="D619" s="119" t="s">
        <v>252</v>
      </c>
      <c r="E619" s="120"/>
    </row>
    <row r="620" spans="2:5" ht="15.75">
      <c r="B620" s="98">
        <v>41037</v>
      </c>
      <c r="C620" s="118" t="s">
        <v>2</v>
      </c>
      <c r="D620" s="119" t="s">
        <v>188</v>
      </c>
      <c r="E620" s="111"/>
    </row>
    <row r="621" spans="2:5" ht="15.75">
      <c r="B621" s="98">
        <v>41037</v>
      </c>
      <c r="C621" s="118" t="s">
        <v>2</v>
      </c>
      <c r="D621" s="119" t="s">
        <v>252</v>
      </c>
      <c r="E621" s="120"/>
    </row>
    <row r="622" spans="2:5" ht="15.75">
      <c r="B622" s="98">
        <v>41038</v>
      </c>
      <c r="C622" s="118" t="s">
        <v>2</v>
      </c>
      <c r="D622" s="119" t="s">
        <v>188</v>
      </c>
      <c r="E622" s="120"/>
    </row>
    <row r="623" spans="2:5" ht="15.75">
      <c r="B623" s="98">
        <v>41038</v>
      </c>
      <c r="C623" s="118" t="s">
        <v>40</v>
      </c>
      <c r="D623" s="119" t="s">
        <v>196</v>
      </c>
      <c r="E623" s="111"/>
    </row>
    <row r="624" spans="2:5" ht="15.75">
      <c r="B624" s="98">
        <v>41038</v>
      </c>
      <c r="C624" s="118" t="s">
        <v>2</v>
      </c>
      <c r="D624" s="119" t="s">
        <v>188</v>
      </c>
      <c r="E624" s="120"/>
    </row>
    <row r="625" spans="2:5" ht="15.75">
      <c r="B625" s="98">
        <v>41038</v>
      </c>
      <c r="C625" s="118" t="s">
        <v>2</v>
      </c>
      <c r="D625" s="119" t="s">
        <v>290</v>
      </c>
      <c r="E625" s="120"/>
    </row>
    <row r="626" spans="2:5" ht="15.75">
      <c r="B626" s="98">
        <v>41038</v>
      </c>
      <c r="C626" s="118" t="s">
        <v>392</v>
      </c>
      <c r="D626" s="119" t="s">
        <v>247</v>
      </c>
      <c r="E626" s="120"/>
    </row>
    <row r="627" spans="2:5" ht="15.75">
      <c r="B627" s="98">
        <v>41038</v>
      </c>
      <c r="C627" s="118" t="s">
        <v>2</v>
      </c>
      <c r="D627" s="119" t="s">
        <v>188</v>
      </c>
      <c r="E627" s="111"/>
    </row>
    <row r="628" spans="2:5" ht="15.75">
      <c r="B628" s="98">
        <v>41038</v>
      </c>
      <c r="C628" s="118" t="s">
        <v>94</v>
      </c>
      <c r="D628" s="119" t="s">
        <v>344</v>
      </c>
      <c r="E628" s="120"/>
    </row>
    <row r="629" spans="2:5" ht="15.75">
      <c r="B629" s="98">
        <v>41038</v>
      </c>
      <c r="C629" s="118" t="s">
        <v>392</v>
      </c>
      <c r="D629" s="119" t="s">
        <v>247</v>
      </c>
      <c r="E629" s="111"/>
    </row>
    <row r="630" spans="2:5" ht="15.75">
      <c r="B630" s="98">
        <v>41038</v>
      </c>
      <c r="C630" s="118" t="s">
        <v>2</v>
      </c>
      <c r="D630" s="119" t="s">
        <v>188</v>
      </c>
      <c r="E630" s="120"/>
    </row>
    <row r="631" spans="2:5" ht="15.75">
      <c r="B631" s="98">
        <v>41038</v>
      </c>
      <c r="C631" s="118" t="s">
        <v>28</v>
      </c>
      <c r="D631" s="119" t="s">
        <v>251</v>
      </c>
      <c r="E631" s="111"/>
    </row>
    <row r="632" spans="2:5" ht="15.75">
      <c r="B632" s="98">
        <v>41039</v>
      </c>
      <c r="C632" s="118" t="s">
        <v>2</v>
      </c>
      <c r="D632" s="119" t="s">
        <v>188</v>
      </c>
      <c r="E632" s="120"/>
    </row>
    <row r="633" spans="2:5" ht="15.75">
      <c r="B633" s="98">
        <v>41039</v>
      </c>
      <c r="C633" s="118" t="s">
        <v>2</v>
      </c>
      <c r="D633" s="119" t="s">
        <v>188</v>
      </c>
      <c r="E633" s="120"/>
    </row>
    <row r="634" spans="2:5" ht="15.75">
      <c r="B634" s="98">
        <v>41039</v>
      </c>
      <c r="C634" s="118" t="s">
        <v>2</v>
      </c>
      <c r="D634" s="119" t="s">
        <v>188</v>
      </c>
      <c r="E634" s="120"/>
    </row>
    <row r="635" spans="2:5" ht="15.75">
      <c r="B635" s="98">
        <v>41039</v>
      </c>
      <c r="C635" s="118" t="s">
        <v>2</v>
      </c>
      <c r="D635" s="119" t="s">
        <v>354</v>
      </c>
      <c r="E635" s="120"/>
    </row>
    <row r="636" spans="2:5" ht="15.75">
      <c r="B636" s="98">
        <v>41040</v>
      </c>
      <c r="C636" s="118" t="s">
        <v>2</v>
      </c>
      <c r="D636" s="119" t="s">
        <v>188</v>
      </c>
      <c r="E636" s="120"/>
    </row>
    <row r="637" spans="2:5" ht="15.75">
      <c r="B637" s="98">
        <v>41040</v>
      </c>
      <c r="C637" s="118" t="s">
        <v>2</v>
      </c>
      <c r="D637" s="119" t="s">
        <v>188</v>
      </c>
      <c r="E637" s="120"/>
    </row>
    <row r="638" spans="2:5" ht="15.75">
      <c r="B638" s="98">
        <v>41040</v>
      </c>
      <c r="C638" s="118" t="s">
        <v>2</v>
      </c>
      <c r="D638" s="119" t="s">
        <v>188</v>
      </c>
      <c r="E638" s="120"/>
    </row>
    <row r="639" spans="2:5" ht="15.75">
      <c r="B639" s="98">
        <v>41040</v>
      </c>
      <c r="C639" s="118" t="s">
        <v>2</v>
      </c>
      <c r="D639" s="119" t="s">
        <v>354</v>
      </c>
      <c r="E639" s="120"/>
    </row>
    <row r="640" spans="2:5" ht="15.75">
      <c r="B640" s="98">
        <v>41040</v>
      </c>
      <c r="C640" s="118" t="s">
        <v>28</v>
      </c>
      <c r="D640" s="119" t="s">
        <v>251</v>
      </c>
      <c r="E640" s="120"/>
    </row>
    <row r="641" spans="2:9" ht="15.75">
      <c r="B641" s="98">
        <v>41040</v>
      </c>
      <c r="C641" s="118" t="s">
        <v>2</v>
      </c>
      <c r="D641" s="119" t="s">
        <v>188</v>
      </c>
      <c r="E641" s="111"/>
    </row>
    <row r="642" spans="2:9" ht="15.75">
      <c r="B642" s="98">
        <v>41040</v>
      </c>
      <c r="C642" s="118" t="s">
        <v>28</v>
      </c>
      <c r="D642" s="119" t="s">
        <v>251</v>
      </c>
      <c r="E642" s="120"/>
    </row>
    <row r="643" spans="2:9" ht="15.75">
      <c r="B643" s="98">
        <v>41040</v>
      </c>
      <c r="C643" s="118" t="s">
        <v>2</v>
      </c>
      <c r="D643" s="119" t="s">
        <v>356</v>
      </c>
      <c r="E643" s="120" t="s">
        <v>355</v>
      </c>
    </row>
    <row r="644" spans="2:9" ht="15.75">
      <c r="B644" s="98">
        <v>41040</v>
      </c>
      <c r="C644" s="118" t="s">
        <v>2</v>
      </c>
      <c r="D644" s="119" t="s">
        <v>252</v>
      </c>
      <c r="E644" s="120" t="s">
        <v>355</v>
      </c>
    </row>
    <row r="645" spans="2:9" ht="15.75">
      <c r="B645" s="98">
        <v>41040</v>
      </c>
      <c r="C645" s="118" t="s">
        <v>323</v>
      </c>
      <c r="D645" s="119" t="s">
        <v>358</v>
      </c>
      <c r="E645" s="120" t="s">
        <v>357</v>
      </c>
    </row>
    <row r="646" spans="2:9" ht="15.75">
      <c r="B646" s="98">
        <v>41040</v>
      </c>
      <c r="C646" s="118" t="s">
        <v>323</v>
      </c>
      <c r="D646" s="119" t="s">
        <v>359</v>
      </c>
      <c r="E646" s="120" t="s">
        <v>355</v>
      </c>
    </row>
    <row r="647" spans="2:9">
      <c r="B647" s="98">
        <v>41040</v>
      </c>
      <c r="C647" s="118" t="s">
        <v>1343</v>
      </c>
      <c r="D647" s="119" t="s">
        <v>279</v>
      </c>
    </row>
    <row r="648" spans="2:9" ht="15.75">
      <c r="B648" s="98">
        <v>41040</v>
      </c>
      <c r="C648" s="118" t="s">
        <v>324</v>
      </c>
      <c r="D648" s="119" t="s">
        <v>361</v>
      </c>
      <c r="E648" s="111" t="s">
        <v>355</v>
      </c>
      <c r="H648" s="96"/>
      <c r="I648" s="100"/>
    </row>
    <row r="649" spans="2:9" ht="15.75">
      <c r="B649" s="98" t="s">
        <v>363</v>
      </c>
      <c r="C649" s="118" t="s">
        <v>28</v>
      </c>
      <c r="D649" s="119" t="s">
        <v>251</v>
      </c>
      <c r="E649" s="120"/>
      <c r="H649" s="96"/>
      <c r="I649" s="100"/>
    </row>
    <row r="650" spans="2:9" ht="15.75">
      <c r="B650" s="98" t="s">
        <v>363</v>
      </c>
      <c r="C650" s="118" t="s">
        <v>40</v>
      </c>
      <c r="D650" s="119" t="s">
        <v>193</v>
      </c>
      <c r="E650" s="120"/>
      <c r="H650" s="96"/>
      <c r="I650" s="100"/>
    </row>
    <row r="651" spans="2:9" ht="15.75">
      <c r="B651" s="98" t="s">
        <v>363</v>
      </c>
      <c r="C651" s="118" t="s">
        <v>2</v>
      </c>
      <c r="D651" s="119" t="s">
        <v>188</v>
      </c>
      <c r="E651" s="120"/>
      <c r="H651" s="96"/>
      <c r="I651" s="100"/>
    </row>
    <row r="652" spans="2:9" ht="15.75">
      <c r="B652" s="98" t="s">
        <v>363</v>
      </c>
      <c r="C652" s="118" t="s">
        <v>2</v>
      </c>
      <c r="D652" s="119" t="s">
        <v>188</v>
      </c>
      <c r="E652" s="120"/>
      <c r="H652" s="96"/>
      <c r="I652" s="100"/>
    </row>
    <row r="653" spans="2:9" ht="15.75">
      <c r="B653" s="98" t="s">
        <v>363</v>
      </c>
      <c r="C653" s="118" t="s">
        <v>28</v>
      </c>
      <c r="D653" s="119" t="s">
        <v>251</v>
      </c>
      <c r="E653" s="120"/>
      <c r="H653" s="96"/>
      <c r="I653" s="100"/>
    </row>
    <row r="654" spans="2:9" ht="15.75">
      <c r="B654" s="98" t="s">
        <v>363</v>
      </c>
      <c r="C654" s="118" t="s">
        <v>2</v>
      </c>
      <c r="D654" s="119" t="s">
        <v>252</v>
      </c>
      <c r="E654" s="111"/>
      <c r="H654" s="96"/>
      <c r="I654" s="100"/>
    </row>
    <row r="655" spans="2:9" ht="15.75">
      <c r="B655" s="98" t="s">
        <v>363</v>
      </c>
      <c r="C655" s="118" t="s">
        <v>28</v>
      </c>
      <c r="D655" s="119" t="s">
        <v>364</v>
      </c>
      <c r="E655" s="120"/>
      <c r="H655" s="96"/>
      <c r="I655" s="100"/>
    </row>
    <row r="656" spans="2:9" ht="15.75">
      <c r="B656" s="98" t="s">
        <v>365</v>
      </c>
      <c r="C656" s="118" t="s">
        <v>2</v>
      </c>
      <c r="D656" s="119" t="s">
        <v>188</v>
      </c>
      <c r="E656" s="120"/>
      <c r="H656" s="96"/>
      <c r="I656" s="100"/>
    </row>
    <row r="657" spans="2:9" ht="15.75">
      <c r="B657" s="98" t="s">
        <v>365</v>
      </c>
      <c r="C657" s="118" t="s">
        <v>28</v>
      </c>
      <c r="D657" s="119" t="s">
        <v>251</v>
      </c>
      <c r="E657" s="120"/>
      <c r="H657" s="96"/>
      <c r="I657" s="100"/>
    </row>
    <row r="658" spans="2:9" ht="15.75">
      <c r="B658" s="98" t="s">
        <v>365</v>
      </c>
      <c r="C658" s="118" t="s">
        <v>2</v>
      </c>
      <c r="D658" s="119" t="s">
        <v>252</v>
      </c>
      <c r="E658" s="120"/>
      <c r="H658" s="96"/>
      <c r="I658" s="100"/>
    </row>
    <row r="659" spans="2:9" ht="15.75">
      <c r="B659" s="98" t="s">
        <v>365</v>
      </c>
      <c r="C659" s="118" t="s">
        <v>28</v>
      </c>
      <c r="D659" s="119" t="s">
        <v>251</v>
      </c>
      <c r="E659" s="120"/>
      <c r="H659" s="96"/>
      <c r="I659" s="100"/>
    </row>
    <row r="660" spans="2:9" ht="15.75">
      <c r="B660" s="98" t="s">
        <v>365</v>
      </c>
      <c r="C660" s="118" t="s">
        <v>184</v>
      </c>
      <c r="D660" s="119" t="s">
        <v>2524</v>
      </c>
      <c r="E660" s="120"/>
      <c r="H660" s="96"/>
      <c r="I660" s="100"/>
    </row>
    <row r="661" spans="2:9" ht="15.75">
      <c r="B661" s="98" t="s">
        <v>365</v>
      </c>
      <c r="C661" s="118" t="s">
        <v>2</v>
      </c>
      <c r="D661" s="119" t="s">
        <v>188</v>
      </c>
      <c r="E661" s="111"/>
      <c r="H661" s="96"/>
      <c r="I661" s="100"/>
    </row>
    <row r="662" spans="2:9" ht="15.75">
      <c r="B662" s="98" t="s">
        <v>365</v>
      </c>
      <c r="C662" s="118" t="s">
        <v>2</v>
      </c>
      <c r="D662" s="119" t="s">
        <v>188</v>
      </c>
      <c r="E662" s="120"/>
      <c r="H662" s="96"/>
      <c r="I662" s="100"/>
    </row>
    <row r="663" spans="2:9" ht="15.75">
      <c r="B663" s="98" t="s">
        <v>365</v>
      </c>
      <c r="C663" s="118" t="s">
        <v>2499</v>
      </c>
      <c r="D663" s="119" t="s">
        <v>368</v>
      </c>
      <c r="E663" s="111" t="s">
        <v>367</v>
      </c>
      <c r="H663" s="96"/>
      <c r="I663" s="100"/>
    </row>
    <row r="664" spans="2:9" ht="15.75">
      <c r="B664" s="98" t="s">
        <v>373</v>
      </c>
      <c r="C664" s="118" t="s">
        <v>40</v>
      </c>
      <c r="D664" s="119" t="s">
        <v>374</v>
      </c>
      <c r="E664" s="119" t="s">
        <v>374</v>
      </c>
      <c r="H664" s="96"/>
      <c r="I664" s="100"/>
    </row>
    <row r="665" spans="2:9" ht="15.75">
      <c r="B665" s="98" t="s">
        <v>373</v>
      </c>
      <c r="C665" s="118" t="s">
        <v>28</v>
      </c>
      <c r="D665" s="119" t="s">
        <v>375</v>
      </c>
      <c r="E665" s="119" t="s">
        <v>375</v>
      </c>
      <c r="H665" s="96"/>
      <c r="I665" s="100"/>
    </row>
    <row r="666" spans="2:9" ht="15.75">
      <c r="B666" s="98" t="s">
        <v>373</v>
      </c>
      <c r="C666" s="118" t="s">
        <v>324</v>
      </c>
      <c r="D666" s="119" t="s">
        <v>377</v>
      </c>
      <c r="E666" s="119" t="s">
        <v>377</v>
      </c>
      <c r="H666" s="96"/>
      <c r="I666" s="100"/>
    </row>
    <row r="667" spans="2:9" ht="15.75">
      <c r="B667" s="98" t="s">
        <v>373</v>
      </c>
      <c r="C667" s="118" t="s">
        <v>28</v>
      </c>
      <c r="D667" s="119" t="s">
        <v>227</v>
      </c>
      <c r="E667" s="119" t="s">
        <v>227</v>
      </c>
      <c r="H667" s="96"/>
      <c r="I667" s="100"/>
    </row>
    <row r="668" spans="2:9" ht="15.75">
      <c r="B668" s="98" t="s">
        <v>373</v>
      </c>
      <c r="C668" s="118" t="s">
        <v>2</v>
      </c>
      <c r="D668" s="119" t="s">
        <v>188</v>
      </c>
      <c r="E668" s="119" t="s">
        <v>188</v>
      </c>
      <c r="H668" s="96"/>
      <c r="I668" s="100"/>
    </row>
    <row r="669" spans="2:9" ht="15.75">
      <c r="B669" s="121" t="s">
        <v>378</v>
      </c>
      <c r="C669" s="118" t="s">
        <v>2499</v>
      </c>
      <c r="D669" s="119" t="s">
        <v>209</v>
      </c>
      <c r="E669" s="119" t="s">
        <v>209</v>
      </c>
      <c r="H669" s="96"/>
      <c r="I669" s="100"/>
    </row>
    <row r="670" spans="2:9" ht="15.75">
      <c r="B670" s="121" t="s">
        <v>378</v>
      </c>
      <c r="C670" s="118" t="s">
        <v>2499</v>
      </c>
      <c r="D670" s="119" t="s">
        <v>209</v>
      </c>
      <c r="E670" s="119" t="s">
        <v>209</v>
      </c>
      <c r="H670" s="96"/>
      <c r="I670" s="100"/>
    </row>
    <row r="671" spans="2:9" ht="15.75">
      <c r="B671" s="121" t="s">
        <v>378</v>
      </c>
      <c r="C671" s="118" t="s">
        <v>2502</v>
      </c>
      <c r="D671" s="119" t="s">
        <v>380</v>
      </c>
      <c r="E671" s="119" t="s">
        <v>380</v>
      </c>
      <c r="H671" s="96"/>
      <c r="I671" s="100"/>
    </row>
    <row r="672" spans="2:9" ht="15.75">
      <c r="B672" s="121" t="s">
        <v>378</v>
      </c>
      <c r="C672" s="118" t="s">
        <v>2502</v>
      </c>
      <c r="D672" s="119" t="s">
        <v>381</v>
      </c>
      <c r="E672" s="119" t="s">
        <v>381</v>
      </c>
      <c r="G672" s="110"/>
      <c r="H672" s="100"/>
      <c r="I672" s="96"/>
    </row>
    <row r="673" spans="2:9" ht="15.75">
      <c r="B673" s="121" t="s">
        <v>378</v>
      </c>
      <c r="C673" s="118" t="s">
        <v>322</v>
      </c>
      <c r="D673" s="119" t="s">
        <v>383</v>
      </c>
      <c r="E673" s="119" t="s">
        <v>383</v>
      </c>
      <c r="G673" s="110"/>
      <c r="H673" s="99"/>
      <c r="I673" s="96"/>
    </row>
    <row r="674" spans="2:9" ht="15.75">
      <c r="B674" s="121" t="s">
        <v>384</v>
      </c>
      <c r="C674" s="118" t="s">
        <v>2</v>
      </c>
      <c r="D674" s="119" t="s">
        <v>252</v>
      </c>
      <c r="E674" s="119" t="s">
        <v>252</v>
      </c>
      <c r="G674" s="110"/>
      <c r="H674" s="99"/>
      <c r="I674" s="96"/>
    </row>
    <row r="675" spans="2:9" ht="15.75">
      <c r="B675" s="121" t="s">
        <v>384</v>
      </c>
      <c r="C675" s="118" t="s">
        <v>184</v>
      </c>
      <c r="D675" s="119" t="s">
        <v>2527</v>
      </c>
      <c r="E675" s="119" t="s">
        <v>2527</v>
      </c>
      <c r="G675" s="110"/>
      <c r="H675" s="99"/>
      <c r="I675" s="96"/>
    </row>
    <row r="676" spans="2:9" ht="15.75">
      <c r="B676" s="121" t="s">
        <v>384</v>
      </c>
      <c r="C676" s="118" t="s">
        <v>28</v>
      </c>
      <c r="D676" s="119" t="s">
        <v>183</v>
      </c>
      <c r="E676" s="119" t="s">
        <v>183</v>
      </c>
      <c r="G676" s="110"/>
      <c r="H676" s="99"/>
      <c r="I676" s="96"/>
    </row>
    <row r="677" spans="2:9" ht="15.75">
      <c r="B677" s="121" t="s">
        <v>384</v>
      </c>
      <c r="C677" s="118" t="s">
        <v>28</v>
      </c>
      <c r="D677" s="119" t="s">
        <v>183</v>
      </c>
      <c r="E677" s="119" t="s">
        <v>183</v>
      </c>
      <c r="G677" s="110"/>
      <c r="H677" s="99"/>
      <c r="I677" s="96"/>
    </row>
    <row r="678" spans="2:9" ht="15.75">
      <c r="B678" s="121" t="s">
        <v>384</v>
      </c>
      <c r="C678" s="118" t="s">
        <v>94</v>
      </c>
      <c r="D678" s="119" t="s">
        <v>385</v>
      </c>
      <c r="E678" s="119" t="s">
        <v>385</v>
      </c>
      <c r="G678" s="110"/>
      <c r="H678" s="99"/>
      <c r="I678" s="96"/>
    </row>
    <row r="679" spans="2:9" ht="15.75">
      <c r="B679" s="121" t="s">
        <v>386</v>
      </c>
      <c r="C679" s="118" t="s">
        <v>2499</v>
      </c>
      <c r="D679" s="119" t="s">
        <v>387</v>
      </c>
      <c r="E679" s="119" t="s">
        <v>387</v>
      </c>
      <c r="G679" s="110"/>
      <c r="H679" s="99"/>
      <c r="I679" s="96"/>
    </row>
    <row r="680" spans="2:9" ht="15.75">
      <c r="B680" s="121" t="s">
        <v>386</v>
      </c>
      <c r="C680" s="118" t="s">
        <v>322</v>
      </c>
      <c r="D680" s="119" t="s">
        <v>388</v>
      </c>
      <c r="E680" s="119" t="s">
        <v>388</v>
      </c>
      <c r="G680" s="110"/>
      <c r="H680" s="99"/>
      <c r="I680" s="96"/>
    </row>
    <row r="681" spans="2:9" ht="15.75">
      <c r="B681" s="121" t="s">
        <v>386</v>
      </c>
      <c r="C681" s="118" t="s">
        <v>2</v>
      </c>
      <c r="D681" s="119" t="s">
        <v>188</v>
      </c>
      <c r="E681" s="119" t="s">
        <v>188</v>
      </c>
      <c r="G681" s="110"/>
      <c r="H681" s="99"/>
      <c r="I681" s="96"/>
    </row>
    <row r="682" spans="2:9" ht="15.75">
      <c r="B682" s="121" t="s">
        <v>386</v>
      </c>
      <c r="C682" s="118" t="s">
        <v>2</v>
      </c>
      <c r="D682" s="119" t="s">
        <v>188</v>
      </c>
      <c r="E682" s="119" t="s">
        <v>188</v>
      </c>
      <c r="G682" s="110"/>
      <c r="H682" s="99"/>
      <c r="I682" s="96"/>
    </row>
    <row r="683" spans="2:9" ht="15.75">
      <c r="B683" s="121" t="s">
        <v>386</v>
      </c>
      <c r="C683" s="118" t="s">
        <v>2</v>
      </c>
      <c r="D683" s="119" t="s">
        <v>188</v>
      </c>
      <c r="E683" s="119" t="s">
        <v>188</v>
      </c>
      <c r="G683" s="110"/>
      <c r="H683" s="99"/>
      <c r="I683" s="96"/>
    </row>
    <row r="684" spans="2:9" ht="15.75">
      <c r="B684" s="121" t="s">
        <v>386</v>
      </c>
      <c r="C684" s="118" t="s">
        <v>94</v>
      </c>
      <c r="D684" s="119" t="s">
        <v>389</v>
      </c>
      <c r="E684" s="119" t="s">
        <v>389</v>
      </c>
      <c r="G684" s="110"/>
      <c r="H684" s="99"/>
      <c r="I684" s="96"/>
    </row>
    <row r="685" spans="2:9" ht="15.75">
      <c r="B685" s="121" t="s">
        <v>386</v>
      </c>
      <c r="C685" s="118" t="s">
        <v>184</v>
      </c>
      <c r="D685" s="119" t="s">
        <v>2524</v>
      </c>
      <c r="E685" s="119" t="s">
        <v>2524</v>
      </c>
      <c r="G685" s="110"/>
      <c r="H685" s="99"/>
      <c r="I685" s="96"/>
    </row>
    <row r="686" spans="2:9" ht="15.75">
      <c r="B686" s="121" t="s">
        <v>386</v>
      </c>
      <c r="C686" s="118" t="s">
        <v>324</v>
      </c>
      <c r="D686" s="119" t="s">
        <v>212</v>
      </c>
      <c r="E686" s="119" t="s">
        <v>212</v>
      </c>
      <c r="G686" s="110"/>
      <c r="H686" s="99"/>
      <c r="I686" s="96"/>
    </row>
    <row r="687" spans="2:9" ht="15.75">
      <c r="B687" s="121" t="s">
        <v>386</v>
      </c>
      <c r="C687" s="118" t="s">
        <v>2</v>
      </c>
      <c r="D687" s="119" t="s">
        <v>188</v>
      </c>
      <c r="E687" s="119" t="s">
        <v>188</v>
      </c>
      <c r="G687" s="110"/>
      <c r="H687" s="99"/>
      <c r="I687" s="96"/>
    </row>
    <row r="688" spans="2:9" ht="15.75" customHeight="1">
      <c r="B688" s="121" t="s">
        <v>386</v>
      </c>
      <c r="C688" s="118" t="s">
        <v>184</v>
      </c>
      <c r="D688" s="119" t="s">
        <v>2524</v>
      </c>
      <c r="E688" s="119" t="s">
        <v>2524</v>
      </c>
      <c r="G688" s="110"/>
      <c r="H688" s="99"/>
      <c r="I688" s="96"/>
    </row>
    <row r="689" spans="2:9" ht="15.75">
      <c r="B689" s="121" t="s">
        <v>386</v>
      </c>
      <c r="C689" s="118" t="s">
        <v>390</v>
      </c>
      <c r="D689" s="119" t="s">
        <v>391</v>
      </c>
      <c r="E689" s="119" t="s">
        <v>391</v>
      </c>
      <c r="G689" s="110"/>
      <c r="H689" s="99"/>
      <c r="I689" s="96"/>
    </row>
    <row r="690" spans="2:9" ht="15.75">
      <c r="B690" s="121" t="s">
        <v>393</v>
      </c>
      <c r="C690" s="118" t="s">
        <v>2</v>
      </c>
      <c r="D690" s="119" t="s">
        <v>188</v>
      </c>
      <c r="E690" s="119" t="s">
        <v>188</v>
      </c>
      <c r="G690" s="110"/>
      <c r="H690" s="99"/>
      <c r="I690" s="96"/>
    </row>
    <row r="691" spans="2:9" ht="15.75">
      <c r="B691" s="121" t="s">
        <v>393</v>
      </c>
      <c r="C691" s="118" t="s">
        <v>392</v>
      </c>
      <c r="D691" s="119" t="s">
        <v>247</v>
      </c>
      <c r="E691" s="119" t="s">
        <v>247</v>
      </c>
      <c r="G691" s="110"/>
      <c r="H691" s="99"/>
      <c r="I691" s="96"/>
    </row>
    <row r="692" spans="2:9" ht="15.75">
      <c r="B692" s="121" t="s">
        <v>393</v>
      </c>
      <c r="C692" s="118" t="s">
        <v>28</v>
      </c>
      <c r="D692" s="119" t="s">
        <v>395</v>
      </c>
      <c r="E692" s="119" t="s">
        <v>395</v>
      </c>
      <c r="G692" s="110"/>
      <c r="H692" s="99"/>
      <c r="I692" s="96"/>
    </row>
    <row r="693" spans="2:9" ht="15.75">
      <c r="B693" s="121" t="s">
        <v>393</v>
      </c>
      <c r="C693" s="118" t="s">
        <v>392</v>
      </c>
      <c r="D693" s="119" t="s">
        <v>247</v>
      </c>
      <c r="E693" s="119" t="s">
        <v>247</v>
      </c>
      <c r="G693" s="110"/>
      <c r="H693" s="99"/>
      <c r="I693" s="96"/>
    </row>
    <row r="694" spans="2:9" ht="15.75">
      <c r="B694" s="121" t="s">
        <v>393</v>
      </c>
      <c r="C694" s="118" t="s">
        <v>2</v>
      </c>
      <c r="D694" s="119" t="s">
        <v>252</v>
      </c>
      <c r="E694" s="119" t="s">
        <v>252</v>
      </c>
      <c r="G694" s="110"/>
      <c r="H694" s="99"/>
      <c r="I694" s="96"/>
    </row>
    <row r="695" spans="2:9" ht="15.75">
      <c r="B695" s="121" t="s">
        <v>396</v>
      </c>
      <c r="C695" s="118" t="s">
        <v>2</v>
      </c>
      <c r="D695" s="119" t="s">
        <v>188</v>
      </c>
      <c r="E695" s="119" t="s">
        <v>188</v>
      </c>
      <c r="G695" s="110"/>
      <c r="H695" s="99"/>
      <c r="I695" s="96"/>
    </row>
    <row r="696" spans="2:9" ht="15.75">
      <c r="B696" s="121" t="s">
        <v>396</v>
      </c>
      <c r="C696" s="118" t="s">
        <v>28</v>
      </c>
      <c r="D696" s="119" t="s">
        <v>251</v>
      </c>
      <c r="E696" s="119" t="s">
        <v>251</v>
      </c>
      <c r="G696" s="110"/>
      <c r="H696" s="99"/>
      <c r="I696" s="96"/>
    </row>
    <row r="697" spans="2:9" ht="15.75">
      <c r="B697" s="121" t="s">
        <v>396</v>
      </c>
      <c r="C697" s="118" t="s">
        <v>2</v>
      </c>
      <c r="D697" s="119" t="s">
        <v>188</v>
      </c>
      <c r="E697" s="119" t="s">
        <v>188</v>
      </c>
      <c r="G697" s="110"/>
      <c r="H697" s="99"/>
      <c r="I697" s="96"/>
    </row>
    <row r="698" spans="2:9" ht="15.75">
      <c r="B698" s="121" t="s">
        <v>396</v>
      </c>
      <c r="C698" s="118" t="s">
        <v>2</v>
      </c>
      <c r="D698" s="119" t="s">
        <v>252</v>
      </c>
      <c r="E698" s="119" t="s">
        <v>252</v>
      </c>
      <c r="G698" s="110"/>
      <c r="H698" s="99"/>
      <c r="I698" s="96"/>
    </row>
    <row r="699" spans="2:9" ht="15.75">
      <c r="B699" s="121" t="s">
        <v>396</v>
      </c>
      <c r="C699" s="118" t="s">
        <v>28</v>
      </c>
      <c r="D699" s="119" t="s">
        <v>251</v>
      </c>
      <c r="E699" s="119" t="s">
        <v>251</v>
      </c>
      <c r="G699" s="110"/>
      <c r="H699" s="99"/>
      <c r="I699" s="96"/>
    </row>
    <row r="700" spans="2:9" ht="15.75">
      <c r="B700" s="121" t="s">
        <v>396</v>
      </c>
      <c r="C700" s="118" t="s">
        <v>2</v>
      </c>
      <c r="D700" s="119" t="s">
        <v>188</v>
      </c>
      <c r="E700" s="119" t="s">
        <v>188</v>
      </c>
      <c r="G700" s="110"/>
      <c r="H700" s="99"/>
      <c r="I700" s="96"/>
    </row>
    <row r="701" spans="2:9" ht="15.75">
      <c r="B701" s="121" t="s">
        <v>396</v>
      </c>
      <c r="C701" s="118" t="s">
        <v>2</v>
      </c>
      <c r="D701" s="119" t="s">
        <v>188</v>
      </c>
      <c r="E701" s="119" t="s">
        <v>188</v>
      </c>
      <c r="G701" s="110"/>
      <c r="H701" s="99"/>
      <c r="I701" s="96"/>
    </row>
    <row r="702" spans="2:9" ht="15.75">
      <c r="B702" s="121" t="s">
        <v>396</v>
      </c>
      <c r="C702" s="118" t="s">
        <v>2</v>
      </c>
      <c r="D702" s="119" t="s">
        <v>188</v>
      </c>
      <c r="E702" s="119" t="s">
        <v>188</v>
      </c>
      <c r="G702" s="110"/>
      <c r="H702" s="99"/>
      <c r="I702" s="96"/>
    </row>
    <row r="703" spans="2:9" ht="15.75">
      <c r="B703" s="121" t="s">
        <v>396</v>
      </c>
      <c r="C703" s="118" t="s">
        <v>184</v>
      </c>
      <c r="D703" s="119" t="s">
        <v>184</v>
      </c>
      <c r="E703" s="119" t="s">
        <v>184</v>
      </c>
      <c r="G703" s="110"/>
      <c r="H703" s="99"/>
      <c r="I703" s="96"/>
    </row>
    <row r="704" spans="2:9" ht="15.75">
      <c r="B704" s="121" t="s">
        <v>396</v>
      </c>
      <c r="C704" s="118" t="s">
        <v>184</v>
      </c>
      <c r="D704" s="119" t="s">
        <v>184</v>
      </c>
      <c r="E704" s="119" t="s">
        <v>184</v>
      </c>
      <c r="G704" s="110"/>
      <c r="H704" s="99"/>
      <c r="I704" s="96"/>
    </row>
    <row r="705" spans="2:9" ht="15.75">
      <c r="B705" s="121" t="s">
        <v>396</v>
      </c>
      <c r="C705" s="118" t="s">
        <v>2</v>
      </c>
      <c r="D705" s="119" t="s">
        <v>188</v>
      </c>
      <c r="E705" s="119" t="s">
        <v>188</v>
      </c>
      <c r="G705" s="110"/>
      <c r="H705" s="99"/>
      <c r="I705" s="96"/>
    </row>
    <row r="706" spans="2:9" ht="15.75">
      <c r="B706" s="121" t="s">
        <v>396</v>
      </c>
      <c r="C706" s="118" t="s">
        <v>2</v>
      </c>
      <c r="D706" s="119" t="s">
        <v>188</v>
      </c>
      <c r="E706" s="119" t="s">
        <v>188</v>
      </c>
      <c r="G706" s="110"/>
      <c r="H706" s="99"/>
      <c r="I706" s="96"/>
    </row>
    <row r="707" spans="2:9" ht="15.75">
      <c r="B707" s="121" t="s">
        <v>396</v>
      </c>
      <c r="C707" s="118" t="s">
        <v>40</v>
      </c>
      <c r="D707" s="119" t="s">
        <v>196</v>
      </c>
      <c r="E707" s="119" t="s">
        <v>196</v>
      </c>
      <c r="G707" s="110"/>
      <c r="H707" s="99"/>
      <c r="I707" s="96"/>
    </row>
    <row r="708" spans="2:9" ht="15.75">
      <c r="B708" s="121" t="s">
        <v>396</v>
      </c>
      <c r="C708" s="118" t="s">
        <v>2499</v>
      </c>
      <c r="D708" s="119" t="s">
        <v>209</v>
      </c>
      <c r="E708" s="119" t="s">
        <v>209</v>
      </c>
      <c r="G708" s="110"/>
      <c r="H708" s="99"/>
      <c r="I708" s="96"/>
    </row>
    <row r="709" spans="2:9" ht="15.75">
      <c r="B709" s="121" t="s">
        <v>396</v>
      </c>
      <c r="C709" s="118" t="s">
        <v>2499</v>
      </c>
      <c r="D709" s="119" t="s">
        <v>209</v>
      </c>
      <c r="E709" s="119" t="s">
        <v>209</v>
      </c>
      <c r="G709" s="110"/>
      <c r="H709" s="99"/>
      <c r="I709" s="96"/>
    </row>
    <row r="710" spans="2:9" ht="15.75">
      <c r="B710" s="121" t="s">
        <v>397</v>
      </c>
      <c r="C710" s="118" t="s">
        <v>2</v>
      </c>
      <c r="D710" s="119" t="s">
        <v>188</v>
      </c>
      <c r="E710" s="119" t="s">
        <v>188</v>
      </c>
      <c r="G710" s="110"/>
      <c r="H710" s="99"/>
      <c r="I710" s="96"/>
    </row>
    <row r="711" spans="2:9" ht="15.75">
      <c r="B711" s="121" t="s">
        <v>397</v>
      </c>
      <c r="C711" s="118" t="s">
        <v>2</v>
      </c>
      <c r="D711" s="119" t="s">
        <v>188</v>
      </c>
      <c r="E711" s="119" t="s">
        <v>188</v>
      </c>
      <c r="G711" s="110"/>
      <c r="H711" s="99"/>
      <c r="I711" s="96"/>
    </row>
    <row r="712" spans="2:9" ht="15.75">
      <c r="B712" s="121" t="s">
        <v>397</v>
      </c>
      <c r="C712" s="118" t="s">
        <v>2</v>
      </c>
      <c r="D712" s="119" t="s">
        <v>188</v>
      </c>
      <c r="E712" s="119" t="s">
        <v>188</v>
      </c>
      <c r="G712" s="110"/>
      <c r="H712" s="99"/>
      <c r="I712" s="96"/>
    </row>
    <row r="713" spans="2:9" ht="15.75">
      <c r="B713" s="121" t="s">
        <v>397</v>
      </c>
      <c r="C713" s="118" t="s">
        <v>2</v>
      </c>
      <c r="D713" s="119" t="s">
        <v>188</v>
      </c>
      <c r="E713" s="119" t="s">
        <v>188</v>
      </c>
      <c r="G713" s="110"/>
      <c r="H713" s="99"/>
      <c r="I713" s="96"/>
    </row>
    <row r="714" spans="2:9" ht="15.75">
      <c r="B714" s="121" t="s">
        <v>398</v>
      </c>
      <c r="C714" s="118" t="s">
        <v>2</v>
      </c>
      <c r="D714" s="119" t="s">
        <v>188</v>
      </c>
      <c r="E714" s="119" t="s">
        <v>188</v>
      </c>
      <c r="G714" s="110"/>
      <c r="H714" s="99"/>
      <c r="I714" s="96"/>
    </row>
    <row r="715" spans="2:9" ht="15.75">
      <c r="B715" s="121" t="s">
        <v>398</v>
      </c>
      <c r="C715" s="118" t="s">
        <v>28</v>
      </c>
      <c r="D715" s="119" t="s">
        <v>251</v>
      </c>
      <c r="E715" s="119" t="s">
        <v>251</v>
      </c>
      <c r="G715" s="110"/>
      <c r="H715" s="99"/>
      <c r="I715" s="96"/>
    </row>
    <row r="716" spans="2:9" ht="15.75">
      <c r="B716" s="121" t="s">
        <v>398</v>
      </c>
      <c r="C716" s="118" t="s">
        <v>2</v>
      </c>
      <c r="D716" s="119" t="s">
        <v>188</v>
      </c>
      <c r="E716" s="119" t="s">
        <v>188</v>
      </c>
      <c r="G716" s="110"/>
      <c r="H716" s="99"/>
      <c r="I716" s="96"/>
    </row>
    <row r="717" spans="2:9" ht="15.75">
      <c r="B717" s="121" t="s">
        <v>398</v>
      </c>
      <c r="C717" s="118" t="s">
        <v>2</v>
      </c>
      <c r="D717" s="119" t="s">
        <v>188</v>
      </c>
      <c r="E717" s="119" t="s">
        <v>188</v>
      </c>
      <c r="G717" s="110"/>
      <c r="H717" s="99"/>
      <c r="I717" s="96"/>
    </row>
    <row r="718" spans="2:9" ht="15.75">
      <c r="B718" s="121" t="s">
        <v>398</v>
      </c>
      <c r="C718" s="118" t="s">
        <v>2</v>
      </c>
      <c r="D718" s="119" t="s">
        <v>188</v>
      </c>
      <c r="E718" s="119" t="s">
        <v>188</v>
      </c>
      <c r="G718" s="110"/>
      <c r="H718" s="99"/>
      <c r="I718" s="96"/>
    </row>
    <row r="719" spans="2:9" ht="15.75">
      <c r="B719" s="121" t="s">
        <v>398</v>
      </c>
      <c r="C719" s="118" t="s">
        <v>2499</v>
      </c>
      <c r="D719" s="119" t="s">
        <v>209</v>
      </c>
      <c r="E719" s="119" t="s">
        <v>209</v>
      </c>
      <c r="G719" s="110"/>
      <c r="H719" s="99"/>
      <c r="I719" s="96"/>
    </row>
    <row r="720" spans="2:9" ht="15.75">
      <c r="B720" s="121" t="s">
        <v>399</v>
      </c>
      <c r="C720" s="118" t="s">
        <v>28</v>
      </c>
      <c r="D720" s="119" t="s">
        <v>244</v>
      </c>
      <c r="E720" s="119" t="s">
        <v>244</v>
      </c>
      <c r="G720" s="110"/>
      <c r="H720" s="99"/>
      <c r="I720" s="96"/>
    </row>
    <row r="721" spans="2:9" ht="15.75">
      <c r="B721" s="121" t="s">
        <v>399</v>
      </c>
      <c r="C721" s="118" t="s">
        <v>2499</v>
      </c>
      <c r="D721" s="119" t="s">
        <v>400</v>
      </c>
      <c r="E721" s="119" t="s">
        <v>400</v>
      </c>
      <c r="G721" s="110"/>
      <c r="H721" s="99"/>
      <c r="I721" s="96"/>
    </row>
    <row r="722" spans="2:9" ht="15.75">
      <c r="B722" s="121" t="s">
        <v>399</v>
      </c>
      <c r="C722" s="118" t="s">
        <v>2499</v>
      </c>
      <c r="D722" s="119" t="s">
        <v>401</v>
      </c>
      <c r="E722" s="119" t="s">
        <v>401</v>
      </c>
      <c r="G722" s="110"/>
      <c r="H722" s="99"/>
      <c r="I722" s="96"/>
    </row>
    <row r="723" spans="2:9" ht="15.75">
      <c r="B723" s="121" t="s">
        <v>399</v>
      </c>
      <c r="C723" s="118" t="s">
        <v>184</v>
      </c>
      <c r="D723" s="119" t="s">
        <v>2528</v>
      </c>
      <c r="E723" s="119" t="s">
        <v>2528</v>
      </c>
      <c r="G723" s="110"/>
      <c r="H723" s="99"/>
      <c r="I723" s="96"/>
    </row>
    <row r="724" spans="2:9" ht="15.75">
      <c r="B724" s="121"/>
      <c r="C724" s="118" t="s">
        <v>2499</v>
      </c>
      <c r="D724" s="119" t="s">
        <v>400</v>
      </c>
      <c r="E724" s="119" t="s">
        <v>400</v>
      </c>
      <c r="G724" s="110"/>
      <c r="H724" s="99"/>
      <c r="I724" s="96"/>
    </row>
    <row r="725" spans="2:9" ht="15.75">
      <c r="B725" s="121" t="s">
        <v>403</v>
      </c>
      <c r="C725" s="118" t="s">
        <v>2</v>
      </c>
      <c r="D725" s="119" t="s">
        <v>188</v>
      </c>
      <c r="E725" s="119" t="s">
        <v>188</v>
      </c>
      <c r="G725" s="110"/>
      <c r="H725" s="99"/>
      <c r="I725" s="96"/>
    </row>
    <row r="726" spans="2:9" ht="15.75">
      <c r="B726" s="121" t="s">
        <v>403</v>
      </c>
      <c r="C726" s="118" t="s">
        <v>2</v>
      </c>
      <c r="D726" s="119" t="s">
        <v>252</v>
      </c>
      <c r="E726" s="119" t="s">
        <v>252</v>
      </c>
      <c r="G726" s="110"/>
      <c r="H726" s="99"/>
      <c r="I726" s="96"/>
    </row>
    <row r="727" spans="2:9" ht="15.75">
      <c r="B727" s="121" t="s">
        <v>403</v>
      </c>
      <c r="C727" s="118" t="s">
        <v>2</v>
      </c>
      <c r="D727" s="119" t="s">
        <v>188</v>
      </c>
      <c r="E727" s="119" t="s">
        <v>188</v>
      </c>
      <c r="G727" s="110"/>
      <c r="H727" s="99"/>
      <c r="I727" s="96"/>
    </row>
    <row r="728" spans="2:9" ht="15.75">
      <c r="B728" s="121" t="s">
        <v>403</v>
      </c>
      <c r="C728" s="118" t="s">
        <v>2</v>
      </c>
      <c r="D728" s="119" t="s">
        <v>188</v>
      </c>
      <c r="E728" s="119" t="s">
        <v>188</v>
      </c>
      <c r="G728" s="110"/>
      <c r="H728" s="99"/>
      <c r="I728" s="96"/>
    </row>
    <row r="729" spans="2:9" ht="15.75">
      <c r="B729" s="121" t="s">
        <v>403</v>
      </c>
      <c r="C729" s="118" t="s">
        <v>2</v>
      </c>
      <c r="D729" s="119" t="s">
        <v>252</v>
      </c>
      <c r="E729" s="119" t="s">
        <v>252</v>
      </c>
      <c r="G729" s="110"/>
      <c r="H729" s="99"/>
      <c r="I729" s="96"/>
    </row>
    <row r="730" spans="2:9" ht="15.75">
      <c r="B730" s="121" t="s">
        <v>403</v>
      </c>
      <c r="C730" s="118" t="s">
        <v>94</v>
      </c>
      <c r="D730" s="119" t="s">
        <v>404</v>
      </c>
      <c r="E730" s="119" t="s">
        <v>404</v>
      </c>
      <c r="G730" s="110"/>
      <c r="H730" s="99"/>
      <c r="I730" s="96"/>
    </row>
    <row r="731" spans="2:9" ht="15.75">
      <c r="B731" s="121" t="s">
        <v>403</v>
      </c>
      <c r="C731" s="118" t="s">
        <v>94</v>
      </c>
      <c r="D731" s="119" t="s">
        <v>404</v>
      </c>
      <c r="E731" s="119" t="s">
        <v>404</v>
      </c>
      <c r="G731" s="110"/>
      <c r="H731" s="99"/>
      <c r="I731" s="96"/>
    </row>
    <row r="732" spans="2:9" ht="15.75">
      <c r="B732" s="121" t="s">
        <v>403</v>
      </c>
      <c r="C732" s="118" t="s">
        <v>2</v>
      </c>
      <c r="D732" s="119" t="s">
        <v>188</v>
      </c>
      <c r="E732" s="119" t="s">
        <v>188</v>
      </c>
      <c r="G732" s="110"/>
      <c r="H732" s="99"/>
      <c r="I732" s="96"/>
    </row>
    <row r="733" spans="2:9" ht="15.75">
      <c r="B733" s="121" t="s">
        <v>403</v>
      </c>
      <c r="C733" s="118" t="s">
        <v>2499</v>
      </c>
      <c r="D733" s="119" t="s">
        <v>230</v>
      </c>
      <c r="E733" s="119" t="s">
        <v>230</v>
      </c>
      <c r="G733" s="110"/>
      <c r="H733" s="99"/>
      <c r="I733" s="96"/>
    </row>
    <row r="734" spans="2:9" ht="15.75">
      <c r="B734" s="121" t="s">
        <v>403</v>
      </c>
      <c r="C734" s="118" t="s">
        <v>2</v>
      </c>
      <c r="D734" s="119" t="s">
        <v>188</v>
      </c>
      <c r="E734" s="119" t="s">
        <v>188</v>
      </c>
      <c r="G734" s="110"/>
      <c r="H734" s="99"/>
      <c r="I734" s="96"/>
    </row>
    <row r="735" spans="2:9" ht="15.75">
      <c r="B735" s="121" t="s">
        <v>405</v>
      </c>
      <c r="C735" s="118" t="s">
        <v>392</v>
      </c>
      <c r="D735" s="119" t="s">
        <v>247</v>
      </c>
      <c r="E735" s="119" t="s">
        <v>247</v>
      </c>
      <c r="G735" s="110"/>
      <c r="H735" s="99"/>
      <c r="I735" s="96"/>
    </row>
    <row r="736" spans="2:9" ht="15.75">
      <c r="B736" s="121" t="s">
        <v>405</v>
      </c>
      <c r="C736" s="118" t="s">
        <v>2</v>
      </c>
      <c r="D736" s="119" t="s">
        <v>188</v>
      </c>
      <c r="E736" s="119" t="s">
        <v>188</v>
      </c>
      <c r="G736" s="110"/>
      <c r="H736" s="99"/>
      <c r="I736" s="96"/>
    </row>
    <row r="737" spans="2:9" ht="15.75">
      <c r="B737" s="121" t="s">
        <v>405</v>
      </c>
      <c r="C737" s="118" t="s">
        <v>2</v>
      </c>
      <c r="D737" s="119" t="s">
        <v>188</v>
      </c>
      <c r="E737" s="119" t="s">
        <v>188</v>
      </c>
      <c r="G737" s="110"/>
      <c r="H737" s="99"/>
      <c r="I737" s="96"/>
    </row>
    <row r="738" spans="2:9" ht="15.75">
      <c r="B738" s="121" t="s">
        <v>405</v>
      </c>
      <c r="C738" s="118" t="s">
        <v>94</v>
      </c>
      <c r="D738" s="119" t="s">
        <v>344</v>
      </c>
      <c r="E738" s="119" t="s">
        <v>344</v>
      </c>
      <c r="G738" s="110"/>
      <c r="H738" s="99"/>
      <c r="I738" s="96"/>
    </row>
    <row r="739" spans="2:9" ht="15.75">
      <c r="B739" s="121" t="s">
        <v>405</v>
      </c>
      <c r="C739" s="118" t="s">
        <v>94</v>
      </c>
      <c r="D739" s="119" t="s">
        <v>406</v>
      </c>
      <c r="E739" s="119" t="s">
        <v>406</v>
      </c>
      <c r="G739" s="110"/>
      <c r="H739" s="99"/>
      <c r="I739" s="96"/>
    </row>
    <row r="740" spans="2:9" ht="15.75">
      <c r="B740" s="121" t="s">
        <v>405</v>
      </c>
      <c r="C740" s="118" t="s">
        <v>392</v>
      </c>
      <c r="D740" s="119" t="s">
        <v>247</v>
      </c>
      <c r="E740" s="119" t="s">
        <v>247</v>
      </c>
      <c r="G740" s="110"/>
      <c r="H740" s="99"/>
      <c r="I740" s="96"/>
    </row>
    <row r="741" spans="2:9" ht="15.75">
      <c r="B741" s="121" t="s">
        <v>405</v>
      </c>
      <c r="C741" s="118" t="s">
        <v>2</v>
      </c>
      <c r="D741" s="119" t="s">
        <v>188</v>
      </c>
      <c r="E741" s="119" t="s">
        <v>188</v>
      </c>
      <c r="G741" s="110"/>
      <c r="H741" s="99"/>
      <c r="I741" s="96"/>
    </row>
    <row r="742" spans="2:9" ht="15.75">
      <c r="B742" s="121" t="s">
        <v>405</v>
      </c>
      <c r="C742" s="118" t="s">
        <v>94</v>
      </c>
      <c r="D742" s="119" t="s">
        <v>344</v>
      </c>
      <c r="E742" s="119" t="s">
        <v>344</v>
      </c>
      <c r="G742" s="110"/>
      <c r="H742" s="99"/>
      <c r="I742" s="96"/>
    </row>
    <row r="743" spans="2:9" ht="15.75">
      <c r="B743" s="121" t="s">
        <v>405</v>
      </c>
      <c r="C743" s="118" t="s">
        <v>2</v>
      </c>
      <c r="D743" s="119" t="s">
        <v>252</v>
      </c>
      <c r="E743" s="119" t="s">
        <v>252</v>
      </c>
      <c r="G743" s="110"/>
      <c r="H743" s="99"/>
      <c r="I743" s="96"/>
    </row>
    <row r="744" spans="2:9" ht="15.75">
      <c r="B744" s="121" t="s">
        <v>405</v>
      </c>
      <c r="C744" s="118" t="s">
        <v>2</v>
      </c>
      <c r="D744" s="119" t="s">
        <v>188</v>
      </c>
      <c r="E744" s="119" t="s">
        <v>188</v>
      </c>
      <c r="G744" s="110"/>
      <c r="H744" s="99"/>
      <c r="I744" s="96"/>
    </row>
    <row r="745" spans="2:9" ht="15.75">
      <c r="B745" s="121" t="s">
        <v>405</v>
      </c>
      <c r="C745" s="118" t="s">
        <v>40</v>
      </c>
      <c r="D745" s="119" t="s">
        <v>193</v>
      </c>
      <c r="E745" s="119" t="s">
        <v>193</v>
      </c>
      <c r="G745" s="110"/>
      <c r="H745" s="99"/>
      <c r="I745" s="96"/>
    </row>
    <row r="746" spans="2:9" ht="15.75">
      <c r="B746" s="121" t="s">
        <v>405</v>
      </c>
      <c r="C746" s="118" t="s">
        <v>2499</v>
      </c>
      <c r="D746" s="119" t="s">
        <v>247</v>
      </c>
      <c r="E746" s="119" t="s">
        <v>247</v>
      </c>
      <c r="G746" s="110"/>
      <c r="H746" s="99"/>
      <c r="I746" s="96"/>
    </row>
    <row r="747" spans="2:9" ht="15.75">
      <c r="B747" s="121" t="s">
        <v>405</v>
      </c>
      <c r="C747" s="118" t="s">
        <v>2499</v>
      </c>
      <c r="D747" s="119" t="s">
        <v>247</v>
      </c>
      <c r="E747" s="119" t="s">
        <v>247</v>
      </c>
      <c r="G747" s="110"/>
      <c r="H747" s="99"/>
      <c r="I747" s="96"/>
    </row>
    <row r="748" spans="2:9" ht="15.75">
      <c r="B748" s="121" t="s">
        <v>407</v>
      </c>
      <c r="C748" s="118" t="s">
        <v>2</v>
      </c>
      <c r="D748" s="119" t="s">
        <v>188</v>
      </c>
      <c r="E748" s="119" t="s">
        <v>188</v>
      </c>
      <c r="G748" s="110"/>
      <c r="H748" s="99"/>
      <c r="I748" s="96"/>
    </row>
    <row r="749" spans="2:9" ht="15.75">
      <c r="B749" s="121" t="s">
        <v>407</v>
      </c>
      <c r="C749" s="118" t="s">
        <v>2</v>
      </c>
      <c r="D749" s="119" t="s">
        <v>188</v>
      </c>
      <c r="E749" s="119" t="s">
        <v>188</v>
      </c>
      <c r="G749" s="110"/>
      <c r="H749" s="99"/>
      <c r="I749" s="96"/>
    </row>
    <row r="750" spans="2:9" ht="15.75">
      <c r="B750" s="121" t="s">
        <v>407</v>
      </c>
      <c r="C750" s="118" t="s">
        <v>28</v>
      </c>
      <c r="D750" s="119" t="s">
        <v>251</v>
      </c>
      <c r="E750" s="119" t="s">
        <v>251</v>
      </c>
      <c r="G750" s="110"/>
      <c r="H750" s="99"/>
      <c r="I750" s="96"/>
    </row>
    <row r="751" spans="2:9" ht="15.75">
      <c r="B751" s="121" t="s">
        <v>407</v>
      </c>
      <c r="C751" s="118" t="s">
        <v>2</v>
      </c>
      <c r="D751" s="119" t="s">
        <v>188</v>
      </c>
      <c r="E751" s="119" t="s">
        <v>188</v>
      </c>
      <c r="G751" s="110"/>
      <c r="H751" s="99"/>
      <c r="I751" s="96"/>
    </row>
    <row r="752" spans="2:9" ht="15.75">
      <c r="B752" s="121" t="s">
        <v>407</v>
      </c>
      <c r="C752" s="118" t="s">
        <v>40</v>
      </c>
      <c r="D752" s="119" t="s">
        <v>196</v>
      </c>
      <c r="E752" s="119" t="s">
        <v>196</v>
      </c>
      <c r="G752" s="110"/>
      <c r="H752" s="99"/>
      <c r="I752" s="96"/>
    </row>
    <row r="753" spans="2:9" ht="15.75">
      <c r="B753" s="121" t="s">
        <v>408</v>
      </c>
      <c r="C753" s="118" t="s">
        <v>28</v>
      </c>
      <c r="D753" s="119" t="s">
        <v>251</v>
      </c>
      <c r="E753" s="119" t="s">
        <v>251</v>
      </c>
      <c r="G753" s="110"/>
      <c r="H753" s="99"/>
      <c r="I753" s="96"/>
    </row>
    <row r="754" spans="2:9" ht="15.75">
      <c r="B754" s="121" t="s">
        <v>408</v>
      </c>
      <c r="C754" s="118" t="s">
        <v>2</v>
      </c>
      <c r="D754" s="119" t="s">
        <v>188</v>
      </c>
      <c r="E754" s="119" t="s">
        <v>188</v>
      </c>
      <c r="G754" s="110"/>
      <c r="H754" s="99"/>
      <c r="I754" s="96"/>
    </row>
    <row r="755" spans="2:9" ht="15.75">
      <c r="B755" s="121" t="s">
        <v>408</v>
      </c>
      <c r="C755" s="118" t="s">
        <v>2</v>
      </c>
      <c r="D755" s="119" t="s">
        <v>252</v>
      </c>
      <c r="E755" s="119" t="s">
        <v>252</v>
      </c>
      <c r="G755" s="110"/>
      <c r="H755" s="99"/>
      <c r="I755" s="96"/>
    </row>
    <row r="756" spans="2:9" ht="15.75">
      <c r="B756" s="121" t="s">
        <v>408</v>
      </c>
      <c r="C756" s="118" t="s">
        <v>2</v>
      </c>
      <c r="D756" s="119" t="s">
        <v>188</v>
      </c>
      <c r="E756" s="119" t="s">
        <v>188</v>
      </c>
      <c r="G756" s="110"/>
      <c r="H756" s="99"/>
      <c r="I756" s="96"/>
    </row>
    <row r="757" spans="2:9" ht="15.75">
      <c r="B757" s="121" t="s">
        <v>408</v>
      </c>
      <c r="C757" s="118" t="s">
        <v>2</v>
      </c>
      <c r="D757" s="119" t="s">
        <v>188</v>
      </c>
      <c r="E757" s="119" t="s">
        <v>188</v>
      </c>
      <c r="G757" s="110"/>
      <c r="H757" s="99"/>
      <c r="I757" s="96"/>
    </row>
    <row r="758" spans="2:9" ht="15.75">
      <c r="B758" s="121" t="s">
        <v>408</v>
      </c>
      <c r="C758" s="118" t="s">
        <v>2499</v>
      </c>
      <c r="D758" s="119" t="s">
        <v>209</v>
      </c>
      <c r="E758" s="119" t="s">
        <v>209</v>
      </c>
      <c r="G758" s="110"/>
      <c r="H758" s="99"/>
      <c r="I758" s="96"/>
    </row>
    <row r="759" spans="2:9" ht="15.75">
      <c r="B759" s="121" t="s">
        <v>409</v>
      </c>
      <c r="C759" s="118" t="s">
        <v>28</v>
      </c>
      <c r="D759" s="119" t="s">
        <v>251</v>
      </c>
      <c r="E759" s="119" t="s">
        <v>251</v>
      </c>
      <c r="G759" s="110"/>
      <c r="H759" s="99"/>
      <c r="I759" s="96"/>
    </row>
    <row r="760" spans="2:9" ht="15.75">
      <c r="B760" s="121" t="s">
        <v>409</v>
      </c>
      <c r="C760" s="118" t="s">
        <v>184</v>
      </c>
      <c r="D760" s="119" t="s">
        <v>2529</v>
      </c>
      <c r="E760" s="119" t="s">
        <v>2529</v>
      </c>
      <c r="G760" s="110"/>
      <c r="H760" s="99"/>
      <c r="I760" s="96"/>
    </row>
    <row r="761" spans="2:9" ht="18" customHeight="1">
      <c r="B761" s="121" t="s">
        <v>409</v>
      </c>
      <c r="C761" s="118" t="s">
        <v>66</v>
      </c>
      <c r="D761" s="119" t="s">
        <v>410</v>
      </c>
      <c r="E761" s="119" t="s">
        <v>410</v>
      </c>
      <c r="G761" s="110"/>
      <c r="H761" s="99"/>
      <c r="I761" s="96"/>
    </row>
    <row r="762" spans="2:9" ht="18" customHeight="1">
      <c r="B762" s="121" t="s">
        <v>409</v>
      </c>
      <c r="C762" s="118" t="s">
        <v>2</v>
      </c>
      <c r="D762" s="119" t="s">
        <v>188</v>
      </c>
      <c r="E762" s="119" t="s">
        <v>188</v>
      </c>
      <c r="G762" s="110"/>
      <c r="H762" s="99"/>
      <c r="I762" s="96"/>
    </row>
    <row r="763" spans="2:9" ht="18" customHeight="1">
      <c r="B763" s="121" t="s">
        <v>409</v>
      </c>
      <c r="C763" s="118" t="s">
        <v>28</v>
      </c>
      <c r="D763" s="119" t="s">
        <v>251</v>
      </c>
      <c r="E763" s="119" t="s">
        <v>251</v>
      </c>
      <c r="G763" s="110"/>
      <c r="H763" s="99"/>
      <c r="I763" s="96"/>
    </row>
    <row r="764" spans="2:9" ht="18" customHeight="1">
      <c r="B764" s="121" t="s">
        <v>409</v>
      </c>
      <c r="C764" s="118" t="s">
        <v>2</v>
      </c>
      <c r="D764" s="119" t="s">
        <v>188</v>
      </c>
      <c r="E764" s="119" t="s">
        <v>188</v>
      </c>
      <c r="G764" s="110"/>
      <c r="H764" s="99"/>
      <c r="I764" s="96"/>
    </row>
    <row r="765" spans="2:9" ht="18" customHeight="1">
      <c r="B765" s="121" t="s">
        <v>409</v>
      </c>
      <c r="C765" s="118" t="s">
        <v>155</v>
      </c>
      <c r="D765" s="119" t="s">
        <v>206</v>
      </c>
      <c r="E765" s="119" t="s">
        <v>206</v>
      </c>
      <c r="G765" s="110"/>
      <c r="H765" s="99"/>
      <c r="I765" s="96"/>
    </row>
    <row r="766" spans="2:9" ht="18" customHeight="1">
      <c r="B766" s="121">
        <v>41031</v>
      </c>
      <c r="C766" s="118" t="s">
        <v>2499</v>
      </c>
      <c r="D766" s="119" t="s">
        <v>209</v>
      </c>
      <c r="E766" s="119" t="s">
        <v>209</v>
      </c>
      <c r="G766" s="110"/>
      <c r="H766" s="99"/>
      <c r="I766" s="96"/>
    </row>
    <row r="767" spans="2:9" ht="18" customHeight="1">
      <c r="B767" s="121">
        <v>41031</v>
      </c>
      <c r="C767" s="118" t="s">
        <v>2</v>
      </c>
      <c r="D767" s="119" t="s">
        <v>188</v>
      </c>
      <c r="E767" s="119" t="s">
        <v>188</v>
      </c>
      <c r="G767" s="110"/>
      <c r="H767" s="99"/>
      <c r="I767" s="96"/>
    </row>
    <row r="768" spans="2:9" ht="18" customHeight="1">
      <c r="B768" s="121">
        <v>41031</v>
      </c>
      <c r="C768" s="118" t="s">
        <v>2</v>
      </c>
      <c r="D768" s="119" t="s">
        <v>252</v>
      </c>
      <c r="E768" s="119" t="s">
        <v>252</v>
      </c>
      <c r="G768" s="110"/>
      <c r="H768" s="99"/>
      <c r="I768" s="96"/>
    </row>
    <row r="769" spans="2:9" ht="18" customHeight="1">
      <c r="B769" s="121">
        <v>41031</v>
      </c>
      <c r="C769" s="118" t="s">
        <v>94</v>
      </c>
      <c r="D769" s="119" t="s">
        <v>411</v>
      </c>
      <c r="E769" s="119" t="s">
        <v>411</v>
      </c>
      <c r="G769" s="110"/>
      <c r="H769" s="99"/>
      <c r="I769" s="96"/>
    </row>
    <row r="770" spans="2:9" ht="18" customHeight="1">
      <c r="B770" s="121">
        <v>41031</v>
      </c>
      <c r="C770" s="118" t="s">
        <v>2499</v>
      </c>
      <c r="D770" s="119" t="s">
        <v>327</v>
      </c>
      <c r="E770" s="119" t="s">
        <v>327</v>
      </c>
      <c r="G770" s="110"/>
      <c r="H770" s="99"/>
      <c r="I770" s="96"/>
    </row>
    <row r="771" spans="2:9" ht="18" customHeight="1">
      <c r="B771" s="121">
        <v>41031</v>
      </c>
      <c r="C771" s="118" t="s">
        <v>2499</v>
      </c>
      <c r="D771" s="119" t="s">
        <v>209</v>
      </c>
      <c r="E771" s="119" t="s">
        <v>209</v>
      </c>
      <c r="G771" s="110"/>
      <c r="H771" s="99"/>
      <c r="I771" s="96"/>
    </row>
    <row r="772" spans="2:9" ht="18" customHeight="1">
      <c r="B772" s="121">
        <v>41031</v>
      </c>
      <c r="C772" s="118" t="s">
        <v>2499</v>
      </c>
      <c r="D772" s="119" t="s">
        <v>209</v>
      </c>
      <c r="E772" s="119" t="s">
        <v>209</v>
      </c>
      <c r="G772" s="110"/>
      <c r="H772" s="99"/>
      <c r="I772" s="96"/>
    </row>
    <row r="773" spans="2:9" ht="18" customHeight="1">
      <c r="B773" s="121">
        <v>41031</v>
      </c>
      <c r="C773" s="118" t="s">
        <v>2499</v>
      </c>
      <c r="D773" s="119" t="s">
        <v>209</v>
      </c>
      <c r="E773" s="119" t="s">
        <v>209</v>
      </c>
      <c r="G773" s="110"/>
      <c r="H773" s="99"/>
      <c r="I773" s="96"/>
    </row>
    <row r="774" spans="2:9" ht="18" customHeight="1">
      <c r="B774" s="121">
        <v>41031</v>
      </c>
      <c r="C774" s="118" t="s">
        <v>94</v>
      </c>
      <c r="D774" s="119" t="s">
        <v>412</v>
      </c>
      <c r="E774" s="119" t="s">
        <v>412</v>
      </c>
      <c r="G774" s="110"/>
      <c r="H774" s="99"/>
      <c r="I774" s="96"/>
    </row>
    <row r="775" spans="2:9" ht="18" customHeight="1">
      <c r="B775" s="121">
        <v>41031</v>
      </c>
      <c r="C775" s="118" t="s">
        <v>2499</v>
      </c>
      <c r="D775" s="119" t="s">
        <v>327</v>
      </c>
      <c r="E775" s="119" t="s">
        <v>327</v>
      </c>
      <c r="G775" s="110"/>
      <c r="H775" s="99"/>
      <c r="I775" s="96"/>
    </row>
    <row r="776" spans="2:9" ht="18" customHeight="1">
      <c r="B776" s="121">
        <v>41031</v>
      </c>
      <c r="C776" s="118" t="s">
        <v>2499</v>
      </c>
      <c r="D776" s="119" t="s">
        <v>209</v>
      </c>
      <c r="E776" s="119" t="s">
        <v>209</v>
      </c>
      <c r="G776" s="110"/>
      <c r="H776" s="99"/>
      <c r="I776" s="96"/>
    </row>
    <row r="777" spans="2:9" ht="18" customHeight="1">
      <c r="B777" s="121">
        <v>41031</v>
      </c>
      <c r="C777" s="118" t="s">
        <v>2</v>
      </c>
      <c r="D777" s="119" t="s">
        <v>188</v>
      </c>
      <c r="E777" s="119" t="s">
        <v>188</v>
      </c>
      <c r="G777" s="110"/>
      <c r="H777" s="99"/>
      <c r="I777" s="96"/>
    </row>
    <row r="778" spans="2:9" ht="18" customHeight="1">
      <c r="B778" s="121">
        <v>41031</v>
      </c>
      <c r="C778" s="118" t="s">
        <v>2499</v>
      </c>
      <c r="D778" s="119" t="s">
        <v>209</v>
      </c>
      <c r="E778" s="119" t="s">
        <v>209</v>
      </c>
      <c r="G778" s="110"/>
      <c r="H778" s="99"/>
      <c r="I778" s="96"/>
    </row>
    <row r="779" spans="2:9" ht="18" customHeight="1">
      <c r="B779" s="121">
        <v>41031</v>
      </c>
      <c r="C779" s="118" t="s">
        <v>323</v>
      </c>
      <c r="D779" s="119" t="s">
        <v>263</v>
      </c>
      <c r="E779" s="119" t="s">
        <v>263</v>
      </c>
      <c r="G779" s="110"/>
      <c r="H779" s="99"/>
      <c r="I779" s="96"/>
    </row>
    <row r="780" spans="2:9" ht="18" customHeight="1">
      <c r="B780" s="121">
        <v>41031</v>
      </c>
      <c r="C780" s="118" t="s">
        <v>2499</v>
      </c>
      <c r="D780" s="119" t="s">
        <v>327</v>
      </c>
      <c r="E780" s="119" t="s">
        <v>327</v>
      </c>
      <c r="G780" s="110"/>
      <c r="H780" s="99"/>
      <c r="I780" s="96"/>
    </row>
    <row r="781" spans="2:9" ht="18" customHeight="1">
      <c r="B781" s="121">
        <v>41031</v>
      </c>
      <c r="C781" s="118" t="s">
        <v>2499</v>
      </c>
      <c r="D781" s="119" t="s">
        <v>209</v>
      </c>
      <c r="E781" s="119" t="s">
        <v>209</v>
      </c>
      <c r="G781" s="110"/>
      <c r="H781" s="99"/>
      <c r="I781" s="96"/>
    </row>
    <row r="782" spans="2:9" ht="18" customHeight="1">
      <c r="B782" s="121">
        <v>41031</v>
      </c>
      <c r="C782" s="118" t="s">
        <v>2499</v>
      </c>
      <c r="D782" s="119" t="s">
        <v>327</v>
      </c>
      <c r="E782" s="119" t="s">
        <v>327</v>
      </c>
      <c r="G782" s="110"/>
      <c r="H782" s="99"/>
      <c r="I782" s="96"/>
    </row>
    <row r="783" spans="2:9" ht="18" customHeight="1">
      <c r="B783" s="121">
        <v>41031</v>
      </c>
      <c r="C783" s="118" t="s">
        <v>2</v>
      </c>
      <c r="D783" s="119" t="s">
        <v>188</v>
      </c>
      <c r="E783" s="119" t="s">
        <v>188</v>
      </c>
      <c r="G783" s="110"/>
      <c r="H783" s="99"/>
      <c r="I783" s="96"/>
    </row>
    <row r="784" spans="2:9" ht="18" customHeight="1">
      <c r="B784" s="121" t="s">
        <v>413</v>
      </c>
      <c r="C784" s="118" t="s">
        <v>28</v>
      </c>
      <c r="D784" s="119" t="s">
        <v>194</v>
      </c>
      <c r="E784" s="119" t="s">
        <v>194</v>
      </c>
      <c r="G784" s="110"/>
      <c r="H784" s="99"/>
      <c r="I784" s="96"/>
    </row>
    <row r="785" spans="2:9" ht="18" customHeight="1">
      <c r="B785" s="121" t="s">
        <v>413</v>
      </c>
      <c r="C785" s="118" t="s">
        <v>94</v>
      </c>
      <c r="D785" s="119" t="s">
        <v>414</v>
      </c>
      <c r="E785" s="119" t="s">
        <v>414</v>
      </c>
      <c r="G785" s="110"/>
      <c r="H785" s="99"/>
      <c r="I785" s="96"/>
    </row>
    <row r="786" spans="2:9" ht="18" customHeight="1">
      <c r="B786" s="121" t="s">
        <v>413</v>
      </c>
      <c r="C786" s="118" t="s">
        <v>2</v>
      </c>
      <c r="D786" s="119" t="s">
        <v>188</v>
      </c>
      <c r="E786" s="119" t="s">
        <v>188</v>
      </c>
      <c r="G786" s="110"/>
      <c r="H786" s="99"/>
      <c r="I786" s="96"/>
    </row>
    <row r="787" spans="2:9" ht="18" customHeight="1">
      <c r="B787" s="121" t="s">
        <v>413</v>
      </c>
      <c r="C787" s="118" t="s">
        <v>2</v>
      </c>
      <c r="D787" s="119" t="s">
        <v>252</v>
      </c>
      <c r="E787" s="119" t="s">
        <v>252</v>
      </c>
      <c r="G787" s="110"/>
      <c r="H787" s="99"/>
      <c r="I787" s="96"/>
    </row>
    <row r="788" spans="2:9" ht="18" customHeight="1">
      <c r="B788" s="121" t="s">
        <v>413</v>
      </c>
      <c r="C788" s="118" t="s">
        <v>2</v>
      </c>
      <c r="D788" s="119" t="s">
        <v>188</v>
      </c>
      <c r="E788" s="119" t="s">
        <v>188</v>
      </c>
      <c r="G788" s="110"/>
      <c r="H788" s="99"/>
      <c r="I788" s="96"/>
    </row>
    <row r="789" spans="2:9" ht="18" customHeight="1">
      <c r="B789" s="121" t="s">
        <v>415</v>
      </c>
      <c r="C789" s="118" t="s">
        <v>2</v>
      </c>
      <c r="D789" s="119" t="s">
        <v>416</v>
      </c>
      <c r="E789" s="119" t="s">
        <v>416</v>
      </c>
      <c r="G789" s="110"/>
      <c r="H789" s="99"/>
      <c r="I789" s="96"/>
    </row>
    <row r="790" spans="2:9" ht="18" customHeight="1">
      <c r="B790" s="121" t="s">
        <v>415</v>
      </c>
      <c r="C790" s="118" t="s">
        <v>2</v>
      </c>
      <c r="D790" s="119" t="s">
        <v>416</v>
      </c>
      <c r="E790" s="119" t="s">
        <v>416</v>
      </c>
      <c r="G790" s="110"/>
      <c r="H790" s="99"/>
      <c r="I790" s="96"/>
    </row>
    <row r="791" spans="2:9" ht="18" customHeight="1">
      <c r="B791" s="121" t="s">
        <v>415</v>
      </c>
      <c r="C791" s="118" t="s">
        <v>2</v>
      </c>
      <c r="D791" s="119" t="s">
        <v>416</v>
      </c>
      <c r="E791" s="119" t="s">
        <v>416</v>
      </c>
      <c r="G791" s="110"/>
      <c r="H791" s="99"/>
      <c r="I791" s="96"/>
    </row>
    <row r="792" spans="2:9" ht="18" customHeight="1">
      <c r="B792" s="121" t="s">
        <v>415</v>
      </c>
      <c r="C792" s="118" t="s">
        <v>2</v>
      </c>
      <c r="D792" s="119" t="s">
        <v>416</v>
      </c>
      <c r="E792" s="119" t="s">
        <v>416</v>
      </c>
      <c r="G792" s="110"/>
      <c r="H792" s="99"/>
      <c r="I792" s="96"/>
    </row>
    <row r="793" spans="2:9" ht="18" customHeight="1">
      <c r="B793" s="121" t="s">
        <v>415</v>
      </c>
      <c r="C793" s="118" t="s">
        <v>2</v>
      </c>
      <c r="D793" s="119" t="s">
        <v>416</v>
      </c>
      <c r="E793" s="119" t="s">
        <v>416</v>
      </c>
      <c r="G793" s="110"/>
      <c r="H793" s="99"/>
      <c r="I793" s="96"/>
    </row>
    <row r="794" spans="2:9" ht="18" customHeight="1">
      <c r="B794" s="121" t="s">
        <v>415</v>
      </c>
      <c r="C794" s="118" t="s">
        <v>155</v>
      </c>
      <c r="D794" s="119" t="s">
        <v>417</v>
      </c>
      <c r="E794" s="119" t="s">
        <v>417</v>
      </c>
      <c r="G794" s="110"/>
      <c r="H794" s="99"/>
      <c r="I794" s="96"/>
    </row>
    <row r="795" spans="2:9" ht="18" customHeight="1">
      <c r="B795" s="121" t="s">
        <v>415</v>
      </c>
      <c r="C795" s="118" t="s">
        <v>184</v>
      </c>
      <c r="D795" s="119" t="s">
        <v>2530</v>
      </c>
      <c r="E795" s="119" t="s">
        <v>2530</v>
      </c>
      <c r="G795" s="110"/>
      <c r="H795" s="99"/>
      <c r="I795" s="96"/>
    </row>
    <row r="796" spans="2:9" ht="18" customHeight="1">
      <c r="B796" s="121" t="s">
        <v>415</v>
      </c>
      <c r="C796" s="118" t="s">
        <v>184</v>
      </c>
      <c r="D796" s="119" t="s">
        <v>2524</v>
      </c>
      <c r="E796" s="119" t="s">
        <v>2524</v>
      </c>
      <c r="G796" s="110"/>
      <c r="H796" s="99"/>
      <c r="I796" s="96"/>
    </row>
    <row r="797" spans="2:9" ht="18" customHeight="1">
      <c r="B797" s="121" t="s">
        <v>418</v>
      </c>
      <c r="C797" s="118" t="s">
        <v>2</v>
      </c>
      <c r="D797" s="119" t="s">
        <v>233</v>
      </c>
      <c r="E797" s="119" t="s">
        <v>233</v>
      </c>
      <c r="G797" s="110"/>
      <c r="H797" s="99"/>
      <c r="I797" s="96"/>
    </row>
    <row r="798" spans="2:9" ht="18" customHeight="1">
      <c r="B798" s="121" t="s">
        <v>418</v>
      </c>
      <c r="C798" s="118" t="s">
        <v>28</v>
      </c>
      <c r="D798" s="119" t="s">
        <v>419</v>
      </c>
      <c r="E798" s="119" t="s">
        <v>419</v>
      </c>
      <c r="G798" s="110"/>
      <c r="H798" s="99"/>
      <c r="I798" s="96"/>
    </row>
    <row r="799" spans="2:9" ht="18" customHeight="1">
      <c r="B799" s="121" t="s">
        <v>418</v>
      </c>
      <c r="C799" s="118" t="s">
        <v>2</v>
      </c>
      <c r="D799" s="119" t="s">
        <v>233</v>
      </c>
      <c r="E799" s="119" t="s">
        <v>233</v>
      </c>
      <c r="G799" s="110"/>
      <c r="H799" s="99"/>
      <c r="I799" s="96"/>
    </row>
    <row r="800" spans="2:9" ht="18" customHeight="1">
      <c r="B800" s="121" t="s">
        <v>418</v>
      </c>
      <c r="C800" s="118" t="s">
        <v>94</v>
      </c>
      <c r="D800" s="119" t="s">
        <v>420</v>
      </c>
      <c r="E800" s="119" t="s">
        <v>420</v>
      </c>
      <c r="G800" s="110"/>
      <c r="H800" s="99"/>
      <c r="I800" s="96"/>
    </row>
    <row r="801" spans="2:9" ht="18" customHeight="1">
      <c r="B801" s="121" t="s">
        <v>418</v>
      </c>
      <c r="C801" s="118" t="s">
        <v>2</v>
      </c>
      <c r="D801" s="119" t="s">
        <v>188</v>
      </c>
      <c r="E801" s="119" t="s">
        <v>188</v>
      </c>
      <c r="G801" s="110"/>
      <c r="H801" s="99"/>
      <c r="I801" s="96"/>
    </row>
    <row r="802" spans="2:9" ht="18" customHeight="1">
      <c r="B802" s="121" t="s">
        <v>418</v>
      </c>
      <c r="C802" s="118" t="s">
        <v>2</v>
      </c>
      <c r="D802" s="119" t="s">
        <v>188</v>
      </c>
      <c r="E802" s="119" t="s">
        <v>188</v>
      </c>
      <c r="G802" s="110"/>
      <c r="H802" s="99"/>
      <c r="I802" s="96"/>
    </row>
    <row r="803" spans="2:9" ht="18" customHeight="1">
      <c r="B803" s="121" t="s">
        <v>418</v>
      </c>
      <c r="C803" s="118" t="s">
        <v>2</v>
      </c>
      <c r="D803" s="119" t="s">
        <v>233</v>
      </c>
      <c r="E803" s="119" t="s">
        <v>233</v>
      </c>
      <c r="G803" s="110"/>
      <c r="H803" s="99"/>
      <c r="I803" s="96"/>
    </row>
    <row r="804" spans="2:9" ht="18" customHeight="1">
      <c r="B804" s="121" t="s">
        <v>421</v>
      </c>
      <c r="C804" s="118" t="s">
        <v>94</v>
      </c>
      <c r="D804" s="119" t="s">
        <v>422</v>
      </c>
      <c r="E804" s="119" t="s">
        <v>422</v>
      </c>
      <c r="G804" s="110"/>
      <c r="H804" s="99"/>
      <c r="I804" s="96"/>
    </row>
    <row r="805" spans="2:9" ht="18" customHeight="1">
      <c r="B805" s="121" t="s">
        <v>421</v>
      </c>
      <c r="C805" s="118" t="s">
        <v>2</v>
      </c>
      <c r="D805" s="119" t="s">
        <v>188</v>
      </c>
      <c r="E805" s="119" t="s">
        <v>188</v>
      </c>
      <c r="G805" s="110"/>
      <c r="H805" s="99"/>
      <c r="I805" s="96"/>
    </row>
    <row r="806" spans="2:9" ht="18" customHeight="1">
      <c r="B806" s="121" t="s">
        <v>421</v>
      </c>
      <c r="C806" s="118" t="s">
        <v>2</v>
      </c>
      <c r="D806" s="119" t="s">
        <v>188</v>
      </c>
      <c r="E806" s="119" t="s">
        <v>188</v>
      </c>
      <c r="G806" s="110"/>
      <c r="H806" s="99"/>
      <c r="I806" s="96"/>
    </row>
    <row r="807" spans="2:9" ht="18" customHeight="1">
      <c r="B807" s="121" t="s">
        <v>421</v>
      </c>
      <c r="C807" s="118" t="s">
        <v>28</v>
      </c>
      <c r="D807" s="119" t="s">
        <v>423</v>
      </c>
      <c r="E807" s="119" t="s">
        <v>423</v>
      </c>
      <c r="G807" s="110"/>
      <c r="H807" s="99"/>
      <c r="I807" s="96"/>
    </row>
    <row r="808" spans="2:9" ht="18" customHeight="1">
      <c r="B808" s="121" t="s">
        <v>421</v>
      </c>
      <c r="C808" s="118" t="s">
        <v>2</v>
      </c>
      <c r="D808" s="115" t="s">
        <v>457</v>
      </c>
      <c r="E808" s="119" t="s">
        <v>424</v>
      </c>
      <c r="G808" s="110"/>
      <c r="H808" s="99"/>
      <c r="I808" s="96"/>
    </row>
    <row r="809" spans="2:9" ht="18" customHeight="1">
      <c r="B809" s="121" t="s">
        <v>421</v>
      </c>
      <c r="C809" s="118" t="s">
        <v>2</v>
      </c>
      <c r="D809" s="119" t="s">
        <v>188</v>
      </c>
      <c r="E809" s="119" t="s">
        <v>188</v>
      </c>
      <c r="G809" s="110"/>
      <c r="H809" s="99"/>
      <c r="I809" s="96"/>
    </row>
    <row r="810" spans="2:9" ht="18" customHeight="1">
      <c r="B810" s="121" t="s">
        <v>421</v>
      </c>
      <c r="C810" s="118" t="s">
        <v>28</v>
      </c>
      <c r="D810" s="119" t="s">
        <v>424</v>
      </c>
      <c r="E810" s="119" t="s">
        <v>424</v>
      </c>
      <c r="G810" s="110"/>
      <c r="H810" s="99"/>
      <c r="I810" s="96"/>
    </row>
    <row r="811" spans="2:9" ht="18" customHeight="1">
      <c r="B811" s="121" t="s">
        <v>421</v>
      </c>
      <c r="C811" s="118" t="s">
        <v>28</v>
      </c>
      <c r="D811" s="119" t="s">
        <v>425</v>
      </c>
      <c r="E811" s="119" t="s">
        <v>425</v>
      </c>
      <c r="G811" s="110"/>
      <c r="H811" s="99"/>
      <c r="I811" s="96"/>
    </row>
    <row r="812" spans="2:9" ht="18" customHeight="1">
      <c r="B812" s="121" t="s">
        <v>429</v>
      </c>
      <c r="C812" s="118" t="s">
        <v>28</v>
      </c>
      <c r="D812" s="119" t="s">
        <v>260</v>
      </c>
      <c r="E812" s="119" t="s">
        <v>260</v>
      </c>
      <c r="G812" s="110"/>
      <c r="H812" s="99"/>
      <c r="I812" s="96"/>
    </row>
    <row r="813" spans="2:9" ht="18" customHeight="1">
      <c r="B813" s="121" t="s">
        <v>429</v>
      </c>
      <c r="C813" s="118" t="s">
        <v>2499</v>
      </c>
      <c r="D813" s="119" t="s">
        <v>426</v>
      </c>
      <c r="E813" s="119" t="s">
        <v>426</v>
      </c>
      <c r="G813" s="110"/>
      <c r="H813" s="99"/>
      <c r="I813" s="96"/>
    </row>
    <row r="814" spans="2:9" ht="18" customHeight="1">
      <c r="B814" s="121" t="s">
        <v>429</v>
      </c>
      <c r="C814" s="118" t="s">
        <v>2499</v>
      </c>
      <c r="D814" s="119" t="s">
        <v>427</v>
      </c>
      <c r="E814" s="119" t="s">
        <v>427</v>
      </c>
      <c r="G814" s="110"/>
      <c r="H814" s="99"/>
      <c r="I814" s="96"/>
    </row>
    <row r="815" spans="2:9" ht="18" customHeight="1">
      <c r="B815" s="121" t="s">
        <v>429</v>
      </c>
      <c r="C815" s="118" t="s">
        <v>2499</v>
      </c>
      <c r="D815" s="119" t="s">
        <v>427</v>
      </c>
      <c r="E815" s="119" t="s">
        <v>427</v>
      </c>
      <c r="G815" s="110"/>
      <c r="H815" s="99"/>
      <c r="I815" s="96"/>
    </row>
    <row r="816" spans="2:9" ht="18" customHeight="1">
      <c r="B816" s="121" t="s">
        <v>429</v>
      </c>
      <c r="C816" s="118" t="s">
        <v>2499</v>
      </c>
      <c r="D816" s="119" t="s">
        <v>426</v>
      </c>
      <c r="E816" s="119" t="s">
        <v>426</v>
      </c>
      <c r="G816" s="110"/>
      <c r="H816" s="99"/>
      <c r="I816" s="96"/>
    </row>
    <row r="817" spans="2:9" ht="18" customHeight="1">
      <c r="B817" s="121" t="s">
        <v>429</v>
      </c>
      <c r="C817" s="118" t="s">
        <v>323</v>
      </c>
      <c r="D817" s="119" t="s">
        <v>309</v>
      </c>
      <c r="E817" s="119" t="s">
        <v>309</v>
      </c>
      <c r="G817" s="110"/>
      <c r="H817" s="99"/>
      <c r="I817" s="96"/>
    </row>
    <row r="818" spans="2:9" ht="18" customHeight="1">
      <c r="B818" s="121" t="s">
        <v>429</v>
      </c>
      <c r="C818" s="118" t="s">
        <v>323</v>
      </c>
      <c r="D818" s="119" t="s">
        <v>428</v>
      </c>
      <c r="E818" s="119" t="s">
        <v>428</v>
      </c>
      <c r="G818" s="110"/>
      <c r="H818" s="99"/>
      <c r="I818" s="96"/>
    </row>
    <row r="819" spans="2:9" ht="18" customHeight="1">
      <c r="B819" s="121" t="s">
        <v>429</v>
      </c>
      <c r="C819" s="118" t="s">
        <v>2499</v>
      </c>
      <c r="D819" s="119" t="s">
        <v>426</v>
      </c>
      <c r="E819" s="119" t="s">
        <v>426</v>
      </c>
      <c r="G819" s="110"/>
      <c r="H819" s="99"/>
      <c r="I819" s="96"/>
    </row>
    <row r="820" spans="2:9" ht="18" customHeight="1">
      <c r="B820" s="121" t="s">
        <v>430</v>
      </c>
      <c r="C820" s="118" t="s">
        <v>28</v>
      </c>
      <c r="D820" s="119" t="s">
        <v>431</v>
      </c>
      <c r="E820" s="119" t="s">
        <v>431</v>
      </c>
      <c r="G820" s="110"/>
      <c r="H820" s="99"/>
      <c r="I820" s="96"/>
    </row>
    <row r="821" spans="2:9" ht="18" customHeight="1">
      <c r="B821" s="121" t="s">
        <v>430</v>
      </c>
      <c r="C821" s="118" t="s">
        <v>186</v>
      </c>
      <c r="D821" s="119" t="s">
        <v>432</v>
      </c>
      <c r="E821" s="119" t="s">
        <v>432</v>
      </c>
      <c r="G821" s="110"/>
      <c r="H821" s="99"/>
      <c r="I821" s="96"/>
    </row>
    <row r="822" spans="2:9" ht="18" customHeight="1">
      <c r="B822" s="121" t="s">
        <v>430</v>
      </c>
      <c r="C822" s="118" t="s">
        <v>186</v>
      </c>
      <c r="D822" s="119" t="s">
        <v>433</v>
      </c>
      <c r="E822" s="119" t="s">
        <v>433</v>
      </c>
      <c r="G822" s="110"/>
      <c r="H822" s="99"/>
      <c r="I822" s="96"/>
    </row>
    <row r="823" spans="2:9" ht="18" customHeight="1">
      <c r="B823" s="121" t="s">
        <v>430</v>
      </c>
      <c r="C823" s="118" t="s">
        <v>155</v>
      </c>
      <c r="D823" s="119" t="s">
        <v>206</v>
      </c>
      <c r="E823" s="119" t="s">
        <v>206</v>
      </c>
      <c r="G823" s="110"/>
      <c r="H823" s="99"/>
      <c r="I823" s="96"/>
    </row>
    <row r="824" spans="2:9" ht="18" customHeight="1">
      <c r="B824" s="121" t="s">
        <v>430</v>
      </c>
      <c r="C824" s="118" t="s">
        <v>2</v>
      </c>
      <c r="D824" s="119" t="s">
        <v>110</v>
      </c>
      <c r="E824" s="119" t="s">
        <v>110</v>
      </c>
      <c r="G824" s="110"/>
      <c r="H824" s="99"/>
      <c r="I824" s="96"/>
    </row>
    <row r="825" spans="2:9" ht="18" customHeight="1">
      <c r="B825" s="121" t="s">
        <v>430</v>
      </c>
      <c r="C825" s="118" t="s">
        <v>186</v>
      </c>
      <c r="D825" s="119" t="s">
        <v>434</v>
      </c>
      <c r="E825" s="119" t="s">
        <v>434</v>
      </c>
      <c r="G825" s="110"/>
      <c r="H825" s="99"/>
      <c r="I825" s="96"/>
    </row>
    <row r="826" spans="2:9" ht="18" customHeight="1">
      <c r="B826" s="121" t="s">
        <v>435</v>
      </c>
      <c r="C826" s="118" t="s">
        <v>2</v>
      </c>
      <c r="D826" s="119" t="s">
        <v>188</v>
      </c>
      <c r="E826" s="119" t="s">
        <v>188</v>
      </c>
      <c r="G826" s="110"/>
      <c r="H826" s="99"/>
      <c r="I826" s="96"/>
    </row>
    <row r="827" spans="2:9" ht="18" customHeight="1">
      <c r="B827" s="121" t="s">
        <v>435</v>
      </c>
      <c r="C827" s="118" t="s">
        <v>28</v>
      </c>
      <c r="D827" s="119" t="s">
        <v>251</v>
      </c>
      <c r="E827" s="119" t="s">
        <v>251</v>
      </c>
      <c r="G827" s="110"/>
      <c r="H827" s="99"/>
      <c r="I827" s="96"/>
    </row>
    <row r="828" spans="2:9" ht="18" customHeight="1">
      <c r="B828" s="121" t="s">
        <v>435</v>
      </c>
      <c r="C828" s="118" t="s">
        <v>28</v>
      </c>
      <c r="D828" s="119" t="s">
        <v>251</v>
      </c>
      <c r="E828" s="119" t="s">
        <v>251</v>
      </c>
      <c r="G828" s="110"/>
      <c r="H828" s="99"/>
      <c r="I828" s="96"/>
    </row>
    <row r="829" spans="2:9" ht="18" customHeight="1">
      <c r="B829" s="121" t="s">
        <v>435</v>
      </c>
      <c r="C829" s="118" t="s">
        <v>2</v>
      </c>
      <c r="D829" s="119" t="s">
        <v>188</v>
      </c>
      <c r="E829" s="119" t="s">
        <v>188</v>
      </c>
      <c r="G829" s="110"/>
      <c r="H829" s="99"/>
      <c r="I829" s="96"/>
    </row>
    <row r="830" spans="2:9" ht="18" customHeight="1">
      <c r="B830" s="121" t="s">
        <v>435</v>
      </c>
      <c r="C830" s="118" t="s">
        <v>2</v>
      </c>
      <c r="D830" s="119" t="s">
        <v>188</v>
      </c>
      <c r="E830" s="119" t="s">
        <v>188</v>
      </c>
      <c r="G830" s="110"/>
      <c r="H830" s="99"/>
      <c r="I830" s="96"/>
    </row>
    <row r="831" spans="2:9" ht="18" customHeight="1">
      <c r="B831" s="121" t="s">
        <v>435</v>
      </c>
      <c r="C831" s="118" t="s">
        <v>2</v>
      </c>
      <c r="D831" s="119" t="s">
        <v>188</v>
      </c>
      <c r="E831" s="119" t="s">
        <v>188</v>
      </c>
      <c r="G831" s="110"/>
      <c r="H831" s="99"/>
      <c r="I831" s="96"/>
    </row>
    <row r="832" spans="2:9" ht="18" customHeight="1">
      <c r="B832" s="121" t="s">
        <v>435</v>
      </c>
      <c r="C832" s="118" t="s">
        <v>28</v>
      </c>
      <c r="D832" s="119" t="s">
        <v>251</v>
      </c>
      <c r="E832" s="119" t="s">
        <v>251</v>
      </c>
      <c r="G832" s="110"/>
      <c r="H832" s="99"/>
      <c r="I832" s="96"/>
    </row>
    <row r="833" spans="2:9" ht="18" customHeight="1">
      <c r="B833" s="121" t="s">
        <v>435</v>
      </c>
      <c r="C833" s="118" t="s">
        <v>28</v>
      </c>
      <c r="D833" s="119" t="s">
        <v>251</v>
      </c>
      <c r="E833" s="119" t="s">
        <v>251</v>
      </c>
      <c r="G833" s="110"/>
      <c r="H833" s="99"/>
      <c r="I833" s="96"/>
    </row>
    <row r="834" spans="2:9" ht="18" customHeight="1">
      <c r="B834" s="121" t="s">
        <v>435</v>
      </c>
      <c r="C834" s="118" t="s">
        <v>94</v>
      </c>
      <c r="D834" s="119" t="s">
        <v>436</v>
      </c>
      <c r="E834" s="119" t="s">
        <v>436</v>
      </c>
      <c r="G834" s="110"/>
      <c r="H834" s="99"/>
      <c r="I834" s="96"/>
    </row>
    <row r="835" spans="2:9" ht="18" customHeight="1">
      <c r="B835" s="121" t="s">
        <v>435</v>
      </c>
      <c r="C835" s="118" t="s">
        <v>94</v>
      </c>
      <c r="D835" s="119" t="s">
        <v>436</v>
      </c>
      <c r="E835" s="119" t="s">
        <v>436</v>
      </c>
      <c r="G835" s="110"/>
      <c r="H835" s="99"/>
      <c r="I835" s="96"/>
    </row>
    <row r="836" spans="2:9" ht="18" customHeight="1">
      <c r="B836" s="121" t="s">
        <v>435</v>
      </c>
      <c r="C836" s="118" t="s">
        <v>94</v>
      </c>
      <c r="D836" s="119" t="s">
        <v>436</v>
      </c>
      <c r="E836" s="119" t="s">
        <v>436</v>
      </c>
      <c r="G836" s="110"/>
      <c r="H836" s="99"/>
      <c r="I836" s="96"/>
    </row>
    <row r="837" spans="2:9" ht="18" customHeight="1">
      <c r="B837" s="121" t="s">
        <v>437</v>
      </c>
      <c r="C837" s="118" t="s">
        <v>186</v>
      </c>
      <c r="D837" s="119" t="s">
        <v>278</v>
      </c>
      <c r="E837" s="119" t="s">
        <v>278</v>
      </c>
      <c r="G837" s="110"/>
      <c r="H837" s="99"/>
      <c r="I837" s="96"/>
    </row>
    <row r="838" spans="2:9" ht="18" customHeight="1">
      <c r="B838" s="121" t="s">
        <v>437</v>
      </c>
      <c r="C838" s="118" t="s">
        <v>2</v>
      </c>
      <c r="D838" s="119" t="s">
        <v>439</v>
      </c>
      <c r="E838" s="119" t="s">
        <v>439</v>
      </c>
      <c r="G838" s="110"/>
      <c r="H838" s="99"/>
      <c r="I838" s="96"/>
    </row>
    <row r="839" spans="2:9" ht="18" customHeight="1">
      <c r="B839" s="121" t="s">
        <v>437</v>
      </c>
      <c r="C839" s="118" t="s">
        <v>28</v>
      </c>
      <c r="D839" s="119" t="s">
        <v>194</v>
      </c>
      <c r="E839" s="119" t="s">
        <v>194</v>
      </c>
      <c r="G839" s="110"/>
      <c r="H839" s="99"/>
      <c r="I839" s="96"/>
    </row>
    <row r="840" spans="2:9" ht="18" customHeight="1">
      <c r="B840" s="121" t="s">
        <v>437</v>
      </c>
      <c r="C840" s="118" t="s">
        <v>2</v>
      </c>
      <c r="D840" s="119" t="s">
        <v>188</v>
      </c>
      <c r="E840" s="119" t="s">
        <v>188</v>
      </c>
      <c r="G840" s="110"/>
      <c r="H840" s="99"/>
      <c r="I840" s="96"/>
    </row>
    <row r="841" spans="2:9" ht="18" customHeight="1">
      <c r="B841" s="121" t="s">
        <v>437</v>
      </c>
      <c r="C841" s="118" t="s">
        <v>2</v>
      </c>
      <c r="D841" s="119" t="s">
        <v>188</v>
      </c>
      <c r="E841" s="119" t="s">
        <v>188</v>
      </c>
      <c r="G841" s="110"/>
      <c r="H841" s="99"/>
      <c r="I841" s="96"/>
    </row>
    <row r="842" spans="2:9" ht="18" customHeight="1">
      <c r="B842" s="121" t="s">
        <v>437</v>
      </c>
      <c r="C842" s="118" t="s">
        <v>2499</v>
      </c>
      <c r="D842" s="119" t="s">
        <v>209</v>
      </c>
      <c r="E842" s="119" t="s">
        <v>209</v>
      </c>
      <c r="G842" s="110"/>
      <c r="H842" s="99"/>
      <c r="I842" s="96"/>
    </row>
    <row r="843" spans="2:9" ht="18" customHeight="1">
      <c r="B843" s="121" t="s">
        <v>437</v>
      </c>
      <c r="C843" s="118" t="s">
        <v>2</v>
      </c>
      <c r="D843" s="119" t="s">
        <v>188</v>
      </c>
      <c r="E843" s="119" t="s">
        <v>188</v>
      </c>
      <c r="G843" s="110"/>
      <c r="H843" s="99"/>
      <c r="I843" s="96"/>
    </row>
    <row r="844" spans="2:9" ht="18" customHeight="1">
      <c r="B844" s="121" t="s">
        <v>440</v>
      </c>
      <c r="C844" s="118" t="s">
        <v>392</v>
      </c>
      <c r="D844" s="119" t="s">
        <v>247</v>
      </c>
      <c r="E844" s="119" t="s">
        <v>247</v>
      </c>
      <c r="G844" s="110"/>
      <c r="H844" s="99"/>
      <c r="I844" s="96"/>
    </row>
    <row r="845" spans="2:9" ht="18" customHeight="1">
      <c r="B845" s="121" t="s">
        <v>440</v>
      </c>
      <c r="C845" s="118" t="s">
        <v>2</v>
      </c>
      <c r="D845" s="119" t="s">
        <v>188</v>
      </c>
      <c r="E845" s="119" t="s">
        <v>188</v>
      </c>
      <c r="G845" s="110"/>
      <c r="H845" s="99"/>
      <c r="I845" s="96"/>
    </row>
    <row r="846" spans="2:9" ht="18" customHeight="1">
      <c r="B846" s="121" t="s">
        <v>440</v>
      </c>
      <c r="C846" s="118" t="s">
        <v>2</v>
      </c>
      <c r="D846" s="119" t="s">
        <v>439</v>
      </c>
      <c r="E846" s="119" t="s">
        <v>439</v>
      </c>
      <c r="G846" s="110"/>
      <c r="H846" s="99"/>
      <c r="I846" s="96"/>
    </row>
    <row r="847" spans="2:9" ht="18" customHeight="1">
      <c r="B847" s="121" t="s">
        <v>440</v>
      </c>
      <c r="C847" s="118" t="s">
        <v>94</v>
      </c>
      <c r="D847" s="119" t="s">
        <v>441</v>
      </c>
      <c r="E847" s="119" t="s">
        <v>441</v>
      </c>
      <c r="G847" s="110"/>
      <c r="H847" s="99"/>
      <c r="I847" s="96"/>
    </row>
    <row r="848" spans="2:9" ht="18" customHeight="1">
      <c r="B848" s="121" t="s">
        <v>440</v>
      </c>
      <c r="C848" s="118" t="s">
        <v>94</v>
      </c>
      <c r="D848" s="119" t="s">
        <v>442</v>
      </c>
      <c r="E848" s="119" t="s">
        <v>442</v>
      </c>
      <c r="G848" s="110"/>
      <c r="H848" s="99"/>
      <c r="I848" s="96"/>
    </row>
    <row r="849" spans="2:9" ht="18" customHeight="1">
      <c r="B849" s="121" t="s">
        <v>440</v>
      </c>
      <c r="C849" s="118" t="s">
        <v>94</v>
      </c>
      <c r="D849" s="119" t="s">
        <v>442</v>
      </c>
      <c r="E849" s="119" t="s">
        <v>442</v>
      </c>
      <c r="G849" s="110"/>
      <c r="H849" s="99"/>
      <c r="I849" s="96"/>
    </row>
    <row r="850" spans="2:9" ht="18" customHeight="1">
      <c r="B850" s="121" t="s">
        <v>443</v>
      </c>
      <c r="C850" s="118" t="s">
        <v>2</v>
      </c>
      <c r="D850" s="119" t="s">
        <v>444</v>
      </c>
      <c r="E850" s="119" t="s">
        <v>444</v>
      </c>
      <c r="G850" s="110"/>
      <c r="H850" s="99"/>
      <c r="I850" s="96"/>
    </row>
    <row r="851" spans="2:9" ht="18" customHeight="1">
      <c r="B851" s="121" t="s">
        <v>443</v>
      </c>
      <c r="C851" s="118" t="s">
        <v>186</v>
      </c>
      <c r="D851" s="119" t="s">
        <v>442</v>
      </c>
      <c r="E851" s="119" t="s">
        <v>442</v>
      </c>
      <c r="G851" s="110"/>
      <c r="H851" s="99"/>
      <c r="I851" s="96"/>
    </row>
    <row r="852" spans="2:9" ht="18" customHeight="1">
      <c r="B852" s="121" t="s">
        <v>443</v>
      </c>
      <c r="C852" s="118" t="s">
        <v>2</v>
      </c>
      <c r="D852" s="119" t="s">
        <v>444</v>
      </c>
      <c r="E852" s="119" t="s">
        <v>444</v>
      </c>
      <c r="G852" s="110"/>
      <c r="H852" s="99"/>
      <c r="I852" s="96"/>
    </row>
    <row r="853" spans="2:9" ht="18" customHeight="1">
      <c r="B853" s="121" t="s">
        <v>443</v>
      </c>
      <c r="C853" s="118" t="s">
        <v>186</v>
      </c>
      <c r="D853" s="119" t="s">
        <v>442</v>
      </c>
      <c r="E853" s="119" t="s">
        <v>442</v>
      </c>
      <c r="G853" s="110"/>
      <c r="H853" s="99"/>
      <c r="I853" s="96"/>
    </row>
    <row r="854" spans="2:9" ht="18" customHeight="1">
      <c r="B854" s="121" t="s">
        <v>443</v>
      </c>
      <c r="C854" s="118" t="s">
        <v>2</v>
      </c>
      <c r="D854" s="119" t="s">
        <v>444</v>
      </c>
      <c r="E854" s="119" t="s">
        <v>444</v>
      </c>
      <c r="G854" s="110"/>
      <c r="H854" s="99"/>
      <c r="I854" s="96"/>
    </row>
    <row r="855" spans="2:9" ht="18" customHeight="1">
      <c r="B855" s="121" t="s">
        <v>443</v>
      </c>
      <c r="C855" s="118" t="s">
        <v>2</v>
      </c>
      <c r="D855" s="119" t="s">
        <v>444</v>
      </c>
      <c r="E855" s="119" t="s">
        <v>444</v>
      </c>
      <c r="G855" s="110"/>
      <c r="H855" s="99"/>
      <c r="I855" s="96"/>
    </row>
    <row r="856" spans="2:9" ht="18" customHeight="1">
      <c r="B856" s="121" t="s">
        <v>443</v>
      </c>
      <c r="C856" s="118" t="s">
        <v>2</v>
      </c>
      <c r="D856" s="119" t="s">
        <v>444</v>
      </c>
      <c r="E856" s="119" t="s">
        <v>444</v>
      </c>
      <c r="G856" s="110"/>
      <c r="H856" s="99"/>
      <c r="I856" s="96"/>
    </row>
    <row r="857" spans="2:9" ht="18" customHeight="1">
      <c r="B857" s="121" t="s">
        <v>443</v>
      </c>
      <c r="C857" s="118" t="s">
        <v>186</v>
      </c>
      <c r="D857" s="119" t="s">
        <v>442</v>
      </c>
      <c r="E857" s="119" t="s">
        <v>442</v>
      </c>
      <c r="G857" s="110"/>
      <c r="H857" s="99"/>
      <c r="I857" s="96"/>
    </row>
    <row r="858" spans="2:9" ht="18" customHeight="1">
      <c r="B858" s="121" t="s">
        <v>443</v>
      </c>
      <c r="C858" s="118" t="s">
        <v>186</v>
      </c>
      <c r="D858" s="119" t="s">
        <v>445</v>
      </c>
      <c r="E858" s="119" t="s">
        <v>445</v>
      </c>
      <c r="G858" s="110"/>
      <c r="H858" s="99"/>
      <c r="I858" s="96"/>
    </row>
    <row r="859" spans="2:9" ht="18" customHeight="1">
      <c r="B859" s="121" t="s">
        <v>446</v>
      </c>
      <c r="C859" s="118" t="s">
        <v>2499</v>
      </c>
      <c r="D859" s="119" t="s">
        <v>209</v>
      </c>
      <c r="E859" s="119" t="s">
        <v>209</v>
      </c>
      <c r="G859" s="110"/>
      <c r="H859" s="99"/>
      <c r="I859" s="96"/>
    </row>
    <row r="860" spans="2:9" ht="18" customHeight="1">
      <c r="B860" s="121" t="s">
        <v>446</v>
      </c>
      <c r="C860" s="118" t="s">
        <v>2499</v>
      </c>
      <c r="D860" s="119" t="s">
        <v>327</v>
      </c>
      <c r="E860" s="119" t="s">
        <v>327</v>
      </c>
      <c r="G860" s="110"/>
      <c r="H860" s="99"/>
      <c r="I860" s="96"/>
    </row>
    <row r="861" spans="2:9" ht="18" customHeight="1">
      <c r="B861" s="121" t="s">
        <v>446</v>
      </c>
      <c r="C861" s="118" t="s">
        <v>2</v>
      </c>
      <c r="D861" s="119" t="s">
        <v>188</v>
      </c>
      <c r="E861" s="119" t="s">
        <v>188</v>
      </c>
      <c r="G861" s="110"/>
      <c r="H861" s="99"/>
      <c r="I861" s="96"/>
    </row>
    <row r="862" spans="2:9" ht="18" customHeight="1">
      <c r="B862" s="121" t="s">
        <v>450</v>
      </c>
      <c r="C862" s="118" t="s">
        <v>2</v>
      </c>
      <c r="D862" s="119" t="s">
        <v>256</v>
      </c>
      <c r="E862" s="119" t="s">
        <v>256</v>
      </c>
      <c r="G862" s="110"/>
      <c r="H862" s="99"/>
      <c r="I862" s="96"/>
    </row>
    <row r="863" spans="2:9" ht="18" customHeight="1">
      <c r="B863" s="121" t="s">
        <v>450</v>
      </c>
      <c r="C863" s="118" t="s">
        <v>2</v>
      </c>
      <c r="D863" s="119" t="s">
        <v>256</v>
      </c>
      <c r="E863" s="119" t="s">
        <v>256</v>
      </c>
      <c r="H863" s="99"/>
      <c r="I863" s="96"/>
    </row>
    <row r="864" spans="2:9" ht="18" customHeight="1">
      <c r="B864" s="121" t="s">
        <v>450</v>
      </c>
      <c r="C864" s="118" t="s">
        <v>2</v>
      </c>
      <c r="D864" s="119" t="s">
        <v>256</v>
      </c>
      <c r="E864" s="119" t="s">
        <v>256</v>
      </c>
      <c r="H864" s="99"/>
      <c r="I864" s="96"/>
    </row>
    <row r="865" spans="2:9" ht="18" customHeight="1">
      <c r="B865" s="121" t="s">
        <v>450</v>
      </c>
      <c r="C865" s="118" t="s">
        <v>184</v>
      </c>
      <c r="D865" s="119" t="s">
        <v>2529</v>
      </c>
      <c r="E865" s="119" t="s">
        <v>2529</v>
      </c>
      <c r="H865" s="99"/>
      <c r="I865" s="96"/>
    </row>
    <row r="866" spans="2:9" ht="18" customHeight="1">
      <c r="B866" s="121" t="s">
        <v>450</v>
      </c>
      <c r="C866" s="118" t="s">
        <v>94</v>
      </c>
      <c r="D866" s="119" t="s">
        <v>278</v>
      </c>
      <c r="E866" s="119" t="s">
        <v>278</v>
      </c>
      <c r="H866" s="99"/>
      <c r="I866" s="96"/>
    </row>
    <row r="867" spans="2:9" ht="18" customHeight="1">
      <c r="B867" s="121" t="s">
        <v>450</v>
      </c>
      <c r="C867" s="118" t="s">
        <v>94</v>
      </c>
      <c r="D867" s="119" t="s">
        <v>451</v>
      </c>
      <c r="E867" s="119" t="s">
        <v>451</v>
      </c>
      <c r="H867" s="99"/>
      <c r="I867" s="96"/>
    </row>
    <row r="868" spans="2:9" ht="18" customHeight="1">
      <c r="B868" s="121" t="s">
        <v>450</v>
      </c>
      <c r="C868" s="118" t="s">
        <v>2</v>
      </c>
      <c r="D868" s="119" t="s">
        <v>191</v>
      </c>
      <c r="E868" s="119" t="s">
        <v>191</v>
      </c>
    </row>
    <row r="869" spans="2:9" ht="18" customHeight="1">
      <c r="B869" s="121" t="s">
        <v>452</v>
      </c>
      <c r="C869" s="118" t="s">
        <v>94</v>
      </c>
      <c r="D869" s="119" t="s">
        <v>442</v>
      </c>
      <c r="E869" s="119" t="s">
        <v>442</v>
      </c>
      <c r="G869" s="110"/>
    </row>
    <row r="870" spans="2:9" ht="18" customHeight="1">
      <c r="B870" s="121" t="s">
        <v>452</v>
      </c>
      <c r="C870" s="118" t="s">
        <v>94</v>
      </c>
      <c r="D870" s="119" t="s">
        <v>442</v>
      </c>
      <c r="E870" s="119" t="s">
        <v>442</v>
      </c>
      <c r="G870" s="110"/>
    </row>
    <row r="871" spans="2:9" ht="18" customHeight="1">
      <c r="B871" s="121" t="s">
        <v>452</v>
      </c>
      <c r="C871" s="118" t="s">
        <v>94</v>
      </c>
      <c r="D871" s="119" t="s">
        <v>442</v>
      </c>
      <c r="E871" s="119" t="s">
        <v>442</v>
      </c>
      <c r="G871" s="110"/>
    </row>
    <row r="872" spans="2:9" ht="18" customHeight="1">
      <c r="B872" s="121" t="s">
        <v>452</v>
      </c>
      <c r="C872" s="118" t="s">
        <v>184</v>
      </c>
      <c r="D872" s="119" t="s">
        <v>184</v>
      </c>
      <c r="E872" s="119" t="s">
        <v>184</v>
      </c>
      <c r="G872" s="110"/>
    </row>
    <row r="873" spans="2:9" ht="18" customHeight="1">
      <c r="B873" s="121" t="s">
        <v>452</v>
      </c>
      <c r="C873" s="118" t="s">
        <v>28</v>
      </c>
      <c r="D873" s="119" t="s">
        <v>194</v>
      </c>
      <c r="E873" s="119" t="s">
        <v>194</v>
      </c>
      <c r="G873" s="110"/>
    </row>
    <row r="874" spans="2:9" ht="18" customHeight="1">
      <c r="B874" s="121" t="s">
        <v>453</v>
      </c>
      <c r="C874" s="118" t="s">
        <v>94</v>
      </c>
      <c r="D874" s="119" t="s">
        <v>454</v>
      </c>
      <c r="E874" s="119" t="s">
        <v>454</v>
      </c>
      <c r="G874" s="110"/>
    </row>
    <row r="875" spans="2:9" ht="18" customHeight="1">
      <c r="B875" s="121" t="s">
        <v>453</v>
      </c>
      <c r="C875" s="118" t="s">
        <v>94</v>
      </c>
      <c r="D875" s="119" t="s">
        <v>454</v>
      </c>
      <c r="E875" s="119" t="s">
        <v>454</v>
      </c>
      <c r="G875" s="110"/>
    </row>
    <row r="876" spans="2:9" ht="18" customHeight="1">
      <c r="B876" s="121" t="s">
        <v>455</v>
      </c>
      <c r="C876" s="118" t="s">
        <v>94</v>
      </c>
      <c r="D876" s="119" t="s">
        <v>454</v>
      </c>
      <c r="E876" s="119" t="s">
        <v>454</v>
      </c>
      <c r="G876" s="110"/>
    </row>
    <row r="877" spans="2:9" ht="18" customHeight="1">
      <c r="B877" s="121" t="s">
        <v>455</v>
      </c>
      <c r="C877" s="118" t="s">
        <v>94</v>
      </c>
      <c r="D877" s="119" t="s">
        <v>454</v>
      </c>
      <c r="E877" s="119" t="s">
        <v>454</v>
      </c>
      <c r="G877" s="110"/>
    </row>
    <row r="878" spans="2:9" ht="18" customHeight="1">
      <c r="B878" s="121" t="s">
        <v>455</v>
      </c>
      <c r="C878" s="118" t="s">
        <v>94</v>
      </c>
      <c r="D878" s="119" t="s">
        <v>454</v>
      </c>
      <c r="E878" s="119" t="s">
        <v>454</v>
      </c>
      <c r="G878" s="110"/>
    </row>
    <row r="879" spans="2:9" ht="18" customHeight="1">
      <c r="B879" s="121" t="s">
        <v>455</v>
      </c>
      <c r="C879" s="118" t="s">
        <v>94</v>
      </c>
      <c r="D879" s="119" t="s">
        <v>454</v>
      </c>
      <c r="E879" s="119" t="s">
        <v>454</v>
      </c>
      <c r="G879" s="110"/>
    </row>
    <row r="880" spans="2:9" ht="18" customHeight="1">
      <c r="B880" s="102" t="s">
        <v>473</v>
      </c>
      <c r="C880" s="103" t="s">
        <v>186</v>
      </c>
      <c r="D880" s="105" t="s">
        <v>475</v>
      </c>
      <c r="E880" s="105" t="s">
        <v>475</v>
      </c>
      <c r="G880" s="110"/>
    </row>
    <row r="881" spans="2:7" ht="18" customHeight="1">
      <c r="B881" s="102" t="s">
        <v>473</v>
      </c>
      <c r="C881" s="103" t="s">
        <v>28</v>
      </c>
      <c r="D881" s="104" t="s">
        <v>257</v>
      </c>
      <c r="E881" s="105" t="s">
        <v>251</v>
      </c>
      <c r="G881" s="110"/>
    </row>
    <row r="882" spans="2:7" ht="18" customHeight="1">
      <c r="B882" s="102" t="s">
        <v>473</v>
      </c>
      <c r="C882" s="103" t="s">
        <v>28</v>
      </c>
      <c r="D882" s="104" t="s">
        <v>257</v>
      </c>
      <c r="E882" s="105" t="s">
        <v>251</v>
      </c>
      <c r="G882" s="110"/>
    </row>
    <row r="883" spans="2:7" ht="18" customHeight="1">
      <c r="B883" s="102" t="s">
        <v>473</v>
      </c>
      <c r="C883" s="103" t="s">
        <v>186</v>
      </c>
      <c r="D883" s="105" t="s">
        <v>475</v>
      </c>
      <c r="E883" s="105" t="s">
        <v>475</v>
      </c>
      <c r="G883" s="110"/>
    </row>
    <row r="884" spans="2:7" ht="18" customHeight="1">
      <c r="B884" s="121" t="s">
        <v>470</v>
      </c>
      <c r="C884" s="118" t="s">
        <v>2499</v>
      </c>
      <c r="D884" s="119" t="s">
        <v>327</v>
      </c>
      <c r="E884" s="101" t="s">
        <v>472</v>
      </c>
      <c r="G884" s="110"/>
    </row>
    <row r="885" spans="2:7" ht="18" customHeight="1">
      <c r="B885" s="121" t="s">
        <v>470</v>
      </c>
      <c r="C885" s="118" t="s">
        <v>2499</v>
      </c>
      <c r="D885" s="119" t="s">
        <v>209</v>
      </c>
      <c r="E885" s="101" t="s">
        <v>472</v>
      </c>
      <c r="G885" s="110"/>
    </row>
    <row r="886" spans="2:7" ht="18" customHeight="1">
      <c r="B886" s="121" t="s">
        <v>470</v>
      </c>
      <c r="C886" s="118" t="s">
        <v>2499</v>
      </c>
      <c r="D886" s="119" t="s">
        <v>327</v>
      </c>
      <c r="E886" s="101" t="s">
        <v>472</v>
      </c>
      <c r="G886" s="110"/>
    </row>
    <row r="887" spans="2:7" ht="18" customHeight="1">
      <c r="B887" s="121" t="s">
        <v>470</v>
      </c>
      <c r="C887" s="118" t="s">
        <v>2499</v>
      </c>
      <c r="D887" s="119" t="s">
        <v>327</v>
      </c>
      <c r="E887" s="101" t="s">
        <v>472</v>
      </c>
      <c r="G887" s="110"/>
    </row>
    <row r="888" spans="2:7" ht="18" customHeight="1">
      <c r="B888" s="121" t="s">
        <v>470</v>
      </c>
      <c r="C888" s="118" t="s">
        <v>2499</v>
      </c>
      <c r="D888" s="119" t="s">
        <v>209</v>
      </c>
      <c r="E888" s="101" t="s">
        <v>472</v>
      </c>
      <c r="G888" s="110"/>
    </row>
    <row r="889" spans="2:7" ht="18" customHeight="1">
      <c r="B889" s="121" t="s">
        <v>470</v>
      </c>
      <c r="C889" s="118" t="s">
        <v>2499</v>
      </c>
      <c r="D889" s="119" t="s">
        <v>209</v>
      </c>
      <c r="E889" s="101" t="s">
        <v>472</v>
      </c>
      <c r="G889" s="110"/>
    </row>
    <row r="890" spans="2:7" ht="18" customHeight="1">
      <c r="B890" s="121" t="s">
        <v>470</v>
      </c>
      <c r="C890" s="118" t="s">
        <v>2499</v>
      </c>
      <c r="D890" s="119" t="s">
        <v>327</v>
      </c>
      <c r="E890" s="101" t="s">
        <v>472</v>
      </c>
      <c r="G890" s="110"/>
    </row>
    <row r="891" spans="2:7" ht="18" customHeight="1">
      <c r="B891" s="121" t="s">
        <v>470</v>
      </c>
      <c r="C891" s="118" t="s">
        <v>392</v>
      </c>
      <c r="D891" s="119" t="s">
        <v>471</v>
      </c>
      <c r="E891" s="101" t="s">
        <v>472</v>
      </c>
      <c r="G891" s="110"/>
    </row>
    <row r="892" spans="2:7" ht="18" customHeight="1">
      <c r="B892" s="121" t="s">
        <v>470</v>
      </c>
      <c r="C892" s="118" t="s">
        <v>2499</v>
      </c>
      <c r="D892" s="119" t="s">
        <v>209</v>
      </c>
      <c r="E892" s="101" t="s">
        <v>472</v>
      </c>
      <c r="G892" s="110"/>
    </row>
    <row r="893" spans="2:7" ht="18" customHeight="1">
      <c r="B893" s="121" t="s">
        <v>476</v>
      </c>
      <c r="C893" s="118" t="s">
        <v>186</v>
      </c>
      <c r="D893" s="119" t="s">
        <v>475</v>
      </c>
      <c r="E893" s="120"/>
      <c r="G893" s="110"/>
    </row>
    <row r="894" spans="2:7" ht="18" customHeight="1">
      <c r="B894" s="121" t="s">
        <v>476</v>
      </c>
      <c r="C894" s="118" t="s">
        <v>186</v>
      </c>
      <c r="D894" s="119" t="s">
        <v>475</v>
      </c>
      <c r="E894" s="120"/>
      <c r="G894" s="110"/>
    </row>
    <row r="895" spans="2:7" ht="18" customHeight="1">
      <c r="B895" s="121" t="s">
        <v>476</v>
      </c>
      <c r="C895" s="118" t="s">
        <v>186</v>
      </c>
      <c r="D895" s="119" t="s">
        <v>475</v>
      </c>
      <c r="E895" s="120"/>
      <c r="G895" s="110"/>
    </row>
    <row r="896" spans="2:7" ht="18" customHeight="1">
      <c r="B896" s="121" t="s">
        <v>476</v>
      </c>
      <c r="C896" s="118" t="s">
        <v>186</v>
      </c>
      <c r="D896" s="119" t="s">
        <v>475</v>
      </c>
      <c r="E896" s="120"/>
      <c r="G896" s="110"/>
    </row>
    <row r="897" spans="2:7" ht="18" customHeight="1">
      <c r="B897" s="121" t="s">
        <v>476</v>
      </c>
      <c r="C897" s="118" t="s">
        <v>186</v>
      </c>
      <c r="D897" s="119" t="s">
        <v>475</v>
      </c>
      <c r="E897" s="120"/>
      <c r="G897" s="110"/>
    </row>
    <row r="898" spans="2:7" ht="18" customHeight="1">
      <c r="B898" s="121" t="s">
        <v>477</v>
      </c>
      <c r="C898" s="118" t="s">
        <v>94</v>
      </c>
      <c r="D898" s="119" t="s">
        <v>224</v>
      </c>
      <c r="E898" s="120"/>
      <c r="G898" s="110"/>
    </row>
    <row r="899" spans="2:7" ht="18" customHeight="1">
      <c r="B899" s="121" t="s">
        <v>477</v>
      </c>
      <c r="C899" s="118" t="s">
        <v>94</v>
      </c>
      <c r="D899" s="119" t="s">
        <v>478</v>
      </c>
      <c r="E899" s="120"/>
      <c r="G899" s="110"/>
    </row>
    <row r="900" spans="2:7" ht="18" customHeight="1">
      <c r="B900" s="121" t="s">
        <v>477</v>
      </c>
      <c r="C900" s="118" t="s">
        <v>94</v>
      </c>
      <c r="D900" s="119" t="s">
        <v>478</v>
      </c>
      <c r="E900" s="120"/>
      <c r="G900" s="110"/>
    </row>
    <row r="901" spans="2:7" ht="18" customHeight="1">
      <c r="B901" s="121" t="s">
        <v>477</v>
      </c>
      <c r="C901" s="118" t="s">
        <v>94</v>
      </c>
      <c r="D901" s="119" t="s">
        <v>478</v>
      </c>
      <c r="E901" s="120"/>
      <c r="G901" s="110"/>
    </row>
    <row r="902" spans="2:7" ht="18" customHeight="1">
      <c r="B902" s="121" t="s">
        <v>477</v>
      </c>
      <c r="C902" s="118" t="s">
        <v>2499</v>
      </c>
      <c r="D902" s="119" t="s">
        <v>209</v>
      </c>
      <c r="E902" s="117">
        <v>0.7090277777777777</v>
      </c>
      <c r="G902" s="110"/>
    </row>
    <row r="903" spans="2:7" ht="18" customHeight="1">
      <c r="B903" s="121" t="s">
        <v>477</v>
      </c>
      <c r="C903" s="118" t="s">
        <v>2499</v>
      </c>
      <c r="D903" s="119" t="s">
        <v>479</v>
      </c>
      <c r="E903" s="117">
        <v>0.71111111111111114</v>
      </c>
      <c r="G903" s="110"/>
    </row>
    <row r="904" spans="2:7" ht="18" customHeight="1">
      <c r="B904" s="121" t="s">
        <v>477</v>
      </c>
      <c r="C904" s="118" t="s">
        <v>2499</v>
      </c>
      <c r="D904" s="119" t="s">
        <v>209</v>
      </c>
      <c r="E904" s="117">
        <v>0.73611111111111116</v>
      </c>
      <c r="G904" s="110"/>
    </row>
    <row r="905" spans="2:7" ht="18" customHeight="1">
      <c r="B905" s="121" t="s">
        <v>480</v>
      </c>
      <c r="C905" s="118" t="s">
        <v>186</v>
      </c>
      <c r="D905" s="119" t="s">
        <v>442</v>
      </c>
      <c r="E905" s="120"/>
      <c r="G905" s="110"/>
    </row>
    <row r="906" spans="2:7" ht="18" customHeight="1">
      <c r="B906" s="121" t="s">
        <v>480</v>
      </c>
      <c r="C906" s="118" t="s">
        <v>186</v>
      </c>
      <c r="D906" s="119" t="s">
        <v>481</v>
      </c>
      <c r="E906" s="120"/>
      <c r="G906" s="110"/>
    </row>
    <row r="907" spans="2:7" ht="18" customHeight="1">
      <c r="B907" s="121" t="s">
        <v>480</v>
      </c>
      <c r="C907" s="118" t="s">
        <v>186</v>
      </c>
      <c r="D907" s="119" t="s">
        <v>442</v>
      </c>
      <c r="E907" s="120"/>
      <c r="G907" s="110"/>
    </row>
    <row r="908" spans="2:7" ht="18" customHeight="1">
      <c r="B908" s="121" t="s">
        <v>482</v>
      </c>
      <c r="C908" s="118" t="s">
        <v>186</v>
      </c>
      <c r="D908" s="119" t="s">
        <v>483</v>
      </c>
      <c r="E908" s="120"/>
      <c r="G908" s="110"/>
    </row>
    <row r="909" spans="2:7" ht="18" customHeight="1">
      <c r="B909" s="121" t="s">
        <v>482</v>
      </c>
      <c r="C909" s="118" t="s">
        <v>186</v>
      </c>
      <c r="D909" s="119" t="s">
        <v>483</v>
      </c>
      <c r="E909" s="120"/>
      <c r="G909" s="110"/>
    </row>
    <row r="910" spans="2:7" ht="18" customHeight="1">
      <c r="B910" s="121" t="s">
        <v>482</v>
      </c>
      <c r="C910" s="118" t="s">
        <v>186</v>
      </c>
      <c r="D910" s="119" t="s">
        <v>483</v>
      </c>
      <c r="E910" s="120"/>
      <c r="G910" s="110"/>
    </row>
    <row r="911" spans="2:7" ht="18" customHeight="1">
      <c r="B911" s="106" t="s">
        <v>487</v>
      </c>
      <c r="C911" s="118" t="s">
        <v>2</v>
      </c>
      <c r="D911" s="119" t="s">
        <v>252</v>
      </c>
      <c r="E911" s="120"/>
      <c r="G911" s="110"/>
    </row>
    <row r="912" spans="2:7" ht="18" customHeight="1">
      <c r="B912" s="121" t="s">
        <v>487</v>
      </c>
      <c r="C912" s="118" t="s">
        <v>2</v>
      </c>
      <c r="D912" s="119" t="s">
        <v>252</v>
      </c>
      <c r="E912" s="120"/>
      <c r="G912" s="110"/>
    </row>
    <row r="913" spans="2:7" ht="18" customHeight="1">
      <c r="B913" s="121" t="s">
        <v>487</v>
      </c>
      <c r="C913" s="118" t="s">
        <v>186</v>
      </c>
      <c r="D913" s="119" t="s">
        <v>488</v>
      </c>
      <c r="E913" s="120"/>
      <c r="G913" s="110"/>
    </row>
    <row r="914" spans="2:7" ht="18" customHeight="1">
      <c r="B914" s="121" t="s">
        <v>487</v>
      </c>
      <c r="C914" s="118" t="s">
        <v>186</v>
      </c>
      <c r="D914" s="119" t="s">
        <v>489</v>
      </c>
      <c r="E914" s="120"/>
      <c r="G914" s="110"/>
    </row>
    <row r="915" spans="2:7" ht="18" customHeight="1">
      <c r="B915" s="106" t="s">
        <v>484</v>
      </c>
      <c r="C915" s="118" t="s">
        <v>2499</v>
      </c>
      <c r="D915" s="119" t="s">
        <v>230</v>
      </c>
      <c r="E915" s="120" t="s">
        <v>485</v>
      </c>
      <c r="G915" s="110"/>
    </row>
    <row r="916" spans="2:7" ht="18" customHeight="1">
      <c r="B916" s="121" t="s">
        <v>484</v>
      </c>
      <c r="C916" s="118" t="s">
        <v>2499</v>
      </c>
      <c r="D916" s="119" t="s">
        <v>230</v>
      </c>
      <c r="E916" s="120" t="s">
        <v>485</v>
      </c>
      <c r="G916" s="110"/>
    </row>
    <row r="917" spans="2:7" ht="18" customHeight="1">
      <c r="B917" s="121" t="s">
        <v>484</v>
      </c>
      <c r="C917" s="118" t="s">
        <v>2499</v>
      </c>
      <c r="D917" s="119" t="s">
        <v>486</v>
      </c>
      <c r="E917" s="120" t="s">
        <v>485</v>
      </c>
      <c r="G917" s="110"/>
    </row>
    <row r="918" spans="2:7" ht="18" customHeight="1">
      <c r="B918" s="121" t="s">
        <v>484</v>
      </c>
      <c r="C918" s="118" t="s">
        <v>2499</v>
      </c>
      <c r="D918" s="119" t="s">
        <v>486</v>
      </c>
      <c r="E918" s="120" t="s">
        <v>485</v>
      </c>
      <c r="G918" s="110"/>
    </row>
    <row r="919" spans="2:7" ht="18" customHeight="1">
      <c r="B919" s="121" t="s">
        <v>484</v>
      </c>
      <c r="C919" s="118" t="s">
        <v>2499</v>
      </c>
      <c r="D919" s="119" t="s">
        <v>230</v>
      </c>
      <c r="E919" s="120" t="s">
        <v>485</v>
      </c>
      <c r="G919" s="110"/>
    </row>
    <row r="920" spans="2:7" ht="18" customHeight="1">
      <c r="B920" s="121" t="s">
        <v>484</v>
      </c>
      <c r="C920" s="118" t="s">
        <v>94</v>
      </c>
      <c r="D920" s="119" t="s">
        <v>441</v>
      </c>
      <c r="E920" s="120" t="s">
        <v>485</v>
      </c>
      <c r="G920" s="110"/>
    </row>
    <row r="921" spans="2:7" ht="18" customHeight="1">
      <c r="B921" s="121" t="s">
        <v>484</v>
      </c>
      <c r="C921" s="118" t="s">
        <v>94</v>
      </c>
      <c r="D921" s="119" t="s">
        <v>441</v>
      </c>
      <c r="E921" s="117" t="s">
        <v>485</v>
      </c>
      <c r="G921" s="110"/>
    </row>
    <row r="922" spans="2:7" ht="18" customHeight="1">
      <c r="B922" s="121">
        <v>41092</v>
      </c>
      <c r="C922" s="118" t="s">
        <v>94</v>
      </c>
      <c r="D922" s="119" t="s">
        <v>478</v>
      </c>
      <c r="E922" s="120"/>
      <c r="G922" s="110"/>
    </row>
    <row r="923" spans="2:7" ht="18" customHeight="1">
      <c r="B923" s="121">
        <v>41092</v>
      </c>
      <c r="C923" s="118" t="s">
        <v>2</v>
      </c>
      <c r="D923" s="119" t="s">
        <v>252</v>
      </c>
      <c r="E923" s="120"/>
      <c r="G923" s="110"/>
    </row>
    <row r="924" spans="2:7" ht="18" customHeight="1">
      <c r="B924" s="121">
        <v>41092</v>
      </c>
      <c r="C924" s="118" t="s">
        <v>2</v>
      </c>
      <c r="D924" s="119" t="s">
        <v>252</v>
      </c>
      <c r="E924" s="120"/>
      <c r="G924" s="110"/>
    </row>
    <row r="925" spans="2:7" ht="18" customHeight="1">
      <c r="B925" s="121">
        <v>41092</v>
      </c>
      <c r="C925" s="118" t="s">
        <v>94</v>
      </c>
      <c r="D925" s="119" t="s">
        <v>478</v>
      </c>
      <c r="E925" s="117"/>
      <c r="G925" s="110"/>
    </row>
    <row r="926" spans="2:7" ht="18" customHeight="1">
      <c r="B926" s="121">
        <v>41092</v>
      </c>
      <c r="C926" s="118" t="s">
        <v>94</v>
      </c>
      <c r="D926" s="119" t="s">
        <v>478</v>
      </c>
      <c r="E926" s="117"/>
      <c r="G926" s="110"/>
    </row>
    <row r="927" spans="2:7" ht="18" customHeight="1">
      <c r="B927" s="121">
        <v>41092</v>
      </c>
      <c r="C927" s="118" t="s">
        <v>2</v>
      </c>
      <c r="D927" s="119" t="s">
        <v>252</v>
      </c>
      <c r="E927" s="117"/>
      <c r="G927" s="110"/>
    </row>
    <row r="928" spans="2:7" ht="18" customHeight="1">
      <c r="B928" s="121">
        <v>41092</v>
      </c>
      <c r="C928" s="118" t="s">
        <v>2</v>
      </c>
      <c r="D928" s="119" t="s">
        <v>252</v>
      </c>
      <c r="E928" s="120"/>
      <c r="G928" s="110"/>
    </row>
    <row r="929" spans="2:7" ht="18" customHeight="1">
      <c r="B929" s="121">
        <v>41092</v>
      </c>
      <c r="C929" s="118" t="s">
        <v>28</v>
      </c>
      <c r="D929" s="119" t="s">
        <v>251</v>
      </c>
      <c r="E929" s="117"/>
      <c r="G929" s="110"/>
    </row>
    <row r="930" spans="2:7" ht="18" customHeight="1">
      <c r="B930" s="121">
        <v>41092</v>
      </c>
      <c r="C930" s="118" t="s">
        <v>2</v>
      </c>
      <c r="D930" s="119" t="s">
        <v>252</v>
      </c>
      <c r="E930" s="120"/>
      <c r="G930" s="110"/>
    </row>
    <row r="931" spans="2:7" ht="18" customHeight="1">
      <c r="B931" s="121">
        <v>41092</v>
      </c>
      <c r="C931" s="118" t="s">
        <v>2</v>
      </c>
      <c r="D931" s="119" t="s">
        <v>252</v>
      </c>
      <c r="E931" s="111"/>
      <c r="G931" s="110"/>
    </row>
    <row r="932" spans="2:7" ht="18" customHeight="1">
      <c r="B932" s="121">
        <v>41092</v>
      </c>
      <c r="C932" s="118" t="s">
        <v>2</v>
      </c>
      <c r="D932" s="119" t="s">
        <v>252</v>
      </c>
      <c r="E932" s="112"/>
      <c r="G932" s="110"/>
    </row>
    <row r="933" spans="2:7" ht="18" customHeight="1">
      <c r="B933" s="121">
        <v>41092</v>
      </c>
      <c r="C933" s="118" t="s">
        <v>2</v>
      </c>
      <c r="D933" s="119" t="s">
        <v>252</v>
      </c>
      <c r="E933" s="112"/>
      <c r="G933" s="110"/>
    </row>
    <row r="934" spans="2:7" ht="18" customHeight="1">
      <c r="B934" s="121" t="s">
        <v>490</v>
      </c>
      <c r="C934" s="118" t="s">
        <v>94</v>
      </c>
      <c r="D934" s="119" t="s">
        <v>491</v>
      </c>
      <c r="E934" s="120"/>
      <c r="G934" s="110"/>
    </row>
    <row r="935" spans="2:7" ht="18" customHeight="1">
      <c r="B935" s="121" t="s">
        <v>490</v>
      </c>
      <c r="C935" s="118" t="s">
        <v>2</v>
      </c>
      <c r="D935" s="119" t="s">
        <v>259</v>
      </c>
      <c r="E935" s="120"/>
      <c r="G935" s="110"/>
    </row>
    <row r="936" spans="2:7" ht="18" customHeight="1">
      <c r="B936" s="121" t="s">
        <v>490</v>
      </c>
      <c r="C936" s="118" t="s">
        <v>2</v>
      </c>
      <c r="D936" s="119" t="s">
        <v>259</v>
      </c>
      <c r="E936" s="120"/>
      <c r="G936" s="110"/>
    </row>
    <row r="937" spans="2:7" ht="18" customHeight="1">
      <c r="B937" s="121" t="s">
        <v>490</v>
      </c>
      <c r="C937" s="118" t="s">
        <v>2</v>
      </c>
      <c r="D937" s="119" t="s">
        <v>259</v>
      </c>
      <c r="E937" s="120"/>
      <c r="G937" s="110"/>
    </row>
    <row r="938" spans="2:7" ht="18" customHeight="1">
      <c r="B938" s="121" t="s">
        <v>490</v>
      </c>
      <c r="C938" s="118" t="s">
        <v>2</v>
      </c>
      <c r="D938" s="119" t="s">
        <v>259</v>
      </c>
      <c r="E938" s="120"/>
      <c r="G938" s="110"/>
    </row>
    <row r="939" spans="2:7" ht="18" customHeight="1">
      <c r="B939" s="121" t="s">
        <v>490</v>
      </c>
      <c r="C939" s="118" t="s">
        <v>2</v>
      </c>
      <c r="D939" s="119" t="s">
        <v>259</v>
      </c>
      <c r="E939" s="120"/>
      <c r="G939" s="110"/>
    </row>
    <row r="940" spans="2:7" ht="18" customHeight="1">
      <c r="B940" s="121" t="s">
        <v>490</v>
      </c>
      <c r="C940" s="118" t="s">
        <v>2</v>
      </c>
      <c r="D940" s="119" t="s">
        <v>259</v>
      </c>
      <c r="E940" s="120"/>
      <c r="G940" s="110"/>
    </row>
    <row r="941" spans="2:7" ht="18" customHeight="1">
      <c r="B941" s="121" t="s">
        <v>490</v>
      </c>
      <c r="C941" s="118" t="s">
        <v>94</v>
      </c>
      <c r="D941" s="119" t="s">
        <v>491</v>
      </c>
      <c r="E941" s="120"/>
      <c r="G941" s="110"/>
    </row>
    <row r="942" spans="2:7" ht="18" customHeight="1">
      <c r="B942" s="121" t="s">
        <v>492</v>
      </c>
      <c r="C942" s="118" t="s">
        <v>94</v>
      </c>
      <c r="D942" s="119" t="s">
        <v>493</v>
      </c>
      <c r="E942" s="120"/>
      <c r="G942" s="110"/>
    </row>
    <row r="943" spans="2:7" ht="18" customHeight="1">
      <c r="B943" s="121" t="s">
        <v>492</v>
      </c>
      <c r="C943" s="118" t="s">
        <v>94</v>
      </c>
      <c r="D943" s="119" t="s">
        <v>493</v>
      </c>
      <c r="E943" s="120"/>
      <c r="G943" s="110"/>
    </row>
    <row r="944" spans="2:7" ht="18" customHeight="1">
      <c r="B944" s="121" t="s">
        <v>492</v>
      </c>
      <c r="C944" s="118" t="s">
        <v>94</v>
      </c>
      <c r="D944" s="119" t="s">
        <v>493</v>
      </c>
      <c r="E944" s="120"/>
      <c r="G944" s="110"/>
    </row>
    <row r="945" spans="2:7" ht="18" customHeight="1">
      <c r="B945" s="121" t="s">
        <v>492</v>
      </c>
      <c r="C945" s="118" t="s">
        <v>94</v>
      </c>
      <c r="D945" s="119" t="s">
        <v>493</v>
      </c>
      <c r="E945" s="120"/>
      <c r="G945" s="110"/>
    </row>
    <row r="946" spans="2:7" ht="18" customHeight="1">
      <c r="B946" s="121" t="s">
        <v>492</v>
      </c>
      <c r="C946" s="118" t="s">
        <v>94</v>
      </c>
      <c r="D946" s="119" t="s">
        <v>493</v>
      </c>
      <c r="E946" s="117"/>
      <c r="G946" s="110"/>
    </row>
    <row r="947" spans="2:7" ht="18" customHeight="1">
      <c r="B947" s="121" t="s">
        <v>492</v>
      </c>
      <c r="C947" s="118" t="s">
        <v>2</v>
      </c>
      <c r="D947" s="119" t="s">
        <v>494</v>
      </c>
      <c r="E947" s="117"/>
      <c r="G947" s="110"/>
    </row>
    <row r="948" spans="2:7" ht="18" customHeight="1">
      <c r="B948" s="121" t="s">
        <v>495</v>
      </c>
      <c r="C948" s="118" t="s">
        <v>94</v>
      </c>
      <c r="D948" s="119" t="s">
        <v>496</v>
      </c>
      <c r="E948" s="120"/>
      <c r="G948" s="110"/>
    </row>
    <row r="949" spans="2:7" ht="18" customHeight="1">
      <c r="B949" s="121" t="s">
        <v>495</v>
      </c>
      <c r="C949" s="118" t="s">
        <v>2</v>
      </c>
      <c r="D949" s="119" t="s">
        <v>494</v>
      </c>
      <c r="E949" s="120"/>
      <c r="G949" s="110"/>
    </row>
    <row r="950" spans="2:7" ht="18" customHeight="1">
      <c r="B950" s="121" t="s">
        <v>495</v>
      </c>
      <c r="C950" s="118" t="s">
        <v>94</v>
      </c>
      <c r="D950" s="119" t="s">
        <v>496</v>
      </c>
      <c r="E950" s="120"/>
      <c r="G950" s="110"/>
    </row>
    <row r="951" spans="2:7" ht="18" customHeight="1">
      <c r="B951" s="121" t="s">
        <v>495</v>
      </c>
      <c r="C951" s="118" t="s">
        <v>2</v>
      </c>
      <c r="D951" s="119" t="s">
        <v>494</v>
      </c>
      <c r="E951" s="120"/>
      <c r="G951" s="110"/>
    </row>
    <row r="952" spans="2:7" ht="18" customHeight="1">
      <c r="B952" s="121" t="s">
        <v>497</v>
      </c>
      <c r="C952" s="118" t="s">
        <v>94</v>
      </c>
      <c r="D952" s="119" t="s">
        <v>496</v>
      </c>
      <c r="E952" s="120"/>
      <c r="G952" s="110"/>
    </row>
    <row r="953" spans="2:7" ht="18" customHeight="1">
      <c r="B953" s="121" t="s">
        <v>497</v>
      </c>
      <c r="C953" s="118" t="s">
        <v>2</v>
      </c>
      <c r="D953" s="119" t="s">
        <v>191</v>
      </c>
      <c r="E953" s="120"/>
      <c r="G953" s="110"/>
    </row>
    <row r="954" spans="2:7" ht="18" customHeight="1">
      <c r="B954" s="121" t="s">
        <v>497</v>
      </c>
      <c r="C954" s="118" t="s">
        <v>2</v>
      </c>
      <c r="D954" s="119" t="s">
        <v>191</v>
      </c>
      <c r="E954" s="120"/>
      <c r="G954" s="110"/>
    </row>
    <row r="955" spans="2:7" ht="18" customHeight="1">
      <c r="B955" s="121" t="s">
        <v>497</v>
      </c>
      <c r="C955" s="118" t="s">
        <v>94</v>
      </c>
      <c r="D955" s="119" t="s">
        <v>496</v>
      </c>
      <c r="E955" s="120"/>
      <c r="G955" s="110"/>
    </row>
    <row r="956" spans="2:7" ht="18" customHeight="1">
      <c r="B956" s="121" t="s">
        <v>497</v>
      </c>
      <c r="C956" s="118" t="s">
        <v>94</v>
      </c>
      <c r="D956" s="119" t="s">
        <v>496</v>
      </c>
      <c r="E956" s="120"/>
      <c r="G956" s="110"/>
    </row>
    <row r="957" spans="2:7" ht="18" customHeight="1">
      <c r="B957" s="121" t="s">
        <v>497</v>
      </c>
      <c r="C957" s="118" t="s">
        <v>2</v>
      </c>
      <c r="D957" s="119" t="s">
        <v>191</v>
      </c>
      <c r="E957" s="120"/>
      <c r="G957" s="110"/>
    </row>
    <row r="958" spans="2:7" ht="18" customHeight="1">
      <c r="B958" s="121" t="s">
        <v>497</v>
      </c>
      <c r="C958" s="118" t="s">
        <v>2</v>
      </c>
      <c r="D958" s="119" t="s">
        <v>191</v>
      </c>
      <c r="E958" s="117"/>
      <c r="G958" s="110"/>
    </row>
    <row r="959" spans="2:7" ht="18" customHeight="1">
      <c r="B959" s="121" t="s">
        <v>497</v>
      </c>
      <c r="C959" s="118" t="s">
        <v>2</v>
      </c>
      <c r="D959" s="119" t="s">
        <v>191</v>
      </c>
      <c r="E959" s="117"/>
      <c r="G959" s="110"/>
    </row>
    <row r="960" spans="2:7" ht="18" customHeight="1">
      <c r="B960" s="121" t="s">
        <v>497</v>
      </c>
      <c r="C960" s="118" t="s">
        <v>2</v>
      </c>
      <c r="D960" s="119" t="s">
        <v>191</v>
      </c>
      <c r="E960" s="117"/>
      <c r="G960" s="110"/>
    </row>
    <row r="961" spans="2:7" ht="18" customHeight="1">
      <c r="B961" s="121" t="s">
        <v>497</v>
      </c>
      <c r="C961" s="118" t="s">
        <v>2</v>
      </c>
      <c r="D961" s="119" t="s">
        <v>191</v>
      </c>
      <c r="E961" s="120"/>
      <c r="G961" s="110"/>
    </row>
    <row r="962" spans="2:7" ht="18" customHeight="1">
      <c r="B962" s="121" t="s">
        <v>497</v>
      </c>
      <c r="C962" s="118" t="s">
        <v>2</v>
      </c>
      <c r="D962" s="119" t="s">
        <v>191</v>
      </c>
      <c r="E962" s="117"/>
      <c r="G962" s="110"/>
    </row>
    <row r="963" spans="2:7" ht="18" customHeight="1">
      <c r="B963" s="121" t="s">
        <v>497</v>
      </c>
      <c r="C963" s="118" t="s">
        <v>94</v>
      </c>
      <c r="D963" s="119" t="s">
        <v>496</v>
      </c>
      <c r="E963" s="120"/>
      <c r="G963" s="110"/>
    </row>
    <row r="964" spans="2:7" ht="18" customHeight="1">
      <c r="B964" s="121">
        <v>41097</v>
      </c>
      <c r="C964" s="118" t="s">
        <v>2499</v>
      </c>
      <c r="D964" s="119" t="s">
        <v>209</v>
      </c>
      <c r="E964" s="120" t="s">
        <v>262</v>
      </c>
      <c r="G964" s="110"/>
    </row>
    <row r="965" spans="2:7" ht="18" customHeight="1">
      <c r="B965" s="121">
        <v>41097</v>
      </c>
      <c r="C965" s="118" t="s">
        <v>2499</v>
      </c>
      <c r="D965" s="119" t="s">
        <v>209</v>
      </c>
      <c r="E965" s="120" t="s">
        <v>262</v>
      </c>
      <c r="G965" s="110"/>
    </row>
    <row r="966" spans="2:7" ht="18" customHeight="1">
      <c r="B966" s="121">
        <v>41099</v>
      </c>
      <c r="C966" s="118" t="s">
        <v>94</v>
      </c>
      <c r="D966" s="119" t="s">
        <v>498</v>
      </c>
      <c r="E966" s="120"/>
      <c r="G966" s="110"/>
    </row>
    <row r="967" spans="2:7" ht="18" customHeight="1">
      <c r="B967" s="121">
        <v>41099</v>
      </c>
      <c r="C967" s="118" t="s">
        <v>94</v>
      </c>
      <c r="D967" s="119" t="s">
        <v>498</v>
      </c>
      <c r="E967" s="120"/>
      <c r="G967" s="110"/>
    </row>
    <row r="968" spans="2:7" ht="18" customHeight="1">
      <c r="B968" s="121">
        <v>41099</v>
      </c>
      <c r="C968" s="118" t="s">
        <v>94</v>
      </c>
      <c r="D968" s="119" t="s">
        <v>498</v>
      </c>
      <c r="E968" s="120"/>
      <c r="G968" s="110"/>
    </row>
    <row r="969" spans="2:7" ht="18" customHeight="1">
      <c r="B969" s="121">
        <v>41099</v>
      </c>
      <c r="C969" s="118" t="s">
        <v>186</v>
      </c>
      <c r="D969" s="119" t="s">
        <v>481</v>
      </c>
      <c r="E969" s="120"/>
      <c r="G969" s="110"/>
    </row>
    <row r="970" spans="2:7" ht="18" customHeight="1">
      <c r="B970" s="121">
        <v>41100</v>
      </c>
      <c r="C970" s="118" t="s">
        <v>186</v>
      </c>
      <c r="D970" s="119" t="s">
        <v>499</v>
      </c>
      <c r="E970" s="120"/>
      <c r="G970" s="110"/>
    </row>
    <row r="971" spans="2:7" ht="18" customHeight="1">
      <c r="B971" s="121">
        <v>41100</v>
      </c>
      <c r="C971" s="118" t="s">
        <v>186</v>
      </c>
      <c r="D971" s="119" t="s">
        <v>499</v>
      </c>
      <c r="E971" s="120"/>
      <c r="G971" s="110"/>
    </row>
    <row r="972" spans="2:7" ht="18" customHeight="1">
      <c r="B972" s="121">
        <v>41101</v>
      </c>
      <c r="C972" s="118" t="s">
        <v>2</v>
      </c>
      <c r="D972" s="119" t="s">
        <v>191</v>
      </c>
      <c r="E972" s="120"/>
      <c r="G972" s="110"/>
    </row>
    <row r="973" spans="2:7" ht="18" customHeight="1">
      <c r="B973" s="121">
        <v>41101</v>
      </c>
      <c r="C973" s="118" t="s">
        <v>28</v>
      </c>
      <c r="D973" s="119" t="s">
        <v>251</v>
      </c>
      <c r="E973" s="120"/>
      <c r="G973" s="110"/>
    </row>
    <row r="974" spans="2:7" ht="18" customHeight="1">
      <c r="B974" s="98">
        <v>41102</v>
      </c>
      <c r="C974" s="118" t="s">
        <v>2</v>
      </c>
      <c r="D974" s="119" t="s">
        <v>259</v>
      </c>
      <c r="E974" s="120"/>
      <c r="G974" s="110"/>
    </row>
    <row r="975" spans="2:7" ht="18" customHeight="1">
      <c r="B975" s="98">
        <v>41102</v>
      </c>
      <c r="C975" s="118" t="s">
        <v>2</v>
      </c>
      <c r="D975" s="119" t="s">
        <v>259</v>
      </c>
      <c r="E975" s="120"/>
      <c r="G975" s="110"/>
    </row>
    <row r="976" spans="2:7" ht="18" customHeight="1">
      <c r="B976" s="98">
        <v>41102</v>
      </c>
      <c r="C976" s="118" t="s">
        <v>2</v>
      </c>
      <c r="D976" s="119" t="s">
        <v>259</v>
      </c>
      <c r="E976" s="120"/>
      <c r="G976" s="110"/>
    </row>
    <row r="977" spans="2:7" ht="18" customHeight="1">
      <c r="B977" s="98">
        <v>41102</v>
      </c>
      <c r="C977" s="118" t="s">
        <v>2</v>
      </c>
      <c r="D977" s="119" t="s">
        <v>259</v>
      </c>
      <c r="E977" s="120"/>
      <c r="G977" s="110"/>
    </row>
    <row r="978" spans="2:7" ht="18" customHeight="1">
      <c r="B978" s="98">
        <v>41102</v>
      </c>
      <c r="C978" s="118" t="s">
        <v>2</v>
      </c>
      <c r="D978" s="119" t="s">
        <v>259</v>
      </c>
      <c r="E978" s="120"/>
      <c r="G978" s="110"/>
    </row>
    <row r="979" spans="2:7" ht="18" customHeight="1">
      <c r="B979" s="98">
        <v>41102</v>
      </c>
      <c r="C979" s="118" t="s">
        <v>2</v>
      </c>
      <c r="D979" s="119" t="s">
        <v>259</v>
      </c>
      <c r="E979" s="120"/>
      <c r="G979" s="110"/>
    </row>
    <row r="980" spans="2:7" ht="18" customHeight="1">
      <c r="B980" s="98">
        <v>41102</v>
      </c>
      <c r="C980" s="118" t="s">
        <v>94</v>
      </c>
      <c r="D980" s="119" t="s">
        <v>491</v>
      </c>
      <c r="E980" s="120"/>
      <c r="G980" s="110"/>
    </row>
    <row r="981" spans="2:7" ht="18" customHeight="1">
      <c r="B981" s="98">
        <v>41102</v>
      </c>
      <c r="C981" s="118" t="s">
        <v>94</v>
      </c>
      <c r="D981" s="119" t="s">
        <v>491</v>
      </c>
      <c r="E981" s="120"/>
      <c r="G981" s="110"/>
    </row>
    <row r="982" spans="2:7" ht="18" customHeight="1">
      <c r="B982" s="98">
        <v>41102</v>
      </c>
      <c r="C982" s="118" t="s">
        <v>2</v>
      </c>
      <c r="D982" s="119" t="s">
        <v>259</v>
      </c>
      <c r="E982" s="120"/>
      <c r="G982" s="110"/>
    </row>
    <row r="983" spans="2:7" ht="18" customHeight="1">
      <c r="B983" s="98">
        <v>41102</v>
      </c>
      <c r="C983" s="118" t="s">
        <v>2</v>
      </c>
      <c r="D983" s="119" t="s">
        <v>259</v>
      </c>
      <c r="E983" s="120"/>
      <c r="G983" s="110"/>
    </row>
    <row r="984" spans="2:7" ht="18" customHeight="1">
      <c r="B984" s="98">
        <v>41102</v>
      </c>
      <c r="C984" s="118" t="s">
        <v>2</v>
      </c>
      <c r="D984" s="119" t="s">
        <v>259</v>
      </c>
      <c r="E984" s="111"/>
      <c r="G984" s="110"/>
    </row>
    <row r="985" spans="2:7" ht="18" customHeight="1">
      <c r="B985" s="98">
        <v>41102</v>
      </c>
      <c r="C985" s="118" t="s">
        <v>2</v>
      </c>
      <c r="D985" s="119" t="s">
        <v>259</v>
      </c>
      <c r="E985" s="112"/>
      <c r="G985" s="110"/>
    </row>
    <row r="986" spans="2:7" ht="18" customHeight="1">
      <c r="B986" s="98">
        <v>41102</v>
      </c>
      <c r="C986" s="118" t="s">
        <v>94</v>
      </c>
      <c r="D986" s="119" t="s">
        <v>491</v>
      </c>
      <c r="E986" s="112"/>
      <c r="G986" s="110"/>
    </row>
    <row r="987" spans="2:7" ht="18" customHeight="1">
      <c r="B987" s="98">
        <v>41102</v>
      </c>
      <c r="C987" s="118" t="s">
        <v>94</v>
      </c>
      <c r="D987" s="119" t="s">
        <v>491</v>
      </c>
      <c r="E987" s="113"/>
      <c r="G987" s="110"/>
    </row>
    <row r="988" spans="2:7" ht="18" customHeight="1">
      <c r="B988" s="121">
        <v>41103</v>
      </c>
      <c r="C988" s="118" t="s">
        <v>94</v>
      </c>
      <c r="D988" s="118" t="s">
        <v>501</v>
      </c>
      <c r="E988" s="120"/>
      <c r="G988" s="110"/>
    </row>
    <row r="989" spans="2:7" ht="18" customHeight="1">
      <c r="B989" s="121">
        <v>41103</v>
      </c>
      <c r="C989" s="118" t="s">
        <v>94</v>
      </c>
      <c r="D989" s="118" t="s">
        <v>501</v>
      </c>
      <c r="E989" s="120"/>
      <c r="G989" s="110"/>
    </row>
    <row r="990" spans="2:7" ht="18" customHeight="1">
      <c r="B990" s="121">
        <v>41103</v>
      </c>
      <c r="C990" s="118" t="s">
        <v>94</v>
      </c>
      <c r="D990" s="118" t="s">
        <v>501</v>
      </c>
      <c r="E990" s="120"/>
      <c r="G990" s="110"/>
    </row>
    <row r="991" spans="2:7" ht="18" customHeight="1">
      <c r="B991" s="98" t="s">
        <v>502</v>
      </c>
      <c r="C991" s="107" t="s">
        <v>2499</v>
      </c>
      <c r="D991" s="119" t="s">
        <v>247</v>
      </c>
      <c r="E991" s="120" t="s">
        <v>503</v>
      </c>
      <c r="G991" s="110"/>
    </row>
    <row r="992" spans="2:7" ht="18" customHeight="1">
      <c r="B992" s="98" t="s">
        <v>502</v>
      </c>
      <c r="C992" s="107" t="s">
        <v>2499</v>
      </c>
      <c r="D992" s="119" t="s">
        <v>209</v>
      </c>
      <c r="E992" s="120" t="s">
        <v>503</v>
      </c>
      <c r="G992" s="110"/>
    </row>
    <row r="993" spans="2:7" ht="18" customHeight="1">
      <c r="B993" s="98" t="s">
        <v>502</v>
      </c>
      <c r="C993" s="118" t="s">
        <v>323</v>
      </c>
      <c r="D993" s="119" t="s">
        <v>504</v>
      </c>
      <c r="E993" s="120" t="s">
        <v>503</v>
      </c>
      <c r="G993" s="110"/>
    </row>
    <row r="994" spans="2:7" ht="18" customHeight="1">
      <c r="B994" s="98" t="s">
        <v>502</v>
      </c>
      <c r="C994" s="118" t="s">
        <v>94</v>
      </c>
      <c r="D994" s="119" t="s">
        <v>344</v>
      </c>
      <c r="E994" s="114" t="s">
        <v>505</v>
      </c>
      <c r="G994" s="110"/>
    </row>
    <row r="995" spans="2:7" ht="18" customHeight="1">
      <c r="B995" s="98" t="s">
        <v>502</v>
      </c>
      <c r="C995" s="118" t="s">
        <v>28</v>
      </c>
      <c r="D995" s="119" t="s">
        <v>506</v>
      </c>
      <c r="E995" s="114" t="s">
        <v>505</v>
      </c>
      <c r="G995" s="110"/>
    </row>
    <row r="996" spans="2:7" ht="18" customHeight="1">
      <c r="B996" s="98" t="s">
        <v>502</v>
      </c>
      <c r="C996" s="118" t="s">
        <v>2</v>
      </c>
      <c r="D996" s="119" t="s">
        <v>259</v>
      </c>
      <c r="E996" s="114" t="s">
        <v>505</v>
      </c>
      <c r="G996" s="110"/>
    </row>
    <row r="997" spans="2:7" ht="18" customHeight="1">
      <c r="B997" s="98" t="s">
        <v>502</v>
      </c>
      <c r="C997" s="118" t="s">
        <v>2</v>
      </c>
      <c r="D997" s="119" t="s">
        <v>259</v>
      </c>
      <c r="E997" s="114" t="s">
        <v>505</v>
      </c>
      <c r="G997" s="110"/>
    </row>
    <row r="998" spans="2:7" ht="18" customHeight="1">
      <c r="B998" s="98" t="s">
        <v>502</v>
      </c>
      <c r="C998" s="118" t="s">
        <v>2</v>
      </c>
      <c r="D998" s="119" t="s">
        <v>259</v>
      </c>
      <c r="E998" s="114" t="s">
        <v>505</v>
      </c>
      <c r="G998" s="110"/>
    </row>
    <row r="999" spans="2:7" ht="18" customHeight="1">
      <c r="B999" s="98" t="s">
        <v>502</v>
      </c>
      <c r="C999" s="118" t="s">
        <v>2</v>
      </c>
      <c r="D999" s="119" t="s">
        <v>259</v>
      </c>
      <c r="E999" s="114" t="s">
        <v>505</v>
      </c>
      <c r="G999" s="110"/>
    </row>
    <row r="1000" spans="2:7" ht="18" customHeight="1">
      <c r="B1000" s="98" t="s">
        <v>502</v>
      </c>
      <c r="C1000" s="118" t="s">
        <v>2</v>
      </c>
      <c r="D1000" s="119" t="s">
        <v>259</v>
      </c>
      <c r="E1000" s="114" t="s">
        <v>505</v>
      </c>
      <c r="G1000" s="110"/>
    </row>
    <row r="1001" spans="2:7" ht="18" customHeight="1">
      <c r="B1001" s="98" t="s">
        <v>502</v>
      </c>
      <c r="C1001" s="118" t="s">
        <v>2</v>
      </c>
      <c r="D1001" s="119" t="s">
        <v>259</v>
      </c>
      <c r="E1001" s="114" t="s">
        <v>505</v>
      </c>
      <c r="G1001" s="110"/>
    </row>
    <row r="1002" spans="2:7" ht="18" customHeight="1">
      <c r="B1002" s="98" t="s">
        <v>502</v>
      </c>
      <c r="C1002" s="118" t="s">
        <v>2</v>
      </c>
      <c r="D1002" s="119" t="s">
        <v>259</v>
      </c>
      <c r="E1002" s="114" t="s">
        <v>505</v>
      </c>
      <c r="G1002" s="110"/>
    </row>
    <row r="1003" spans="2:7" ht="18" customHeight="1">
      <c r="B1003" s="98" t="s">
        <v>502</v>
      </c>
      <c r="C1003" s="107" t="s">
        <v>2499</v>
      </c>
      <c r="D1003" s="119" t="s">
        <v>209</v>
      </c>
      <c r="E1003" s="120" t="s">
        <v>503</v>
      </c>
      <c r="G1003" s="110"/>
    </row>
    <row r="1004" spans="2:7" ht="18" customHeight="1">
      <c r="B1004" s="121" t="s">
        <v>509</v>
      </c>
      <c r="C1004" s="118" t="s">
        <v>94</v>
      </c>
      <c r="D1004" s="119" t="s">
        <v>442</v>
      </c>
      <c r="E1004" s="120"/>
      <c r="G1004" s="110"/>
    </row>
    <row r="1005" spans="2:7" ht="18" customHeight="1">
      <c r="B1005" s="121" t="s">
        <v>509</v>
      </c>
      <c r="C1005" s="118" t="s">
        <v>94</v>
      </c>
      <c r="D1005" s="119" t="s">
        <v>442</v>
      </c>
      <c r="E1005" s="120"/>
      <c r="G1005" s="110"/>
    </row>
    <row r="1006" spans="2:7" ht="18" customHeight="1">
      <c r="B1006" s="121" t="s">
        <v>509</v>
      </c>
      <c r="C1006" s="118" t="s">
        <v>2</v>
      </c>
      <c r="D1006" s="119" t="s">
        <v>439</v>
      </c>
      <c r="E1006" s="120"/>
      <c r="G1006" s="110"/>
    </row>
    <row r="1007" spans="2:7" ht="18" customHeight="1">
      <c r="B1007" s="121" t="s">
        <v>509</v>
      </c>
      <c r="C1007" s="118" t="s">
        <v>94</v>
      </c>
      <c r="D1007" s="119" t="s">
        <v>510</v>
      </c>
      <c r="E1007" s="120"/>
      <c r="G1007" s="110"/>
    </row>
    <row r="1008" spans="2:7" ht="18" customHeight="1">
      <c r="B1008" s="121" t="s">
        <v>509</v>
      </c>
      <c r="C1008" s="118" t="s">
        <v>2</v>
      </c>
      <c r="D1008" s="119" t="s">
        <v>252</v>
      </c>
      <c r="E1008" s="117"/>
      <c r="G1008" s="110"/>
    </row>
    <row r="1009" spans="2:7" ht="18" customHeight="1">
      <c r="B1009" s="121" t="s">
        <v>509</v>
      </c>
      <c r="C1009" s="118" t="s">
        <v>2</v>
      </c>
      <c r="D1009" s="119" t="s">
        <v>252</v>
      </c>
      <c r="E1009" s="117"/>
      <c r="G1009" s="110"/>
    </row>
    <row r="1010" spans="2:7" ht="18" customHeight="1">
      <c r="B1010" s="121" t="s">
        <v>509</v>
      </c>
      <c r="C1010" s="118" t="s">
        <v>2</v>
      </c>
      <c r="D1010" s="119" t="s">
        <v>252</v>
      </c>
      <c r="E1010" s="117"/>
      <c r="G1010" s="110"/>
    </row>
    <row r="1011" spans="2:7" ht="18" customHeight="1">
      <c r="B1011" s="121" t="s">
        <v>509</v>
      </c>
      <c r="C1011" s="118" t="s">
        <v>2</v>
      </c>
      <c r="D1011" s="119" t="s">
        <v>252</v>
      </c>
      <c r="E1011" s="120"/>
      <c r="G1011" s="110"/>
    </row>
    <row r="1012" spans="2:7" ht="18" customHeight="1">
      <c r="B1012" s="121" t="s">
        <v>509</v>
      </c>
      <c r="C1012" s="118" t="s">
        <v>2</v>
      </c>
      <c r="D1012" s="119" t="s">
        <v>252</v>
      </c>
      <c r="E1012" s="117"/>
      <c r="G1012" s="110"/>
    </row>
    <row r="1013" spans="2:7" ht="18" customHeight="1">
      <c r="B1013" s="121" t="s">
        <v>509</v>
      </c>
      <c r="C1013" s="118" t="s">
        <v>2</v>
      </c>
      <c r="D1013" s="119" t="s">
        <v>252</v>
      </c>
      <c r="E1013" s="120"/>
      <c r="G1013" s="110"/>
    </row>
    <row r="1014" spans="2:7" ht="18" customHeight="1">
      <c r="B1014" s="121" t="s">
        <v>509</v>
      </c>
      <c r="C1014" s="118" t="s">
        <v>2</v>
      </c>
      <c r="D1014" s="119" t="s">
        <v>252</v>
      </c>
      <c r="E1014" s="111"/>
      <c r="G1014" s="110"/>
    </row>
    <row r="1015" spans="2:7" ht="18" customHeight="1">
      <c r="B1015" s="121" t="s">
        <v>511</v>
      </c>
      <c r="C1015" s="118" t="s">
        <v>94</v>
      </c>
      <c r="D1015" s="119" t="s">
        <v>442</v>
      </c>
      <c r="E1015" s="120"/>
      <c r="G1015" s="110"/>
    </row>
    <row r="1016" spans="2:7" ht="18" customHeight="1">
      <c r="B1016" s="121" t="s">
        <v>511</v>
      </c>
      <c r="C1016" s="118" t="s">
        <v>94</v>
      </c>
      <c r="D1016" s="119" t="s">
        <v>442</v>
      </c>
      <c r="E1016" s="120"/>
      <c r="G1016" s="110"/>
    </row>
    <row r="1017" spans="2:7" ht="18" customHeight="1">
      <c r="B1017" s="121" t="s">
        <v>511</v>
      </c>
      <c r="C1017" s="118" t="s">
        <v>94</v>
      </c>
      <c r="D1017" s="119" t="s">
        <v>442</v>
      </c>
      <c r="E1017" s="120"/>
      <c r="G1017" s="110"/>
    </row>
    <row r="1018" spans="2:7" ht="18" customHeight="1">
      <c r="B1018" s="121" t="s">
        <v>511</v>
      </c>
      <c r="C1018" s="118" t="s">
        <v>2</v>
      </c>
      <c r="D1018" s="119" t="s">
        <v>252</v>
      </c>
      <c r="E1018" s="120"/>
      <c r="G1018" s="110"/>
    </row>
    <row r="1019" spans="2:7" ht="18" customHeight="1">
      <c r="B1019" s="121" t="s">
        <v>511</v>
      </c>
      <c r="C1019" s="118" t="s">
        <v>2</v>
      </c>
      <c r="D1019" s="119" t="s">
        <v>252</v>
      </c>
      <c r="E1019" s="117"/>
      <c r="G1019" s="110"/>
    </row>
    <row r="1020" spans="2:7" ht="18" customHeight="1">
      <c r="B1020" s="121" t="s">
        <v>511</v>
      </c>
      <c r="C1020" s="118" t="s">
        <v>2</v>
      </c>
      <c r="D1020" s="119" t="s">
        <v>252</v>
      </c>
      <c r="E1020" s="117"/>
      <c r="G1020" s="110"/>
    </row>
    <row r="1021" spans="2:7" ht="18" customHeight="1">
      <c r="B1021" s="121" t="s">
        <v>511</v>
      </c>
      <c r="C1021" s="118" t="s">
        <v>2</v>
      </c>
      <c r="D1021" s="119" t="s">
        <v>252</v>
      </c>
      <c r="E1021" s="117"/>
      <c r="G1021" s="110"/>
    </row>
    <row r="1022" spans="2:7" ht="18" customHeight="1">
      <c r="B1022" s="121" t="s">
        <v>511</v>
      </c>
      <c r="C1022" s="118" t="s">
        <v>2</v>
      </c>
      <c r="D1022" s="119" t="s">
        <v>252</v>
      </c>
      <c r="E1022" s="120"/>
      <c r="G1022" s="110"/>
    </row>
    <row r="1023" spans="2:7" ht="18" customHeight="1">
      <c r="B1023" s="121" t="s">
        <v>511</v>
      </c>
      <c r="C1023" s="118" t="s">
        <v>2</v>
      </c>
      <c r="D1023" s="119" t="s">
        <v>252</v>
      </c>
      <c r="E1023" s="117"/>
      <c r="G1023" s="110"/>
    </row>
    <row r="1024" spans="2:7" ht="18" customHeight="1">
      <c r="B1024" s="121" t="s">
        <v>511</v>
      </c>
      <c r="C1024" s="118" t="s">
        <v>94</v>
      </c>
      <c r="D1024" s="119" t="s">
        <v>442</v>
      </c>
      <c r="E1024" s="120"/>
      <c r="G1024" s="110"/>
    </row>
    <row r="1025" spans="2:7" ht="18" customHeight="1">
      <c r="B1025" s="121" t="s">
        <v>511</v>
      </c>
      <c r="C1025" s="118" t="s">
        <v>94</v>
      </c>
      <c r="D1025" s="119" t="s">
        <v>442</v>
      </c>
      <c r="E1025" s="111"/>
      <c r="G1025" s="110"/>
    </row>
    <row r="1026" spans="2:7" ht="18" customHeight="1">
      <c r="B1026" s="98" t="s">
        <v>512</v>
      </c>
      <c r="C1026" s="118" t="s">
        <v>2</v>
      </c>
      <c r="D1026" s="119" t="s">
        <v>513</v>
      </c>
      <c r="E1026" s="120"/>
      <c r="G1026" s="110"/>
    </row>
    <row r="1027" spans="2:7" ht="18" customHeight="1">
      <c r="B1027" s="98" t="s">
        <v>512</v>
      </c>
      <c r="C1027" s="118" t="s">
        <v>2</v>
      </c>
      <c r="D1027" s="119" t="s">
        <v>513</v>
      </c>
      <c r="E1027" s="120"/>
      <c r="G1027" s="110"/>
    </row>
    <row r="1028" spans="2:7" ht="18" customHeight="1">
      <c r="B1028" s="98" t="s">
        <v>512</v>
      </c>
      <c r="C1028" s="118" t="s">
        <v>2</v>
      </c>
      <c r="D1028" s="119" t="s">
        <v>513</v>
      </c>
      <c r="E1028" s="120"/>
      <c r="G1028" s="110"/>
    </row>
    <row r="1029" spans="2:7" ht="18" customHeight="1">
      <c r="B1029" s="98" t="s">
        <v>512</v>
      </c>
      <c r="C1029" s="118" t="s">
        <v>2</v>
      </c>
      <c r="D1029" s="119" t="s">
        <v>513</v>
      </c>
      <c r="E1029" s="120"/>
      <c r="G1029" s="110"/>
    </row>
    <row r="1030" spans="2:7" ht="18" customHeight="1">
      <c r="B1030" s="98" t="s">
        <v>512</v>
      </c>
      <c r="C1030" s="118" t="s">
        <v>94</v>
      </c>
      <c r="D1030" s="119" t="s">
        <v>475</v>
      </c>
      <c r="E1030" s="120"/>
      <c r="G1030" s="110"/>
    </row>
    <row r="1031" spans="2:7" ht="18" customHeight="1">
      <c r="B1031" s="98">
        <v>41110</v>
      </c>
      <c r="C1031" s="118" t="s">
        <v>2</v>
      </c>
      <c r="D1031" s="119" t="s">
        <v>252</v>
      </c>
      <c r="E1031" s="120"/>
      <c r="G1031" s="110"/>
    </row>
    <row r="1032" spans="2:7" ht="18" customHeight="1">
      <c r="B1032" s="98">
        <v>41110</v>
      </c>
      <c r="C1032" s="118" t="s">
        <v>2</v>
      </c>
      <c r="D1032" s="119" t="s">
        <v>252</v>
      </c>
      <c r="E1032" s="120"/>
      <c r="G1032" s="110"/>
    </row>
    <row r="1033" spans="2:7" ht="18" customHeight="1">
      <c r="B1033" s="98">
        <v>41110</v>
      </c>
      <c r="C1033" s="118" t="s">
        <v>2</v>
      </c>
      <c r="D1033" s="119" t="s">
        <v>252</v>
      </c>
      <c r="E1033" s="120"/>
      <c r="G1033" s="110"/>
    </row>
    <row r="1034" spans="2:7" ht="18" customHeight="1">
      <c r="B1034" s="98">
        <v>41110</v>
      </c>
      <c r="C1034" s="118" t="s">
        <v>2</v>
      </c>
      <c r="D1034" s="119" t="s">
        <v>252</v>
      </c>
      <c r="E1034" s="120"/>
      <c r="G1034" s="110"/>
    </row>
    <row r="1035" spans="2:7" ht="18" customHeight="1">
      <c r="B1035" s="98">
        <v>41110</v>
      </c>
      <c r="C1035" s="118" t="s">
        <v>186</v>
      </c>
      <c r="D1035" s="119" t="s">
        <v>510</v>
      </c>
      <c r="E1035" s="120"/>
      <c r="G1035" s="110"/>
    </row>
    <row r="1036" spans="2:7" ht="18" customHeight="1">
      <c r="B1036" s="121" t="s">
        <v>515</v>
      </c>
      <c r="C1036" s="118" t="s">
        <v>2499</v>
      </c>
      <c r="D1036" s="119" t="s">
        <v>368</v>
      </c>
      <c r="E1036" s="120" t="s">
        <v>516</v>
      </c>
      <c r="G1036" s="110"/>
    </row>
    <row r="1037" spans="2:7" ht="18" customHeight="1">
      <c r="B1037" s="121" t="s">
        <v>515</v>
      </c>
      <c r="C1037" s="118" t="s">
        <v>2499</v>
      </c>
      <c r="D1037" s="119" t="s">
        <v>368</v>
      </c>
      <c r="E1037" s="120" t="s">
        <v>516</v>
      </c>
      <c r="G1037" s="110"/>
    </row>
    <row r="1038" spans="2:7" ht="18" customHeight="1">
      <c r="B1038" s="121" t="s">
        <v>515</v>
      </c>
      <c r="C1038" s="118" t="s">
        <v>2499</v>
      </c>
      <c r="D1038" s="119" t="s">
        <v>368</v>
      </c>
      <c r="E1038" s="120" t="s">
        <v>516</v>
      </c>
      <c r="G1038" s="110"/>
    </row>
    <row r="1039" spans="2:7" ht="18" customHeight="1">
      <c r="B1039" s="121" t="s">
        <v>515</v>
      </c>
      <c r="C1039" s="118" t="s">
        <v>2499</v>
      </c>
      <c r="D1039" s="119" t="s">
        <v>368</v>
      </c>
      <c r="E1039" s="120" t="s">
        <v>516</v>
      </c>
      <c r="G1039" s="110"/>
    </row>
    <row r="1040" spans="2:7" ht="18" customHeight="1">
      <c r="B1040" s="121" t="s">
        <v>515</v>
      </c>
      <c r="C1040" s="118" t="s">
        <v>2499</v>
      </c>
      <c r="D1040" s="119" t="s">
        <v>517</v>
      </c>
      <c r="E1040" s="120" t="s">
        <v>516</v>
      </c>
      <c r="G1040" s="110"/>
    </row>
    <row r="1041" spans="2:7" ht="18" customHeight="1">
      <c r="B1041" s="121" t="s">
        <v>515</v>
      </c>
      <c r="C1041" s="118" t="s">
        <v>2499</v>
      </c>
      <c r="D1041" s="119" t="s">
        <v>368</v>
      </c>
      <c r="E1041" s="120" t="s">
        <v>516</v>
      </c>
      <c r="G1041" s="110"/>
    </row>
    <row r="1042" spans="2:7" ht="18" customHeight="1">
      <c r="B1042" s="121" t="s">
        <v>515</v>
      </c>
      <c r="C1042" s="118" t="s">
        <v>323</v>
      </c>
      <c r="D1042" s="119" t="s">
        <v>518</v>
      </c>
      <c r="E1042" s="120" t="s">
        <v>516</v>
      </c>
      <c r="G1042" s="110"/>
    </row>
    <row r="1043" spans="2:7" ht="18" customHeight="1">
      <c r="B1043" s="121" t="s">
        <v>515</v>
      </c>
      <c r="C1043" s="118" t="s">
        <v>2499</v>
      </c>
      <c r="D1043" s="119" t="s">
        <v>368</v>
      </c>
      <c r="E1043" s="120" t="s">
        <v>516</v>
      </c>
      <c r="G1043" s="110"/>
    </row>
    <row r="1044" spans="2:7" ht="18" customHeight="1">
      <c r="B1044" s="121" t="s">
        <v>519</v>
      </c>
      <c r="C1044" s="118" t="s">
        <v>94</v>
      </c>
      <c r="D1044" s="119" t="s">
        <v>491</v>
      </c>
      <c r="E1044" s="120"/>
      <c r="G1044" s="110"/>
    </row>
    <row r="1045" spans="2:7" ht="18" customHeight="1">
      <c r="B1045" s="121" t="s">
        <v>519</v>
      </c>
      <c r="C1045" s="118" t="s">
        <v>94</v>
      </c>
      <c r="D1045" s="119" t="s">
        <v>491</v>
      </c>
      <c r="E1045" s="120"/>
      <c r="G1045" s="110"/>
    </row>
    <row r="1046" spans="2:7" ht="18" customHeight="1">
      <c r="B1046" s="121" t="s">
        <v>519</v>
      </c>
      <c r="C1046" s="118" t="s">
        <v>94</v>
      </c>
      <c r="D1046" s="119" t="s">
        <v>491</v>
      </c>
      <c r="E1046" s="120"/>
      <c r="G1046" s="110"/>
    </row>
    <row r="1047" spans="2:7" ht="18" customHeight="1">
      <c r="B1047" s="121" t="s">
        <v>519</v>
      </c>
      <c r="C1047" s="118" t="s">
        <v>2</v>
      </c>
      <c r="D1047" s="119" t="s">
        <v>252</v>
      </c>
      <c r="E1047" s="120"/>
      <c r="G1047" s="110"/>
    </row>
    <row r="1048" spans="2:7" ht="18" customHeight="1">
      <c r="B1048" s="121" t="s">
        <v>519</v>
      </c>
      <c r="C1048" s="118" t="s">
        <v>94</v>
      </c>
      <c r="D1048" s="119" t="s">
        <v>510</v>
      </c>
      <c r="E1048" s="117"/>
      <c r="G1048" s="110"/>
    </row>
    <row r="1049" spans="2:7" ht="18" customHeight="1">
      <c r="B1049" s="121" t="s">
        <v>519</v>
      </c>
      <c r="C1049" s="118" t="s">
        <v>28</v>
      </c>
      <c r="D1049" s="119" t="s">
        <v>251</v>
      </c>
      <c r="E1049" s="117"/>
      <c r="G1049" s="110"/>
    </row>
    <row r="1050" spans="2:7" ht="18" customHeight="1">
      <c r="B1050" s="121" t="s">
        <v>519</v>
      </c>
      <c r="C1050" s="118" t="s">
        <v>28</v>
      </c>
      <c r="D1050" s="119" t="s">
        <v>251</v>
      </c>
      <c r="E1050" s="117"/>
      <c r="G1050" s="110"/>
    </row>
    <row r="1051" spans="2:7" ht="18" customHeight="1">
      <c r="B1051" s="121" t="s">
        <v>519</v>
      </c>
      <c r="C1051" s="118" t="s">
        <v>2</v>
      </c>
      <c r="D1051" s="119" t="s">
        <v>252</v>
      </c>
      <c r="E1051" s="120"/>
      <c r="G1051" s="110"/>
    </row>
    <row r="1052" spans="2:7" ht="18" customHeight="1">
      <c r="B1052" s="121" t="s">
        <v>519</v>
      </c>
      <c r="C1052" s="118" t="s">
        <v>2</v>
      </c>
      <c r="D1052" s="119" t="s">
        <v>252</v>
      </c>
      <c r="E1052" s="117"/>
      <c r="G1052" s="110"/>
    </row>
    <row r="1053" spans="2:7" ht="18" customHeight="1">
      <c r="B1053" s="121" t="s">
        <v>519</v>
      </c>
      <c r="C1053" s="118" t="s">
        <v>2</v>
      </c>
      <c r="D1053" s="119" t="s">
        <v>252</v>
      </c>
      <c r="E1053" s="120"/>
      <c r="G1053" s="110"/>
    </row>
    <row r="1054" spans="2:7" ht="18" customHeight="1">
      <c r="B1054" s="121" t="s">
        <v>519</v>
      </c>
      <c r="C1054" s="118" t="s">
        <v>2</v>
      </c>
      <c r="D1054" s="119" t="s">
        <v>252</v>
      </c>
      <c r="E1054" s="111"/>
      <c r="G1054" s="110"/>
    </row>
    <row r="1055" spans="2:7" ht="18" customHeight="1">
      <c r="B1055" s="121" t="s">
        <v>519</v>
      </c>
      <c r="C1055" s="118" t="s">
        <v>94</v>
      </c>
      <c r="D1055" s="119" t="s">
        <v>510</v>
      </c>
      <c r="E1055" s="112"/>
      <c r="G1055" s="110"/>
    </row>
    <row r="1056" spans="2:7" ht="18" customHeight="1">
      <c r="B1056" s="121" t="s">
        <v>519</v>
      </c>
      <c r="C1056" s="118" t="s">
        <v>28</v>
      </c>
      <c r="D1056" s="119" t="s">
        <v>251</v>
      </c>
      <c r="E1056" s="112"/>
      <c r="G1056" s="110"/>
    </row>
    <row r="1057" spans="2:7" ht="18" customHeight="1">
      <c r="B1057" s="121" t="s">
        <v>520</v>
      </c>
      <c r="C1057" s="118" t="s">
        <v>94</v>
      </c>
      <c r="D1057" s="119" t="s">
        <v>493</v>
      </c>
      <c r="E1057" s="120"/>
      <c r="G1057" s="110"/>
    </row>
    <row r="1058" spans="2:7" ht="18" customHeight="1">
      <c r="B1058" s="121" t="s">
        <v>521</v>
      </c>
      <c r="C1058" s="118" t="s">
        <v>186</v>
      </c>
      <c r="D1058" s="119" t="s">
        <v>475</v>
      </c>
      <c r="E1058" s="120"/>
      <c r="G1058" s="110"/>
    </row>
    <row r="1059" spans="2:7" ht="18" customHeight="1">
      <c r="B1059" s="121" t="s">
        <v>521</v>
      </c>
      <c r="C1059" s="118" t="s">
        <v>186</v>
      </c>
      <c r="D1059" s="119" t="s">
        <v>475</v>
      </c>
      <c r="E1059" s="120"/>
      <c r="G1059" s="110"/>
    </row>
    <row r="1060" spans="2:7" ht="18" customHeight="1">
      <c r="B1060" s="121" t="s">
        <v>521</v>
      </c>
      <c r="C1060" s="118" t="s">
        <v>186</v>
      </c>
      <c r="D1060" s="119" t="s">
        <v>475</v>
      </c>
      <c r="E1060" s="120"/>
      <c r="G1060" s="110"/>
    </row>
    <row r="1061" spans="2:7" ht="18" customHeight="1">
      <c r="B1061" s="121" t="s">
        <v>522</v>
      </c>
      <c r="C1061" s="118" t="s">
        <v>186</v>
      </c>
      <c r="D1061" s="119" t="s">
        <v>442</v>
      </c>
      <c r="E1061" s="120"/>
      <c r="G1061" s="110"/>
    </row>
    <row r="1062" spans="2:7" ht="18" customHeight="1">
      <c r="B1062" s="121" t="s">
        <v>522</v>
      </c>
      <c r="C1062" s="118" t="s">
        <v>186</v>
      </c>
      <c r="D1062" s="119" t="s">
        <v>442</v>
      </c>
      <c r="E1062" s="120"/>
      <c r="G1062" s="110"/>
    </row>
    <row r="1063" spans="2:7" ht="18" customHeight="1">
      <c r="B1063" s="121" t="s">
        <v>519</v>
      </c>
      <c r="C1063" s="118" t="s">
        <v>186</v>
      </c>
      <c r="D1063" s="119" t="s">
        <v>491</v>
      </c>
      <c r="E1063" s="120"/>
      <c r="G1063" s="110"/>
    </row>
    <row r="1064" spans="2:7" ht="18" customHeight="1">
      <c r="B1064" s="121" t="s">
        <v>519</v>
      </c>
      <c r="C1064" s="118" t="s">
        <v>186</v>
      </c>
      <c r="D1064" s="119" t="s">
        <v>491</v>
      </c>
      <c r="E1064" s="120"/>
      <c r="G1064" s="110"/>
    </row>
    <row r="1065" spans="2:7" ht="18" customHeight="1">
      <c r="B1065" s="121" t="s">
        <v>519</v>
      </c>
      <c r="C1065" s="118" t="s">
        <v>186</v>
      </c>
      <c r="D1065" s="119" t="s">
        <v>491</v>
      </c>
      <c r="E1065" s="120"/>
      <c r="G1065" s="110"/>
    </row>
    <row r="1066" spans="2:7" ht="18" customHeight="1">
      <c r="B1066" s="121" t="s">
        <v>519</v>
      </c>
      <c r="C1066" s="118" t="s">
        <v>1343</v>
      </c>
      <c r="D1066" s="119" t="s">
        <v>523</v>
      </c>
      <c r="E1066" s="120"/>
      <c r="G1066" s="110"/>
    </row>
    <row r="1067" spans="2:7" ht="18" customHeight="1">
      <c r="B1067" s="121" t="s">
        <v>519</v>
      </c>
      <c r="C1067" s="118" t="s">
        <v>1343</v>
      </c>
      <c r="D1067" s="119" t="s">
        <v>523</v>
      </c>
      <c r="E1067" s="117"/>
      <c r="G1067" s="110"/>
    </row>
    <row r="1068" spans="2:7" ht="18" customHeight="1">
      <c r="B1068" s="121" t="s">
        <v>524</v>
      </c>
      <c r="C1068" s="118" t="s">
        <v>94</v>
      </c>
      <c r="D1068" s="119" t="s">
        <v>510</v>
      </c>
      <c r="E1068" s="120"/>
      <c r="G1068" s="110"/>
    </row>
    <row r="1069" spans="2:7" ht="18" customHeight="1">
      <c r="B1069" s="121" t="s">
        <v>524</v>
      </c>
      <c r="C1069" s="118" t="s">
        <v>28</v>
      </c>
      <c r="D1069" s="119" t="s">
        <v>251</v>
      </c>
      <c r="E1069" s="120"/>
      <c r="G1069" s="110"/>
    </row>
    <row r="1070" spans="2:7" ht="18" customHeight="1">
      <c r="B1070" s="121" t="s">
        <v>524</v>
      </c>
      <c r="C1070" s="118" t="s">
        <v>2</v>
      </c>
      <c r="D1070" s="119" t="s">
        <v>252</v>
      </c>
      <c r="E1070" s="120"/>
      <c r="G1070" s="110"/>
    </row>
    <row r="1071" spans="2:7" ht="18" customHeight="1">
      <c r="B1071" s="121" t="s">
        <v>524</v>
      </c>
      <c r="C1071" s="118" t="s">
        <v>94</v>
      </c>
      <c r="D1071" s="119" t="s">
        <v>510</v>
      </c>
      <c r="E1071" s="120"/>
      <c r="G1071" s="110"/>
    </row>
    <row r="1072" spans="2:7" ht="18" customHeight="1">
      <c r="B1072" s="121" t="s">
        <v>524</v>
      </c>
      <c r="C1072" s="118" t="s">
        <v>2</v>
      </c>
      <c r="D1072" s="119" t="s">
        <v>252</v>
      </c>
      <c r="E1072" s="120"/>
      <c r="G1072" s="110"/>
    </row>
    <row r="1073" spans="2:7" ht="18" customHeight="1">
      <c r="B1073" s="121" t="s">
        <v>524</v>
      </c>
      <c r="C1073" s="118" t="s">
        <v>2</v>
      </c>
      <c r="D1073" s="119" t="s">
        <v>252</v>
      </c>
      <c r="E1073" s="120"/>
      <c r="G1073" s="110"/>
    </row>
    <row r="1074" spans="2:7" ht="18" customHeight="1">
      <c r="B1074" s="121" t="s">
        <v>524</v>
      </c>
      <c r="C1074" s="118" t="s">
        <v>2</v>
      </c>
      <c r="D1074" s="119" t="s">
        <v>252</v>
      </c>
      <c r="E1074" s="120"/>
      <c r="G1074" s="110"/>
    </row>
    <row r="1075" spans="2:7" ht="18" customHeight="1">
      <c r="B1075" s="121" t="s">
        <v>524</v>
      </c>
      <c r="C1075" s="118" t="s">
        <v>2</v>
      </c>
      <c r="D1075" s="119" t="s">
        <v>252</v>
      </c>
      <c r="E1075" s="120"/>
      <c r="G1075" s="110"/>
    </row>
    <row r="1076" spans="2:7" ht="18" customHeight="1">
      <c r="B1076" s="121" t="s">
        <v>524</v>
      </c>
      <c r="C1076" s="118" t="s">
        <v>28</v>
      </c>
      <c r="D1076" s="119" t="s">
        <v>227</v>
      </c>
      <c r="E1076" s="120"/>
      <c r="G1076" s="110"/>
    </row>
    <row r="1077" spans="2:7" ht="18" customHeight="1">
      <c r="B1077" s="121" t="s">
        <v>524</v>
      </c>
      <c r="C1077" s="118" t="s">
        <v>2</v>
      </c>
      <c r="D1077" s="119" t="s">
        <v>252</v>
      </c>
      <c r="E1077" s="120"/>
      <c r="G1077" s="110"/>
    </row>
    <row r="1078" spans="2:7" ht="18" customHeight="1">
      <c r="B1078" s="121" t="s">
        <v>524</v>
      </c>
      <c r="C1078" s="118" t="s">
        <v>3</v>
      </c>
      <c r="D1078" s="119" t="s">
        <v>230</v>
      </c>
      <c r="E1078" s="120" t="s">
        <v>271</v>
      </c>
      <c r="G1078" s="110"/>
    </row>
    <row r="1079" spans="2:7" ht="18" customHeight="1">
      <c r="B1079" s="121" t="s">
        <v>524</v>
      </c>
      <c r="C1079" s="118" t="s">
        <v>3</v>
      </c>
      <c r="D1079" s="119" t="s">
        <v>230</v>
      </c>
      <c r="E1079" s="120" t="s">
        <v>271</v>
      </c>
      <c r="G1079" s="110"/>
    </row>
    <row r="1080" spans="2:7" ht="18" customHeight="1">
      <c r="B1080" s="121" t="s">
        <v>524</v>
      </c>
      <c r="C1080" s="118" t="s">
        <v>3</v>
      </c>
      <c r="D1080" s="119" t="s">
        <v>230</v>
      </c>
      <c r="E1080" s="120" t="s">
        <v>271</v>
      </c>
      <c r="G1080" s="110"/>
    </row>
    <row r="1081" spans="2:7" ht="18" customHeight="1">
      <c r="B1081" s="121" t="s">
        <v>524</v>
      </c>
      <c r="C1081" s="118" t="s">
        <v>3</v>
      </c>
      <c r="D1081" s="119" t="s">
        <v>230</v>
      </c>
      <c r="E1081" s="120" t="s">
        <v>271</v>
      </c>
      <c r="G1081" s="110"/>
    </row>
    <row r="1082" spans="2:7" ht="18" customHeight="1">
      <c r="B1082" s="121" t="s">
        <v>526</v>
      </c>
      <c r="C1082" s="118" t="s">
        <v>28</v>
      </c>
      <c r="D1082" s="119" t="s">
        <v>194</v>
      </c>
      <c r="E1082" s="120"/>
      <c r="G1082" s="110"/>
    </row>
    <row r="1083" spans="2:7" ht="18" customHeight="1">
      <c r="B1083" s="121" t="s">
        <v>526</v>
      </c>
      <c r="C1083" s="118" t="s">
        <v>94</v>
      </c>
      <c r="D1083" s="119" t="s">
        <v>510</v>
      </c>
      <c r="E1083" s="120"/>
      <c r="G1083" s="110"/>
    </row>
    <row r="1084" spans="2:7" ht="18" customHeight="1">
      <c r="B1084" s="121" t="s">
        <v>527</v>
      </c>
      <c r="C1084" s="118" t="s">
        <v>1343</v>
      </c>
      <c r="D1084" s="119" t="s">
        <v>529</v>
      </c>
      <c r="E1084" s="120"/>
      <c r="G1084" s="110"/>
    </row>
    <row r="1085" spans="2:7" ht="18" customHeight="1">
      <c r="B1085" s="121" t="s">
        <v>527</v>
      </c>
      <c r="C1085" s="118" t="s">
        <v>1343</v>
      </c>
      <c r="D1085" s="119" t="s">
        <v>529</v>
      </c>
      <c r="E1085" s="120"/>
      <c r="G1085" s="110"/>
    </row>
    <row r="1086" spans="2:7" ht="18" customHeight="1">
      <c r="B1086" s="121" t="s">
        <v>527</v>
      </c>
      <c r="C1086" s="118" t="s">
        <v>1343</v>
      </c>
      <c r="D1086" s="119" t="s">
        <v>529</v>
      </c>
      <c r="E1086" s="120"/>
      <c r="G1086" s="110"/>
    </row>
    <row r="1087" spans="2:7" ht="18" customHeight="1">
      <c r="B1087" s="121" t="s">
        <v>527</v>
      </c>
      <c r="C1087" s="118" t="s">
        <v>1343</v>
      </c>
      <c r="D1087" s="119" t="s">
        <v>529</v>
      </c>
      <c r="E1087" s="120"/>
      <c r="G1087" s="110"/>
    </row>
    <row r="1088" spans="2:7" ht="18" customHeight="1">
      <c r="B1088" s="121" t="s">
        <v>527</v>
      </c>
      <c r="C1088" s="118" t="s">
        <v>94</v>
      </c>
      <c r="D1088" s="119" t="s">
        <v>530</v>
      </c>
      <c r="E1088" s="117"/>
      <c r="G1088" s="110"/>
    </row>
    <row r="1089" spans="2:7" ht="18" customHeight="1">
      <c r="B1089" s="121" t="s">
        <v>527</v>
      </c>
      <c r="C1089" s="118" t="s">
        <v>94</v>
      </c>
      <c r="D1089" s="119" t="s">
        <v>530</v>
      </c>
      <c r="E1089" s="117"/>
      <c r="G1089" s="110"/>
    </row>
    <row r="1090" spans="2:7" ht="18" customHeight="1">
      <c r="B1090" s="121" t="s">
        <v>527</v>
      </c>
      <c r="C1090" s="118" t="s">
        <v>94</v>
      </c>
      <c r="D1090" s="119" t="s">
        <v>442</v>
      </c>
      <c r="E1090" s="117"/>
      <c r="G1090" s="110"/>
    </row>
    <row r="1091" spans="2:7" ht="18" customHeight="1">
      <c r="B1091" s="121" t="s">
        <v>531</v>
      </c>
      <c r="C1091" s="118" t="s">
        <v>186</v>
      </c>
      <c r="D1091" s="119" t="s">
        <v>532</v>
      </c>
      <c r="E1091" s="120"/>
      <c r="G1091" s="110"/>
    </row>
    <row r="1092" spans="2:7" ht="18" customHeight="1">
      <c r="B1092" s="121" t="s">
        <v>531</v>
      </c>
      <c r="C1092" s="118" t="s">
        <v>186</v>
      </c>
      <c r="D1092" s="119" t="s">
        <v>532</v>
      </c>
      <c r="E1092" s="120"/>
      <c r="G1092" s="110"/>
    </row>
    <row r="1093" spans="2:7" ht="18" customHeight="1">
      <c r="B1093" s="121" t="s">
        <v>531</v>
      </c>
      <c r="C1093" s="118" t="s">
        <v>94</v>
      </c>
      <c r="D1093" s="119" t="s">
        <v>532</v>
      </c>
      <c r="E1093" s="120"/>
      <c r="G1093" s="110"/>
    </row>
    <row r="1094" spans="2:7" ht="18" customHeight="1">
      <c r="B1094" s="121">
        <v>41125</v>
      </c>
      <c r="C1094" s="118" t="s">
        <v>18</v>
      </c>
      <c r="D1094" s="119" t="s">
        <v>533</v>
      </c>
      <c r="E1094" s="120" t="s">
        <v>262</v>
      </c>
      <c r="G1094" s="110"/>
    </row>
    <row r="1095" spans="2:7" ht="18" customHeight="1">
      <c r="B1095" s="121">
        <v>41125</v>
      </c>
      <c r="C1095" s="118" t="s">
        <v>323</v>
      </c>
      <c r="D1095" s="119" t="s">
        <v>232</v>
      </c>
      <c r="E1095" s="120" t="s">
        <v>262</v>
      </c>
      <c r="G1095" s="110"/>
    </row>
    <row r="1096" spans="2:7" ht="18" customHeight="1">
      <c r="B1096" s="121">
        <v>41125</v>
      </c>
      <c r="C1096" s="118" t="s">
        <v>2</v>
      </c>
      <c r="D1096" s="119" t="s">
        <v>252</v>
      </c>
      <c r="E1096" s="120"/>
      <c r="G1096" s="110"/>
    </row>
    <row r="1097" spans="2:7" ht="18" customHeight="1">
      <c r="B1097" s="121">
        <v>41125</v>
      </c>
      <c r="C1097" s="118" t="s">
        <v>2</v>
      </c>
      <c r="D1097" s="119" t="s">
        <v>252</v>
      </c>
      <c r="E1097" s="120"/>
      <c r="G1097" s="110"/>
    </row>
    <row r="1098" spans="2:7" ht="18" customHeight="1">
      <c r="B1098" s="121">
        <v>41125</v>
      </c>
      <c r="C1098" s="118" t="s">
        <v>2</v>
      </c>
      <c r="D1098" s="119" t="s">
        <v>252</v>
      </c>
      <c r="E1098" s="120"/>
      <c r="G1098" s="110"/>
    </row>
    <row r="1099" spans="2:7" ht="18" customHeight="1">
      <c r="B1099" s="121">
        <v>41125</v>
      </c>
      <c r="C1099" s="118" t="s">
        <v>2</v>
      </c>
      <c r="D1099" s="119" t="s">
        <v>252</v>
      </c>
      <c r="E1099" s="120"/>
      <c r="G1099" s="110"/>
    </row>
    <row r="1100" spans="2:7" ht="18" customHeight="1">
      <c r="B1100" s="121">
        <v>41125</v>
      </c>
      <c r="C1100" s="118" t="s">
        <v>2</v>
      </c>
      <c r="D1100" s="119" t="s">
        <v>252</v>
      </c>
      <c r="E1100" s="120"/>
      <c r="G1100" s="110"/>
    </row>
    <row r="1101" spans="2:7" ht="18" customHeight="1">
      <c r="B1101" s="121" t="s">
        <v>534</v>
      </c>
      <c r="C1101" s="118" t="s">
        <v>28</v>
      </c>
      <c r="D1101" s="119" t="s">
        <v>535</v>
      </c>
      <c r="E1101" s="120"/>
      <c r="G1101" s="110"/>
    </row>
    <row r="1102" spans="2:7" ht="18" customHeight="1">
      <c r="B1102" s="121" t="s">
        <v>534</v>
      </c>
      <c r="C1102" s="118" t="s">
        <v>1343</v>
      </c>
      <c r="D1102" s="119" t="s">
        <v>529</v>
      </c>
      <c r="E1102" s="116"/>
      <c r="G1102" s="110"/>
    </row>
    <row r="1103" spans="2:7" ht="18" customHeight="1">
      <c r="B1103" s="121" t="s">
        <v>534</v>
      </c>
      <c r="C1103" s="118" t="s">
        <v>186</v>
      </c>
      <c r="D1103" s="119" t="s">
        <v>441</v>
      </c>
      <c r="E1103" s="120"/>
      <c r="G1103" s="110"/>
    </row>
    <row r="1104" spans="2:7" ht="18" customHeight="1">
      <c r="B1104" s="121" t="s">
        <v>539</v>
      </c>
      <c r="C1104" s="118" t="s">
        <v>1318</v>
      </c>
      <c r="D1104" s="119" t="s">
        <v>541</v>
      </c>
      <c r="E1104" s="120"/>
      <c r="G1104" s="110"/>
    </row>
    <row r="1105" spans="2:7" ht="18" customHeight="1">
      <c r="B1105" s="121" t="s">
        <v>539</v>
      </c>
      <c r="C1105" s="118" t="s">
        <v>2</v>
      </c>
      <c r="D1105" s="119" t="s">
        <v>494</v>
      </c>
      <c r="E1105" s="120"/>
      <c r="G1105" s="110"/>
    </row>
    <row r="1106" spans="2:7" ht="18" customHeight="1">
      <c r="B1106" s="121" t="s">
        <v>539</v>
      </c>
      <c r="C1106" s="118" t="s">
        <v>186</v>
      </c>
      <c r="D1106" s="119" t="s">
        <v>442</v>
      </c>
      <c r="E1106" s="120"/>
      <c r="G1106" s="110"/>
    </row>
    <row r="1107" spans="2:7" ht="18" customHeight="1">
      <c r="B1107" s="121" t="s">
        <v>539</v>
      </c>
      <c r="C1107" s="118" t="s">
        <v>2</v>
      </c>
      <c r="D1107" s="119" t="s">
        <v>494</v>
      </c>
      <c r="E1107" s="120"/>
      <c r="G1107" s="110"/>
    </row>
    <row r="1108" spans="2:7" ht="18" customHeight="1">
      <c r="B1108" s="121" t="s">
        <v>539</v>
      </c>
      <c r="C1108" s="118" t="s">
        <v>2</v>
      </c>
      <c r="D1108" s="119" t="s">
        <v>494</v>
      </c>
      <c r="E1108" s="117"/>
      <c r="G1108" s="110"/>
    </row>
    <row r="1109" spans="2:7" ht="18" customHeight="1">
      <c r="B1109" s="121" t="s">
        <v>539</v>
      </c>
      <c r="C1109" s="118" t="s">
        <v>2</v>
      </c>
      <c r="D1109" s="119" t="s">
        <v>494</v>
      </c>
      <c r="E1109" s="117"/>
      <c r="G1109" s="110"/>
    </row>
    <row r="1110" spans="2:7" ht="18" customHeight="1">
      <c r="B1110" s="121" t="s">
        <v>539</v>
      </c>
      <c r="C1110" s="118" t="s">
        <v>186</v>
      </c>
      <c r="D1110" s="119" t="s">
        <v>442</v>
      </c>
      <c r="E1110" s="117"/>
      <c r="G1110" s="110"/>
    </row>
    <row r="1111" spans="2:7" ht="18" customHeight="1">
      <c r="B1111" s="121" t="s">
        <v>539</v>
      </c>
      <c r="C1111" s="118" t="s">
        <v>1318</v>
      </c>
      <c r="D1111" s="119" t="s">
        <v>541</v>
      </c>
      <c r="E1111" s="120"/>
      <c r="G1111" s="110"/>
    </row>
    <row r="1112" spans="2:7" ht="18" customHeight="1">
      <c r="B1112" s="121" t="s">
        <v>542</v>
      </c>
      <c r="C1112" s="118" t="s">
        <v>1318</v>
      </c>
      <c r="D1112" s="119" t="s">
        <v>543</v>
      </c>
      <c r="E1112" s="120"/>
      <c r="G1112" s="110"/>
    </row>
    <row r="1113" spans="2:7" ht="18" customHeight="1">
      <c r="B1113" s="121" t="s">
        <v>542</v>
      </c>
      <c r="C1113" s="118" t="s">
        <v>1318</v>
      </c>
      <c r="D1113" s="119" t="s">
        <v>543</v>
      </c>
      <c r="E1113" s="120"/>
      <c r="G1113" s="110"/>
    </row>
    <row r="1114" spans="2:7" ht="18" customHeight="1">
      <c r="B1114" s="121" t="s">
        <v>542</v>
      </c>
      <c r="C1114" s="118" t="s">
        <v>1318</v>
      </c>
      <c r="D1114" s="119" t="s">
        <v>543</v>
      </c>
      <c r="E1114" s="120"/>
      <c r="G1114" s="110"/>
    </row>
    <row r="1115" spans="2:7" ht="18" customHeight="1">
      <c r="B1115" s="121" t="s">
        <v>542</v>
      </c>
      <c r="C1115" s="118" t="s">
        <v>186</v>
      </c>
      <c r="D1115" s="119" t="s">
        <v>441</v>
      </c>
      <c r="E1115" s="120"/>
      <c r="G1115" s="110"/>
    </row>
    <row r="1116" spans="2:7" ht="18" customHeight="1">
      <c r="B1116" s="121" t="s">
        <v>542</v>
      </c>
      <c r="C1116" s="118" t="s">
        <v>186</v>
      </c>
      <c r="D1116" s="119" t="s">
        <v>441</v>
      </c>
      <c r="E1116" s="117"/>
      <c r="G1116" s="110"/>
    </row>
    <row r="1117" spans="2:7" ht="18" customHeight="1">
      <c r="B1117" s="121" t="s">
        <v>542</v>
      </c>
      <c r="C1117" s="118" t="s">
        <v>186</v>
      </c>
      <c r="D1117" s="119" t="s">
        <v>544</v>
      </c>
      <c r="E1117" s="117"/>
      <c r="G1117" s="110"/>
    </row>
    <row r="1118" spans="2:7" ht="18" customHeight="1">
      <c r="B1118" s="121" t="s">
        <v>542</v>
      </c>
      <c r="C1118" s="118" t="s">
        <v>186</v>
      </c>
      <c r="D1118" s="119" t="s">
        <v>441</v>
      </c>
      <c r="E1118" s="117"/>
      <c r="G1118" s="110"/>
    </row>
    <row r="1119" spans="2:7" ht="18" customHeight="1">
      <c r="B1119" s="121" t="s">
        <v>542</v>
      </c>
      <c r="C1119" s="118" t="s">
        <v>186</v>
      </c>
      <c r="D1119" s="119" t="s">
        <v>441</v>
      </c>
      <c r="E1119" s="120"/>
      <c r="G1119" s="110"/>
    </row>
    <row r="1120" spans="2:7" ht="18" customHeight="1">
      <c r="B1120" s="121" t="s">
        <v>542</v>
      </c>
      <c r="C1120" s="118" t="s">
        <v>2</v>
      </c>
      <c r="D1120" s="119" t="s">
        <v>439</v>
      </c>
      <c r="E1120" s="117"/>
      <c r="G1120" s="110"/>
    </row>
    <row r="1121" spans="2:7" ht="18" customHeight="1">
      <c r="B1121" s="121" t="s">
        <v>542</v>
      </c>
      <c r="C1121" s="118" t="s">
        <v>186</v>
      </c>
      <c r="D1121" s="119" t="s">
        <v>441</v>
      </c>
      <c r="E1121" s="120"/>
      <c r="G1121" s="110"/>
    </row>
    <row r="1122" spans="2:7" ht="18" customHeight="1">
      <c r="B1122" s="121" t="s">
        <v>542</v>
      </c>
      <c r="C1122" s="118" t="s">
        <v>186</v>
      </c>
      <c r="D1122" s="119" t="s">
        <v>441</v>
      </c>
      <c r="E1122" s="111"/>
      <c r="G1122" s="110"/>
    </row>
    <row r="1123" spans="2:7" ht="18" customHeight="1">
      <c r="B1123" s="121" t="s">
        <v>542</v>
      </c>
      <c r="C1123" s="118" t="s">
        <v>1343</v>
      </c>
      <c r="D1123" s="119" t="s">
        <v>529</v>
      </c>
      <c r="E1123" s="112"/>
      <c r="G1123" s="110"/>
    </row>
    <row r="1124" spans="2:7" ht="18" customHeight="1">
      <c r="B1124" s="121" t="s">
        <v>545</v>
      </c>
      <c r="C1124" s="118" t="s">
        <v>94</v>
      </c>
      <c r="D1124" s="119" t="s">
        <v>546</v>
      </c>
      <c r="E1124" s="120"/>
      <c r="G1124" s="110"/>
    </row>
    <row r="1125" spans="2:7" ht="18" customHeight="1">
      <c r="B1125" s="121" t="s">
        <v>545</v>
      </c>
      <c r="C1125" s="118" t="s">
        <v>94</v>
      </c>
      <c r="D1125" s="119" t="s">
        <v>546</v>
      </c>
      <c r="E1125" s="120"/>
      <c r="G1125" s="110"/>
    </row>
    <row r="1126" spans="2:7" ht="18" customHeight="1">
      <c r="B1126" s="121" t="s">
        <v>545</v>
      </c>
      <c r="C1126" s="118" t="s">
        <v>1343</v>
      </c>
      <c r="D1126" s="119" t="s">
        <v>191</v>
      </c>
      <c r="E1126" s="120"/>
      <c r="G1126" s="110"/>
    </row>
    <row r="1127" spans="2:7" ht="18" customHeight="1">
      <c r="B1127" s="121" t="s">
        <v>545</v>
      </c>
      <c r="C1127" s="118" t="s">
        <v>94</v>
      </c>
      <c r="D1127" s="119" t="s">
        <v>546</v>
      </c>
      <c r="E1127" s="120"/>
      <c r="G1127" s="110"/>
    </row>
    <row r="1128" spans="2:7" ht="18" customHeight="1">
      <c r="B1128" s="121" t="s">
        <v>545</v>
      </c>
      <c r="C1128" s="118" t="s">
        <v>1343</v>
      </c>
      <c r="D1128" s="119" t="s">
        <v>529</v>
      </c>
      <c r="E1128" s="117"/>
      <c r="G1128" s="110"/>
    </row>
    <row r="1129" spans="2:7" ht="18" customHeight="1">
      <c r="B1129" s="121" t="s">
        <v>547</v>
      </c>
      <c r="C1129" s="118" t="s">
        <v>94</v>
      </c>
      <c r="D1129" s="119" t="s">
        <v>441</v>
      </c>
      <c r="E1129" s="120"/>
      <c r="G1129" s="110"/>
    </row>
    <row r="1130" spans="2:7" ht="18" customHeight="1">
      <c r="B1130" s="121" t="s">
        <v>547</v>
      </c>
      <c r="C1130" s="118" t="s">
        <v>94</v>
      </c>
      <c r="D1130" s="119" t="s">
        <v>441</v>
      </c>
      <c r="E1130" s="120"/>
      <c r="G1130" s="110"/>
    </row>
    <row r="1131" spans="2:7" ht="18" customHeight="1">
      <c r="B1131" s="121" t="s">
        <v>547</v>
      </c>
      <c r="C1131" s="118" t="s">
        <v>94</v>
      </c>
      <c r="D1131" s="119" t="s">
        <v>441</v>
      </c>
      <c r="E1131" s="120"/>
      <c r="G1131" s="110"/>
    </row>
    <row r="1132" spans="2:7" ht="18" customHeight="1">
      <c r="B1132" s="121" t="s">
        <v>547</v>
      </c>
      <c r="C1132" s="118" t="s">
        <v>392</v>
      </c>
      <c r="D1132" s="119" t="s">
        <v>247</v>
      </c>
      <c r="E1132" s="120"/>
      <c r="G1132" s="110"/>
    </row>
    <row r="1133" spans="2:7" ht="18" customHeight="1">
      <c r="B1133" s="121" t="s">
        <v>547</v>
      </c>
      <c r="C1133" s="118" t="s">
        <v>28</v>
      </c>
      <c r="D1133" s="119" t="s">
        <v>548</v>
      </c>
      <c r="E1133" s="117"/>
      <c r="G1133" s="110"/>
    </row>
    <row r="1134" spans="2:7" ht="18" customHeight="1">
      <c r="B1134" s="121" t="s">
        <v>547</v>
      </c>
      <c r="C1134" s="118" t="s">
        <v>2</v>
      </c>
      <c r="D1134" s="119" t="s">
        <v>252</v>
      </c>
      <c r="E1134" s="117"/>
      <c r="G1134" s="110"/>
    </row>
    <row r="1135" spans="2:7" ht="18" customHeight="1">
      <c r="B1135" s="121" t="s">
        <v>547</v>
      </c>
      <c r="C1135" s="118" t="s">
        <v>1343</v>
      </c>
      <c r="D1135" s="119" t="s">
        <v>529</v>
      </c>
      <c r="E1135" s="117"/>
      <c r="G1135" s="110"/>
    </row>
    <row r="1136" spans="2:7" ht="18" customHeight="1">
      <c r="B1136" s="121" t="s">
        <v>547</v>
      </c>
      <c r="C1136" s="118" t="s">
        <v>28</v>
      </c>
      <c r="D1136" s="119" t="s">
        <v>549</v>
      </c>
      <c r="E1136" s="120"/>
      <c r="G1136" s="110"/>
    </row>
    <row r="1137" spans="2:7" ht="18" customHeight="1">
      <c r="B1137" s="121" t="s">
        <v>550</v>
      </c>
      <c r="C1137" s="118" t="s">
        <v>3</v>
      </c>
      <c r="D1137" s="119" t="s">
        <v>230</v>
      </c>
      <c r="E1137" s="120" t="s">
        <v>516</v>
      </c>
      <c r="G1137" s="110"/>
    </row>
    <row r="1138" spans="2:7" ht="18" customHeight="1">
      <c r="B1138" s="121" t="s">
        <v>550</v>
      </c>
      <c r="C1138" s="118" t="s">
        <v>3</v>
      </c>
      <c r="D1138" s="119" t="s">
        <v>230</v>
      </c>
      <c r="E1138" s="120" t="s">
        <v>516</v>
      </c>
      <c r="G1138" s="110"/>
    </row>
    <row r="1139" spans="2:7" ht="18" customHeight="1">
      <c r="B1139" s="121" t="s">
        <v>550</v>
      </c>
      <c r="C1139" s="118" t="s">
        <v>2</v>
      </c>
      <c r="D1139" s="119" t="s">
        <v>233</v>
      </c>
      <c r="E1139" s="120" t="s">
        <v>516</v>
      </c>
      <c r="G1139" s="110"/>
    </row>
    <row r="1140" spans="2:7" ht="18" customHeight="1">
      <c r="B1140" s="121" t="s">
        <v>550</v>
      </c>
      <c r="C1140" s="118" t="s">
        <v>3</v>
      </c>
      <c r="D1140" s="119" t="s">
        <v>230</v>
      </c>
      <c r="E1140" s="120" t="s">
        <v>516</v>
      </c>
      <c r="G1140" s="110"/>
    </row>
    <row r="1141" spans="2:7" ht="18" customHeight="1">
      <c r="B1141" s="121" t="s">
        <v>550</v>
      </c>
      <c r="C1141" s="118" t="s">
        <v>3</v>
      </c>
      <c r="D1141" s="119" t="s">
        <v>230</v>
      </c>
      <c r="E1141" s="120" t="s">
        <v>516</v>
      </c>
      <c r="G1141" s="110"/>
    </row>
    <row r="1142" spans="2:7" ht="18" customHeight="1">
      <c r="B1142" s="121" t="s">
        <v>550</v>
      </c>
      <c r="C1142" s="118" t="s">
        <v>3</v>
      </c>
      <c r="D1142" s="119" t="s">
        <v>230</v>
      </c>
      <c r="E1142" s="120" t="s">
        <v>516</v>
      </c>
      <c r="G1142" s="110"/>
    </row>
    <row r="1143" spans="2:7" ht="18" customHeight="1">
      <c r="B1143" s="121" t="s">
        <v>552</v>
      </c>
      <c r="C1143" s="118" t="s">
        <v>186</v>
      </c>
      <c r="D1143" s="119" t="s">
        <v>442</v>
      </c>
      <c r="E1143" s="120"/>
      <c r="G1143" s="110"/>
    </row>
    <row r="1144" spans="2:7" ht="18" customHeight="1">
      <c r="B1144" s="121" t="s">
        <v>552</v>
      </c>
      <c r="C1144" s="118" t="s">
        <v>2</v>
      </c>
      <c r="D1144" s="115" t="s">
        <v>457</v>
      </c>
      <c r="E1144" s="120"/>
      <c r="G1144" s="110"/>
    </row>
    <row r="1145" spans="2:7" ht="18" customHeight="1">
      <c r="B1145" s="121" t="s">
        <v>552</v>
      </c>
      <c r="C1145" s="118" t="s">
        <v>2</v>
      </c>
      <c r="D1145" s="115" t="s">
        <v>457</v>
      </c>
      <c r="E1145" s="120"/>
      <c r="G1145" s="110"/>
    </row>
    <row r="1146" spans="2:7" ht="18" customHeight="1">
      <c r="B1146" s="121" t="s">
        <v>552</v>
      </c>
      <c r="C1146" s="118" t="s">
        <v>186</v>
      </c>
      <c r="D1146" s="119" t="s">
        <v>442</v>
      </c>
      <c r="E1146" s="120"/>
      <c r="G1146" s="110"/>
    </row>
    <row r="1147" spans="2:7" ht="18" customHeight="1">
      <c r="B1147" s="121" t="s">
        <v>552</v>
      </c>
      <c r="C1147" s="118" t="s">
        <v>186</v>
      </c>
      <c r="D1147" s="119" t="s">
        <v>442</v>
      </c>
      <c r="E1147" s="117"/>
      <c r="G1147" s="110"/>
    </row>
    <row r="1148" spans="2:7" ht="18" customHeight="1">
      <c r="B1148" s="121" t="s">
        <v>553</v>
      </c>
      <c r="C1148" s="118" t="s">
        <v>186</v>
      </c>
      <c r="D1148" s="119" t="s">
        <v>441</v>
      </c>
      <c r="E1148" s="120"/>
      <c r="G1148" s="110"/>
    </row>
    <row r="1149" spans="2:7" ht="18" customHeight="1">
      <c r="B1149" s="121" t="s">
        <v>553</v>
      </c>
      <c r="C1149" s="118" t="s">
        <v>28</v>
      </c>
      <c r="D1149" s="119" t="s">
        <v>554</v>
      </c>
      <c r="E1149" s="120"/>
      <c r="G1149" s="110"/>
    </row>
    <row r="1150" spans="2:7" ht="18" customHeight="1">
      <c r="B1150" s="121" t="s">
        <v>553</v>
      </c>
      <c r="C1150" s="118" t="s">
        <v>186</v>
      </c>
      <c r="D1150" s="119" t="s">
        <v>441</v>
      </c>
      <c r="E1150" s="120"/>
      <c r="G1150" s="110"/>
    </row>
    <row r="1151" spans="2:7" ht="18" customHeight="1">
      <c r="B1151" s="121" t="s">
        <v>555</v>
      </c>
      <c r="C1151" s="118" t="s">
        <v>28</v>
      </c>
      <c r="D1151" s="119" t="s">
        <v>556</v>
      </c>
      <c r="E1151" s="120"/>
      <c r="G1151" s="110"/>
    </row>
    <row r="1152" spans="2:7" ht="18" customHeight="1">
      <c r="B1152" s="121" t="s">
        <v>555</v>
      </c>
      <c r="C1152" s="118" t="s">
        <v>1343</v>
      </c>
      <c r="D1152" s="119" t="s">
        <v>529</v>
      </c>
      <c r="E1152" s="120"/>
      <c r="G1152" s="110"/>
    </row>
    <row r="1153" spans="2:7" ht="18" customHeight="1">
      <c r="B1153" s="121" t="s">
        <v>555</v>
      </c>
      <c r="C1153" s="118" t="s">
        <v>28</v>
      </c>
      <c r="D1153" s="119" t="s">
        <v>549</v>
      </c>
      <c r="E1153" s="120"/>
      <c r="G1153" s="110"/>
    </row>
    <row r="1154" spans="2:7" ht="18" customHeight="1">
      <c r="B1154" s="121" t="s">
        <v>555</v>
      </c>
      <c r="C1154" s="118" t="s">
        <v>186</v>
      </c>
      <c r="D1154" s="119" t="s">
        <v>442</v>
      </c>
      <c r="E1154" s="120"/>
      <c r="G1154" s="110"/>
    </row>
    <row r="1155" spans="2:7" ht="18" customHeight="1">
      <c r="B1155" s="121" t="s">
        <v>555</v>
      </c>
      <c r="C1155" s="118" t="s">
        <v>186</v>
      </c>
      <c r="D1155" s="119" t="s">
        <v>442</v>
      </c>
      <c r="E1155" s="117"/>
      <c r="G1155" s="110"/>
    </row>
    <row r="1156" spans="2:7" ht="18" customHeight="1">
      <c r="B1156" s="121" t="s">
        <v>555</v>
      </c>
      <c r="C1156" s="118" t="s">
        <v>186</v>
      </c>
      <c r="D1156" s="119" t="s">
        <v>442</v>
      </c>
      <c r="E1156" s="117"/>
      <c r="G1156" s="110"/>
    </row>
    <row r="1157" spans="2:7" ht="18" customHeight="1">
      <c r="B1157" s="121" t="s">
        <v>555</v>
      </c>
      <c r="C1157" s="118" t="s">
        <v>186</v>
      </c>
      <c r="D1157" s="119" t="s">
        <v>442</v>
      </c>
      <c r="E1157" s="117"/>
      <c r="G1157" s="110"/>
    </row>
    <row r="1158" spans="2:7" ht="18" customHeight="1">
      <c r="B1158" s="121" t="s">
        <v>555</v>
      </c>
      <c r="C1158" s="118" t="s">
        <v>186</v>
      </c>
      <c r="D1158" s="119" t="s">
        <v>557</v>
      </c>
      <c r="E1158" s="120"/>
      <c r="G1158" s="110"/>
    </row>
    <row r="1159" spans="2:7" ht="18" customHeight="1">
      <c r="B1159" s="121" t="s">
        <v>555</v>
      </c>
      <c r="C1159" s="118" t="s">
        <v>28</v>
      </c>
      <c r="D1159" s="119" t="s">
        <v>558</v>
      </c>
      <c r="E1159" s="117"/>
      <c r="G1159" s="110"/>
    </row>
    <row r="1160" spans="2:7" ht="18" customHeight="1">
      <c r="B1160" s="121" t="s">
        <v>559</v>
      </c>
      <c r="C1160" s="118" t="s">
        <v>2</v>
      </c>
      <c r="D1160" s="119" t="s">
        <v>191</v>
      </c>
      <c r="E1160" s="120"/>
      <c r="G1160" s="110"/>
    </row>
    <row r="1161" spans="2:7" ht="18" customHeight="1">
      <c r="B1161" s="121" t="s">
        <v>559</v>
      </c>
      <c r="C1161" s="118" t="s">
        <v>2</v>
      </c>
      <c r="D1161" s="119" t="s">
        <v>191</v>
      </c>
      <c r="E1161" s="120"/>
      <c r="G1161" s="110"/>
    </row>
    <row r="1162" spans="2:7" ht="18" customHeight="1">
      <c r="B1162" s="121" t="s">
        <v>559</v>
      </c>
      <c r="C1162" s="118" t="s">
        <v>2</v>
      </c>
      <c r="D1162" s="119" t="s">
        <v>191</v>
      </c>
      <c r="E1162" s="120"/>
      <c r="G1162" s="110"/>
    </row>
    <row r="1163" spans="2:7" ht="18" customHeight="1">
      <c r="B1163" s="121" t="s">
        <v>559</v>
      </c>
      <c r="C1163" s="118" t="s">
        <v>186</v>
      </c>
      <c r="D1163" s="119" t="s">
        <v>560</v>
      </c>
      <c r="E1163" s="120"/>
      <c r="G1163" s="110"/>
    </row>
    <row r="1164" spans="2:7" ht="18" customHeight="1">
      <c r="B1164" s="121" t="s">
        <v>559</v>
      </c>
      <c r="C1164" s="118" t="s">
        <v>2</v>
      </c>
      <c r="D1164" s="119" t="s">
        <v>191</v>
      </c>
      <c r="E1164" s="117"/>
      <c r="G1164" s="110"/>
    </row>
    <row r="1165" spans="2:7" ht="18" customHeight="1">
      <c r="B1165" s="121" t="s">
        <v>559</v>
      </c>
      <c r="C1165" s="118" t="s">
        <v>2</v>
      </c>
      <c r="D1165" s="119" t="s">
        <v>191</v>
      </c>
      <c r="E1165" s="117"/>
      <c r="G1165" s="110"/>
    </row>
    <row r="1166" spans="2:7" ht="18" customHeight="1">
      <c r="B1166" s="121" t="s">
        <v>559</v>
      </c>
      <c r="C1166" s="118" t="s">
        <v>2</v>
      </c>
      <c r="D1166" s="119" t="s">
        <v>191</v>
      </c>
      <c r="E1166" s="117"/>
      <c r="G1166" s="110"/>
    </row>
    <row r="1167" spans="2:7" ht="18" customHeight="1">
      <c r="B1167" s="121" t="s">
        <v>559</v>
      </c>
      <c r="C1167" s="118" t="s">
        <v>186</v>
      </c>
      <c r="D1167" s="119" t="s">
        <v>560</v>
      </c>
      <c r="E1167" s="120"/>
      <c r="G1167" s="110"/>
    </row>
    <row r="1168" spans="2:7" ht="18" customHeight="1">
      <c r="B1168" s="121" t="s">
        <v>559</v>
      </c>
      <c r="C1168" s="118" t="s">
        <v>186</v>
      </c>
      <c r="D1168" s="119" t="s">
        <v>560</v>
      </c>
      <c r="E1168" s="117"/>
      <c r="G1168" s="110"/>
    </row>
    <row r="1169" spans="2:7" ht="18" customHeight="1">
      <c r="B1169" s="121" t="s">
        <v>559</v>
      </c>
      <c r="C1169" s="118" t="s">
        <v>186</v>
      </c>
      <c r="D1169" s="119" t="s">
        <v>441</v>
      </c>
      <c r="E1169" s="120"/>
      <c r="G1169" s="110"/>
    </row>
    <row r="1170" spans="2:7" ht="18" customHeight="1">
      <c r="B1170" s="121" t="s">
        <v>559</v>
      </c>
      <c r="C1170" s="118" t="s">
        <v>186</v>
      </c>
      <c r="D1170" s="119" t="s">
        <v>441</v>
      </c>
      <c r="E1170" s="111"/>
      <c r="G1170" s="110"/>
    </row>
    <row r="1171" spans="2:7" ht="18" customHeight="1">
      <c r="B1171" s="121" t="s">
        <v>561</v>
      </c>
      <c r="C1171" s="118" t="s">
        <v>3</v>
      </c>
      <c r="D1171" s="119" t="s">
        <v>230</v>
      </c>
      <c r="E1171" s="120"/>
      <c r="G1171" s="110"/>
    </row>
    <row r="1172" spans="2:7" ht="18" customHeight="1">
      <c r="B1172" s="121" t="s">
        <v>561</v>
      </c>
      <c r="C1172" s="118" t="s">
        <v>323</v>
      </c>
      <c r="D1172" s="119" t="s">
        <v>518</v>
      </c>
      <c r="E1172" s="120"/>
      <c r="G1172" s="110"/>
    </row>
    <row r="1173" spans="2:7" ht="18" customHeight="1">
      <c r="B1173" s="121" t="s">
        <v>561</v>
      </c>
      <c r="C1173" s="118" t="s">
        <v>3</v>
      </c>
      <c r="D1173" s="119" t="s">
        <v>230</v>
      </c>
      <c r="E1173" s="120"/>
      <c r="G1173" s="110"/>
    </row>
    <row r="1174" spans="2:7" ht="18" customHeight="1">
      <c r="B1174" s="121" t="s">
        <v>561</v>
      </c>
      <c r="C1174" s="118" t="s">
        <v>3</v>
      </c>
      <c r="D1174" s="119" t="s">
        <v>230</v>
      </c>
      <c r="E1174" s="120"/>
      <c r="G1174" s="110"/>
    </row>
    <row r="1175" spans="2:7" ht="18" customHeight="1">
      <c r="B1175" s="121" t="s">
        <v>561</v>
      </c>
      <c r="C1175" s="118" t="s">
        <v>3</v>
      </c>
      <c r="D1175" s="119" t="s">
        <v>230</v>
      </c>
      <c r="E1175" s="117"/>
      <c r="G1175" s="110"/>
    </row>
    <row r="1176" spans="2:7" ht="18" customHeight="1">
      <c r="B1176" s="121" t="s">
        <v>561</v>
      </c>
      <c r="C1176" s="118" t="s">
        <v>3</v>
      </c>
      <c r="D1176" s="119" t="s">
        <v>230</v>
      </c>
      <c r="E1176" s="117"/>
      <c r="G1176" s="110"/>
    </row>
    <row r="1177" spans="2:7" ht="18" customHeight="1">
      <c r="B1177" s="121" t="s">
        <v>562</v>
      </c>
      <c r="C1177" s="118" t="s">
        <v>186</v>
      </c>
      <c r="D1177" s="119" t="s">
        <v>442</v>
      </c>
      <c r="E1177" s="120"/>
      <c r="G1177" s="110"/>
    </row>
    <row r="1178" spans="2:7" ht="18" customHeight="1">
      <c r="B1178" s="121" t="s">
        <v>562</v>
      </c>
      <c r="C1178" s="118" t="s">
        <v>186</v>
      </c>
      <c r="D1178" s="119" t="s">
        <v>442</v>
      </c>
      <c r="E1178" s="120"/>
      <c r="G1178" s="110"/>
    </row>
    <row r="1179" spans="2:7" ht="18" customHeight="1">
      <c r="B1179" s="121" t="s">
        <v>562</v>
      </c>
      <c r="C1179" s="118" t="s">
        <v>186</v>
      </c>
      <c r="D1179" s="119" t="s">
        <v>442</v>
      </c>
      <c r="E1179" s="120"/>
      <c r="G1179" s="110"/>
    </row>
    <row r="1180" spans="2:7" ht="18" customHeight="1">
      <c r="B1180" s="121" t="s">
        <v>562</v>
      </c>
      <c r="C1180" s="118" t="s">
        <v>186</v>
      </c>
      <c r="D1180" s="119" t="s">
        <v>442</v>
      </c>
      <c r="E1180" s="120"/>
      <c r="G1180" s="110"/>
    </row>
    <row r="1181" spans="2:7" ht="18" customHeight="1">
      <c r="B1181" s="121" t="s">
        <v>562</v>
      </c>
      <c r="C1181" s="118" t="s">
        <v>28</v>
      </c>
      <c r="D1181" s="119" t="s">
        <v>541</v>
      </c>
      <c r="E1181" s="117"/>
      <c r="G1181" s="110"/>
    </row>
    <row r="1182" spans="2:7" ht="18" customHeight="1">
      <c r="B1182" s="121" t="s">
        <v>563</v>
      </c>
      <c r="C1182" s="118" t="s">
        <v>94</v>
      </c>
      <c r="D1182" s="119" t="s">
        <v>441</v>
      </c>
      <c r="E1182" s="120"/>
      <c r="G1182" s="110"/>
    </row>
    <row r="1183" spans="2:7" ht="18" customHeight="1">
      <c r="B1183" s="121" t="s">
        <v>563</v>
      </c>
      <c r="C1183" s="118" t="s">
        <v>94</v>
      </c>
      <c r="D1183" s="119" t="s">
        <v>441</v>
      </c>
      <c r="E1183" s="120"/>
      <c r="G1183" s="110"/>
    </row>
    <row r="1184" spans="2:7" ht="18" customHeight="1">
      <c r="B1184" s="121" t="s">
        <v>563</v>
      </c>
      <c r="C1184" s="118" t="s">
        <v>94</v>
      </c>
      <c r="D1184" s="119" t="s">
        <v>441</v>
      </c>
      <c r="E1184" s="120"/>
      <c r="G1184" s="110"/>
    </row>
    <row r="1185" spans="2:7" ht="18" customHeight="1">
      <c r="B1185" s="121" t="s">
        <v>563</v>
      </c>
      <c r="C1185" s="118" t="s">
        <v>186</v>
      </c>
      <c r="D1185" s="119" t="s">
        <v>560</v>
      </c>
      <c r="E1185" s="120"/>
      <c r="G1185" s="110"/>
    </row>
    <row r="1186" spans="2:7" ht="18" customHeight="1">
      <c r="B1186" s="121" t="s">
        <v>563</v>
      </c>
      <c r="C1186" s="118" t="s">
        <v>2</v>
      </c>
      <c r="D1186" s="119" t="s">
        <v>439</v>
      </c>
      <c r="E1186" s="117"/>
      <c r="G1186" s="110"/>
    </row>
    <row r="1187" spans="2:7" ht="18" customHeight="1">
      <c r="B1187" s="121" t="s">
        <v>563</v>
      </c>
      <c r="C1187" s="118" t="s">
        <v>2</v>
      </c>
      <c r="D1187" s="119" t="s">
        <v>439</v>
      </c>
      <c r="E1187" s="117"/>
      <c r="G1187" s="110"/>
    </row>
    <row r="1188" spans="2:7" ht="18" customHeight="1">
      <c r="B1188" s="121" t="s">
        <v>563</v>
      </c>
      <c r="C1188" s="118" t="s">
        <v>2</v>
      </c>
      <c r="D1188" s="119" t="s">
        <v>439</v>
      </c>
      <c r="E1188" s="117"/>
      <c r="G1188" s="110"/>
    </row>
    <row r="1189" spans="2:7" ht="18" customHeight="1">
      <c r="B1189" s="121" t="s">
        <v>563</v>
      </c>
      <c r="C1189" s="118" t="s">
        <v>2</v>
      </c>
      <c r="D1189" s="119" t="s">
        <v>439</v>
      </c>
      <c r="E1189" s="120"/>
      <c r="G1189" s="110"/>
    </row>
    <row r="1190" spans="2:7" ht="18" customHeight="1">
      <c r="B1190" s="121" t="s">
        <v>564</v>
      </c>
      <c r="C1190" s="118" t="s">
        <v>94</v>
      </c>
      <c r="D1190" s="119" t="s">
        <v>441</v>
      </c>
      <c r="E1190" s="120"/>
      <c r="G1190" s="110"/>
    </row>
    <row r="1191" spans="2:7" ht="18" customHeight="1">
      <c r="B1191" s="121" t="s">
        <v>564</v>
      </c>
      <c r="C1191" s="118" t="s">
        <v>94</v>
      </c>
      <c r="D1191" s="118" t="s">
        <v>544</v>
      </c>
      <c r="E1191" s="120"/>
      <c r="G1191" s="110"/>
    </row>
    <row r="1192" spans="2:7" ht="18" customHeight="1">
      <c r="B1192" s="121" t="s">
        <v>564</v>
      </c>
      <c r="C1192" s="118" t="s">
        <v>94</v>
      </c>
      <c r="D1192" s="119" t="s">
        <v>441</v>
      </c>
      <c r="E1192" s="120"/>
      <c r="G1192" s="110"/>
    </row>
    <row r="1193" spans="2:7" ht="18" customHeight="1">
      <c r="B1193" s="121" t="s">
        <v>564</v>
      </c>
      <c r="C1193" s="118" t="s">
        <v>94</v>
      </c>
      <c r="D1193" s="119" t="s">
        <v>441</v>
      </c>
      <c r="E1193" s="120"/>
      <c r="G1193" s="110"/>
    </row>
    <row r="1194" spans="2:7" ht="18" customHeight="1">
      <c r="B1194" s="121" t="s">
        <v>564</v>
      </c>
      <c r="C1194" s="118" t="s">
        <v>2</v>
      </c>
      <c r="D1194" s="119" t="s">
        <v>233</v>
      </c>
      <c r="E1194" s="117"/>
      <c r="G1194" s="110"/>
    </row>
    <row r="1195" spans="2:7" ht="18" customHeight="1">
      <c r="B1195" s="121" t="s">
        <v>564</v>
      </c>
      <c r="C1195" s="118" t="s">
        <v>2</v>
      </c>
      <c r="D1195" s="119" t="s">
        <v>233</v>
      </c>
      <c r="E1195" s="117"/>
      <c r="G1195" s="110"/>
    </row>
    <row r="1196" spans="2:7" ht="18" customHeight="1">
      <c r="B1196" s="121" t="s">
        <v>564</v>
      </c>
      <c r="C1196" s="118" t="s">
        <v>2</v>
      </c>
      <c r="D1196" s="119" t="s">
        <v>233</v>
      </c>
      <c r="E1196" s="117"/>
      <c r="G1196" s="110"/>
    </row>
    <row r="1197" spans="2:7" ht="18" customHeight="1">
      <c r="B1197" s="118" t="s">
        <v>565</v>
      </c>
      <c r="C1197" s="118" t="s">
        <v>186</v>
      </c>
      <c r="D1197" s="119" t="s">
        <v>442</v>
      </c>
      <c r="E1197" s="120"/>
      <c r="G1197" s="110"/>
    </row>
    <row r="1198" spans="2:7" ht="18" customHeight="1">
      <c r="B1198" s="118" t="s">
        <v>565</v>
      </c>
      <c r="C1198" s="118" t="s">
        <v>186</v>
      </c>
      <c r="D1198" s="119" t="s">
        <v>442</v>
      </c>
      <c r="E1198" s="120"/>
      <c r="G1198" s="110"/>
    </row>
    <row r="1199" spans="2:7" ht="18" customHeight="1">
      <c r="B1199" s="118" t="s">
        <v>565</v>
      </c>
      <c r="C1199" s="118" t="s">
        <v>1343</v>
      </c>
      <c r="D1199" s="119" t="s">
        <v>233</v>
      </c>
      <c r="E1199" s="120"/>
      <c r="G1199" s="110"/>
    </row>
    <row r="1200" spans="2:7" ht="18" customHeight="1">
      <c r="B1200" s="118" t="s">
        <v>565</v>
      </c>
      <c r="C1200" s="118" t="s">
        <v>1343</v>
      </c>
      <c r="D1200" s="119" t="s">
        <v>233</v>
      </c>
      <c r="E1200" s="120"/>
      <c r="G1200" s="110"/>
    </row>
    <row r="1201" spans="2:7" ht="18" customHeight="1">
      <c r="B1201" s="121" t="s">
        <v>566</v>
      </c>
      <c r="C1201" s="118" t="s">
        <v>2503</v>
      </c>
      <c r="D1201" s="119" t="s">
        <v>264</v>
      </c>
      <c r="E1201" s="120"/>
      <c r="G1201" s="110"/>
    </row>
    <row r="1202" spans="2:7" ht="18" customHeight="1">
      <c r="B1202" s="121" t="s">
        <v>566</v>
      </c>
      <c r="C1202" s="118" t="s">
        <v>3</v>
      </c>
      <c r="D1202" s="119" t="s">
        <v>209</v>
      </c>
      <c r="E1202" s="120"/>
      <c r="G1202" s="110"/>
    </row>
    <row r="1203" spans="2:7" ht="18" customHeight="1">
      <c r="B1203" s="121" t="s">
        <v>566</v>
      </c>
      <c r="C1203" s="118" t="s">
        <v>3</v>
      </c>
      <c r="D1203" s="119" t="s">
        <v>209</v>
      </c>
      <c r="E1203" s="120"/>
      <c r="G1203" s="110"/>
    </row>
    <row r="1204" spans="2:7" ht="18" customHeight="1">
      <c r="B1204" s="121" t="s">
        <v>566</v>
      </c>
      <c r="C1204" s="118" t="s">
        <v>3</v>
      </c>
      <c r="D1204" s="119" t="s">
        <v>209</v>
      </c>
      <c r="E1204" s="120"/>
      <c r="G1204" s="110"/>
    </row>
    <row r="1205" spans="2:7" ht="18" customHeight="1">
      <c r="B1205" s="121" t="s">
        <v>566</v>
      </c>
      <c r="C1205" s="118" t="s">
        <v>3</v>
      </c>
      <c r="D1205" s="119" t="s">
        <v>209</v>
      </c>
      <c r="E1205" s="120"/>
      <c r="G1205" s="110"/>
    </row>
    <row r="1206" spans="2:7" ht="18" customHeight="1">
      <c r="B1206" s="121" t="s">
        <v>566</v>
      </c>
      <c r="C1206" s="118" t="s">
        <v>2503</v>
      </c>
      <c r="D1206" s="119" t="s">
        <v>568</v>
      </c>
      <c r="E1206" s="120"/>
      <c r="G1206" s="110"/>
    </row>
    <row r="1207" spans="2:7" ht="18" customHeight="1">
      <c r="B1207" s="121" t="s">
        <v>566</v>
      </c>
      <c r="C1207" s="118" t="s">
        <v>3</v>
      </c>
      <c r="D1207" s="119" t="s">
        <v>209</v>
      </c>
      <c r="E1207" s="120"/>
      <c r="G1207" s="110"/>
    </row>
    <row r="1208" spans="2:7" ht="18" customHeight="1">
      <c r="B1208" s="121" t="s">
        <v>566</v>
      </c>
      <c r="C1208" s="118" t="s">
        <v>3</v>
      </c>
      <c r="D1208" s="119" t="s">
        <v>209</v>
      </c>
      <c r="E1208" s="120"/>
      <c r="G1208" s="110"/>
    </row>
    <row r="1209" spans="2:7" ht="18" customHeight="1">
      <c r="B1209" s="121" t="s">
        <v>566</v>
      </c>
      <c r="C1209" s="118" t="s">
        <v>3</v>
      </c>
      <c r="D1209" s="119" t="s">
        <v>209</v>
      </c>
      <c r="E1209" s="120"/>
      <c r="G1209" s="110"/>
    </row>
    <row r="1210" spans="2:7" ht="18" customHeight="1">
      <c r="B1210" s="121" t="s">
        <v>566</v>
      </c>
      <c r="C1210" s="118" t="s">
        <v>3</v>
      </c>
      <c r="D1210" s="119" t="s">
        <v>209</v>
      </c>
      <c r="E1210" s="120"/>
      <c r="G1210" s="110"/>
    </row>
    <row r="1211" spans="2:7" ht="18" customHeight="1">
      <c r="B1211" s="121" t="s">
        <v>566</v>
      </c>
      <c r="C1211" s="118" t="s">
        <v>3</v>
      </c>
      <c r="D1211" s="119" t="s">
        <v>427</v>
      </c>
      <c r="E1211" s="120"/>
      <c r="G1211" s="110"/>
    </row>
    <row r="1212" spans="2:7" ht="18" customHeight="1">
      <c r="B1212" s="121" t="s">
        <v>566</v>
      </c>
      <c r="C1212" s="118" t="s">
        <v>3</v>
      </c>
      <c r="D1212" s="119" t="s">
        <v>209</v>
      </c>
      <c r="E1212" s="120"/>
      <c r="G1212" s="110"/>
    </row>
    <row r="1213" spans="2:7" ht="18" customHeight="1">
      <c r="B1213" s="121" t="s">
        <v>566</v>
      </c>
      <c r="C1213" s="118" t="s">
        <v>3</v>
      </c>
      <c r="D1213" s="119" t="s">
        <v>209</v>
      </c>
      <c r="E1213" s="120"/>
      <c r="G1213" s="110"/>
    </row>
    <row r="1214" spans="2:7" ht="18" customHeight="1">
      <c r="B1214" s="121" t="s">
        <v>566</v>
      </c>
      <c r="C1214" s="118" t="s">
        <v>3</v>
      </c>
      <c r="D1214" s="119" t="s">
        <v>209</v>
      </c>
      <c r="E1214" s="113"/>
      <c r="G1214" s="110"/>
    </row>
    <row r="1215" spans="2:7" ht="18" customHeight="1">
      <c r="B1215" s="121" t="s">
        <v>566</v>
      </c>
      <c r="C1215" s="118" t="s">
        <v>3</v>
      </c>
      <c r="D1215" s="119" t="s">
        <v>209</v>
      </c>
      <c r="E1215" s="32"/>
      <c r="G1215" s="110"/>
    </row>
    <row r="1216" spans="2:7" ht="18" customHeight="1">
      <c r="B1216" s="121" t="s">
        <v>566</v>
      </c>
      <c r="C1216" s="118" t="s">
        <v>3</v>
      </c>
      <c r="D1216" s="119" t="s">
        <v>209</v>
      </c>
      <c r="E1216" s="120"/>
      <c r="G1216" s="110"/>
    </row>
    <row r="1217" spans="2:7" ht="18" customHeight="1">
      <c r="B1217" s="121" t="s">
        <v>566</v>
      </c>
      <c r="C1217" s="118" t="s">
        <v>3</v>
      </c>
      <c r="D1217" s="119" t="s">
        <v>427</v>
      </c>
      <c r="E1217" s="78"/>
      <c r="G1217" s="110"/>
    </row>
    <row r="1218" spans="2:7" ht="18" customHeight="1">
      <c r="B1218" s="121" t="s">
        <v>566</v>
      </c>
      <c r="C1218" s="118" t="s">
        <v>3</v>
      </c>
      <c r="D1218" s="119" t="s">
        <v>209</v>
      </c>
      <c r="E1218" s="78"/>
      <c r="G1218" s="110"/>
    </row>
    <row r="1219" spans="2:7" ht="18" customHeight="1">
      <c r="B1219" s="121" t="s">
        <v>566</v>
      </c>
      <c r="C1219" s="118" t="s">
        <v>2</v>
      </c>
      <c r="D1219" s="119" t="s">
        <v>191</v>
      </c>
      <c r="E1219" s="78"/>
      <c r="G1219" s="110"/>
    </row>
    <row r="1220" spans="2:7" ht="18" customHeight="1">
      <c r="B1220" s="121" t="s">
        <v>569</v>
      </c>
      <c r="C1220" s="118" t="s">
        <v>2</v>
      </c>
      <c r="D1220" s="119" t="s">
        <v>233</v>
      </c>
      <c r="E1220" s="120"/>
      <c r="G1220" s="110"/>
    </row>
    <row r="1221" spans="2:7" ht="18" customHeight="1">
      <c r="B1221" s="121" t="s">
        <v>569</v>
      </c>
      <c r="C1221" s="118" t="s">
        <v>2</v>
      </c>
      <c r="D1221" s="119" t="s">
        <v>233</v>
      </c>
      <c r="E1221" s="120"/>
      <c r="G1221" s="110"/>
    </row>
    <row r="1222" spans="2:7" ht="18" customHeight="1">
      <c r="B1222" s="121" t="s">
        <v>569</v>
      </c>
      <c r="C1222" s="118" t="s">
        <v>2</v>
      </c>
      <c r="D1222" s="119" t="s">
        <v>233</v>
      </c>
      <c r="E1222" s="120"/>
      <c r="G1222" s="110"/>
    </row>
    <row r="1223" spans="2:7" ht="18" customHeight="1">
      <c r="B1223" s="121" t="s">
        <v>569</v>
      </c>
      <c r="C1223" s="118" t="s">
        <v>2</v>
      </c>
      <c r="D1223" s="119" t="s">
        <v>570</v>
      </c>
      <c r="E1223" s="120"/>
      <c r="G1223" s="110"/>
    </row>
    <row r="1224" spans="2:7" ht="18" customHeight="1">
      <c r="B1224" s="121" t="s">
        <v>569</v>
      </c>
      <c r="C1224" s="118" t="s">
        <v>186</v>
      </c>
      <c r="D1224" s="119" t="s">
        <v>441</v>
      </c>
      <c r="E1224" s="117"/>
      <c r="G1224" s="110"/>
    </row>
    <row r="1225" spans="2:7" ht="18" customHeight="1">
      <c r="B1225" s="121" t="s">
        <v>569</v>
      </c>
      <c r="C1225" s="118" t="s">
        <v>2</v>
      </c>
      <c r="D1225" s="119" t="s">
        <v>233</v>
      </c>
      <c r="E1225" s="117"/>
      <c r="G1225" s="110"/>
    </row>
    <row r="1226" spans="2:7" ht="18" customHeight="1">
      <c r="B1226" s="121" t="s">
        <v>569</v>
      </c>
      <c r="C1226" s="118" t="s">
        <v>2</v>
      </c>
      <c r="D1226" s="119" t="s">
        <v>233</v>
      </c>
      <c r="E1226" s="117"/>
      <c r="G1226" s="110"/>
    </row>
    <row r="1227" spans="2:7" ht="18" customHeight="1">
      <c r="B1227" s="121" t="s">
        <v>569</v>
      </c>
      <c r="C1227" s="118" t="s">
        <v>2</v>
      </c>
      <c r="D1227" s="119" t="s">
        <v>233</v>
      </c>
      <c r="E1227" s="120"/>
      <c r="G1227" s="110"/>
    </row>
    <row r="1228" spans="2:7" ht="18" customHeight="1">
      <c r="B1228" s="121" t="s">
        <v>571</v>
      </c>
      <c r="C1228" s="118" t="s">
        <v>186</v>
      </c>
      <c r="D1228" s="119" t="s">
        <v>442</v>
      </c>
      <c r="E1228" s="120"/>
      <c r="G1228" s="110"/>
    </row>
    <row r="1229" spans="2:7" ht="18" customHeight="1">
      <c r="B1229" s="121" t="s">
        <v>571</v>
      </c>
      <c r="C1229" s="118" t="s">
        <v>2</v>
      </c>
      <c r="D1229" s="119" t="s">
        <v>233</v>
      </c>
      <c r="E1229" s="120"/>
      <c r="G1229" s="110"/>
    </row>
    <row r="1230" spans="2:7" ht="18" customHeight="1">
      <c r="B1230" s="121" t="s">
        <v>571</v>
      </c>
      <c r="C1230" s="118" t="s">
        <v>2</v>
      </c>
      <c r="D1230" s="119" t="s">
        <v>233</v>
      </c>
      <c r="E1230" s="120"/>
      <c r="G1230" s="110"/>
    </row>
    <row r="1231" spans="2:7" ht="18" customHeight="1">
      <c r="B1231" s="121" t="s">
        <v>571</v>
      </c>
      <c r="C1231" s="118" t="s">
        <v>2</v>
      </c>
      <c r="D1231" s="119" t="s">
        <v>233</v>
      </c>
      <c r="E1231" s="120"/>
      <c r="G1231" s="110"/>
    </row>
    <row r="1232" spans="2:7" ht="18" customHeight="1">
      <c r="B1232" s="121" t="s">
        <v>572</v>
      </c>
      <c r="C1232" s="118" t="s">
        <v>2</v>
      </c>
      <c r="D1232" s="119" t="s">
        <v>233</v>
      </c>
      <c r="E1232" s="120"/>
      <c r="G1232" s="110"/>
    </row>
    <row r="1233" spans="2:7" ht="18" customHeight="1">
      <c r="B1233" s="121" t="s">
        <v>572</v>
      </c>
      <c r="C1233" s="118" t="s">
        <v>2</v>
      </c>
      <c r="D1233" s="119" t="s">
        <v>233</v>
      </c>
      <c r="E1233" s="120"/>
      <c r="G1233" s="110"/>
    </row>
    <row r="1234" spans="2:7" ht="18" customHeight="1">
      <c r="B1234" s="121" t="s">
        <v>572</v>
      </c>
      <c r="C1234" s="118" t="s">
        <v>2</v>
      </c>
      <c r="D1234" s="119" t="s">
        <v>233</v>
      </c>
      <c r="E1234" s="120"/>
      <c r="G1234" s="110"/>
    </row>
    <row r="1235" spans="2:7" ht="18" customHeight="1">
      <c r="B1235" s="121" t="s">
        <v>572</v>
      </c>
      <c r="C1235" s="118" t="s">
        <v>2</v>
      </c>
      <c r="D1235" s="119" t="s">
        <v>233</v>
      </c>
      <c r="E1235" s="120"/>
      <c r="G1235" s="110"/>
    </row>
    <row r="1236" spans="2:7" ht="18" customHeight="1">
      <c r="B1236" s="121" t="s">
        <v>572</v>
      </c>
      <c r="C1236" s="118" t="s">
        <v>94</v>
      </c>
      <c r="D1236" s="119" t="s">
        <v>442</v>
      </c>
      <c r="E1236" s="117"/>
      <c r="G1236" s="110"/>
    </row>
    <row r="1237" spans="2:7" ht="18" customHeight="1">
      <c r="B1237" s="121" t="s">
        <v>572</v>
      </c>
      <c r="C1237" s="118" t="s">
        <v>94</v>
      </c>
      <c r="D1237" s="119" t="s">
        <v>442</v>
      </c>
      <c r="E1237" s="117"/>
      <c r="G1237" s="110"/>
    </row>
    <row r="1238" spans="2:7" ht="18" customHeight="1">
      <c r="B1238" s="121" t="s">
        <v>572</v>
      </c>
      <c r="C1238" s="118" t="s">
        <v>94</v>
      </c>
      <c r="D1238" s="119" t="s">
        <v>442</v>
      </c>
      <c r="E1238" s="117"/>
      <c r="G1238" s="110"/>
    </row>
    <row r="1239" spans="2:7" ht="18" customHeight="1">
      <c r="B1239" s="121" t="s">
        <v>572</v>
      </c>
      <c r="C1239" s="118" t="s">
        <v>94</v>
      </c>
      <c r="D1239" s="119" t="s">
        <v>442</v>
      </c>
      <c r="E1239" s="120"/>
      <c r="G1239" s="110"/>
    </row>
    <row r="1240" spans="2:7" ht="18" customHeight="1">
      <c r="B1240" s="121" t="s">
        <v>572</v>
      </c>
      <c r="C1240" s="118" t="s">
        <v>2</v>
      </c>
      <c r="D1240" s="119" t="s">
        <v>300</v>
      </c>
      <c r="E1240" s="117"/>
      <c r="G1240" s="110"/>
    </row>
    <row r="1241" spans="2:7" ht="18" customHeight="1">
      <c r="B1241" s="121" t="s">
        <v>573</v>
      </c>
      <c r="C1241" s="118" t="s">
        <v>2</v>
      </c>
      <c r="D1241" s="119" t="s">
        <v>233</v>
      </c>
      <c r="E1241" s="120"/>
      <c r="G1241" s="110"/>
    </row>
    <row r="1242" spans="2:7" ht="18" customHeight="1">
      <c r="B1242" s="121" t="s">
        <v>573</v>
      </c>
      <c r="C1242" s="118" t="s">
        <v>2</v>
      </c>
      <c r="D1242" s="119" t="s">
        <v>233</v>
      </c>
      <c r="E1242" s="120"/>
      <c r="G1242" s="110"/>
    </row>
    <row r="1243" spans="2:7" ht="18" customHeight="1">
      <c r="B1243" s="121" t="s">
        <v>573</v>
      </c>
      <c r="C1243" s="118" t="s">
        <v>2</v>
      </c>
      <c r="D1243" s="119" t="s">
        <v>233</v>
      </c>
      <c r="E1243" s="120"/>
      <c r="G1243" s="110"/>
    </row>
    <row r="1244" spans="2:7" ht="18" customHeight="1">
      <c r="B1244" s="121" t="s">
        <v>573</v>
      </c>
      <c r="C1244" s="118" t="s">
        <v>2</v>
      </c>
      <c r="D1244" s="119" t="s">
        <v>233</v>
      </c>
      <c r="E1244" s="117"/>
      <c r="G1244" s="110"/>
    </row>
    <row r="1245" spans="2:7" ht="18" customHeight="1">
      <c r="B1245" s="121" t="s">
        <v>573</v>
      </c>
      <c r="C1245" s="118" t="s">
        <v>186</v>
      </c>
      <c r="D1245" s="119" t="s">
        <v>442</v>
      </c>
      <c r="E1245" s="117"/>
      <c r="G1245" s="110"/>
    </row>
    <row r="1246" spans="2:7" ht="18" customHeight="1">
      <c r="B1246" s="121" t="s">
        <v>573</v>
      </c>
      <c r="C1246" s="118" t="s">
        <v>186</v>
      </c>
      <c r="D1246" s="119" t="s">
        <v>442</v>
      </c>
      <c r="E1246" s="117"/>
      <c r="G1246" s="110"/>
    </row>
    <row r="1247" spans="2:7" ht="18" customHeight="1">
      <c r="B1247" s="121" t="s">
        <v>573</v>
      </c>
      <c r="C1247" s="118" t="s">
        <v>186</v>
      </c>
      <c r="D1247" s="119" t="s">
        <v>442</v>
      </c>
      <c r="E1247" s="120"/>
      <c r="G1247" s="110"/>
    </row>
    <row r="1248" spans="2:7" ht="18" customHeight="1">
      <c r="B1248" s="121" t="s">
        <v>573</v>
      </c>
      <c r="C1248" s="118" t="s">
        <v>186</v>
      </c>
      <c r="D1248" s="119" t="s">
        <v>442</v>
      </c>
      <c r="E1248" s="117"/>
      <c r="G1248" s="110"/>
    </row>
    <row r="1249" spans="2:7" ht="18" customHeight="1">
      <c r="B1249" s="121" t="s">
        <v>574</v>
      </c>
      <c r="C1249" s="118" t="s">
        <v>2</v>
      </c>
      <c r="D1249" s="119" t="s">
        <v>233</v>
      </c>
      <c r="E1249" s="120"/>
      <c r="G1249" s="110"/>
    </row>
    <row r="1250" spans="2:7" ht="18" customHeight="1">
      <c r="B1250" s="121" t="s">
        <v>574</v>
      </c>
      <c r="C1250" s="118" t="s">
        <v>2</v>
      </c>
      <c r="D1250" s="119" t="s">
        <v>233</v>
      </c>
      <c r="E1250" s="120"/>
      <c r="G1250" s="110"/>
    </row>
    <row r="1251" spans="2:7" ht="18" customHeight="1">
      <c r="B1251" s="121" t="s">
        <v>574</v>
      </c>
      <c r="C1251" s="118" t="s">
        <v>2</v>
      </c>
      <c r="D1251" s="119" t="s">
        <v>233</v>
      </c>
      <c r="E1251" s="120"/>
      <c r="G1251" s="110"/>
    </row>
    <row r="1252" spans="2:7" ht="18" customHeight="1">
      <c r="B1252" s="121" t="s">
        <v>574</v>
      </c>
      <c r="C1252" s="118" t="s">
        <v>2</v>
      </c>
      <c r="D1252" s="119" t="s">
        <v>233</v>
      </c>
      <c r="E1252" s="120"/>
      <c r="G1252" s="110"/>
    </row>
    <row r="1253" spans="2:7" ht="18" customHeight="1">
      <c r="B1253" s="121" t="s">
        <v>574</v>
      </c>
      <c r="C1253" s="118" t="s">
        <v>186</v>
      </c>
      <c r="D1253" s="119" t="s">
        <v>441</v>
      </c>
      <c r="E1253" s="117"/>
      <c r="G1253" s="110"/>
    </row>
    <row r="1254" spans="2:7" ht="18" customHeight="1">
      <c r="B1254" s="121" t="s">
        <v>574</v>
      </c>
      <c r="C1254" s="118" t="s">
        <v>186</v>
      </c>
      <c r="D1254" s="119" t="s">
        <v>441</v>
      </c>
      <c r="E1254" s="117"/>
      <c r="G1254" s="110"/>
    </row>
    <row r="1255" spans="2:7" ht="18" customHeight="1">
      <c r="B1255" s="121" t="s">
        <v>574</v>
      </c>
      <c r="C1255" s="118" t="s">
        <v>186</v>
      </c>
      <c r="D1255" s="119" t="s">
        <v>441</v>
      </c>
      <c r="E1255" s="117"/>
      <c r="G1255" s="110"/>
    </row>
    <row r="1256" spans="2:7" ht="18" customHeight="1">
      <c r="B1256" s="121" t="s">
        <v>578</v>
      </c>
      <c r="C1256" s="118" t="s">
        <v>2</v>
      </c>
      <c r="D1256" s="119" t="s">
        <v>233</v>
      </c>
      <c r="E1256" s="120"/>
      <c r="G1256" s="110"/>
    </row>
    <row r="1257" spans="2:7" ht="18" customHeight="1">
      <c r="B1257" s="121" t="s">
        <v>578</v>
      </c>
      <c r="C1257" s="118" t="s">
        <v>2</v>
      </c>
      <c r="D1257" s="119" t="s">
        <v>233</v>
      </c>
      <c r="E1257" s="120"/>
      <c r="G1257" s="110"/>
    </row>
    <row r="1258" spans="2:7" ht="18" customHeight="1">
      <c r="B1258" s="121" t="s">
        <v>578</v>
      </c>
      <c r="C1258" s="118" t="s">
        <v>186</v>
      </c>
      <c r="D1258" s="119" t="s">
        <v>442</v>
      </c>
      <c r="E1258" s="120"/>
      <c r="G1258" s="110"/>
    </row>
    <row r="1259" spans="2:7" ht="18" customHeight="1">
      <c r="B1259" s="121" t="s">
        <v>578</v>
      </c>
      <c r="C1259" s="118" t="s">
        <v>186</v>
      </c>
      <c r="D1259" s="119" t="s">
        <v>442</v>
      </c>
      <c r="E1259" s="117"/>
      <c r="G1259" s="110"/>
    </row>
    <row r="1260" spans="2:7" ht="18" customHeight="1">
      <c r="B1260" s="121" t="s">
        <v>578</v>
      </c>
      <c r="C1260" s="118" t="s">
        <v>1318</v>
      </c>
      <c r="D1260" s="119" t="s">
        <v>579</v>
      </c>
      <c r="E1260" s="117"/>
      <c r="G1260" s="110"/>
    </row>
    <row r="1261" spans="2:7" ht="18" customHeight="1">
      <c r="B1261" s="121" t="s">
        <v>578</v>
      </c>
      <c r="C1261" s="118" t="s">
        <v>1318</v>
      </c>
      <c r="D1261" s="119" t="s">
        <v>577</v>
      </c>
      <c r="E1261" s="117"/>
      <c r="G1261" s="110"/>
    </row>
    <row r="1262" spans="2:7" ht="18" customHeight="1">
      <c r="B1262" s="121" t="s">
        <v>578</v>
      </c>
      <c r="C1262" s="118" t="s">
        <v>94</v>
      </c>
      <c r="D1262" s="119" t="s">
        <v>496</v>
      </c>
      <c r="E1262" s="120"/>
      <c r="G1262" s="110"/>
    </row>
    <row r="1263" spans="2:7" ht="18" customHeight="1">
      <c r="B1263" s="121" t="s">
        <v>578</v>
      </c>
      <c r="C1263" s="118" t="s">
        <v>2</v>
      </c>
      <c r="D1263" s="119" t="s">
        <v>576</v>
      </c>
      <c r="E1263" s="117"/>
      <c r="G1263" s="110"/>
    </row>
    <row r="1264" spans="2:7" ht="18" customHeight="1">
      <c r="B1264" s="121" t="s">
        <v>578</v>
      </c>
      <c r="C1264" s="118" t="s">
        <v>28</v>
      </c>
      <c r="D1264" s="119" t="s">
        <v>577</v>
      </c>
      <c r="E1264" s="120"/>
      <c r="G1264" s="110"/>
    </row>
    <row r="1265" spans="2:7" ht="18" customHeight="1">
      <c r="B1265" s="121" t="s">
        <v>575</v>
      </c>
      <c r="C1265" s="118" t="s">
        <v>94</v>
      </c>
      <c r="D1265" s="119" t="s">
        <v>496</v>
      </c>
      <c r="E1265" s="120"/>
      <c r="G1265" s="110"/>
    </row>
    <row r="1266" spans="2:7" ht="18" customHeight="1">
      <c r="B1266" s="121" t="s">
        <v>575</v>
      </c>
      <c r="C1266" s="118" t="s">
        <v>2</v>
      </c>
      <c r="D1266" s="119" t="s">
        <v>576</v>
      </c>
      <c r="E1266" s="120"/>
      <c r="G1266" s="110"/>
    </row>
    <row r="1267" spans="2:7" ht="18" customHeight="1">
      <c r="B1267" s="121" t="s">
        <v>575</v>
      </c>
      <c r="C1267" s="118" t="s">
        <v>28</v>
      </c>
      <c r="D1267" s="119" t="s">
        <v>577</v>
      </c>
      <c r="E1267" s="120"/>
      <c r="G1267" s="110"/>
    </row>
    <row r="1268" spans="2:7" ht="18" customHeight="1">
      <c r="B1268" s="121" t="s">
        <v>575</v>
      </c>
      <c r="C1268" s="118" t="s">
        <v>94</v>
      </c>
      <c r="D1268" s="119" t="s">
        <v>496</v>
      </c>
      <c r="E1268" s="117"/>
      <c r="G1268" s="110"/>
    </row>
    <row r="1269" spans="2:7" ht="18" customHeight="1">
      <c r="B1269" s="121" t="s">
        <v>575</v>
      </c>
      <c r="C1269" s="118" t="s">
        <v>94</v>
      </c>
      <c r="D1269" s="119" t="s">
        <v>496</v>
      </c>
      <c r="E1269" s="117"/>
      <c r="G1269" s="110"/>
    </row>
    <row r="1270" spans="2:7" ht="18" customHeight="1">
      <c r="B1270" s="121" t="s">
        <v>575</v>
      </c>
      <c r="C1270" s="118" t="s">
        <v>2</v>
      </c>
      <c r="D1270" s="119" t="s">
        <v>576</v>
      </c>
      <c r="E1270" s="117"/>
      <c r="G1270" s="110"/>
    </row>
    <row r="1271" spans="2:7" ht="18" customHeight="1">
      <c r="B1271" s="121" t="s">
        <v>575</v>
      </c>
      <c r="C1271" s="118" t="s">
        <v>2</v>
      </c>
      <c r="D1271" s="119" t="s">
        <v>576</v>
      </c>
      <c r="E1271" s="120"/>
      <c r="G1271" s="110"/>
    </row>
    <row r="1272" spans="2:7" ht="18" customHeight="1">
      <c r="B1272" s="121" t="s">
        <v>575</v>
      </c>
      <c r="C1272" s="118" t="s">
        <v>2</v>
      </c>
      <c r="D1272" s="119" t="s">
        <v>576</v>
      </c>
      <c r="E1272" s="117"/>
      <c r="G1272" s="110"/>
    </row>
    <row r="1273" spans="2:7" ht="18" customHeight="1">
      <c r="B1273" s="121" t="s">
        <v>575</v>
      </c>
      <c r="C1273" s="118" t="s">
        <v>2</v>
      </c>
      <c r="D1273" s="119" t="s">
        <v>576</v>
      </c>
      <c r="E1273" s="120"/>
      <c r="G1273" s="110"/>
    </row>
    <row r="1274" spans="2:7" ht="18" customHeight="1">
      <c r="B1274" s="121" t="s">
        <v>575</v>
      </c>
      <c r="C1274" s="118" t="s">
        <v>28</v>
      </c>
      <c r="D1274" s="119" t="s">
        <v>577</v>
      </c>
      <c r="E1274" s="111"/>
      <c r="G1274" s="110"/>
    </row>
    <row r="1275" spans="2:7" ht="18" customHeight="1">
      <c r="B1275" s="121" t="s">
        <v>575</v>
      </c>
      <c r="C1275" s="118" t="s">
        <v>28</v>
      </c>
      <c r="D1275" s="119" t="s">
        <v>577</v>
      </c>
      <c r="E1275" s="112"/>
      <c r="G1275" s="110"/>
    </row>
    <row r="1276" spans="2:7" ht="18" customHeight="1">
      <c r="B1276" s="121" t="s">
        <v>580</v>
      </c>
      <c r="C1276" s="118" t="s">
        <v>28</v>
      </c>
      <c r="D1276" s="119" t="s">
        <v>577</v>
      </c>
      <c r="E1276" s="120"/>
      <c r="G1276" s="110"/>
    </row>
    <row r="1277" spans="2:7" ht="18" customHeight="1">
      <c r="B1277" s="121" t="s">
        <v>580</v>
      </c>
      <c r="C1277" s="118" t="s">
        <v>28</v>
      </c>
      <c r="D1277" s="119" t="s">
        <v>577</v>
      </c>
      <c r="E1277" s="120"/>
      <c r="G1277" s="110"/>
    </row>
    <row r="1278" spans="2:7" ht="18" customHeight="1">
      <c r="B1278" s="121" t="s">
        <v>580</v>
      </c>
      <c r="C1278" s="118" t="s">
        <v>28</v>
      </c>
      <c r="D1278" s="119" t="s">
        <v>577</v>
      </c>
      <c r="E1278" s="120"/>
      <c r="G1278" s="110"/>
    </row>
    <row r="1279" spans="2:7" ht="18" customHeight="1">
      <c r="B1279" s="121" t="s">
        <v>580</v>
      </c>
      <c r="C1279" s="118" t="s">
        <v>186</v>
      </c>
      <c r="D1279" s="119" t="s">
        <v>451</v>
      </c>
      <c r="E1279" s="117"/>
      <c r="G1279" s="110"/>
    </row>
    <row r="1280" spans="2:7" ht="18" customHeight="1">
      <c r="B1280" s="121" t="s">
        <v>580</v>
      </c>
      <c r="C1280" s="118" t="s">
        <v>186</v>
      </c>
      <c r="D1280" s="119" t="s">
        <v>441</v>
      </c>
      <c r="E1280" s="117"/>
      <c r="G1280" s="110"/>
    </row>
    <row r="1281" spans="2:7" ht="18" customHeight="1">
      <c r="B1281" s="121" t="s">
        <v>580</v>
      </c>
      <c r="C1281" s="118" t="s">
        <v>186</v>
      </c>
      <c r="D1281" s="119" t="s">
        <v>441</v>
      </c>
      <c r="E1281" s="117"/>
      <c r="G1281" s="110"/>
    </row>
    <row r="1282" spans="2:7" ht="18" customHeight="1">
      <c r="B1282" s="121" t="s">
        <v>581</v>
      </c>
      <c r="C1282" s="118" t="s">
        <v>94</v>
      </c>
      <c r="D1282" s="119" t="s">
        <v>582</v>
      </c>
      <c r="E1282" s="120"/>
      <c r="G1282" s="110"/>
    </row>
    <row r="1283" spans="2:7" ht="18" customHeight="1">
      <c r="B1283" s="121" t="s">
        <v>581</v>
      </c>
      <c r="C1283" s="118" t="s">
        <v>2</v>
      </c>
      <c r="D1283" s="119" t="s">
        <v>191</v>
      </c>
      <c r="E1283" s="120"/>
      <c r="G1283" s="110"/>
    </row>
    <row r="1284" spans="2:7" ht="18" customHeight="1">
      <c r="B1284" s="121" t="s">
        <v>581</v>
      </c>
      <c r="C1284" s="118" t="s">
        <v>2</v>
      </c>
      <c r="D1284" s="119" t="s">
        <v>191</v>
      </c>
      <c r="E1284" s="120"/>
      <c r="G1284" s="110"/>
    </row>
    <row r="1285" spans="2:7" ht="18" customHeight="1">
      <c r="B1285" s="121" t="s">
        <v>581</v>
      </c>
      <c r="C1285" s="118" t="s">
        <v>2</v>
      </c>
      <c r="D1285" s="119" t="s">
        <v>583</v>
      </c>
      <c r="E1285" s="117"/>
      <c r="G1285" s="110"/>
    </row>
    <row r="1286" spans="2:7" ht="18" customHeight="1">
      <c r="B1286" s="121" t="s">
        <v>581</v>
      </c>
      <c r="C1286" s="118" t="s">
        <v>2</v>
      </c>
      <c r="D1286" s="119" t="s">
        <v>191</v>
      </c>
      <c r="E1286" s="117"/>
      <c r="G1286" s="110"/>
    </row>
    <row r="1287" spans="2:7" ht="18" customHeight="1">
      <c r="B1287" s="121" t="s">
        <v>581</v>
      </c>
      <c r="C1287" s="118" t="s">
        <v>2</v>
      </c>
      <c r="D1287" s="119" t="s">
        <v>191</v>
      </c>
      <c r="E1287" s="117"/>
      <c r="G1287" s="110"/>
    </row>
    <row r="1288" spans="2:7" ht="18" customHeight="1">
      <c r="B1288" s="121" t="s">
        <v>584</v>
      </c>
      <c r="C1288" s="118" t="s">
        <v>94</v>
      </c>
      <c r="D1288" s="119" t="s">
        <v>582</v>
      </c>
      <c r="E1288" s="117"/>
      <c r="G1288" s="110"/>
    </row>
    <row r="1289" spans="2:7" ht="18" customHeight="1">
      <c r="B1289" s="121" t="s">
        <v>584</v>
      </c>
      <c r="C1289" s="118" t="s">
        <v>2</v>
      </c>
      <c r="D1289" s="119" t="s">
        <v>191</v>
      </c>
      <c r="E1289" s="117"/>
      <c r="G1289" s="110"/>
    </row>
    <row r="1290" spans="2:7" ht="18" customHeight="1">
      <c r="B1290" s="121" t="s">
        <v>584</v>
      </c>
      <c r="C1290" s="118" t="s">
        <v>2</v>
      </c>
      <c r="D1290" s="119" t="s">
        <v>191</v>
      </c>
      <c r="E1290" s="117"/>
      <c r="G1290" s="110"/>
    </row>
    <row r="1291" spans="2:7" ht="18" customHeight="1">
      <c r="B1291" s="121" t="s">
        <v>584</v>
      </c>
      <c r="C1291" s="118" t="s">
        <v>2</v>
      </c>
      <c r="D1291" s="119" t="s">
        <v>583</v>
      </c>
      <c r="E1291" s="117"/>
      <c r="G1291" s="110"/>
    </row>
    <row r="1292" spans="2:7" ht="18" customHeight="1">
      <c r="B1292" s="121" t="s">
        <v>584</v>
      </c>
      <c r="C1292" s="118" t="s">
        <v>2</v>
      </c>
      <c r="D1292" s="119" t="s">
        <v>191</v>
      </c>
      <c r="E1292" s="117"/>
      <c r="G1292" s="110"/>
    </row>
    <row r="1293" spans="2:7" ht="18" customHeight="1">
      <c r="B1293" s="121" t="s">
        <v>584</v>
      </c>
      <c r="C1293" s="118" t="s">
        <v>2</v>
      </c>
      <c r="D1293" s="119" t="s">
        <v>191</v>
      </c>
      <c r="E1293" s="117"/>
      <c r="G1293" s="110"/>
    </row>
    <row r="1294" spans="2:7" ht="18" customHeight="1">
      <c r="B1294" s="121" t="s">
        <v>585</v>
      </c>
      <c r="C1294" s="118" t="s">
        <v>2499</v>
      </c>
      <c r="D1294" s="119" t="s">
        <v>230</v>
      </c>
      <c r="E1294" s="120"/>
      <c r="G1294" s="110"/>
    </row>
    <row r="1295" spans="2:7" ht="18" customHeight="1">
      <c r="B1295" s="121" t="s">
        <v>585</v>
      </c>
      <c r="C1295" s="118" t="s">
        <v>2499</v>
      </c>
      <c r="D1295" s="119" t="s">
        <v>230</v>
      </c>
      <c r="E1295" s="120"/>
      <c r="G1295" s="110"/>
    </row>
    <row r="1296" spans="2:7" ht="18" customHeight="1">
      <c r="B1296" s="121" t="s">
        <v>585</v>
      </c>
      <c r="C1296" s="118" t="s">
        <v>2499</v>
      </c>
      <c r="D1296" s="119" t="s">
        <v>230</v>
      </c>
      <c r="E1296" s="120"/>
      <c r="G1296" s="110"/>
    </row>
    <row r="1297" spans="2:7" ht="18" customHeight="1">
      <c r="B1297" s="121" t="s">
        <v>585</v>
      </c>
      <c r="C1297" s="118" t="s">
        <v>2499</v>
      </c>
      <c r="D1297" s="119" t="s">
        <v>230</v>
      </c>
      <c r="E1297" s="117"/>
      <c r="G1297" s="110"/>
    </row>
    <row r="1298" spans="2:7" ht="18" customHeight="1">
      <c r="B1298" s="121" t="s">
        <v>585</v>
      </c>
      <c r="C1298" s="118" t="s">
        <v>2499</v>
      </c>
      <c r="D1298" s="119" t="s">
        <v>230</v>
      </c>
      <c r="E1298" s="117"/>
      <c r="G1298" s="110"/>
    </row>
    <row r="1299" spans="2:7" ht="18" customHeight="1">
      <c r="B1299" s="121">
        <v>41155</v>
      </c>
      <c r="C1299" s="118" t="s">
        <v>94</v>
      </c>
      <c r="D1299" s="119" t="s">
        <v>496</v>
      </c>
      <c r="E1299" s="120"/>
      <c r="G1299" s="110"/>
    </row>
    <row r="1300" spans="2:7" ht="18" customHeight="1">
      <c r="B1300" s="121">
        <v>41155</v>
      </c>
      <c r="C1300" s="118" t="s">
        <v>2</v>
      </c>
      <c r="D1300" s="119" t="s">
        <v>576</v>
      </c>
      <c r="E1300" s="120"/>
      <c r="G1300" s="110"/>
    </row>
    <row r="1301" spans="2:7" ht="18" customHeight="1">
      <c r="B1301" s="121">
        <v>41155</v>
      </c>
      <c r="C1301" s="118" t="s">
        <v>28</v>
      </c>
      <c r="D1301" s="119" t="s">
        <v>577</v>
      </c>
      <c r="E1301" s="120"/>
      <c r="G1301" s="110"/>
    </row>
    <row r="1302" spans="2:7" ht="18" customHeight="1">
      <c r="B1302" s="121" t="s">
        <v>586</v>
      </c>
      <c r="C1302" s="118" t="s">
        <v>28</v>
      </c>
      <c r="D1302" s="119" t="s">
        <v>577</v>
      </c>
      <c r="E1302" s="116"/>
      <c r="G1302" s="110"/>
    </row>
    <row r="1303" spans="2:7" ht="18" customHeight="1">
      <c r="B1303" s="121" t="s">
        <v>586</v>
      </c>
      <c r="C1303" s="118" t="s">
        <v>2</v>
      </c>
      <c r="D1303" s="119" t="s">
        <v>576</v>
      </c>
      <c r="E1303" s="120"/>
      <c r="G1303" s="110"/>
    </row>
    <row r="1304" spans="2:7" ht="18" customHeight="1">
      <c r="B1304" s="121" t="s">
        <v>586</v>
      </c>
      <c r="C1304" s="116" t="s">
        <v>2</v>
      </c>
      <c r="D1304" s="119" t="s">
        <v>576</v>
      </c>
      <c r="E1304" s="120"/>
      <c r="G1304" s="110"/>
    </row>
    <row r="1305" spans="2:7" ht="18" customHeight="1">
      <c r="B1305" s="121" t="s">
        <v>586</v>
      </c>
      <c r="C1305" s="118" t="s">
        <v>2</v>
      </c>
      <c r="D1305" s="119" t="s">
        <v>576</v>
      </c>
      <c r="E1305" s="117"/>
      <c r="G1305" s="110"/>
    </row>
    <row r="1306" spans="2:7" ht="18" customHeight="1">
      <c r="B1306" s="121" t="s">
        <v>586</v>
      </c>
      <c r="C1306" s="118" t="s">
        <v>28</v>
      </c>
      <c r="D1306" s="119" t="s">
        <v>577</v>
      </c>
      <c r="E1306" s="117"/>
      <c r="G1306" s="110"/>
    </row>
    <row r="1307" spans="2:7" ht="18" customHeight="1">
      <c r="B1307" s="121" t="s">
        <v>586</v>
      </c>
      <c r="C1307" s="122" t="s">
        <v>94</v>
      </c>
      <c r="D1307" s="119" t="s">
        <v>496</v>
      </c>
      <c r="E1307" s="117"/>
      <c r="G1307" s="110"/>
    </row>
    <row r="1308" spans="2:7" ht="18" customHeight="1">
      <c r="B1308" s="121" t="s">
        <v>586</v>
      </c>
      <c r="C1308" s="118" t="s">
        <v>94</v>
      </c>
      <c r="D1308" s="119" t="s">
        <v>496</v>
      </c>
      <c r="E1308" s="120"/>
      <c r="G1308" s="110"/>
    </row>
    <row r="1309" spans="2:7" ht="18" customHeight="1">
      <c r="B1309" s="121" t="s">
        <v>586</v>
      </c>
      <c r="C1309" s="118" t="s">
        <v>94</v>
      </c>
      <c r="D1309" s="119" t="s">
        <v>582</v>
      </c>
      <c r="E1309" s="120"/>
      <c r="G1309" s="110"/>
    </row>
    <row r="1310" spans="2:7" ht="18" customHeight="1">
      <c r="B1310" s="121" t="s">
        <v>586</v>
      </c>
      <c r="C1310" s="118" t="s">
        <v>94</v>
      </c>
      <c r="D1310" s="119" t="s">
        <v>544</v>
      </c>
      <c r="E1310" s="111"/>
      <c r="G1310" s="110"/>
    </row>
    <row r="1311" spans="2:7" ht="18" customHeight="1">
      <c r="B1311" s="121" t="s">
        <v>587</v>
      </c>
      <c r="C1311" s="118" t="s">
        <v>94</v>
      </c>
      <c r="D1311" s="119" t="s">
        <v>441</v>
      </c>
      <c r="E1311" s="120"/>
      <c r="G1311" s="110"/>
    </row>
    <row r="1312" spans="2:7" ht="18" customHeight="1">
      <c r="B1312" s="121" t="s">
        <v>587</v>
      </c>
      <c r="C1312" s="118" t="s">
        <v>94</v>
      </c>
      <c r="D1312" s="119" t="s">
        <v>441</v>
      </c>
      <c r="E1312" s="120"/>
      <c r="G1312" s="110"/>
    </row>
    <row r="1313" spans="2:7" ht="18" customHeight="1">
      <c r="B1313" s="121" t="s">
        <v>587</v>
      </c>
      <c r="C1313" s="118" t="s">
        <v>18</v>
      </c>
      <c r="D1313" s="119" t="s">
        <v>588</v>
      </c>
      <c r="E1313" s="120"/>
      <c r="G1313" s="110"/>
    </row>
    <row r="1314" spans="2:7" ht="18" customHeight="1">
      <c r="B1314" s="121" t="s">
        <v>589</v>
      </c>
      <c r="C1314" s="118" t="s">
        <v>186</v>
      </c>
      <c r="D1314" s="119" t="s">
        <v>582</v>
      </c>
      <c r="E1314" s="120"/>
      <c r="G1314" s="110"/>
    </row>
    <row r="1315" spans="2:7" ht="18" customHeight="1">
      <c r="B1315" s="121" t="s">
        <v>589</v>
      </c>
      <c r="C1315" s="118" t="s">
        <v>186</v>
      </c>
      <c r="D1315" s="119" t="s">
        <v>590</v>
      </c>
      <c r="E1315" s="120"/>
      <c r="G1315" s="110"/>
    </row>
    <row r="1316" spans="2:7" ht="18" customHeight="1">
      <c r="B1316" s="121" t="s">
        <v>589</v>
      </c>
      <c r="C1316" s="118" t="s">
        <v>2</v>
      </c>
      <c r="D1316" s="119" t="s">
        <v>591</v>
      </c>
      <c r="E1316" s="120"/>
      <c r="G1316" s="110"/>
    </row>
    <row r="1317" spans="2:7" ht="18" customHeight="1">
      <c r="B1317" s="121" t="s">
        <v>589</v>
      </c>
      <c r="C1317" s="118" t="s">
        <v>2</v>
      </c>
      <c r="D1317" s="119" t="s">
        <v>529</v>
      </c>
      <c r="E1317" s="117"/>
      <c r="G1317" s="110"/>
    </row>
    <row r="1318" spans="2:7" ht="18" customHeight="1">
      <c r="B1318" s="121" t="s">
        <v>589</v>
      </c>
      <c r="C1318" s="118" t="s">
        <v>2</v>
      </c>
      <c r="D1318" s="119" t="s">
        <v>233</v>
      </c>
      <c r="E1318" s="117"/>
      <c r="G1318" s="110"/>
    </row>
    <row r="1319" spans="2:7" ht="18" customHeight="1">
      <c r="B1319" s="121" t="s">
        <v>592</v>
      </c>
      <c r="C1319" s="118" t="s">
        <v>94</v>
      </c>
      <c r="D1319" s="119" t="s">
        <v>496</v>
      </c>
      <c r="E1319" s="120"/>
      <c r="G1319" s="110"/>
    </row>
    <row r="1320" spans="2:7" ht="18" customHeight="1">
      <c r="B1320" s="121" t="s">
        <v>592</v>
      </c>
      <c r="C1320" s="118" t="s">
        <v>2</v>
      </c>
      <c r="D1320" s="119" t="s">
        <v>576</v>
      </c>
      <c r="E1320" s="120"/>
      <c r="G1320" s="110"/>
    </row>
    <row r="1321" spans="2:7" ht="18" customHeight="1">
      <c r="B1321" s="121" t="s">
        <v>592</v>
      </c>
      <c r="C1321" s="118" t="s">
        <v>28</v>
      </c>
      <c r="D1321" s="119" t="s">
        <v>577</v>
      </c>
      <c r="E1321" s="120"/>
      <c r="G1321" s="110"/>
    </row>
    <row r="1322" spans="2:7" ht="18" customHeight="1">
      <c r="B1322" s="121" t="s">
        <v>592</v>
      </c>
      <c r="C1322" s="118" t="s">
        <v>2</v>
      </c>
      <c r="D1322" s="119" t="s">
        <v>576</v>
      </c>
      <c r="E1322" s="117"/>
      <c r="G1322" s="110"/>
    </row>
    <row r="1323" spans="2:7" ht="18" customHeight="1">
      <c r="B1323" s="121" t="s">
        <v>592</v>
      </c>
      <c r="C1323" s="118" t="s">
        <v>94</v>
      </c>
      <c r="D1323" s="119" t="s">
        <v>496</v>
      </c>
      <c r="E1323" s="117"/>
      <c r="G1323" s="110"/>
    </row>
    <row r="1324" spans="2:7" ht="18" customHeight="1">
      <c r="B1324" s="121" t="s">
        <v>592</v>
      </c>
      <c r="C1324" s="118" t="s">
        <v>28</v>
      </c>
      <c r="D1324" s="119" t="s">
        <v>577</v>
      </c>
      <c r="E1324" s="117"/>
      <c r="G1324" s="110"/>
    </row>
    <row r="1325" spans="2:7" ht="18" customHeight="1">
      <c r="B1325" s="121" t="s">
        <v>592</v>
      </c>
      <c r="C1325" s="118" t="s">
        <v>28</v>
      </c>
      <c r="D1325" s="119" t="s">
        <v>577</v>
      </c>
      <c r="E1325" s="120"/>
      <c r="G1325" s="110"/>
    </row>
    <row r="1326" spans="2:7" ht="18" customHeight="1">
      <c r="B1326" s="121" t="s">
        <v>592</v>
      </c>
      <c r="C1326" s="118" t="s">
        <v>2</v>
      </c>
      <c r="D1326" s="119" t="s">
        <v>576</v>
      </c>
      <c r="E1326" s="117"/>
      <c r="G1326" s="110"/>
    </row>
    <row r="1327" spans="2:7" ht="18" customHeight="1">
      <c r="B1327" s="121" t="s">
        <v>592</v>
      </c>
      <c r="C1327" s="118" t="s">
        <v>2</v>
      </c>
      <c r="D1327" s="119" t="s">
        <v>576</v>
      </c>
      <c r="E1327" s="120"/>
      <c r="G1327" s="110"/>
    </row>
    <row r="1328" spans="2:7" ht="18" customHeight="1">
      <c r="B1328" s="121" t="s">
        <v>593</v>
      </c>
      <c r="C1328" s="118" t="s">
        <v>186</v>
      </c>
      <c r="D1328" s="119" t="s">
        <v>441</v>
      </c>
      <c r="E1328" s="120"/>
      <c r="G1328" s="110"/>
    </row>
    <row r="1329" spans="2:7" ht="18" customHeight="1">
      <c r="B1329" s="121" t="s">
        <v>593</v>
      </c>
      <c r="C1329" s="118" t="s">
        <v>186</v>
      </c>
      <c r="D1329" s="119" t="s">
        <v>441</v>
      </c>
      <c r="E1329" s="120"/>
      <c r="G1329" s="110"/>
    </row>
    <row r="1330" spans="2:7" ht="18" customHeight="1">
      <c r="B1330" s="121" t="s">
        <v>593</v>
      </c>
      <c r="C1330" s="118" t="s">
        <v>2</v>
      </c>
      <c r="D1330" s="119" t="s">
        <v>439</v>
      </c>
      <c r="E1330" s="120"/>
      <c r="G1330" s="110"/>
    </row>
    <row r="1331" spans="2:7" ht="18" customHeight="1">
      <c r="B1331" s="121" t="s">
        <v>593</v>
      </c>
      <c r="C1331" s="118" t="s">
        <v>2</v>
      </c>
      <c r="D1331" s="119" t="s">
        <v>439</v>
      </c>
      <c r="E1331" s="117"/>
      <c r="G1331" s="110"/>
    </row>
    <row r="1332" spans="2:7" ht="18" customHeight="1">
      <c r="B1332" s="121" t="s">
        <v>593</v>
      </c>
      <c r="C1332" s="118" t="s">
        <v>2</v>
      </c>
      <c r="D1332" s="119" t="s">
        <v>439</v>
      </c>
      <c r="E1332" s="117"/>
      <c r="G1332" s="110"/>
    </row>
    <row r="1333" spans="2:7" ht="18" customHeight="1">
      <c r="B1333" s="121" t="s">
        <v>593</v>
      </c>
      <c r="C1333" s="118" t="s">
        <v>1318</v>
      </c>
      <c r="D1333" s="119" t="s">
        <v>594</v>
      </c>
      <c r="E1333" s="117"/>
      <c r="G1333" s="110"/>
    </row>
    <row r="1334" spans="2:7" ht="18" customHeight="1">
      <c r="B1334" s="121" t="s">
        <v>593</v>
      </c>
      <c r="C1334" s="118" t="s">
        <v>1318</v>
      </c>
      <c r="D1334" s="119" t="s">
        <v>594</v>
      </c>
      <c r="E1334" s="120"/>
      <c r="G1334" s="110"/>
    </row>
    <row r="1335" spans="2:7" ht="18" customHeight="1">
      <c r="B1335" s="121" t="s">
        <v>593</v>
      </c>
      <c r="C1335" s="116" t="s">
        <v>28</v>
      </c>
      <c r="D1335" s="116" t="s">
        <v>227</v>
      </c>
      <c r="E1335" s="117"/>
      <c r="G1335" s="110"/>
    </row>
    <row r="1336" spans="2:7" ht="18" customHeight="1">
      <c r="B1336" s="121" t="s">
        <v>593</v>
      </c>
      <c r="C1336" s="118" t="s">
        <v>2</v>
      </c>
      <c r="D1336" s="119" t="s">
        <v>576</v>
      </c>
      <c r="E1336" s="120"/>
      <c r="G1336" s="110"/>
    </row>
    <row r="1337" spans="2:7" ht="18" customHeight="1">
      <c r="B1337" s="121" t="s">
        <v>593</v>
      </c>
      <c r="C1337" s="118" t="s">
        <v>94</v>
      </c>
      <c r="D1337" s="119" t="s">
        <v>496</v>
      </c>
      <c r="E1337" s="111"/>
      <c r="G1337" s="110"/>
    </row>
    <row r="1338" spans="2:7" ht="18" customHeight="1">
      <c r="B1338" s="121" t="s">
        <v>593</v>
      </c>
      <c r="C1338" s="118" t="s">
        <v>2</v>
      </c>
      <c r="D1338" s="119" t="s">
        <v>576</v>
      </c>
      <c r="E1338" s="112"/>
      <c r="G1338" s="110"/>
    </row>
    <row r="1339" spans="2:7" ht="18" customHeight="1">
      <c r="B1339" s="121" t="s">
        <v>593</v>
      </c>
      <c r="C1339" s="118" t="s">
        <v>28</v>
      </c>
      <c r="D1339" s="119" t="s">
        <v>577</v>
      </c>
      <c r="E1339" s="112"/>
      <c r="G1339" s="110"/>
    </row>
    <row r="1340" spans="2:7" ht="18" customHeight="1">
      <c r="B1340" s="121" t="s">
        <v>593</v>
      </c>
      <c r="C1340" s="118" t="s">
        <v>94</v>
      </c>
      <c r="D1340" s="119" t="s">
        <v>496</v>
      </c>
      <c r="E1340" s="113"/>
      <c r="G1340" s="110"/>
    </row>
    <row r="1341" spans="2:7" ht="18" customHeight="1">
      <c r="B1341" s="121" t="s">
        <v>593</v>
      </c>
      <c r="C1341" s="118" t="s">
        <v>2</v>
      </c>
      <c r="D1341" s="119" t="s">
        <v>576</v>
      </c>
      <c r="E1341" s="32"/>
      <c r="G1341" s="110"/>
    </row>
    <row r="1342" spans="2:7" ht="18" customHeight="1">
      <c r="B1342" s="121" t="s">
        <v>593</v>
      </c>
      <c r="C1342" s="118" t="s">
        <v>2</v>
      </c>
      <c r="D1342" s="119" t="s">
        <v>576</v>
      </c>
      <c r="E1342" s="120"/>
      <c r="G1342" s="110"/>
    </row>
    <row r="1343" spans="2:7" ht="18" customHeight="1">
      <c r="B1343" s="121" t="s">
        <v>593</v>
      </c>
      <c r="C1343" s="118" t="s">
        <v>94</v>
      </c>
      <c r="D1343" s="119" t="s">
        <v>496</v>
      </c>
      <c r="E1343" s="78"/>
      <c r="G1343" s="110"/>
    </row>
    <row r="1344" spans="2:7" ht="18" customHeight="1">
      <c r="B1344" s="121" t="s">
        <v>595</v>
      </c>
      <c r="C1344" s="118" t="s">
        <v>94</v>
      </c>
      <c r="D1344" s="119" t="s">
        <v>496</v>
      </c>
      <c r="E1344" s="120"/>
      <c r="G1344" s="110"/>
    </row>
    <row r="1345" spans="2:7" ht="18" customHeight="1">
      <c r="B1345" s="121" t="s">
        <v>595</v>
      </c>
      <c r="C1345" s="118" t="s">
        <v>2</v>
      </c>
      <c r="D1345" s="119" t="s">
        <v>576</v>
      </c>
      <c r="E1345" s="120"/>
      <c r="G1345" s="110"/>
    </row>
    <row r="1346" spans="2:7" ht="18" customHeight="1">
      <c r="B1346" s="121" t="s">
        <v>595</v>
      </c>
      <c r="C1346" s="118" t="s">
        <v>2</v>
      </c>
      <c r="D1346" s="119" t="s">
        <v>576</v>
      </c>
      <c r="E1346" s="120"/>
      <c r="G1346" s="110"/>
    </row>
    <row r="1347" spans="2:7" ht="18" customHeight="1">
      <c r="B1347" s="121" t="s">
        <v>595</v>
      </c>
      <c r="C1347" s="118" t="s">
        <v>94</v>
      </c>
      <c r="D1347" s="119" t="s">
        <v>496</v>
      </c>
      <c r="E1347" s="117"/>
      <c r="G1347" s="110"/>
    </row>
    <row r="1348" spans="2:7" ht="18" customHeight="1">
      <c r="B1348" s="121" t="s">
        <v>595</v>
      </c>
      <c r="C1348" s="118" t="s">
        <v>94</v>
      </c>
      <c r="D1348" s="119" t="s">
        <v>496</v>
      </c>
      <c r="E1348" s="117"/>
      <c r="G1348" s="110"/>
    </row>
    <row r="1349" spans="2:7" ht="18" customHeight="1">
      <c r="B1349" s="121" t="s">
        <v>595</v>
      </c>
      <c r="C1349" s="348" t="s">
        <v>28</v>
      </c>
      <c r="D1349" s="119" t="s">
        <v>577</v>
      </c>
      <c r="E1349" s="117"/>
      <c r="G1349" s="110"/>
    </row>
    <row r="1350" spans="2:7" ht="18" customHeight="1">
      <c r="B1350" s="121" t="s">
        <v>595</v>
      </c>
      <c r="C1350" s="348" t="s">
        <v>28</v>
      </c>
      <c r="D1350" s="119" t="s">
        <v>577</v>
      </c>
      <c r="E1350" s="120"/>
      <c r="G1350" s="110"/>
    </row>
    <row r="1351" spans="2:7" ht="18" customHeight="1">
      <c r="B1351" s="121" t="s">
        <v>596</v>
      </c>
      <c r="C1351" s="118" t="s">
        <v>94</v>
      </c>
      <c r="D1351" s="119" t="s">
        <v>496</v>
      </c>
      <c r="E1351" s="120"/>
      <c r="G1351" s="110"/>
    </row>
    <row r="1352" spans="2:7" ht="18" customHeight="1">
      <c r="B1352" s="121" t="s">
        <v>596</v>
      </c>
      <c r="C1352" s="118" t="s">
        <v>2</v>
      </c>
      <c r="D1352" s="119" t="s">
        <v>576</v>
      </c>
      <c r="E1352" s="120"/>
      <c r="G1352" s="110"/>
    </row>
    <row r="1353" spans="2:7" ht="18" customHeight="1">
      <c r="B1353" s="121" t="s">
        <v>596</v>
      </c>
      <c r="C1353" s="118" t="s">
        <v>28</v>
      </c>
      <c r="D1353" s="119" t="s">
        <v>577</v>
      </c>
      <c r="E1353" s="120"/>
      <c r="G1353" s="110"/>
    </row>
    <row r="1354" spans="2:7" ht="18" customHeight="1">
      <c r="B1354" s="121" t="s">
        <v>596</v>
      </c>
      <c r="C1354" s="118" t="s">
        <v>94</v>
      </c>
      <c r="D1354" s="119" t="s">
        <v>496</v>
      </c>
      <c r="E1354" s="117"/>
      <c r="G1354" s="110"/>
    </row>
    <row r="1355" spans="2:7" ht="18" customHeight="1">
      <c r="B1355" s="121" t="s">
        <v>596</v>
      </c>
      <c r="C1355" s="118" t="s">
        <v>2</v>
      </c>
      <c r="D1355" s="119" t="s">
        <v>576</v>
      </c>
      <c r="E1355" s="117"/>
      <c r="G1355" s="110"/>
    </row>
    <row r="1356" spans="2:7" ht="18" customHeight="1">
      <c r="B1356" s="121" t="s">
        <v>596</v>
      </c>
      <c r="C1356" s="118" t="s">
        <v>2</v>
      </c>
      <c r="D1356" s="119" t="s">
        <v>576</v>
      </c>
      <c r="E1356" s="117"/>
      <c r="G1356" s="110"/>
    </row>
    <row r="1357" spans="2:7" ht="18" customHeight="1">
      <c r="B1357" s="121" t="s">
        <v>596</v>
      </c>
      <c r="C1357" s="118" t="s">
        <v>94</v>
      </c>
      <c r="D1357" s="119" t="s">
        <v>496</v>
      </c>
      <c r="E1357" s="120"/>
      <c r="G1357" s="110"/>
    </row>
    <row r="1358" spans="2:7" ht="18" customHeight="1">
      <c r="B1358" s="121" t="s">
        <v>596</v>
      </c>
      <c r="C1358" s="118" t="s">
        <v>2</v>
      </c>
      <c r="D1358" s="119" t="s">
        <v>597</v>
      </c>
      <c r="E1358" s="117"/>
      <c r="G1358" s="110"/>
    </row>
    <row r="1359" spans="2:7" ht="18" customHeight="1">
      <c r="B1359" s="121" t="s">
        <v>596</v>
      </c>
      <c r="C1359" s="118" t="s">
        <v>94</v>
      </c>
      <c r="D1359" s="119" t="s">
        <v>496</v>
      </c>
      <c r="E1359" s="120"/>
      <c r="G1359" s="110"/>
    </row>
    <row r="1360" spans="2:7" ht="18" customHeight="1">
      <c r="B1360" s="121" t="s">
        <v>596</v>
      </c>
      <c r="C1360" s="118" t="s">
        <v>94</v>
      </c>
      <c r="D1360" s="119" t="s">
        <v>496</v>
      </c>
      <c r="E1360" s="112"/>
      <c r="G1360" s="110"/>
    </row>
    <row r="1361" spans="2:7" ht="18" customHeight="1">
      <c r="B1361" s="121" t="s">
        <v>596</v>
      </c>
      <c r="C1361" s="118" t="s">
        <v>2</v>
      </c>
      <c r="D1361" s="119" t="s">
        <v>576</v>
      </c>
      <c r="E1361" s="112"/>
      <c r="G1361" s="110"/>
    </row>
    <row r="1362" spans="2:7" ht="18" customHeight="1">
      <c r="B1362" s="121" t="s">
        <v>596</v>
      </c>
      <c r="C1362" s="118" t="s">
        <v>94</v>
      </c>
      <c r="D1362" s="119" t="s">
        <v>496</v>
      </c>
      <c r="E1362" s="113"/>
      <c r="G1362" s="110"/>
    </row>
    <row r="1363" spans="2:7" ht="18" customHeight="1">
      <c r="B1363" s="121" t="s">
        <v>596</v>
      </c>
      <c r="C1363" s="118" t="s">
        <v>2</v>
      </c>
      <c r="D1363" s="119" t="s">
        <v>576</v>
      </c>
      <c r="E1363" s="32"/>
      <c r="G1363" s="110"/>
    </row>
    <row r="1364" spans="2:7" ht="18" customHeight="1">
      <c r="B1364" s="121" t="s">
        <v>596</v>
      </c>
      <c r="C1364" s="118" t="s">
        <v>28</v>
      </c>
      <c r="D1364" s="119" t="s">
        <v>577</v>
      </c>
      <c r="E1364" s="78"/>
      <c r="G1364" s="110"/>
    </row>
    <row r="1365" spans="2:7" ht="18" customHeight="1">
      <c r="B1365" s="121" t="s">
        <v>596</v>
      </c>
      <c r="C1365" s="118" t="s">
        <v>2</v>
      </c>
      <c r="D1365" s="119" t="s">
        <v>576</v>
      </c>
      <c r="E1365" s="78"/>
      <c r="G1365" s="110"/>
    </row>
    <row r="1366" spans="2:7" ht="18" customHeight="1">
      <c r="B1366" s="121" t="s">
        <v>596</v>
      </c>
      <c r="C1366" s="118" t="s">
        <v>28</v>
      </c>
      <c r="D1366" s="119" t="s">
        <v>577</v>
      </c>
      <c r="E1366" s="78"/>
      <c r="G1366" s="110"/>
    </row>
    <row r="1367" spans="2:7" ht="18" customHeight="1">
      <c r="B1367" s="121" t="s">
        <v>598</v>
      </c>
      <c r="C1367" s="118" t="s">
        <v>94</v>
      </c>
      <c r="D1367" s="119" t="s">
        <v>544</v>
      </c>
      <c r="E1367" s="120"/>
      <c r="G1367" s="110"/>
    </row>
    <row r="1368" spans="2:7" ht="18" customHeight="1">
      <c r="B1368" s="121" t="s">
        <v>598</v>
      </c>
      <c r="C1368" s="118" t="s">
        <v>94</v>
      </c>
      <c r="D1368" s="119" t="s">
        <v>544</v>
      </c>
      <c r="E1368" s="120"/>
      <c r="G1368" s="110"/>
    </row>
    <row r="1369" spans="2:7" ht="18" customHeight="1">
      <c r="B1369" s="121" t="s">
        <v>598</v>
      </c>
      <c r="C1369" s="118" t="s">
        <v>94</v>
      </c>
      <c r="D1369" s="119" t="s">
        <v>544</v>
      </c>
      <c r="E1369" s="120"/>
      <c r="G1369" s="110"/>
    </row>
    <row r="1370" spans="2:7" ht="18" customHeight="1">
      <c r="B1370" s="121" t="s">
        <v>598</v>
      </c>
      <c r="C1370" s="118" t="s">
        <v>94</v>
      </c>
      <c r="D1370" s="119" t="s">
        <v>544</v>
      </c>
      <c r="E1370" s="117"/>
      <c r="G1370" s="110"/>
    </row>
    <row r="1371" spans="2:7" ht="18" customHeight="1">
      <c r="B1371" s="121" t="s">
        <v>598</v>
      </c>
      <c r="C1371" s="118" t="s">
        <v>2</v>
      </c>
      <c r="D1371" s="119" t="s">
        <v>599</v>
      </c>
      <c r="E1371" s="117"/>
      <c r="G1371" s="110"/>
    </row>
    <row r="1372" spans="2:7" ht="18" customHeight="1">
      <c r="B1372" s="121" t="s">
        <v>598</v>
      </c>
      <c r="C1372" s="118" t="s">
        <v>94</v>
      </c>
      <c r="D1372" s="119" t="s">
        <v>496</v>
      </c>
      <c r="E1372" s="117"/>
      <c r="G1372" s="110"/>
    </row>
    <row r="1373" spans="2:7" ht="18" customHeight="1">
      <c r="B1373" s="121" t="s">
        <v>598</v>
      </c>
      <c r="C1373" s="118" t="s">
        <v>2</v>
      </c>
      <c r="D1373" s="119" t="s">
        <v>576</v>
      </c>
      <c r="E1373" s="120"/>
      <c r="G1373" s="110"/>
    </row>
    <row r="1374" spans="2:7" ht="18" customHeight="1">
      <c r="B1374" s="121" t="s">
        <v>598</v>
      </c>
      <c r="C1374" s="118" t="s">
        <v>28</v>
      </c>
      <c r="D1374" s="119" t="s">
        <v>577</v>
      </c>
      <c r="E1374" s="117"/>
      <c r="G1374" s="110"/>
    </row>
    <row r="1375" spans="2:7" ht="18" customHeight="1">
      <c r="B1375" s="121" t="s">
        <v>598</v>
      </c>
      <c r="C1375" s="118" t="s">
        <v>94</v>
      </c>
      <c r="D1375" s="119" t="s">
        <v>496</v>
      </c>
      <c r="E1375" s="120"/>
      <c r="G1375" s="110"/>
    </row>
    <row r="1376" spans="2:7" ht="18" customHeight="1">
      <c r="B1376" s="121" t="s">
        <v>598</v>
      </c>
      <c r="C1376" s="118" t="s">
        <v>2</v>
      </c>
      <c r="D1376" s="119" t="s">
        <v>576</v>
      </c>
      <c r="E1376" s="112"/>
      <c r="G1376" s="110"/>
    </row>
    <row r="1377" spans="2:7" ht="18" customHeight="1">
      <c r="B1377" s="121" t="s">
        <v>598</v>
      </c>
      <c r="C1377" s="118" t="s">
        <v>2</v>
      </c>
      <c r="D1377" s="119" t="s">
        <v>576</v>
      </c>
      <c r="E1377" s="112"/>
      <c r="G1377" s="110"/>
    </row>
    <row r="1378" spans="2:7" ht="18" customHeight="1">
      <c r="B1378" s="121" t="s">
        <v>598</v>
      </c>
      <c r="C1378" s="118" t="s">
        <v>94</v>
      </c>
      <c r="D1378" s="119" t="s">
        <v>496</v>
      </c>
      <c r="E1378" s="113"/>
      <c r="G1378" s="110"/>
    </row>
    <row r="1379" spans="2:7" ht="18" customHeight="1">
      <c r="B1379" s="121" t="s">
        <v>598</v>
      </c>
      <c r="C1379" s="118" t="s">
        <v>2</v>
      </c>
      <c r="D1379" s="119" t="s">
        <v>597</v>
      </c>
      <c r="E1379" s="31"/>
      <c r="G1379" s="110"/>
    </row>
    <row r="1380" spans="2:7" ht="18" customHeight="1">
      <c r="B1380" s="121" t="s">
        <v>600</v>
      </c>
      <c r="C1380" s="118" t="s">
        <v>2</v>
      </c>
      <c r="D1380" s="119" t="s">
        <v>233</v>
      </c>
      <c r="E1380" s="120"/>
      <c r="G1380" s="110"/>
    </row>
    <row r="1381" spans="2:7" ht="18" customHeight="1">
      <c r="B1381" s="121" t="s">
        <v>600</v>
      </c>
      <c r="C1381" s="118" t="s">
        <v>2</v>
      </c>
      <c r="D1381" s="119" t="s">
        <v>601</v>
      </c>
      <c r="E1381" s="120"/>
      <c r="G1381" s="110"/>
    </row>
    <row r="1382" spans="2:7" ht="18" customHeight="1">
      <c r="B1382" s="121" t="s">
        <v>600</v>
      </c>
      <c r="C1382" s="118" t="s">
        <v>2</v>
      </c>
      <c r="D1382" s="119" t="s">
        <v>601</v>
      </c>
      <c r="E1382" s="120"/>
      <c r="G1382" s="110"/>
    </row>
    <row r="1383" spans="2:7" ht="18" customHeight="1">
      <c r="B1383" s="121" t="s">
        <v>600</v>
      </c>
      <c r="C1383" s="118" t="s">
        <v>186</v>
      </c>
      <c r="D1383" s="119" t="s">
        <v>441</v>
      </c>
      <c r="E1383" s="117"/>
      <c r="G1383" s="110"/>
    </row>
    <row r="1384" spans="2:7" ht="18" customHeight="1">
      <c r="B1384" s="121" t="s">
        <v>600</v>
      </c>
      <c r="C1384" s="118" t="s">
        <v>186</v>
      </c>
      <c r="D1384" s="119" t="s">
        <v>441</v>
      </c>
      <c r="E1384" s="117"/>
      <c r="G1384" s="110"/>
    </row>
    <row r="1385" spans="2:7" ht="18" customHeight="1">
      <c r="B1385" s="121" t="s">
        <v>600</v>
      </c>
      <c r="C1385" s="118" t="s">
        <v>186</v>
      </c>
      <c r="D1385" s="119" t="s">
        <v>441</v>
      </c>
      <c r="E1385" s="117"/>
      <c r="G1385" s="110"/>
    </row>
    <row r="1386" spans="2:7" ht="18" customHeight="1">
      <c r="B1386" s="121" t="s">
        <v>600</v>
      </c>
      <c r="C1386" s="118" t="s">
        <v>186</v>
      </c>
      <c r="D1386" s="119" t="s">
        <v>441</v>
      </c>
      <c r="E1386" s="120"/>
      <c r="G1386" s="110"/>
    </row>
    <row r="1387" spans="2:7" ht="18" customHeight="1">
      <c r="B1387" s="121" t="s">
        <v>600</v>
      </c>
      <c r="C1387" s="118" t="s">
        <v>94</v>
      </c>
      <c r="D1387" s="119" t="s">
        <v>496</v>
      </c>
      <c r="E1387" s="117"/>
      <c r="G1387" s="110"/>
    </row>
    <row r="1388" spans="2:7" ht="18" customHeight="1">
      <c r="B1388" s="121" t="s">
        <v>600</v>
      </c>
      <c r="C1388" s="118" t="s">
        <v>2</v>
      </c>
      <c r="D1388" s="119" t="s">
        <v>576</v>
      </c>
      <c r="E1388" s="120"/>
      <c r="G1388" s="110"/>
    </row>
    <row r="1389" spans="2:7" ht="18" customHeight="1">
      <c r="B1389" s="121" t="s">
        <v>600</v>
      </c>
      <c r="C1389" s="118" t="s">
        <v>28</v>
      </c>
      <c r="D1389" s="119" t="s">
        <v>577</v>
      </c>
      <c r="E1389" s="111"/>
      <c r="G1389" s="110"/>
    </row>
    <row r="1390" spans="2:7" ht="18" customHeight="1">
      <c r="B1390" s="121" t="s">
        <v>600</v>
      </c>
      <c r="C1390" s="118" t="s">
        <v>3</v>
      </c>
      <c r="D1390" s="119" t="s">
        <v>230</v>
      </c>
      <c r="E1390" s="112"/>
      <c r="G1390" s="110"/>
    </row>
    <row r="1391" spans="2:7" ht="18" customHeight="1">
      <c r="B1391" s="121" t="s">
        <v>602</v>
      </c>
      <c r="C1391" s="118" t="s">
        <v>3</v>
      </c>
      <c r="D1391" s="119" t="s">
        <v>230</v>
      </c>
      <c r="E1391" s="120"/>
      <c r="G1391" s="110"/>
    </row>
    <row r="1392" spans="2:7" ht="18" customHeight="1">
      <c r="B1392" s="121" t="s">
        <v>602</v>
      </c>
      <c r="C1392" s="118" t="s">
        <v>3</v>
      </c>
      <c r="D1392" s="119" t="s">
        <v>230</v>
      </c>
      <c r="E1392" s="120"/>
      <c r="G1392" s="110"/>
    </row>
    <row r="1393" spans="2:7" ht="18" customHeight="1">
      <c r="B1393" s="121" t="s">
        <v>602</v>
      </c>
      <c r="C1393" s="118" t="s">
        <v>3</v>
      </c>
      <c r="D1393" s="119" t="s">
        <v>230</v>
      </c>
      <c r="E1393" s="120"/>
      <c r="G1393" s="110"/>
    </row>
    <row r="1394" spans="2:7" ht="18" customHeight="1">
      <c r="B1394" s="121" t="s">
        <v>602</v>
      </c>
      <c r="C1394" s="118" t="s">
        <v>3</v>
      </c>
      <c r="D1394" s="119" t="s">
        <v>230</v>
      </c>
      <c r="E1394" s="117"/>
      <c r="G1394" s="110"/>
    </row>
    <row r="1395" spans="2:7" ht="18" customHeight="1">
      <c r="B1395" s="121" t="s">
        <v>602</v>
      </c>
      <c r="C1395" s="118" t="s">
        <v>3</v>
      </c>
      <c r="D1395" s="119" t="s">
        <v>230</v>
      </c>
      <c r="E1395" s="117"/>
      <c r="G1395" s="110"/>
    </row>
    <row r="1396" spans="2:7" ht="18" customHeight="1">
      <c r="B1396" s="121" t="s">
        <v>602</v>
      </c>
      <c r="C1396" s="118" t="s">
        <v>3</v>
      </c>
      <c r="D1396" s="119" t="s">
        <v>230</v>
      </c>
      <c r="E1396" s="117"/>
      <c r="G1396" s="110"/>
    </row>
    <row r="1397" spans="2:7" ht="18" customHeight="1">
      <c r="B1397" s="121" t="s">
        <v>602</v>
      </c>
      <c r="C1397" s="118" t="s">
        <v>323</v>
      </c>
      <c r="D1397" s="119" t="s">
        <v>263</v>
      </c>
      <c r="E1397" s="120"/>
      <c r="G1397" s="110"/>
    </row>
    <row r="1398" spans="2:7" ht="18" customHeight="1">
      <c r="B1398" s="121" t="s">
        <v>602</v>
      </c>
      <c r="C1398" s="118" t="s">
        <v>28</v>
      </c>
      <c r="D1398" s="119" t="s">
        <v>577</v>
      </c>
      <c r="E1398" s="117"/>
      <c r="G1398" s="110"/>
    </row>
    <row r="1399" spans="2:7" ht="18" customHeight="1">
      <c r="B1399" s="121" t="s">
        <v>602</v>
      </c>
      <c r="C1399" s="118" t="s">
        <v>18</v>
      </c>
      <c r="D1399" s="119" t="s">
        <v>1624</v>
      </c>
      <c r="E1399" s="120"/>
      <c r="G1399" s="110"/>
    </row>
    <row r="1400" spans="2:7" ht="18" customHeight="1">
      <c r="B1400" s="98" t="s">
        <v>603</v>
      </c>
      <c r="C1400" s="118" t="s">
        <v>94</v>
      </c>
      <c r="D1400" s="119" t="s">
        <v>496</v>
      </c>
      <c r="E1400" s="120"/>
      <c r="G1400" s="110"/>
    </row>
    <row r="1401" spans="2:7" ht="18" customHeight="1">
      <c r="B1401" s="98" t="s">
        <v>603</v>
      </c>
      <c r="C1401" s="118" t="s">
        <v>2</v>
      </c>
      <c r="D1401" s="119" t="s">
        <v>576</v>
      </c>
      <c r="E1401" s="120"/>
      <c r="G1401" s="110"/>
    </row>
    <row r="1402" spans="2:7" ht="18" customHeight="1">
      <c r="B1402" s="98" t="s">
        <v>603</v>
      </c>
      <c r="C1402" s="118" t="s">
        <v>28</v>
      </c>
      <c r="D1402" s="119" t="s">
        <v>577</v>
      </c>
      <c r="E1402" s="120"/>
      <c r="G1402" s="110"/>
    </row>
    <row r="1403" spans="2:7" ht="18" customHeight="1">
      <c r="B1403" s="98" t="s">
        <v>603</v>
      </c>
      <c r="C1403" s="118" t="s">
        <v>94</v>
      </c>
      <c r="D1403" s="119" t="s">
        <v>496</v>
      </c>
      <c r="E1403" s="117"/>
      <c r="G1403" s="110"/>
    </row>
    <row r="1404" spans="2:7" ht="18" customHeight="1">
      <c r="B1404" s="98" t="s">
        <v>603</v>
      </c>
      <c r="C1404" s="118" t="s">
        <v>40</v>
      </c>
      <c r="D1404" s="119" t="s">
        <v>604</v>
      </c>
      <c r="E1404" s="117"/>
      <c r="G1404" s="110"/>
    </row>
    <row r="1405" spans="2:7" ht="18" customHeight="1">
      <c r="B1405" s="98" t="s">
        <v>603</v>
      </c>
      <c r="C1405" s="118" t="s">
        <v>3</v>
      </c>
      <c r="D1405" s="119" t="s">
        <v>605</v>
      </c>
      <c r="E1405" s="117"/>
      <c r="G1405" s="110"/>
    </row>
    <row r="1406" spans="2:7" ht="18" customHeight="1">
      <c r="B1406" s="98" t="s">
        <v>603</v>
      </c>
      <c r="C1406" s="118" t="s">
        <v>2</v>
      </c>
      <c r="D1406" s="119" t="s">
        <v>576</v>
      </c>
      <c r="E1406" s="117"/>
      <c r="G1406" s="110"/>
    </row>
    <row r="1407" spans="2:7" ht="18" customHeight="1">
      <c r="B1407" s="98" t="s">
        <v>603</v>
      </c>
      <c r="C1407" s="118" t="s">
        <v>2</v>
      </c>
      <c r="D1407" s="119" t="s">
        <v>576</v>
      </c>
      <c r="E1407" s="117"/>
      <c r="G1407" s="110"/>
    </row>
    <row r="1408" spans="2:7" ht="18" customHeight="1">
      <c r="B1408" s="98" t="s">
        <v>603</v>
      </c>
      <c r="C1408" s="118" t="s">
        <v>94</v>
      </c>
      <c r="D1408" s="119" t="s">
        <v>496</v>
      </c>
      <c r="E1408" s="120"/>
      <c r="G1408" s="110"/>
    </row>
    <row r="1409" spans="2:7" ht="18" customHeight="1">
      <c r="B1409" s="98" t="s">
        <v>603</v>
      </c>
      <c r="C1409" s="118" t="s">
        <v>2</v>
      </c>
      <c r="D1409" s="119" t="s">
        <v>597</v>
      </c>
      <c r="E1409" s="117"/>
      <c r="G1409" s="110"/>
    </row>
    <row r="1410" spans="2:7" ht="18" customHeight="1">
      <c r="B1410" s="98" t="s">
        <v>603</v>
      </c>
      <c r="C1410" s="118" t="s">
        <v>3</v>
      </c>
      <c r="D1410" s="119" t="s">
        <v>605</v>
      </c>
      <c r="E1410" s="120"/>
      <c r="G1410" s="110"/>
    </row>
    <row r="1411" spans="2:7" ht="18" customHeight="1">
      <c r="B1411" s="98" t="s">
        <v>603</v>
      </c>
      <c r="C1411" s="118" t="s">
        <v>40</v>
      </c>
      <c r="D1411" s="119" t="s">
        <v>604</v>
      </c>
      <c r="E1411" s="111"/>
      <c r="G1411" s="110"/>
    </row>
    <row r="1412" spans="2:7" ht="18" customHeight="1">
      <c r="B1412" s="98" t="s">
        <v>603</v>
      </c>
      <c r="C1412" s="118" t="s">
        <v>28</v>
      </c>
      <c r="D1412" s="119" t="s">
        <v>606</v>
      </c>
      <c r="E1412" s="112"/>
      <c r="G1412" s="110"/>
    </row>
    <row r="1413" spans="2:7" ht="18" customHeight="1">
      <c r="B1413" s="98" t="s">
        <v>607</v>
      </c>
      <c r="C1413" s="118" t="s">
        <v>2</v>
      </c>
      <c r="D1413" s="119" t="s">
        <v>233</v>
      </c>
      <c r="E1413" s="120"/>
      <c r="G1413" s="110"/>
    </row>
    <row r="1414" spans="2:7" ht="18" customHeight="1">
      <c r="B1414" s="98" t="s">
        <v>607</v>
      </c>
      <c r="C1414" s="118" t="s">
        <v>2</v>
      </c>
      <c r="D1414" s="119" t="s">
        <v>601</v>
      </c>
      <c r="E1414" s="120"/>
      <c r="G1414" s="110"/>
    </row>
    <row r="1415" spans="2:7" ht="18" customHeight="1">
      <c r="B1415" s="98" t="s">
        <v>607</v>
      </c>
      <c r="C1415" s="118" t="s">
        <v>28</v>
      </c>
      <c r="D1415" s="119" t="s">
        <v>577</v>
      </c>
      <c r="E1415" s="120"/>
      <c r="G1415" s="110"/>
    </row>
    <row r="1416" spans="2:7" ht="18" customHeight="1">
      <c r="B1416" s="98" t="s">
        <v>607</v>
      </c>
      <c r="C1416" s="118" t="s">
        <v>2</v>
      </c>
      <c r="D1416" s="119" t="s">
        <v>233</v>
      </c>
      <c r="E1416" s="117"/>
      <c r="G1416" s="110"/>
    </row>
    <row r="1417" spans="2:7" ht="18" customHeight="1">
      <c r="B1417" s="98" t="s">
        <v>607</v>
      </c>
      <c r="C1417" s="118" t="s">
        <v>28</v>
      </c>
      <c r="D1417" s="119" t="s">
        <v>577</v>
      </c>
      <c r="E1417" s="117"/>
      <c r="G1417" s="110"/>
    </row>
    <row r="1418" spans="2:7" ht="18" customHeight="1">
      <c r="B1418" s="98" t="s">
        <v>607</v>
      </c>
      <c r="C1418" s="118" t="s">
        <v>186</v>
      </c>
      <c r="D1418" s="119" t="s">
        <v>441</v>
      </c>
      <c r="E1418" s="120"/>
      <c r="G1418" s="110"/>
    </row>
    <row r="1419" spans="2:7" ht="18" customHeight="1">
      <c r="B1419" s="98" t="s">
        <v>607</v>
      </c>
      <c r="C1419" s="118" t="s">
        <v>2</v>
      </c>
      <c r="D1419" s="119" t="s">
        <v>233</v>
      </c>
      <c r="E1419" s="117"/>
      <c r="G1419" s="110"/>
    </row>
    <row r="1420" spans="2:7" ht="18" customHeight="1">
      <c r="B1420" s="98" t="s">
        <v>607</v>
      </c>
      <c r="C1420" s="118" t="s">
        <v>3</v>
      </c>
      <c r="D1420" s="119" t="s">
        <v>605</v>
      </c>
      <c r="E1420" s="120"/>
      <c r="G1420" s="110"/>
    </row>
    <row r="1421" spans="2:7" ht="18" customHeight="1">
      <c r="B1421" s="98" t="s">
        <v>607</v>
      </c>
      <c r="C1421" s="118" t="s">
        <v>2</v>
      </c>
      <c r="D1421" s="119" t="s">
        <v>601</v>
      </c>
      <c r="E1421" s="111"/>
      <c r="G1421" s="110"/>
    </row>
    <row r="1422" spans="2:7" ht="18" customHeight="1">
      <c r="B1422" s="98" t="s">
        <v>607</v>
      </c>
      <c r="C1422" s="118" t="s">
        <v>2</v>
      </c>
      <c r="D1422" s="119" t="s">
        <v>233</v>
      </c>
      <c r="E1422" s="112"/>
      <c r="G1422" s="110"/>
    </row>
    <row r="1423" spans="2:7" ht="18" customHeight="1">
      <c r="B1423" s="98" t="s">
        <v>607</v>
      </c>
      <c r="C1423" s="118" t="s">
        <v>28</v>
      </c>
      <c r="D1423" s="119" t="s">
        <v>577</v>
      </c>
      <c r="E1423" s="112"/>
      <c r="G1423" s="110"/>
    </row>
    <row r="1424" spans="2:7" ht="19.5" customHeight="1">
      <c r="B1424" s="98" t="s">
        <v>607</v>
      </c>
      <c r="C1424" s="118" t="s">
        <v>186</v>
      </c>
      <c r="D1424" s="119" t="s">
        <v>441</v>
      </c>
      <c r="E1424" s="113"/>
      <c r="G1424" s="110"/>
    </row>
    <row r="1425" spans="2:7" ht="19.5" customHeight="1">
      <c r="B1425" s="121" t="s">
        <v>608</v>
      </c>
      <c r="C1425" s="118" t="s">
        <v>3</v>
      </c>
      <c r="D1425" s="119" t="s">
        <v>605</v>
      </c>
      <c r="E1425" s="120"/>
      <c r="G1425" s="110"/>
    </row>
    <row r="1426" spans="2:7" ht="19.5" customHeight="1">
      <c r="B1426" s="121" t="s">
        <v>608</v>
      </c>
      <c r="C1426" s="118" t="s">
        <v>2</v>
      </c>
      <c r="D1426" s="119" t="s">
        <v>601</v>
      </c>
      <c r="E1426" s="120"/>
      <c r="G1426" s="110"/>
    </row>
    <row r="1427" spans="2:7" ht="19.5" customHeight="1">
      <c r="B1427" s="121" t="s">
        <v>608</v>
      </c>
      <c r="C1427" s="118" t="s">
        <v>2</v>
      </c>
      <c r="D1427" s="119" t="s">
        <v>233</v>
      </c>
      <c r="E1427" s="117"/>
      <c r="G1427" s="110"/>
    </row>
    <row r="1428" spans="2:7" ht="19.5" customHeight="1">
      <c r="B1428" s="121" t="s">
        <v>608</v>
      </c>
      <c r="C1428" s="118" t="s">
        <v>28</v>
      </c>
      <c r="D1428" s="119" t="s">
        <v>577</v>
      </c>
      <c r="E1428" s="117"/>
      <c r="G1428" s="110"/>
    </row>
    <row r="1429" spans="2:7" ht="19.5" customHeight="1">
      <c r="B1429" s="121" t="s">
        <v>608</v>
      </c>
      <c r="C1429" s="118" t="s">
        <v>186</v>
      </c>
      <c r="D1429" s="119" t="s">
        <v>441</v>
      </c>
      <c r="E1429" s="117"/>
      <c r="G1429" s="110"/>
    </row>
    <row r="1430" spans="2:7" ht="19.5" customHeight="1">
      <c r="B1430" s="121" t="s">
        <v>608</v>
      </c>
      <c r="C1430" s="118" t="s">
        <v>3</v>
      </c>
      <c r="D1430" s="119" t="s">
        <v>605</v>
      </c>
      <c r="E1430" s="117"/>
      <c r="G1430" s="110"/>
    </row>
    <row r="1431" spans="2:7" ht="19.5" customHeight="1">
      <c r="B1431" s="121" t="s">
        <v>608</v>
      </c>
      <c r="C1431" s="118" t="s">
        <v>2</v>
      </c>
      <c r="D1431" s="119" t="s">
        <v>601</v>
      </c>
      <c r="E1431" s="120"/>
      <c r="G1431" s="110"/>
    </row>
    <row r="1432" spans="2:7" ht="19.5" customHeight="1">
      <c r="B1432" s="121" t="s">
        <v>608</v>
      </c>
      <c r="C1432" s="118" t="s">
        <v>2</v>
      </c>
      <c r="D1432" s="119" t="s">
        <v>233</v>
      </c>
      <c r="E1432" s="111"/>
      <c r="G1432" s="110"/>
    </row>
    <row r="1433" spans="2:7" ht="19.5" customHeight="1">
      <c r="B1433" s="121" t="s">
        <v>608</v>
      </c>
      <c r="C1433" s="118" t="s">
        <v>28</v>
      </c>
      <c r="D1433" s="119" t="s">
        <v>577</v>
      </c>
      <c r="E1433" s="112"/>
      <c r="G1433" s="110"/>
    </row>
    <row r="1434" spans="2:7" ht="19.5" customHeight="1">
      <c r="B1434" s="121" t="s">
        <v>608</v>
      </c>
      <c r="C1434" s="118" t="s">
        <v>186</v>
      </c>
      <c r="D1434" s="119" t="s">
        <v>441</v>
      </c>
      <c r="E1434" s="112"/>
      <c r="G1434" s="110"/>
    </row>
    <row r="1435" spans="2:7" ht="19.5" customHeight="1">
      <c r="B1435" s="121" t="s">
        <v>608</v>
      </c>
      <c r="C1435" s="118" t="s">
        <v>2</v>
      </c>
      <c r="D1435" s="119" t="s">
        <v>233</v>
      </c>
      <c r="E1435" s="113"/>
      <c r="G1435" s="110"/>
    </row>
    <row r="1436" spans="2:7" ht="19.5" customHeight="1">
      <c r="B1436" s="121" t="s">
        <v>608</v>
      </c>
      <c r="C1436" s="118" t="s">
        <v>28</v>
      </c>
      <c r="D1436" s="119" t="s">
        <v>577</v>
      </c>
      <c r="E1436" s="32"/>
      <c r="G1436" s="110"/>
    </row>
    <row r="1437" spans="2:7" ht="19.5" customHeight="1">
      <c r="B1437" s="121" t="s">
        <v>610</v>
      </c>
      <c r="C1437" s="118" t="s">
        <v>2</v>
      </c>
      <c r="D1437" s="119" t="s">
        <v>611</v>
      </c>
      <c r="E1437" s="120"/>
      <c r="G1437" s="110"/>
    </row>
    <row r="1438" spans="2:7" ht="19.5" customHeight="1">
      <c r="B1438" s="121" t="s">
        <v>610</v>
      </c>
      <c r="C1438" s="118" t="s">
        <v>2</v>
      </c>
      <c r="D1438" s="119" t="s">
        <v>611</v>
      </c>
      <c r="E1438" s="120"/>
      <c r="G1438" s="110"/>
    </row>
    <row r="1439" spans="2:7" ht="19.5" customHeight="1">
      <c r="B1439" s="121" t="s">
        <v>610</v>
      </c>
      <c r="C1439" s="118" t="s">
        <v>2</v>
      </c>
      <c r="D1439" s="119" t="s">
        <v>612</v>
      </c>
      <c r="E1439" s="120"/>
      <c r="G1439" s="110"/>
    </row>
    <row r="1440" spans="2:7" ht="19.5" customHeight="1">
      <c r="B1440" s="121" t="s">
        <v>610</v>
      </c>
      <c r="C1440" s="118" t="s">
        <v>94</v>
      </c>
      <c r="D1440" s="119" t="s">
        <v>442</v>
      </c>
      <c r="E1440" s="117"/>
      <c r="G1440" s="110"/>
    </row>
    <row r="1441" spans="2:7" ht="19.5" customHeight="1">
      <c r="B1441" s="121" t="s">
        <v>610</v>
      </c>
      <c r="C1441" s="118" t="s">
        <v>28</v>
      </c>
      <c r="D1441" s="119" t="s">
        <v>577</v>
      </c>
      <c r="E1441" s="117"/>
      <c r="G1441" s="110"/>
    </row>
    <row r="1442" spans="2:7" ht="19.5" customHeight="1">
      <c r="B1442" s="121" t="s">
        <v>610</v>
      </c>
      <c r="C1442" s="118" t="s">
        <v>28</v>
      </c>
      <c r="D1442" s="119" t="s">
        <v>577</v>
      </c>
      <c r="E1442" s="117"/>
      <c r="G1442" s="110"/>
    </row>
    <row r="1443" spans="2:7" ht="19.5" customHeight="1">
      <c r="B1443" s="121" t="s">
        <v>610</v>
      </c>
      <c r="C1443" s="118" t="s">
        <v>3</v>
      </c>
      <c r="D1443" s="119" t="s">
        <v>613</v>
      </c>
      <c r="E1443" s="120"/>
      <c r="G1443" s="110"/>
    </row>
    <row r="1444" spans="2:7" ht="19.5" customHeight="1">
      <c r="B1444" s="121" t="s">
        <v>610</v>
      </c>
      <c r="C1444" s="118" t="s">
        <v>94</v>
      </c>
      <c r="D1444" s="119" t="s">
        <v>442</v>
      </c>
      <c r="E1444" s="117"/>
      <c r="G1444" s="110"/>
    </row>
    <row r="1445" spans="2:7" ht="19.5" customHeight="1">
      <c r="B1445" s="121" t="s">
        <v>610</v>
      </c>
      <c r="C1445" s="118" t="s">
        <v>2</v>
      </c>
      <c r="D1445" s="119" t="s">
        <v>614</v>
      </c>
      <c r="E1445" s="120"/>
      <c r="G1445" s="110"/>
    </row>
    <row r="1446" spans="2:7" ht="19.5" customHeight="1">
      <c r="B1446" s="121" t="s">
        <v>610</v>
      </c>
      <c r="C1446" s="118" t="s">
        <v>94</v>
      </c>
      <c r="D1446" s="119" t="s">
        <v>442</v>
      </c>
      <c r="E1446" s="111"/>
      <c r="G1446" s="110"/>
    </row>
    <row r="1447" spans="2:7" ht="19.5" customHeight="1">
      <c r="B1447" s="121" t="s">
        <v>618</v>
      </c>
      <c r="C1447" s="118" t="s">
        <v>323</v>
      </c>
      <c r="D1447" s="119" t="s">
        <v>615</v>
      </c>
      <c r="E1447" s="120" t="s">
        <v>503</v>
      </c>
      <c r="G1447" s="110"/>
    </row>
    <row r="1448" spans="2:7" ht="19.5" customHeight="1">
      <c r="B1448" s="121" t="s">
        <v>618</v>
      </c>
      <c r="C1448" s="118" t="s">
        <v>323</v>
      </c>
      <c r="D1448" s="119" t="s">
        <v>232</v>
      </c>
      <c r="E1448" s="120" t="s">
        <v>503</v>
      </c>
      <c r="G1448" s="110"/>
    </row>
    <row r="1449" spans="2:7" ht="19.5" customHeight="1">
      <c r="B1449" s="121" t="s">
        <v>618</v>
      </c>
      <c r="C1449" s="118" t="s">
        <v>3</v>
      </c>
      <c r="D1449" s="119" t="s">
        <v>616</v>
      </c>
      <c r="E1449" s="120" t="s">
        <v>503</v>
      </c>
      <c r="G1449" s="110"/>
    </row>
    <row r="1450" spans="2:7" ht="19.5" customHeight="1">
      <c r="B1450" s="121" t="s">
        <v>618</v>
      </c>
      <c r="C1450" s="118" t="s">
        <v>3</v>
      </c>
      <c r="D1450" s="119" t="s">
        <v>617</v>
      </c>
      <c r="E1450" s="117" t="s">
        <v>503</v>
      </c>
      <c r="G1450" s="110"/>
    </row>
    <row r="1451" spans="2:7" ht="19.5" customHeight="1">
      <c r="B1451" s="121" t="s">
        <v>618</v>
      </c>
      <c r="C1451" s="118" t="s">
        <v>18</v>
      </c>
      <c r="D1451" s="119" t="s">
        <v>264</v>
      </c>
      <c r="E1451" s="120" t="s">
        <v>503</v>
      </c>
      <c r="G1451" s="110"/>
    </row>
    <row r="1452" spans="2:7" ht="19.5" customHeight="1">
      <c r="B1452" s="121" t="s">
        <v>618</v>
      </c>
      <c r="C1452" s="118" t="s">
        <v>323</v>
      </c>
      <c r="D1452" s="119" t="s">
        <v>615</v>
      </c>
      <c r="E1452" s="120" t="s">
        <v>503</v>
      </c>
      <c r="G1452" s="110"/>
    </row>
    <row r="1453" spans="2:7" ht="19.5" customHeight="1">
      <c r="B1453" s="121" t="s">
        <v>618</v>
      </c>
      <c r="C1453" s="118" t="s">
        <v>3</v>
      </c>
      <c r="D1453" s="119" t="s">
        <v>616</v>
      </c>
      <c r="E1453" s="120" t="s">
        <v>503</v>
      </c>
      <c r="G1453" s="110"/>
    </row>
    <row r="1454" spans="2:7" ht="19.5" customHeight="1">
      <c r="B1454" s="121" t="s">
        <v>618</v>
      </c>
      <c r="C1454" s="118" t="s">
        <v>323</v>
      </c>
      <c r="D1454" s="119" t="s">
        <v>615</v>
      </c>
      <c r="E1454" s="120" t="s">
        <v>503</v>
      </c>
      <c r="G1454" s="110"/>
    </row>
    <row r="1455" spans="2:7" ht="19.5" customHeight="1">
      <c r="B1455" s="121" t="s">
        <v>618</v>
      </c>
      <c r="C1455" s="118" t="s">
        <v>28</v>
      </c>
      <c r="D1455" s="119" t="s">
        <v>577</v>
      </c>
      <c r="E1455" s="120"/>
      <c r="G1455" s="110"/>
    </row>
    <row r="1456" spans="2:7" ht="19.5" customHeight="1">
      <c r="B1456" s="121" t="s">
        <v>618</v>
      </c>
      <c r="C1456" s="118" t="s">
        <v>3</v>
      </c>
      <c r="D1456" s="119" t="s">
        <v>616</v>
      </c>
      <c r="E1456" s="111"/>
      <c r="G1456" s="110"/>
    </row>
    <row r="1457" spans="2:7" ht="19.5" customHeight="1">
      <c r="B1457" s="121" t="s">
        <v>618</v>
      </c>
      <c r="C1457" s="118" t="s">
        <v>28</v>
      </c>
      <c r="D1457" s="119" t="s">
        <v>577</v>
      </c>
      <c r="E1457" s="112"/>
      <c r="G1457" s="110"/>
    </row>
    <row r="1458" spans="2:7" ht="19.5" customHeight="1">
      <c r="B1458" s="121" t="s">
        <v>618</v>
      </c>
      <c r="C1458" s="118" t="s">
        <v>28</v>
      </c>
      <c r="D1458" s="119" t="s">
        <v>577</v>
      </c>
      <c r="E1458" s="112"/>
      <c r="G1458" s="110"/>
    </row>
    <row r="1459" spans="2:7" ht="19.5" customHeight="1">
      <c r="B1459" s="121" t="s">
        <v>618</v>
      </c>
      <c r="C1459" s="118" t="s">
        <v>323</v>
      </c>
      <c r="D1459" s="119" t="s">
        <v>615</v>
      </c>
      <c r="E1459" s="120" t="s">
        <v>503</v>
      </c>
      <c r="G1459" s="110"/>
    </row>
    <row r="1460" spans="2:7" ht="19.5" customHeight="1">
      <c r="B1460" s="121" t="s">
        <v>620</v>
      </c>
      <c r="C1460" s="118" t="s">
        <v>94</v>
      </c>
      <c r="D1460" s="119" t="s">
        <v>442</v>
      </c>
      <c r="E1460" s="120"/>
      <c r="G1460" s="110"/>
    </row>
    <row r="1461" spans="2:7" ht="19.5" customHeight="1">
      <c r="B1461" s="121" t="s">
        <v>620</v>
      </c>
      <c r="C1461" s="118" t="s">
        <v>2</v>
      </c>
      <c r="D1461" s="119" t="s">
        <v>621</v>
      </c>
      <c r="E1461" s="120"/>
      <c r="G1461" s="110"/>
    </row>
    <row r="1462" spans="2:7" ht="19.5" customHeight="1">
      <c r="B1462" s="121" t="s">
        <v>620</v>
      </c>
      <c r="C1462" s="118" t="s">
        <v>28</v>
      </c>
      <c r="D1462" s="119" t="s">
        <v>577</v>
      </c>
      <c r="E1462" s="120"/>
      <c r="G1462" s="110"/>
    </row>
    <row r="1463" spans="2:7" ht="19.5" customHeight="1">
      <c r="B1463" s="121" t="s">
        <v>620</v>
      </c>
      <c r="C1463" s="118" t="s">
        <v>28</v>
      </c>
      <c r="D1463" s="119" t="s">
        <v>577</v>
      </c>
      <c r="E1463" s="117"/>
      <c r="G1463" s="110"/>
    </row>
    <row r="1464" spans="2:7" ht="19.5" customHeight="1">
      <c r="B1464" s="121" t="s">
        <v>620</v>
      </c>
      <c r="C1464" s="118" t="s">
        <v>2</v>
      </c>
      <c r="D1464" s="119" t="s">
        <v>233</v>
      </c>
      <c r="E1464" s="117"/>
      <c r="G1464" s="110"/>
    </row>
    <row r="1465" spans="2:7" ht="19.5" customHeight="1">
      <c r="B1465" s="121" t="s">
        <v>620</v>
      </c>
      <c r="C1465" s="118" t="s">
        <v>2</v>
      </c>
      <c r="D1465" s="119" t="s">
        <v>233</v>
      </c>
      <c r="E1465" s="117"/>
      <c r="G1465" s="110"/>
    </row>
    <row r="1466" spans="2:7" ht="19.5" customHeight="1">
      <c r="B1466" s="121" t="s">
        <v>620</v>
      </c>
      <c r="C1466" s="118" t="s">
        <v>2</v>
      </c>
      <c r="D1466" s="119" t="s">
        <v>233</v>
      </c>
      <c r="E1466" s="120"/>
      <c r="G1466" s="110"/>
    </row>
    <row r="1467" spans="2:7" ht="19.5" customHeight="1">
      <c r="B1467" s="121" t="s">
        <v>620</v>
      </c>
      <c r="C1467" s="118" t="s">
        <v>2</v>
      </c>
      <c r="D1467" s="119" t="s">
        <v>233</v>
      </c>
      <c r="E1467" s="117"/>
      <c r="G1467" s="110"/>
    </row>
    <row r="1468" spans="2:7" ht="19.5" customHeight="1">
      <c r="B1468" s="121" t="s">
        <v>620</v>
      </c>
      <c r="C1468" s="118" t="s">
        <v>28</v>
      </c>
      <c r="D1468" s="119" t="s">
        <v>577</v>
      </c>
      <c r="E1468" s="120"/>
      <c r="G1468" s="110"/>
    </row>
    <row r="1469" spans="2:7" ht="19.5" customHeight="1">
      <c r="B1469" s="121" t="s">
        <v>620</v>
      </c>
      <c r="C1469" s="118" t="s">
        <v>186</v>
      </c>
      <c r="D1469" s="119" t="s">
        <v>441</v>
      </c>
      <c r="E1469" s="111"/>
      <c r="G1469" s="110"/>
    </row>
    <row r="1470" spans="2:7" ht="19.5" customHeight="1">
      <c r="B1470" s="121" t="s">
        <v>620</v>
      </c>
      <c r="C1470" s="118" t="s">
        <v>2</v>
      </c>
      <c r="D1470" s="119" t="s">
        <v>233</v>
      </c>
      <c r="E1470" s="112"/>
      <c r="G1470" s="110"/>
    </row>
    <row r="1471" spans="2:7" ht="19.5" customHeight="1">
      <c r="B1471" s="121" t="s">
        <v>620</v>
      </c>
      <c r="C1471" s="118" t="s">
        <v>3</v>
      </c>
      <c r="D1471" s="119" t="s">
        <v>605</v>
      </c>
      <c r="E1471" s="112"/>
      <c r="G1471" s="110"/>
    </row>
    <row r="1472" spans="2:7" ht="19.5" customHeight="1">
      <c r="B1472" s="121" t="s">
        <v>620</v>
      </c>
      <c r="C1472" s="118" t="s">
        <v>2</v>
      </c>
      <c r="D1472" s="119" t="s">
        <v>601</v>
      </c>
      <c r="E1472" s="113"/>
      <c r="G1472" s="110"/>
    </row>
    <row r="1473" spans="2:7" ht="19.5" customHeight="1">
      <c r="B1473" s="121" t="s">
        <v>620</v>
      </c>
      <c r="C1473" s="118" t="s">
        <v>2</v>
      </c>
      <c r="D1473" s="119" t="s">
        <v>233</v>
      </c>
      <c r="E1473" s="32"/>
      <c r="G1473" s="110"/>
    </row>
    <row r="1474" spans="2:7" ht="19.5" customHeight="1">
      <c r="B1474" s="121" t="s">
        <v>620</v>
      </c>
      <c r="C1474" s="118" t="s">
        <v>28</v>
      </c>
      <c r="D1474" s="119" t="s">
        <v>577</v>
      </c>
      <c r="E1474" s="120"/>
      <c r="G1474" s="110"/>
    </row>
    <row r="1475" spans="2:7" ht="19.5" customHeight="1">
      <c r="B1475" s="121" t="s">
        <v>620</v>
      </c>
      <c r="C1475" s="118" t="s">
        <v>186</v>
      </c>
      <c r="D1475" s="119" t="s">
        <v>441</v>
      </c>
      <c r="E1475" s="78"/>
      <c r="G1475" s="110"/>
    </row>
    <row r="1476" spans="2:7" ht="19.5" customHeight="1">
      <c r="B1476" s="121" t="s">
        <v>622</v>
      </c>
      <c r="C1476" s="118" t="s">
        <v>2</v>
      </c>
      <c r="D1476" s="119" t="s">
        <v>233</v>
      </c>
      <c r="E1476" s="120"/>
      <c r="G1476" s="110"/>
    </row>
    <row r="1477" spans="2:7" ht="19.5" customHeight="1">
      <c r="B1477" s="121" t="s">
        <v>622</v>
      </c>
      <c r="C1477" s="118" t="s">
        <v>186</v>
      </c>
      <c r="D1477" s="119" t="s">
        <v>441</v>
      </c>
      <c r="E1477" s="120"/>
      <c r="G1477" s="110"/>
    </row>
    <row r="1478" spans="2:7" ht="19.5" customHeight="1">
      <c r="B1478" s="121" t="s">
        <v>622</v>
      </c>
      <c r="C1478" s="118" t="s">
        <v>186</v>
      </c>
      <c r="D1478" s="119" t="s">
        <v>441</v>
      </c>
      <c r="E1478" s="120"/>
      <c r="G1478" s="110"/>
    </row>
    <row r="1479" spans="2:7" ht="19.5" customHeight="1">
      <c r="B1479" s="121" t="s">
        <v>622</v>
      </c>
      <c r="C1479" s="118" t="s">
        <v>186</v>
      </c>
      <c r="D1479" s="119" t="s">
        <v>441</v>
      </c>
      <c r="E1479" s="117"/>
      <c r="G1479" s="110"/>
    </row>
    <row r="1480" spans="2:7" ht="19.5" customHeight="1">
      <c r="B1480" s="121" t="s">
        <v>622</v>
      </c>
      <c r="C1480" s="118" t="s">
        <v>2</v>
      </c>
      <c r="D1480" s="119" t="s">
        <v>233</v>
      </c>
      <c r="E1480" s="117"/>
      <c r="G1480" s="110"/>
    </row>
    <row r="1481" spans="2:7" ht="19.5" customHeight="1">
      <c r="B1481" s="121" t="s">
        <v>622</v>
      </c>
      <c r="C1481" s="118" t="s">
        <v>2</v>
      </c>
      <c r="D1481" s="119" t="s">
        <v>233</v>
      </c>
      <c r="E1481" s="117"/>
      <c r="G1481" s="110"/>
    </row>
    <row r="1482" spans="2:7" ht="19.5" customHeight="1">
      <c r="B1482" s="121" t="s">
        <v>622</v>
      </c>
      <c r="C1482" s="118" t="s">
        <v>2</v>
      </c>
      <c r="D1482" s="119" t="s">
        <v>233</v>
      </c>
      <c r="E1482" s="120"/>
      <c r="G1482" s="110"/>
    </row>
    <row r="1483" spans="2:7" ht="19.5" customHeight="1">
      <c r="B1483" s="121" t="s">
        <v>622</v>
      </c>
      <c r="C1483" s="118" t="s">
        <v>2</v>
      </c>
      <c r="D1483" s="119" t="s">
        <v>233</v>
      </c>
      <c r="E1483" s="117"/>
      <c r="G1483" s="110"/>
    </row>
    <row r="1484" spans="2:7" ht="19.5" customHeight="1">
      <c r="B1484" s="121" t="s">
        <v>622</v>
      </c>
      <c r="C1484" s="118" t="s">
        <v>28</v>
      </c>
      <c r="D1484" s="119" t="s">
        <v>577</v>
      </c>
      <c r="E1484" s="120"/>
      <c r="G1484" s="110"/>
    </row>
    <row r="1485" spans="2:7" ht="19.5" customHeight="1">
      <c r="B1485" s="121" t="s">
        <v>622</v>
      </c>
      <c r="C1485" s="118" t="s">
        <v>28</v>
      </c>
      <c r="D1485" s="119" t="s">
        <v>577</v>
      </c>
      <c r="E1485" s="111"/>
      <c r="G1485" s="110"/>
    </row>
    <row r="1486" spans="2:7" ht="19.5" customHeight="1">
      <c r="B1486" s="121" t="s">
        <v>622</v>
      </c>
      <c r="C1486" s="118" t="s">
        <v>28</v>
      </c>
      <c r="D1486" s="119" t="s">
        <v>577</v>
      </c>
      <c r="E1486" s="112"/>
      <c r="G1486" s="110"/>
    </row>
    <row r="1487" spans="2:7" ht="19.5" customHeight="1">
      <c r="B1487" s="121" t="s">
        <v>623</v>
      </c>
      <c r="C1487" s="118" t="s">
        <v>94</v>
      </c>
      <c r="D1487" s="119" t="s">
        <v>496</v>
      </c>
      <c r="E1487" s="120"/>
      <c r="G1487" s="110"/>
    </row>
    <row r="1488" spans="2:7" ht="19.5" customHeight="1">
      <c r="B1488" s="121" t="s">
        <v>623</v>
      </c>
      <c r="C1488" s="118" t="s">
        <v>2</v>
      </c>
      <c r="D1488" s="119" t="s">
        <v>191</v>
      </c>
      <c r="E1488" s="120"/>
      <c r="G1488" s="110"/>
    </row>
    <row r="1489" spans="2:7" ht="19.5" customHeight="1">
      <c r="B1489" s="121" t="s">
        <v>623</v>
      </c>
      <c r="C1489" s="118" t="s">
        <v>2</v>
      </c>
      <c r="D1489" s="119" t="s">
        <v>191</v>
      </c>
      <c r="E1489" s="120"/>
      <c r="G1489" s="110"/>
    </row>
    <row r="1490" spans="2:7" ht="19.5" customHeight="1">
      <c r="B1490" s="121" t="s">
        <v>623</v>
      </c>
      <c r="C1490" s="118" t="s">
        <v>2</v>
      </c>
      <c r="D1490" s="119" t="s">
        <v>624</v>
      </c>
      <c r="E1490" s="117"/>
      <c r="G1490" s="110"/>
    </row>
    <row r="1491" spans="2:7" ht="19.5" customHeight="1">
      <c r="B1491" s="121" t="s">
        <v>623</v>
      </c>
      <c r="C1491" s="118" t="s">
        <v>2</v>
      </c>
      <c r="D1491" s="119" t="s">
        <v>191</v>
      </c>
      <c r="E1491" s="117"/>
      <c r="G1491" s="110"/>
    </row>
    <row r="1492" spans="2:7" ht="19.5" customHeight="1">
      <c r="B1492" s="121" t="s">
        <v>623</v>
      </c>
      <c r="C1492" s="118" t="s">
        <v>2</v>
      </c>
      <c r="D1492" s="119" t="s">
        <v>191</v>
      </c>
      <c r="E1492" s="117"/>
      <c r="G1492" s="110"/>
    </row>
    <row r="1493" spans="2:7" ht="19.5" customHeight="1">
      <c r="B1493" s="121" t="s">
        <v>623</v>
      </c>
      <c r="C1493" s="118" t="s">
        <v>28</v>
      </c>
      <c r="D1493" s="119" t="s">
        <v>577</v>
      </c>
      <c r="E1493" s="120"/>
      <c r="G1493" s="110"/>
    </row>
    <row r="1494" spans="2:7" ht="19.5" customHeight="1">
      <c r="B1494" s="121" t="s">
        <v>623</v>
      </c>
      <c r="C1494" s="118" t="s">
        <v>28</v>
      </c>
      <c r="D1494" s="119" t="s">
        <v>577</v>
      </c>
      <c r="E1494" s="117"/>
      <c r="G1494" s="110"/>
    </row>
    <row r="1495" spans="2:7" ht="19.5" customHeight="1">
      <c r="B1495" s="121" t="s">
        <v>623</v>
      </c>
      <c r="C1495" s="118" t="s">
        <v>94</v>
      </c>
      <c r="D1495" s="119" t="s">
        <v>441</v>
      </c>
      <c r="E1495" s="120"/>
      <c r="G1495" s="110"/>
    </row>
    <row r="1496" spans="2:7" ht="19.5" customHeight="1">
      <c r="B1496" s="121" t="s">
        <v>625</v>
      </c>
      <c r="C1496" s="118" t="s">
        <v>2</v>
      </c>
      <c r="D1496" s="119" t="s">
        <v>233</v>
      </c>
      <c r="E1496" s="120"/>
      <c r="G1496" s="110"/>
    </row>
    <row r="1497" spans="2:7" ht="19.5" customHeight="1">
      <c r="B1497" s="121" t="s">
        <v>625</v>
      </c>
      <c r="C1497" s="118" t="s">
        <v>2</v>
      </c>
      <c r="D1497" s="119" t="s">
        <v>626</v>
      </c>
      <c r="E1497" s="120"/>
      <c r="G1497" s="110"/>
    </row>
    <row r="1498" spans="2:7" ht="19.5" customHeight="1">
      <c r="B1498" s="121" t="s">
        <v>625</v>
      </c>
      <c r="C1498" s="118" t="s">
        <v>2</v>
      </c>
      <c r="D1498" s="119" t="s">
        <v>626</v>
      </c>
      <c r="E1498" s="120"/>
      <c r="G1498" s="110"/>
    </row>
    <row r="1499" spans="2:7" ht="19.5" customHeight="1">
      <c r="B1499" s="121" t="s">
        <v>625</v>
      </c>
      <c r="C1499" s="118" t="s">
        <v>186</v>
      </c>
      <c r="D1499" s="119" t="s">
        <v>441</v>
      </c>
      <c r="E1499" s="117"/>
      <c r="G1499" s="110"/>
    </row>
    <row r="1500" spans="2:7" ht="19.5" customHeight="1">
      <c r="B1500" s="121" t="s">
        <v>625</v>
      </c>
      <c r="C1500" s="118" t="s">
        <v>186</v>
      </c>
      <c r="D1500" s="119" t="s">
        <v>441</v>
      </c>
      <c r="E1500" s="117"/>
      <c r="G1500" s="110"/>
    </row>
    <row r="1501" spans="2:7" ht="19.5" customHeight="1">
      <c r="B1501" s="121" t="s">
        <v>625</v>
      </c>
      <c r="C1501" s="118" t="s">
        <v>186</v>
      </c>
      <c r="D1501" s="119" t="s">
        <v>441</v>
      </c>
      <c r="E1501" s="117"/>
      <c r="G1501" s="110"/>
    </row>
    <row r="1502" spans="2:7" ht="19.5" customHeight="1">
      <c r="B1502" s="121" t="s">
        <v>627</v>
      </c>
      <c r="C1502" s="118" t="s">
        <v>2</v>
      </c>
      <c r="D1502" s="119" t="s">
        <v>233</v>
      </c>
      <c r="E1502" s="120"/>
      <c r="G1502" s="110"/>
    </row>
    <row r="1503" spans="2:7" ht="19.5" customHeight="1">
      <c r="B1503" s="121" t="s">
        <v>627</v>
      </c>
      <c r="C1503" s="118" t="s">
        <v>2</v>
      </c>
      <c r="D1503" s="119" t="s">
        <v>626</v>
      </c>
      <c r="E1503" s="120"/>
      <c r="G1503" s="110"/>
    </row>
    <row r="1504" spans="2:7" ht="19.5" customHeight="1">
      <c r="B1504" s="121" t="s">
        <v>627</v>
      </c>
      <c r="C1504" s="118" t="s">
        <v>2</v>
      </c>
      <c r="D1504" s="119" t="s">
        <v>626</v>
      </c>
      <c r="E1504" s="120"/>
      <c r="G1504" s="110"/>
    </row>
    <row r="1505" spans="2:7" ht="19.5" customHeight="1">
      <c r="B1505" s="121" t="s">
        <v>627</v>
      </c>
      <c r="C1505" s="118" t="s">
        <v>186</v>
      </c>
      <c r="D1505" s="119" t="s">
        <v>441</v>
      </c>
      <c r="E1505" s="117"/>
      <c r="G1505" s="110"/>
    </row>
    <row r="1506" spans="2:7" ht="19.5" customHeight="1">
      <c r="B1506" s="121" t="s">
        <v>627</v>
      </c>
      <c r="C1506" s="118" t="s">
        <v>186</v>
      </c>
      <c r="D1506" s="119" t="s">
        <v>441</v>
      </c>
      <c r="E1506" s="117"/>
      <c r="G1506" s="110"/>
    </row>
    <row r="1507" spans="2:7" ht="19.5" customHeight="1">
      <c r="B1507" s="121" t="s">
        <v>627</v>
      </c>
      <c r="C1507" s="118" t="s">
        <v>186</v>
      </c>
      <c r="D1507" s="119" t="s">
        <v>441</v>
      </c>
      <c r="E1507" s="117"/>
      <c r="G1507" s="110"/>
    </row>
    <row r="1508" spans="2:7" ht="19.5" customHeight="1">
      <c r="B1508" s="121" t="s">
        <v>628</v>
      </c>
      <c r="C1508" s="118" t="s">
        <v>3</v>
      </c>
      <c r="D1508" s="119" t="s">
        <v>230</v>
      </c>
      <c r="E1508" s="120"/>
      <c r="G1508" s="110"/>
    </row>
    <row r="1509" spans="2:7" ht="19.5" customHeight="1">
      <c r="B1509" s="121" t="s">
        <v>628</v>
      </c>
      <c r="C1509" s="118" t="s">
        <v>3</v>
      </c>
      <c r="D1509" s="119" t="s">
        <v>230</v>
      </c>
      <c r="E1509" s="120"/>
      <c r="G1509" s="110"/>
    </row>
    <row r="1510" spans="2:7" ht="19.5" customHeight="1">
      <c r="B1510" s="121" t="s">
        <v>628</v>
      </c>
      <c r="C1510" s="118" t="s">
        <v>3</v>
      </c>
      <c r="D1510" s="119" t="s">
        <v>230</v>
      </c>
      <c r="E1510" s="120"/>
      <c r="G1510" s="110"/>
    </row>
    <row r="1511" spans="2:7" ht="19.5" customHeight="1">
      <c r="B1511" s="121" t="s">
        <v>628</v>
      </c>
      <c r="C1511" s="118" t="s">
        <v>323</v>
      </c>
      <c r="D1511" s="119" t="s">
        <v>629</v>
      </c>
      <c r="E1511" s="117"/>
      <c r="G1511" s="110"/>
    </row>
    <row r="1512" spans="2:7" ht="19.5" customHeight="1">
      <c r="B1512" s="121" t="s">
        <v>628</v>
      </c>
      <c r="C1512" s="118" t="s">
        <v>3</v>
      </c>
      <c r="D1512" s="119" t="s">
        <v>230</v>
      </c>
      <c r="E1512" s="117"/>
      <c r="G1512" s="110"/>
    </row>
    <row r="1513" spans="2:7" ht="19.5" customHeight="1">
      <c r="B1513" s="121" t="s">
        <v>630</v>
      </c>
      <c r="C1513" s="118" t="s">
        <v>1318</v>
      </c>
      <c r="D1513" s="119" t="s">
        <v>506</v>
      </c>
      <c r="E1513" s="120"/>
      <c r="G1513" s="110"/>
    </row>
    <row r="1514" spans="2:7" ht="19.5" customHeight="1">
      <c r="B1514" s="121" t="s">
        <v>630</v>
      </c>
      <c r="C1514" s="118" t="s">
        <v>186</v>
      </c>
      <c r="D1514" s="119" t="s">
        <v>441</v>
      </c>
      <c r="E1514" s="120"/>
      <c r="G1514" s="110"/>
    </row>
    <row r="1515" spans="2:7" ht="19.5" customHeight="1">
      <c r="B1515" s="121" t="s">
        <v>630</v>
      </c>
      <c r="C1515" s="118" t="s">
        <v>28</v>
      </c>
      <c r="D1515" s="119" t="s">
        <v>577</v>
      </c>
      <c r="E1515" s="120"/>
      <c r="G1515" s="110"/>
    </row>
    <row r="1516" spans="2:7" ht="19.5" customHeight="1">
      <c r="B1516" s="121" t="s">
        <v>630</v>
      </c>
      <c r="C1516" s="118" t="s">
        <v>324</v>
      </c>
      <c r="D1516" s="119" t="s">
        <v>631</v>
      </c>
      <c r="E1516" s="117"/>
      <c r="G1516" s="110"/>
    </row>
    <row r="1517" spans="2:7" ht="19.5" customHeight="1">
      <c r="B1517" s="121" t="s">
        <v>630</v>
      </c>
      <c r="C1517" s="118" t="s">
        <v>186</v>
      </c>
      <c r="D1517" s="119" t="s">
        <v>632</v>
      </c>
      <c r="E1517" s="117"/>
      <c r="G1517" s="110"/>
    </row>
    <row r="1518" spans="2:7" ht="19.5" customHeight="1">
      <c r="B1518" s="121" t="s">
        <v>630</v>
      </c>
      <c r="C1518" s="118" t="s">
        <v>3</v>
      </c>
      <c r="D1518" s="119" t="s">
        <v>633</v>
      </c>
      <c r="E1518" s="117"/>
      <c r="G1518" s="110"/>
    </row>
    <row r="1519" spans="2:7" ht="19.5" customHeight="1">
      <c r="B1519" s="121" t="s">
        <v>630</v>
      </c>
      <c r="C1519" s="118" t="s">
        <v>28</v>
      </c>
      <c r="D1519" s="119" t="s">
        <v>577</v>
      </c>
      <c r="E1519" s="120"/>
      <c r="G1519" s="110"/>
    </row>
    <row r="1520" spans="2:7" ht="19.5" customHeight="1">
      <c r="B1520" s="121" t="s">
        <v>630</v>
      </c>
      <c r="C1520" s="118" t="s">
        <v>186</v>
      </c>
      <c r="D1520" s="119" t="s">
        <v>632</v>
      </c>
      <c r="E1520" s="117"/>
      <c r="G1520" s="110"/>
    </row>
    <row r="1521" spans="2:7" ht="19.5" customHeight="1">
      <c r="B1521" s="121" t="s">
        <v>634</v>
      </c>
      <c r="C1521" s="118" t="s">
        <v>18</v>
      </c>
      <c r="D1521" s="119" t="s">
        <v>635</v>
      </c>
      <c r="E1521" s="120"/>
      <c r="G1521" s="110"/>
    </row>
    <row r="1522" spans="2:7" ht="19.5" customHeight="1">
      <c r="B1522" s="121" t="s">
        <v>634</v>
      </c>
      <c r="C1522" s="118" t="s">
        <v>2</v>
      </c>
      <c r="D1522" s="119" t="s">
        <v>636</v>
      </c>
      <c r="E1522" s="120"/>
      <c r="G1522" s="110"/>
    </row>
    <row r="1523" spans="2:7" ht="19.5" customHeight="1">
      <c r="B1523" s="121" t="s">
        <v>634</v>
      </c>
      <c r="C1523" s="118" t="s">
        <v>155</v>
      </c>
      <c r="D1523" s="119" t="s">
        <v>637</v>
      </c>
      <c r="E1523" s="120"/>
      <c r="G1523" s="110"/>
    </row>
    <row r="1524" spans="2:7" ht="19.5" customHeight="1">
      <c r="B1524" s="121" t="s">
        <v>634</v>
      </c>
      <c r="C1524" s="118" t="s">
        <v>1343</v>
      </c>
      <c r="D1524" s="119" t="s">
        <v>636</v>
      </c>
      <c r="E1524" s="117"/>
      <c r="G1524" s="110"/>
    </row>
    <row r="1525" spans="2:7" ht="19.5" customHeight="1">
      <c r="B1525" s="121" t="s">
        <v>638</v>
      </c>
      <c r="C1525" s="118" t="s">
        <v>2</v>
      </c>
      <c r="D1525" s="119" t="s">
        <v>639</v>
      </c>
      <c r="E1525" s="120"/>
      <c r="G1525" s="110"/>
    </row>
    <row r="1526" spans="2:7" ht="19.5" customHeight="1">
      <c r="B1526" s="121" t="s">
        <v>638</v>
      </c>
      <c r="C1526" s="118" t="s">
        <v>2</v>
      </c>
      <c r="D1526" s="119" t="s">
        <v>639</v>
      </c>
      <c r="E1526" s="120"/>
      <c r="G1526" s="110"/>
    </row>
    <row r="1527" spans="2:7" ht="19.5" customHeight="1">
      <c r="B1527" s="121" t="s">
        <v>638</v>
      </c>
      <c r="C1527" s="118" t="s">
        <v>2</v>
      </c>
      <c r="D1527" s="119" t="s">
        <v>639</v>
      </c>
      <c r="E1527" s="120"/>
      <c r="G1527" s="110"/>
    </row>
    <row r="1528" spans="2:7" ht="19.5" customHeight="1">
      <c r="B1528" s="121" t="s">
        <v>638</v>
      </c>
      <c r="C1528" s="118" t="s">
        <v>28</v>
      </c>
      <c r="D1528" s="119" t="s">
        <v>577</v>
      </c>
      <c r="E1528" s="117"/>
      <c r="G1528" s="110"/>
    </row>
    <row r="1529" spans="2:7" ht="19.5" customHeight="1">
      <c r="B1529" s="121" t="s">
        <v>638</v>
      </c>
      <c r="C1529" s="118" t="s">
        <v>28</v>
      </c>
      <c r="D1529" s="119" t="s">
        <v>577</v>
      </c>
      <c r="E1529" s="117"/>
      <c r="G1529" s="110"/>
    </row>
    <row r="1530" spans="2:7" ht="19.5" customHeight="1">
      <c r="B1530" s="121" t="s">
        <v>638</v>
      </c>
      <c r="C1530" s="118" t="s">
        <v>1280</v>
      </c>
      <c r="D1530" s="119" t="s">
        <v>206</v>
      </c>
      <c r="E1530" s="117"/>
      <c r="G1530" s="110"/>
    </row>
    <row r="1531" spans="2:7" ht="19.5" customHeight="1">
      <c r="B1531" s="121" t="s">
        <v>638</v>
      </c>
      <c r="C1531" s="118" t="s">
        <v>94</v>
      </c>
      <c r="D1531" s="119" t="s">
        <v>641</v>
      </c>
      <c r="E1531" s="120"/>
      <c r="G1531" s="110"/>
    </row>
    <row r="1532" spans="2:7" ht="19.5" customHeight="1">
      <c r="B1532" s="121" t="s">
        <v>638</v>
      </c>
      <c r="C1532" s="118" t="s">
        <v>3</v>
      </c>
      <c r="D1532" s="119" t="s">
        <v>642</v>
      </c>
      <c r="E1532" s="117"/>
      <c r="G1532" s="110"/>
    </row>
    <row r="1533" spans="2:7" ht="19.5" customHeight="1">
      <c r="B1533" s="121" t="s">
        <v>638</v>
      </c>
      <c r="C1533" s="118" t="s">
        <v>324</v>
      </c>
      <c r="D1533" s="119" t="s">
        <v>643</v>
      </c>
      <c r="E1533" s="120"/>
      <c r="G1533" s="110"/>
    </row>
    <row r="1534" spans="2:7" ht="19.5" customHeight="1">
      <c r="B1534" s="121">
        <v>41193</v>
      </c>
      <c r="C1534" s="118" t="s">
        <v>2</v>
      </c>
      <c r="D1534" s="119" t="s">
        <v>191</v>
      </c>
      <c r="E1534" s="120"/>
      <c r="G1534" s="110"/>
    </row>
    <row r="1535" spans="2:7" ht="19.5" customHeight="1">
      <c r="B1535" s="121">
        <v>41193</v>
      </c>
      <c r="C1535" s="118" t="s">
        <v>2</v>
      </c>
      <c r="D1535" s="119" t="s">
        <v>191</v>
      </c>
      <c r="E1535" s="120"/>
      <c r="G1535" s="110"/>
    </row>
    <row r="1536" spans="2:7" ht="19.5" customHeight="1">
      <c r="B1536" s="121">
        <v>41193</v>
      </c>
      <c r="C1536" s="118" t="s">
        <v>2</v>
      </c>
      <c r="D1536" s="119" t="s">
        <v>601</v>
      </c>
      <c r="E1536" s="120"/>
      <c r="G1536" s="110"/>
    </row>
    <row r="1537" spans="2:7" ht="19.5" customHeight="1">
      <c r="B1537" s="121">
        <v>41193</v>
      </c>
      <c r="C1537" s="118" t="s">
        <v>28</v>
      </c>
      <c r="D1537" s="119" t="s">
        <v>579</v>
      </c>
      <c r="E1537" s="117"/>
      <c r="G1537" s="110"/>
    </row>
    <row r="1538" spans="2:7" ht="19.5" customHeight="1">
      <c r="B1538" s="121">
        <v>41193</v>
      </c>
      <c r="C1538" s="118" t="s">
        <v>1318</v>
      </c>
      <c r="D1538" s="119" t="s">
        <v>577</v>
      </c>
      <c r="E1538" s="117"/>
      <c r="G1538" s="110"/>
    </row>
    <row r="1539" spans="2:7" ht="19.5" customHeight="1">
      <c r="B1539" s="121">
        <v>41193</v>
      </c>
      <c r="C1539" s="118" t="s">
        <v>2</v>
      </c>
      <c r="D1539" s="119" t="s">
        <v>252</v>
      </c>
      <c r="E1539" s="117"/>
      <c r="G1539" s="110"/>
    </row>
    <row r="1540" spans="2:7" ht="19.5" customHeight="1">
      <c r="B1540" s="121">
        <v>41193</v>
      </c>
      <c r="C1540" s="118" t="s">
        <v>94</v>
      </c>
      <c r="D1540" s="119" t="s">
        <v>644</v>
      </c>
      <c r="E1540" s="120"/>
      <c r="G1540" s="110"/>
    </row>
    <row r="1541" spans="2:7" ht="19.5" customHeight="1">
      <c r="B1541" s="121">
        <v>41193</v>
      </c>
      <c r="C1541" s="118" t="s">
        <v>28</v>
      </c>
      <c r="D1541" s="119" t="s">
        <v>577</v>
      </c>
      <c r="E1541" s="117"/>
      <c r="G1541" s="110"/>
    </row>
    <row r="1542" spans="2:7" ht="19.5" customHeight="1">
      <c r="B1542" s="121">
        <v>41193</v>
      </c>
      <c r="C1542" s="118" t="s">
        <v>2</v>
      </c>
      <c r="D1542" s="119" t="s">
        <v>279</v>
      </c>
      <c r="E1542" s="120"/>
      <c r="G1542" s="110"/>
    </row>
    <row r="1543" spans="2:7" ht="19.5" customHeight="1">
      <c r="B1543" s="98" t="s">
        <v>645</v>
      </c>
      <c r="C1543" s="118" t="s">
        <v>2</v>
      </c>
      <c r="D1543" s="119" t="s">
        <v>252</v>
      </c>
      <c r="E1543" s="120"/>
      <c r="G1543" s="110"/>
    </row>
    <row r="1544" spans="2:7" ht="19.5" customHeight="1">
      <c r="B1544" s="98" t="s">
        <v>645</v>
      </c>
      <c r="C1544" s="118" t="s">
        <v>28</v>
      </c>
      <c r="D1544" s="119" t="s">
        <v>577</v>
      </c>
      <c r="E1544" s="120"/>
      <c r="G1544" s="110"/>
    </row>
    <row r="1545" spans="2:7" ht="19.5" customHeight="1">
      <c r="B1545" s="98" t="s">
        <v>645</v>
      </c>
      <c r="C1545" s="118" t="s">
        <v>40</v>
      </c>
      <c r="D1545" s="119" t="s">
        <v>646</v>
      </c>
      <c r="E1545" s="120"/>
      <c r="G1545" s="110"/>
    </row>
    <row r="1546" spans="2:7" ht="19.5" customHeight="1">
      <c r="B1546" s="98" t="s">
        <v>645</v>
      </c>
      <c r="C1546" s="118" t="s">
        <v>94</v>
      </c>
      <c r="D1546" s="119" t="s">
        <v>647</v>
      </c>
      <c r="E1546" s="117"/>
      <c r="G1546" s="110"/>
    </row>
    <row r="1547" spans="2:7" ht="19.5" customHeight="1">
      <c r="B1547" s="98" t="s">
        <v>645</v>
      </c>
      <c r="C1547" s="118" t="s">
        <v>3</v>
      </c>
      <c r="D1547" s="119" t="s">
        <v>605</v>
      </c>
      <c r="E1547" s="117"/>
      <c r="G1547" s="110"/>
    </row>
    <row r="1548" spans="2:7" ht="19.5" customHeight="1">
      <c r="B1548" s="98" t="s">
        <v>645</v>
      </c>
      <c r="C1548" s="118" t="s">
        <v>324</v>
      </c>
      <c r="D1548" s="119" t="s">
        <v>648</v>
      </c>
      <c r="E1548" s="117"/>
      <c r="G1548" s="110"/>
    </row>
    <row r="1549" spans="2:7" ht="19.5" customHeight="1">
      <c r="B1549" s="98" t="s">
        <v>645</v>
      </c>
      <c r="C1549" s="118" t="s">
        <v>2</v>
      </c>
      <c r="D1549" s="119" t="s">
        <v>252</v>
      </c>
      <c r="E1549" s="120"/>
      <c r="G1549" s="110"/>
    </row>
    <row r="1550" spans="2:7" ht="19.5" customHeight="1">
      <c r="B1550" s="98" t="s">
        <v>645</v>
      </c>
      <c r="C1550" s="118" t="s">
        <v>28</v>
      </c>
      <c r="D1550" s="119" t="s">
        <v>577</v>
      </c>
      <c r="E1550" s="117"/>
      <c r="G1550" s="110"/>
    </row>
    <row r="1551" spans="2:7" ht="19.5" customHeight="1">
      <c r="B1551" s="98" t="s">
        <v>645</v>
      </c>
      <c r="C1551" s="118" t="s">
        <v>94</v>
      </c>
      <c r="D1551" s="119" t="s">
        <v>647</v>
      </c>
      <c r="E1551" s="120"/>
      <c r="G1551" s="110"/>
    </row>
    <row r="1552" spans="2:7" ht="19.5" customHeight="1">
      <c r="B1552" s="98" t="s">
        <v>645</v>
      </c>
      <c r="C1552" s="118" t="s">
        <v>94</v>
      </c>
      <c r="D1552" s="119" t="s">
        <v>647</v>
      </c>
      <c r="E1552" s="111"/>
      <c r="G1552" s="110"/>
    </row>
    <row r="1553" spans="2:7" ht="19.5" customHeight="1">
      <c r="B1553" s="98" t="s">
        <v>645</v>
      </c>
      <c r="C1553" s="118" t="s">
        <v>2</v>
      </c>
      <c r="D1553" s="119" t="s">
        <v>252</v>
      </c>
      <c r="E1553" s="112"/>
      <c r="G1553" s="110"/>
    </row>
    <row r="1554" spans="2:7" ht="19.5" customHeight="1">
      <c r="B1554" s="98" t="s">
        <v>645</v>
      </c>
      <c r="C1554" s="118" t="s">
        <v>28</v>
      </c>
      <c r="D1554" s="119" t="s">
        <v>577</v>
      </c>
      <c r="E1554" s="112"/>
      <c r="G1554" s="110"/>
    </row>
    <row r="1555" spans="2:7" ht="19.5" customHeight="1">
      <c r="B1555" s="98" t="s">
        <v>645</v>
      </c>
      <c r="C1555" s="118" t="s">
        <v>94</v>
      </c>
      <c r="D1555" s="119" t="s">
        <v>647</v>
      </c>
      <c r="E1555" s="113"/>
      <c r="G1555" s="110"/>
    </row>
    <row r="1556" spans="2:7" ht="19.5" customHeight="1">
      <c r="B1556" s="98" t="s">
        <v>649</v>
      </c>
      <c r="C1556" s="118" t="s">
        <v>323</v>
      </c>
      <c r="D1556" s="119" t="s">
        <v>650</v>
      </c>
      <c r="E1556" s="120" t="s">
        <v>262</v>
      </c>
      <c r="G1556" s="110"/>
    </row>
    <row r="1557" spans="2:7" ht="19.5" customHeight="1">
      <c r="B1557" s="98" t="s">
        <v>649</v>
      </c>
      <c r="C1557" s="118" t="s">
        <v>3</v>
      </c>
      <c r="D1557" s="123" t="s">
        <v>651</v>
      </c>
      <c r="E1557" s="120" t="s">
        <v>262</v>
      </c>
      <c r="G1557" s="110"/>
    </row>
    <row r="1558" spans="2:7" ht="19.5" customHeight="1">
      <c r="B1558" s="98" t="s">
        <v>649</v>
      </c>
      <c r="C1558" s="118" t="s">
        <v>3</v>
      </c>
      <c r="D1558" s="123" t="s">
        <v>652</v>
      </c>
      <c r="E1558" s="120" t="s">
        <v>262</v>
      </c>
      <c r="G1558" s="110"/>
    </row>
    <row r="1559" spans="2:7" ht="19.5" customHeight="1">
      <c r="B1559" s="98" t="s">
        <v>649</v>
      </c>
      <c r="C1559" s="118" t="s">
        <v>3</v>
      </c>
      <c r="D1559" s="123" t="s">
        <v>652</v>
      </c>
      <c r="E1559" s="120" t="s">
        <v>262</v>
      </c>
      <c r="G1559" s="110"/>
    </row>
    <row r="1560" spans="2:7" ht="19.5" customHeight="1">
      <c r="B1560" s="98" t="s">
        <v>649</v>
      </c>
      <c r="C1560" s="118" t="s">
        <v>40</v>
      </c>
      <c r="D1560" s="119" t="s">
        <v>646</v>
      </c>
      <c r="E1560" s="120" t="s">
        <v>262</v>
      </c>
      <c r="G1560" s="110"/>
    </row>
    <row r="1561" spans="2:7" ht="19.5" customHeight="1">
      <c r="B1561" s="98" t="s">
        <v>649</v>
      </c>
      <c r="C1561" s="118" t="s">
        <v>3</v>
      </c>
      <c r="D1561" s="123" t="s">
        <v>651</v>
      </c>
      <c r="E1561" s="120" t="s">
        <v>262</v>
      </c>
      <c r="G1561" s="110"/>
    </row>
    <row r="1562" spans="2:7" ht="19.5" customHeight="1">
      <c r="B1562" s="98" t="s">
        <v>649</v>
      </c>
      <c r="C1562" s="118" t="s">
        <v>18</v>
      </c>
      <c r="D1562" s="119" t="s">
        <v>653</v>
      </c>
      <c r="E1562" s="120" t="s">
        <v>262</v>
      </c>
      <c r="G1562" s="110"/>
    </row>
    <row r="1563" spans="2:7" ht="19.5" customHeight="1">
      <c r="B1563" s="98" t="s">
        <v>649</v>
      </c>
      <c r="C1563" s="118" t="s">
        <v>323</v>
      </c>
      <c r="D1563" s="119" t="s">
        <v>264</v>
      </c>
      <c r="E1563" s="120" t="s">
        <v>262</v>
      </c>
      <c r="G1563" s="110"/>
    </row>
    <row r="1564" spans="2:7" ht="19.5" customHeight="1">
      <c r="B1564" s="98" t="s">
        <v>649</v>
      </c>
      <c r="C1564" s="118" t="s">
        <v>323</v>
      </c>
      <c r="D1564" s="119" t="s">
        <v>654</v>
      </c>
      <c r="E1564" s="120" t="s">
        <v>262</v>
      </c>
      <c r="G1564" s="110"/>
    </row>
    <row r="1565" spans="2:7" ht="19.5" customHeight="1">
      <c r="B1565" s="98" t="s">
        <v>649</v>
      </c>
      <c r="C1565" s="118" t="s">
        <v>2</v>
      </c>
      <c r="D1565" s="119" t="s">
        <v>191</v>
      </c>
      <c r="E1565" s="120" t="s">
        <v>262</v>
      </c>
      <c r="G1565" s="110"/>
    </row>
    <row r="1566" spans="2:7" ht="19.5" customHeight="1">
      <c r="B1566" s="98" t="s">
        <v>649</v>
      </c>
      <c r="C1566" s="118" t="s">
        <v>28</v>
      </c>
      <c r="D1566" s="119" t="s">
        <v>577</v>
      </c>
      <c r="E1566" s="120" t="s">
        <v>262</v>
      </c>
      <c r="G1566" s="110"/>
    </row>
    <row r="1567" spans="2:7" ht="19.5" customHeight="1">
      <c r="B1567" s="98" t="s">
        <v>649</v>
      </c>
      <c r="C1567" s="108" t="s">
        <v>184</v>
      </c>
      <c r="D1567" s="119" t="s">
        <v>2528</v>
      </c>
      <c r="E1567" s="120" t="s">
        <v>262</v>
      </c>
      <c r="G1567" s="110"/>
    </row>
    <row r="1568" spans="2:7" ht="19.5" customHeight="1">
      <c r="B1568" s="124" t="s">
        <v>655</v>
      </c>
      <c r="C1568" s="118" t="s">
        <v>2</v>
      </c>
      <c r="D1568" s="118" t="s">
        <v>233</v>
      </c>
      <c r="E1568" s="120"/>
      <c r="G1568" s="110"/>
    </row>
    <row r="1569" spans="2:7" ht="19.5" customHeight="1">
      <c r="B1569" s="124" t="s">
        <v>655</v>
      </c>
      <c r="C1569" s="118" t="s">
        <v>2</v>
      </c>
      <c r="D1569" s="118" t="s">
        <v>233</v>
      </c>
      <c r="E1569" s="120"/>
      <c r="G1569" s="110"/>
    </row>
    <row r="1570" spans="2:7" ht="19.5" customHeight="1">
      <c r="B1570" s="124" t="s">
        <v>655</v>
      </c>
      <c r="C1570" s="118" t="s">
        <v>2</v>
      </c>
      <c r="D1570" s="118" t="s">
        <v>233</v>
      </c>
      <c r="E1570" s="120"/>
      <c r="G1570" s="110"/>
    </row>
    <row r="1571" spans="2:7" ht="19.5" customHeight="1">
      <c r="B1571" s="124" t="s">
        <v>655</v>
      </c>
      <c r="C1571" s="118" t="s">
        <v>2</v>
      </c>
      <c r="D1571" s="118" t="s">
        <v>233</v>
      </c>
      <c r="E1571" s="117"/>
      <c r="G1571" s="110"/>
    </row>
    <row r="1572" spans="2:7" ht="19.5" customHeight="1">
      <c r="B1572" s="124" t="s">
        <v>655</v>
      </c>
      <c r="C1572" s="118" t="s">
        <v>186</v>
      </c>
      <c r="D1572" s="119" t="s">
        <v>441</v>
      </c>
      <c r="E1572" s="117"/>
      <c r="G1572" s="110"/>
    </row>
    <row r="1573" spans="2:7" ht="19.5" customHeight="1">
      <c r="B1573" s="124" t="s">
        <v>655</v>
      </c>
      <c r="C1573" s="118" t="s">
        <v>186</v>
      </c>
      <c r="D1573" s="119" t="s">
        <v>441</v>
      </c>
      <c r="E1573" s="117"/>
      <c r="G1573" s="110"/>
    </row>
    <row r="1574" spans="2:7" ht="19.5" customHeight="1">
      <c r="B1574" s="124" t="s">
        <v>655</v>
      </c>
      <c r="C1574" s="118" t="s">
        <v>186</v>
      </c>
      <c r="D1574" s="119" t="s">
        <v>441</v>
      </c>
      <c r="E1574" s="120"/>
      <c r="G1574" s="110"/>
    </row>
    <row r="1575" spans="2:7" ht="19.5" customHeight="1">
      <c r="B1575" s="124" t="s">
        <v>655</v>
      </c>
      <c r="C1575" s="118" t="s">
        <v>28</v>
      </c>
      <c r="D1575" s="119" t="s">
        <v>577</v>
      </c>
      <c r="E1575" s="117"/>
      <c r="G1575" s="110"/>
    </row>
    <row r="1576" spans="2:7" ht="19.5" customHeight="1">
      <c r="B1576" s="124" t="s">
        <v>655</v>
      </c>
      <c r="C1576" s="118" t="s">
        <v>28</v>
      </c>
      <c r="D1576" s="119" t="s">
        <v>656</v>
      </c>
      <c r="E1576" s="120"/>
      <c r="G1576" s="110"/>
    </row>
    <row r="1577" spans="2:7" ht="19.5" customHeight="1">
      <c r="B1577" s="124" t="s">
        <v>655</v>
      </c>
      <c r="C1577" s="118" t="s">
        <v>1318</v>
      </c>
      <c r="D1577" s="119" t="s">
        <v>577</v>
      </c>
      <c r="E1577" s="111"/>
      <c r="G1577" s="110"/>
    </row>
    <row r="1578" spans="2:7" ht="19.5" customHeight="1">
      <c r="B1578" s="124" t="s">
        <v>657</v>
      </c>
      <c r="C1578" s="118" t="s">
        <v>28</v>
      </c>
      <c r="D1578" s="119" t="s">
        <v>658</v>
      </c>
      <c r="E1578" s="120"/>
      <c r="G1578" s="110"/>
    </row>
    <row r="1579" spans="2:7" ht="19.5" customHeight="1">
      <c r="B1579" s="124" t="s">
        <v>657</v>
      </c>
      <c r="C1579" s="118" t="s">
        <v>28</v>
      </c>
      <c r="D1579" s="119" t="s">
        <v>658</v>
      </c>
      <c r="E1579" s="120"/>
      <c r="G1579" s="110"/>
    </row>
    <row r="1580" spans="2:7" ht="19.5" customHeight="1">
      <c r="B1580" s="124" t="s">
        <v>657</v>
      </c>
      <c r="C1580" s="118" t="s">
        <v>28</v>
      </c>
      <c r="D1580" s="119" t="s">
        <v>658</v>
      </c>
      <c r="E1580" s="120"/>
      <c r="G1580" s="110"/>
    </row>
    <row r="1581" spans="2:7" ht="19.5" customHeight="1">
      <c r="B1581" s="124" t="s">
        <v>657</v>
      </c>
      <c r="C1581" s="118" t="s">
        <v>2</v>
      </c>
      <c r="D1581" s="119" t="s">
        <v>439</v>
      </c>
      <c r="E1581" s="117"/>
      <c r="G1581" s="110"/>
    </row>
    <row r="1582" spans="2:7" ht="19.5" customHeight="1">
      <c r="B1582" s="124" t="s">
        <v>657</v>
      </c>
      <c r="C1582" s="118" t="s">
        <v>2</v>
      </c>
      <c r="D1582" s="119" t="s">
        <v>439</v>
      </c>
      <c r="E1582" s="117"/>
      <c r="G1582" s="110"/>
    </row>
    <row r="1583" spans="2:7" ht="19.5" customHeight="1">
      <c r="B1583" s="124" t="s">
        <v>657</v>
      </c>
      <c r="C1583" s="118" t="s">
        <v>2</v>
      </c>
      <c r="D1583" s="119" t="s">
        <v>439</v>
      </c>
      <c r="E1583" s="117"/>
    </row>
    <row r="1584" spans="2:7" ht="19.5" customHeight="1">
      <c r="B1584" s="124" t="s">
        <v>659</v>
      </c>
      <c r="C1584" s="118" t="s">
        <v>2</v>
      </c>
      <c r="D1584" s="119" t="s">
        <v>439</v>
      </c>
      <c r="E1584" s="120"/>
    </row>
    <row r="1585" spans="2:5" ht="19.5" customHeight="1">
      <c r="B1585" s="124" t="s">
        <v>659</v>
      </c>
      <c r="C1585" s="118" t="s">
        <v>2</v>
      </c>
      <c r="D1585" s="119" t="s">
        <v>439</v>
      </c>
      <c r="E1585" s="120"/>
    </row>
    <row r="1586" spans="2:5" ht="19.5" customHeight="1">
      <c r="B1586" s="124" t="s">
        <v>659</v>
      </c>
      <c r="C1586" s="118" t="s">
        <v>18</v>
      </c>
      <c r="D1586" s="119" t="s">
        <v>660</v>
      </c>
      <c r="E1586" s="120"/>
    </row>
    <row r="1587" spans="2:5" ht="19.5" customHeight="1">
      <c r="B1587" s="124" t="s">
        <v>659</v>
      </c>
      <c r="C1587" s="118" t="s">
        <v>3</v>
      </c>
      <c r="D1587" s="119" t="s">
        <v>605</v>
      </c>
      <c r="E1587" s="117"/>
    </row>
    <row r="1588" spans="2:5" ht="19.5" customHeight="1">
      <c r="B1588" s="124" t="s">
        <v>659</v>
      </c>
      <c r="C1588" s="118" t="s">
        <v>28</v>
      </c>
      <c r="D1588" s="123" t="s">
        <v>577</v>
      </c>
      <c r="E1588" s="117"/>
    </row>
    <row r="1589" spans="2:5" ht="19.5" customHeight="1">
      <c r="B1589" s="124" t="s">
        <v>659</v>
      </c>
      <c r="C1589" s="118" t="s">
        <v>2</v>
      </c>
      <c r="D1589" s="119" t="s">
        <v>191</v>
      </c>
      <c r="E1589" s="117"/>
    </row>
    <row r="1590" spans="2:5" ht="19.5" customHeight="1">
      <c r="B1590" s="124" t="s">
        <v>659</v>
      </c>
      <c r="C1590" s="118" t="s">
        <v>94</v>
      </c>
      <c r="D1590" s="119" t="s">
        <v>661</v>
      </c>
      <c r="E1590" s="120"/>
    </row>
    <row r="1591" spans="2:5" ht="19.5" customHeight="1">
      <c r="B1591" s="124" t="s">
        <v>659</v>
      </c>
      <c r="C1591" s="118" t="s">
        <v>40</v>
      </c>
      <c r="D1591" s="119" t="s">
        <v>646</v>
      </c>
      <c r="E1591" s="117"/>
    </row>
    <row r="1592" spans="2:5" ht="19.5" customHeight="1">
      <c r="B1592" s="124" t="s">
        <v>659</v>
      </c>
      <c r="C1592" s="118" t="s">
        <v>3</v>
      </c>
      <c r="D1592" s="123" t="s">
        <v>605</v>
      </c>
      <c r="E1592" s="120"/>
    </row>
    <row r="1593" spans="2:5" ht="19.5" customHeight="1">
      <c r="B1593" s="124" t="s">
        <v>659</v>
      </c>
      <c r="C1593" s="118" t="s">
        <v>184</v>
      </c>
      <c r="D1593" s="119" t="s">
        <v>2528</v>
      </c>
      <c r="E1593" s="111"/>
    </row>
    <row r="1594" spans="2:5" ht="19.5" customHeight="1">
      <c r="B1594" s="124" t="s">
        <v>659</v>
      </c>
      <c r="C1594" s="118" t="s">
        <v>94</v>
      </c>
      <c r="D1594" s="119" t="s">
        <v>661</v>
      </c>
      <c r="E1594" s="112"/>
    </row>
    <row r="1595" spans="2:5" ht="19.5" customHeight="1">
      <c r="B1595" s="124" t="s">
        <v>659</v>
      </c>
      <c r="C1595" s="118" t="s">
        <v>28</v>
      </c>
      <c r="D1595" s="119" t="s">
        <v>577</v>
      </c>
      <c r="E1595" s="112"/>
    </row>
    <row r="1596" spans="2:5" ht="19.5" customHeight="1">
      <c r="B1596" s="124" t="s">
        <v>659</v>
      </c>
      <c r="C1596" s="118" t="s">
        <v>2</v>
      </c>
      <c r="D1596" s="119" t="s">
        <v>191</v>
      </c>
      <c r="E1596" s="113"/>
    </row>
    <row r="1597" spans="2:5" ht="19.5" customHeight="1">
      <c r="B1597" s="124" t="s">
        <v>659</v>
      </c>
      <c r="C1597" s="118" t="s">
        <v>28</v>
      </c>
      <c r="D1597" s="119" t="s">
        <v>577</v>
      </c>
      <c r="E1597" s="32"/>
    </row>
    <row r="1598" spans="2:5" ht="19.5" customHeight="1">
      <c r="B1598" s="124" t="s">
        <v>659</v>
      </c>
      <c r="C1598" s="118" t="s">
        <v>184</v>
      </c>
      <c r="D1598" s="119" t="s">
        <v>2528</v>
      </c>
      <c r="E1598" s="120"/>
    </row>
    <row r="1599" spans="2:5" ht="19.5" customHeight="1">
      <c r="B1599" s="124" t="s">
        <v>662</v>
      </c>
      <c r="C1599" s="118" t="s">
        <v>2</v>
      </c>
      <c r="D1599" s="119" t="s">
        <v>663</v>
      </c>
      <c r="E1599" s="120"/>
    </row>
    <row r="1600" spans="2:5" ht="19.5" customHeight="1">
      <c r="B1600" s="124" t="s">
        <v>662</v>
      </c>
      <c r="C1600" s="118" t="s">
        <v>2</v>
      </c>
      <c r="D1600" s="123" t="s">
        <v>279</v>
      </c>
      <c r="E1600" s="120"/>
    </row>
    <row r="1601" spans="2:5" ht="19.5" customHeight="1">
      <c r="B1601" s="124" t="s">
        <v>662</v>
      </c>
      <c r="C1601" s="118" t="s">
        <v>3</v>
      </c>
      <c r="D1601" s="123" t="s">
        <v>605</v>
      </c>
      <c r="E1601" s="117"/>
    </row>
    <row r="1602" spans="2:5" ht="19.5" customHeight="1">
      <c r="B1602" s="124" t="s">
        <v>662</v>
      </c>
      <c r="C1602" s="118" t="s">
        <v>40</v>
      </c>
      <c r="D1602" s="119" t="s">
        <v>646</v>
      </c>
      <c r="E1602" s="117"/>
    </row>
    <row r="1603" spans="2:5" ht="19.5" customHeight="1">
      <c r="B1603" s="124" t="s">
        <v>662</v>
      </c>
      <c r="C1603" s="118" t="s">
        <v>155</v>
      </c>
      <c r="D1603" s="119" t="s">
        <v>664</v>
      </c>
      <c r="E1603" s="120"/>
    </row>
    <row r="1604" spans="2:5" ht="19.5" customHeight="1">
      <c r="B1604" s="124" t="s">
        <v>662</v>
      </c>
      <c r="C1604" s="118" t="s">
        <v>2</v>
      </c>
      <c r="D1604" s="119" t="s">
        <v>191</v>
      </c>
      <c r="E1604" s="117"/>
    </row>
    <row r="1605" spans="2:5" ht="19.5" customHeight="1">
      <c r="B1605" s="124" t="s">
        <v>662</v>
      </c>
      <c r="C1605" s="118" t="s">
        <v>28</v>
      </c>
      <c r="D1605" s="119" t="s">
        <v>577</v>
      </c>
      <c r="E1605" s="120"/>
    </row>
    <row r="1606" spans="2:5" ht="19.5" customHeight="1">
      <c r="B1606" s="124" t="s">
        <v>662</v>
      </c>
      <c r="C1606" s="118" t="s">
        <v>184</v>
      </c>
      <c r="D1606" s="119" t="s">
        <v>2528</v>
      </c>
      <c r="E1606" s="111"/>
    </row>
    <row r="1607" spans="2:5" ht="19.5" customHeight="1">
      <c r="B1607" s="124" t="s">
        <v>666</v>
      </c>
      <c r="C1607" s="118" t="s">
        <v>40</v>
      </c>
      <c r="D1607" s="119" t="s">
        <v>667</v>
      </c>
      <c r="E1607" s="120"/>
    </row>
    <row r="1608" spans="2:5" ht="19.5" customHeight="1">
      <c r="B1608" s="124" t="s">
        <v>666</v>
      </c>
      <c r="C1608" s="118" t="s">
        <v>40</v>
      </c>
      <c r="D1608" s="119" t="s">
        <v>667</v>
      </c>
      <c r="E1608" s="120"/>
    </row>
    <row r="1609" spans="2:5" ht="19.5" customHeight="1">
      <c r="B1609" s="124" t="s">
        <v>666</v>
      </c>
      <c r="C1609" s="118" t="s">
        <v>28</v>
      </c>
      <c r="D1609" s="119" t="s">
        <v>577</v>
      </c>
      <c r="E1609" s="120"/>
    </row>
    <row r="1610" spans="2:5" ht="19.5" customHeight="1">
      <c r="B1610" s="124" t="s">
        <v>666</v>
      </c>
      <c r="C1610" s="118" t="s">
        <v>1280</v>
      </c>
      <c r="D1610" s="119" t="s">
        <v>668</v>
      </c>
      <c r="E1610" s="117"/>
    </row>
    <row r="1611" spans="2:5" ht="19.5" customHeight="1">
      <c r="B1611" s="124" t="s">
        <v>666</v>
      </c>
      <c r="C1611" s="118" t="s">
        <v>2</v>
      </c>
      <c r="D1611" s="119" t="s">
        <v>191</v>
      </c>
      <c r="E1611" s="117"/>
    </row>
    <row r="1612" spans="2:5" ht="19.5" customHeight="1">
      <c r="B1612" s="124" t="s">
        <v>666</v>
      </c>
      <c r="C1612" s="118" t="s">
        <v>28</v>
      </c>
      <c r="D1612" s="119" t="s">
        <v>577</v>
      </c>
      <c r="E1612" s="117"/>
    </row>
    <row r="1613" spans="2:5" ht="19.5" customHeight="1">
      <c r="B1613" s="124" t="s">
        <v>666</v>
      </c>
      <c r="C1613" s="118" t="s">
        <v>184</v>
      </c>
      <c r="D1613" s="119" t="s">
        <v>2528</v>
      </c>
      <c r="E1613" s="120"/>
    </row>
    <row r="1614" spans="2:5" ht="19.5" customHeight="1">
      <c r="B1614" s="124" t="s">
        <v>669</v>
      </c>
      <c r="C1614" s="118" t="s">
        <v>3</v>
      </c>
      <c r="D1614" s="119" t="s">
        <v>230</v>
      </c>
      <c r="E1614" s="120"/>
    </row>
    <row r="1615" spans="2:5" ht="19.5" customHeight="1">
      <c r="B1615" s="124" t="s">
        <v>669</v>
      </c>
      <c r="C1615" s="118" t="s">
        <v>3</v>
      </c>
      <c r="D1615" s="119" t="s">
        <v>230</v>
      </c>
      <c r="E1615" s="120"/>
    </row>
    <row r="1616" spans="2:5" ht="19.5" customHeight="1">
      <c r="B1616" s="124" t="s">
        <v>669</v>
      </c>
      <c r="C1616" s="118" t="s">
        <v>3</v>
      </c>
      <c r="D1616" s="119" t="s">
        <v>230</v>
      </c>
      <c r="E1616" s="120"/>
    </row>
    <row r="1617" spans="2:7" ht="19.5" customHeight="1">
      <c r="B1617" s="124" t="s">
        <v>669</v>
      </c>
      <c r="C1617" s="118" t="s">
        <v>40</v>
      </c>
      <c r="D1617" s="119" t="s">
        <v>670</v>
      </c>
      <c r="E1617" s="117"/>
    </row>
    <row r="1618" spans="2:7" ht="19.5" customHeight="1">
      <c r="B1618" s="124" t="s">
        <v>669</v>
      </c>
      <c r="C1618" s="118" t="s">
        <v>3</v>
      </c>
      <c r="D1618" s="119" t="s">
        <v>230</v>
      </c>
      <c r="E1618" s="117"/>
    </row>
    <row r="1619" spans="2:7" ht="19.5" customHeight="1">
      <c r="B1619" s="124" t="s">
        <v>669</v>
      </c>
      <c r="C1619" s="118" t="s">
        <v>3</v>
      </c>
      <c r="D1619" s="119" t="s">
        <v>230</v>
      </c>
      <c r="E1619" s="117"/>
    </row>
    <row r="1620" spans="2:7" ht="19.5" customHeight="1">
      <c r="B1620" s="124" t="s">
        <v>669</v>
      </c>
      <c r="C1620" s="118" t="s">
        <v>323</v>
      </c>
      <c r="D1620" s="119" t="s">
        <v>264</v>
      </c>
      <c r="E1620" s="120"/>
    </row>
    <row r="1621" spans="2:7" ht="19.5" customHeight="1">
      <c r="B1621" s="124" t="s">
        <v>669</v>
      </c>
      <c r="C1621" s="118" t="s">
        <v>3</v>
      </c>
      <c r="D1621" s="119" t="s">
        <v>427</v>
      </c>
      <c r="E1621" s="117"/>
    </row>
    <row r="1622" spans="2:7" ht="19.5" customHeight="1">
      <c r="B1622" s="124" t="s">
        <v>669</v>
      </c>
      <c r="C1622" s="118" t="s">
        <v>3</v>
      </c>
      <c r="D1622" s="119" t="s">
        <v>230</v>
      </c>
      <c r="E1622" s="120"/>
    </row>
    <row r="1623" spans="2:7" ht="19.5" customHeight="1">
      <c r="B1623" s="124" t="s">
        <v>669</v>
      </c>
      <c r="C1623" s="118" t="s">
        <v>3</v>
      </c>
      <c r="D1623" s="119" t="s">
        <v>230</v>
      </c>
      <c r="E1623" s="111"/>
    </row>
    <row r="1624" spans="2:7" ht="19.5" customHeight="1">
      <c r="B1624" s="124" t="s">
        <v>669</v>
      </c>
      <c r="C1624" s="118" t="s">
        <v>3</v>
      </c>
      <c r="D1624" s="119" t="s">
        <v>230</v>
      </c>
      <c r="E1624" s="112"/>
    </row>
    <row r="1625" spans="2:7" ht="19.5" customHeight="1">
      <c r="B1625" s="124" t="s">
        <v>669</v>
      </c>
      <c r="C1625" s="118" t="s">
        <v>3</v>
      </c>
      <c r="D1625" s="119" t="s">
        <v>427</v>
      </c>
      <c r="E1625" s="112"/>
    </row>
    <row r="1626" spans="2:7" ht="19.5" customHeight="1">
      <c r="B1626" s="124" t="s">
        <v>669</v>
      </c>
      <c r="C1626" s="118" t="s">
        <v>2</v>
      </c>
      <c r="D1626" s="119" t="s">
        <v>354</v>
      </c>
      <c r="E1626" s="113"/>
      <c r="G1626" s="110"/>
    </row>
    <row r="1627" spans="2:7" ht="19.5" customHeight="1">
      <c r="B1627" s="124" t="s">
        <v>669</v>
      </c>
      <c r="C1627" s="118" t="s">
        <v>323</v>
      </c>
      <c r="D1627" s="119" t="s">
        <v>671</v>
      </c>
      <c r="E1627" s="125"/>
      <c r="G1627" s="110"/>
    </row>
    <row r="1628" spans="2:7" ht="19.5" customHeight="1">
      <c r="B1628" s="124" t="s">
        <v>669</v>
      </c>
      <c r="C1628" s="118" t="s">
        <v>2</v>
      </c>
      <c r="D1628" s="119" t="s">
        <v>354</v>
      </c>
      <c r="E1628" s="120"/>
      <c r="G1628" s="110"/>
    </row>
    <row r="1629" spans="2:7" ht="19.5" customHeight="1">
      <c r="B1629" s="124" t="s">
        <v>669</v>
      </c>
      <c r="C1629" s="118" t="s">
        <v>3</v>
      </c>
      <c r="D1629" s="119" t="s">
        <v>230</v>
      </c>
      <c r="E1629" s="78"/>
      <c r="G1629" s="110"/>
    </row>
    <row r="1630" spans="2:7" ht="19.5" customHeight="1">
      <c r="B1630" s="124" t="s">
        <v>672</v>
      </c>
      <c r="C1630" s="118" t="s">
        <v>184</v>
      </c>
      <c r="D1630" s="119" t="s">
        <v>2530</v>
      </c>
      <c r="E1630" s="120"/>
      <c r="G1630" s="110"/>
    </row>
    <row r="1631" spans="2:7" ht="19.5" customHeight="1">
      <c r="B1631" s="124" t="s">
        <v>672</v>
      </c>
      <c r="C1631" s="118" t="s">
        <v>1343</v>
      </c>
      <c r="D1631" s="119" t="s">
        <v>673</v>
      </c>
      <c r="E1631" s="120"/>
      <c r="G1631" s="110"/>
    </row>
    <row r="1632" spans="2:7" ht="19.5" customHeight="1">
      <c r="B1632" s="124" t="s">
        <v>672</v>
      </c>
      <c r="C1632" s="118" t="s">
        <v>1318</v>
      </c>
      <c r="D1632" s="119" t="s">
        <v>577</v>
      </c>
      <c r="E1632" s="120"/>
      <c r="G1632" s="110"/>
    </row>
    <row r="1633" spans="2:7" ht="19.5" customHeight="1">
      <c r="B1633" s="124" t="s">
        <v>672</v>
      </c>
      <c r="C1633" s="118" t="s">
        <v>2</v>
      </c>
      <c r="D1633" s="119" t="s">
        <v>674</v>
      </c>
      <c r="E1633" s="117"/>
      <c r="G1633" s="110"/>
    </row>
    <row r="1634" spans="2:7" ht="19.5" customHeight="1">
      <c r="B1634" s="124" t="s">
        <v>672</v>
      </c>
      <c r="C1634" s="118" t="s">
        <v>1280</v>
      </c>
      <c r="D1634" s="119" t="s">
        <v>675</v>
      </c>
      <c r="E1634" s="117"/>
      <c r="G1634" s="110"/>
    </row>
    <row r="1635" spans="2:7" ht="19.5" customHeight="1">
      <c r="B1635" s="124" t="s">
        <v>672</v>
      </c>
      <c r="C1635" s="118" t="s">
        <v>1318</v>
      </c>
      <c r="D1635" s="119" t="s">
        <v>676</v>
      </c>
      <c r="E1635" s="117"/>
      <c r="G1635" s="110"/>
    </row>
    <row r="1636" spans="2:7" ht="19.5" customHeight="1">
      <c r="B1636" s="124" t="s">
        <v>672</v>
      </c>
      <c r="C1636" s="118" t="s">
        <v>28</v>
      </c>
      <c r="D1636" s="119" t="s">
        <v>577</v>
      </c>
      <c r="E1636" s="120"/>
      <c r="G1636" s="110"/>
    </row>
    <row r="1637" spans="2:7" ht="19.5" customHeight="1">
      <c r="B1637" s="124" t="s">
        <v>672</v>
      </c>
      <c r="C1637" s="118" t="s">
        <v>94</v>
      </c>
      <c r="D1637" s="123" t="s">
        <v>478</v>
      </c>
      <c r="E1637" s="111"/>
      <c r="G1637" s="110"/>
    </row>
    <row r="1638" spans="2:7" ht="19.5" customHeight="1">
      <c r="B1638" s="124" t="s">
        <v>672</v>
      </c>
      <c r="C1638" s="118" t="s">
        <v>40</v>
      </c>
      <c r="D1638" s="119" t="s">
        <v>646</v>
      </c>
      <c r="E1638" s="112"/>
      <c r="G1638" s="110"/>
    </row>
    <row r="1639" spans="2:7" ht="19.5" customHeight="1">
      <c r="B1639" s="124" t="s">
        <v>672</v>
      </c>
      <c r="C1639" s="118" t="s">
        <v>2</v>
      </c>
      <c r="D1639" s="119" t="s">
        <v>191</v>
      </c>
      <c r="E1639" s="78"/>
      <c r="G1639" s="110"/>
    </row>
    <row r="1640" spans="2:7" ht="19.5" customHeight="1">
      <c r="B1640" s="124" t="s">
        <v>672</v>
      </c>
      <c r="C1640" s="118" t="s">
        <v>28</v>
      </c>
      <c r="D1640" s="119" t="s">
        <v>577</v>
      </c>
      <c r="E1640" s="78"/>
      <c r="G1640" s="110"/>
    </row>
    <row r="1641" spans="2:7" ht="19.5" customHeight="1">
      <c r="B1641" s="124" t="s">
        <v>672</v>
      </c>
      <c r="C1641" s="118" t="s">
        <v>184</v>
      </c>
      <c r="D1641" s="119" t="s">
        <v>2528</v>
      </c>
      <c r="E1641" s="78"/>
      <c r="G1641" s="110"/>
    </row>
    <row r="1642" spans="2:7" ht="19.5" customHeight="1">
      <c r="B1642" s="124" t="s">
        <v>672</v>
      </c>
      <c r="C1642" s="118" t="s">
        <v>2</v>
      </c>
      <c r="D1642" s="119" t="s">
        <v>279</v>
      </c>
      <c r="E1642" s="78"/>
      <c r="G1642" s="110"/>
    </row>
    <row r="1643" spans="2:7" ht="19.5" customHeight="1">
      <c r="B1643" s="121" t="s">
        <v>677</v>
      </c>
      <c r="C1643" s="118" t="s">
        <v>2</v>
      </c>
      <c r="D1643" s="119" t="s">
        <v>233</v>
      </c>
      <c r="E1643" s="120"/>
      <c r="G1643" s="110"/>
    </row>
    <row r="1644" spans="2:7" ht="19.5" customHeight="1">
      <c r="B1644" s="121" t="s">
        <v>677</v>
      </c>
      <c r="C1644" s="118" t="s">
        <v>2</v>
      </c>
      <c r="D1644" s="119" t="s">
        <v>626</v>
      </c>
      <c r="E1644" s="120"/>
      <c r="G1644" s="110"/>
    </row>
    <row r="1645" spans="2:7" ht="19.5" customHeight="1">
      <c r="B1645" s="121" t="s">
        <v>677</v>
      </c>
      <c r="C1645" s="118" t="s">
        <v>2</v>
      </c>
      <c r="D1645" s="119" t="s">
        <v>626</v>
      </c>
      <c r="E1645" s="120"/>
      <c r="G1645" s="110"/>
    </row>
    <row r="1646" spans="2:7" ht="19.5" customHeight="1">
      <c r="B1646" s="121" t="s">
        <v>677</v>
      </c>
      <c r="C1646" s="118" t="s">
        <v>186</v>
      </c>
      <c r="D1646" s="119" t="s">
        <v>441</v>
      </c>
      <c r="E1646" s="117"/>
      <c r="G1646" s="110"/>
    </row>
    <row r="1647" spans="2:7" ht="19.5" customHeight="1">
      <c r="B1647" s="121" t="s">
        <v>677</v>
      </c>
      <c r="C1647" s="118" t="s">
        <v>186</v>
      </c>
      <c r="D1647" s="119" t="s">
        <v>441</v>
      </c>
      <c r="E1647" s="117"/>
      <c r="G1647" s="110"/>
    </row>
    <row r="1648" spans="2:7" ht="19.5" customHeight="1">
      <c r="B1648" s="121" t="s">
        <v>677</v>
      </c>
      <c r="C1648" s="118" t="s">
        <v>186</v>
      </c>
      <c r="D1648" s="119" t="s">
        <v>441</v>
      </c>
      <c r="E1648" s="117"/>
      <c r="G1648" s="110"/>
    </row>
    <row r="1649" spans="2:7" ht="19.5" customHeight="1">
      <c r="B1649" s="121" t="s">
        <v>677</v>
      </c>
      <c r="C1649" s="118" t="s">
        <v>40</v>
      </c>
      <c r="D1649" s="119" t="s">
        <v>646</v>
      </c>
      <c r="E1649" s="120"/>
      <c r="G1649" s="110"/>
    </row>
    <row r="1650" spans="2:7" ht="19.5" customHeight="1">
      <c r="B1650" s="121" t="s">
        <v>677</v>
      </c>
      <c r="C1650" s="118" t="s">
        <v>2</v>
      </c>
      <c r="D1650" s="123" t="s">
        <v>279</v>
      </c>
      <c r="E1650" s="117"/>
      <c r="G1650" s="110"/>
    </row>
    <row r="1651" spans="2:7" ht="19.5" customHeight="1">
      <c r="B1651" s="121" t="s">
        <v>677</v>
      </c>
      <c r="C1651" s="118" t="s">
        <v>3</v>
      </c>
      <c r="D1651" s="119" t="s">
        <v>678</v>
      </c>
      <c r="E1651" s="120"/>
      <c r="G1651" s="110"/>
    </row>
    <row r="1652" spans="2:7" ht="19.5" customHeight="1">
      <c r="B1652" s="121" t="s">
        <v>677</v>
      </c>
      <c r="C1652" s="118" t="s">
        <v>94</v>
      </c>
      <c r="D1652" s="119" t="s">
        <v>679</v>
      </c>
      <c r="E1652" s="111"/>
      <c r="G1652" s="110"/>
    </row>
    <row r="1653" spans="2:7" ht="19.5" customHeight="1">
      <c r="B1653" s="121" t="s">
        <v>677</v>
      </c>
      <c r="C1653" s="118" t="s">
        <v>2</v>
      </c>
      <c r="D1653" s="119" t="s">
        <v>279</v>
      </c>
      <c r="E1653" s="112"/>
      <c r="G1653" s="110"/>
    </row>
    <row r="1654" spans="2:7" ht="19.5" customHeight="1">
      <c r="B1654" s="121" t="s">
        <v>677</v>
      </c>
      <c r="C1654" s="118" t="s">
        <v>2</v>
      </c>
      <c r="D1654" s="119" t="s">
        <v>191</v>
      </c>
      <c r="E1654" s="112"/>
      <c r="G1654" s="110"/>
    </row>
    <row r="1655" spans="2:7" ht="19.5" customHeight="1">
      <c r="B1655" s="121" t="s">
        <v>677</v>
      </c>
      <c r="C1655" s="118" t="s">
        <v>28</v>
      </c>
      <c r="D1655" s="119" t="s">
        <v>577</v>
      </c>
      <c r="E1655" s="113"/>
      <c r="G1655" s="110"/>
    </row>
    <row r="1656" spans="2:7" ht="19.5" customHeight="1">
      <c r="B1656" s="121" t="s">
        <v>677</v>
      </c>
      <c r="C1656" s="118" t="s">
        <v>184</v>
      </c>
      <c r="D1656" s="119" t="s">
        <v>2528</v>
      </c>
      <c r="E1656" s="32"/>
      <c r="G1656" s="110"/>
    </row>
    <row r="1657" spans="2:7" ht="19.5" customHeight="1">
      <c r="B1657" s="124" t="s">
        <v>682</v>
      </c>
      <c r="C1657" s="118" t="s">
        <v>2</v>
      </c>
      <c r="D1657" s="119" t="s">
        <v>279</v>
      </c>
      <c r="E1657" s="120"/>
      <c r="G1657" s="110"/>
    </row>
    <row r="1658" spans="2:7" ht="19.5" customHeight="1">
      <c r="B1658" s="124" t="s">
        <v>682</v>
      </c>
      <c r="C1658" s="118" t="s">
        <v>184</v>
      </c>
      <c r="D1658" s="123" t="s">
        <v>2531</v>
      </c>
      <c r="E1658" s="120"/>
      <c r="G1658" s="110"/>
    </row>
    <row r="1659" spans="2:7" ht="19.5" customHeight="1">
      <c r="B1659" s="124" t="s">
        <v>682</v>
      </c>
      <c r="C1659" s="118" t="s">
        <v>28</v>
      </c>
      <c r="D1659" s="123" t="s">
        <v>549</v>
      </c>
      <c r="E1659" s="120"/>
      <c r="G1659" s="110"/>
    </row>
    <row r="1660" spans="2:7" ht="19.5" customHeight="1">
      <c r="B1660" s="124" t="s">
        <v>682</v>
      </c>
      <c r="C1660" s="118" t="s">
        <v>94</v>
      </c>
      <c r="D1660" s="123" t="s">
        <v>632</v>
      </c>
      <c r="E1660" s="117"/>
      <c r="G1660" s="110"/>
    </row>
    <row r="1661" spans="2:7" ht="19.5" customHeight="1">
      <c r="B1661" s="124" t="s">
        <v>682</v>
      </c>
      <c r="C1661" s="118" t="s">
        <v>2</v>
      </c>
      <c r="D1661" s="119" t="s">
        <v>252</v>
      </c>
      <c r="E1661" s="117"/>
      <c r="G1661" s="110"/>
    </row>
    <row r="1662" spans="2:7" ht="19.5" customHeight="1">
      <c r="B1662" s="124" t="s">
        <v>682</v>
      </c>
      <c r="C1662" s="118" t="s">
        <v>2</v>
      </c>
      <c r="D1662" s="123" t="s">
        <v>279</v>
      </c>
      <c r="E1662" s="117"/>
      <c r="G1662" s="110"/>
    </row>
    <row r="1663" spans="2:7" ht="19.5" customHeight="1">
      <c r="B1663" s="124" t="s">
        <v>682</v>
      </c>
      <c r="C1663" s="118" t="s">
        <v>2504</v>
      </c>
      <c r="D1663" s="119" t="s">
        <v>681</v>
      </c>
      <c r="E1663" s="120"/>
      <c r="G1663" s="110"/>
    </row>
    <row r="1664" spans="2:7" ht="19.5" customHeight="1">
      <c r="B1664" s="124" t="s">
        <v>682</v>
      </c>
      <c r="C1664" s="118" t="s">
        <v>94</v>
      </c>
      <c r="D1664" s="119" t="s">
        <v>632</v>
      </c>
      <c r="E1664" s="117"/>
      <c r="G1664" s="110"/>
    </row>
    <row r="1665" spans="2:7" ht="19.5" customHeight="1">
      <c r="B1665" s="124" t="s">
        <v>682</v>
      </c>
      <c r="C1665" s="118" t="s">
        <v>324</v>
      </c>
      <c r="D1665" s="119" t="s">
        <v>648</v>
      </c>
      <c r="E1665" s="120"/>
      <c r="G1665" s="110"/>
    </row>
    <row r="1666" spans="2:7" ht="19.5" customHeight="1">
      <c r="B1666" s="98" t="s">
        <v>683</v>
      </c>
      <c r="C1666" s="118" t="s">
        <v>18</v>
      </c>
      <c r="D1666" s="119" t="s">
        <v>684</v>
      </c>
      <c r="E1666" s="120" t="s">
        <v>685</v>
      </c>
      <c r="G1666" s="110"/>
    </row>
    <row r="1667" spans="2:7" ht="19.5" customHeight="1">
      <c r="B1667" s="98" t="s">
        <v>683</v>
      </c>
      <c r="C1667" s="118" t="s">
        <v>2</v>
      </c>
      <c r="D1667" s="119" t="s">
        <v>601</v>
      </c>
      <c r="E1667" s="120"/>
      <c r="G1667" s="110"/>
    </row>
    <row r="1668" spans="2:7" ht="19.5" customHeight="1">
      <c r="B1668" s="98" t="s">
        <v>683</v>
      </c>
      <c r="C1668" s="118" t="s">
        <v>2</v>
      </c>
      <c r="D1668" s="119" t="s">
        <v>601</v>
      </c>
      <c r="E1668" s="120"/>
      <c r="G1668" s="110"/>
    </row>
    <row r="1669" spans="2:7" ht="19.5" customHeight="1">
      <c r="B1669" s="98" t="s">
        <v>683</v>
      </c>
      <c r="C1669" s="118" t="s">
        <v>28</v>
      </c>
      <c r="D1669" s="119" t="s">
        <v>686</v>
      </c>
      <c r="E1669" s="117"/>
      <c r="G1669" s="110"/>
    </row>
    <row r="1670" spans="2:7" ht="19.5" customHeight="1">
      <c r="B1670" s="98" t="s">
        <v>683</v>
      </c>
      <c r="C1670" s="118" t="s">
        <v>28</v>
      </c>
      <c r="D1670" s="119" t="s">
        <v>687</v>
      </c>
      <c r="E1670" s="117"/>
      <c r="G1670" s="110"/>
    </row>
    <row r="1671" spans="2:7" ht="19.5" customHeight="1">
      <c r="B1671" s="124">
        <v>41208</v>
      </c>
      <c r="C1671" s="118" t="s">
        <v>28</v>
      </c>
      <c r="D1671" s="119" t="s">
        <v>688</v>
      </c>
      <c r="E1671" s="120"/>
      <c r="G1671" s="110"/>
    </row>
    <row r="1672" spans="2:7" ht="19.5" customHeight="1">
      <c r="B1672" s="124">
        <v>41208</v>
      </c>
      <c r="C1672" s="118" t="s">
        <v>2</v>
      </c>
      <c r="D1672" s="119" t="s">
        <v>191</v>
      </c>
      <c r="E1672" s="120"/>
      <c r="G1672" s="110"/>
    </row>
    <row r="1673" spans="2:7" ht="19.5" customHeight="1">
      <c r="B1673" s="124">
        <v>41208</v>
      </c>
      <c r="C1673" s="118" t="s">
        <v>2</v>
      </c>
      <c r="D1673" s="119" t="s">
        <v>191</v>
      </c>
      <c r="E1673" s="120"/>
      <c r="G1673" s="110"/>
    </row>
    <row r="1674" spans="2:7" ht="19.5" customHeight="1">
      <c r="B1674" s="124">
        <v>41208</v>
      </c>
      <c r="C1674" s="118" t="s">
        <v>2</v>
      </c>
      <c r="D1674" s="119" t="s">
        <v>191</v>
      </c>
      <c r="E1674" s="117"/>
      <c r="G1674" s="110"/>
    </row>
    <row r="1675" spans="2:7" ht="19.5" customHeight="1">
      <c r="B1675" s="124">
        <v>41208</v>
      </c>
      <c r="C1675" s="118" t="s">
        <v>2</v>
      </c>
      <c r="D1675" s="119" t="s">
        <v>191</v>
      </c>
      <c r="E1675" s="117"/>
      <c r="G1675" s="110"/>
    </row>
    <row r="1676" spans="2:7" ht="19.5" customHeight="1">
      <c r="B1676" s="124">
        <v>41208</v>
      </c>
      <c r="C1676" s="118" t="s">
        <v>2</v>
      </c>
      <c r="D1676" s="119" t="s">
        <v>191</v>
      </c>
      <c r="E1676" s="117"/>
      <c r="G1676" s="110"/>
    </row>
    <row r="1677" spans="2:7" ht="19.5" customHeight="1">
      <c r="B1677" s="124">
        <v>41208</v>
      </c>
      <c r="C1677" s="118" t="s">
        <v>2</v>
      </c>
      <c r="D1677" s="119" t="s">
        <v>191</v>
      </c>
      <c r="E1677" s="120"/>
      <c r="G1677" s="110"/>
    </row>
    <row r="1678" spans="2:7" ht="19.5" customHeight="1">
      <c r="B1678" s="124">
        <v>41208</v>
      </c>
      <c r="C1678" s="118" t="s">
        <v>40</v>
      </c>
      <c r="D1678" s="119" t="s">
        <v>646</v>
      </c>
      <c r="E1678" s="117"/>
      <c r="G1678" s="110"/>
    </row>
    <row r="1679" spans="2:7" ht="19.5" customHeight="1">
      <c r="B1679" s="124">
        <v>41208</v>
      </c>
      <c r="C1679" s="118" t="s">
        <v>40</v>
      </c>
      <c r="D1679" s="119" t="s">
        <v>646</v>
      </c>
      <c r="E1679" s="120"/>
      <c r="G1679" s="110"/>
    </row>
    <row r="1680" spans="2:7" ht="19.5" customHeight="1">
      <c r="B1680" s="124">
        <v>41208</v>
      </c>
      <c r="C1680" s="118" t="s">
        <v>2</v>
      </c>
      <c r="D1680" s="119" t="s">
        <v>191</v>
      </c>
      <c r="E1680" s="32"/>
      <c r="G1680" s="110"/>
    </row>
    <row r="1681" spans="2:7" ht="19.5" customHeight="1">
      <c r="B1681" s="124">
        <v>41208</v>
      </c>
      <c r="C1681" s="118" t="s">
        <v>28</v>
      </c>
      <c r="D1681" s="119" t="s">
        <v>577</v>
      </c>
      <c r="E1681" s="120"/>
      <c r="G1681" s="110"/>
    </row>
    <row r="1682" spans="2:7" ht="19.5" customHeight="1">
      <c r="B1682" s="124">
        <v>41208</v>
      </c>
      <c r="C1682" s="118" t="s">
        <v>184</v>
      </c>
      <c r="D1682" s="119" t="s">
        <v>2528</v>
      </c>
      <c r="E1682" s="78"/>
      <c r="G1682" s="110"/>
    </row>
    <row r="1683" spans="2:7" ht="19.5" customHeight="1">
      <c r="B1683" s="98" t="s">
        <v>689</v>
      </c>
      <c r="C1683" s="118" t="s">
        <v>3</v>
      </c>
      <c r="D1683" s="123" t="s">
        <v>651</v>
      </c>
      <c r="E1683" s="120"/>
      <c r="G1683" s="110"/>
    </row>
    <row r="1684" spans="2:7" ht="19.5" customHeight="1">
      <c r="B1684" s="98" t="s">
        <v>689</v>
      </c>
      <c r="C1684" s="118" t="s">
        <v>40</v>
      </c>
      <c r="D1684" s="119" t="s">
        <v>646</v>
      </c>
      <c r="E1684" s="120"/>
      <c r="G1684" s="110"/>
    </row>
    <row r="1685" spans="2:7" ht="19.5" customHeight="1">
      <c r="B1685" s="98" t="s">
        <v>689</v>
      </c>
      <c r="C1685" s="118" t="s">
        <v>3</v>
      </c>
      <c r="D1685" s="123" t="s">
        <v>652</v>
      </c>
      <c r="E1685" s="120"/>
      <c r="G1685" s="110"/>
    </row>
    <row r="1686" spans="2:7" ht="19.5" customHeight="1">
      <c r="B1686" s="98" t="s">
        <v>689</v>
      </c>
      <c r="C1686" s="110" t="s">
        <v>2</v>
      </c>
      <c r="D1686" s="116" t="s">
        <v>279</v>
      </c>
      <c r="E1686" s="120"/>
      <c r="G1686" s="110"/>
    </row>
    <row r="1687" spans="2:7" ht="19.5" customHeight="1">
      <c r="B1687" s="98" t="s">
        <v>689</v>
      </c>
      <c r="C1687" s="118" t="s">
        <v>40</v>
      </c>
      <c r="D1687" s="119" t="s">
        <v>646</v>
      </c>
      <c r="E1687" s="120"/>
      <c r="G1687" s="110"/>
    </row>
    <row r="1688" spans="2:7" ht="19.5" customHeight="1">
      <c r="B1688" s="98" t="s">
        <v>689</v>
      </c>
      <c r="C1688" s="118" t="s">
        <v>690</v>
      </c>
      <c r="D1688" s="123" t="s">
        <v>651</v>
      </c>
      <c r="E1688" s="120"/>
      <c r="G1688" s="110"/>
    </row>
    <row r="1689" spans="2:7" ht="19.5" customHeight="1">
      <c r="B1689" s="98" t="s">
        <v>689</v>
      </c>
      <c r="C1689" s="118" t="s">
        <v>28</v>
      </c>
      <c r="D1689" s="119" t="s">
        <v>577</v>
      </c>
      <c r="E1689" s="120"/>
      <c r="G1689" s="110"/>
    </row>
    <row r="1690" spans="2:7" ht="19.5" customHeight="1">
      <c r="B1690" s="98" t="s">
        <v>689</v>
      </c>
      <c r="C1690" s="118" t="s">
        <v>28</v>
      </c>
      <c r="D1690" s="119" t="s">
        <v>577</v>
      </c>
      <c r="E1690" s="120"/>
      <c r="G1690" s="110"/>
    </row>
    <row r="1691" spans="2:7" ht="19.5" customHeight="1">
      <c r="B1691" s="98" t="s">
        <v>689</v>
      </c>
      <c r="C1691" s="118" t="s">
        <v>184</v>
      </c>
      <c r="D1691" s="119" t="s">
        <v>2528</v>
      </c>
      <c r="E1691" s="120"/>
      <c r="G1691" s="110"/>
    </row>
    <row r="1692" spans="2:7" ht="19.5" customHeight="1">
      <c r="B1692" s="98" t="s">
        <v>689</v>
      </c>
      <c r="C1692" s="118" t="s">
        <v>2</v>
      </c>
      <c r="D1692" s="119" t="s">
        <v>191</v>
      </c>
      <c r="E1692" s="120"/>
      <c r="G1692" s="110"/>
    </row>
    <row r="1693" spans="2:7" ht="19.5" customHeight="1">
      <c r="B1693" s="98" t="s">
        <v>689</v>
      </c>
      <c r="C1693" s="118" t="s">
        <v>323</v>
      </c>
      <c r="D1693" s="119" t="s">
        <v>650</v>
      </c>
      <c r="E1693" s="120"/>
      <c r="G1693" s="110"/>
    </row>
    <row r="1694" spans="2:7" ht="19.5" customHeight="1">
      <c r="B1694" s="98" t="s">
        <v>689</v>
      </c>
      <c r="C1694" s="118" t="s">
        <v>3</v>
      </c>
      <c r="D1694" s="123" t="s">
        <v>652</v>
      </c>
      <c r="E1694" s="120"/>
      <c r="G1694" s="110"/>
    </row>
    <row r="1695" spans="2:7" ht="19.5" customHeight="1">
      <c r="B1695" s="98" t="s">
        <v>689</v>
      </c>
      <c r="C1695" s="118" t="s">
        <v>40</v>
      </c>
      <c r="D1695" s="119" t="s">
        <v>646</v>
      </c>
      <c r="E1695" s="120"/>
      <c r="G1695" s="110"/>
    </row>
    <row r="1696" spans="2:7" ht="19.5" customHeight="1">
      <c r="B1696" s="98" t="s">
        <v>689</v>
      </c>
      <c r="C1696" s="118" t="s">
        <v>2</v>
      </c>
      <c r="D1696" s="119" t="s">
        <v>191</v>
      </c>
      <c r="E1696" s="120"/>
      <c r="G1696" s="110"/>
    </row>
    <row r="1697" spans="2:7" ht="19.5" customHeight="1">
      <c r="B1697" s="98" t="s">
        <v>692</v>
      </c>
      <c r="C1697" s="118" t="s">
        <v>2</v>
      </c>
      <c r="D1697" s="123" t="s">
        <v>252</v>
      </c>
      <c r="E1697" s="120"/>
      <c r="G1697" s="110"/>
    </row>
    <row r="1698" spans="2:7" ht="19.5" customHeight="1">
      <c r="B1698" s="98" t="s">
        <v>692</v>
      </c>
      <c r="C1698" s="118" t="s">
        <v>184</v>
      </c>
      <c r="D1698" s="119" t="s">
        <v>2528</v>
      </c>
      <c r="E1698" s="120"/>
      <c r="G1698" s="110"/>
    </row>
    <row r="1699" spans="2:7" ht="19.5" customHeight="1">
      <c r="B1699" s="98" t="s">
        <v>692</v>
      </c>
      <c r="C1699" s="118" t="s">
        <v>2</v>
      </c>
      <c r="D1699" s="123" t="s">
        <v>693</v>
      </c>
      <c r="E1699" s="120"/>
      <c r="G1699" s="110"/>
    </row>
    <row r="1700" spans="2:7" ht="19.5" customHeight="1">
      <c r="B1700" s="98" t="s">
        <v>692</v>
      </c>
      <c r="C1700" s="118" t="s">
        <v>94</v>
      </c>
      <c r="D1700" s="123" t="s">
        <v>694</v>
      </c>
      <c r="E1700" s="120"/>
      <c r="G1700" s="110"/>
    </row>
    <row r="1701" spans="2:7" ht="19.5" customHeight="1">
      <c r="B1701" s="98" t="s">
        <v>692</v>
      </c>
      <c r="C1701" s="118" t="s">
        <v>28</v>
      </c>
      <c r="D1701" s="119" t="s">
        <v>577</v>
      </c>
      <c r="E1701" s="120"/>
      <c r="G1701" s="110"/>
    </row>
    <row r="1702" spans="2:7" ht="19.5" customHeight="1">
      <c r="B1702" s="98" t="s">
        <v>692</v>
      </c>
      <c r="C1702" s="118" t="s">
        <v>28</v>
      </c>
      <c r="D1702" s="123" t="s">
        <v>577</v>
      </c>
      <c r="E1702" s="120"/>
      <c r="G1702" s="110"/>
    </row>
    <row r="1703" spans="2:7" ht="19.5" customHeight="1">
      <c r="B1703" s="98" t="s">
        <v>692</v>
      </c>
      <c r="C1703" s="118" t="s">
        <v>2</v>
      </c>
      <c r="D1703" s="123" t="s">
        <v>252</v>
      </c>
      <c r="E1703" s="120"/>
      <c r="G1703" s="110"/>
    </row>
    <row r="1704" spans="2:7" ht="19.5" customHeight="1">
      <c r="B1704" s="98" t="s">
        <v>692</v>
      </c>
      <c r="C1704" s="118" t="s">
        <v>2</v>
      </c>
      <c r="D1704" s="123" t="s">
        <v>252</v>
      </c>
      <c r="E1704" s="120"/>
      <c r="G1704" s="110"/>
    </row>
    <row r="1705" spans="2:7" ht="19.5" customHeight="1">
      <c r="B1705" s="98" t="s">
        <v>692</v>
      </c>
      <c r="C1705" s="118" t="s">
        <v>94</v>
      </c>
      <c r="D1705" s="123" t="s">
        <v>694</v>
      </c>
      <c r="E1705" s="120"/>
      <c r="G1705" s="110"/>
    </row>
    <row r="1706" spans="2:7" ht="19.5" customHeight="1">
      <c r="B1706" s="98" t="s">
        <v>692</v>
      </c>
      <c r="C1706" s="118" t="s">
        <v>94</v>
      </c>
      <c r="D1706" s="123" t="s">
        <v>694</v>
      </c>
      <c r="E1706" s="120"/>
      <c r="G1706" s="110"/>
    </row>
    <row r="1707" spans="2:7" ht="19.5" customHeight="1">
      <c r="B1707" s="98" t="s">
        <v>692</v>
      </c>
      <c r="C1707" s="118" t="s">
        <v>18</v>
      </c>
      <c r="D1707" s="119" t="s">
        <v>695</v>
      </c>
      <c r="E1707" s="120"/>
      <c r="G1707" s="110"/>
    </row>
    <row r="1708" spans="2:7" ht="19.5" customHeight="1">
      <c r="B1708" s="98" t="s">
        <v>696</v>
      </c>
      <c r="C1708" s="118" t="s">
        <v>2</v>
      </c>
      <c r="D1708" s="119" t="s">
        <v>191</v>
      </c>
      <c r="E1708" s="120"/>
      <c r="G1708" s="110"/>
    </row>
    <row r="1709" spans="2:7" ht="19.5" customHeight="1">
      <c r="B1709" s="98" t="s">
        <v>696</v>
      </c>
      <c r="C1709" s="118" t="s">
        <v>2</v>
      </c>
      <c r="D1709" s="119" t="s">
        <v>290</v>
      </c>
      <c r="E1709" s="120"/>
      <c r="G1709" s="110"/>
    </row>
    <row r="1710" spans="2:7" ht="19.5" customHeight="1">
      <c r="B1710" s="98" t="s">
        <v>696</v>
      </c>
      <c r="C1710" s="118" t="s">
        <v>28</v>
      </c>
      <c r="D1710" s="119" t="s">
        <v>697</v>
      </c>
      <c r="E1710" s="120"/>
      <c r="G1710" s="110"/>
    </row>
    <row r="1711" spans="2:7" ht="19.5" customHeight="1">
      <c r="B1711" s="98" t="s">
        <v>696</v>
      </c>
      <c r="C1711" s="118" t="s">
        <v>40</v>
      </c>
      <c r="D1711" s="119" t="s">
        <v>698</v>
      </c>
      <c r="E1711" s="117"/>
      <c r="G1711" s="110"/>
    </row>
    <row r="1712" spans="2:7" ht="19.5" customHeight="1">
      <c r="B1712" s="98" t="s">
        <v>696</v>
      </c>
      <c r="C1712" s="118" t="s">
        <v>94</v>
      </c>
      <c r="D1712" s="119" t="s">
        <v>699</v>
      </c>
      <c r="E1712" s="117"/>
      <c r="G1712" s="110"/>
    </row>
    <row r="1713" spans="2:7" ht="19.5" customHeight="1">
      <c r="B1713" s="98" t="s">
        <v>696</v>
      </c>
      <c r="C1713" s="118" t="s">
        <v>40</v>
      </c>
      <c r="D1713" s="119" t="s">
        <v>698</v>
      </c>
      <c r="E1713" s="117"/>
      <c r="G1713" s="110"/>
    </row>
    <row r="1714" spans="2:7" ht="19.5" customHeight="1">
      <c r="B1714" s="98" t="s">
        <v>696</v>
      </c>
      <c r="C1714" s="118" t="s">
        <v>2</v>
      </c>
      <c r="D1714" s="119" t="s">
        <v>191</v>
      </c>
      <c r="E1714" s="120"/>
      <c r="G1714" s="110"/>
    </row>
    <row r="1715" spans="2:7" ht="19.5" customHeight="1">
      <c r="B1715" s="98" t="s">
        <v>696</v>
      </c>
      <c r="C1715" s="118" t="s">
        <v>2</v>
      </c>
      <c r="D1715" s="119" t="s">
        <v>191</v>
      </c>
      <c r="E1715" s="117"/>
      <c r="G1715" s="110"/>
    </row>
    <row r="1716" spans="2:7" ht="19.5" customHeight="1">
      <c r="B1716" s="98" t="s">
        <v>696</v>
      </c>
      <c r="C1716" s="118" t="s">
        <v>2</v>
      </c>
      <c r="D1716" s="119" t="s">
        <v>191</v>
      </c>
      <c r="E1716" s="120"/>
      <c r="G1716" s="110"/>
    </row>
    <row r="1717" spans="2:7" ht="19.5" customHeight="1">
      <c r="B1717" s="98" t="s">
        <v>696</v>
      </c>
      <c r="C1717" s="118" t="s">
        <v>2</v>
      </c>
      <c r="D1717" s="119" t="s">
        <v>191</v>
      </c>
      <c r="E1717" s="111"/>
      <c r="G1717" s="110"/>
    </row>
    <row r="1718" spans="2:7" ht="19.5" customHeight="1">
      <c r="B1718" s="98" t="s">
        <v>696</v>
      </c>
      <c r="C1718" s="118" t="s">
        <v>2</v>
      </c>
      <c r="D1718" s="119" t="s">
        <v>191</v>
      </c>
      <c r="E1718" s="112"/>
      <c r="G1718" s="110"/>
    </row>
    <row r="1719" spans="2:7" ht="19.5" customHeight="1">
      <c r="B1719" s="98" t="s">
        <v>696</v>
      </c>
      <c r="C1719" s="118" t="s">
        <v>2</v>
      </c>
      <c r="D1719" s="119" t="s">
        <v>191</v>
      </c>
      <c r="E1719" s="112"/>
      <c r="G1719" s="110"/>
    </row>
    <row r="1720" spans="2:7" ht="19.5" customHeight="1">
      <c r="B1720" s="98" t="s">
        <v>696</v>
      </c>
      <c r="C1720" s="118" t="s">
        <v>2</v>
      </c>
      <c r="D1720" s="119" t="s">
        <v>700</v>
      </c>
      <c r="E1720" s="113"/>
      <c r="G1720" s="110"/>
    </row>
    <row r="1721" spans="2:7" ht="19.5" customHeight="1">
      <c r="B1721" s="98" t="s">
        <v>696</v>
      </c>
      <c r="C1721" s="118" t="s">
        <v>94</v>
      </c>
      <c r="D1721" s="119" t="s">
        <v>701</v>
      </c>
      <c r="E1721" s="32"/>
      <c r="G1721" s="110"/>
    </row>
    <row r="1722" spans="2:7" ht="19.5" customHeight="1">
      <c r="B1722" s="98" t="s">
        <v>696</v>
      </c>
      <c r="C1722" s="118" t="s">
        <v>324</v>
      </c>
      <c r="D1722" s="123" t="s">
        <v>702</v>
      </c>
      <c r="E1722" s="123"/>
      <c r="G1722" s="110"/>
    </row>
    <row r="1723" spans="2:7" ht="19.5" customHeight="1">
      <c r="B1723" s="98" t="s">
        <v>696</v>
      </c>
      <c r="C1723" s="118" t="s">
        <v>28</v>
      </c>
      <c r="D1723" s="123" t="s">
        <v>577</v>
      </c>
      <c r="E1723" s="123"/>
      <c r="G1723" s="110"/>
    </row>
    <row r="1724" spans="2:7" ht="19.5" customHeight="1">
      <c r="B1724" s="98" t="s">
        <v>696</v>
      </c>
      <c r="C1724" s="118" t="s">
        <v>2</v>
      </c>
      <c r="D1724" s="119" t="s">
        <v>279</v>
      </c>
      <c r="E1724" s="119"/>
      <c r="G1724" s="110"/>
    </row>
    <row r="1725" spans="2:7" ht="19.5" customHeight="1">
      <c r="B1725" s="98" t="s">
        <v>696</v>
      </c>
      <c r="C1725" s="118" t="s">
        <v>28</v>
      </c>
      <c r="D1725" s="123" t="s">
        <v>703</v>
      </c>
      <c r="E1725" s="123"/>
      <c r="G1725" s="110"/>
    </row>
    <row r="1726" spans="2:7" ht="19.5" customHeight="1">
      <c r="B1726" s="98" t="s">
        <v>696</v>
      </c>
      <c r="C1726" s="110" t="s">
        <v>186</v>
      </c>
      <c r="D1726" s="116" t="s">
        <v>704</v>
      </c>
      <c r="E1726" s="116"/>
      <c r="G1726" s="110"/>
    </row>
    <row r="1727" spans="2:7" ht="19.5" customHeight="1">
      <c r="B1727" s="98" t="s">
        <v>696</v>
      </c>
      <c r="C1727" s="118" t="s">
        <v>2</v>
      </c>
      <c r="D1727" s="119" t="s">
        <v>252</v>
      </c>
      <c r="E1727" s="119"/>
      <c r="G1727" s="110"/>
    </row>
    <row r="1728" spans="2:7" ht="19.5" customHeight="1">
      <c r="B1728" s="98" t="s">
        <v>696</v>
      </c>
      <c r="C1728" s="118" t="s">
        <v>2</v>
      </c>
      <c r="D1728" s="123" t="s">
        <v>279</v>
      </c>
      <c r="E1728" s="123"/>
      <c r="G1728" s="110"/>
    </row>
    <row r="1729" spans="2:7" ht="19.5" customHeight="1">
      <c r="B1729" s="98" t="s">
        <v>696</v>
      </c>
      <c r="C1729" s="118" t="s">
        <v>2</v>
      </c>
      <c r="D1729" s="119" t="s">
        <v>252</v>
      </c>
      <c r="E1729" s="119"/>
      <c r="G1729" s="110"/>
    </row>
    <row r="1730" spans="2:7" ht="19.5" customHeight="1">
      <c r="B1730" s="98" t="s">
        <v>696</v>
      </c>
      <c r="C1730" s="118" t="s">
        <v>186</v>
      </c>
      <c r="D1730" s="119" t="s">
        <v>704</v>
      </c>
      <c r="E1730" s="119"/>
      <c r="G1730" s="110"/>
    </row>
    <row r="1731" spans="2:7" ht="19.5" customHeight="1">
      <c r="B1731" s="98" t="s">
        <v>696</v>
      </c>
      <c r="C1731" s="118" t="s">
        <v>186</v>
      </c>
      <c r="D1731" s="119" t="s">
        <v>704</v>
      </c>
      <c r="E1731" s="119"/>
      <c r="G1731" s="110"/>
    </row>
    <row r="1732" spans="2:7" ht="19.5" customHeight="1">
      <c r="B1732" s="98" t="s">
        <v>696</v>
      </c>
      <c r="C1732" s="118" t="s">
        <v>18</v>
      </c>
      <c r="D1732" s="119" t="s">
        <v>705</v>
      </c>
      <c r="E1732" s="119"/>
      <c r="G1732" s="110"/>
    </row>
    <row r="1733" spans="2:7" ht="19.5" customHeight="1">
      <c r="B1733" s="98" t="s">
        <v>696</v>
      </c>
      <c r="C1733" s="118" t="s">
        <v>28</v>
      </c>
      <c r="D1733" s="119" t="s">
        <v>577</v>
      </c>
      <c r="E1733" s="119"/>
      <c r="G1733" s="110"/>
    </row>
    <row r="1734" spans="2:7" ht="19.5" customHeight="1">
      <c r="B1734" s="98" t="s">
        <v>696</v>
      </c>
      <c r="C1734" s="118" t="s">
        <v>709</v>
      </c>
      <c r="D1734" s="123" t="s">
        <v>706</v>
      </c>
      <c r="E1734" s="123"/>
      <c r="G1734" s="110"/>
    </row>
    <row r="1735" spans="2:7" ht="19.5" customHeight="1">
      <c r="B1735" s="98" t="s">
        <v>710</v>
      </c>
      <c r="C1735" s="118" t="s">
        <v>40</v>
      </c>
      <c r="D1735" s="119" t="s">
        <v>698</v>
      </c>
      <c r="E1735" s="120"/>
      <c r="G1735" s="110"/>
    </row>
    <row r="1736" spans="2:7" ht="19.5" customHeight="1">
      <c r="B1736" s="98" t="s">
        <v>710</v>
      </c>
      <c r="C1736" s="118" t="s">
        <v>28</v>
      </c>
      <c r="D1736" s="119" t="s">
        <v>711</v>
      </c>
      <c r="E1736" s="120"/>
      <c r="G1736" s="110"/>
    </row>
    <row r="1737" spans="2:7" ht="19.5" customHeight="1">
      <c r="B1737" s="98" t="s">
        <v>710</v>
      </c>
      <c r="C1737" s="118" t="s">
        <v>2</v>
      </c>
      <c r="D1737" s="119" t="s">
        <v>191</v>
      </c>
      <c r="E1737" s="120"/>
      <c r="G1737" s="110"/>
    </row>
    <row r="1738" spans="2:7" ht="19.5" customHeight="1">
      <c r="B1738" s="98" t="s">
        <v>710</v>
      </c>
      <c r="C1738" s="118" t="s">
        <v>28</v>
      </c>
      <c r="D1738" s="119" t="s">
        <v>711</v>
      </c>
      <c r="E1738" s="117"/>
      <c r="G1738" s="110"/>
    </row>
    <row r="1739" spans="2:7" ht="19.5" customHeight="1">
      <c r="B1739" s="98" t="s">
        <v>710</v>
      </c>
      <c r="C1739" s="118" t="s">
        <v>28</v>
      </c>
      <c r="D1739" s="119" t="s">
        <v>711</v>
      </c>
      <c r="E1739" s="117"/>
      <c r="G1739" s="110"/>
    </row>
    <row r="1740" spans="2:7" ht="19.5" customHeight="1">
      <c r="B1740" s="98" t="s">
        <v>710</v>
      </c>
      <c r="C1740" s="118" t="s">
        <v>2</v>
      </c>
      <c r="D1740" s="119" t="s">
        <v>191</v>
      </c>
      <c r="E1740" s="117"/>
      <c r="G1740" s="110"/>
    </row>
    <row r="1741" spans="2:7" ht="19.5" customHeight="1">
      <c r="B1741" s="98" t="s">
        <v>710</v>
      </c>
      <c r="C1741" s="118" t="s">
        <v>2</v>
      </c>
      <c r="D1741" s="119" t="s">
        <v>252</v>
      </c>
      <c r="E1741" s="120"/>
      <c r="G1741" s="110"/>
    </row>
    <row r="1742" spans="2:7" ht="19.5" customHeight="1">
      <c r="B1742" s="98" t="s">
        <v>710</v>
      </c>
      <c r="C1742" s="118" t="s">
        <v>40</v>
      </c>
      <c r="D1742" s="119" t="s">
        <v>646</v>
      </c>
      <c r="E1742" s="117"/>
      <c r="G1742" s="110"/>
    </row>
    <row r="1743" spans="2:7" ht="19.5" customHeight="1">
      <c r="B1743" s="98" t="s">
        <v>710</v>
      </c>
      <c r="C1743" s="110" t="s">
        <v>2</v>
      </c>
      <c r="D1743" s="116" t="s">
        <v>279</v>
      </c>
      <c r="E1743" s="120"/>
      <c r="G1743" s="110"/>
    </row>
    <row r="1744" spans="2:7" ht="19.5" customHeight="1">
      <c r="B1744" s="98" t="s">
        <v>710</v>
      </c>
      <c r="C1744" s="118" t="s">
        <v>40</v>
      </c>
      <c r="D1744" s="119" t="s">
        <v>646</v>
      </c>
      <c r="E1744" s="111"/>
      <c r="G1744" s="110"/>
    </row>
    <row r="1745" spans="2:7" ht="19.5" customHeight="1">
      <c r="B1745" s="98" t="s">
        <v>710</v>
      </c>
      <c r="C1745" s="118" t="s">
        <v>28</v>
      </c>
      <c r="D1745" s="119" t="s">
        <v>577</v>
      </c>
      <c r="E1745" s="112"/>
      <c r="G1745" s="110"/>
    </row>
    <row r="1746" spans="2:7" ht="19.5" customHeight="1">
      <c r="B1746" s="98" t="s">
        <v>710</v>
      </c>
      <c r="C1746" s="118" t="s">
        <v>28</v>
      </c>
      <c r="D1746" s="119" t="s">
        <v>577</v>
      </c>
      <c r="E1746" s="112"/>
      <c r="G1746" s="110"/>
    </row>
    <row r="1747" spans="2:7" ht="19.5" customHeight="1">
      <c r="B1747" s="98" t="s">
        <v>710</v>
      </c>
      <c r="C1747" s="118" t="s">
        <v>184</v>
      </c>
      <c r="D1747" s="119" t="s">
        <v>2528</v>
      </c>
      <c r="E1747" s="113"/>
      <c r="G1747" s="110"/>
    </row>
    <row r="1748" spans="2:7" ht="19.5" customHeight="1">
      <c r="B1748" s="98" t="s">
        <v>710</v>
      </c>
      <c r="C1748" s="118" t="s">
        <v>2</v>
      </c>
      <c r="D1748" s="119" t="s">
        <v>191</v>
      </c>
      <c r="E1748" s="32"/>
      <c r="G1748" s="110"/>
    </row>
    <row r="1749" spans="2:7" ht="19.5" customHeight="1">
      <c r="B1749" s="98" t="s">
        <v>710</v>
      </c>
      <c r="C1749" s="118" t="s">
        <v>40</v>
      </c>
      <c r="D1749" s="119" t="s">
        <v>646</v>
      </c>
      <c r="E1749" s="120"/>
      <c r="G1749" s="110"/>
    </row>
    <row r="1750" spans="2:7" ht="19.5" customHeight="1">
      <c r="B1750" s="98" t="s">
        <v>710</v>
      </c>
      <c r="C1750" s="118" t="s">
        <v>2</v>
      </c>
      <c r="D1750" s="119" t="s">
        <v>252</v>
      </c>
      <c r="E1750" s="78"/>
      <c r="G1750" s="110"/>
    </row>
    <row r="1751" spans="2:7" ht="19.5" customHeight="1">
      <c r="B1751" s="98" t="s">
        <v>710</v>
      </c>
      <c r="C1751" s="118" t="s">
        <v>2</v>
      </c>
      <c r="D1751" s="119" t="s">
        <v>252</v>
      </c>
      <c r="E1751" s="78"/>
      <c r="G1751" s="110"/>
    </row>
    <row r="1752" spans="2:7" ht="19.5" customHeight="1">
      <c r="B1752" s="98" t="s">
        <v>710</v>
      </c>
      <c r="C1752" s="118" t="s">
        <v>94</v>
      </c>
      <c r="D1752" s="123" t="s">
        <v>712</v>
      </c>
      <c r="E1752" s="78"/>
      <c r="G1752" s="110"/>
    </row>
    <row r="1753" spans="2:7" ht="19.5" customHeight="1">
      <c r="B1753" s="98" t="s">
        <v>710</v>
      </c>
      <c r="C1753" s="118" t="s">
        <v>94</v>
      </c>
      <c r="D1753" s="118" t="s">
        <v>478</v>
      </c>
      <c r="E1753" s="78"/>
      <c r="G1753" s="110"/>
    </row>
    <row r="1754" spans="2:7" ht="19.5" customHeight="1">
      <c r="B1754" s="98" t="s">
        <v>710</v>
      </c>
      <c r="C1754" s="118" t="s">
        <v>2</v>
      </c>
      <c r="D1754" s="119" t="s">
        <v>279</v>
      </c>
      <c r="E1754" s="78"/>
      <c r="G1754" s="110"/>
    </row>
    <row r="1755" spans="2:7" ht="19.5" customHeight="1">
      <c r="B1755" s="98" t="s">
        <v>710</v>
      </c>
      <c r="C1755" s="107" t="s">
        <v>2</v>
      </c>
      <c r="D1755" s="6" t="s">
        <v>279</v>
      </c>
      <c r="E1755" s="78"/>
      <c r="G1755" s="110"/>
    </row>
    <row r="1756" spans="2:7" ht="19.5" customHeight="1">
      <c r="B1756" s="98" t="s">
        <v>713</v>
      </c>
      <c r="C1756" s="118" t="s">
        <v>2</v>
      </c>
      <c r="D1756" s="119" t="s">
        <v>191</v>
      </c>
      <c r="E1756" s="120"/>
      <c r="G1756" s="110"/>
    </row>
    <row r="1757" spans="2:7" ht="19.5" customHeight="1">
      <c r="B1757" s="98" t="s">
        <v>713</v>
      </c>
      <c r="C1757" s="118" t="s">
        <v>2</v>
      </c>
      <c r="D1757" s="119" t="s">
        <v>191</v>
      </c>
      <c r="E1757" s="120"/>
      <c r="G1757" s="110"/>
    </row>
    <row r="1758" spans="2:7" ht="19.5" customHeight="1">
      <c r="B1758" s="98" t="s">
        <v>713</v>
      </c>
      <c r="C1758" s="118" t="s">
        <v>2</v>
      </c>
      <c r="D1758" s="119" t="s">
        <v>191</v>
      </c>
      <c r="E1758" s="120"/>
      <c r="G1758" s="110"/>
    </row>
    <row r="1759" spans="2:7" ht="19.5" customHeight="1">
      <c r="B1759" s="98" t="s">
        <v>713</v>
      </c>
      <c r="C1759" s="118" t="s">
        <v>2</v>
      </c>
      <c r="D1759" s="119" t="s">
        <v>191</v>
      </c>
      <c r="E1759" s="117"/>
      <c r="G1759" s="110"/>
    </row>
    <row r="1760" spans="2:7" ht="19.5" customHeight="1">
      <c r="B1760" s="98" t="s">
        <v>713</v>
      </c>
      <c r="C1760" s="118" t="s">
        <v>40</v>
      </c>
      <c r="D1760" s="119" t="s">
        <v>193</v>
      </c>
      <c r="E1760" s="117"/>
      <c r="G1760" s="110"/>
    </row>
    <row r="1761" spans="2:7" ht="19.5" customHeight="1">
      <c r="B1761" s="98" t="s">
        <v>713</v>
      </c>
      <c r="C1761" s="118" t="s">
        <v>2</v>
      </c>
      <c r="D1761" s="119" t="s">
        <v>191</v>
      </c>
      <c r="E1761" s="117"/>
      <c r="G1761" s="110"/>
    </row>
    <row r="1762" spans="2:7" ht="19.5" customHeight="1">
      <c r="B1762" s="98" t="s">
        <v>713</v>
      </c>
      <c r="C1762" s="118" t="s">
        <v>94</v>
      </c>
      <c r="D1762" s="119" t="s">
        <v>344</v>
      </c>
      <c r="E1762" s="120"/>
      <c r="G1762" s="110"/>
    </row>
    <row r="1763" spans="2:7" ht="19.5" customHeight="1">
      <c r="B1763" s="98" t="s">
        <v>713</v>
      </c>
      <c r="C1763" s="118" t="s">
        <v>40</v>
      </c>
      <c r="D1763" s="119" t="s">
        <v>196</v>
      </c>
      <c r="E1763" s="117"/>
      <c r="G1763" s="110"/>
    </row>
    <row r="1764" spans="2:7" ht="19.5" customHeight="1">
      <c r="B1764" s="98" t="s">
        <v>713</v>
      </c>
      <c r="C1764" s="118" t="s">
        <v>40</v>
      </c>
      <c r="D1764" s="119" t="s">
        <v>646</v>
      </c>
      <c r="E1764" s="120"/>
      <c r="G1764" s="110"/>
    </row>
    <row r="1765" spans="2:7" ht="19.5" customHeight="1">
      <c r="B1765" s="98" t="s">
        <v>713</v>
      </c>
      <c r="C1765" s="110" t="s">
        <v>2</v>
      </c>
      <c r="D1765" s="116" t="s">
        <v>279</v>
      </c>
      <c r="E1765" s="111"/>
      <c r="G1765" s="110"/>
    </row>
    <row r="1766" spans="2:7" ht="19.5" customHeight="1">
      <c r="B1766" s="98" t="s">
        <v>713</v>
      </c>
      <c r="C1766" s="118" t="s">
        <v>40</v>
      </c>
      <c r="D1766" s="119" t="s">
        <v>646</v>
      </c>
      <c r="E1766" s="112"/>
      <c r="G1766" s="110"/>
    </row>
    <row r="1767" spans="2:7" ht="19.5" customHeight="1">
      <c r="B1767" s="98" t="s">
        <v>713</v>
      </c>
      <c r="C1767" s="118" t="s">
        <v>28</v>
      </c>
      <c r="D1767" s="119" t="s">
        <v>577</v>
      </c>
      <c r="E1767" s="112"/>
      <c r="G1767" s="110"/>
    </row>
    <row r="1768" spans="2:7" ht="19.5" customHeight="1">
      <c r="B1768" s="98" t="s">
        <v>713</v>
      </c>
      <c r="C1768" s="118" t="s">
        <v>28</v>
      </c>
      <c r="D1768" s="119" t="s">
        <v>577</v>
      </c>
      <c r="E1768" s="113"/>
      <c r="G1768" s="110"/>
    </row>
    <row r="1769" spans="2:7" ht="19.5" customHeight="1">
      <c r="B1769" s="98" t="s">
        <v>713</v>
      </c>
      <c r="C1769" s="118" t="s">
        <v>184</v>
      </c>
      <c r="D1769" s="119" t="s">
        <v>2528</v>
      </c>
      <c r="E1769" s="32"/>
      <c r="G1769" s="110"/>
    </row>
    <row r="1770" spans="2:7" ht="19.5" customHeight="1">
      <c r="B1770" s="98" t="s">
        <v>713</v>
      </c>
      <c r="C1770" s="118" t="s">
        <v>2</v>
      </c>
      <c r="D1770" s="119" t="s">
        <v>191</v>
      </c>
      <c r="E1770" s="120"/>
      <c r="G1770" s="110"/>
    </row>
    <row r="1771" spans="2:7" ht="19.5" customHeight="1">
      <c r="B1771" s="98" t="s">
        <v>713</v>
      </c>
      <c r="C1771" s="118" t="s">
        <v>40</v>
      </c>
      <c r="D1771" s="119" t="s">
        <v>646</v>
      </c>
      <c r="E1771" s="78"/>
      <c r="G1771" s="110"/>
    </row>
    <row r="1772" spans="2:7" ht="19.5" customHeight="1">
      <c r="B1772" s="98" t="s">
        <v>713</v>
      </c>
      <c r="C1772" s="118" t="s">
        <v>2</v>
      </c>
      <c r="D1772" s="119" t="s">
        <v>191</v>
      </c>
      <c r="E1772" s="78"/>
      <c r="G1772" s="110"/>
    </row>
    <row r="1773" spans="2:7" ht="19.5" customHeight="1">
      <c r="B1773" s="98" t="s">
        <v>713</v>
      </c>
      <c r="C1773" s="118" t="s">
        <v>2</v>
      </c>
      <c r="D1773" s="119" t="s">
        <v>279</v>
      </c>
      <c r="E1773" s="78"/>
      <c r="G1773" s="110"/>
    </row>
    <row r="1774" spans="2:7" ht="19.5" customHeight="1">
      <c r="B1774" s="98" t="s">
        <v>714</v>
      </c>
      <c r="C1774" s="118" t="s">
        <v>28</v>
      </c>
      <c r="D1774" s="119" t="s">
        <v>715</v>
      </c>
      <c r="E1774" s="120"/>
      <c r="G1774" s="110"/>
    </row>
    <row r="1775" spans="2:7" ht="19.5" customHeight="1">
      <c r="B1775" s="98" t="s">
        <v>714</v>
      </c>
      <c r="C1775" s="118" t="s">
        <v>28</v>
      </c>
      <c r="D1775" s="119" t="s">
        <v>716</v>
      </c>
      <c r="E1775" s="120"/>
      <c r="G1775" s="110"/>
    </row>
    <row r="1776" spans="2:7" ht="19.5" customHeight="1">
      <c r="B1776" s="98" t="s">
        <v>714</v>
      </c>
      <c r="C1776" s="118" t="s">
        <v>28</v>
      </c>
      <c r="D1776" s="119" t="s">
        <v>717</v>
      </c>
      <c r="E1776" s="120"/>
      <c r="G1776" s="110"/>
    </row>
    <row r="1777" spans="2:7" ht="19.5" customHeight="1">
      <c r="B1777" s="98" t="s">
        <v>714</v>
      </c>
      <c r="C1777" s="118" t="s">
        <v>28</v>
      </c>
      <c r="D1777" s="119" t="s">
        <v>711</v>
      </c>
      <c r="E1777" s="117"/>
      <c r="G1777" s="110"/>
    </row>
    <row r="1778" spans="2:7" ht="19.5" customHeight="1">
      <c r="B1778" s="98" t="s">
        <v>714</v>
      </c>
      <c r="C1778" s="118" t="s">
        <v>37</v>
      </c>
      <c r="D1778" s="119" t="s">
        <v>718</v>
      </c>
      <c r="E1778" s="117"/>
      <c r="G1778" s="110"/>
    </row>
    <row r="1779" spans="2:7" ht="19.5" customHeight="1">
      <c r="B1779" s="98" t="s">
        <v>714</v>
      </c>
      <c r="C1779" s="118" t="s">
        <v>184</v>
      </c>
      <c r="D1779" s="119" t="s">
        <v>2528</v>
      </c>
      <c r="E1779" s="117"/>
      <c r="G1779" s="110"/>
    </row>
    <row r="1780" spans="2:7" ht="19.5" customHeight="1">
      <c r="B1780" s="98" t="s">
        <v>714</v>
      </c>
      <c r="C1780" s="118" t="s">
        <v>2</v>
      </c>
      <c r="D1780" s="119" t="s">
        <v>191</v>
      </c>
      <c r="E1780" s="120"/>
      <c r="G1780" s="110"/>
    </row>
    <row r="1781" spans="2:7" ht="19.5" customHeight="1">
      <c r="B1781" s="98" t="s">
        <v>714</v>
      </c>
      <c r="C1781" s="118" t="s">
        <v>2</v>
      </c>
      <c r="D1781" s="119" t="s">
        <v>191</v>
      </c>
      <c r="E1781" s="117"/>
      <c r="G1781" s="110"/>
    </row>
    <row r="1782" spans="2:7" ht="19.5" customHeight="1">
      <c r="B1782" s="98" t="s">
        <v>714</v>
      </c>
      <c r="C1782" s="118" t="s">
        <v>28</v>
      </c>
      <c r="D1782" s="119" t="s">
        <v>711</v>
      </c>
      <c r="E1782" s="120"/>
      <c r="G1782" s="110"/>
    </row>
    <row r="1783" spans="2:7" ht="19.5" customHeight="1">
      <c r="B1783" s="98" t="s">
        <v>714</v>
      </c>
      <c r="C1783" s="118" t="s">
        <v>184</v>
      </c>
      <c r="D1783" s="119" t="s">
        <v>2528</v>
      </c>
      <c r="E1783" s="111"/>
      <c r="G1783" s="110"/>
    </row>
    <row r="1784" spans="2:7" ht="19.5" customHeight="1">
      <c r="B1784" s="98" t="s">
        <v>714</v>
      </c>
      <c r="C1784" s="118" t="s">
        <v>28</v>
      </c>
      <c r="D1784" s="119" t="s">
        <v>711</v>
      </c>
      <c r="E1784" s="112"/>
      <c r="G1784" s="110"/>
    </row>
    <row r="1785" spans="2:7" ht="19.5" customHeight="1">
      <c r="B1785" s="98" t="s">
        <v>714</v>
      </c>
      <c r="C1785" s="118" t="s">
        <v>2</v>
      </c>
      <c r="D1785" s="119" t="s">
        <v>191</v>
      </c>
      <c r="E1785" s="112"/>
      <c r="G1785" s="110"/>
    </row>
    <row r="1786" spans="2:7" ht="19.5" customHeight="1">
      <c r="B1786" s="98" t="s">
        <v>714</v>
      </c>
      <c r="C1786" s="118" t="s">
        <v>40</v>
      </c>
      <c r="D1786" s="119" t="s">
        <v>193</v>
      </c>
      <c r="E1786" s="113"/>
      <c r="G1786" s="110"/>
    </row>
    <row r="1787" spans="2:7" ht="19.5" customHeight="1">
      <c r="B1787" s="98" t="s">
        <v>719</v>
      </c>
      <c r="C1787" s="118" t="s">
        <v>3</v>
      </c>
      <c r="D1787" s="120" t="s">
        <v>720</v>
      </c>
      <c r="E1787" s="120" t="s">
        <v>262</v>
      </c>
      <c r="G1787" s="110"/>
    </row>
    <row r="1788" spans="2:7" ht="19.5" customHeight="1">
      <c r="B1788" s="98" t="s">
        <v>719</v>
      </c>
      <c r="C1788" s="118" t="s">
        <v>3</v>
      </c>
      <c r="D1788" s="120" t="s">
        <v>720</v>
      </c>
      <c r="E1788" s="120" t="s">
        <v>262</v>
      </c>
      <c r="G1788" s="110"/>
    </row>
    <row r="1789" spans="2:7" ht="19.5" customHeight="1">
      <c r="B1789" s="98" t="s">
        <v>719</v>
      </c>
      <c r="C1789" s="118" t="s">
        <v>323</v>
      </c>
      <c r="D1789" s="120" t="s">
        <v>721</v>
      </c>
      <c r="E1789" s="120" t="s">
        <v>262</v>
      </c>
      <c r="G1789" s="110"/>
    </row>
    <row r="1790" spans="2:7" ht="19.5" customHeight="1">
      <c r="B1790" s="98" t="s">
        <v>719</v>
      </c>
      <c r="C1790" s="110" t="s">
        <v>28</v>
      </c>
      <c r="D1790" s="114" t="s">
        <v>716</v>
      </c>
      <c r="E1790" s="114" t="s">
        <v>722</v>
      </c>
      <c r="G1790" s="110"/>
    </row>
    <row r="1791" spans="2:7" ht="19.5" customHeight="1">
      <c r="B1791" s="98" t="s">
        <v>719</v>
      </c>
      <c r="C1791" s="118" t="s">
        <v>40</v>
      </c>
      <c r="D1791" s="114" t="s">
        <v>646</v>
      </c>
      <c r="E1791" s="114" t="s">
        <v>722</v>
      </c>
      <c r="G1791" s="110"/>
    </row>
    <row r="1792" spans="2:7" ht="19.5" customHeight="1">
      <c r="B1792" s="98" t="s">
        <v>719</v>
      </c>
      <c r="C1792" s="118" t="s">
        <v>2</v>
      </c>
      <c r="D1792" s="114" t="s">
        <v>191</v>
      </c>
      <c r="E1792" s="114" t="s">
        <v>722</v>
      </c>
      <c r="G1792" s="110"/>
    </row>
    <row r="1793" spans="2:7" ht="19.5" customHeight="1">
      <c r="B1793" s="98" t="s">
        <v>719</v>
      </c>
      <c r="C1793" s="118" t="s">
        <v>3</v>
      </c>
      <c r="D1793" s="120" t="s">
        <v>723</v>
      </c>
      <c r="E1793" s="120" t="s">
        <v>262</v>
      </c>
      <c r="G1793" s="110"/>
    </row>
    <row r="1794" spans="2:7" ht="19.5" customHeight="1">
      <c r="B1794" s="98" t="s">
        <v>719</v>
      </c>
      <c r="C1794" s="118" t="s">
        <v>2</v>
      </c>
      <c r="D1794" s="114" t="s">
        <v>191</v>
      </c>
      <c r="E1794" s="114" t="s">
        <v>722</v>
      </c>
      <c r="G1794" s="110"/>
    </row>
    <row r="1795" spans="2:7" ht="19.5" customHeight="1">
      <c r="B1795" s="98" t="s">
        <v>719</v>
      </c>
      <c r="C1795" s="118" t="s">
        <v>2</v>
      </c>
      <c r="D1795" s="114" t="s">
        <v>191</v>
      </c>
      <c r="E1795" s="114" t="s">
        <v>722</v>
      </c>
      <c r="G1795" s="110"/>
    </row>
    <row r="1796" spans="2:7" ht="19.5" customHeight="1">
      <c r="B1796" s="98" t="s">
        <v>719</v>
      </c>
      <c r="C1796" s="118" t="s">
        <v>2</v>
      </c>
      <c r="D1796" s="114" t="s">
        <v>191</v>
      </c>
      <c r="E1796" s="114" t="s">
        <v>722</v>
      </c>
      <c r="G1796" s="110"/>
    </row>
    <row r="1797" spans="2:7" ht="19.5" customHeight="1">
      <c r="B1797" s="98" t="s">
        <v>719</v>
      </c>
      <c r="C1797" s="118" t="s">
        <v>2</v>
      </c>
      <c r="D1797" s="114" t="s">
        <v>191</v>
      </c>
      <c r="E1797" s="114" t="s">
        <v>722</v>
      </c>
      <c r="G1797" s="110"/>
    </row>
    <row r="1798" spans="2:7" ht="19.5" customHeight="1">
      <c r="B1798" s="98" t="s">
        <v>719</v>
      </c>
      <c r="C1798" s="118" t="s">
        <v>2</v>
      </c>
      <c r="D1798" s="114" t="s">
        <v>191</v>
      </c>
      <c r="E1798" s="114" t="s">
        <v>722</v>
      </c>
      <c r="G1798" s="110"/>
    </row>
    <row r="1799" spans="2:7" ht="19.5" customHeight="1">
      <c r="B1799" s="98" t="s">
        <v>719</v>
      </c>
      <c r="C1799" s="118" t="s">
        <v>3</v>
      </c>
      <c r="D1799" s="120" t="s">
        <v>720</v>
      </c>
      <c r="E1799" s="120" t="s">
        <v>262</v>
      </c>
      <c r="G1799" s="110"/>
    </row>
    <row r="1800" spans="2:7" ht="19.5" customHeight="1">
      <c r="B1800" s="98" t="s">
        <v>719</v>
      </c>
      <c r="C1800" s="118" t="s">
        <v>323</v>
      </c>
      <c r="D1800" s="120" t="s">
        <v>724</v>
      </c>
      <c r="E1800" s="120" t="s">
        <v>262</v>
      </c>
      <c r="G1800" s="110"/>
    </row>
    <row r="1801" spans="2:7" ht="19.5" customHeight="1">
      <c r="B1801" s="98" t="s">
        <v>719</v>
      </c>
      <c r="C1801" s="118" t="s">
        <v>3</v>
      </c>
      <c r="D1801" s="120" t="s">
        <v>720</v>
      </c>
      <c r="E1801" s="120" t="s">
        <v>262</v>
      </c>
      <c r="G1801" s="110"/>
    </row>
    <row r="1802" spans="2:7" ht="19.5" customHeight="1">
      <c r="B1802" s="98" t="s">
        <v>725</v>
      </c>
      <c r="C1802" s="118" t="s">
        <v>28</v>
      </c>
      <c r="D1802" s="119" t="s">
        <v>726</v>
      </c>
      <c r="E1802" s="120"/>
      <c r="G1802" s="110"/>
    </row>
    <row r="1803" spans="2:7" ht="19.5" customHeight="1">
      <c r="B1803" s="98" t="s">
        <v>725</v>
      </c>
      <c r="C1803" s="118" t="s">
        <v>2</v>
      </c>
      <c r="D1803" s="119" t="s">
        <v>191</v>
      </c>
      <c r="E1803" s="120"/>
      <c r="G1803" s="110"/>
    </row>
    <row r="1804" spans="2:7" ht="19.5" customHeight="1">
      <c r="B1804" s="98" t="s">
        <v>725</v>
      </c>
      <c r="C1804" s="118" t="s">
        <v>2</v>
      </c>
      <c r="D1804" s="119" t="s">
        <v>191</v>
      </c>
      <c r="E1804" s="120"/>
      <c r="G1804" s="110"/>
    </row>
    <row r="1805" spans="2:7" ht="19.5" customHeight="1">
      <c r="B1805" s="98" t="s">
        <v>725</v>
      </c>
      <c r="C1805" s="118" t="s">
        <v>94</v>
      </c>
      <c r="D1805" s="119" t="s">
        <v>436</v>
      </c>
      <c r="E1805" s="117"/>
      <c r="G1805" s="110"/>
    </row>
    <row r="1806" spans="2:7" ht="19.5" customHeight="1">
      <c r="B1806" s="98" t="s">
        <v>725</v>
      </c>
      <c r="C1806" s="118" t="s">
        <v>94</v>
      </c>
      <c r="D1806" s="119" t="s">
        <v>411</v>
      </c>
      <c r="E1806" s="117"/>
      <c r="G1806" s="110"/>
    </row>
    <row r="1807" spans="2:7" ht="19.5" customHeight="1">
      <c r="B1807" s="98" t="s">
        <v>725</v>
      </c>
      <c r="C1807" s="118" t="s">
        <v>40</v>
      </c>
      <c r="D1807" s="119" t="s">
        <v>196</v>
      </c>
      <c r="E1807" s="117"/>
      <c r="G1807" s="110"/>
    </row>
    <row r="1808" spans="2:7" ht="19.5" customHeight="1">
      <c r="B1808" s="98" t="s">
        <v>725</v>
      </c>
      <c r="C1808" s="118" t="s">
        <v>40</v>
      </c>
      <c r="D1808" s="119" t="s">
        <v>727</v>
      </c>
      <c r="E1808" s="120"/>
      <c r="G1808" s="110"/>
    </row>
    <row r="1809" spans="2:7" ht="19.5" customHeight="1">
      <c r="B1809" s="98" t="s">
        <v>725</v>
      </c>
      <c r="C1809" s="118" t="s">
        <v>28</v>
      </c>
      <c r="D1809" s="119" t="s">
        <v>728</v>
      </c>
      <c r="E1809" s="117"/>
      <c r="G1809" s="110"/>
    </row>
    <row r="1810" spans="2:7" ht="19.5" customHeight="1">
      <c r="B1810" s="98" t="s">
        <v>725</v>
      </c>
      <c r="C1810" s="118" t="s">
        <v>2</v>
      </c>
      <c r="D1810" s="119" t="s">
        <v>279</v>
      </c>
      <c r="E1810" s="120"/>
      <c r="G1810" s="110"/>
    </row>
    <row r="1811" spans="2:7" ht="19.5" customHeight="1">
      <c r="B1811" s="98" t="s">
        <v>725</v>
      </c>
      <c r="C1811" s="118" t="s">
        <v>2</v>
      </c>
      <c r="D1811" s="119" t="s">
        <v>279</v>
      </c>
      <c r="E1811" s="111"/>
      <c r="G1811" s="110"/>
    </row>
    <row r="1812" spans="2:7" ht="19.5" customHeight="1">
      <c r="B1812" s="98" t="s">
        <v>729</v>
      </c>
      <c r="C1812" s="118" t="s">
        <v>2</v>
      </c>
      <c r="D1812" s="119" t="s">
        <v>191</v>
      </c>
      <c r="E1812" s="120"/>
      <c r="G1812" s="110"/>
    </row>
    <row r="1813" spans="2:7" ht="19.5" customHeight="1">
      <c r="B1813" s="98" t="s">
        <v>729</v>
      </c>
      <c r="C1813" s="118" t="s">
        <v>186</v>
      </c>
      <c r="D1813" s="119" t="s">
        <v>344</v>
      </c>
      <c r="E1813" s="120"/>
      <c r="G1813" s="110"/>
    </row>
    <row r="1814" spans="2:7" ht="19.5" customHeight="1">
      <c r="B1814" s="98" t="s">
        <v>729</v>
      </c>
      <c r="C1814" s="118" t="s">
        <v>28</v>
      </c>
      <c r="D1814" s="119" t="s">
        <v>730</v>
      </c>
      <c r="E1814" s="120"/>
      <c r="G1814" s="110"/>
    </row>
    <row r="1815" spans="2:7" ht="19.5" customHeight="1">
      <c r="B1815" s="98" t="s">
        <v>729</v>
      </c>
      <c r="C1815" s="118" t="s">
        <v>28</v>
      </c>
      <c r="D1815" s="119" t="s">
        <v>716</v>
      </c>
      <c r="E1815" s="117"/>
      <c r="G1815" s="110"/>
    </row>
    <row r="1816" spans="2:7" ht="19.5" customHeight="1">
      <c r="B1816" s="98" t="s">
        <v>729</v>
      </c>
      <c r="C1816" s="118" t="s">
        <v>2</v>
      </c>
      <c r="D1816" s="119" t="s">
        <v>191</v>
      </c>
      <c r="E1816" s="117"/>
      <c r="G1816" s="110"/>
    </row>
    <row r="1817" spans="2:7" ht="19.5" customHeight="1">
      <c r="B1817" s="98" t="s">
        <v>729</v>
      </c>
      <c r="C1817" s="118" t="s">
        <v>40</v>
      </c>
      <c r="D1817" s="119" t="s">
        <v>731</v>
      </c>
      <c r="E1817" s="117"/>
      <c r="G1817" s="110"/>
    </row>
    <row r="1818" spans="2:7" ht="19.5" customHeight="1">
      <c r="B1818" s="98" t="s">
        <v>735</v>
      </c>
      <c r="C1818" s="118" t="s">
        <v>2</v>
      </c>
      <c r="D1818" s="119" t="s">
        <v>191</v>
      </c>
      <c r="E1818" s="120"/>
      <c r="G1818" s="110"/>
    </row>
    <row r="1819" spans="2:7" ht="19.5" customHeight="1">
      <c r="B1819" s="98" t="s">
        <v>735</v>
      </c>
      <c r="C1819" s="118" t="s">
        <v>2</v>
      </c>
      <c r="D1819" s="119" t="s">
        <v>191</v>
      </c>
      <c r="E1819" s="120"/>
      <c r="G1819" s="110"/>
    </row>
    <row r="1820" spans="2:7" ht="19.5" customHeight="1">
      <c r="B1820" s="98" t="s">
        <v>735</v>
      </c>
      <c r="C1820" s="118" t="s">
        <v>2</v>
      </c>
      <c r="D1820" s="119" t="s">
        <v>191</v>
      </c>
      <c r="E1820" s="120"/>
      <c r="G1820" s="110"/>
    </row>
    <row r="1821" spans="2:7" ht="19.5" customHeight="1">
      <c r="B1821" s="98" t="s">
        <v>735</v>
      </c>
      <c r="C1821" s="118" t="s">
        <v>2</v>
      </c>
      <c r="D1821" s="119" t="s">
        <v>191</v>
      </c>
      <c r="E1821" s="117"/>
      <c r="G1821" s="110"/>
    </row>
    <row r="1822" spans="2:7" ht="19.5" customHeight="1">
      <c r="B1822" s="98" t="s">
        <v>735</v>
      </c>
      <c r="C1822" s="118" t="s">
        <v>40</v>
      </c>
      <c r="D1822" s="119" t="s">
        <v>193</v>
      </c>
      <c r="E1822" s="117"/>
      <c r="G1822" s="110"/>
    </row>
    <row r="1823" spans="2:7" ht="19.5" customHeight="1">
      <c r="B1823" s="98" t="s">
        <v>735</v>
      </c>
      <c r="C1823" s="118" t="s">
        <v>2</v>
      </c>
      <c r="D1823" s="119" t="s">
        <v>191</v>
      </c>
      <c r="E1823" s="117"/>
      <c r="G1823" s="110"/>
    </row>
    <row r="1824" spans="2:7" ht="19.5" customHeight="1">
      <c r="B1824" s="98" t="s">
        <v>735</v>
      </c>
      <c r="C1824" s="118" t="s">
        <v>94</v>
      </c>
      <c r="D1824" s="119" t="s">
        <v>344</v>
      </c>
      <c r="E1824" s="120"/>
      <c r="G1824" s="110"/>
    </row>
    <row r="1825" spans="2:7" ht="19.5" customHeight="1">
      <c r="B1825" s="98" t="s">
        <v>735</v>
      </c>
      <c r="C1825" s="118" t="s">
        <v>40</v>
      </c>
      <c r="D1825" s="119" t="s">
        <v>196</v>
      </c>
      <c r="E1825" s="117"/>
      <c r="G1825" s="110"/>
    </row>
    <row r="1826" spans="2:7" ht="19.5" customHeight="1">
      <c r="B1826" s="98" t="s">
        <v>735</v>
      </c>
      <c r="C1826" s="118" t="s">
        <v>40</v>
      </c>
      <c r="D1826" s="119" t="s">
        <v>646</v>
      </c>
      <c r="E1826" s="120"/>
      <c r="G1826" s="110"/>
    </row>
    <row r="1827" spans="2:7" ht="19.5" customHeight="1">
      <c r="B1827" s="98" t="s">
        <v>735</v>
      </c>
      <c r="C1827" s="118" t="s">
        <v>2</v>
      </c>
      <c r="D1827" s="119" t="s">
        <v>191</v>
      </c>
      <c r="E1827" s="111"/>
      <c r="G1827" s="110"/>
    </row>
    <row r="1828" spans="2:7" ht="19.5" customHeight="1">
      <c r="B1828" s="98" t="s">
        <v>735</v>
      </c>
      <c r="C1828" s="118" t="s">
        <v>28</v>
      </c>
      <c r="D1828" s="119" t="s">
        <v>716</v>
      </c>
      <c r="E1828" s="112"/>
      <c r="G1828" s="110"/>
    </row>
    <row r="1829" spans="2:7" ht="19.5" customHeight="1">
      <c r="B1829" s="98" t="s">
        <v>735</v>
      </c>
      <c r="C1829" s="118" t="s">
        <v>40</v>
      </c>
      <c r="D1829" s="119" t="s">
        <v>646</v>
      </c>
      <c r="E1829" s="113"/>
      <c r="G1829" s="110"/>
    </row>
    <row r="1830" spans="2:7" ht="19.5" customHeight="1">
      <c r="B1830" s="98" t="s">
        <v>735</v>
      </c>
      <c r="C1830" s="110" t="s">
        <v>2</v>
      </c>
      <c r="D1830" s="116" t="s">
        <v>279</v>
      </c>
      <c r="E1830" s="120"/>
      <c r="G1830" s="110"/>
    </row>
    <row r="1831" spans="2:7" ht="19.5" customHeight="1">
      <c r="B1831" s="98" t="s">
        <v>735</v>
      </c>
      <c r="C1831" s="118" t="s">
        <v>40</v>
      </c>
      <c r="D1831" s="119" t="s">
        <v>646</v>
      </c>
      <c r="E1831" s="78"/>
      <c r="G1831" s="110"/>
    </row>
    <row r="1832" spans="2:7" ht="19.5" customHeight="1">
      <c r="B1832" s="98" t="s">
        <v>735</v>
      </c>
      <c r="C1832" s="118" t="s">
        <v>28</v>
      </c>
      <c r="D1832" s="119" t="s">
        <v>577</v>
      </c>
      <c r="E1832" s="78"/>
      <c r="G1832" s="110"/>
    </row>
    <row r="1833" spans="2:7" ht="19.5" customHeight="1">
      <c r="B1833" s="98" t="s">
        <v>735</v>
      </c>
      <c r="C1833" s="118" t="s">
        <v>28</v>
      </c>
      <c r="D1833" s="119" t="s">
        <v>577</v>
      </c>
      <c r="E1833" s="78"/>
      <c r="G1833" s="110"/>
    </row>
    <row r="1834" spans="2:7" ht="19.5" customHeight="1">
      <c r="B1834" s="98" t="s">
        <v>735</v>
      </c>
      <c r="C1834" s="118" t="s">
        <v>184</v>
      </c>
      <c r="D1834" s="119" t="s">
        <v>2528</v>
      </c>
      <c r="E1834" s="78"/>
      <c r="G1834" s="110"/>
    </row>
    <row r="1835" spans="2:7" ht="19.5" customHeight="1">
      <c r="B1835" s="98" t="s">
        <v>735</v>
      </c>
      <c r="C1835" s="118" t="s">
        <v>2</v>
      </c>
      <c r="D1835" s="119" t="s">
        <v>191</v>
      </c>
      <c r="E1835" s="78"/>
      <c r="G1835" s="110"/>
    </row>
    <row r="1836" spans="2:7" ht="19.5" customHeight="1">
      <c r="B1836" s="98" t="s">
        <v>732</v>
      </c>
      <c r="C1836" s="118" t="s">
        <v>2</v>
      </c>
      <c r="D1836" s="119" t="s">
        <v>259</v>
      </c>
      <c r="E1836" s="120"/>
      <c r="G1836" s="110"/>
    </row>
    <row r="1837" spans="2:7" ht="19.5" customHeight="1">
      <c r="B1837" s="98" t="s">
        <v>732</v>
      </c>
      <c r="C1837" s="118" t="s">
        <v>2</v>
      </c>
      <c r="D1837" s="119" t="s">
        <v>259</v>
      </c>
      <c r="E1837" s="120"/>
      <c r="G1837" s="110"/>
    </row>
    <row r="1838" spans="2:7" ht="19.5" customHeight="1">
      <c r="B1838" s="98" t="s">
        <v>732</v>
      </c>
      <c r="C1838" s="118" t="s">
        <v>40</v>
      </c>
      <c r="D1838" s="119" t="s">
        <v>646</v>
      </c>
      <c r="E1838" s="120"/>
      <c r="G1838" s="110"/>
    </row>
    <row r="1839" spans="2:7" ht="19.5" customHeight="1">
      <c r="B1839" s="98" t="s">
        <v>732</v>
      </c>
      <c r="C1839" s="118" t="s">
        <v>2</v>
      </c>
      <c r="D1839" s="119" t="s">
        <v>191</v>
      </c>
      <c r="E1839" s="117"/>
      <c r="G1839" s="110"/>
    </row>
    <row r="1840" spans="2:7" ht="19.5" customHeight="1">
      <c r="B1840" s="98" t="s">
        <v>732</v>
      </c>
      <c r="C1840" s="118" t="s">
        <v>28</v>
      </c>
      <c r="D1840" s="119" t="s">
        <v>549</v>
      </c>
      <c r="E1840" s="117"/>
      <c r="G1840" s="110"/>
    </row>
    <row r="1841" spans="2:7" ht="19.5" customHeight="1">
      <c r="B1841" s="98" t="s">
        <v>732</v>
      </c>
      <c r="C1841" s="118" t="s">
        <v>1164</v>
      </c>
      <c r="D1841" s="119" t="s">
        <v>734</v>
      </c>
      <c r="E1841" s="117"/>
      <c r="G1841" s="110"/>
    </row>
    <row r="1842" spans="2:7" ht="19.5" customHeight="1">
      <c r="B1842" s="98" t="s">
        <v>732</v>
      </c>
      <c r="C1842" s="118" t="s">
        <v>2</v>
      </c>
      <c r="D1842" s="119" t="s">
        <v>191</v>
      </c>
      <c r="E1842" s="120"/>
      <c r="G1842" s="110"/>
    </row>
    <row r="1843" spans="2:7" ht="19.5" customHeight="1">
      <c r="B1843" s="98" t="s">
        <v>732</v>
      </c>
      <c r="C1843" s="118" t="s">
        <v>28</v>
      </c>
      <c r="D1843" s="119" t="s">
        <v>577</v>
      </c>
      <c r="E1843" s="117"/>
      <c r="G1843" s="110"/>
    </row>
    <row r="1844" spans="2:7" ht="19.5" customHeight="1">
      <c r="B1844" s="98" t="s">
        <v>732</v>
      </c>
      <c r="C1844" s="118" t="s">
        <v>28</v>
      </c>
      <c r="D1844" s="119" t="s">
        <v>577</v>
      </c>
      <c r="E1844" s="120"/>
      <c r="G1844" s="110"/>
    </row>
    <row r="1845" spans="2:7" ht="19.5" customHeight="1">
      <c r="B1845" s="98" t="s">
        <v>732</v>
      </c>
      <c r="C1845" s="118" t="s">
        <v>184</v>
      </c>
      <c r="D1845" s="119" t="s">
        <v>2528</v>
      </c>
      <c r="E1845" s="111"/>
      <c r="G1845" s="110"/>
    </row>
    <row r="1846" spans="2:7" ht="19.5" customHeight="1">
      <c r="B1846" s="98" t="s">
        <v>732</v>
      </c>
      <c r="C1846" s="118" t="s">
        <v>2</v>
      </c>
      <c r="D1846" s="119" t="s">
        <v>191</v>
      </c>
      <c r="E1846" s="112"/>
      <c r="G1846" s="110"/>
    </row>
    <row r="1847" spans="2:7" ht="19.5" customHeight="1">
      <c r="B1847" s="98" t="s">
        <v>732</v>
      </c>
      <c r="C1847" s="118" t="s">
        <v>28</v>
      </c>
      <c r="D1847" s="123" t="s">
        <v>577</v>
      </c>
      <c r="E1847" s="112"/>
      <c r="G1847" s="110"/>
    </row>
    <row r="1848" spans="2:7" ht="19.5" customHeight="1">
      <c r="B1848" s="98" t="s">
        <v>732</v>
      </c>
      <c r="C1848" s="118" t="s">
        <v>40</v>
      </c>
      <c r="D1848" s="119" t="s">
        <v>646</v>
      </c>
      <c r="E1848" s="113"/>
      <c r="G1848" s="110"/>
    </row>
    <row r="1849" spans="2:7" ht="19.5" customHeight="1">
      <c r="B1849" s="98" t="s">
        <v>732</v>
      </c>
      <c r="C1849" s="110" t="s">
        <v>2</v>
      </c>
      <c r="D1849" s="116" t="s">
        <v>279</v>
      </c>
      <c r="E1849" s="120"/>
      <c r="G1849" s="110"/>
    </row>
    <row r="1850" spans="2:7" ht="19.5" customHeight="1">
      <c r="B1850" s="98" t="s">
        <v>732</v>
      </c>
      <c r="C1850" s="118" t="s">
        <v>40</v>
      </c>
      <c r="D1850" s="119" t="s">
        <v>646</v>
      </c>
      <c r="E1850" s="78"/>
      <c r="G1850" s="110"/>
    </row>
    <row r="1851" spans="2:7" ht="19.5" customHeight="1">
      <c r="B1851" s="98" t="s">
        <v>736</v>
      </c>
      <c r="C1851" s="118" t="s">
        <v>323</v>
      </c>
      <c r="D1851" s="119" t="s">
        <v>737</v>
      </c>
      <c r="E1851" s="120" t="s">
        <v>262</v>
      </c>
      <c r="G1851" s="110"/>
    </row>
    <row r="1852" spans="2:7" ht="19.5" customHeight="1">
      <c r="B1852" s="98" t="s">
        <v>736</v>
      </c>
      <c r="C1852" s="118" t="s">
        <v>323</v>
      </c>
      <c r="D1852" s="119" t="s">
        <v>615</v>
      </c>
      <c r="E1852" s="120" t="s">
        <v>262</v>
      </c>
      <c r="G1852" s="110"/>
    </row>
    <row r="1853" spans="2:7" ht="19.5" customHeight="1">
      <c r="B1853" s="98" t="s">
        <v>736</v>
      </c>
      <c r="C1853" s="118" t="s">
        <v>3</v>
      </c>
      <c r="D1853" s="123" t="s">
        <v>652</v>
      </c>
      <c r="E1853" s="120" t="s">
        <v>262</v>
      </c>
      <c r="G1853" s="110"/>
    </row>
    <row r="1854" spans="2:7" ht="19.5" customHeight="1">
      <c r="B1854" s="98" t="s">
        <v>736</v>
      </c>
      <c r="C1854" s="118" t="s">
        <v>323</v>
      </c>
      <c r="D1854" s="119" t="s">
        <v>232</v>
      </c>
      <c r="E1854" s="120" t="s">
        <v>262</v>
      </c>
      <c r="G1854" s="110"/>
    </row>
    <row r="1855" spans="2:7" ht="19.5" customHeight="1">
      <c r="B1855" s="98" t="s">
        <v>736</v>
      </c>
      <c r="C1855" s="118" t="s">
        <v>3</v>
      </c>
      <c r="D1855" s="123" t="s">
        <v>651</v>
      </c>
      <c r="E1855" s="120" t="s">
        <v>262</v>
      </c>
      <c r="G1855" s="110"/>
    </row>
    <row r="1856" spans="2:7" ht="19.5" customHeight="1">
      <c r="B1856" s="98" t="s">
        <v>736</v>
      </c>
      <c r="C1856" s="118" t="s">
        <v>3</v>
      </c>
      <c r="D1856" s="123" t="s">
        <v>652</v>
      </c>
      <c r="E1856" s="120" t="s">
        <v>262</v>
      </c>
      <c r="G1856" s="110"/>
    </row>
    <row r="1857" spans="2:7" ht="19.5" customHeight="1">
      <c r="B1857" s="98" t="s">
        <v>736</v>
      </c>
      <c r="C1857" s="118" t="s">
        <v>28</v>
      </c>
      <c r="D1857" s="119" t="s">
        <v>577</v>
      </c>
      <c r="E1857" s="120" t="s">
        <v>262</v>
      </c>
      <c r="G1857" s="110"/>
    </row>
    <row r="1858" spans="2:7" ht="19.5" customHeight="1">
      <c r="B1858" s="98" t="s">
        <v>736</v>
      </c>
      <c r="C1858" s="118" t="s">
        <v>2</v>
      </c>
      <c r="D1858" s="119" t="s">
        <v>252</v>
      </c>
      <c r="E1858" s="120" t="s">
        <v>262</v>
      </c>
      <c r="G1858" s="110"/>
    </row>
    <row r="1859" spans="2:7" ht="19.5" customHeight="1">
      <c r="B1859" s="98" t="s">
        <v>736</v>
      </c>
      <c r="C1859" s="118" t="s">
        <v>94</v>
      </c>
      <c r="D1859" s="119" t="s">
        <v>738</v>
      </c>
      <c r="E1859" s="120" t="s">
        <v>262</v>
      </c>
      <c r="G1859" s="110"/>
    </row>
    <row r="1860" spans="2:7" ht="19.5" customHeight="1">
      <c r="B1860" s="98" t="s">
        <v>736</v>
      </c>
      <c r="C1860" s="118" t="s">
        <v>3</v>
      </c>
      <c r="D1860" s="123" t="s">
        <v>651</v>
      </c>
      <c r="E1860" s="120" t="s">
        <v>262</v>
      </c>
      <c r="G1860" s="110"/>
    </row>
    <row r="1861" spans="2:7" ht="19.5" customHeight="1">
      <c r="B1861" s="98" t="s">
        <v>736</v>
      </c>
      <c r="C1861" s="118" t="s">
        <v>3</v>
      </c>
      <c r="D1861" s="123" t="s">
        <v>651</v>
      </c>
      <c r="E1861" s="120" t="s">
        <v>262</v>
      </c>
      <c r="G1861" s="110"/>
    </row>
    <row r="1862" spans="2:7" ht="19.5" customHeight="1">
      <c r="B1862" s="98" t="s">
        <v>736</v>
      </c>
      <c r="C1862" s="118" t="s">
        <v>2</v>
      </c>
      <c r="D1862" s="119" t="s">
        <v>252</v>
      </c>
      <c r="E1862" s="120" t="s">
        <v>262</v>
      </c>
      <c r="G1862" s="110"/>
    </row>
    <row r="1863" spans="2:7" ht="19.5" customHeight="1">
      <c r="B1863" s="98" t="s">
        <v>736</v>
      </c>
      <c r="C1863" s="118" t="s">
        <v>28</v>
      </c>
      <c r="D1863" s="119" t="s">
        <v>577</v>
      </c>
      <c r="E1863" s="120" t="s">
        <v>262</v>
      </c>
      <c r="G1863" s="110"/>
    </row>
    <row r="1864" spans="2:7" ht="19.5" customHeight="1">
      <c r="B1864" s="98" t="s">
        <v>736</v>
      </c>
      <c r="C1864" s="118" t="s">
        <v>323</v>
      </c>
      <c r="D1864" s="119" t="s">
        <v>232</v>
      </c>
      <c r="E1864" s="120" t="s">
        <v>262</v>
      </c>
      <c r="G1864" s="110"/>
    </row>
    <row r="1865" spans="2:7" ht="19.5" customHeight="1">
      <c r="B1865" s="98" t="s">
        <v>736</v>
      </c>
      <c r="C1865" s="118" t="s">
        <v>3</v>
      </c>
      <c r="D1865" s="123" t="s">
        <v>651</v>
      </c>
      <c r="E1865" s="120" t="s">
        <v>262</v>
      </c>
      <c r="G1865" s="110"/>
    </row>
    <row r="1866" spans="2:7" ht="19.5" customHeight="1">
      <c r="B1866" s="98" t="s">
        <v>740</v>
      </c>
      <c r="C1866" s="118" t="s">
        <v>28</v>
      </c>
      <c r="D1866" s="120" t="s">
        <v>549</v>
      </c>
      <c r="E1866" s="120"/>
      <c r="G1866" s="110"/>
    </row>
    <row r="1867" spans="2:7" ht="19.5" customHeight="1">
      <c r="B1867" s="98" t="s">
        <v>740</v>
      </c>
      <c r="C1867" s="118" t="s">
        <v>94</v>
      </c>
      <c r="D1867" s="120" t="s">
        <v>741</v>
      </c>
      <c r="E1867" s="120"/>
      <c r="G1867" s="110"/>
    </row>
    <row r="1868" spans="2:7" ht="19.5" customHeight="1">
      <c r="B1868" s="98" t="s">
        <v>740</v>
      </c>
      <c r="C1868" s="118" t="s">
        <v>2</v>
      </c>
      <c r="D1868" s="114" t="s">
        <v>191</v>
      </c>
      <c r="E1868" s="120"/>
      <c r="G1868" s="110"/>
    </row>
    <row r="1869" spans="2:7" ht="19.5" customHeight="1">
      <c r="B1869" s="98" t="s">
        <v>740</v>
      </c>
      <c r="C1869" s="110" t="s">
        <v>28</v>
      </c>
      <c r="D1869" s="114" t="s">
        <v>716</v>
      </c>
      <c r="E1869" s="114"/>
      <c r="G1869" s="110"/>
    </row>
    <row r="1870" spans="2:7" ht="19.5" customHeight="1">
      <c r="B1870" s="98" t="s">
        <v>740</v>
      </c>
      <c r="C1870" s="118" t="s">
        <v>40</v>
      </c>
      <c r="D1870" s="114" t="s">
        <v>646</v>
      </c>
      <c r="E1870" s="114"/>
      <c r="G1870" s="110"/>
    </row>
    <row r="1871" spans="2:7" ht="19.5" customHeight="1">
      <c r="B1871" s="98" t="s">
        <v>740</v>
      </c>
      <c r="C1871" s="118" t="s">
        <v>2</v>
      </c>
      <c r="D1871" s="114" t="s">
        <v>191</v>
      </c>
      <c r="E1871" s="114"/>
      <c r="G1871" s="110"/>
    </row>
    <row r="1872" spans="2:7" ht="19.5" customHeight="1">
      <c r="B1872" s="98" t="s">
        <v>740</v>
      </c>
      <c r="C1872" s="118" t="s">
        <v>2</v>
      </c>
      <c r="D1872" s="114" t="s">
        <v>191</v>
      </c>
      <c r="E1872" s="120"/>
      <c r="G1872" s="110"/>
    </row>
    <row r="1873" spans="2:7" ht="19.5" customHeight="1">
      <c r="B1873" s="98" t="s">
        <v>740</v>
      </c>
      <c r="C1873" s="118" t="s">
        <v>2</v>
      </c>
      <c r="D1873" s="114" t="s">
        <v>191</v>
      </c>
      <c r="E1873" s="114"/>
      <c r="G1873" s="110"/>
    </row>
    <row r="1874" spans="2:7" ht="19.5" customHeight="1">
      <c r="B1874" s="98" t="s">
        <v>740</v>
      </c>
      <c r="C1874" s="118" t="s">
        <v>2</v>
      </c>
      <c r="D1874" s="114" t="s">
        <v>191</v>
      </c>
      <c r="E1874" s="114"/>
      <c r="G1874" s="110"/>
    </row>
    <row r="1875" spans="2:7" ht="19.5" customHeight="1">
      <c r="B1875" s="98" t="s">
        <v>740</v>
      </c>
      <c r="C1875" s="118" t="s">
        <v>40</v>
      </c>
      <c r="D1875" s="114" t="s">
        <v>196</v>
      </c>
      <c r="E1875" s="114"/>
      <c r="G1875" s="110"/>
    </row>
    <row r="1876" spans="2:7" ht="19.5" customHeight="1">
      <c r="B1876" s="98" t="s">
        <v>742</v>
      </c>
      <c r="C1876" s="118" t="s">
        <v>2</v>
      </c>
      <c r="D1876" s="119" t="s">
        <v>191</v>
      </c>
      <c r="E1876" s="120"/>
      <c r="G1876" s="110"/>
    </row>
    <row r="1877" spans="2:7" ht="19.5" customHeight="1">
      <c r="B1877" s="98" t="s">
        <v>742</v>
      </c>
      <c r="C1877" s="118" t="s">
        <v>2</v>
      </c>
      <c r="D1877" s="119" t="s">
        <v>191</v>
      </c>
      <c r="E1877" s="120"/>
      <c r="G1877" s="110"/>
    </row>
    <row r="1878" spans="2:7" ht="19.5" customHeight="1">
      <c r="B1878" s="98" t="s">
        <v>742</v>
      </c>
      <c r="C1878" s="118" t="s">
        <v>2</v>
      </c>
      <c r="D1878" s="119" t="s">
        <v>191</v>
      </c>
      <c r="E1878" s="120"/>
      <c r="G1878" s="110"/>
    </row>
    <row r="1879" spans="2:7" ht="19.5" customHeight="1">
      <c r="B1879" s="98" t="s">
        <v>742</v>
      </c>
      <c r="C1879" s="118" t="s">
        <v>2</v>
      </c>
      <c r="D1879" s="119" t="s">
        <v>191</v>
      </c>
      <c r="E1879" s="117"/>
      <c r="G1879" s="110"/>
    </row>
    <row r="1880" spans="2:7" ht="19.5" customHeight="1">
      <c r="B1880" s="98" t="s">
        <v>742</v>
      </c>
      <c r="C1880" s="118" t="s">
        <v>40</v>
      </c>
      <c r="D1880" s="119" t="s">
        <v>193</v>
      </c>
      <c r="E1880" s="117"/>
      <c r="G1880" s="110"/>
    </row>
    <row r="1881" spans="2:7" ht="19.5" customHeight="1">
      <c r="B1881" s="98" t="s">
        <v>742</v>
      </c>
      <c r="C1881" s="118" t="s">
        <v>2</v>
      </c>
      <c r="D1881" s="119" t="s">
        <v>191</v>
      </c>
      <c r="E1881" s="117"/>
      <c r="G1881" s="110"/>
    </row>
    <row r="1882" spans="2:7" ht="19.5" customHeight="1">
      <c r="B1882" s="98" t="s">
        <v>742</v>
      </c>
      <c r="C1882" s="118" t="s">
        <v>94</v>
      </c>
      <c r="D1882" s="119" t="s">
        <v>344</v>
      </c>
      <c r="E1882" s="120"/>
      <c r="G1882" s="110"/>
    </row>
    <row r="1883" spans="2:7" ht="19.5" customHeight="1">
      <c r="B1883" s="98" t="s">
        <v>742</v>
      </c>
      <c r="C1883" s="118" t="s">
        <v>40</v>
      </c>
      <c r="D1883" s="119" t="s">
        <v>196</v>
      </c>
      <c r="E1883" s="117"/>
      <c r="G1883" s="110"/>
    </row>
    <row r="1884" spans="2:7" ht="19.5" customHeight="1">
      <c r="B1884" s="98" t="s">
        <v>742</v>
      </c>
      <c r="C1884" s="118" t="s">
        <v>28</v>
      </c>
      <c r="D1884" s="119" t="s">
        <v>577</v>
      </c>
      <c r="E1884" s="120"/>
      <c r="G1884" s="110"/>
    </row>
    <row r="1885" spans="2:7" ht="19.5" customHeight="1">
      <c r="B1885" s="98" t="s">
        <v>742</v>
      </c>
      <c r="C1885" s="118" t="s">
        <v>40</v>
      </c>
      <c r="D1885" s="119" t="s">
        <v>698</v>
      </c>
      <c r="E1885" s="111"/>
      <c r="G1885" s="110"/>
    </row>
    <row r="1886" spans="2:7" ht="19.5" customHeight="1">
      <c r="B1886" s="98" t="s">
        <v>742</v>
      </c>
      <c r="C1886" s="118" t="s">
        <v>94</v>
      </c>
      <c r="D1886" s="119" t="s">
        <v>478</v>
      </c>
      <c r="E1886" s="112"/>
      <c r="G1886" s="110"/>
    </row>
    <row r="1887" spans="2:7" ht="19.5" customHeight="1">
      <c r="B1887" s="98" t="s">
        <v>742</v>
      </c>
      <c r="C1887" s="118" t="s">
        <v>28</v>
      </c>
      <c r="D1887" s="119" t="s">
        <v>577</v>
      </c>
      <c r="E1887" s="112"/>
      <c r="G1887" s="110"/>
    </row>
    <row r="1888" spans="2:7" ht="19.5" customHeight="1">
      <c r="B1888" s="98" t="s">
        <v>742</v>
      </c>
      <c r="C1888" s="118" t="s">
        <v>28</v>
      </c>
      <c r="D1888" s="119" t="s">
        <v>577</v>
      </c>
      <c r="E1888" s="113"/>
      <c r="G1888" s="110"/>
    </row>
    <row r="1889" spans="2:7" ht="19.5" customHeight="1">
      <c r="B1889" s="98" t="s">
        <v>742</v>
      </c>
      <c r="C1889" s="118" t="s">
        <v>28</v>
      </c>
      <c r="D1889" s="119" t="s">
        <v>577</v>
      </c>
      <c r="E1889" s="32"/>
      <c r="G1889" s="110"/>
    </row>
    <row r="1890" spans="2:7" ht="19.5" customHeight="1">
      <c r="B1890" s="98" t="s">
        <v>743</v>
      </c>
      <c r="C1890" s="118" t="s">
        <v>94</v>
      </c>
      <c r="D1890" s="114" t="s">
        <v>744</v>
      </c>
      <c r="E1890" s="120"/>
      <c r="G1890" s="110"/>
    </row>
    <row r="1891" spans="2:7" ht="19.5" customHeight="1">
      <c r="B1891" s="98" t="s">
        <v>743</v>
      </c>
      <c r="C1891" s="118" t="s">
        <v>2</v>
      </c>
      <c r="D1891" s="114" t="s">
        <v>191</v>
      </c>
      <c r="E1891" s="120"/>
      <c r="G1891" s="110"/>
    </row>
    <row r="1892" spans="2:7" ht="19.5" customHeight="1">
      <c r="B1892" s="98" t="s">
        <v>743</v>
      </c>
      <c r="C1892" s="118" t="s">
        <v>2</v>
      </c>
      <c r="D1892" s="114" t="s">
        <v>191</v>
      </c>
      <c r="E1892" s="120"/>
      <c r="G1892" s="110"/>
    </row>
    <row r="1893" spans="2:7" ht="19.5" customHeight="1">
      <c r="B1893" s="98" t="s">
        <v>743</v>
      </c>
      <c r="C1893" s="118" t="s">
        <v>2</v>
      </c>
      <c r="D1893" s="114" t="s">
        <v>191</v>
      </c>
      <c r="E1893" s="117"/>
      <c r="G1893" s="110"/>
    </row>
    <row r="1894" spans="2:7" ht="19.5" customHeight="1">
      <c r="B1894" s="98" t="s">
        <v>743</v>
      </c>
      <c r="C1894" s="118" t="s">
        <v>2</v>
      </c>
      <c r="D1894" s="114" t="s">
        <v>191</v>
      </c>
      <c r="E1894" s="117"/>
      <c r="G1894" s="110"/>
    </row>
    <row r="1895" spans="2:7" ht="19.5" customHeight="1">
      <c r="B1895" s="98" t="s">
        <v>743</v>
      </c>
      <c r="C1895" s="118" t="s">
        <v>40</v>
      </c>
      <c r="D1895" s="114" t="s">
        <v>698</v>
      </c>
      <c r="E1895" s="117"/>
      <c r="G1895" s="110"/>
    </row>
    <row r="1896" spans="2:7" ht="19.5" customHeight="1">
      <c r="B1896" s="98" t="s">
        <v>743</v>
      </c>
      <c r="C1896" s="118" t="s">
        <v>28</v>
      </c>
      <c r="D1896" s="114" t="s">
        <v>697</v>
      </c>
      <c r="E1896" s="120"/>
      <c r="G1896" s="110"/>
    </row>
    <row r="1897" spans="2:7" ht="19.5" customHeight="1">
      <c r="B1897" s="98" t="s">
        <v>743</v>
      </c>
      <c r="C1897" s="118" t="s">
        <v>28</v>
      </c>
      <c r="D1897" s="114" t="s">
        <v>697</v>
      </c>
      <c r="E1897" s="117"/>
      <c r="G1897" s="110"/>
    </row>
    <row r="1898" spans="2:7" ht="19.5" customHeight="1">
      <c r="B1898" s="98" t="s">
        <v>743</v>
      </c>
      <c r="C1898" s="118" t="s">
        <v>28</v>
      </c>
      <c r="D1898" s="114" t="s">
        <v>697</v>
      </c>
      <c r="E1898" s="120"/>
      <c r="G1898" s="110"/>
    </row>
    <row r="1899" spans="2:7" ht="19.5" customHeight="1">
      <c r="B1899" s="98" t="s">
        <v>743</v>
      </c>
      <c r="C1899" s="118" t="s">
        <v>28</v>
      </c>
      <c r="D1899" s="114" t="s">
        <v>697</v>
      </c>
      <c r="E1899" s="111"/>
      <c r="G1899" s="110"/>
    </row>
    <row r="1900" spans="2:7" ht="19.5" customHeight="1">
      <c r="B1900" s="98" t="s">
        <v>743</v>
      </c>
      <c r="C1900" s="118" t="s">
        <v>94</v>
      </c>
      <c r="D1900" s="114" t="s">
        <v>744</v>
      </c>
      <c r="E1900" s="112"/>
      <c r="G1900" s="110"/>
    </row>
    <row r="1901" spans="2:7" ht="19.5" customHeight="1">
      <c r="B1901" s="98" t="s">
        <v>743</v>
      </c>
      <c r="C1901" s="118" t="s">
        <v>94</v>
      </c>
      <c r="D1901" s="114" t="s">
        <v>744</v>
      </c>
      <c r="E1901" s="112"/>
      <c r="G1901" s="110"/>
    </row>
    <row r="1902" spans="2:7" ht="19.5" customHeight="1">
      <c r="B1902" s="98" t="s">
        <v>743</v>
      </c>
      <c r="C1902" s="118" t="s">
        <v>28</v>
      </c>
      <c r="D1902" s="119" t="s">
        <v>745</v>
      </c>
      <c r="E1902" s="113"/>
      <c r="G1902" s="110"/>
    </row>
    <row r="1903" spans="2:7" ht="19.5" customHeight="1">
      <c r="B1903" s="98" t="s">
        <v>743</v>
      </c>
      <c r="C1903" s="118" t="s">
        <v>28</v>
      </c>
      <c r="D1903" s="114" t="s">
        <v>697</v>
      </c>
      <c r="E1903" s="32"/>
      <c r="G1903" s="110"/>
    </row>
    <row r="1904" spans="2:7" ht="19.5" customHeight="1">
      <c r="B1904" s="98" t="s">
        <v>746</v>
      </c>
      <c r="C1904" s="118" t="s">
        <v>2</v>
      </c>
      <c r="D1904" s="119" t="s">
        <v>191</v>
      </c>
      <c r="E1904" s="120"/>
      <c r="G1904" s="110"/>
    </row>
    <row r="1905" spans="2:7" ht="19.5" customHeight="1">
      <c r="B1905" s="98" t="s">
        <v>746</v>
      </c>
      <c r="C1905" s="118" t="s">
        <v>2</v>
      </c>
      <c r="D1905" s="119" t="s">
        <v>191</v>
      </c>
      <c r="E1905" s="120"/>
      <c r="G1905" s="110"/>
    </row>
    <row r="1906" spans="2:7" ht="19.5" customHeight="1">
      <c r="B1906" s="98" t="s">
        <v>746</v>
      </c>
      <c r="C1906" s="118" t="s">
        <v>2</v>
      </c>
      <c r="D1906" s="119" t="s">
        <v>191</v>
      </c>
      <c r="E1906" s="120"/>
      <c r="G1906" s="110"/>
    </row>
    <row r="1907" spans="2:7" ht="19.5" customHeight="1">
      <c r="B1907" s="98" t="s">
        <v>746</v>
      </c>
      <c r="C1907" s="118" t="s">
        <v>2</v>
      </c>
      <c r="D1907" s="119" t="s">
        <v>191</v>
      </c>
      <c r="E1907" s="117"/>
      <c r="G1907" s="110"/>
    </row>
    <row r="1908" spans="2:7" ht="19.5" customHeight="1">
      <c r="B1908" s="98" t="s">
        <v>746</v>
      </c>
      <c r="C1908" s="118" t="s">
        <v>40</v>
      </c>
      <c r="D1908" s="119" t="s">
        <v>193</v>
      </c>
      <c r="E1908" s="117"/>
      <c r="G1908" s="110"/>
    </row>
    <row r="1909" spans="2:7" ht="19.5" customHeight="1">
      <c r="B1909" s="98" t="s">
        <v>746</v>
      </c>
      <c r="C1909" s="118" t="s">
        <v>2</v>
      </c>
      <c r="D1909" s="119" t="s">
        <v>191</v>
      </c>
      <c r="E1909" s="117"/>
      <c r="G1909" s="110"/>
    </row>
    <row r="1910" spans="2:7" ht="19.5" customHeight="1">
      <c r="B1910" s="98" t="s">
        <v>746</v>
      </c>
      <c r="C1910" s="118" t="s">
        <v>94</v>
      </c>
      <c r="D1910" s="119" t="s">
        <v>344</v>
      </c>
      <c r="E1910" s="120"/>
      <c r="G1910" s="110"/>
    </row>
    <row r="1911" spans="2:7" ht="19.5" customHeight="1">
      <c r="B1911" s="98" t="s">
        <v>746</v>
      </c>
      <c r="C1911" s="118" t="s">
        <v>40</v>
      </c>
      <c r="D1911" s="119" t="s">
        <v>196</v>
      </c>
      <c r="E1911" s="117"/>
      <c r="G1911" s="110"/>
    </row>
    <row r="1912" spans="2:7" ht="19.5" customHeight="1">
      <c r="B1912" s="98" t="s">
        <v>746</v>
      </c>
      <c r="C1912" s="118" t="s">
        <v>28</v>
      </c>
      <c r="D1912" s="119" t="s">
        <v>577</v>
      </c>
      <c r="E1912" s="120"/>
      <c r="G1912" s="110"/>
    </row>
    <row r="1913" spans="2:7" ht="19.5" customHeight="1">
      <c r="B1913" s="98" t="s">
        <v>746</v>
      </c>
      <c r="C1913" s="118" t="s">
        <v>40</v>
      </c>
      <c r="D1913" s="119" t="s">
        <v>193</v>
      </c>
      <c r="E1913" s="111"/>
      <c r="G1913" s="110"/>
    </row>
    <row r="1914" spans="2:7" ht="19.5" customHeight="1">
      <c r="B1914" s="98" t="s">
        <v>746</v>
      </c>
      <c r="C1914" s="118" t="s">
        <v>28</v>
      </c>
      <c r="D1914" s="114" t="s">
        <v>577</v>
      </c>
      <c r="E1914" s="112"/>
      <c r="G1914" s="110"/>
    </row>
    <row r="1915" spans="2:7" ht="19.5" customHeight="1">
      <c r="B1915" s="98" t="s">
        <v>746</v>
      </c>
      <c r="C1915" s="110" t="s">
        <v>28</v>
      </c>
      <c r="D1915" s="114" t="s">
        <v>716</v>
      </c>
      <c r="E1915" s="112"/>
      <c r="G1915" s="110"/>
    </row>
    <row r="1916" spans="2:7" ht="19.5" customHeight="1">
      <c r="B1916" s="98" t="s">
        <v>746</v>
      </c>
      <c r="C1916" s="118" t="s">
        <v>40</v>
      </c>
      <c r="D1916" s="114" t="s">
        <v>646</v>
      </c>
      <c r="E1916" s="113"/>
      <c r="G1916" s="110"/>
    </row>
    <row r="1917" spans="2:7" ht="19.5" customHeight="1">
      <c r="B1917" s="98" t="s">
        <v>746</v>
      </c>
      <c r="C1917" s="118" t="s">
        <v>2</v>
      </c>
      <c r="D1917" s="114" t="s">
        <v>191</v>
      </c>
      <c r="E1917" s="32"/>
      <c r="G1917" s="110"/>
    </row>
    <row r="1918" spans="2:7" ht="19.5" customHeight="1">
      <c r="B1918" s="98" t="s">
        <v>746</v>
      </c>
      <c r="C1918" s="118" t="s">
        <v>28</v>
      </c>
      <c r="D1918" s="114" t="s">
        <v>577</v>
      </c>
      <c r="E1918" s="120"/>
      <c r="G1918" s="110"/>
    </row>
    <row r="1919" spans="2:7" ht="19.5" customHeight="1">
      <c r="B1919" s="98" t="s">
        <v>746</v>
      </c>
      <c r="C1919" s="118" t="s">
        <v>2</v>
      </c>
      <c r="D1919" s="114" t="s">
        <v>191</v>
      </c>
      <c r="E1919" s="78"/>
      <c r="G1919" s="110"/>
    </row>
    <row r="1920" spans="2:7" ht="19.5" customHeight="1">
      <c r="B1920" s="98" t="s">
        <v>746</v>
      </c>
      <c r="C1920" s="118" t="s">
        <v>2</v>
      </c>
      <c r="D1920" s="114" t="s">
        <v>191</v>
      </c>
      <c r="E1920" s="78"/>
      <c r="G1920" s="110"/>
    </row>
    <row r="1921" spans="2:7" ht="19.5" customHeight="1">
      <c r="B1921" s="98" t="s">
        <v>746</v>
      </c>
      <c r="C1921" s="118" t="s">
        <v>2</v>
      </c>
      <c r="D1921" s="114" t="s">
        <v>191</v>
      </c>
      <c r="E1921" s="78"/>
      <c r="G1921" s="110"/>
    </row>
    <row r="1922" spans="2:7" ht="19.5" customHeight="1">
      <c r="B1922" s="98" t="s">
        <v>746</v>
      </c>
      <c r="C1922" s="118" t="s">
        <v>2</v>
      </c>
      <c r="D1922" s="114" t="s">
        <v>191</v>
      </c>
      <c r="E1922" s="78"/>
      <c r="G1922" s="110"/>
    </row>
    <row r="1923" spans="2:7" ht="19.5" customHeight="1">
      <c r="B1923" s="98" t="s">
        <v>746</v>
      </c>
      <c r="C1923" s="118" t="s">
        <v>94</v>
      </c>
      <c r="D1923" s="114" t="s">
        <v>747</v>
      </c>
      <c r="E1923" s="78"/>
      <c r="G1923" s="110"/>
    </row>
    <row r="1924" spans="2:7" ht="19.5" customHeight="1">
      <c r="B1924" s="98" t="s">
        <v>746</v>
      </c>
      <c r="C1924" s="118" t="s">
        <v>40</v>
      </c>
      <c r="D1924" s="114" t="s">
        <v>646</v>
      </c>
      <c r="E1924" s="78"/>
      <c r="G1924" s="110"/>
    </row>
    <row r="1925" spans="2:7" ht="19.5" customHeight="1">
      <c r="B1925" s="98" t="s">
        <v>746</v>
      </c>
      <c r="C1925" s="118" t="s">
        <v>94</v>
      </c>
      <c r="D1925" s="114" t="s">
        <v>747</v>
      </c>
      <c r="E1925" s="9"/>
      <c r="G1925" s="110"/>
    </row>
    <row r="1926" spans="2:7" ht="19.5" customHeight="1">
      <c r="B1926" s="98" t="s">
        <v>746</v>
      </c>
      <c r="C1926" s="118" t="s">
        <v>94</v>
      </c>
      <c r="D1926" s="114" t="s">
        <v>747</v>
      </c>
      <c r="E1926" s="9"/>
      <c r="G1926" s="110"/>
    </row>
    <row r="1927" spans="2:7" ht="19.5" customHeight="1">
      <c r="B1927" s="98" t="s">
        <v>748</v>
      </c>
      <c r="C1927" s="118" t="s">
        <v>40</v>
      </c>
      <c r="D1927" s="114" t="s">
        <v>646</v>
      </c>
      <c r="E1927" s="120"/>
      <c r="G1927" s="110"/>
    </row>
    <row r="1928" spans="2:7" ht="19.5" customHeight="1">
      <c r="B1928" s="98" t="s">
        <v>748</v>
      </c>
      <c r="C1928" s="118" t="s">
        <v>2</v>
      </c>
      <c r="D1928" s="114" t="s">
        <v>259</v>
      </c>
      <c r="E1928" s="120"/>
      <c r="G1928" s="110"/>
    </row>
    <row r="1929" spans="2:7" ht="19.5" customHeight="1">
      <c r="B1929" s="98" t="s">
        <v>748</v>
      </c>
      <c r="C1929" s="118" t="s">
        <v>28</v>
      </c>
      <c r="D1929" s="114" t="s">
        <v>577</v>
      </c>
      <c r="E1929" s="120"/>
      <c r="G1929" s="110"/>
    </row>
    <row r="1930" spans="2:7" ht="19.5" customHeight="1">
      <c r="B1930" s="98" t="s">
        <v>748</v>
      </c>
      <c r="C1930" s="118" t="s">
        <v>2</v>
      </c>
      <c r="D1930" s="119" t="s">
        <v>259</v>
      </c>
      <c r="E1930" s="117"/>
      <c r="G1930" s="110"/>
    </row>
    <row r="1931" spans="2:7" ht="19.5" customHeight="1">
      <c r="B1931" s="98" t="s">
        <v>748</v>
      </c>
      <c r="C1931" s="118" t="s">
        <v>94</v>
      </c>
      <c r="D1931" s="119" t="s">
        <v>749</v>
      </c>
      <c r="E1931" s="117"/>
      <c r="G1931" s="110"/>
    </row>
    <row r="1932" spans="2:7" ht="19.5" customHeight="1">
      <c r="B1932" s="98" t="s">
        <v>748</v>
      </c>
      <c r="C1932" s="118" t="s">
        <v>94</v>
      </c>
      <c r="D1932" s="119" t="s">
        <v>749</v>
      </c>
      <c r="E1932" s="117"/>
      <c r="G1932" s="110"/>
    </row>
    <row r="1933" spans="2:7" ht="19.5" customHeight="1">
      <c r="B1933" s="98" t="s">
        <v>748</v>
      </c>
      <c r="C1933" s="118" t="s">
        <v>28</v>
      </c>
      <c r="D1933" s="119" t="s">
        <v>577</v>
      </c>
      <c r="E1933" s="120"/>
      <c r="G1933" s="110"/>
    </row>
    <row r="1934" spans="2:7" ht="19.5" customHeight="1">
      <c r="B1934" s="98" t="s">
        <v>748</v>
      </c>
      <c r="C1934" s="118" t="s">
        <v>2</v>
      </c>
      <c r="D1934" s="119" t="s">
        <v>259</v>
      </c>
      <c r="E1934" s="117"/>
      <c r="G1934" s="110"/>
    </row>
    <row r="1935" spans="2:7" ht="19.5" customHeight="1">
      <c r="B1935" s="98" t="s">
        <v>748</v>
      </c>
      <c r="C1935" s="118" t="s">
        <v>40</v>
      </c>
      <c r="D1935" s="119" t="s">
        <v>646</v>
      </c>
      <c r="E1935" s="120"/>
      <c r="G1935" s="110"/>
    </row>
    <row r="1936" spans="2:7" ht="19.5" customHeight="1">
      <c r="B1936" s="98" t="s">
        <v>750</v>
      </c>
      <c r="C1936" s="118" t="s">
        <v>28</v>
      </c>
      <c r="D1936" s="114" t="s">
        <v>577</v>
      </c>
      <c r="E1936" s="120"/>
      <c r="G1936" s="110"/>
    </row>
    <row r="1937" spans="2:7" ht="19.5" customHeight="1">
      <c r="B1937" s="98" t="s">
        <v>750</v>
      </c>
      <c r="C1937" s="118" t="s">
        <v>28</v>
      </c>
      <c r="D1937" s="114" t="s">
        <v>577</v>
      </c>
      <c r="E1937" s="120"/>
      <c r="G1937" s="110"/>
    </row>
    <row r="1938" spans="2:7" ht="19.5" customHeight="1">
      <c r="B1938" s="98" t="s">
        <v>750</v>
      </c>
      <c r="C1938" s="118" t="s">
        <v>94</v>
      </c>
      <c r="D1938" s="114" t="s">
        <v>679</v>
      </c>
      <c r="E1938" s="120"/>
      <c r="G1938" s="110"/>
    </row>
    <row r="1939" spans="2:7" ht="19.5" customHeight="1">
      <c r="B1939" s="98" t="s">
        <v>750</v>
      </c>
      <c r="C1939" s="110" t="s">
        <v>2</v>
      </c>
      <c r="D1939" s="114" t="s">
        <v>252</v>
      </c>
      <c r="E1939" s="117"/>
      <c r="G1939" s="110"/>
    </row>
    <row r="1940" spans="2:7" ht="19.5" customHeight="1">
      <c r="B1940" s="98" t="s">
        <v>750</v>
      </c>
      <c r="C1940" s="118" t="s">
        <v>2</v>
      </c>
      <c r="D1940" s="114" t="s">
        <v>252</v>
      </c>
      <c r="E1940" s="117"/>
      <c r="G1940" s="110"/>
    </row>
    <row r="1941" spans="2:7" ht="19.5" customHeight="1">
      <c r="B1941" s="98" t="s">
        <v>750</v>
      </c>
      <c r="C1941" s="118" t="s">
        <v>40</v>
      </c>
      <c r="D1941" s="114" t="s">
        <v>698</v>
      </c>
      <c r="E1941" s="117"/>
      <c r="G1941" s="110"/>
    </row>
    <row r="1942" spans="2:7" ht="19.5" customHeight="1">
      <c r="B1942" s="98" t="s">
        <v>750</v>
      </c>
      <c r="C1942" s="118" t="s">
        <v>40</v>
      </c>
      <c r="D1942" s="114" t="s">
        <v>698</v>
      </c>
      <c r="E1942" s="120"/>
      <c r="G1942" s="110"/>
    </row>
    <row r="1943" spans="2:7" ht="19.5" customHeight="1">
      <c r="B1943" s="98" t="s">
        <v>750</v>
      </c>
      <c r="C1943" s="118" t="s">
        <v>40</v>
      </c>
      <c r="D1943" s="119" t="s">
        <v>196</v>
      </c>
      <c r="E1943" s="117"/>
      <c r="G1943" s="110"/>
    </row>
    <row r="1944" spans="2:7" ht="19.5" customHeight="1">
      <c r="B1944" s="98" t="s">
        <v>750</v>
      </c>
      <c r="C1944" s="118" t="s">
        <v>392</v>
      </c>
      <c r="D1944" s="119" t="s">
        <v>751</v>
      </c>
      <c r="E1944" s="120"/>
      <c r="G1944" s="110"/>
    </row>
    <row r="1945" spans="2:7" ht="19.5" customHeight="1">
      <c r="B1945" s="98" t="s">
        <v>750</v>
      </c>
      <c r="C1945" s="118" t="s">
        <v>392</v>
      </c>
      <c r="D1945" s="119" t="s">
        <v>751</v>
      </c>
      <c r="E1945" s="111"/>
      <c r="G1945" s="110"/>
    </row>
    <row r="1946" spans="2:7" ht="19.5" customHeight="1">
      <c r="B1946" s="98" t="s">
        <v>750</v>
      </c>
      <c r="C1946" s="118" t="s">
        <v>1200</v>
      </c>
      <c r="D1946" s="119" t="s">
        <v>753</v>
      </c>
      <c r="E1946" s="112"/>
      <c r="G1946" s="110"/>
    </row>
    <row r="1947" spans="2:7" ht="19.5" customHeight="1">
      <c r="B1947" s="98" t="s">
        <v>750</v>
      </c>
      <c r="C1947" s="118" t="s">
        <v>2</v>
      </c>
      <c r="D1947" s="119" t="s">
        <v>252</v>
      </c>
      <c r="E1947" s="112"/>
      <c r="G1947" s="110"/>
    </row>
    <row r="1948" spans="2:7" ht="19.5" customHeight="1">
      <c r="B1948" s="98" t="s">
        <v>750</v>
      </c>
      <c r="C1948" s="118" t="s">
        <v>28</v>
      </c>
      <c r="D1948" s="119" t="s">
        <v>754</v>
      </c>
      <c r="E1948" s="113"/>
      <c r="G1948" s="110"/>
    </row>
    <row r="1949" spans="2:7" ht="19.5" customHeight="1">
      <c r="B1949" s="98" t="s">
        <v>750</v>
      </c>
      <c r="C1949" s="118" t="s">
        <v>28</v>
      </c>
      <c r="D1949" s="119" t="s">
        <v>755</v>
      </c>
      <c r="E1949" s="32"/>
      <c r="G1949" s="110"/>
    </row>
    <row r="1950" spans="2:7" ht="19.5" customHeight="1">
      <c r="B1950" s="98" t="s">
        <v>756</v>
      </c>
      <c r="C1950" s="118" t="s">
        <v>28</v>
      </c>
      <c r="D1950" s="119" t="s">
        <v>754</v>
      </c>
      <c r="E1950" s="120"/>
      <c r="G1950" s="110"/>
    </row>
    <row r="1951" spans="2:7" ht="19.5" customHeight="1">
      <c r="B1951" s="98" t="s">
        <v>756</v>
      </c>
      <c r="C1951" s="118" t="s">
        <v>28</v>
      </c>
      <c r="D1951" s="119" t="s">
        <v>757</v>
      </c>
      <c r="E1951" s="120"/>
      <c r="G1951" s="110"/>
    </row>
    <row r="1952" spans="2:7" ht="19.5" customHeight="1">
      <c r="B1952" s="98" t="s">
        <v>756</v>
      </c>
      <c r="C1952" s="118" t="s">
        <v>28</v>
      </c>
      <c r="D1952" s="119" t="s">
        <v>755</v>
      </c>
      <c r="E1952" s="120"/>
      <c r="G1952" s="110"/>
    </row>
    <row r="1953" spans="2:7" ht="19.5" customHeight="1">
      <c r="B1953" s="98" t="s">
        <v>756</v>
      </c>
      <c r="C1953" s="118" t="s">
        <v>392</v>
      </c>
      <c r="D1953" s="119" t="s">
        <v>758</v>
      </c>
      <c r="E1953" s="117"/>
      <c r="G1953" s="110"/>
    </row>
    <row r="1954" spans="2:7" ht="19.5" customHeight="1">
      <c r="B1954" s="98" t="s">
        <v>756</v>
      </c>
      <c r="C1954" s="118" t="s">
        <v>2</v>
      </c>
      <c r="D1954" s="119" t="s">
        <v>252</v>
      </c>
      <c r="E1954" s="117"/>
      <c r="G1954" s="110"/>
    </row>
    <row r="1955" spans="2:7" ht="19.5" customHeight="1">
      <c r="B1955" s="98" t="s">
        <v>756</v>
      </c>
      <c r="C1955" s="118" t="s">
        <v>40</v>
      </c>
      <c r="D1955" s="114" t="s">
        <v>759</v>
      </c>
      <c r="E1955" s="117"/>
      <c r="G1955" s="110"/>
    </row>
    <row r="1956" spans="2:7" ht="19.5" customHeight="1">
      <c r="B1956" s="98" t="s">
        <v>756</v>
      </c>
      <c r="C1956" s="118" t="s">
        <v>2</v>
      </c>
      <c r="D1956" s="114" t="s">
        <v>252</v>
      </c>
      <c r="E1956" s="120"/>
      <c r="G1956" s="110"/>
    </row>
    <row r="1957" spans="2:7" ht="19.5" customHeight="1">
      <c r="B1957" s="98" t="s">
        <v>756</v>
      </c>
      <c r="C1957" s="118" t="s">
        <v>40</v>
      </c>
      <c r="D1957" s="114" t="s">
        <v>760</v>
      </c>
      <c r="E1957" s="117"/>
      <c r="G1957" s="110"/>
    </row>
    <row r="1958" spans="2:7" ht="19.5" customHeight="1">
      <c r="B1958" s="98" t="s">
        <v>756</v>
      </c>
      <c r="C1958" s="110" t="s">
        <v>28</v>
      </c>
      <c r="D1958" s="114" t="s">
        <v>577</v>
      </c>
      <c r="E1958" s="120"/>
      <c r="G1958" s="110"/>
    </row>
    <row r="1959" spans="2:7" ht="19.5" customHeight="1">
      <c r="B1959" s="98" t="s">
        <v>756</v>
      </c>
      <c r="C1959" s="118" t="s">
        <v>28</v>
      </c>
      <c r="D1959" s="114" t="s">
        <v>577</v>
      </c>
      <c r="E1959" s="111"/>
      <c r="G1959" s="110"/>
    </row>
    <row r="1960" spans="2:7" ht="19.5" customHeight="1">
      <c r="B1960" s="98" t="s">
        <v>756</v>
      </c>
      <c r="C1960" s="118" t="s">
        <v>2</v>
      </c>
      <c r="D1960" s="119" t="s">
        <v>252</v>
      </c>
      <c r="E1960" s="112"/>
      <c r="G1960" s="110"/>
    </row>
    <row r="1961" spans="2:7" ht="19.5" customHeight="1">
      <c r="B1961" s="98" t="s">
        <v>756</v>
      </c>
      <c r="C1961" s="118" t="s">
        <v>2</v>
      </c>
      <c r="D1961" s="119" t="s">
        <v>252</v>
      </c>
      <c r="E1961" s="112"/>
      <c r="G1961" s="110"/>
    </row>
    <row r="1962" spans="2:7" ht="19.5" customHeight="1">
      <c r="B1962" s="98" t="s">
        <v>756</v>
      </c>
      <c r="C1962" s="118" t="s">
        <v>94</v>
      </c>
      <c r="D1962" s="119" t="s">
        <v>679</v>
      </c>
      <c r="E1962" s="113"/>
      <c r="G1962" s="110"/>
    </row>
    <row r="1963" spans="2:7" ht="19.5" customHeight="1">
      <c r="B1963" s="98" t="s">
        <v>756</v>
      </c>
      <c r="C1963" s="118" t="s">
        <v>184</v>
      </c>
      <c r="D1963" s="119" t="s">
        <v>2532</v>
      </c>
      <c r="E1963" s="32"/>
      <c r="G1963" s="110"/>
    </row>
    <row r="1964" spans="2:7" ht="19.5" customHeight="1">
      <c r="B1964" s="98" t="s">
        <v>761</v>
      </c>
      <c r="C1964" s="118" t="s">
        <v>28</v>
      </c>
      <c r="D1964" s="119" t="s">
        <v>762</v>
      </c>
      <c r="E1964" s="120"/>
      <c r="G1964" s="110"/>
    </row>
    <row r="1965" spans="2:7" ht="19.5" customHeight="1">
      <c r="B1965" s="98" t="s">
        <v>761</v>
      </c>
      <c r="C1965" s="118" t="s">
        <v>392</v>
      </c>
      <c r="D1965" s="119" t="s">
        <v>427</v>
      </c>
      <c r="E1965" s="120"/>
      <c r="G1965" s="110"/>
    </row>
    <row r="1966" spans="2:7" ht="19.5" customHeight="1">
      <c r="B1966" s="98" t="s">
        <v>761</v>
      </c>
      <c r="C1966" s="118" t="s">
        <v>28</v>
      </c>
      <c r="D1966" s="119" t="s">
        <v>762</v>
      </c>
      <c r="E1966" s="120"/>
      <c r="G1966" s="110"/>
    </row>
    <row r="1967" spans="2:7" ht="19.5" customHeight="1">
      <c r="B1967" s="98" t="s">
        <v>761</v>
      </c>
      <c r="C1967" s="118" t="s">
        <v>94</v>
      </c>
      <c r="D1967" s="119" t="s">
        <v>764</v>
      </c>
      <c r="E1967" s="117"/>
      <c r="G1967" s="110"/>
    </row>
    <row r="1968" spans="2:7" ht="19.5" customHeight="1">
      <c r="B1968" s="98" t="s">
        <v>761</v>
      </c>
      <c r="C1968" s="118" t="s">
        <v>28</v>
      </c>
      <c r="D1968" s="119" t="s">
        <v>762</v>
      </c>
      <c r="E1968" s="117"/>
      <c r="G1968" s="110"/>
    </row>
    <row r="1969" spans="2:7" ht="19.5" customHeight="1">
      <c r="B1969" s="98" t="s">
        <v>761</v>
      </c>
      <c r="C1969" s="118" t="s">
        <v>28</v>
      </c>
      <c r="D1969" s="119" t="s">
        <v>765</v>
      </c>
      <c r="E1969" s="117"/>
      <c r="G1969" s="110"/>
    </row>
    <row r="1970" spans="2:7" ht="19.5" customHeight="1">
      <c r="B1970" s="98" t="s">
        <v>761</v>
      </c>
      <c r="C1970" s="118" t="s">
        <v>2</v>
      </c>
      <c r="D1970" s="119" t="s">
        <v>259</v>
      </c>
      <c r="E1970" s="120"/>
      <c r="G1970" s="110"/>
    </row>
    <row r="1971" spans="2:7" ht="19.5" customHeight="1">
      <c r="B1971" s="98" t="s">
        <v>761</v>
      </c>
      <c r="C1971" s="118" t="s">
        <v>28</v>
      </c>
      <c r="D1971" s="114" t="s">
        <v>577</v>
      </c>
      <c r="E1971" s="117"/>
      <c r="G1971" s="110"/>
    </row>
    <row r="1972" spans="2:7" ht="19.5" customHeight="1">
      <c r="B1972" s="98" t="s">
        <v>761</v>
      </c>
      <c r="C1972" s="118" t="s">
        <v>2</v>
      </c>
      <c r="D1972" s="114" t="s">
        <v>252</v>
      </c>
      <c r="E1972" s="120"/>
      <c r="G1972" s="110"/>
    </row>
    <row r="1973" spans="2:7" ht="19.5" customHeight="1">
      <c r="B1973" s="98" t="s">
        <v>761</v>
      </c>
      <c r="C1973" s="118" t="s">
        <v>40</v>
      </c>
      <c r="D1973" s="114" t="s">
        <v>698</v>
      </c>
      <c r="E1973" s="111"/>
      <c r="G1973" s="110"/>
    </row>
    <row r="1974" spans="2:7" ht="19.5" customHeight="1">
      <c r="B1974" s="98" t="s">
        <v>761</v>
      </c>
      <c r="C1974" s="118" t="s">
        <v>2</v>
      </c>
      <c r="D1974" s="119" t="s">
        <v>577</v>
      </c>
      <c r="E1974" s="112"/>
      <c r="G1974" s="110"/>
    </row>
    <row r="1975" spans="2:7" ht="19.5" customHeight="1">
      <c r="B1975" s="98" t="s">
        <v>761</v>
      </c>
      <c r="C1975" s="118" t="s">
        <v>2</v>
      </c>
      <c r="D1975" s="119" t="s">
        <v>259</v>
      </c>
      <c r="E1975" s="112"/>
      <c r="G1975" s="110"/>
    </row>
    <row r="1976" spans="2:7" ht="19.5" customHeight="1">
      <c r="B1976" s="98" t="s">
        <v>761</v>
      </c>
      <c r="C1976" s="118" t="s">
        <v>94</v>
      </c>
      <c r="D1976" s="119" t="s">
        <v>764</v>
      </c>
      <c r="E1976" s="113"/>
      <c r="G1976" s="110"/>
    </row>
    <row r="1977" spans="2:7" ht="19.5" customHeight="1">
      <c r="B1977" s="98" t="s">
        <v>766</v>
      </c>
      <c r="C1977" s="118" t="s">
        <v>28</v>
      </c>
      <c r="D1977" s="119" t="s">
        <v>767</v>
      </c>
      <c r="E1977" s="120"/>
      <c r="G1977" s="110"/>
    </row>
    <row r="1978" spans="2:7" ht="19.5" customHeight="1">
      <c r="B1978" s="98" t="s">
        <v>766</v>
      </c>
      <c r="C1978" s="118" t="s">
        <v>40</v>
      </c>
      <c r="D1978" s="119" t="s">
        <v>768</v>
      </c>
      <c r="E1978" s="120"/>
      <c r="G1978" s="110"/>
    </row>
    <row r="1979" spans="2:7" ht="19.5" customHeight="1">
      <c r="B1979" s="98" t="s">
        <v>766</v>
      </c>
      <c r="C1979" s="118" t="s">
        <v>28</v>
      </c>
      <c r="D1979" s="119" t="s">
        <v>767</v>
      </c>
      <c r="E1979" s="120"/>
      <c r="G1979" s="110"/>
    </row>
    <row r="1980" spans="2:7" ht="19.5" customHeight="1">
      <c r="B1980" s="98" t="s">
        <v>766</v>
      </c>
      <c r="C1980" s="118" t="s">
        <v>392</v>
      </c>
      <c r="D1980" s="119" t="s">
        <v>758</v>
      </c>
      <c r="E1980" s="117"/>
      <c r="G1980" s="110"/>
    </row>
    <row r="1981" spans="2:7" ht="19.5" customHeight="1">
      <c r="B1981" s="98" t="s">
        <v>766</v>
      </c>
      <c r="C1981" s="118" t="s">
        <v>2</v>
      </c>
      <c r="D1981" s="119" t="s">
        <v>769</v>
      </c>
      <c r="E1981" s="117"/>
      <c r="G1981" s="110"/>
    </row>
    <row r="1982" spans="2:7" ht="19.5" customHeight="1">
      <c r="B1982" s="98" t="s">
        <v>766</v>
      </c>
      <c r="C1982" s="118" t="s">
        <v>2</v>
      </c>
      <c r="D1982" s="119" t="s">
        <v>769</v>
      </c>
      <c r="E1982" s="117"/>
      <c r="G1982" s="110"/>
    </row>
    <row r="1983" spans="2:7" ht="19.5" customHeight="1">
      <c r="B1983" s="98" t="s">
        <v>766</v>
      </c>
      <c r="C1983" s="118" t="s">
        <v>2</v>
      </c>
      <c r="D1983" s="119" t="s">
        <v>769</v>
      </c>
      <c r="E1983" s="120"/>
      <c r="G1983" s="110"/>
    </row>
    <row r="1984" spans="2:7" ht="19.5" customHeight="1">
      <c r="B1984" s="98" t="s">
        <v>766</v>
      </c>
      <c r="C1984" s="118" t="s">
        <v>40</v>
      </c>
      <c r="D1984" s="119" t="s">
        <v>770</v>
      </c>
      <c r="E1984" s="117"/>
      <c r="G1984" s="110"/>
    </row>
    <row r="1985" spans="2:7" ht="19.5" customHeight="1">
      <c r="B1985" s="98" t="s">
        <v>766</v>
      </c>
      <c r="C1985" s="118" t="s">
        <v>28</v>
      </c>
      <c r="D1985" s="114" t="s">
        <v>697</v>
      </c>
      <c r="E1985" s="120"/>
      <c r="G1985" s="110"/>
    </row>
    <row r="1986" spans="2:7" ht="19.5" customHeight="1">
      <c r="B1986" s="98" t="s">
        <v>766</v>
      </c>
      <c r="C1986" s="118" t="s">
        <v>28</v>
      </c>
      <c r="D1986" s="114" t="s">
        <v>771</v>
      </c>
      <c r="E1986" s="111"/>
      <c r="G1986" s="110"/>
    </row>
    <row r="1987" spans="2:7" ht="19.5" customHeight="1">
      <c r="B1987" s="98" t="s">
        <v>766</v>
      </c>
      <c r="C1987" s="118" t="s">
        <v>94</v>
      </c>
      <c r="D1987" s="114" t="s">
        <v>344</v>
      </c>
      <c r="E1987" s="112"/>
      <c r="G1987" s="110"/>
    </row>
    <row r="1988" spans="2:7" ht="19.5" customHeight="1">
      <c r="B1988" s="98" t="s">
        <v>766</v>
      </c>
      <c r="C1988" s="110" t="s">
        <v>28</v>
      </c>
      <c r="D1988" s="114" t="s">
        <v>506</v>
      </c>
      <c r="E1988" s="112"/>
      <c r="G1988" s="110"/>
    </row>
    <row r="1989" spans="2:7" ht="19.5" customHeight="1">
      <c r="B1989" s="98" t="s">
        <v>766</v>
      </c>
      <c r="C1989" s="118" t="s">
        <v>28</v>
      </c>
      <c r="D1989" s="114" t="s">
        <v>697</v>
      </c>
      <c r="E1989" s="113"/>
      <c r="G1989" s="110"/>
    </row>
    <row r="1990" spans="2:7" ht="19.5" customHeight="1">
      <c r="B1990" s="98" t="s">
        <v>766</v>
      </c>
      <c r="C1990" s="118" t="s">
        <v>94</v>
      </c>
      <c r="D1990" s="114" t="s">
        <v>344</v>
      </c>
      <c r="E1990" s="32"/>
      <c r="G1990" s="110"/>
    </row>
    <row r="1991" spans="2:7" ht="19.5" customHeight="1">
      <c r="B1991" s="98" t="s">
        <v>766</v>
      </c>
      <c r="C1991" s="118" t="s">
        <v>2</v>
      </c>
      <c r="D1991" s="114" t="s">
        <v>191</v>
      </c>
      <c r="E1991" s="120"/>
      <c r="G1991" s="110"/>
    </row>
    <row r="1992" spans="2:7" ht="19.5" customHeight="1">
      <c r="B1992" s="98" t="s">
        <v>766</v>
      </c>
      <c r="C1992" s="118" t="s">
        <v>2</v>
      </c>
      <c r="D1992" s="114" t="s">
        <v>191</v>
      </c>
      <c r="E1992" s="78"/>
      <c r="G1992" s="110"/>
    </row>
    <row r="1993" spans="2:7" ht="19.5" customHeight="1">
      <c r="B1993" s="98" t="s">
        <v>766</v>
      </c>
      <c r="C1993" s="118" t="s">
        <v>2</v>
      </c>
      <c r="D1993" s="114" t="s">
        <v>191</v>
      </c>
      <c r="E1993" s="78"/>
      <c r="G1993" s="110"/>
    </row>
    <row r="1994" spans="2:7" ht="19.5" customHeight="1">
      <c r="B1994" s="98" t="s">
        <v>772</v>
      </c>
      <c r="C1994" s="118" t="s">
        <v>2</v>
      </c>
      <c r="D1994" s="119" t="s">
        <v>773</v>
      </c>
      <c r="E1994" s="120"/>
      <c r="G1994" s="110"/>
    </row>
    <row r="1995" spans="2:7" ht="19.5" customHeight="1">
      <c r="B1995" s="98" t="s">
        <v>772</v>
      </c>
      <c r="C1995" s="118" t="s">
        <v>2</v>
      </c>
      <c r="D1995" s="119" t="s">
        <v>773</v>
      </c>
      <c r="E1995" s="120"/>
      <c r="G1995" s="110"/>
    </row>
    <row r="1996" spans="2:7" ht="19.5" customHeight="1">
      <c r="B1996" s="98" t="s">
        <v>772</v>
      </c>
      <c r="C1996" s="118" t="s">
        <v>392</v>
      </c>
      <c r="D1996" s="119" t="s">
        <v>471</v>
      </c>
      <c r="E1996" s="120"/>
      <c r="G1996" s="110"/>
    </row>
    <row r="1997" spans="2:7" ht="19.5" customHeight="1">
      <c r="B1997" s="98" t="s">
        <v>772</v>
      </c>
      <c r="C1997" s="118" t="s">
        <v>2</v>
      </c>
      <c r="D1997" s="119" t="s">
        <v>773</v>
      </c>
      <c r="E1997" s="117"/>
      <c r="G1997" s="110"/>
    </row>
    <row r="1998" spans="2:7" ht="19.5" customHeight="1">
      <c r="B1998" s="98" t="s">
        <v>772</v>
      </c>
      <c r="C1998" s="118" t="s">
        <v>2</v>
      </c>
      <c r="D1998" s="119" t="s">
        <v>773</v>
      </c>
      <c r="E1998" s="117"/>
      <c r="G1998" s="110"/>
    </row>
    <row r="1999" spans="2:7" ht="19.5" customHeight="1">
      <c r="B1999" s="98" t="s">
        <v>772</v>
      </c>
      <c r="C1999" s="118" t="s">
        <v>28</v>
      </c>
      <c r="D1999" s="119" t="s">
        <v>754</v>
      </c>
      <c r="E1999" s="117"/>
      <c r="G1999" s="110"/>
    </row>
    <row r="2000" spans="2:7" ht="19.5" customHeight="1">
      <c r="B2000" s="98" t="s">
        <v>772</v>
      </c>
      <c r="C2000" s="118" t="s">
        <v>28</v>
      </c>
      <c r="D2000" s="119" t="s">
        <v>754</v>
      </c>
      <c r="E2000" s="120"/>
      <c r="G2000" s="110"/>
    </row>
    <row r="2001" spans="2:8" ht="19.5" customHeight="1">
      <c r="B2001" s="98" t="s">
        <v>772</v>
      </c>
      <c r="C2001" s="118" t="s">
        <v>28</v>
      </c>
      <c r="D2001" s="119" t="s">
        <v>754</v>
      </c>
      <c r="E2001" s="117"/>
      <c r="G2001" s="110"/>
      <c r="H2001" s="109">
        <f>+(30+K31+K50+K43+K58+K38+K55+K69+K71+K64+K75+K66)</f>
        <v>17137</v>
      </c>
    </row>
    <row r="2002" spans="2:8" ht="19.5" customHeight="1">
      <c r="B2002" s="98" t="s">
        <v>772</v>
      </c>
      <c r="C2002" s="118" t="s">
        <v>28</v>
      </c>
      <c r="D2002" s="114" t="s">
        <v>577</v>
      </c>
      <c r="E2002" s="120"/>
      <c r="G2002" s="110"/>
    </row>
    <row r="2003" spans="2:8" ht="19.5" customHeight="1">
      <c r="B2003" s="98" t="s">
        <v>772</v>
      </c>
      <c r="C2003" s="118" t="s">
        <v>2</v>
      </c>
      <c r="D2003" s="114" t="s">
        <v>191</v>
      </c>
      <c r="E2003" s="111"/>
      <c r="G2003" s="110"/>
    </row>
    <row r="2004" spans="2:8" ht="19.5" customHeight="1">
      <c r="B2004" s="98" t="s">
        <v>772</v>
      </c>
      <c r="C2004" s="118" t="s">
        <v>2</v>
      </c>
      <c r="D2004" s="114" t="s">
        <v>191</v>
      </c>
      <c r="E2004" s="112"/>
      <c r="G2004" s="110"/>
    </row>
    <row r="2005" spans="2:8" ht="19.5" customHeight="1">
      <c r="B2005" s="98" t="s">
        <v>772</v>
      </c>
      <c r="C2005" s="118" t="s">
        <v>28</v>
      </c>
      <c r="D2005" s="114" t="s">
        <v>577</v>
      </c>
      <c r="E2005" s="112"/>
      <c r="G2005" s="110"/>
    </row>
    <row r="2006" spans="2:8" ht="19.5" customHeight="1">
      <c r="B2006" s="98" t="s">
        <v>772</v>
      </c>
      <c r="C2006" s="118" t="s">
        <v>28</v>
      </c>
      <c r="D2006" s="114" t="s">
        <v>577</v>
      </c>
      <c r="E2006" s="113"/>
      <c r="G2006" s="110"/>
    </row>
    <row r="2007" spans="2:8" ht="19.5" customHeight="1">
      <c r="B2007" s="98" t="s">
        <v>772</v>
      </c>
      <c r="C2007" s="118" t="s">
        <v>2</v>
      </c>
      <c r="D2007" s="114" t="s">
        <v>191</v>
      </c>
      <c r="E2007" s="32"/>
      <c r="G2007" s="110"/>
    </row>
    <row r="2008" spans="2:8" ht="19.5" customHeight="1">
      <c r="B2008" s="98" t="s">
        <v>772</v>
      </c>
      <c r="C2008" s="118" t="s">
        <v>94</v>
      </c>
      <c r="D2008" s="114" t="s">
        <v>344</v>
      </c>
      <c r="E2008" s="120"/>
      <c r="G2008" s="110"/>
    </row>
    <row r="2009" spans="2:8" ht="19.5" customHeight="1">
      <c r="B2009" s="98" t="s">
        <v>772</v>
      </c>
      <c r="C2009" s="118" t="s">
        <v>28</v>
      </c>
      <c r="D2009" s="114" t="s">
        <v>577</v>
      </c>
      <c r="E2009" s="78"/>
      <c r="G2009" s="110"/>
    </row>
    <row r="2010" spans="2:8" ht="19.5" customHeight="1">
      <c r="B2010" s="98" t="s">
        <v>774</v>
      </c>
      <c r="C2010" s="118" t="s">
        <v>3</v>
      </c>
      <c r="D2010" s="119" t="s">
        <v>775</v>
      </c>
      <c r="E2010" s="120" t="s">
        <v>776</v>
      </c>
      <c r="G2010" s="110"/>
    </row>
    <row r="2011" spans="2:8" ht="19.5" customHeight="1">
      <c r="B2011" s="98" t="s">
        <v>774</v>
      </c>
      <c r="C2011" s="118" t="s">
        <v>28</v>
      </c>
      <c r="D2011" s="119" t="s">
        <v>754</v>
      </c>
      <c r="E2011" s="120"/>
      <c r="G2011" s="110"/>
    </row>
    <row r="2012" spans="2:8" ht="19.5" customHeight="1">
      <c r="B2012" s="98" t="s">
        <v>774</v>
      </c>
      <c r="C2012" s="118" t="s">
        <v>392</v>
      </c>
      <c r="D2012" s="119" t="s">
        <v>471</v>
      </c>
      <c r="E2012" s="120"/>
      <c r="G2012" s="110"/>
    </row>
    <row r="2013" spans="2:8" ht="19.5" customHeight="1">
      <c r="B2013" s="98" t="s">
        <v>774</v>
      </c>
      <c r="C2013" s="118" t="s">
        <v>2</v>
      </c>
      <c r="D2013" s="119" t="s">
        <v>777</v>
      </c>
      <c r="E2013" s="117"/>
      <c r="G2013" s="110"/>
    </row>
    <row r="2014" spans="2:8" ht="19.5" customHeight="1">
      <c r="B2014" s="98" t="s">
        <v>774</v>
      </c>
      <c r="C2014" s="118" t="s">
        <v>3</v>
      </c>
      <c r="D2014" s="119" t="s">
        <v>209</v>
      </c>
      <c r="E2014" s="120" t="s">
        <v>776</v>
      </c>
      <c r="G2014" s="110"/>
    </row>
    <row r="2015" spans="2:8" ht="19.5" customHeight="1">
      <c r="B2015" s="98" t="s">
        <v>774</v>
      </c>
      <c r="C2015" s="118" t="s">
        <v>3</v>
      </c>
      <c r="D2015" s="119" t="s">
        <v>209</v>
      </c>
      <c r="E2015" s="120" t="s">
        <v>776</v>
      </c>
      <c r="G2015" s="110"/>
    </row>
    <row r="2016" spans="2:8" ht="19.5" customHeight="1">
      <c r="B2016" s="98" t="s">
        <v>774</v>
      </c>
      <c r="C2016" s="118" t="s">
        <v>3</v>
      </c>
      <c r="D2016" s="119" t="s">
        <v>209</v>
      </c>
      <c r="E2016" s="120" t="s">
        <v>776</v>
      </c>
      <c r="G2016" s="110"/>
    </row>
    <row r="2017" spans="2:7" ht="19.5" customHeight="1">
      <c r="B2017" s="98" t="s">
        <v>774</v>
      </c>
      <c r="C2017" s="118" t="s">
        <v>3</v>
      </c>
      <c r="D2017" s="119" t="s">
        <v>209</v>
      </c>
      <c r="E2017" s="120" t="s">
        <v>776</v>
      </c>
      <c r="G2017" s="110"/>
    </row>
    <row r="2018" spans="2:7" ht="19.5" customHeight="1">
      <c r="B2018" s="98" t="s">
        <v>774</v>
      </c>
      <c r="C2018" s="118" t="s">
        <v>28</v>
      </c>
      <c r="D2018" s="119" t="s">
        <v>754</v>
      </c>
      <c r="E2018" s="120"/>
      <c r="G2018" s="110"/>
    </row>
    <row r="2019" spans="2:7" ht="19.5" customHeight="1">
      <c r="B2019" s="98" t="s">
        <v>774</v>
      </c>
      <c r="C2019" s="118" t="s">
        <v>2502</v>
      </c>
      <c r="D2019" s="119" t="s">
        <v>724</v>
      </c>
      <c r="E2019" s="111" t="s">
        <v>776</v>
      </c>
      <c r="G2019" s="110"/>
    </row>
    <row r="2020" spans="2:7" ht="19.5" customHeight="1">
      <c r="B2020" s="98" t="s">
        <v>774</v>
      </c>
      <c r="C2020" s="118" t="s">
        <v>28</v>
      </c>
      <c r="D2020" s="119" t="s">
        <v>754</v>
      </c>
      <c r="E2020" s="112"/>
      <c r="G2020" s="110"/>
    </row>
    <row r="2021" spans="2:7" ht="19.5" customHeight="1">
      <c r="B2021" s="98" t="s">
        <v>774</v>
      </c>
      <c r="C2021" s="118" t="s">
        <v>28</v>
      </c>
      <c r="D2021" s="119" t="s">
        <v>754</v>
      </c>
      <c r="E2021" s="112"/>
      <c r="G2021" s="110"/>
    </row>
    <row r="2022" spans="2:7" ht="19.5" customHeight="1">
      <c r="B2022" s="98" t="s">
        <v>774</v>
      </c>
      <c r="C2022" s="118" t="s">
        <v>3</v>
      </c>
      <c r="D2022" s="119" t="s">
        <v>209</v>
      </c>
      <c r="E2022" s="120" t="s">
        <v>776</v>
      </c>
      <c r="G2022" s="110"/>
    </row>
    <row r="2023" spans="2:7" ht="19.5" customHeight="1">
      <c r="B2023" s="98" t="s">
        <v>774</v>
      </c>
      <c r="C2023" s="118" t="s">
        <v>3</v>
      </c>
      <c r="D2023" s="119" t="s">
        <v>209</v>
      </c>
      <c r="E2023" s="120" t="s">
        <v>776</v>
      </c>
      <c r="G2023" s="110"/>
    </row>
    <row r="2024" spans="2:7" ht="19.5" customHeight="1">
      <c r="B2024" s="98" t="s">
        <v>774</v>
      </c>
      <c r="C2024" s="118" t="s">
        <v>3</v>
      </c>
      <c r="D2024" s="119" t="s">
        <v>209</v>
      </c>
      <c r="E2024" s="120" t="s">
        <v>776</v>
      </c>
      <c r="G2024" s="110"/>
    </row>
    <row r="2025" spans="2:7" ht="19.5" customHeight="1">
      <c r="B2025" s="98" t="s">
        <v>779</v>
      </c>
      <c r="C2025" s="118" t="s">
        <v>40</v>
      </c>
      <c r="D2025" s="127" t="s">
        <v>768</v>
      </c>
      <c r="E2025" s="120"/>
      <c r="G2025" s="110"/>
    </row>
    <row r="2026" spans="2:7" ht="19.5" customHeight="1">
      <c r="B2026" s="98" t="s">
        <v>779</v>
      </c>
      <c r="C2026" s="118" t="s">
        <v>94</v>
      </c>
      <c r="D2026" s="127" t="s">
        <v>780</v>
      </c>
      <c r="E2026" s="120"/>
      <c r="G2026" s="110"/>
    </row>
    <row r="2027" spans="2:7" ht="19.5" customHeight="1">
      <c r="B2027" s="98" t="s">
        <v>779</v>
      </c>
      <c r="C2027" s="118" t="s">
        <v>28</v>
      </c>
      <c r="D2027" s="127" t="s">
        <v>767</v>
      </c>
      <c r="E2027" s="120"/>
      <c r="G2027" s="110"/>
    </row>
    <row r="2028" spans="2:7" ht="19.5" customHeight="1">
      <c r="B2028" s="98" t="s">
        <v>779</v>
      </c>
      <c r="C2028" s="118" t="s">
        <v>40</v>
      </c>
      <c r="D2028" s="127" t="s">
        <v>781</v>
      </c>
      <c r="E2028" s="117"/>
      <c r="G2028" s="110"/>
    </row>
    <row r="2029" spans="2:7" ht="19.5" customHeight="1">
      <c r="B2029" s="98" t="s">
        <v>779</v>
      </c>
      <c r="C2029" s="118" t="s">
        <v>28</v>
      </c>
      <c r="D2029" s="127" t="s">
        <v>782</v>
      </c>
      <c r="E2029" s="117"/>
      <c r="G2029" s="110"/>
    </row>
    <row r="2030" spans="2:7" ht="19.5" customHeight="1">
      <c r="B2030" s="98" t="s">
        <v>779</v>
      </c>
      <c r="C2030" s="118" t="s">
        <v>2</v>
      </c>
      <c r="D2030" s="114" t="s">
        <v>783</v>
      </c>
      <c r="E2030" s="120"/>
      <c r="G2030" s="110"/>
    </row>
    <row r="2031" spans="2:7" ht="19.5" customHeight="1">
      <c r="B2031" s="98" t="s">
        <v>779</v>
      </c>
      <c r="C2031" s="118" t="s">
        <v>28</v>
      </c>
      <c r="D2031" s="114" t="s">
        <v>577</v>
      </c>
      <c r="E2031" s="120"/>
      <c r="G2031" s="110"/>
    </row>
    <row r="2032" spans="2:7" ht="19.5" customHeight="1">
      <c r="B2032" s="98" t="s">
        <v>779</v>
      </c>
      <c r="C2032" s="118" t="s">
        <v>28</v>
      </c>
      <c r="D2032" s="114" t="s">
        <v>577</v>
      </c>
      <c r="E2032" s="120"/>
      <c r="G2032" s="110"/>
    </row>
    <row r="2033" spans="2:7" ht="19.5" customHeight="1">
      <c r="B2033" s="98" t="s">
        <v>779</v>
      </c>
      <c r="C2033" s="110" t="s">
        <v>40</v>
      </c>
      <c r="D2033" s="114" t="s">
        <v>784</v>
      </c>
      <c r="E2033" s="114"/>
      <c r="G2033" s="110"/>
    </row>
    <row r="2034" spans="2:7" ht="19.5" customHeight="1">
      <c r="B2034" s="98" t="s">
        <v>779</v>
      </c>
      <c r="C2034" s="118" t="s">
        <v>184</v>
      </c>
      <c r="D2034" s="114" t="s">
        <v>2528</v>
      </c>
      <c r="E2034" s="114"/>
      <c r="G2034" s="110"/>
    </row>
    <row r="2035" spans="2:7" ht="19.5" customHeight="1">
      <c r="B2035" s="98" t="s">
        <v>779</v>
      </c>
      <c r="C2035" s="118" t="s">
        <v>28</v>
      </c>
      <c r="D2035" s="114" t="s">
        <v>577</v>
      </c>
      <c r="E2035" s="120"/>
      <c r="G2035" s="110"/>
    </row>
    <row r="2036" spans="2:7" ht="19.5" customHeight="1">
      <c r="B2036" s="98" t="s">
        <v>779</v>
      </c>
      <c r="C2036" s="118" t="s">
        <v>28</v>
      </c>
      <c r="D2036" s="114" t="s">
        <v>577</v>
      </c>
      <c r="E2036" s="120"/>
      <c r="G2036" s="110"/>
    </row>
    <row r="2037" spans="2:7" ht="19.5" customHeight="1">
      <c r="B2037" s="98" t="s">
        <v>779</v>
      </c>
      <c r="C2037" s="118" t="s">
        <v>28</v>
      </c>
      <c r="D2037" s="114" t="s">
        <v>577</v>
      </c>
      <c r="E2037" s="120"/>
      <c r="G2037" s="110"/>
    </row>
    <row r="2038" spans="2:7" ht="19.5" customHeight="1">
      <c r="B2038" s="98" t="s">
        <v>779</v>
      </c>
      <c r="C2038" s="118" t="s">
        <v>28</v>
      </c>
      <c r="D2038" s="114" t="s">
        <v>785</v>
      </c>
      <c r="E2038" s="114"/>
      <c r="G2038" s="110"/>
    </row>
    <row r="2039" spans="2:7" ht="19.5" customHeight="1">
      <c r="B2039" s="98" t="s">
        <v>779</v>
      </c>
      <c r="C2039" s="118" t="s">
        <v>40</v>
      </c>
      <c r="D2039" s="114" t="s">
        <v>786</v>
      </c>
      <c r="E2039" s="114"/>
      <c r="G2039" s="110"/>
    </row>
    <row r="2040" spans="2:7" ht="19.5" customHeight="1">
      <c r="B2040" s="98" t="s">
        <v>787</v>
      </c>
      <c r="C2040" s="118" t="s">
        <v>28</v>
      </c>
      <c r="D2040" s="119" t="s">
        <v>788</v>
      </c>
      <c r="E2040" s="120"/>
      <c r="G2040" s="110"/>
    </row>
    <row r="2041" spans="2:7" ht="19.5" customHeight="1">
      <c r="B2041" s="98" t="s">
        <v>787</v>
      </c>
      <c r="C2041" s="118" t="s">
        <v>28</v>
      </c>
      <c r="D2041" s="119" t="s">
        <v>789</v>
      </c>
      <c r="E2041" s="120"/>
      <c r="G2041" s="110"/>
    </row>
    <row r="2042" spans="2:7" ht="19.5" customHeight="1">
      <c r="B2042" s="98" t="s">
        <v>787</v>
      </c>
      <c r="C2042" s="118" t="s">
        <v>28</v>
      </c>
      <c r="D2042" s="119" t="s">
        <v>782</v>
      </c>
      <c r="E2042" s="120"/>
      <c r="G2042" s="110"/>
    </row>
    <row r="2043" spans="2:7" ht="19.5" customHeight="1">
      <c r="B2043" s="98" t="s">
        <v>787</v>
      </c>
      <c r="C2043" s="118" t="s">
        <v>1200</v>
      </c>
      <c r="D2043" s="119" t="s">
        <v>791</v>
      </c>
      <c r="E2043" s="117"/>
      <c r="G2043" s="110"/>
    </row>
    <row r="2044" spans="2:7" ht="19.5" customHeight="1">
      <c r="B2044" s="98" t="s">
        <v>787</v>
      </c>
      <c r="C2044" s="118" t="s">
        <v>28</v>
      </c>
      <c r="D2044" s="119" t="s">
        <v>788</v>
      </c>
      <c r="E2044" s="117"/>
      <c r="G2044" s="110"/>
    </row>
    <row r="2045" spans="2:7" ht="19.5" customHeight="1">
      <c r="B2045" s="98" t="s">
        <v>787</v>
      </c>
      <c r="C2045" s="118" t="s">
        <v>28</v>
      </c>
      <c r="D2045" s="119" t="s">
        <v>792</v>
      </c>
      <c r="E2045" s="117"/>
      <c r="G2045" s="110"/>
    </row>
    <row r="2046" spans="2:7" ht="19.5" customHeight="1">
      <c r="B2046" s="98" t="s">
        <v>787</v>
      </c>
      <c r="C2046" s="118" t="s">
        <v>40</v>
      </c>
      <c r="D2046" s="119" t="s">
        <v>770</v>
      </c>
      <c r="E2046" s="120"/>
      <c r="G2046" s="110"/>
    </row>
    <row r="2047" spans="2:7" ht="19.5" customHeight="1">
      <c r="B2047" s="98" t="s">
        <v>787</v>
      </c>
      <c r="C2047" s="118" t="s">
        <v>28</v>
      </c>
      <c r="D2047" s="119" t="s">
        <v>789</v>
      </c>
      <c r="E2047" s="117"/>
      <c r="G2047" s="110"/>
    </row>
    <row r="2048" spans="2:7" ht="19.5" customHeight="1">
      <c r="B2048" s="98" t="s">
        <v>787</v>
      </c>
      <c r="C2048" s="118" t="s">
        <v>28</v>
      </c>
      <c r="D2048" s="119" t="s">
        <v>789</v>
      </c>
      <c r="E2048" s="120"/>
      <c r="G2048" s="110"/>
    </row>
    <row r="2049" spans="2:7" ht="19.5" customHeight="1">
      <c r="B2049" s="98" t="s">
        <v>793</v>
      </c>
      <c r="C2049" s="118" t="s">
        <v>184</v>
      </c>
      <c r="D2049" s="114" t="s">
        <v>794</v>
      </c>
      <c r="E2049" s="111"/>
      <c r="G2049" s="110"/>
    </row>
    <row r="2050" spans="2:7" ht="19.5" customHeight="1">
      <c r="B2050" s="98" t="s">
        <v>793</v>
      </c>
      <c r="C2050" s="118" t="s">
        <v>40</v>
      </c>
      <c r="D2050" s="114" t="s">
        <v>196</v>
      </c>
      <c r="E2050" s="112"/>
      <c r="G2050" s="110"/>
    </row>
    <row r="2051" spans="2:7" ht="19.5" customHeight="1">
      <c r="B2051" s="98" t="s">
        <v>793</v>
      </c>
      <c r="C2051" s="118" t="s">
        <v>28</v>
      </c>
      <c r="D2051" s="114" t="s">
        <v>795</v>
      </c>
      <c r="E2051" s="112"/>
      <c r="G2051" s="110"/>
    </row>
    <row r="2052" spans="2:7" ht="19.5" customHeight="1">
      <c r="B2052" s="98" t="s">
        <v>793</v>
      </c>
      <c r="C2052" s="110" t="s">
        <v>2</v>
      </c>
      <c r="D2052" s="114" t="s">
        <v>279</v>
      </c>
      <c r="E2052" s="113"/>
      <c r="G2052" s="110"/>
    </row>
    <row r="2053" spans="2:7" ht="19.5" customHeight="1">
      <c r="B2053" s="98" t="s">
        <v>793</v>
      </c>
      <c r="C2053" s="118" t="s">
        <v>2</v>
      </c>
      <c r="D2053" s="114" t="s">
        <v>252</v>
      </c>
      <c r="E2053" s="32"/>
      <c r="G2053" s="110"/>
    </row>
    <row r="2054" spans="2:7" ht="19.5" customHeight="1">
      <c r="B2054" s="98" t="s">
        <v>793</v>
      </c>
      <c r="C2054" s="118" t="s">
        <v>28</v>
      </c>
      <c r="D2054" s="114" t="s">
        <v>796</v>
      </c>
      <c r="E2054" s="120"/>
      <c r="G2054" s="110"/>
    </row>
    <row r="2055" spans="2:7" ht="19.5" customHeight="1">
      <c r="B2055" s="98" t="s">
        <v>793</v>
      </c>
      <c r="C2055" s="118" t="s">
        <v>28</v>
      </c>
      <c r="D2055" s="114" t="s">
        <v>796</v>
      </c>
      <c r="E2055" s="78"/>
      <c r="G2055" s="110"/>
    </row>
    <row r="2056" spans="2:7" ht="19.5" customHeight="1">
      <c r="B2056" s="98" t="s">
        <v>793</v>
      </c>
      <c r="C2056" s="118" t="s">
        <v>2</v>
      </c>
      <c r="D2056" s="114" t="s">
        <v>252</v>
      </c>
      <c r="E2056" s="78"/>
      <c r="G2056" s="110"/>
    </row>
    <row r="2057" spans="2:7" ht="19.5" customHeight="1">
      <c r="B2057" s="98" t="s">
        <v>793</v>
      </c>
      <c r="C2057" s="118" t="s">
        <v>2</v>
      </c>
      <c r="D2057" s="114" t="s">
        <v>252</v>
      </c>
      <c r="E2057" s="78"/>
      <c r="G2057" s="110"/>
    </row>
    <row r="2058" spans="2:7" ht="19.5" customHeight="1">
      <c r="B2058" s="98" t="s">
        <v>793</v>
      </c>
      <c r="C2058" s="118" t="s">
        <v>2</v>
      </c>
      <c r="D2058" s="114" t="s">
        <v>252</v>
      </c>
      <c r="E2058" s="78"/>
      <c r="G2058" s="110"/>
    </row>
    <row r="2059" spans="2:7" ht="19.5" customHeight="1">
      <c r="B2059" s="98" t="s">
        <v>793</v>
      </c>
      <c r="C2059" s="118" t="s">
        <v>40</v>
      </c>
      <c r="D2059" s="114" t="s">
        <v>797</v>
      </c>
      <c r="E2059" s="78"/>
      <c r="G2059" s="110"/>
    </row>
    <row r="2060" spans="2:7" ht="19.5" customHeight="1">
      <c r="B2060" s="98" t="s">
        <v>793</v>
      </c>
      <c r="C2060" s="118" t="s">
        <v>28</v>
      </c>
      <c r="D2060" s="114" t="s">
        <v>796</v>
      </c>
      <c r="E2060" s="78"/>
      <c r="G2060" s="110"/>
    </row>
    <row r="2061" spans="2:7" ht="19.5" customHeight="1">
      <c r="B2061" s="98" t="s">
        <v>793</v>
      </c>
      <c r="C2061" s="118" t="s">
        <v>28</v>
      </c>
      <c r="D2061" s="114" t="s">
        <v>796</v>
      </c>
      <c r="E2061" s="9"/>
      <c r="G2061" s="110"/>
    </row>
    <row r="2062" spans="2:7" ht="19.5" customHeight="1">
      <c r="B2062" s="98" t="s">
        <v>800</v>
      </c>
      <c r="C2062" s="118" t="s">
        <v>28</v>
      </c>
      <c r="D2062" s="119" t="s">
        <v>767</v>
      </c>
      <c r="E2062" s="120"/>
      <c r="G2062" s="110"/>
    </row>
    <row r="2063" spans="2:7" ht="19.5" customHeight="1">
      <c r="B2063" s="98" t="s">
        <v>800</v>
      </c>
      <c r="C2063" s="118" t="s">
        <v>40</v>
      </c>
      <c r="D2063" s="119" t="s">
        <v>801</v>
      </c>
      <c r="E2063" s="120"/>
      <c r="G2063" s="110"/>
    </row>
    <row r="2064" spans="2:7" ht="19.5" customHeight="1">
      <c r="B2064" s="98" t="s">
        <v>800</v>
      </c>
      <c r="C2064" s="118" t="s">
        <v>2</v>
      </c>
      <c r="D2064" s="119" t="s">
        <v>259</v>
      </c>
      <c r="E2064" s="120"/>
      <c r="G2064" s="110"/>
    </row>
    <row r="2065" spans="2:7" ht="19.5" customHeight="1">
      <c r="B2065" s="98" t="s">
        <v>800</v>
      </c>
      <c r="C2065" s="118" t="s">
        <v>28</v>
      </c>
      <c r="D2065" s="114" t="s">
        <v>754</v>
      </c>
      <c r="E2065" s="117"/>
      <c r="G2065" s="110"/>
    </row>
    <row r="2066" spans="2:7" ht="19.5" customHeight="1">
      <c r="B2066" s="98" t="s">
        <v>800</v>
      </c>
      <c r="C2066" s="118" t="s">
        <v>2</v>
      </c>
      <c r="D2066" s="114" t="s">
        <v>252</v>
      </c>
      <c r="E2066" s="117"/>
      <c r="G2066" s="110"/>
    </row>
    <row r="2067" spans="2:7" ht="19.5" customHeight="1">
      <c r="B2067" s="98" t="s">
        <v>800</v>
      </c>
      <c r="C2067" s="118" t="s">
        <v>2505</v>
      </c>
      <c r="D2067" s="114" t="s">
        <v>510</v>
      </c>
      <c r="E2067" s="117"/>
      <c r="G2067" s="110"/>
    </row>
    <row r="2068" spans="2:7" ht="19.5" customHeight="1">
      <c r="B2068" s="98" t="s">
        <v>800</v>
      </c>
      <c r="C2068" s="110" t="s">
        <v>28</v>
      </c>
      <c r="D2068" s="114" t="s">
        <v>754</v>
      </c>
      <c r="E2068" s="120"/>
      <c r="G2068" s="110"/>
    </row>
    <row r="2069" spans="2:7" ht="19.5" customHeight="1">
      <c r="B2069" s="98" t="s">
        <v>800</v>
      </c>
      <c r="C2069" s="118" t="s">
        <v>184</v>
      </c>
      <c r="D2069" s="114" t="s">
        <v>803</v>
      </c>
      <c r="E2069" s="117"/>
      <c r="G2069" s="110"/>
    </row>
    <row r="2070" spans="2:7" ht="19.5" customHeight="1">
      <c r="B2070" s="98" t="s">
        <v>800</v>
      </c>
      <c r="C2070" s="118" t="s">
        <v>28</v>
      </c>
      <c r="D2070" s="114" t="s">
        <v>754</v>
      </c>
      <c r="E2070" s="120"/>
      <c r="G2070" s="110"/>
    </row>
    <row r="2071" spans="2:7" ht="19.5" customHeight="1">
      <c r="B2071" s="98" t="s">
        <v>800</v>
      </c>
      <c r="C2071" s="118" t="s">
        <v>28</v>
      </c>
      <c r="D2071" s="119" t="s">
        <v>754</v>
      </c>
      <c r="E2071" s="111"/>
      <c r="G2071" s="110"/>
    </row>
    <row r="2072" spans="2:7" ht="19.5" customHeight="1">
      <c r="B2072" s="98" t="s">
        <v>800</v>
      </c>
      <c r="C2072" s="118" t="s">
        <v>2</v>
      </c>
      <c r="D2072" s="119" t="s">
        <v>804</v>
      </c>
      <c r="E2072" s="112"/>
      <c r="G2072" s="110"/>
    </row>
    <row r="2073" spans="2:7" ht="19.5" customHeight="1">
      <c r="B2073" s="98" t="s">
        <v>805</v>
      </c>
      <c r="C2073" s="118" t="s">
        <v>392</v>
      </c>
      <c r="D2073" s="119" t="s">
        <v>806</v>
      </c>
      <c r="E2073" s="120"/>
      <c r="G2073" s="110"/>
    </row>
    <row r="2074" spans="2:7" ht="19.5" customHeight="1">
      <c r="B2074" s="98" t="s">
        <v>805</v>
      </c>
      <c r="C2074" s="118" t="s">
        <v>28</v>
      </c>
      <c r="D2074" s="119" t="s">
        <v>754</v>
      </c>
      <c r="E2074" s="120"/>
      <c r="G2074" s="110"/>
    </row>
    <row r="2075" spans="2:7" ht="19.5" customHeight="1">
      <c r="B2075" s="98" t="s">
        <v>805</v>
      </c>
      <c r="C2075" s="118" t="s">
        <v>28</v>
      </c>
      <c r="D2075" s="119" t="s">
        <v>767</v>
      </c>
      <c r="E2075" s="120"/>
      <c r="G2075" s="110"/>
    </row>
    <row r="2076" spans="2:7" ht="19.5" customHeight="1">
      <c r="B2076" s="98" t="s">
        <v>805</v>
      </c>
      <c r="C2076" s="118" t="s">
        <v>28</v>
      </c>
      <c r="D2076" s="119" t="s">
        <v>767</v>
      </c>
      <c r="E2076" s="117"/>
      <c r="G2076" s="110"/>
    </row>
    <row r="2077" spans="2:7" ht="19.5" customHeight="1">
      <c r="B2077" s="98" t="s">
        <v>805</v>
      </c>
      <c r="C2077" s="118" t="s">
        <v>28</v>
      </c>
      <c r="D2077" s="119" t="s">
        <v>754</v>
      </c>
      <c r="E2077" s="117"/>
      <c r="G2077" s="110"/>
    </row>
    <row r="2078" spans="2:7" ht="19.5" customHeight="1">
      <c r="B2078" s="98" t="s">
        <v>805</v>
      </c>
      <c r="C2078" s="118" t="s">
        <v>2</v>
      </c>
      <c r="D2078" s="119" t="s">
        <v>807</v>
      </c>
      <c r="E2078" s="117"/>
      <c r="G2078" s="110"/>
    </row>
    <row r="2079" spans="2:7" ht="19.5" customHeight="1">
      <c r="B2079" s="98" t="s">
        <v>805</v>
      </c>
      <c r="C2079" s="118" t="s">
        <v>28</v>
      </c>
      <c r="D2079" s="119" t="s">
        <v>782</v>
      </c>
      <c r="E2079" s="120"/>
      <c r="G2079" s="110"/>
    </row>
    <row r="2080" spans="2:7" ht="19.5" customHeight="1">
      <c r="B2080" s="98" t="s">
        <v>805</v>
      </c>
      <c r="C2080" s="118" t="s">
        <v>28</v>
      </c>
      <c r="D2080" s="119" t="s">
        <v>767</v>
      </c>
      <c r="E2080" s="117"/>
      <c r="G2080" s="110"/>
    </row>
    <row r="2081" spans="2:7" ht="19.5" customHeight="1">
      <c r="B2081" s="98" t="s">
        <v>805</v>
      </c>
      <c r="C2081" s="118" t="s">
        <v>28</v>
      </c>
      <c r="D2081" s="119" t="s">
        <v>767</v>
      </c>
      <c r="E2081" s="120"/>
      <c r="G2081" s="110"/>
    </row>
    <row r="2082" spans="2:7" ht="19.5" customHeight="1">
      <c r="B2082" s="98" t="s">
        <v>805</v>
      </c>
      <c r="C2082" s="118" t="s">
        <v>28</v>
      </c>
      <c r="D2082" s="119" t="s">
        <v>767</v>
      </c>
      <c r="E2082" s="111"/>
      <c r="G2082" s="110"/>
    </row>
    <row r="2083" spans="2:7" ht="19.5" customHeight="1">
      <c r="B2083" s="98" t="s">
        <v>805</v>
      </c>
      <c r="C2083" s="118" t="s">
        <v>2</v>
      </c>
      <c r="D2083" s="114" t="s">
        <v>808</v>
      </c>
      <c r="E2083" s="112"/>
      <c r="G2083" s="110"/>
    </row>
    <row r="2084" spans="2:7" ht="19.5" customHeight="1">
      <c r="B2084" s="98" t="s">
        <v>805</v>
      </c>
      <c r="C2084" s="118" t="s">
        <v>184</v>
      </c>
      <c r="D2084" s="119" t="s">
        <v>803</v>
      </c>
      <c r="E2084" s="113"/>
      <c r="G2084" s="110"/>
    </row>
    <row r="2085" spans="2:7" ht="19.5" customHeight="1">
      <c r="B2085" s="98" t="s">
        <v>805</v>
      </c>
      <c r="C2085" s="118" t="s">
        <v>94</v>
      </c>
      <c r="D2085" s="119" t="s">
        <v>420</v>
      </c>
      <c r="E2085" s="32"/>
      <c r="G2085" s="110"/>
    </row>
    <row r="2086" spans="2:7" ht="19.5" customHeight="1">
      <c r="B2086" s="98" t="s">
        <v>809</v>
      </c>
      <c r="C2086" s="118" t="s">
        <v>28</v>
      </c>
      <c r="D2086" s="119" t="s">
        <v>810</v>
      </c>
      <c r="E2086" s="120"/>
      <c r="G2086" s="110"/>
    </row>
    <row r="2087" spans="2:7" ht="19.5" customHeight="1">
      <c r="B2087" s="98" t="s">
        <v>809</v>
      </c>
      <c r="C2087" s="118" t="s">
        <v>40</v>
      </c>
      <c r="D2087" s="119" t="s">
        <v>811</v>
      </c>
      <c r="E2087" s="120"/>
      <c r="G2087" s="110"/>
    </row>
    <row r="2088" spans="2:7" ht="19.5" customHeight="1">
      <c r="B2088" s="98" t="s">
        <v>809</v>
      </c>
      <c r="C2088" s="118" t="s">
        <v>28</v>
      </c>
      <c r="D2088" s="119" t="s">
        <v>142</v>
      </c>
      <c r="E2088" s="120"/>
      <c r="G2088" s="110"/>
    </row>
    <row r="2089" spans="2:7" ht="19.5" customHeight="1">
      <c r="B2089" s="98" t="s">
        <v>809</v>
      </c>
      <c r="C2089" s="118" t="s">
        <v>40</v>
      </c>
      <c r="D2089" s="119" t="s">
        <v>812</v>
      </c>
      <c r="E2089" s="117"/>
      <c r="G2089" s="110"/>
    </row>
    <row r="2090" spans="2:7" ht="19.5" customHeight="1">
      <c r="B2090" s="98" t="s">
        <v>809</v>
      </c>
      <c r="C2090" s="118" t="s">
        <v>28</v>
      </c>
      <c r="D2090" s="119" t="s">
        <v>810</v>
      </c>
      <c r="E2090" s="117"/>
      <c r="G2090" s="110"/>
    </row>
    <row r="2091" spans="2:7" ht="19.5" customHeight="1">
      <c r="B2091" s="98" t="s">
        <v>809</v>
      </c>
      <c r="C2091" s="118" t="s">
        <v>2</v>
      </c>
      <c r="D2091" s="119" t="s">
        <v>252</v>
      </c>
      <c r="E2091" s="117"/>
      <c r="G2091" s="110"/>
    </row>
    <row r="2092" spans="2:7" ht="19.5" customHeight="1">
      <c r="B2092" s="98" t="s">
        <v>809</v>
      </c>
      <c r="C2092" s="118" t="s">
        <v>40</v>
      </c>
      <c r="D2092" s="119" t="s">
        <v>811</v>
      </c>
      <c r="E2092" s="120"/>
      <c r="G2092" s="110"/>
    </row>
    <row r="2093" spans="2:7" ht="19.5" customHeight="1">
      <c r="B2093" s="98" t="s">
        <v>809</v>
      </c>
      <c r="C2093" s="118" t="s">
        <v>28</v>
      </c>
      <c r="D2093" s="119" t="s">
        <v>810</v>
      </c>
      <c r="E2093" s="117"/>
      <c r="G2093" s="110"/>
    </row>
    <row r="2094" spans="2:7" ht="19.5" customHeight="1">
      <c r="B2094" s="98" t="s">
        <v>809</v>
      </c>
      <c r="C2094" s="118" t="s">
        <v>28</v>
      </c>
      <c r="D2094" s="119" t="s">
        <v>810</v>
      </c>
      <c r="E2094" s="120"/>
      <c r="G2094" s="110"/>
    </row>
    <row r="2095" spans="2:7" ht="19.5" customHeight="1">
      <c r="B2095" s="98" t="s">
        <v>809</v>
      </c>
      <c r="C2095" s="118" t="s">
        <v>184</v>
      </c>
      <c r="D2095" s="119" t="s">
        <v>2525</v>
      </c>
      <c r="E2095" s="111"/>
      <c r="G2095" s="110"/>
    </row>
    <row r="2096" spans="2:7" ht="19.5" customHeight="1">
      <c r="B2096" s="98" t="s">
        <v>809</v>
      </c>
      <c r="C2096" s="118" t="s">
        <v>40</v>
      </c>
      <c r="D2096" s="119" t="s">
        <v>811</v>
      </c>
      <c r="E2096" s="112"/>
      <c r="G2096" s="110"/>
    </row>
    <row r="2097" spans="2:7" ht="19.5" customHeight="1">
      <c r="B2097" s="98" t="s">
        <v>809</v>
      </c>
      <c r="C2097" s="118" t="s">
        <v>40</v>
      </c>
      <c r="D2097" s="119" t="s">
        <v>812</v>
      </c>
      <c r="E2097" s="112"/>
      <c r="G2097" s="110"/>
    </row>
    <row r="2098" spans="2:7" ht="19.5" customHeight="1">
      <c r="B2098" s="98" t="s">
        <v>809</v>
      </c>
      <c r="C2098" s="118" t="s">
        <v>94</v>
      </c>
      <c r="D2098" s="119" t="s">
        <v>679</v>
      </c>
      <c r="E2098" s="113"/>
      <c r="G2098" s="110"/>
    </row>
    <row r="2099" spans="2:7" ht="19.5" customHeight="1">
      <c r="B2099" s="98" t="s">
        <v>809</v>
      </c>
      <c r="C2099" s="118" t="s">
        <v>28</v>
      </c>
      <c r="D2099" s="119" t="s">
        <v>810</v>
      </c>
      <c r="E2099" s="32"/>
      <c r="G2099" s="110"/>
    </row>
    <row r="2100" spans="2:7" ht="19.5" customHeight="1">
      <c r="B2100" s="98" t="s">
        <v>809</v>
      </c>
      <c r="C2100" s="118" t="s">
        <v>2</v>
      </c>
      <c r="D2100" s="119" t="s">
        <v>252</v>
      </c>
      <c r="E2100" s="120"/>
      <c r="G2100" s="110"/>
    </row>
    <row r="2101" spans="2:7" ht="19.5" customHeight="1">
      <c r="B2101" s="98" t="s">
        <v>809</v>
      </c>
      <c r="C2101" s="118" t="s">
        <v>2</v>
      </c>
      <c r="D2101" s="119" t="s">
        <v>252</v>
      </c>
      <c r="E2101" s="78"/>
      <c r="G2101" s="110"/>
    </row>
    <row r="2102" spans="2:7" ht="19.5" customHeight="1">
      <c r="B2102" s="98" t="s">
        <v>813</v>
      </c>
      <c r="C2102" s="118" t="s">
        <v>2499</v>
      </c>
      <c r="D2102" s="119" t="s">
        <v>814</v>
      </c>
      <c r="E2102" s="120" t="s">
        <v>262</v>
      </c>
      <c r="G2102" s="110"/>
    </row>
    <row r="2103" spans="2:7" ht="19.5" customHeight="1">
      <c r="B2103" s="98" t="s">
        <v>813</v>
      </c>
      <c r="C2103" s="118" t="s">
        <v>2</v>
      </c>
      <c r="D2103" s="119" t="s">
        <v>252</v>
      </c>
      <c r="E2103" s="120" t="s">
        <v>262</v>
      </c>
      <c r="G2103" s="110"/>
    </row>
    <row r="2104" spans="2:7" ht="19.5" customHeight="1">
      <c r="B2104" s="98" t="s">
        <v>813</v>
      </c>
      <c r="C2104" s="118" t="s">
        <v>2499</v>
      </c>
      <c r="D2104" s="119" t="s">
        <v>247</v>
      </c>
      <c r="E2104" s="120" t="s">
        <v>262</v>
      </c>
      <c r="G2104" s="110"/>
    </row>
    <row r="2105" spans="2:7" ht="19.5" customHeight="1">
      <c r="B2105" s="98" t="s">
        <v>813</v>
      </c>
      <c r="C2105" s="118" t="s">
        <v>2499</v>
      </c>
      <c r="D2105" s="119" t="s">
        <v>247</v>
      </c>
      <c r="E2105" s="120" t="s">
        <v>262</v>
      </c>
      <c r="G2105" s="110"/>
    </row>
    <row r="2106" spans="2:7" ht="19.5" customHeight="1">
      <c r="B2106" s="98" t="s">
        <v>813</v>
      </c>
      <c r="C2106" s="118" t="s">
        <v>2</v>
      </c>
      <c r="D2106" s="119" t="s">
        <v>252</v>
      </c>
      <c r="E2106" s="120" t="s">
        <v>262</v>
      </c>
      <c r="G2106" s="110"/>
    </row>
    <row r="2107" spans="2:7" ht="19.5" customHeight="1">
      <c r="B2107" s="98" t="s">
        <v>813</v>
      </c>
      <c r="C2107" s="118" t="s">
        <v>28</v>
      </c>
      <c r="D2107" s="127" t="s">
        <v>815</v>
      </c>
      <c r="E2107" s="120" t="s">
        <v>262</v>
      </c>
      <c r="G2107" s="110"/>
    </row>
    <row r="2108" spans="2:7" ht="19.5" customHeight="1">
      <c r="B2108" s="98" t="s">
        <v>813</v>
      </c>
      <c r="C2108" s="118" t="s">
        <v>3</v>
      </c>
      <c r="D2108" s="128" t="s">
        <v>651</v>
      </c>
      <c r="E2108" s="120" t="s">
        <v>262</v>
      </c>
      <c r="G2108" s="110"/>
    </row>
    <row r="2109" spans="2:7" ht="19.5" customHeight="1">
      <c r="B2109" s="98" t="s">
        <v>813</v>
      </c>
      <c r="C2109" s="118" t="s">
        <v>94</v>
      </c>
      <c r="D2109" s="114" t="s">
        <v>478</v>
      </c>
      <c r="E2109" s="120" t="s">
        <v>262</v>
      </c>
      <c r="G2109" s="110"/>
    </row>
    <row r="2110" spans="2:7" ht="19.5" customHeight="1">
      <c r="B2110" s="98" t="s">
        <v>813</v>
      </c>
      <c r="C2110" s="118" t="s">
        <v>2</v>
      </c>
      <c r="D2110" s="114" t="s">
        <v>252</v>
      </c>
      <c r="E2110" s="120" t="s">
        <v>262</v>
      </c>
      <c r="G2110" s="110"/>
    </row>
    <row r="2111" spans="2:7" ht="19.5" customHeight="1">
      <c r="B2111" s="98" t="s">
        <v>813</v>
      </c>
      <c r="C2111" s="110" t="s">
        <v>28</v>
      </c>
      <c r="D2111" s="114" t="s">
        <v>816</v>
      </c>
      <c r="E2111" s="120" t="s">
        <v>262</v>
      </c>
      <c r="G2111" s="110"/>
    </row>
    <row r="2112" spans="2:7" ht="19.5" customHeight="1">
      <c r="B2112" s="98" t="s">
        <v>813</v>
      </c>
      <c r="C2112" s="118" t="s">
        <v>28</v>
      </c>
      <c r="D2112" s="114" t="s">
        <v>577</v>
      </c>
      <c r="E2112" s="120" t="s">
        <v>262</v>
      </c>
      <c r="G2112" s="110"/>
    </row>
    <row r="2113" spans="2:7" ht="19.5" customHeight="1">
      <c r="B2113" s="98" t="s">
        <v>813</v>
      </c>
      <c r="C2113" s="118" t="s">
        <v>3</v>
      </c>
      <c r="D2113" s="123" t="s">
        <v>651</v>
      </c>
      <c r="E2113" s="120" t="s">
        <v>262</v>
      </c>
      <c r="G2113" s="110"/>
    </row>
    <row r="2114" spans="2:7" ht="19.5" customHeight="1">
      <c r="B2114" s="98" t="s">
        <v>813</v>
      </c>
      <c r="C2114" s="118" t="s">
        <v>3</v>
      </c>
      <c r="D2114" s="123" t="s">
        <v>651</v>
      </c>
      <c r="E2114" s="120" t="s">
        <v>262</v>
      </c>
      <c r="G2114" s="110"/>
    </row>
    <row r="2115" spans="2:7" ht="19.5" customHeight="1">
      <c r="B2115" s="98" t="s">
        <v>813</v>
      </c>
      <c r="C2115" s="118" t="s">
        <v>3</v>
      </c>
      <c r="D2115" s="123" t="s">
        <v>652</v>
      </c>
      <c r="E2115" s="120" t="s">
        <v>262</v>
      </c>
      <c r="G2115" s="110"/>
    </row>
    <row r="2116" spans="2:7" ht="19.5" customHeight="1">
      <c r="B2116" s="98" t="s">
        <v>813</v>
      </c>
      <c r="C2116" s="118" t="s">
        <v>3</v>
      </c>
      <c r="D2116" s="123" t="s">
        <v>652</v>
      </c>
      <c r="E2116" s="120" t="s">
        <v>262</v>
      </c>
      <c r="G2116" s="110"/>
    </row>
    <row r="2117" spans="2:7" ht="19.5" customHeight="1">
      <c r="B2117" s="98" t="s">
        <v>817</v>
      </c>
      <c r="C2117" s="118" t="s">
        <v>28</v>
      </c>
      <c r="D2117" s="127" t="s">
        <v>810</v>
      </c>
      <c r="E2117" s="120"/>
      <c r="G2117" s="110"/>
    </row>
    <row r="2118" spans="2:7" ht="19.5" customHeight="1">
      <c r="B2118" s="98" t="s">
        <v>817</v>
      </c>
      <c r="C2118" s="118" t="s">
        <v>28</v>
      </c>
      <c r="D2118" s="127" t="s">
        <v>810</v>
      </c>
      <c r="E2118" s="120"/>
      <c r="G2118" s="110"/>
    </row>
    <row r="2119" spans="2:7" ht="19.5" customHeight="1">
      <c r="B2119" s="98" t="s">
        <v>817</v>
      </c>
      <c r="C2119" s="118" t="s">
        <v>2</v>
      </c>
      <c r="D2119" s="127" t="s">
        <v>769</v>
      </c>
      <c r="E2119" s="120"/>
      <c r="G2119" s="110"/>
    </row>
    <row r="2120" spans="2:7" ht="19.5" customHeight="1">
      <c r="B2120" s="98" t="s">
        <v>817</v>
      </c>
      <c r="C2120" s="118" t="s">
        <v>392</v>
      </c>
      <c r="D2120" s="127" t="s">
        <v>806</v>
      </c>
      <c r="E2120" s="117"/>
      <c r="G2120" s="110"/>
    </row>
    <row r="2121" spans="2:7" ht="19.5" customHeight="1">
      <c r="B2121" s="98" t="s">
        <v>817</v>
      </c>
      <c r="C2121" s="118" t="s">
        <v>40</v>
      </c>
      <c r="D2121" s="127" t="s">
        <v>818</v>
      </c>
      <c r="E2121" s="117"/>
      <c r="G2121" s="110"/>
    </row>
    <row r="2122" spans="2:7" ht="19.5" customHeight="1">
      <c r="B2122" s="98" t="s">
        <v>817</v>
      </c>
      <c r="C2122" s="118" t="s">
        <v>28</v>
      </c>
      <c r="D2122" s="127" t="s">
        <v>819</v>
      </c>
      <c r="E2122" s="117"/>
      <c r="G2122" s="110"/>
    </row>
    <row r="2123" spans="2:7" ht="19.5" customHeight="1">
      <c r="B2123" s="98" t="s">
        <v>817</v>
      </c>
      <c r="C2123" s="118" t="s">
        <v>28</v>
      </c>
      <c r="D2123" s="127" t="s">
        <v>820</v>
      </c>
      <c r="E2123" s="120"/>
      <c r="G2123" s="110"/>
    </row>
    <row r="2124" spans="2:7" ht="19.5" customHeight="1">
      <c r="B2124" s="98" t="s">
        <v>817</v>
      </c>
      <c r="C2124" s="118" t="s">
        <v>155</v>
      </c>
      <c r="D2124" s="127" t="s">
        <v>822</v>
      </c>
      <c r="E2124" s="117"/>
      <c r="G2124" s="110"/>
    </row>
    <row r="2125" spans="2:7" ht="19.5" customHeight="1">
      <c r="B2125" s="98" t="s">
        <v>817</v>
      </c>
      <c r="C2125" s="118" t="s">
        <v>155</v>
      </c>
      <c r="D2125" s="127" t="s">
        <v>822</v>
      </c>
      <c r="E2125" s="120"/>
      <c r="G2125" s="110"/>
    </row>
    <row r="2126" spans="2:7" ht="19.5" customHeight="1">
      <c r="B2126" s="98" t="s">
        <v>817</v>
      </c>
      <c r="C2126" s="118" t="s">
        <v>28</v>
      </c>
      <c r="D2126" s="127" t="s">
        <v>577</v>
      </c>
      <c r="E2126" s="111"/>
      <c r="G2126" s="110"/>
    </row>
    <row r="2127" spans="2:7" ht="19.5" customHeight="1">
      <c r="B2127" s="98" t="s">
        <v>817</v>
      </c>
      <c r="C2127" s="118" t="s">
        <v>28</v>
      </c>
      <c r="D2127" s="127" t="s">
        <v>810</v>
      </c>
      <c r="E2127" s="112"/>
      <c r="G2127" s="110"/>
    </row>
    <row r="2128" spans="2:7" ht="19.5" customHeight="1">
      <c r="B2128" s="98" t="s">
        <v>817</v>
      </c>
      <c r="C2128" s="118" t="s">
        <v>40</v>
      </c>
      <c r="D2128" s="127" t="s">
        <v>823</v>
      </c>
      <c r="E2128" s="112"/>
      <c r="G2128" s="110"/>
    </row>
    <row r="2129" spans="2:7" ht="19.5" customHeight="1">
      <c r="B2129" s="98" t="s">
        <v>824</v>
      </c>
      <c r="C2129" s="118" t="s">
        <v>40</v>
      </c>
      <c r="D2129" s="114" t="s">
        <v>825</v>
      </c>
      <c r="E2129" s="113"/>
      <c r="G2129" s="110"/>
    </row>
    <row r="2130" spans="2:7" ht="19.5" customHeight="1">
      <c r="B2130" s="98" t="s">
        <v>824</v>
      </c>
      <c r="C2130" s="118" t="s">
        <v>28</v>
      </c>
      <c r="D2130" s="114" t="s">
        <v>577</v>
      </c>
      <c r="E2130" s="32"/>
      <c r="G2130" s="110"/>
    </row>
    <row r="2131" spans="2:7" ht="19.5" customHeight="1">
      <c r="B2131" s="98" t="s">
        <v>824</v>
      </c>
      <c r="C2131" s="110" t="s">
        <v>2</v>
      </c>
      <c r="D2131" s="114" t="s">
        <v>252</v>
      </c>
      <c r="E2131" s="120"/>
      <c r="G2131" s="110"/>
    </row>
    <row r="2132" spans="2:7" ht="19.5" customHeight="1">
      <c r="B2132" s="98" t="s">
        <v>824</v>
      </c>
      <c r="C2132" s="118" t="s">
        <v>2</v>
      </c>
      <c r="D2132" s="114" t="s">
        <v>252</v>
      </c>
      <c r="E2132" s="78"/>
      <c r="G2132" s="110"/>
    </row>
    <row r="2133" spans="2:7" ht="19.5" customHeight="1">
      <c r="B2133" s="98" t="s">
        <v>824</v>
      </c>
      <c r="C2133" s="118" t="s">
        <v>28</v>
      </c>
      <c r="D2133" s="114" t="s">
        <v>577</v>
      </c>
      <c r="E2133" s="78"/>
      <c r="G2133" s="110"/>
    </row>
    <row r="2134" spans="2:7" ht="19.5" customHeight="1">
      <c r="B2134" s="98" t="s">
        <v>824</v>
      </c>
      <c r="C2134" s="118" t="s">
        <v>2</v>
      </c>
      <c r="D2134" s="114" t="s">
        <v>804</v>
      </c>
      <c r="E2134" s="78"/>
      <c r="G2134" s="110"/>
    </row>
    <row r="2135" spans="2:7" ht="19.5" customHeight="1">
      <c r="B2135" s="98" t="s">
        <v>824</v>
      </c>
      <c r="C2135" s="118" t="s">
        <v>2</v>
      </c>
      <c r="D2135" s="114" t="s">
        <v>804</v>
      </c>
      <c r="E2135" s="78"/>
      <c r="G2135" s="110"/>
    </row>
    <row r="2136" spans="2:7" ht="19.5" customHeight="1">
      <c r="B2136" s="98" t="s">
        <v>826</v>
      </c>
      <c r="C2136" s="118" t="s">
        <v>40</v>
      </c>
      <c r="D2136" s="119" t="s">
        <v>823</v>
      </c>
      <c r="E2136" s="120"/>
      <c r="G2136" s="110"/>
    </row>
    <row r="2137" spans="2:7" ht="19.5" customHeight="1">
      <c r="B2137" s="98" t="s">
        <v>826</v>
      </c>
      <c r="C2137" s="118" t="s">
        <v>28</v>
      </c>
      <c r="D2137" s="119" t="s">
        <v>810</v>
      </c>
      <c r="E2137" s="120"/>
      <c r="G2137" s="110"/>
    </row>
    <row r="2138" spans="2:7" ht="19.5" customHeight="1">
      <c r="B2138" s="98" t="s">
        <v>826</v>
      </c>
      <c r="C2138" s="118" t="s">
        <v>40</v>
      </c>
      <c r="D2138" s="119" t="s">
        <v>818</v>
      </c>
      <c r="E2138" s="120"/>
      <c r="G2138" s="110"/>
    </row>
    <row r="2139" spans="2:7" ht="19.5" customHeight="1">
      <c r="B2139" s="98" t="s">
        <v>826</v>
      </c>
      <c r="C2139" s="118" t="s">
        <v>40</v>
      </c>
      <c r="D2139" s="119" t="s">
        <v>818</v>
      </c>
      <c r="E2139" s="117"/>
      <c r="G2139" s="110"/>
    </row>
    <row r="2140" spans="2:7" ht="19.5" customHeight="1">
      <c r="B2140" s="98" t="s">
        <v>826</v>
      </c>
      <c r="C2140" s="118" t="s">
        <v>28</v>
      </c>
      <c r="D2140" s="119" t="s">
        <v>810</v>
      </c>
      <c r="E2140" s="117"/>
      <c r="G2140" s="110"/>
    </row>
    <row r="2141" spans="2:7" ht="19.5" customHeight="1">
      <c r="B2141" s="98" t="s">
        <v>826</v>
      </c>
      <c r="C2141" s="118" t="s">
        <v>28</v>
      </c>
      <c r="D2141" s="114" t="s">
        <v>754</v>
      </c>
      <c r="E2141" s="117"/>
      <c r="G2141" s="110"/>
    </row>
    <row r="2142" spans="2:7" ht="19.5" customHeight="1">
      <c r="B2142" s="98" t="s">
        <v>826</v>
      </c>
      <c r="C2142" s="118" t="s">
        <v>28</v>
      </c>
      <c r="D2142" s="114" t="s">
        <v>754</v>
      </c>
      <c r="E2142" s="120"/>
      <c r="G2142" s="110"/>
    </row>
    <row r="2143" spans="2:7" ht="19.5" customHeight="1">
      <c r="B2143" s="98" t="s">
        <v>826</v>
      </c>
      <c r="C2143" s="118" t="s">
        <v>2</v>
      </c>
      <c r="D2143" s="114" t="s">
        <v>259</v>
      </c>
      <c r="E2143" s="117"/>
      <c r="G2143" s="110"/>
    </row>
    <row r="2144" spans="2:7" ht="19.5" customHeight="1">
      <c r="B2144" s="98" t="s">
        <v>826</v>
      </c>
      <c r="C2144" s="118" t="s">
        <v>2</v>
      </c>
      <c r="D2144" s="114" t="s">
        <v>259</v>
      </c>
      <c r="E2144" s="120"/>
      <c r="G2144" s="110"/>
    </row>
    <row r="2145" spans="2:7" ht="19.5" customHeight="1">
      <c r="B2145" s="98" t="s">
        <v>826</v>
      </c>
      <c r="C2145" s="118" t="s">
        <v>2</v>
      </c>
      <c r="D2145" s="114" t="s">
        <v>259</v>
      </c>
      <c r="E2145" s="111"/>
      <c r="G2145" s="110"/>
    </row>
    <row r="2146" spans="2:7" ht="19.5" customHeight="1">
      <c r="B2146" s="98" t="s">
        <v>826</v>
      </c>
      <c r="C2146" s="118" t="s">
        <v>184</v>
      </c>
      <c r="D2146" s="119" t="s">
        <v>2528</v>
      </c>
      <c r="E2146" s="112"/>
      <c r="G2146" s="110"/>
    </row>
    <row r="2147" spans="2:7" ht="19.5" customHeight="1">
      <c r="B2147" s="98" t="s">
        <v>826</v>
      </c>
      <c r="C2147" s="118" t="s">
        <v>184</v>
      </c>
      <c r="D2147" s="119" t="s">
        <v>2528</v>
      </c>
      <c r="E2147" s="112"/>
      <c r="G2147" s="110"/>
    </row>
    <row r="2148" spans="2:7" ht="19.5" customHeight="1">
      <c r="B2148" s="98" t="s">
        <v>827</v>
      </c>
      <c r="C2148" s="118" t="s">
        <v>28</v>
      </c>
      <c r="D2148" s="119" t="s">
        <v>828</v>
      </c>
      <c r="E2148" s="120"/>
      <c r="G2148" s="110"/>
    </row>
    <row r="2149" spans="2:7" ht="19.5" customHeight="1">
      <c r="B2149" s="98" t="s">
        <v>827</v>
      </c>
      <c r="C2149" s="118" t="s">
        <v>40</v>
      </c>
      <c r="D2149" s="119" t="s">
        <v>823</v>
      </c>
      <c r="E2149" s="120"/>
      <c r="G2149" s="110"/>
    </row>
    <row r="2150" spans="2:7" ht="19.5" customHeight="1">
      <c r="B2150" s="98" t="s">
        <v>827</v>
      </c>
      <c r="C2150" s="118" t="s">
        <v>28</v>
      </c>
      <c r="D2150" s="119" t="s">
        <v>767</v>
      </c>
      <c r="E2150" s="120"/>
      <c r="G2150" s="110"/>
    </row>
    <row r="2151" spans="2:7" ht="19.5" customHeight="1">
      <c r="B2151" s="98" t="s">
        <v>827</v>
      </c>
      <c r="C2151" s="118" t="s">
        <v>40</v>
      </c>
      <c r="D2151" s="119" t="s">
        <v>823</v>
      </c>
      <c r="E2151" s="117"/>
      <c r="G2151" s="110"/>
    </row>
    <row r="2152" spans="2:7" ht="19.5" customHeight="1">
      <c r="B2152" s="98" t="s">
        <v>827</v>
      </c>
      <c r="C2152" s="118" t="s">
        <v>28</v>
      </c>
      <c r="D2152" s="119" t="s">
        <v>829</v>
      </c>
      <c r="E2152" s="117"/>
      <c r="G2152" s="110"/>
    </row>
    <row r="2153" spans="2:7" ht="19.5" customHeight="1">
      <c r="B2153" s="98" t="s">
        <v>827</v>
      </c>
      <c r="C2153" s="118" t="s">
        <v>40</v>
      </c>
      <c r="D2153" s="119" t="s">
        <v>823</v>
      </c>
      <c r="E2153" s="117"/>
      <c r="G2153" s="110"/>
    </row>
    <row r="2154" spans="2:7" ht="19.5" customHeight="1">
      <c r="B2154" s="98" t="s">
        <v>827</v>
      </c>
      <c r="C2154" s="118" t="s">
        <v>28</v>
      </c>
      <c r="D2154" s="119" t="s">
        <v>754</v>
      </c>
      <c r="E2154" s="120"/>
      <c r="G2154" s="110"/>
    </row>
    <row r="2155" spans="2:7" ht="19.5" customHeight="1">
      <c r="B2155" s="98" t="s">
        <v>827</v>
      </c>
      <c r="C2155" s="15" t="s">
        <v>2506</v>
      </c>
      <c r="D2155" s="114" t="s">
        <v>831</v>
      </c>
      <c r="E2155" s="117"/>
      <c r="G2155" s="110"/>
    </row>
    <row r="2156" spans="2:7" ht="19.5" customHeight="1">
      <c r="B2156" s="98" t="s">
        <v>827</v>
      </c>
      <c r="C2156" s="15" t="s">
        <v>2507</v>
      </c>
      <c r="D2156" s="114" t="s">
        <v>835</v>
      </c>
      <c r="E2156" s="120"/>
      <c r="G2156" s="110"/>
    </row>
    <row r="2157" spans="2:7" ht="19.5" customHeight="1">
      <c r="B2157" s="98" t="s">
        <v>827</v>
      </c>
      <c r="C2157" s="15" t="s">
        <v>28</v>
      </c>
      <c r="D2157" s="114" t="s">
        <v>833</v>
      </c>
      <c r="E2157" s="111"/>
      <c r="G2157" s="110"/>
    </row>
    <row r="2158" spans="2:7" ht="19.5" customHeight="1">
      <c r="B2158" s="98" t="s">
        <v>827</v>
      </c>
      <c r="C2158" s="52" t="s">
        <v>28</v>
      </c>
      <c r="D2158" s="114" t="s">
        <v>833</v>
      </c>
      <c r="E2158" s="112"/>
      <c r="G2158" s="110"/>
    </row>
    <row r="2159" spans="2:7" ht="19.5" customHeight="1">
      <c r="B2159" s="98" t="s">
        <v>827</v>
      </c>
      <c r="C2159" s="15" t="s">
        <v>2</v>
      </c>
      <c r="D2159" s="114" t="s">
        <v>663</v>
      </c>
      <c r="E2159" s="112"/>
      <c r="G2159" s="110"/>
    </row>
    <row r="2160" spans="2:7" ht="19.5" customHeight="1">
      <c r="B2160" s="98" t="s">
        <v>827</v>
      </c>
      <c r="C2160" s="15" t="s">
        <v>2</v>
      </c>
      <c r="D2160" s="114" t="s">
        <v>663</v>
      </c>
      <c r="E2160" s="113"/>
      <c r="G2160" s="110"/>
    </row>
    <row r="2161" spans="2:7" ht="19.5" customHeight="1">
      <c r="B2161" s="98" t="s">
        <v>827</v>
      </c>
      <c r="C2161" s="15" t="s">
        <v>184</v>
      </c>
      <c r="D2161" s="114" t="s">
        <v>834</v>
      </c>
      <c r="E2161" s="32"/>
      <c r="G2161" s="110"/>
    </row>
    <row r="2162" spans="2:7" ht="19.5" customHeight="1">
      <c r="B2162" s="98" t="s">
        <v>838</v>
      </c>
      <c r="C2162" s="118" t="s">
        <v>40</v>
      </c>
      <c r="D2162" s="119" t="s">
        <v>770</v>
      </c>
      <c r="E2162" s="120"/>
      <c r="G2162" s="110"/>
    </row>
    <row r="2163" spans="2:7" ht="19.5" customHeight="1">
      <c r="B2163" s="98" t="s">
        <v>838</v>
      </c>
      <c r="C2163" s="118" t="s">
        <v>28</v>
      </c>
      <c r="D2163" s="119" t="s">
        <v>839</v>
      </c>
      <c r="E2163" s="120"/>
      <c r="G2163" s="110"/>
    </row>
    <row r="2164" spans="2:7" ht="19.5" customHeight="1">
      <c r="B2164" s="98" t="s">
        <v>838</v>
      </c>
      <c r="C2164" s="118" t="s">
        <v>392</v>
      </c>
      <c r="D2164" s="119" t="s">
        <v>471</v>
      </c>
      <c r="E2164" s="120"/>
      <c r="G2164" s="110"/>
    </row>
    <row r="2165" spans="2:7" ht="19.5" customHeight="1">
      <c r="B2165" s="98" t="s">
        <v>838</v>
      </c>
      <c r="C2165" s="118" t="s">
        <v>28</v>
      </c>
      <c r="D2165" s="119" t="s">
        <v>549</v>
      </c>
      <c r="E2165" s="117"/>
      <c r="G2165" s="110"/>
    </row>
    <row r="2166" spans="2:7" ht="19.5" customHeight="1">
      <c r="B2166" s="98" t="s">
        <v>838</v>
      </c>
      <c r="C2166" s="118" t="s">
        <v>2499</v>
      </c>
      <c r="D2166" s="119" t="s">
        <v>840</v>
      </c>
      <c r="E2166" s="117"/>
      <c r="G2166" s="110"/>
    </row>
    <row r="2167" spans="2:7" ht="19.5" customHeight="1">
      <c r="B2167" s="98" t="s">
        <v>838</v>
      </c>
      <c r="C2167" s="118" t="s">
        <v>28</v>
      </c>
      <c r="D2167" s="119" t="s">
        <v>767</v>
      </c>
      <c r="E2167" s="117"/>
      <c r="G2167" s="110"/>
    </row>
    <row r="2168" spans="2:7" ht="19.5" customHeight="1">
      <c r="B2168" s="98" t="s">
        <v>838</v>
      </c>
      <c r="C2168" s="118" t="s">
        <v>28</v>
      </c>
      <c r="D2168" s="119" t="s">
        <v>841</v>
      </c>
      <c r="E2168" s="120"/>
      <c r="G2168" s="110"/>
    </row>
    <row r="2169" spans="2:7" ht="19.5" customHeight="1">
      <c r="B2169" s="98" t="s">
        <v>838</v>
      </c>
      <c r="C2169" s="118" t="s">
        <v>392</v>
      </c>
      <c r="D2169" s="119" t="s">
        <v>471</v>
      </c>
      <c r="E2169" s="117"/>
      <c r="G2169" s="110"/>
    </row>
    <row r="2170" spans="2:7" ht="19.5" customHeight="1">
      <c r="B2170" s="98" t="s">
        <v>838</v>
      </c>
      <c r="C2170" s="118" t="s">
        <v>28</v>
      </c>
      <c r="D2170" s="119" t="s">
        <v>754</v>
      </c>
      <c r="E2170" s="120"/>
      <c r="G2170" s="110"/>
    </row>
    <row r="2171" spans="2:7" ht="19.5" customHeight="1">
      <c r="B2171" s="98" t="s">
        <v>842</v>
      </c>
      <c r="C2171" s="118" t="s">
        <v>28</v>
      </c>
      <c r="D2171" s="114" t="s">
        <v>577</v>
      </c>
      <c r="E2171" s="111"/>
      <c r="G2171" s="110"/>
    </row>
    <row r="2172" spans="2:7" ht="19.5" customHeight="1">
      <c r="B2172" s="98" t="s">
        <v>842</v>
      </c>
      <c r="C2172" s="118" t="s">
        <v>28</v>
      </c>
      <c r="D2172" s="114" t="s">
        <v>577</v>
      </c>
      <c r="E2172" s="112"/>
      <c r="G2172" s="110"/>
    </row>
    <row r="2173" spans="2:7" ht="19.5" customHeight="1">
      <c r="B2173" s="98" t="s">
        <v>842</v>
      </c>
      <c r="C2173" s="118" t="s">
        <v>40</v>
      </c>
      <c r="D2173" s="114" t="s">
        <v>698</v>
      </c>
      <c r="E2173" s="112"/>
      <c r="G2173" s="110"/>
    </row>
    <row r="2174" spans="2:7" ht="19.5" customHeight="1">
      <c r="B2174" s="98" t="s">
        <v>842</v>
      </c>
      <c r="C2174" s="110" t="s">
        <v>94</v>
      </c>
      <c r="D2174" s="114" t="s">
        <v>478</v>
      </c>
      <c r="E2174" s="113"/>
      <c r="G2174" s="110"/>
    </row>
    <row r="2175" spans="2:7" ht="19.5" customHeight="1">
      <c r="B2175" s="98" t="s">
        <v>842</v>
      </c>
      <c r="C2175" s="118" t="s">
        <v>94</v>
      </c>
      <c r="D2175" s="114" t="s">
        <v>478</v>
      </c>
      <c r="E2175" s="32"/>
      <c r="G2175" s="110"/>
    </row>
    <row r="2176" spans="2:7" ht="19.5" customHeight="1">
      <c r="B2176" s="98" t="s">
        <v>842</v>
      </c>
      <c r="C2176" s="118" t="s">
        <v>2</v>
      </c>
      <c r="D2176" s="114" t="s">
        <v>252</v>
      </c>
      <c r="E2176" s="120"/>
      <c r="G2176" s="110"/>
    </row>
    <row r="2177" spans="2:7" ht="19.5" customHeight="1">
      <c r="B2177" s="98" t="s">
        <v>842</v>
      </c>
      <c r="C2177" s="118" t="s">
        <v>28</v>
      </c>
      <c r="D2177" s="114" t="s">
        <v>577</v>
      </c>
      <c r="E2177" s="78"/>
      <c r="G2177" s="110"/>
    </row>
    <row r="2178" spans="2:7" ht="19.5" customHeight="1">
      <c r="B2178" s="98" t="s">
        <v>844</v>
      </c>
      <c r="C2178" s="118" t="s">
        <v>392</v>
      </c>
      <c r="D2178" s="119" t="s">
        <v>751</v>
      </c>
      <c r="E2178" s="120"/>
      <c r="G2178" s="110"/>
    </row>
    <row r="2179" spans="2:7" ht="19.5" customHeight="1">
      <c r="B2179" s="98" t="s">
        <v>844</v>
      </c>
      <c r="C2179" s="118" t="s">
        <v>2</v>
      </c>
      <c r="D2179" s="119" t="s">
        <v>845</v>
      </c>
      <c r="E2179" s="120"/>
      <c r="G2179" s="110"/>
    </row>
    <row r="2180" spans="2:7" ht="19.5" customHeight="1">
      <c r="B2180" s="98" t="s">
        <v>844</v>
      </c>
      <c r="C2180" s="118" t="s">
        <v>28</v>
      </c>
      <c r="D2180" s="119" t="s">
        <v>754</v>
      </c>
      <c r="E2180" s="120"/>
      <c r="G2180" s="110"/>
    </row>
    <row r="2181" spans="2:7" ht="19.5" customHeight="1">
      <c r="B2181" s="98" t="s">
        <v>844</v>
      </c>
      <c r="C2181" s="118" t="s">
        <v>40</v>
      </c>
      <c r="D2181" s="119" t="s">
        <v>770</v>
      </c>
      <c r="E2181" s="117"/>
      <c r="G2181" s="110"/>
    </row>
    <row r="2182" spans="2:7" ht="19.5" customHeight="1">
      <c r="B2182" s="98" t="s">
        <v>846</v>
      </c>
      <c r="C2182" s="118" t="s">
        <v>28</v>
      </c>
      <c r="D2182" s="114" t="s">
        <v>577</v>
      </c>
      <c r="E2182" s="117"/>
      <c r="G2182" s="110"/>
    </row>
    <row r="2183" spans="2:7" ht="19.5" customHeight="1">
      <c r="B2183" s="98" t="s">
        <v>846</v>
      </c>
      <c r="C2183" s="118" t="s">
        <v>28</v>
      </c>
      <c r="D2183" s="114" t="s">
        <v>577</v>
      </c>
      <c r="E2183" s="117"/>
      <c r="G2183" s="110"/>
    </row>
    <row r="2184" spans="2:7" ht="19.5" customHeight="1">
      <c r="B2184" s="98" t="s">
        <v>846</v>
      </c>
      <c r="C2184" s="118" t="s">
        <v>2</v>
      </c>
      <c r="D2184" s="114" t="s">
        <v>279</v>
      </c>
      <c r="E2184" s="120"/>
      <c r="G2184" s="110"/>
    </row>
    <row r="2185" spans="2:7" ht="19.5" customHeight="1">
      <c r="B2185" s="98" t="s">
        <v>846</v>
      </c>
      <c r="C2185" s="110" t="s">
        <v>2</v>
      </c>
      <c r="D2185" s="114" t="s">
        <v>252</v>
      </c>
      <c r="E2185" s="117"/>
      <c r="G2185" s="110"/>
    </row>
    <row r="2186" spans="2:7" ht="19.5" customHeight="1">
      <c r="B2186" s="98" t="s">
        <v>846</v>
      </c>
      <c r="C2186" s="118" t="s">
        <v>94</v>
      </c>
      <c r="D2186" s="114" t="s">
        <v>847</v>
      </c>
      <c r="E2186" s="120"/>
      <c r="G2186" s="110"/>
    </row>
    <row r="2187" spans="2:7" ht="19.5" customHeight="1">
      <c r="B2187" s="98" t="s">
        <v>846</v>
      </c>
      <c r="C2187" s="118" t="s">
        <v>18</v>
      </c>
      <c r="D2187" s="114" t="s">
        <v>660</v>
      </c>
      <c r="E2187" s="111"/>
      <c r="G2187" s="110"/>
    </row>
    <row r="2188" spans="2:7" ht="19.5" customHeight="1">
      <c r="B2188" s="98" t="s">
        <v>846</v>
      </c>
      <c r="C2188" s="118" t="s">
        <v>2</v>
      </c>
      <c r="D2188" s="114" t="s">
        <v>279</v>
      </c>
      <c r="E2188" s="112"/>
      <c r="G2188" s="110"/>
    </row>
    <row r="2189" spans="2:7" ht="19.5" customHeight="1">
      <c r="B2189" s="98" t="s">
        <v>846</v>
      </c>
      <c r="C2189" s="118" t="s">
        <v>28</v>
      </c>
      <c r="D2189" s="114" t="s">
        <v>577</v>
      </c>
      <c r="E2189" s="112"/>
      <c r="G2189" s="110"/>
    </row>
    <row r="2190" spans="2:7" ht="19.5" customHeight="1">
      <c r="B2190" s="98" t="s">
        <v>848</v>
      </c>
      <c r="C2190" s="118" t="s">
        <v>2499</v>
      </c>
      <c r="D2190" s="119" t="s">
        <v>247</v>
      </c>
      <c r="E2190" s="120" t="s">
        <v>262</v>
      </c>
      <c r="G2190" s="110"/>
    </row>
    <row r="2191" spans="2:7" ht="19.5" customHeight="1">
      <c r="B2191" s="98" t="s">
        <v>848</v>
      </c>
      <c r="C2191" s="118" t="s">
        <v>2499</v>
      </c>
      <c r="D2191" s="119" t="s">
        <v>247</v>
      </c>
      <c r="E2191" s="120" t="s">
        <v>262</v>
      </c>
      <c r="G2191" s="110"/>
    </row>
    <row r="2192" spans="2:7" ht="19.5" customHeight="1">
      <c r="B2192" s="98" t="s">
        <v>848</v>
      </c>
      <c r="C2192" s="118" t="s">
        <v>3</v>
      </c>
      <c r="D2192" s="123" t="s">
        <v>651</v>
      </c>
      <c r="E2192" s="120" t="s">
        <v>262</v>
      </c>
      <c r="G2192" s="110"/>
    </row>
    <row r="2193" spans="2:7" ht="19.5" customHeight="1">
      <c r="B2193" s="98" t="s">
        <v>848</v>
      </c>
      <c r="C2193" s="118" t="s">
        <v>3</v>
      </c>
      <c r="D2193" s="123" t="s">
        <v>651</v>
      </c>
      <c r="E2193" s="120" t="s">
        <v>262</v>
      </c>
      <c r="G2193" s="110"/>
    </row>
    <row r="2194" spans="2:7" ht="19.5" customHeight="1">
      <c r="B2194" s="98" t="s">
        <v>848</v>
      </c>
      <c r="C2194" s="118" t="s">
        <v>3</v>
      </c>
      <c r="D2194" s="123" t="s">
        <v>651</v>
      </c>
      <c r="E2194" s="120" t="s">
        <v>262</v>
      </c>
      <c r="G2194" s="110"/>
    </row>
    <row r="2195" spans="2:7" ht="19.5" customHeight="1">
      <c r="B2195" s="98" t="s">
        <v>848</v>
      </c>
      <c r="C2195" s="110" t="s">
        <v>2</v>
      </c>
      <c r="D2195" s="114" t="s">
        <v>849</v>
      </c>
      <c r="E2195" s="120" t="s">
        <v>262</v>
      </c>
      <c r="G2195" s="110"/>
    </row>
    <row r="2196" spans="2:7" ht="19.5" customHeight="1">
      <c r="B2196" s="98" t="s">
        <v>848</v>
      </c>
      <c r="C2196" s="118" t="s">
        <v>2</v>
      </c>
      <c r="D2196" s="114" t="s">
        <v>105</v>
      </c>
      <c r="E2196" s="120" t="s">
        <v>262</v>
      </c>
      <c r="G2196" s="110"/>
    </row>
    <row r="2197" spans="2:7" ht="21.75" customHeight="1">
      <c r="B2197" s="98" t="s">
        <v>848</v>
      </c>
      <c r="C2197" s="118" t="s">
        <v>28</v>
      </c>
      <c r="D2197" s="114" t="s">
        <v>850</v>
      </c>
      <c r="E2197" s="120" t="s">
        <v>262</v>
      </c>
      <c r="G2197" s="110"/>
    </row>
    <row r="2198" spans="2:7" ht="21.75" customHeight="1">
      <c r="B2198" s="98" t="s">
        <v>851</v>
      </c>
      <c r="C2198" s="118" t="s">
        <v>2</v>
      </c>
      <c r="D2198" s="119" t="s">
        <v>769</v>
      </c>
      <c r="E2198" s="120"/>
      <c r="G2198" s="110"/>
    </row>
    <row r="2199" spans="2:7" ht="21.75" customHeight="1">
      <c r="B2199" s="98" t="s">
        <v>851</v>
      </c>
      <c r="C2199" s="118" t="s">
        <v>28</v>
      </c>
      <c r="D2199" s="119" t="s">
        <v>754</v>
      </c>
      <c r="E2199" s="120"/>
      <c r="G2199" s="110"/>
    </row>
    <row r="2200" spans="2:7" ht="21.75" customHeight="1">
      <c r="B2200" s="98" t="s">
        <v>851</v>
      </c>
      <c r="C2200" s="118" t="s">
        <v>28</v>
      </c>
      <c r="D2200" s="119" t="s">
        <v>754</v>
      </c>
      <c r="E2200" s="120"/>
      <c r="G2200" s="110"/>
    </row>
    <row r="2201" spans="2:7" ht="21.75" customHeight="1">
      <c r="B2201" s="98" t="s">
        <v>851</v>
      </c>
      <c r="C2201" s="118" t="s">
        <v>2</v>
      </c>
      <c r="D2201" s="114" t="s">
        <v>663</v>
      </c>
      <c r="E2201" s="117"/>
      <c r="G2201" s="110"/>
    </row>
    <row r="2202" spans="2:7" ht="21.75" customHeight="1">
      <c r="B2202" s="98" t="s">
        <v>851</v>
      </c>
      <c r="C2202" s="118" t="s">
        <v>28</v>
      </c>
      <c r="D2202" s="114" t="s">
        <v>577</v>
      </c>
      <c r="E2202" s="117"/>
      <c r="G2202" s="110"/>
    </row>
    <row r="2203" spans="2:7" ht="21.75" customHeight="1">
      <c r="B2203" s="98" t="s">
        <v>851</v>
      </c>
      <c r="C2203" s="118" t="s">
        <v>2</v>
      </c>
      <c r="D2203" s="114" t="s">
        <v>279</v>
      </c>
      <c r="E2203" s="117"/>
      <c r="G2203" s="110"/>
    </row>
    <row r="2204" spans="2:7" ht="21.75" customHeight="1">
      <c r="B2204" s="98" t="s">
        <v>851</v>
      </c>
      <c r="C2204" s="110" t="s">
        <v>3</v>
      </c>
      <c r="D2204" s="114" t="s">
        <v>852</v>
      </c>
      <c r="E2204" s="120"/>
      <c r="G2204" s="110"/>
    </row>
    <row r="2205" spans="2:7" ht="21.75" customHeight="1">
      <c r="B2205" s="98" t="s">
        <v>851</v>
      </c>
      <c r="C2205" s="118" t="s">
        <v>2</v>
      </c>
      <c r="D2205" s="114" t="s">
        <v>279</v>
      </c>
      <c r="E2205" s="117"/>
      <c r="G2205" s="110"/>
    </row>
    <row r="2206" spans="2:7" ht="21.75" customHeight="1">
      <c r="B2206" s="98" t="s">
        <v>851</v>
      </c>
      <c r="C2206" s="118" t="s">
        <v>2</v>
      </c>
      <c r="D2206" s="114" t="s">
        <v>663</v>
      </c>
      <c r="E2206" s="120"/>
      <c r="G2206" s="110"/>
    </row>
    <row r="2207" spans="2:7" ht="21.75" customHeight="1">
      <c r="B2207" s="98" t="s">
        <v>853</v>
      </c>
      <c r="C2207" s="118" t="s">
        <v>28</v>
      </c>
      <c r="D2207" s="119" t="s">
        <v>754</v>
      </c>
      <c r="E2207" s="120"/>
      <c r="G2207" s="110"/>
    </row>
    <row r="2208" spans="2:7" ht="21.75" customHeight="1">
      <c r="B2208" s="98" t="s">
        <v>853</v>
      </c>
      <c r="C2208" s="118" t="s">
        <v>28</v>
      </c>
      <c r="D2208" s="119" t="s">
        <v>754</v>
      </c>
      <c r="E2208" s="120"/>
      <c r="G2208" s="110"/>
    </row>
    <row r="2209" spans="2:7" ht="21.75" customHeight="1">
      <c r="B2209" s="98" t="s">
        <v>853</v>
      </c>
      <c r="C2209" s="118" t="s">
        <v>28</v>
      </c>
      <c r="D2209" s="119" t="s">
        <v>782</v>
      </c>
      <c r="E2209" s="120"/>
      <c r="G2209" s="110"/>
    </row>
    <row r="2210" spans="2:7" ht="21.75" customHeight="1">
      <c r="B2210" s="98" t="s">
        <v>853</v>
      </c>
      <c r="C2210" s="118" t="s">
        <v>40</v>
      </c>
      <c r="D2210" s="119" t="s">
        <v>854</v>
      </c>
      <c r="E2210" s="117"/>
      <c r="G2210" s="110"/>
    </row>
    <row r="2211" spans="2:7" ht="21.75" customHeight="1">
      <c r="B2211" s="98" t="s">
        <v>853</v>
      </c>
      <c r="C2211" s="118" t="s">
        <v>40</v>
      </c>
      <c r="D2211" s="119" t="s">
        <v>854</v>
      </c>
      <c r="E2211" s="117"/>
      <c r="G2211" s="110"/>
    </row>
    <row r="2212" spans="2:7" ht="21.75" customHeight="1">
      <c r="B2212" s="98" t="s">
        <v>853</v>
      </c>
      <c r="C2212" s="15" t="s">
        <v>28</v>
      </c>
      <c r="D2212" s="114" t="s">
        <v>855</v>
      </c>
      <c r="E2212" s="117"/>
      <c r="G2212" s="110"/>
    </row>
    <row r="2213" spans="2:7" ht="21.75" customHeight="1">
      <c r="B2213" s="98" t="s">
        <v>853</v>
      </c>
      <c r="C2213" s="15" t="s">
        <v>2</v>
      </c>
      <c r="D2213" s="114" t="s">
        <v>279</v>
      </c>
      <c r="E2213" s="120"/>
      <c r="G2213" s="110"/>
    </row>
    <row r="2214" spans="2:7" ht="21.75" customHeight="1">
      <c r="B2214" s="98" t="s">
        <v>853</v>
      </c>
      <c r="C2214" s="15" t="s">
        <v>184</v>
      </c>
      <c r="D2214" s="114" t="s">
        <v>856</v>
      </c>
      <c r="E2214" s="117"/>
      <c r="G2214" s="110"/>
    </row>
    <row r="2215" spans="2:7" ht="21.75" customHeight="1">
      <c r="B2215" s="98" t="s">
        <v>853</v>
      </c>
      <c r="C2215" s="52" t="s">
        <v>2</v>
      </c>
      <c r="D2215" s="114" t="s">
        <v>252</v>
      </c>
      <c r="E2215" s="120"/>
      <c r="G2215" s="110"/>
    </row>
    <row r="2216" spans="2:7" ht="21.75" customHeight="1">
      <c r="B2216" s="98" t="s">
        <v>857</v>
      </c>
      <c r="C2216" s="118" t="s">
        <v>28</v>
      </c>
      <c r="D2216" s="119" t="s">
        <v>754</v>
      </c>
      <c r="E2216" s="120"/>
      <c r="G2216" s="110"/>
    </row>
    <row r="2217" spans="2:7" ht="21.75" customHeight="1">
      <c r="B2217" s="98" t="s">
        <v>857</v>
      </c>
      <c r="C2217" s="118" t="s">
        <v>40</v>
      </c>
      <c r="D2217" s="119" t="s">
        <v>823</v>
      </c>
      <c r="E2217" s="120"/>
      <c r="G2217" s="110"/>
    </row>
    <row r="2218" spans="2:7" ht="21.75" customHeight="1">
      <c r="B2218" s="98" t="s">
        <v>857</v>
      </c>
      <c r="C2218" s="118" t="s">
        <v>28</v>
      </c>
      <c r="D2218" s="119" t="s">
        <v>754</v>
      </c>
      <c r="E2218" s="120"/>
      <c r="G2218" s="110"/>
    </row>
    <row r="2219" spans="2:7" ht="21.75" customHeight="1">
      <c r="B2219" s="98" t="s">
        <v>857</v>
      </c>
      <c r="C2219" s="118" t="s">
        <v>28</v>
      </c>
      <c r="D2219" s="119" t="s">
        <v>858</v>
      </c>
      <c r="E2219" s="117"/>
      <c r="G2219" s="110"/>
    </row>
    <row r="2220" spans="2:7" ht="21.75" customHeight="1">
      <c r="B2220" s="98" t="s">
        <v>857</v>
      </c>
      <c r="C2220" s="118" t="s">
        <v>28</v>
      </c>
      <c r="D2220" s="119" t="s">
        <v>859</v>
      </c>
      <c r="E2220" s="117"/>
      <c r="G2220" s="110"/>
    </row>
    <row r="2221" spans="2:7" ht="21.75" customHeight="1">
      <c r="B2221" s="98" t="s">
        <v>857</v>
      </c>
      <c r="C2221" s="118" t="s">
        <v>28</v>
      </c>
      <c r="D2221" s="119" t="s">
        <v>754</v>
      </c>
      <c r="E2221" s="117"/>
      <c r="G2221" s="110"/>
    </row>
    <row r="2222" spans="2:7" ht="21.75" customHeight="1">
      <c r="B2222" s="98" t="s">
        <v>857</v>
      </c>
      <c r="C2222" s="118" t="s">
        <v>392</v>
      </c>
      <c r="D2222" s="119" t="s">
        <v>471</v>
      </c>
      <c r="E2222" s="120"/>
      <c r="G2222" s="110"/>
    </row>
    <row r="2223" spans="2:7" ht="21.75" customHeight="1">
      <c r="B2223" s="98" t="s">
        <v>857</v>
      </c>
      <c r="C2223" s="118" t="s">
        <v>28</v>
      </c>
      <c r="D2223" s="119" t="s">
        <v>859</v>
      </c>
      <c r="E2223" s="117"/>
      <c r="G2223" s="110"/>
    </row>
    <row r="2224" spans="2:7" ht="21.75" customHeight="1">
      <c r="B2224" s="98" t="s">
        <v>860</v>
      </c>
      <c r="C2224" s="118" t="s">
        <v>184</v>
      </c>
      <c r="D2224" s="114" t="s">
        <v>2533</v>
      </c>
      <c r="E2224" s="120"/>
      <c r="G2224" s="110"/>
    </row>
    <row r="2225" spans="2:7" ht="21.75" customHeight="1">
      <c r="B2225" s="98" t="s">
        <v>860</v>
      </c>
      <c r="C2225" s="118" t="s">
        <v>28</v>
      </c>
      <c r="D2225" s="114" t="s">
        <v>577</v>
      </c>
      <c r="E2225" s="111"/>
      <c r="G2225" s="110"/>
    </row>
    <row r="2226" spans="2:7" ht="21.75" customHeight="1">
      <c r="B2226" s="98" t="s">
        <v>860</v>
      </c>
      <c r="C2226" s="118" t="s">
        <v>184</v>
      </c>
      <c r="D2226" s="114" t="s">
        <v>2534</v>
      </c>
      <c r="E2226" s="112"/>
      <c r="G2226" s="110"/>
    </row>
    <row r="2227" spans="2:7" ht="21.75" customHeight="1">
      <c r="B2227" s="98" t="s">
        <v>860</v>
      </c>
      <c r="C2227" s="110" t="s">
        <v>28</v>
      </c>
      <c r="D2227" s="114" t="s">
        <v>577</v>
      </c>
      <c r="E2227" s="112"/>
      <c r="G2227" s="110"/>
    </row>
    <row r="2228" spans="2:7" ht="21.75" customHeight="1">
      <c r="B2228" s="98" t="s">
        <v>860</v>
      </c>
      <c r="C2228" s="118" t="s">
        <v>2</v>
      </c>
      <c r="D2228" s="114" t="s">
        <v>252</v>
      </c>
      <c r="E2228" s="113"/>
      <c r="G2228" s="110"/>
    </row>
    <row r="2229" spans="2:7" ht="21.75" customHeight="1">
      <c r="B2229" s="98" t="s">
        <v>860</v>
      </c>
      <c r="C2229" s="118" t="s">
        <v>2</v>
      </c>
      <c r="D2229" s="114" t="s">
        <v>252</v>
      </c>
      <c r="E2229" s="32"/>
      <c r="G2229" s="110"/>
    </row>
    <row r="2230" spans="2:7" ht="21.75" customHeight="1">
      <c r="B2230" s="98" t="s">
        <v>860</v>
      </c>
      <c r="C2230" s="118" t="s">
        <v>40</v>
      </c>
      <c r="D2230" s="114" t="s">
        <v>698</v>
      </c>
      <c r="E2230" s="120"/>
      <c r="G2230" s="110"/>
    </row>
    <row r="2231" spans="2:7" ht="21.75" customHeight="1">
      <c r="B2231" s="98" t="s">
        <v>860</v>
      </c>
      <c r="C2231" s="118" t="s">
        <v>40</v>
      </c>
      <c r="D2231" s="114" t="s">
        <v>861</v>
      </c>
      <c r="E2231" s="78"/>
      <c r="G2231" s="110"/>
    </row>
    <row r="2232" spans="2:7" ht="21.75" customHeight="1">
      <c r="B2232" s="98" t="s">
        <v>862</v>
      </c>
      <c r="C2232" s="118" t="s">
        <v>2508</v>
      </c>
      <c r="D2232" s="119" t="s">
        <v>863</v>
      </c>
      <c r="E2232" s="120"/>
      <c r="G2232" s="110"/>
    </row>
    <row r="2233" spans="2:7" ht="21.75" customHeight="1">
      <c r="B2233" s="98" t="s">
        <v>862</v>
      </c>
      <c r="C2233" s="118" t="s">
        <v>40</v>
      </c>
      <c r="D2233" s="119" t="s">
        <v>823</v>
      </c>
      <c r="E2233" s="120"/>
      <c r="G2233" s="110"/>
    </row>
    <row r="2234" spans="2:7" ht="21.75" customHeight="1">
      <c r="B2234" s="98" t="s">
        <v>862</v>
      </c>
      <c r="C2234" s="118" t="s">
        <v>40</v>
      </c>
      <c r="D2234" s="119" t="s">
        <v>823</v>
      </c>
      <c r="E2234" s="120"/>
      <c r="G2234" s="110"/>
    </row>
    <row r="2235" spans="2:7" ht="21.75" customHeight="1">
      <c r="B2235" s="98" t="s">
        <v>862</v>
      </c>
      <c r="C2235" s="118" t="s">
        <v>28</v>
      </c>
      <c r="D2235" s="119" t="s">
        <v>864</v>
      </c>
      <c r="E2235" s="117"/>
      <c r="G2235" s="110"/>
    </row>
    <row r="2236" spans="2:7" ht="21.75" customHeight="1">
      <c r="B2236" s="98" t="s">
        <v>862</v>
      </c>
      <c r="C2236" s="118" t="s">
        <v>28</v>
      </c>
      <c r="D2236" s="119" t="s">
        <v>754</v>
      </c>
      <c r="E2236" s="117"/>
      <c r="G2236" s="110"/>
    </row>
    <row r="2237" spans="2:7" ht="21.75" customHeight="1">
      <c r="B2237" s="98" t="s">
        <v>862</v>
      </c>
      <c r="C2237" s="15" t="s">
        <v>2</v>
      </c>
      <c r="D2237" s="114" t="s">
        <v>252</v>
      </c>
      <c r="E2237" s="117"/>
      <c r="G2237" s="110"/>
    </row>
    <row r="2238" spans="2:7" ht="21.75" customHeight="1">
      <c r="B2238" s="98" t="s">
        <v>862</v>
      </c>
      <c r="C2238" s="15" t="s">
        <v>28</v>
      </c>
      <c r="D2238" s="114" t="s">
        <v>577</v>
      </c>
      <c r="E2238" s="120"/>
      <c r="G2238" s="110"/>
    </row>
    <row r="2239" spans="2:7" ht="21.75" customHeight="1">
      <c r="B2239" s="98" t="s">
        <v>862</v>
      </c>
      <c r="C2239" s="15" t="s">
        <v>28</v>
      </c>
      <c r="D2239" s="114" t="s">
        <v>577</v>
      </c>
      <c r="E2239" s="117"/>
      <c r="G2239" s="110"/>
    </row>
    <row r="2240" spans="2:7" ht="21.75" customHeight="1">
      <c r="B2240" s="98" t="s">
        <v>862</v>
      </c>
      <c r="C2240" s="15" t="s">
        <v>94</v>
      </c>
      <c r="D2240" s="114" t="s">
        <v>865</v>
      </c>
      <c r="E2240" s="120"/>
      <c r="G2240" s="110"/>
    </row>
    <row r="2241" spans="2:7" ht="21.75" customHeight="1">
      <c r="B2241" s="98" t="s">
        <v>866</v>
      </c>
      <c r="C2241" s="118" t="s">
        <v>40</v>
      </c>
      <c r="D2241" s="119" t="s">
        <v>770</v>
      </c>
      <c r="E2241" s="120"/>
      <c r="G2241" s="110"/>
    </row>
    <row r="2242" spans="2:7" ht="21.75" customHeight="1">
      <c r="B2242" s="98" t="s">
        <v>866</v>
      </c>
      <c r="C2242" s="118" t="s">
        <v>40</v>
      </c>
      <c r="D2242" s="119" t="s">
        <v>770</v>
      </c>
      <c r="E2242" s="120"/>
      <c r="G2242" s="110"/>
    </row>
    <row r="2243" spans="2:7" ht="21.75" customHeight="1">
      <c r="B2243" s="98" t="s">
        <v>866</v>
      </c>
      <c r="C2243" s="118" t="s">
        <v>28</v>
      </c>
      <c r="D2243" s="119" t="s">
        <v>867</v>
      </c>
      <c r="E2243" s="120"/>
      <c r="G2243" s="110"/>
    </row>
    <row r="2244" spans="2:7" ht="21.75" customHeight="1">
      <c r="B2244" s="98" t="s">
        <v>866</v>
      </c>
      <c r="C2244" s="118" t="s">
        <v>40</v>
      </c>
      <c r="D2244" s="119" t="s">
        <v>770</v>
      </c>
      <c r="E2244" s="117"/>
      <c r="G2244" s="110"/>
    </row>
    <row r="2245" spans="2:7" ht="21.75" customHeight="1">
      <c r="B2245" s="98" t="s">
        <v>866</v>
      </c>
      <c r="C2245" s="118" t="s">
        <v>40</v>
      </c>
      <c r="D2245" s="119" t="s">
        <v>770</v>
      </c>
      <c r="E2245" s="117"/>
      <c r="G2245" s="110"/>
    </row>
    <row r="2246" spans="2:7" ht="21.75" customHeight="1">
      <c r="B2246" s="98" t="s">
        <v>866</v>
      </c>
      <c r="C2246" s="118" t="s">
        <v>28</v>
      </c>
      <c r="D2246" s="119" t="s">
        <v>754</v>
      </c>
      <c r="E2246" s="117"/>
      <c r="G2246" s="110"/>
    </row>
    <row r="2247" spans="2:7" ht="21.75" customHeight="1">
      <c r="B2247" s="98" t="s">
        <v>866</v>
      </c>
      <c r="C2247" s="15" t="s">
        <v>94</v>
      </c>
      <c r="D2247" s="114" t="s">
        <v>847</v>
      </c>
      <c r="E2247" s="120"/>
      <c r="G2247" s="110"/>
    </row>
    <row r="2248" spans="2:7" ht="21.75" customHeight="1">
      <c r="B2248" s="98" t="s">
        <v>866</v>
      </c>
      <c r="C2248" s="15" t="s">
        <v>28</v>
      </c>
      <c r="D2248" s="114" t="s">
        <v>868</v>
      </c>
      <c r="E2248" s="117"/>
      <c r="G2248" s="110"/>
    </row>
    <row r="2249" spans="2:7" ht="21.75" customHeight="1">
      <c r="B2249" s="98" t="s">
        <v>866</v>
      </c>
      <c r="C2249" s="15" t="s">
        <v>28</v>
      </c>
      <c r="D2249" s="114" t="s">
        <v>868</v>
      </c>
      <c r="E2249" s="120"/>
      <c r="G2249" s="110"/>
    </row>
    <row r="2250" spans="2:7" ht="21.75" customHeight="1">
      <c r="B2250" s="98" t="s">
        <v>866</v>
      </c>
      <c r="C2250" s="52" t="s">
        <v>2</v>
      </c>
      <c r="D2250" s="114" t="s">
        <v>252</v>
      </c>
      <c r="E2250" s="111"/>
      <c r="G2250" s="110"/>
    </row>
    <row r="2251" spans="2:7" ht="21.75" customHeight="1">
      <c r="B2251" s="98" t="s">
        <v>866</v>
      </c>
      <c r="C2251" s="15" t="s">
        <v>94</v>
      </c>
      <c r="D2251" s="114" t="s">
        <v>847</v>
      </c>
      <c r="E2251" s="112"/>
      <c r="G2251" s="110"/>
    </row>
    <row r="2252" spans="2:7" ht="21.75" customHeight="1">
      <c r="B2252" s="98" t="s">
        <v>866</v>
      </c>
      <c r="C2252" s="118" t="s">
        <v>28</v>
      </c>
      <c r="D2252" s="119" t="s">
        <v>577</v>
      </c>
      <c r="E2252" s="112"/>
      <c r="G2252" s="110"/>
    </row>
    <row r="2253" spans="2:7" ht="21.75" customHeight="1">
      <c r="B2253" s="98" t="s">
        <v>866</v>
      </c>
      <c r="C2253" s="118" t="s">
        <v>184</v>
      </c>
      <c r="D2253" s="119" t="s">
        <v>2535</v>
      </c>
      <c r="E2253" s="113"/>
      <c r="G2253" s="110"/>
    </row>
    <row r="2254" spans="2:7" ht="21.75" customHeight="1">
      <c r="B2254" s="98" t="s">
        <v>869</v>
      </c>
      <c r="C2254" s="118" t="s">
        <v>2499</v>
      </c>
      <c r="D2254" s="120" t="s">
        <v>870</v>
      </c>
      <c r="E2254" s="120" t="s">
        <v>503</v>
      </c>
      <c r="G2254" s="110"/>
    </row>
    <row r="2255" spans="2:7" ht="21.75" customHeight="1">
      <c r="B2255" s="98" t="s">
        <v>869</v>
      </c>
      <c r="C2255" s="118" t="s">
        <v>2499</v>
      </c>
      <c r="D2255" s="120" t="s">
        <v>871</v>
      </c>
      <c r="E2255" s="120" t="s">
        <v>503</v>
      </c>
      <c r="G2255" s="110"/>
    </row>
    <row r="2256" spans="2:7" ht="21.75" customHeight="1">
      <c r="B2256" s="98" t="s">
        <v>869</v>
      </c>
      <c r="C2256" s="118" t="s">
        <v>2499</v>
      </c>
      <c r="D2256" s="120" t="s">
        <v>871</v>
      </c>
      <c r="E2256" s="120" t="s">
        <v>503</v>
      </c>
      <c r="G2256" s="110"/>
    </row>
    <row r="2257" spans="2:7" ht="21.75" customHeight="1">
      <c r="B2257" s="98" t="s">
        <v>869</v>
      </c>
      <c r="C2257" s="110" t="s">
        <v>40</v>
      </c>
      <c r="D2257" s="114" t="s">
        <v>770</v>
      </c>
      <c r="E2257" s="114"/>
      <c r="G2257" s="110"/>
    </row>
    <row r="2258" spans="2:7" ht="21.75" customHeight="1">
      <c r="B2258" s="98" t="s">
        <v>869</v>
      </c>
      <c r="C2258" s="118" t="s">
        <v>2499</v>
      </c>
      <c r="D2258" s="114" t="s">
        <v>870</v>
      </c>
      <c r="E2258" s="114" t="s">
        <v>503</v>
      </c>
      <c r="G2258" s="110"/>
    </row>
    <row r="2259" spans="2:7" ht="21.75" customHeight="1">
      <c r="B2259" s="98" t="s">
        <v>869</v>
      </c>
      <c r="C2259" s="118" t="s">
        <v>2499</v>
      </c>
      <c r="D2259" s="114" t="s">
        <v>870</v>
      </c>
      <c r="E2259" s="114" t="s">
        <v>503</v>
      </c>
      <c r="G2259" s="110"/>
    </row>
    <row r="2260" spans="2:7" ht="21.75" customHeight="1">
      <c r="B2260" s="98" t="s">
        <v>869</v>
      </c>
      <c r="C2260" s="118" t="s">
        <v>2499</v>
      </c>
      <c r="D2260" s="120" t="s">
        <v>870</v>
      </c>
      <c r="E2260" s="120" t="s">
        <v>503</v>
      </c>
      <c r="G2260" s="110"/>
    </row>
    <row r="2261" spans="2:7" ht="21.75" customHeight="1">
      <c r="B2261" s="98" t="s">
        <v>869</v>
      </c>
      <c r="C2261" s="118" t="s">
        <v>40</v>
      </c>
      <c r="D2261" s="114" t="s">
        <v>770</v>
      </c>
      <c r="E2261" s="114"/>
      <c r="G2261" s="110"/>
    </row>
    <row r="2262" spans="2:7" ht="21.75" customHeight="1">
      <c r="B2262" s="98" t="s">
        <v>869</v>
      </c>
      <c r="C2262" s="118" t="s">
        <v>2499</v>
      </c>
      <c r="D2262" s="114" t="s">
        <v>870</v>
      </c>
      <c r="E2262" s="114" t="s">
        <v>503</v>
      </c>
      <c r="G2262" s="110"/>
    </row>
    <row r="2263" spans="2:7" ht="21.75" customHeight="1">
      <c r="B2263" s="98" t="s">
        <v>869</v>
      </c>
      <c r="C2263" s="118" t="s">
        <v>2499</v>
      </c>
      <c r="D2263" s="114" t="s">
        <v>871</v>
      </c>
      <c r="E2263" s="114" t="s">
        <v>503</v>
      </c>
      <c r="G2263" s="110"/>
    </row>
    <row r="2264" spans="2:7" ht="21.75" customHeight="1">
      <c r="B2264" s="98" t="s">
        <v>869</v>
      </c>
      <c r="C2264" s="118" t="s">
        <v>2499</v>
      </c>
      <c r="D2264" s="114" t="s">
        <v>870</v>
      </c>
      <c r="E2264" s="114" t="s">
        <v>503</v>
      </c>
      <c r="G2264" s="110"/>
    </row>
    <row r="2265" spans="2:7" ht="21.75" customHeight="1">
      <c r="B2265" s="98" t="s">
        <v>869</v>
      </c>
      <c r="C2265" s="118" t="s">
        <v>323</v>
      </c>
      <c r="D2265" s="114" t="s">
        <v>872</v>
      </c>
      <c r="E2265" s="114" t="s">
        <v>503</v>
      </c>
      <c r="G2265" s="110"/>
    </row>
    <row r="2266" spans="2:7" ht="21.75" customHeight="1">
      <c r="B2266" s="98" t="s">
        <v>869</v>
      </c>
      <c r="C2266" s="118" t="s">
        <v>323</v>
      </c>
      <c r="D2266" s="120" t="s">
        <v>232</v>
      </c>
      <c r="E2266" s="120" t="s">
        <v>503</v>
      </c>
      <c r="G2266" s="110"/>
    </row>
    <row r="2267" spans="2:7" ht="21.75" customHeight="1">
      <c r="B2267" s="98" t="s">
        <v>869</v>
      </c>
      <c r="C2267" s="118" t="s">
        <v>28</v>
      </c>
      <c r="D2267" s="120" t="s">
        <v>754</v>
      </c>
      <c r="E2267" s="120"/>
      <c r="G2267" s="110"/>
    </row>
    <row r="2268" spans="2:7" ht="21.75" customHeight="1">
      <c r="B2268" s="98" t="s">
        <v>869</v>
      </c>
      <c r="C2268" s="118" t="s">
        <v>94</v>
      </c>
      <c r="D2268" s="120" t="s">
        <v>780</v>
      </c>
      <c r="E2268" s="120"/>
      <c r="G2268" s="110"/>
    </row>
    <row r="2269" spans="2:7" ht="21.75" customHeight="1">
      <c r="B2269" s="98" t="s">
        <v>869</v>
      </c>
      <c r="C2269" s="118" t="s">
        <v>2499</v>
      </c>
      <c r="D2269" s="120" t="s">
        <v>870</v>
      </c>
      <c r="E2269" s="78" t="s">
        <v>503</v>
      </c>
      <c r="G2269" s="110"/>
    </row>
    <row r="2270" spans="2:7" ht="21.75" customHeight="1">
      <c r="B2270" s="98" t="s">
        <v>869</v>
      </c>
      <c r="C2270" s="118" t="s">
        <v>2499</v>
      </c>
      <c r="D2270" s="120" t="s">
        <v>870</v>
      </c>
      <c r="E2270" s="78" t="s">
        <v>503</v>
      </c>
      <c r="G2270" s="110"/>
    </row>
    <row r="2271" spans="2:7" ht="21.75" customHeight="1">
      <c r="B2271" s="98" t="s">
        <v>869</v>
      </c>
      <c r="C2271" s="118" t="s">
        <v>2</v>
      </c>
      <c r="D2271" s="120" t="s">
        <v>252</v>
      </c>
      <c r="E2271" s="78"/>
      <c r="G2271" s="110"/>
    </row>
    <row r="2272" spans="2:7" ht="21.75" customHeight="1">
      <c r="B2272" s="98" t="s">
        <v>869</v>
      </c>
      <c r="C2272" s="118" t="s">
        <v>2</v>
      </c>
      <c r="D2272" s="120" t="s">
        <v>279</v>
      </c>
      <c r="E2272" s="78"/>
      <c r="G2272" s="110"/>
    </row>
    <row r="2273" spans="2:7" ht="21.75" customHeight="1">
      <c r="B2273" s="98" t="s">
        <v>869</v>
      </c>
      <c r="C2273" s="118" t="s">
        <v>2</v>
      </c>
      <c r="D2273" s="120" t="s">
        <v>252</v>
      </c>
      <c r="E2273" s="78"/>
      <c r="G2273" s="110"/>
    </row>
    <row r="2274" spans="2:7" ht="21.75" customHeight="1">
      <c r="B2274" s="98" t="s">
        <v>869</v>
      </c>
      <c r="C2274" s="118" t="s">
        <v>2</v>
      </c>
      <c r="D2274" s="120" t="s">
        <v>252</v>
      </c>
      <c r="E2274" s="78"/>
      <c r="G2274" s="110"/>
    </row>
    <row r="2275" spans="2:7" ht="21.75" customHeight="1">
      <c r="B2275" s="98" t="s">
        <v>869</v>
      </c>
      <c r="C2275" s="118" t="s">
        <v>2</v>
      </c>
      <c r="D2275" s="120" t="s">
        <v>252</v>
      </c>
      <c r="E2275" s="9"/>
      <c r="G2275" s="110"/>
    </row>
    <row r="2276" spans="2:7" ht="21.75" customHeight="1">
      <c r="B2276" s="98" t="s">
        <v>869</v>
      </c>
      <c r="C2276" s="118" t="s">
        <v>2499</v>
      </c>
      <c r="D2276" s="119" t="s">
        <v>870</v>
      </c>
      <c r="E2276" s="9"/>
      <c r="G2276" s="110"/>
    </row>
    <row r="2277" spans="2:7" ht="21.75" customHeight="1">
      <c r="B2277" s="98" t="s">
        <v>869</v>
      </c>
      <c r="C2277" s="118" t="s">
        <v>2499</v>
      </c>
      <c r="D2277" s="119" t="s">
        <v>871</v>
      </c>
      <c r="E2277" s="9"/>
      <c r="G2277" s="110"/>
    </row>
    <row r="2278" spans="2:7" ht="21.75" customHeight="1">
      <c r="B2278" s="98" t="s">
        <v>873</v>
      </c>
      <c r="C2278" s="118" t="s">
        <v>28</v>
      </c>
      <c r="D2278" s="119" t="s">
        <v>754</v>
      </c>
      <c r="E2278" s="120"/>
      <c r="G2278" s="110"/>
    </row>
    <row r="2279" spans="2:7" ht="21.75" customHeight="1">
      <c r="B2279" s="98" t="s">
        <v>873</v>
      </c>
      <c r="C2279" s="118" t="s">
        <v>2</v>
      </c>
      <c r="D2279" s="119" t="s">
        <v>769</v>
      </c>
      <c r="E2279" s="120"/>
      <c r="G2279" s="110"/>
    </row>
    <row r="2280" spans="2:7" ht="21.75" customHeight="1">
      <c r="B2280" s="98" t="s">
        <v>873</v>
      </c>
      <c r="C2280" s="118" t="s">
        <v>40</v>
      </c>
      <c r="D2280" s="119" t="s">
        <v>770</v>
      </c>
      <c r="E2280" s="120"/>
      <c r="G2280" s="110"/>
    </row>
    <row r="2281" spans="2:7" ht="21.75" customHeight="1">
      <c r="B2281" s="98" t="s">
        <v>873</v>
      </c>
      <c r="C2281" s="118" t="s">
        <v>40</v>
      </c>
      <c r="D2281" s="119" t="s">
        <v>770</v>
      </c>
      <c r="E2281" s="117"/>
      <c r="G2281" s="110"/>
    </row>
    <row r="2282" spans="2:7" ht="21.75" customHeight="1">
      <c r="B2282" s="98" t="s">
        <v>873</v>
      </c>
      <c r="C2282" s="118" t="s">
        <v>392</v>
      </c>
      <c r="D2282" s="119" t="s">
        <v>471</v>
      </c>
      <c r="E2282" s="117"/>
      <c r="G2282" s="110"/>
    </row>
    <row r="2283" spans="2:7" ht="21.75" customHeight="1">
      <c r="B2283" s="98" t="s">
        <v>873</v>
      </c>
      <c r="C2283" s="118" t="s">
        <v>40</v>
      </c>
      <c r="D2283" s="119" t="s">
        <v>770</v>
      </c>
      <c r="E2283" s="117"/>
      <c r="G2283" s="110"/>
    </row>
    <row r="2284" spans="2:7" ht="21.75" customHeight="1">
      <c r="B2284" s="98" t="s">
        <v>874</v>
      </c>
      <c r="C2284" s="118" t="s">
        <v>40</v>
      </c>
      <c r="D2284" s="114" t="s">
        <v>188</v>
      </c>
      <c r="E2284" s="120"/>
      <c r="G2284" s="110"/>
    </row>
    <row r="2285" spans="2:7" ht="21.75" customHeight="1">
      <c r="B2285" s="98" t="s">
        <v>874</v>
      </c>
      <c r="C2285" s="118" t="s">
        <v>392</v>
      </c>
      <c r="D2285" s="114" t="s">
        <v>875</v>
      </c>
      <c r="E2285" s="117"/>
      <c r="G2285" s="110"/>
    </row>
    <row r="2286" spans="2:7" ht="21.75" customHeight="1">
      <c r="B2286" s="98" t="s">
        <v>874</v>
      </c>
      <c r="C2286" s="118" t="s">
        <v>2</v>
      </c>
      <c r="D2286" s="114" t="s">
        <v>252</v>
      </c>
      <c r="E2286" s="120"/>
      <c r="G2286" s="110"/>
    </row>
    <row r="2287" spans="2:7" ht="21.75" customHeight="1">
      <c r="B2287" s="98" t="s">
        <v>874</v>
      </c>
      <c r="C2287" s="110" t="s">
        <v>94</v>
      </c>
      <c r="D2287" s="114" t="s">
        <v>803</v>
      </c>
      <c r="E2287" s="111"/>
      <c r="G2287" s="110"/>
    </row>
    <row r="2288" spans="2:7" ht="21.75" customHeight="1">
      <c r="B2288" s="98" t="s">
        <v>874</v>
      </c>
      <c r="C2288" s="118" t="s">
        <v>28</v>
      </c>
      <c r="D2288" s="114" t="s">
        <v>796</v>
      </c>
      <c r="E2288" s="112"/>
      <c r="G2288" s="110"/>
    </row>
    <row r="2289" spans="2:7" ht="21.75" customHeight="1">
      <c r="B2289" s="98" t="s">
        <v>874</v>
      </c>
      <c r="C2289" s="118" t="s">
        <v>28</v>
      </c>
      <c r="D2289" s="114" t="s">
        <v>796</v>
      </c>
      <c r="E2289" s="112"/>
      <c r="G2289" s="110"/>
    </row>
    <row r="2290" spans="2:7" ht="21.75" customHeight="1">
      <c r="B2290" s="98" t="s">
        <v>874</v>
      </c>
      <c r="C2290" s="118" t="s">
        <v>2</v>
      </c>
      <c r="D2290" s="114" t="s">
        <v>279</v>
      </c>
      <c r="E2290" s="113"/>
      <c r="G2290" s="110"/>
    </row>
    <row r="2291" spans="2:7" ht="21.75" customHeight="1">
      <c r="B2291" s="98" t="s">
        <v>874</v>
      </c>
      <c r="C2291" s="118" t="s">
        <v>28</v>
      </c>
      <c r="D2291" s="114" t="s">
        <v>796</v>
      </c>
      <c r="E2291" s="32"/>
      <c r="G2291" s="110"/>
    </row>
    <row r="2292" spans="2:7" ht="21.75" customHeight="1">
      <c r="B2292" s="98" t="s">
        <v>876</v>
      </c>
      <c r="C2292" s="118" t="s">
        <v>40</v>
      </c>
      <c r="D2292" s="119" t="s">
        <v>770</v>
      </c>
      <c r="E2292" s="120"/>
      <c r="G2292" s="110"/>
    </row>
    <row r="2293" spans="2:7" ht="21.75" customHeight="1">
      <c r="B2293" s="98" t="s">
        <v>876</v>
      </c>
      <c r="C2293" s="118" t="s">
        <v>392</v>
      </c>
      <c r="D2293" s="119" t="s">
        <v>471</v>
      </c>
      <c r="E2293" s="120"/>
      <c r="G2293" s="110"/>
    </row>
    <row r="2294" spans="2:7" ht="21.75" customHeight="1">
      <c r="B2294" s="98" t="s">
        <v>876</v>
      </c>
      <c r="C2294" s="118" t="s">
        <v>392</v>
      </c>
      <c r="D2294" s="119" t="s">
        <v>471</v>
      </c>
      <c r="E2294" s="120"/>
      <c r="G2294" s="110"/>
    </row>
    <row r="2295" spans="2:7" ht="21.75" customHeight="1">
      <c r="B2295" s="98" t="s">
        <v>876</v>
      </c>
      <c r="C2295" s="118" t="s">
        <v>28</v>
      </c>
      <c r="D2295" s="119" t="s">
        <v>754</v>
      </c>
      <c r="E2295" s="117"/>
      <c r="G2295" s="110"/>
    </row>
    <row r="2296" spans="2:7" ht="21.75" customHeight="1">
      <c r="B2296" s="98" t="s">
        <v>876</v>
      </c>
      <c r="C2296" s="118" t="s">
        <v>392</v>
      </c>
      <c r="D2296" s="119" t="s">
        <v>471</v>
      </c>
      <c r="E2296" s="117"/>
      <c r="G2296" s="110"/>
    </row>
    <row r="2297" spans="2:7" ht="21.75" customHeight="1">
      <c r="B2297" s="98" t="s">
        <v>876</v>
      </c>
      <c r="C2297" s="118" t="s">
        <v>40</v>
      </c>
      <c r="D2297" s="119" t="s">
        <v>770</v>
      </c>
      <c r="E2297" s="117"/>
      <c r="G2297" s="110"/>
    </row>
    <row r="2298" spans="2:7" ht="21.75" customHeight="1">
      <c r="B2298" s="98" t="s">
        <v>876</v>
      </c>
      <c r="C2298" s="118" t="s">
        <v>40</v>
      </c>
      <c r="D2298" s="127" t="s">
        <v>770</v>
      </c>
      <c r="E2298" s="120"/>
      <c r="G2298" s="110"/>
    </row>
    <row r="2299" spans="2:7" ht="21.75" customHeight="1">
      <c r="B2299" s="98" t="s">
        <v>876</v>
      </c>
      <c r="C2299" s="118" t="s">
        <v>28</v>
      </c>
      <c r="D2299" s="114" t="s">
        <v>577</v>
      </c>
      <c r="E2299" s="117"/>
      <c r="G2299" s="110"/>
    </row>
    <row r="2300" spans="2:7" ht="21.75" customHeight="1">
      <c r="B2300" s="98" t="s">
        <v>876</v>
      </c>
      <c r="C2300" s="118" t="s">
        <v>2</v>
      </c>
      <c r="D2300" s="114" t="s">
        <v>279</v>
      </c>
      <c r="E2300" s="120"/>
      <c r="G2300" s="110"/>
    </row>
    <row r="2301" spans="2:7" ht="21.75" customHeight="1">
      <c r="B2301" s="98" t="s">
        <v>876</v>
      </c>
      <c r="C2301" s="118" t="s">
        <v>94</v>
      </c>
      <c r="D2301" s="114" t="s">
        <v>478</v>
      </c>
      <c r="E2301" s="111"/>
      <c r="G2301" s="110"/>
    </row>
    <row r="2302" spans="2:7" ht="21.75" customHeight="1">
      <c r="B2302" s="98" t="s">
        <v>876</v>
      </c>
      <c r="C2302" s="118" t="s">
        <v>392</v>
      </c>
      <c r="D2302" s="114" t="s">
        <v>875</v>
      </c>
      <c r="E2302" s="112"/>
      <c r="G2302" s="110"/>
    </row>
    <row r="2303" spans="2:7" ht="21.75" customHeight="1">
      <c r="B2303" s="98" t="s">
        <v>876</v>
      </c>
      <c r="C2303" s="118" t="s">
        <v>2</v>
      </c>
      <c r="D2303" s="119" t="s">
        <v>279</v>
      </c>
      <c r="E2303" s="112"/>
      <c r="G2303" s="110"/>
    </row>
    <row r="2304" spans="2:7" ht="21.75" customHeight="1">
      <c r="B2304" s="98" t="s">
        <v>876</v>
      </c>
      <c r="C2304" s="118" t="s">
        <v>2</v>
      </c>
      <c r="D2304" s="119" t="s">
        <v>182</v>
      </c>
      <c r="E2304" s="113"/>
      <c r="G2304" s="110"/>
    </row>
    <row r="2305" spans="2:7" ht="21.75" customHeight="1">
      <c r="B2305" s="98" t="s">
        <v>876</v>
      </c>
      <c r="C2305" s="118" t="s">
        <v>28</v>
      </c>
      <c r="D2305" s="119" t="s">
        <v>577</v>
      </c>
      <c r="E2305" s="32"/>
      <c r="G2305" s="110"/>
    </row>
    <row r="2306" spans="2:7" ht="21.75" customHeight="1">
      <c r="B2306" s="98" t="s">
        <v>876</v>
      </c>
      <c r="C2306" s="118" t="s">
        <v>155</v>
      </c>
      <c r="D2306" s="119" t="s">
        <v>877</v>
      </c>
      <c r="E2306" s="120"/>
      <c r="G2306" s="110"/>
    </row>
    <row r="2307" spans="2:7" ht="21.75" customHeight="1">
      <c r="B2307" s="98" t="s">
        <v>878</v>
      </c>
      <c r="C2307" s="118" t="s">
        <v>2</v>
      </c>
      <c r="D2307" s="119" t="s">
        <v>879</v>
      </c>
      <c r="E2307" s="120"/>
      <c r="G2307" s="110"/>
    </row>
    <row r="2308" spans="2:7" ht="21.75" customHeight="1">
      <c r="B2308" s="98" t="s">
        <v>878</v>
      </c>
      <c r="C2308" s="118" t="s">
        <v>40</v>
      </c>
      <c r="D2308" s="119" t="s">
        <v>770</v>
      </c>
      <c r="E2308" s="120"/>
      <c r="G2308" s="110"/>
    </row>
    <row r="2309" spans="2:7" ht="21.75" customHeight="1">
      <c r="B2309" s="98" t="s">
        <v>878</v>
      </c>
      <c r="C2309" s="118" t="s">
        <v>94</v>
      </c>
      <c r="D2309" s="119" t="s">
        <v>780</v>
      </c>
      <c r="E2309" s="120"/>
      <c r="G2309" s="110"/>
    </row>
    <row r="2310" spans="2:7" ht="21.75" customHeight="1">
      <c r="B2310" s="98" t="s">
        <v>878</v>
      </c>
      <c r="C2310" s="118" t="s">
        <v>2</v>
      </c>
      <c r="D2310" s="119" t="s">
        <v>769</v>
      </c>
      <c r="E2310" s="117"/>
      <c r="G2310" s="110"/>
    </row>
    <row r="2311" spans="2:7" ht="21.75" customHeight="1">
      <c r="B2311" s="98" t="s">
        <v>878</v>
      </c>
      <c r="C2311" s="118" t="s">
        <v>28</v>
      </c>
      <c r="D2311" s="119" t="s">
        <v>754</v>
      </c>
      <c r="E2311" s="117"/>
      <c r="G2311" s="110"/>
    </row>
    <row r="2312" spans="2:7" ht="21.75" customHeight="1">
      <c r="B2312" s="98" t="s">
        <v>878</v>
      </c>
      <c r="C2312" s="118" t="s">
        <v>28</v>
      </c>
      <c r="D2312" s="119" t="s">
        <v>754</v>
      </c>
      <c r="E2312" s="117"/>
      <c r="G2312" s="110"/>
    </row>
    <row r="2313" spans="2:7" ht="21.75" customHeight="1">
      <c r="B2313" s="98" t="s">
        <v>880</v>
      </c>
      <c r="C2313" s="15" t="s">
        <v>184</v>
      </c>
      <c r="D2313" s="114" t="s">
        <v>2524</v>
      </c>
      <c r="E2313" s="120"/>
      <c r="G2313" s="110"/>
    </row>
    <row r="2314" spans="2:7" ht="21.75" customHeight="1">
      <c r="B2314" s="98" t="s">
        <v>880</v>
      </c>
      <c r="C2314" s="52" t="s">
        <v>2</v>
      </c>
      <c r="D2314" s="114" t="s">
        <v>881</v>
      </c>
      <c r="E2314" s="117"/>
      <c r="G2314" s="110"/>
    </row>
    <row r="2315" spans="2:7" ht="21.75" customHeight="1">
      <c r="B2315" s="98" t="s">
        <v>880</v>
      </c>
      <c r="C2315" s="15" t="s">
        <v>94</v>
      </c>
      <c r="D2315" s="114" t="s">
        <v>546</v>
      </c>
      <c r="E2315" s="120"/>
      <c r="G2315" s="110"/>
    </row>
    <row r="2316" spans="2:7" ht="21.75" customHeight="1">
      <c r="B2316" s="98" t="s">
        <v>880</v>
      </c>
      <c r="C2316" s="15" t="s">
        <v>28</v>
      </c>
      <c r="D2316" s="114" t="s">
        <v>577</v>
      </c>
      <c r="E2316" s="111"/>
      <c r="G2316" s="110"/>
    </row>
    <row r="2317" spans="2:7" ht="21.75" customHeight="1">
      <c r="B2317" s="98" t="s">
        <v>880</v>
      </c>
      <c r="C2317" s="15" t="s">
        <v>18</v>
      </c>
      <c r="D2317" s="114" t="s">
        <v>660</v>
      </c>
      <c r="E2317" s="112"/>
      <c r="G2317" s="110"/>
    </row>
    <row r="2318" spans="2:7" ht="21.75" customHeight="1">
      <c r="B2318" s="98" t="s">
        <v>882</v>
      </c>
      <c r="C2318" s="118" t="s">
        <v>40</v>
      </c>
      <c r="D2318" s="119" t="s">
        <v>883</v>
      </c>
      <c r="E2318" s="120"/>
      <c r="G2318" s="110"/>
    </row>
    <row r="2319" spans="2:7" ht="21.75" customHeight="1">
      <c r="B2319" s="98" t="s">
        <v>882</v>
      </c>
      <c r="C2319" s="118" t="s">
        <v>94</v>
      </c>
      <c r="D2319" s="119" t="s">
        <v>780</v>
      </c>
      <c r="E2319" s="120"/>
      <c r="G2319" s="110"/>
    </row>
    <row r="2320" spans="2:7" ht="21.75" customHeight="1">
      <c r="B2320" s="98" t="s">
        <v>882</v>
      </c>
      <c r="C2320" s="118" t="s">
        <v>28</v>
      </c>
      <c r="D2320" s="119" t="s">
        <v>754</v>
      </c>
      <c r="E2320" s="120"/>
      <c r="G2320" s="110"/>
    </row>
    <row r="2321" spans="2:7" ht="21.75" customHeight="1">
      <c r="B2321" s="98" t="s">
        <v>882</v>
      </c>
      <c r="C2321" s="118" t="s">
        <v>2509</v>
      </c>
      <c r="D2321" s="114" t="s">
        <v>885</v>
      </c>
      <c r="E2321" s="117"/>
      <c r="G2321" s="110"/>
    </row>
    <row r="2322" spans="2:7" ht="21.75" customHeight="1">
      <c r="B2322" s="98" t="s">
        <v>882</v>
      </c>
      <c r="C2322" s="118" t="s">
        <v>2</v>
      </c>
      <c r="D2322" s="114" t="s">
        <v>886</v>
      </c>
      <c r="E2322" s="117"/>
      <c r="G2322" s="110"/>
    </row>
    <row r="2323" spans="2:7" ht="21.75" customHeight="1">
      <c r="B2323" s="98" t="s">
        <v>882</v>
      </c>
      <c r="C2323" s="118" t="s">
        <v>392</v>
      </c>
      <c r="D2323" s="114" t="s">
        <v>875</v>
      </c>
      <c r="E2323" s="117"/>
      <c r="G2323" s="110"/>
    </row>
    <row r="2324" spans="2:7" ht="21.75" customHeight="1">
      <c r="B2324" s="98" t="s">
        <v>882</v>
      </c>
      <c r="C2324" s="110" t="s">
        <v>2</v>
      </c>
      <c r="D2324" s="114" t="s">
        <v>886</v>
      </c>
      <c r="E2324" s="120"/>
      <c r="G2324" s="110"/>
    </row>
    <row r="2325" spans="2:7" ht="21.75" customHeight="1">
      <c r="B2325" s="98" t="s">
        <v>882</v>
      </c>
      <c r="C2325" s="118" t="s">
        <v>2</v>
      </c>
      <c r="D2325" s="114" t="s">
        <v>279</v>
      </c>
      <c r="E2325" s="117"/>
      <c r="G2325" s="110"/>
    </row>
    <row r="2326" spans="2:7" ht="21.75" customHeight="1">
      <c r="B2326" s="98" t="s">
        <v>882</v>
      </c>
      <c r="C2326" s="118" t="s">
        <v>28</v>
      </c>
      <c r="D2326" s="114" t="s">
        <v>577</v>
      </c>
      <c r="E2326" s="120"/>
      <c r="G2326" s="110"/>
    </row>
    <row r="2327" spans="2:7" ht="21.75" customHeight="1">
      <c r="B2327" s="98" t="s">
        <v>882</v>
      </c>
      <c r="C2327" s="118" t="s">
        <v>28</v>
      </c>
      <c r="D2327" s="114" t="s">
        <v>577</v>
      </c>
      <c r="E2327" s="111"/>
      <c r="G2327" s="110"/>
    </row>
    <row r="2328" spans="2:7" ht="21.75" customHeight="1">
      <c r="B2328" s="98" t="s">
        <v>882</v>
      </c>
      <c r="C2328" s="118" t="s">
        <v>40</v>
      </c>
      <c r="D2328" s="119" t="s">
        <v>698</v>
      </c>
      <c r="E2328" s="112"/>
      <c r="G2328" s="110"/>
    </row>
    <row r="2329" spans="2:7" ht="21.75" customHeight="1">
      <c r="B2329" s="98" t="s">
        <v>887</v>
      </c>
      <c r="C2329" s="118" t="s">
        <v>28</v>
      </c>
      <c r="D2329" s="119" t="s">
        <v>888</v>
      </c>
      <c r="E2329" s="120"/>
      <c r="G2329" s="110"/>
    </row>
    <row r="2330" spans="2:7" ht="21.75" customHeight="1">
      <c r="B2330" s="98" t="s">
        <v>887</v>
      </c>
      <c r="C2330" s="118" t="s">
        <v>28</v>
      </c>
      <c r="D2330" s="119" t="s">
        <v>754</v>
      </c>
      <c r="E2330" s="120"/>
      <c r="G2330" s="110"/>
    </row>
    <row r="2331" spans="2:7" ht="21.75" customHeight="1">
      <c r="B2331" s="98" t="s">
        <v>887</v>
      </c>
      <c r="C2331" s="118" t="s">
        <v>28</v>
      </c>
      <c r="D2331" s="119" t="s">
        <v>257</v>
      </c>
      <c r="E2331" s="120"/>
      <c r="G2331" s="110"/>
    </row>
    <row r="2332" spans="2:7" ht="21.75" customHeight="1">
      <c r="B2332" s="98" t="s">
        <v>887</v>
      </c>
      <c r="C2332" s="118" t="s">
        <v>28</v>
      </c>
      <c r="D2332" s="119" t="s">
        <v>754</v>
      </c>
      <c r="E2332" s="117"/>
      <c r="G2332" s="110"/>
    </row>
    <row r="2333" spans="2:7" ht="21.75" customHeight="1">
      <c r="B2333" s="98" t="s">
        <v>887</v>
      </c>
      <c r="C2333" s="118" t="s">
        <v>40</v>
      </c>
      <c r="D2333" s="119" t="s">
        <v>768</v>
      </c>
      <c r="E2333" s="117"/>
      <c r="G2333" s="110"/>
    </row>
    <row r="2334" spans="2:7" ht="21.75" customHeight="1">
      <c r="B2334" s="98" t="s">
        <v>887</v>
      </c>
      <c r="C2334" s="118" t="s">
        <v>28</v>
      </c>
      <c r="D2334" s="114" t="s">
        <v>257</v>
      </c>
      <c r="E2334" s="117"/>
      <c r="G2334" s="110"/>
    </row>
    <row r="2335" spans="2:7" ht="21.75" customHeight="1">
      <c r="B2335" s="98" t="s">
        <v>887</v>
      </c>
      <c r="C2335" s="15" t="s">
        <v>28</v>
      </c>
      <c r="D2335" s="114" t="s">
        <v>577</v>
      </c>
      <c r="E2335" s="120"/>
      <c r="G2335" s="110"/>
    </row>
    <row r="2336" spans="2:7" ht="21.75" customHeight="1">
      <c r="B2336" s="98" t="s">
        <v>887</v>
      </c>
      <c r="C2336" s="15" t="s">
        <v>40</v>
      </c>
      <c r="D2336" s="114" t="s">
        <v>698</v>
      </c>
      <c r="E2336" s="117"/>
      <c r="G2336" s="110"/>
    </row>
    <row r="2337" spans="2:7" ht="21.75" customHeight="1">
      <c r="B2337" s="98" t="s">
        <v>887</v>
      </c>
      <c r="C2337" s="15" t="s">
        <v>184</v>
      </c>
      <c r="D2337" s="114" t="s">
        <v>2536</v>
      </c>
      <c r="E2337" s="120"/>
      <c r="G2337" s="110"/>
    </row>
    <row r="2338" spans="2:7" ht="21.75" customHeight="1">
      <c r="B2338" s="98" t="s">
        <v>887</v>
      </c>
      <c r="C2338" s="15" t="s">
        <v>28</v>
      </c>
      <c r="D2338" s="114" t="s">
        <v>257</v>
      </c>
      <c r="E2338" s="111"/>
      <c r="G2338" s="110"/>
    </row>
    <row r="2339" spans="2:7" ht="21.75" customHeight="1">
      <c r="B2339" s="98" t="s">
        <v>893</v>
      </c>
      <c r="C2339" s="118" t="s">
        <v>40</v>
      </c>
      <c r="D2339" s="120" t="s">
        <v>770</v>
      </c>
      <c r="E2339" s="120"/>
      <c r="G2339" s="110"/>
    </row>
    <row r="2340" spans="2:7" ht="21.75" customHeight="1">
      <c r="B2340" s="98" t="s">
        <v>893</v>
      </c>
      <c r="C2340" s="118" t="s">
        <v>40</v>
      </c>
      <c r="D2340" s="120" t="s">
        <v>770</v>
      </c>
      <c r="E2340" s="120"/>
      <c r="G2340" s="110"/>
    </row>
    <row r="2341" spans="2:7" ht="21.75" customHeight="1">
      <c r="B2341" s="98" t="s">
        <v>893</v>
      </c>
      <c r="C2341" s="118" t="s">
        <v>40</v>
      </c>
      <c r="D2341" s="120" t="s">
        <v>770</v>
      </c>
      <c r="E2341" s="120"/>
      <c r="G2341" s="110"/>
    </row>
    <row r="2342" spans="2:7" ht="21.75" customHeight="1">
      <c r="B2342" s="98" t="s">
        <v>893</v>
      </c>
      <c r="C2342" s="110" t="s">
        <v>28</v>
      </c>
      <c r="D2342" s="114" t="s">
        <v>207</v>
      </c>
      <c r="E2342" s="114"/>
      <c r="G2342" s="110"/>
    </row>
    <row r="2343" spans="2:7" ht="21.75" customHeight="1">
      <c r="B2343" s="98" t="s">
        <v>893</v>
      </c>
      <c r="C2343" s="118" t="s">
        <v>18</v>
      </c>
      <c r="D2343" s="114" t="s">
        <v>889</v>
      </c>
      <c r="E2343" s="114" t="s">
        <v>890</v>
      </c>
      <c r="G2343" s="110"/>
    </row>
    <row r="2344" spans="2:7" ht="21.75" customHeight="1">
      <c r="B2344" s="98" t="s">
        <v>893</v>
      </c>
      <c r="C2344" s="118" t="s">
        <v>18</v>
      </c>
      <c r="D2344" s="114" t="s">
        <v>889</v>
      </c>
      <c r="E2344" s="114"/>
      <c r="G2344" s="110"/>
    </row>
    <row r="2345" spans="2:7" ht="21.75" customHeight="1">
      <c r="B2345" s="98" t="s">
        <v>893</v>
      </c>
      <c r="C2345" s="118" t="s">
        <v>323</v>
      </c>
      <c r="D2345" s="120" t="s">
        <v>891</v>
      </c>
      <c r="E2345" s="120" t="s">
        <v>890</v>
      </c>
      <c r="G2345" s="110"/>
    </row>
    <row r="2346" spans="2:7" ht="21.75" customHeight="1">
      <c r="B2346" s="98" t="s">
        <v>893</v>
      </c>
      <c r="C2346" s="118" t="s">
        <v>323</v>
      </c>
      <c r="D2346" s="114" t="s">
        <v>891</v>
      </c>
      <c r="E2346" s="114" t="s">
        <v>890</v>
      </c>
      <c r="G2346" s="110"/>
    </row>
    <row r="2347" spans="2:7" ht="21.75" customHeight="1">
      <c r="B2347" s="98" t="s">
        <v>893</v>
      </c>
      <c r="C2347" s="118" t="s">
        <v>94</v>
      </c>
      <c r="D2347" s="114" t="s">
        <v>764</v>
      </c>
      <c r="E2347" s="114"/>
      <c r="G2347" s="110"/>
    </row>
    <row r="2348" spans="2:7" ht="21.75" customHeight="1">
      <c r="B2348" s="98" t="s">
        <v>893</v>
      </c>
      <c r="C2348" s="118" t="s">
        <v>3</v>
      </c>
      <c r="D2348" s="114" t="s">
        <v>892</v>
      </c>
      <c r="E2348" s="114" t="s">
        <v>890</v>
      </c>
      <c r="G2348" s="110"/>
    </row>
    <row r="2349" spans="2:7" ht="21.75" customHeight="1">
      <c r="B2349" s="98" t="s">
        <v>893</v>
      </c>
      <c r="C2349" s="118" t="s">
        <v>3</v>
      </c>
      <c r="D2349" s="114" t="s">
        <v>209</v>
      </c>
      <c r="E2349" s="114" t="s">
        <v>890</v>
      </c>
      <c r="G2349" s="110"/>
    </row>
    <row r="2350" spans="2:7" ht="21.75" customHeight="1">
      <c r="B2350" s="98" t="s">
        <v>894</v>
      </c>
      <c r="C2350" s="118" t="s">
        <v>28</v>
      </c>
      <c r="D2350" s="119" t="s">
        <v>754</v>
      </c>
      <c r="E2350" s="120"/>
      <c r="G2350" s="110"/>
    </row>
    <row r="2351" spans="2:7" ht="21.75" customHeight="1">
      <c r="B2351" s="98" t="s">
        <v>894</v>
      </c>
      <c r="C2351" s="118" t="s">
        <v>40</v>
      </c>
      <c r="D2351" s="119" t="s">
        <v>895</v>
      </c>
      <c r="E2351" s="120"/>
      <c r="G2351" s="110"/>
    </row>
    <row r="2352" spans="2:7" ht="21.75" customHeight="1">
      <c r="B2352" s="98" t="s">
        <v>894</v>
      </c>
      <c r="C2352" s="118" t="s">
        <v>28</v>
      </c>
      <c r="D2352" s="119" t="s">
        <v>839</v>
      </c>
      <c r="E2352" s="120"/>
      <c r="G2352" s="110"/>
    </row>
    <row r="2353" spans="2:7" ht="21.75" customHeight="1">
      <c r="B2353" s="98" t="s">
        <v>894</v>
      </c>
      <c r="C2353" s="118" t="s">
        <v>392</v>
      </c>
      <c r="D2353" s="119" t="s">
        <v>471</v>
      </c>
      <c r="E2353" s="117"/>
      <c r="G2353" s="110"/>
    </row>
    <row r="2354" spans="2:7" ht="21.75" customHeight="1">
      <c r="B2354" s="98" t="s">
        <v>896</v>
      </c>
      <c r="C2354" s="118" t="s">
        <v>40</v>
      </c>
      <c r="D2354" s="123" t="s">
        <v>897</v>
      </c>
      <c r="E2354" s="120"/>
      <c r="G2354" s="110"/>
    </row>
    <row r="2355" spans="2:7" ht="21.75" customHeight="1">
      <c r="B2355" s="98" t="s">
        <v>896</v>
      </c>
      <c r="C2355" s="118" t="s">
        <v>94</v>
      </c>
      <c r="D2355" s="120" t="s">
        <v>898</v>
      </c>
      <c r="E2355" s="120"/>
      <c r="G2355" s="110"/>
    </row>
    <row r="2356" spans="2:7" ht="21.75" customHeight="1">
      <c r="B2356" s="98" t="s">
        <v>899</v>
      </c>
      <c r="C2356" s="118" t="s">
        <v>2</v>
      </c>
      <c r="D2356" s="123" t="s">
        <v>900</v>
      </c>
      <c r="E2356" s="120"/>
      <c r="G2356" s="110"/>
    </row>
    <row r="2357" spans="2:7" ht="21.75" customHeight="1">
      <c r="B2357" s="98" t="s">
        <v>899</v>
      </c>
      <c r="C2357" s="118" t="s">
        <v>28</v>
      </c>
      <c r="D2357" s="120" t="s">
        <v>577</v>
      </c>
      <c r="E2357" s="120"/>
      <c r="G2357" s="110"/>
    </row>
    <row r="2358" spans="2:7" ht="21.75" customHeight="1">
      <c r="B2358" s="98" t="s">
        <v>899</v>
      </c>
      <c r="C2358" s="118" t="s">
        <v>2</v>
      </c>
      <c r="D2358" s="120" t="s">
        <v>252</v>
      </c>
      <c r="E2358" s="120"/>
      <c r="G2358" s="110"/>
    </row>
    <row r="2359" spans="2:7" ht="21.75" customHeight="1">
      <c r="B2359" s="98" t="s">
        <v>899</v>
      </c>
      <c r="C2359" s="110" t="s">
        <v>28</v>
      </c>
      <c r="D2359" s="114" t="s">
        <v>901</v>
      </c>
      <c r="E2359" s="120"/>
      <c r="G2359" s="110"/>
    </row>
    <row r="2360" spans="2:7" ht="21.75" customHeight="1">
      <c r="B2360" s="98" t="s">
        <v>899</v>
      </c>
      <c r="C2360" s="118" t="s">
        <v>184</v>
      </c>
      <c r="D2360" s="114" t="s">
        <v>2528</v>
      </c>
      <c r="E2360" s="120"/>
      <c r="G2360" s="110"/>
    </row>
    <row r="2361" spans="2:7" ht="21.75" customHeight="1">
      <c r="B2361" s="98" t="s">
        <v>899</v>
      </c>
      <c r="C2361" s="118" t="s">
        <v>40</v>
      </c>
      <c r="D2361" s="123" t="s">
        <v>698</v>
      </c>
      <c r="E2361" s="120"/>
      <c r="G2361" s="110"/>
    </row>
    <row r="2362" spans="2:7" ht="21.75" customHeight="1">
      <c r="B2362" s="98" t="s">
        <v>902</v>
      </c>
      <c r="C2362" s="118" t="s">
        <v>40</v>
      </c>
      <c r="D2362" s="119" t="s">
        <v>823</v>
      </c>
      <c r="E2362" s="120"/>
      <c r="G2362" s="110"/>
    </row>
    <row r="2363" spans="2:7" ht="21.75" customHeight="1">
      <c r="B2363" s="98" t="s">
        <v>902</v>
      </c>
      <c r="C2363" s="118" t="s">
        <v>40</v>
      </c>
      <c r="D2363" s="119" t="s">
        <v>801</v>
      </c>
      <c r="E2363" s="120"/>
      <c r="G2363" s="110"/>
    </row>
    <row r="2364" spans="2:7" ht="21.75" customHeight="1">
      <c r="B2364" s="98" t="s">
        <v>902</v>
      </c>
      <c r="C2364" s="118" t="s">
        <v>40</v>
      </c>
      <c r="D2364" s="119" t="s">
        <v>193</v>
      </c>
      <c r="E2364" s="120"/>
      <c r="G2364" s="110"/>
    </row>
    <row r="2365" spans="2:7" ht="21.75" customHeight="1">
      <c r="B2365" s="98" t="s">
        <v>902</v>
      </c>
      <c r="C2365" s="118" t="s">
        <v>184</v>
      </c>
      <c r="D2365" s="119" t="s">
        <v>2524</v>
      </c>
      <c r="E2365" s="117"/>
      <c r="G2365" s="110"/>
    </row>
    <row r="2366" spans="2:7" ht="21.75" customHeight="1">
      <c r="B2366" s="98" t="s">
        <v>902</v>
      </c>
      <c r="C2366" s="118" t="s">
        <v>28</v>
      </c>
      <c r="D2366" s="119" t="s">
        <v>697</v>
      </c>
      <c r="E2366" s="117"/>
      <c r="G2366" s="110"/>
    </row>
    <row r="2367" spans="2:7" ht="21.75" customHeight="1">
      <c r="B2367" s="98" t="s">
        <v>902</v>
      </c>
      <c r="C2367" s="118" t="s">
        <v>40</v>
      </c>
      <c r="D2367" s="119" t="s">
        <v>786</v>
      </c>
      <c r="E2367" s="117"/>
      <c r="G2367" s="110"/>
    </row>
    <row r="2368" spans="2:7" ht="21.75" customHeight="1">
      <c r="B2368" s="98" t="s">
        <v>902</v>
      </c>
      <c r="C2368" s="118" t="s">
        <v>28</v>
      </c>
      <c r="D2368" s="119" t="s">
        <v>796</v>
      </c>
      <c r="E2368" s="120"/>
      <c r="G2368" s="110"/>
    </row>
    <row r="2369" spans="2:7" ht="21.75" customHeight="1">
      <c r="B2369" s="98" t="s">
        <v>902</v>
      </c>
      <c r="C2369" s="118" t="s">
        <v>28</v>
      </c>
      <c r="D2369" s="119" t="s">
        <v>754</v>
      </c>
      <c r="E2369" s="117"/>
      <c r="G2369" s="110"/>
    </row>
    <row r="2370" spans="2:7" ht="21.75" customHeight="1">
      <c r="B2370" s="98" t="s">
        <v>902</v>
      </c>
      <c r="C2370" s="118" t="s">
        <v>40</v>
      </c>
      <c r="D2370" s="119" t="s">
        <v>193</v>
      </c>
      <c r="E2370" s="120"/>
      <c r="G2370" s="110"/>
    </row>
    <row r="2371" spans="2:7" ht="21.75" customHeight="1">
      <c r="B2371" s="98" t="s">
        <v>902</v>
      </c>
      <c r="C2371" s="118" t="s">
        <v>28</v>
      </c>
      <c r="D2371" s="119" t="s">
        <v>754</v>
      </c>
      <c r="E2371" s="111"/>
      <c r="G2371" s="110"/>
    </row>
    <row r="2372" spans="2:7" ht="21.75" customHeight="1">
      <c r="B2372" s="98" t="s">
        <v>902</v>
      </c>
      <c r="C2372" s="118" t="s">
        <v>40</v>
      </c>
      <c r="D2372" s="119" t="s">
        <v>193</v>
      </c>
      <c r="E2372" s="112"/>
      <c r="G2372" s="110"/>
    </row>
    <row r="2373" spans="2:7" ht="21.75" customHeight="1">
      <c r="B2373" s="98" t="s">
        <v>903</v>
      </c>
      <c r="C2373" s="118" t="s">
        <v>28</v>
      </c>
      <c r="D2373" s="123" t="s">
        <v>577</v>
      </c>
      <c r="E2373" s="112"/>
      <c r="G2373" s="110"/>
    </row>
    <row r="2374" spans="2:7" ht="21.75" customHeight="1">
      <c r="B2374" s="98" t="s">
        <v>903</v>
      </c>
      <c r="C2374" s="118" t="s">
        <v>40</v>
      </c>
      <c r="D2374" s="114" t="s">
        <v>786</v>
      </c>
      <c r="E2374" s="113"/>
      <c r="G2374" s="110"/>
    </row>
    <row r="2375" spans="2:7" ht="21.75" customHeight="1">
      <c r="B2375" s="98" t="s">
        <v>903</v>
      </c>
      <c r="C2375" s="118" t="s">
        <v>28</v>
      </c>
      <c r="D2375" s="114" t="s">
        <v>549</v>
      </c>
      <c r="E2375" s="32"/>
      <c r="G2375" s="110"/>
    </row>
    <row r="2376" spans="2:7" ht="21.75" customHeight="1">
      <c r="B2376" s="98" t="s">
        <v>903</v>
      </c>
      <c r="C2376" s="110" t="s">
        <v>155</v>
      </c>
      <c r="D2376" s="114" t="s">
        <v>904</v>
      </c>
      <c r="E2376" s="120"/>
      <c r="G2376" s="110"/>
    </row>
    <row r="2377" spans="2:7" ht="21.75" customHeight="1">
      <c r="B2377" s="98" t="s">
        <v>903</v>
      </c>
      <c r="C2377" s="118" t="s">
        <v>40</v>
      </c>
      <c r="D2377" s="119" t="s">
        <v>823</v>
      </c>
      <c r="E2377" s="78"/>
      <c r="G2377" s="110"/>
    </row>
    <row r="2378" spans="2:7" ht="21.75" customHeight="1">
      <c r="B2378" s="98" t="s">
        <v>903</v>
      </c>
      <c r="C2378" s="118" t="s">
        <v>28</v>
      </c>
      <c r="D2378" s="123" t="s">
        <v>577</v>
      </c>
      <c r="E2378" s="78"/>
      <c r="G2378" s="110"/>
    </row>
    <row r="2379" spans="2:7" ht="21.75" customHeight="1">
      <c r="B2379" s="98" t="s">
        <v>903</v>
      </c>
      <c r="C2379" s="118" t="s">
        <v>2</v>
      </c>
      <c r="D2379" s="123" t="s">
        <v>252</v>
      </c>
      <c r="E2379" s="78"/>
      <c r="G2379" s="110"/>
    </row>
    <row r="2380" spans="2:7" ht="21.75" customHeight="1">
      <c r="B2380" s="98" t="s">
        <v>903</v>
      </c>
      <c r="C2380" s="118" t="s">
        <v>28</v>
      </c>
      <c r="D2380" s="123" t="s">
        <v>577</v>
      </c>
      <c r="E2380" s="78"/>
      <c r="G2380" s="110"/>
    </row>
    <row r="2381" spans="2:7" ht="21.75" customHeight="1">
      <c r="B2381" s="98" t="s">
        <v>905</v>
      </c>
      <c r="C2381" s="118" t="s">
        <v>40</v>
      </c>
      <c r="D2381" s="123" t="s">
        <v>760</v>
      </c>
      <c r="E2381" s="120" t="s">
        <v>262</v>
      </c>
      <c r="G2381" s="110"/>
    </row>
    <row r="2382" spans="2:7" ht="21.75" customHeight="1">
      <c r="B2382" s="98" t="s">
        <v>905</v>
      </c>
      <c r="C2382" s="118" t="s">
        <v>3</v>
      </c>
      <c r="D2382" s="123" t="s">
        <v>651</v>
      </c>
      <c r="E2382" s="120" t="s">
        <v>262</v>
      </c>
      <c r="G2382" s="110"/>
    </row>
    <row r="2383" spans="2:7" ht="21.75" customHeight="1">
      <c r="B2383" s="98" t="s">
        <v>905</v>
      </c>
      <c r="C2383" s="118" t="s">
        <v>28</v>
      </c>
      <c r="D2383" s="120" t="s">
        <v>577</v>
      </c>
      <c r="E2383" s="120" t="s">
        <v>262</v>
      </c>
      <c r="G2383" s="110"/>
    </row>
    <row r="2384" spans="2:7" ht="21.75" customHeight="1">
      <c r="B2384" s="98" t="s">
        <v>905</v>
      </c>
      <c r="C2384" s="110" t="s">
        <v>3</v>
      </c>
      <c r="D2384" s="123" t="s">
        <v>652</v>
      </c>
      <c r="E2384" s="120" t="s">
        <v>262</v>
      </c>
      <c r="G2384" s="110"/>
    </row>
    <row r="2385" spans="2:7" ht="21.75" customHeight="1">
      <c r="B2385" s="98" t="s">
        <v>905</v>
      </c>
      <c r="C2385" s="118" t="s">
        <v>3</v>
      </c>
      <c r="D2385" s="123" t="s">
        <v>651</v>
      </c>
      <c r="E2385" s="120" t="s">
        <v>262</v>
      </c>
      <c r="G2385" s="110"/>
    </row>
    <row r="2386" spans="2:7" ht="21.75" customHeight="1">
      <c r="B2386" s="98" t="s">
        <v>905</v>
      </c>
      <c r="C2386" s="118" t="s">
        <v>3</v>
      </c>
      <c r="D2386" s="123" t="s">
        <v>652</v>
      </c>
      <c r="E2386" s="120" t="s">
        <v>262</v>
      </c>
      <c r="G2386" s="110"/>
    </row>
    <row r="2387" spans="2:7" ht="21.75" customHeight="1">
      <c r="B2387" s="98" t="s">
        <v>905</v>
      </c>
      <c r="C2387" s="118" t="s">
        <v>3</v>
      </c>
      <c r="D2387" s="123" t="s">
        <v>652</v>
      </c>
      <c r="E2387" s="120" t="s">
        <v>262</v>
      </c>
      <c r="G2387" s="110"/>
    </row>
    <row r="2388" spans="2:7" ht="21.75" customHeight="1">
      <c r="B2388" s="98" t="s">
        <v>905</v>
      </c>
      <c r="C2388" s="118" t="s">
        <v>28</v>
      </c>
      <c r="D2388" s="123" t="s">
        <v>577</v>
      </c>
      <c r="E2388" s="120" t="s">
        <v>262</v>
      </c>
      <c r="G2388" s="110"/>
    </row>
    <row r="2389" spans="2:7" ht="21.75" customHeight="1">
      <c r="B2389" s="98" t="s">
        <v>905</v>
      </c>
      <c r="C2389" s="118" t="s">
        <v>28</v>
      </c>
      <c r="D2389" s="123" t="s">
        <v>577</v>
      </c>
      <c r="E2389" s="120" t="s">
        <v>262</v>
      </c>
      <c r="G2389" s="110"/>
    </row>
    <row r="2390" spans="2:7" ht="21.75" customHeight="1">
      <c r="B2390" s="98" t="s">
        <v>905</v>
      </c>
      <c r="C2390" s="118" t="s">
        <v>94</v>
      </c>
      <c r="D2390" s="114" t="s">
        <v>478</v>
      </c>
      <c r="E2390" s="120" t="s">
        <v>262</v>
      </c>
      <c r="G2390" s="110"/>
    </row>
    <row r="2391" spans="2:7" ht="21.75" customHeight="1">
      <c r="B2391" s="98" t="s">
        <v>905</v>
      </c>
      <c r="C2391" s="118" t="s">
        <v>184</v>
      </c>
      <c r="D2391" s="114" t="s">
        <v>2537</v>
      </c>
      <c r="E2391" s="120" t="s">
        <v>262</v>
      </c>
      <c r="G2391" s="110"/>
    </row>
    <row r="2392" spans="2:7" ht="21.75" customHeight="1">
      <c r="B2392" s="98" t="s">
        <v>908</v>
      </c>
      <c r="C2392" s="118" t="s">
        <v>28</v>
      </c>
      <c r="D2392" s="127" t="s">
        <v>810</v>
      </c>
      <c r="E2392" s="120"/>
      <c r="G2392" s="110"/>
    </row>
    <row r="2393" spans="2:7" ht="21.75" customHeight="1">
      <c r="B2393" s="98" t="s">
        <v>908</v>
      </c>
      <c r="C2393" s="118" t="s">
        <v>28</v>
      </c>
      <c r="D2393" s="127" t="s">
        <v>810</v>
      </c>
      <c r="E2393" s="120"/>
      <c r="G2393" s="110"/>
    </row>
    <row r="2394" spans="2:7" ht="21.75" customHeight="1">
      <c r="B2394" s="98" t="s">
        <v>908</v>
      </c>
      <c r="C2394" s="118" t="s">
        <v>2</v>
      </c>
      <c r="D2394" s="127" t="s">
        <v>769</v>
      </c>
      <c r="E2394" s="120"/>
      <c r="G2394" s="110"/>
    </row>
    <row r="2395" spans="2:7" ht="21.75" customHeight="1">
      <c r="B2395" s="98" t="s">
        <v>908</v>
      </c>
      <c r="C2395" s="118" t="s">
        <v>392</v>
      </c>
      <c r="D2395" s="127" t="s">
        <v>806</v>
      </c>
      <c r="E2395" s="117"/>
      <c r="G2395" s="110"/>
    </row>
    <row r="2396" spans="2:7" ht="21.75" customHeight="1">
      <c r="B2396" s="98" t="s">
        <v>908</v>
      </c>
      <c r="C2396" s="118" t="s">
        <v>40</v>
      </c>
      <c r="D2396" s="127" t="s">
        <v>818</v>
      </c>
      <c r="E2396" s="117"/>
      <c r="G2396" s="110"/>
    </row>
    <row r="2397" spans="2:7" ht="21.75" customHeight="1">
      <c r="B2397" s="98" t="s">
        <v>908</v>
      </c>
      <c r="C2397" s="118" t="s">
        <v>28</v>
      </c>
      <c r="D2397" s="127" t="s">
        <v>819</v>
      </c>
      <c r="E2397" s="117"/>
      <c r="G2397" s="110"/>
    </row>
    <row r="2398" spans="2:7" ht="21.75" customHeight="1">
      <c r="B2398" s="98" t="s">
        <v>908</v>
      </c>
      <c r="C2398" s="118" t="s">
        <v>28</v>
      </c>
      <c r="D2398" s="127" t="s">
        <v>820</v>
      </c>
      <c r="E2398" s="120"/>
      <c r="G2398" s="110"/>
    </row>
    <row r="2399" spans="2:7" ht="21.75" customHeight="1">
      <c r="B2399" s="98" t="s">
        <v>908</v>
      </c>
      <c r="C2399" s="118" t="s">
        <v>155</v>
      </c>
      <c r="D2399" s="127" t="s">
        <v>822</v>
      </c>
      <c r="E2399" s="117"/>
      <c r="G2399" s="110"/>
    </row>
    <row r="2400" spans="2:7" ht="21.75" customHeight="1">
      <c r="B2400" s="98" t="s">
        <v>908</v>
      </c>
      <c r="C2400" s="118" t="s">
        <v>155</v>
      </c>
      <c r="D2400" s="127" t="s">
        <v>822</v>
      </c>
      <c r="E2400" s="120"/>
      <c r="G2400" s="110"/>
    </row>
    <row r="2401" spans="2:7" ht="21.75" customHeight="1">
      <c r="B2401" s="98" t="s">
        <v>908</v>
      </c>
      <c r="C2401" s="118" t="s">
        <v>28</v>
      </c>
      <c r="D2401" s="127" t="s">
        <v>577</v>
      </c>
      <c r="E2401" s="111"/>
      <c r="G2401" s="110"/>
    </row>
    <row r="2402" spans="2:7" ht="21.75" customHeight="1">
      <c r="B2402" s="98" t="s">
        <v>908</v>
      </c>
      <c r="C2402" s="118" t="s">
        <v>28</v>
      </c>
      <c r="D2402" s="127" t="s">
        <v>810</v>
      </c>
      <c r="E2402" s="112"/>
      <c r="G2402" s="110"/>
    </row>
    <row r="2403" spans="2:7" ht="21.75" customHeight="1">
      <c r="B2403" s="98" t="s">
        <v>908</v>
      </c>
      <c r="C2403" s="118" t="s">
        <v>40</v>
      </c>
      <c r="D2403" s="127" t="s">
        <v>823</v>
      </c>
      <c r="E2403" s="112"/>
      <c r="G2403" s="110"/>
    </row>
    <row r="2404" spans="2:7" ht="21.75" customHeight="1">
      <c r="B2404" s="98" t="s">
        <v>908</v>
      </c>
      <c r="C2404" s="118" t="s">
        <v>40</v>
      </c>
      <c r="D2404" s="114" t="s">
        <v>825</v>
      </c>
      <c r="E2404" s="113"/>
      <c r="G2404" s="110"/>
    </row>
    <row r="2405" spans="2:7" ht="21.75" customHeight="1">
      <c r="B2405" s="98" t="s">
        <v>908</v>
      </c>
      <c r="C2405" s="118" t="s">
        <v>28</v>
      </c>
      <c r="D2405" s="114" t="s">
        <v>577</v>
      </c>
      <c r="E2405" s="32"/>
      <c r="G2405" s="110"/>
    </row>
    <row r="2406" spans="2:7" ht="21.75" customHeight="1">
      <c r="B2406" s="98" t="s">
        <v>908</v>
      </c>
      <c r="C2406" s="110" t="s">
        <v>2</v>
      </c>
      <c r="D2406" s="114" t="s">
        <v>252</v>
      </c>
      <c r="E2406" s="120"/>
      <c r="G2406" s="110"/>
    </row>
    <row r="2407" spans="2:7" ht="21.75" customHeight="1">
      <c r="B2407" s="98" t="s">
        <v>908</v>
      </c>
      <c r="C2407" s="118" t="s">
        <v>2</v>
      </c>
      <c r="D2407" s="114" t="s">
        <v>252</v>
      </c>
      <c r="E2407" s="78"/>
      <c r="G2407" s="110"/>
    </row>
    <row r="2408" spans="2:7" ht="21.75" customHeight="1">
      <c r="B2408" s="98" t="s">
        <v>908</v>
      </c>
      <c r="C2408" s="118" t="s">
        <v>28</v>
      </c>
      <c r="D2408" s="114" t="s">
        <v>577</v>
      </c>
      <c r="E2408" s="78"/>
      <c r="G2408" s="110"/>
    </row>
    <row r="2409" spans="2:7" ht="21.75" customHeight="1">
      <c r="B2409" s="98" t="s">
        <v>908</v>
      </c>
      <c r="C2409" s="118" t="s">
        <v>2</v>
      </c>
      <c r="D2409" s="114" t="s">
        <v>804</v>
      </c>
      <c r="E2409" s="78"/>
      <c r="G2409" s="110"/>
    </row>
    <row r="2410" spans="2:7" ht="21.75" customHeight="1">
      <c r="B2410" s="98" t="s">
        <v>908</v>
      </c>
      <c r="C2410" s="118" t="s">
        <v>2</v>
      </c>
      <c r="D2410" s="114" t="s">
        <v>804</v>
      </c>
      <c r="E2410" s="78"/>
      <c r="G2410" s="110"/>
    </row>
    <row r="2411" spans="2:7" ht="21.75" customHeight="1">
      <c r="B2411" s="121">
        <v>41276</v>
      </c>
      <c r="C2411" s="118" t="s">
        <v>40</v>
      </c>
      <c r="D2411" s="119" t="s">
        <v>770</v>
      </c>
      <c r="E2411" s="120"/>
      <c r="G2411" s="110"/>
    </row>
    <row r="2412" spans="2:7" ht="21.75" customHeight="1">
      <c r="B2412" s="121">
        <v>41276</v>
      </c>
      <c r="C2412" s="118" t="s">
        <v>40</v>
      </c>
      <c r="D2412" s="119" t="s">
        <v>770</v>
      </c>
      <c r="E2412" s="120"/>
      <c r="G2412" s="110"/>
    </row>
    <row r="2413" spans="2:7" ht="21.75" customHeight="1">
      <c r="B2413" s="121">
        <v>41276</v>
      </c>
      <c r="C2413" s="118" t="s">
        <v>40</v>
      </c>
      <c r="D2413" s="119" t="s">
        <v>906</v>
      </c>
      <c r="E2413" s="120"/>
      <c r="G2413" s="110"/>
    </row>
    <row r="2414" spans="2:7" ht="21.75" customHeight="1">
      <c r="B2414" s="121">
        <v>41276</v>
      </c>
      <c r="C2414" s="118" t="s">
        <v>40</v>
      </c>
      <c r="D2414" s="119" t="s">
        <v>823</v>
      </c>
      <c r="E2414" s="117"/>
      <c r="G2414" s="110"/>
    </row>
    <row r="2415" spans="2:7" ht="21.75" customHeight="1">
      <c r="B2415" s="121">
        <v>41276</v>
      </c>
      <c r="C2415" s="118" t="s">
        <v>28</v>
      </c>
      <c r="D2415" s="119" t="s">
        <v>219</v>
      </c>
      <c r="E2415" s="117"/>
      <c r="G2415" s="110"/>
    </row>
    <row r="2416" spans="2:7" ht="21.75" customHeight="1">
      <c r="B2416" s="121">
        <v>41276</v>
      </c>
      <c r="C2416" s="118" t="s">
        <v>40</v>
      </c>
      <c r="D2416" s="119" t="s">
        <v>770</v>
      </c>
      <c r="E2416" s="117"/>
      <c r="G2416" s="110"/>
    </row>
    <row r="2417" spans="2:7" ht="21.75" customHeight="1">
      <c r="B2417" s="121">
        <v>41276</v>
      </c>
      <c r="C2417" s="118" t="s">
        <v>40</v>
      </c>
      <c r="D2417" s="119" t="s">
        <v>770</v>
      </c>
      <c r="E2417" s="120"/>
      <c r="G2417" s="110"/>
    </row>
    <row r="2418" spans="2:7" ht="21.75" customHeight="1">
      <c r="B2418" s="121">
        <v>41276</v>
      </c>
      <c r="C2418" s="118" t="s">
        <v>40</v>
      </c>
      <c r="D2418" s="123" t="s">
        <v>825</v>
      </c>
      <c r="E2418" s="117"/>
      <c r="G2418" s="110"/>
    </row>
    <row r="2419" spans="2:7" ht="21.75" customHeight="1">
      <c r="B2419" s="121">
        <v>41276</v>
      </c>
      <c r="C2419" s="118" t="s">
        <v>40</v>
      </c>
      <c r="D2419" s="114" t="s">
        <v>196</v>
      </c>
      <c r="E2419" s="120"/>
      <c r="G2419" s="110"/>
    </row>
    <row r="2420" spans="2:7" ht="21.75" customHeight="1">
      <c r="B2420" s="121">
        <v>41276</v>
      </c>
      <c r="C2420" s="118" t="s">
        <v>2</v>
      </c>
      <c r="D2420" s="114" t="s">
        <v>252</v>
      </c>
      <c r="E2420" s="111"/>
      <c r="G2420" s="110"/>
    </row>
    <row r="2421" spans="2:7" ht="21.75" customHeight="1">
      <c r="B2421" s="121">
        <v>41276</v>
      </c>
      <c r="C2421" s="110" t="s">
        <v>40</v>
      </c>
      <c r="D2421" s="114" t="s">
        <v>196</v>
      </c>
      <c r="E2421" s="112"/>
      <c r="G2421" s="110"/>
    </row>
    <row r="2422" spans="2:7" ht="21.75" customHeight="1">
      <c r="B2422" s="121">
        <v>41276</v>
      </c>
      <c r="C2422" s="118" t="s">
        <v>2</v>
      </c>
      <c r="D2422" s="114" t="s">
        <v>252</v>
      </c>
      <c r="E2422" s="112"/>
      <c r="G2422" s="110"/>
    </row>
    <row r="2423" spans="2:7" ht="21.75" customHeight="1">
      <c r="B2423" s="121">
        <v>41276</v>
      </c>
      <c r="C2423" s="118" t="s">
        <v>2</v>
      </c>
      <c r="D2423" s="114" t="s">
        <v>279</v>
      </c>
      <c r="E2423" s="113"/>
      <c r="G2423" s="110"/>
    </row>
    <row r="2424" spans="2:7" ht="21.75" customHeight="1">
      <c r="B2424" s="121">
        <v>41276</v>
      </c>
      <c r="C2424" s="118" t="s">
        <v>28</v>
      </c>
      <c r="D2424" s="114" t="s">
        <v>577</v>
      </c>
      <c r="E2424" s="32"/>
      <c r="G2424" s="110"/>
    </row>
    <row r="2425" spans="2:7" ht="21.75" customHeight="1">
      <c r="B2425" s="121">
        <v>41277</v>
      </c>
      <c r="C2425" s="118" t="s">
        <v>40</v>
      </c>
      <c r="D2425" s="119" t="s">
        <v>770</v>
      </c>
      <c r="E2425" s="120"/>
      <c r="G2425" s="110"/>
    </row>
    <row r="2426" spans="2:7" ht="21.75" customHeight="1">
      <c r="B2426" s="121">
        <v>41277</v>
      </c>
      <c r="C2426" s="118" t="s">
        <v>28</v>
      </c>
      <c r="D2426" s="119" t="s">
        <v>864</v>
      </c>
      <c r="E2426" s="120"/>
      <c r="G2426" s="110"/>
    </row>
    <row r="2427" spans="2:7" ht="21.75" customHeight="1">
      <c r="B2427" s="121">
        <v>41277</v>
      </c>
      <c r="C2427" s="118" t="s">
        <v>28</v>
      </c>
      <c r="D2427" s="119" t="s">
        <v>788</v>
      </c>
      <c r="E2427" s="120"/>
      <c r="G2427" s="110"/>
    </row>
    <row r="2428" spans="2:7" ht="21.75" customHeight="1">
      <c r="B2428" s="121">
        <v>41277</v>
      </c>
      <c r="C2428" s="118" t="s">
        <v>28</v>
      </c>
      <c r="D2428" s="119" t="s">
        <v>907</v>
      </c>
      <c r="E2428" s="117"/>
      <c r="G2428" s="110"/>
    </row>
    <row r="2429" spans="2:7" ht="21.75" customHeight="1">
      <c r="B2429" s="121">
        <v>41277</v>
      </c>
      <c r="C2429" s="118" t="s">
        <v>28</v>
      </c>
      <c r="D2429" s="119" t="s">
        <v>788</v>
      </c>
      <c r="E2429" s="117"/>
      <c r="G2429" s="110"/>
    </row>
    <row r="2430" spans="2:7" ht="21.75" customHeight="1">
      <c r="B2430" s="121">
        <v>41277</v>
      </c>
      <c r="C2430" s="118" t="s">
        <v>40</v>
      </c>
      <c r="D2430" s="119" t="s">
        <v>770</v>
      </c>
      <c r="E2430" s="117"/>
      <c r="G2430" s="110"/>
    </row>
    <row r="2431" spans="2:7" ht="21.75" customHeight="1">
      <c r="B2431" s="121">
        <v>41277</v>
      </c>
      <c r="C2431" s="118" t="s">
        <v>40</v>
      </c>
      <c r="D2431" s="119" t="s">
        <v>196</v>
      </c>
      <c r="E2431" s="120"/>
      <c r="G2431" s="110"/>
    </row>
    <row r="2432" spans="2:7" ht="21.75" customHeight="1">
      <c r="B2432" s="121">
        <v>41277</v>
      </c>
      <c r="C2432" s="118" t="s">
        <v>28</v>
      </c>
      <c r="D2432" s="119" t="s">
        <v>754</v>
      </c>
      <c r="E2432" s="117"/>
      <c r="G2432" s="110"/>
    </row>
    <row r="2433" spans="2:7" ht="21.75" customHeight="1">
      <c r="B2433" s="121">
        <v>41277</v>
      </c>
      <c r="C2433" s="118" t="s">
        <v>28</v>
      </c>
      <c r="D2433" s="119" t="s">
        <v>788</v>
      </c>
      <c r="E2433" s="120"/>
      <c r="G2433" s="110"/>
    </row>
    <row r="2434" spans="2:7" ht="21.75" customHeight="1">
      <c r="B2434" s="121">
        <v>41277</v>
      </c>
      <c r="C2434" s="118" t="s">
        <v>40</v>
      </c>
      <c r="D2434" s="119" t="s">
        <v>770</v>
      </c>
      <c r="E2434" s="111"/>
      <c r="G2434" s="110"/>
    </row>
    <row r="2435" spans="2:7" ht="21.75" customHeight="1">
      <c r="B2435" s="121">
        <v>41277</v>
      </c>
      <c r="C2435" s="118" t="s">
        <v>40</v>
      </c>
      <c r="D2435" s="119" t="s">
        <v>770</v>
      </c>
      <c r="E2435" s="112"/>
      <c r="G2435" s="110"/>
    </row>
    <row r="2436" spans="2:7" ht="21.75" customHeight="1">
      <c r="B2436" s="121">
        <v>41277</v>
      </c>
      <c r="C2436" s="118" t="s">
        <v>28</v>
      </c>
      <c r="D2436" s="119" t="s">
        <v>788</v>
      </c>
      <c r="E2436" s="112"/>
      <c r="G2436" s="110"/>
    </row>
    <row r="2437" spans="2:7" ht="21.75" customHeight="1">
      <c r="B2437" s="121">
        <v>41277</v>
      </c>
      <c r="C2437" s="118" t="s">
        <v>155</v>
      </c>
      <c r="D2437" s="114" t="s">
        <v>664</v>
      </c>
      <c r="E2437" s="113"/>
      <c r="G2437" s="110"/>
    </row>
    <row r="2438" spans="2:7" ht="21.75" customHeight="1">
      <c r="B2438" s="121">
        <v>41277</v>
      </c>
      <c r="C2438" s="118" t="s">
        <v>40</v>
      </c>
      <c r="D2438" s="114" t="s">
        <v>760</v>
      </c>
      <c r="E2438" s="32"/>
      <c r="G2438" s="110"/>
    </row>
    <row r="2439" spans="2:7" ht="21.75" customHeight="1">
      <c r="B2439" s="121">
        <v>41277</v>
      </c>
      <c r="C2439" s="118" t="s">
        <v>2</v>
      </c>
      <c r="D2439" s="114" t="s">
        <v>252</v>
      </c>
      <c r="E2439" s="120"/>
      <c r="G2439" s="110"/>
    </row>
    <row r="2440" spans="2:7" ht="21.75" customHeight="1">
      <c r="B2440" s="121">
        <v>41277</v>
      </c>
      <c r="C2440" s="110" t="s">
        <v>155</v>
      </c>
      <c r="D2440" s="114" t="s">
        <v>664</v>
      </c>
      <c r="E2440" s="78"/>
      <c r="G2440" s="110"/>
    </row>
    <row r="2441" spans="2:7" ht="21.75" customHeight="1">
      <c r="B2441" s="121">
        <v>41277</v>
      </c>
      <c r="C2441" s="118" t="s">
        <v>2</v>
      </c>
      <c r="D2441" s="114" t="s">
        <v>279</v>
      </c>
      <c r="E2441" s="78"/>
      <c r="G2441" s="110"/>
    </row>
    <row r="2442" spans="2:7" ht="21.75" customHeight="1">
      <c r="B2442" s="121">
        <v>41277</v>
      </c>
      <c r="C2442" s="118" t="s">
        <v>28</v>
      </c>
      <c r="D2442" s="114" t="s">
        <v>577</v>
      </c>
      <c r="E2442" s="78"/>
      <c r="G2442" s="110"/>
    </row>
    <row r="2443" spans="2:7" ht="21.75" customHeight="1">
      <c r="B2443" s="121">
        <v>41278</v>
      </c>
      <c r="C2443" s="118" t="s">
        <v>28</v>
      </c>
      <c r="D2443" s="119" t="s">
        <v>863</v>
      </c>
      <c r="E2443" s="120"/>
      <c r="G2443" s="110"/>
    </row>
    <row r="2444" spans="2:7" ht="21.75" customHeight="1">
      <c r="B2444" s="121">
        <v>41278</v>
      </c>
      <c r="C2444" s="118" t="s">
        <v>40</v>
      </c>
      <c r="D2444" s="119" t="s">
        <v>770</v>
      </c>
      <c r="E2444" s="120"/>
      <c r="G2444" s="110"/>
    </row>
    <row r="2445" spans="2:7" ht="21.75" customHeight="1">
      <c r="B2445" s="121">
        <v>41278</v>
      </c>
      <c r="C2445" s="118" t="s">
        <v>40</v>
      </c>
      <c r="D2445" s="119" t="s">
        <v>909</v>
      </c>
      <c r="E2445" s="120"/>
      <c r="G2445" s="110"/>
    </row>
    <row r="2446" spans="2:7" ht="21.75" customHeight="1">
      <c r="B2446" s="121">
        <v>41278</v>
      </c>
      <c r="C2446" s="118" t="s">
        <v>28</v>
      </c>
      <c r="D2446" s="119" t="s">
        <v>863</v>
      </c>
      <c r="E2446" s="117"/>
      <c r="G2446" s="110"/>
    </row>
    <row r="2447" spans="2:7" ht="21.75" customHeight="1">
      <c r="B2447" s="121">
        <v>41278</v>
      </c>
      <c r="C2447" s="118" t="s">
        <v>40</v>
      </c>
      <c r="D2447" s="119" t="s">
        <v>770</v>
      </c>
      <c r="E2447" s="117"/>
      <c r="G2447" s="110"/>
    </row>
    <row r="2448" spans="2:7" ht="21.75" customHeight="1">
      <c r="B2448" s="121">
        <v>41278</v>
      </c>
      <c r="C2448" s="118" t="s">
        <v>40</v>
      </c>
      <c r="D2448" s="119" t="s">
        <v>770</v>
      </c>
      <c r="E2448" s="117"/>
      <c r="G2448" s="110"/>
    </row>
    <row r="2449" spans="2:7" ht="21.75" customHeight="1">
      <c r="B2449" s="121">
        <v>41278</v>
      </c>
      <c r="C2449" s="118" t="s">
        <v>40</v>
      </c>
      <c r="D2449" s="119" t="s">
        <v>770</v>
      </c>
      <c r="E2449" s="120"/>
      <c r="G2449" s="110"/>
    </row>
    <row r="2450" spans="2:7" ht="21.75" customHeight="1">
      <c r="B2450" s="121">
        <v>41278</v>
      </c>
      <c r="C2450" s="118" t="s">
        <v>40</v>
      </c>
      <c r="D2450" s="119" t="s">
        <v>770</v>
      </c>
      <c r="E2450" s="117"/>
      <c r="G2450" s="110"/>
    </row>
    <row r="2451" spans="2:7" ht="21.75" customHeight="1">
      <c r="B2451" s="121">
        <v>41278</v>
      </c>
      <c r="C2451" s="118" t="s">
        <v>28</v>
      </c>
      <c r="D2451" s="119" t="s">
        <v>863</v>
      </c>
      <c r="E2451" s="120"/>
      <c r="G2451" s="110"/>
    </row>
    <row r="2452" spans="2:7" ht="21.75" customHeight="1">
      <c r="B2452" s="121">
        <v>41278</v>
      </c>
      <c r="C2452" s="118" t="s">
        <v>2</v>
      </c>
      <c r="D2452" s="123" t="s">
        <v>279</v>
      </c>
      <c r="E2452" s="111"/>
      <c r="G2452" s="110"/>
    </row>
    <row r="2453" spans="2:7" ht="21.75" customHeight="1">
      <c r="B2453" s="121">
        <v>41278</v>
      </c>
      <c r="C2453" s="118" t="s">
        <v>28</v>
      </c>
      <c r="D2453" s="114" t="s">
        <v>577</v>
      </c>
      <c r="E2453" s="112"/>
      <c r="G2453" s="110"/>
    </row>
    <row r="2454" spans="2:7" ht="21.75" customHeight="1">
      <c r="B2454" s="121">
        <v>41278</v>
      </c>
      <c r="C2454" s="118" t="s">
        <v>40</v>
      </c>
      <c r="D2454" s="114" t="s">
        <v>910</v>
      </c>
      <c r="E2454" s="112"/>
      <c r="G2454" s="110"/>
    </row>
    <row r="2455" spans="2:7" ht="21.75" customHeight="1">
      <c r="B2455" s="121">
        <v>41278</v>
      </c>
      <c r="C2455" s="110" t="s">
        <v>40</v>
      </c>
      <c r="D2455" s="114" t="s">
        <v>910</v>
      </c>
      <c r="E2455" s="113"/>
      <c r="G2455" s="110"/>
    </row>
    <row r="2456" spans="2:7" ht="21.75" customHeight="1">
      <c r="B2456" s="121">
        <v>41278</v>
      </c>
      <c r="C2456" s="118" t="s">
        <v>94</v>
      </c>
      <c r="D2456" s="114" t="s">
        <v>478</v>
      </c>
      <c r="E2456" s="32"/>
      <c r="G2456" s="110"/>
    </row>
    <row r="2457" spans="2:7" ht="21.75" customHeight="1">
      <c r="B2457" s="121">
        <v>41278</v>
      </c>
      <c r="C2457" s="118" t="s">
        <v>40</v>
      </c>
      <c r="D2457" s="114" t="s">
        <v>910</v>
      </c>
      <c r="E2457" s="120"/>
      <c r="G2457" s="110"/>
    </row>
    <row r="2458" spans="2:7" ht="21.75" customHeight="1">
      <c r="B2458" s="121">
        <v>41278</v>
      </c>
      <c r="C2458" s="118" t="s">
        <v>2</v>
      </c>
      <c r="D2458" s="114" t="s">
        <v>252</v>
      </c>
      <c r="E2458" s="78"/>
      <c r="G2458" s="110"/>
    </row>
    <row r="2459" spans="2:7" ht="21.75" customHeight="1">
      <c r="B2459" s="121">
        <v>41278</v>
      </c>
      <c r="C2459" s="118" t="s">
        <v>184</v>
      </c>
      <c r="D2459" s="114" t="s">
        <v>2538</v>
      </c>
      <c r="E2459" s="78"/>
      <c r="G2459" s="110"/>
    </row>
    <row r="2460" spans="2:7" ht="21.75" customHeight="1">
      <c r="B2460" s="121">
        <v>41278</v>
      </c>
      <c r="C2460" s="118" t="s">
        <v>94</v>
      </c>
      <c r="D2460" s="114" t="s">
        <v>478</v>
      </c>
      <c r="E2460" s="78"/>
      <c r="G2460" s="110"/>
    </row>
    <row r="2461" spans="2:7" ht="21.75" customHeight="1">
      <c r="B2461" s="121">
        <v>41278</v>
      </c>
      <c r="C2461" s="118" t="s">
        <v>2</v>
      </c>
      <c r="D2461" s="114" t="s">
        <v>252</v>
      </c>
      <c r="E2461" s="78"/>
      <c r="G2461" s="110"/>
    </row>
    <row r="2462" spans="2:7" ht="21.75" customHeight="1">
      <c r="B2462" s="98" t="s">
        <v>911</v>
      </c>
      <c r="C2462" s="110" t="s">
        <v>2</v>
      </c>
      <c r="D2462" s="114" t="s">
        <v>849</v>
      </c>
      <c r="E2462" s="120" t="s">
        <v>262</v>
      </c>
      <c r="G2462" s="110"/>
    </row>
    <row r="2463" spans="2:7" ht="21.75" customHeight="1">
      <c r="B2463" s="98" t="s">
        <v>911</v>
      </c>
      <c r="C2463" s="349" t="s">
        <v>3</v>
      </c>
      <c r="D2463" s="123" t="s">
        <v>652</v>
      </c>
      <c r="E2463" s="120" t="s">
        <v>262</v>
      </c>
      <c r="G2463" s="110"/>
    </row>
    <row r="2464" spans="2:7" ht="21.75" customHeight="1">
      <c r="B2464" s="98" t="s">
        <v>911</v>
      </c>
      <c r="C2464" s="118" t="s">
        <v>94</v>
      </c>
      <c r="D2464" s="114" t="s">
        <v>478</v>
      </c>
      <c r="E2464" s="120" t="s">
        <v>262</v>
      </c>
      <c r="G2464" s="110"/>
    </row>
    <row r="2465" spans="2:7" ht="21.75" customHeight="1">
      <c r="B2465" s="98" t="s">
        <v>911</v>
      </c>
      <c r="C2465" s="110" t="s">
        <v>2</v>
      </c>
      <c r="D2465" s="114" t="s">
        <v>849</v>
      </c>
      <c r="E2465" s="120" t="s">
        <v>262</v>
      </c>
      <c r="G2465" s="110"/>
    </row>
    <row r="2466" spans="2:7" ht="21.75" customHeight="1">
      <c r="B2466" s="98" t="s">
        <v>911</v>
      </c>
      <c r="C2466" s="118" t="s">
        <v>912</v>
      </c>
      <c r="D2466" s="114" t="s">
        <v>105</v>
      </c>
      <c r="E2466" s="120" t="s">
        <v>262</v>
      </c>
      <c r="G2466" s="110"/>
    </row>
    <row r="2467" spans="2:7" ht="21.75" customHeight="1">
      <c r="B2467" s="98" t="s">
        <v>911</v>
      </c>
      <c r="C2467" s="118" t="s">
        <v>28</v>
      </c>
      <c r="D2467" s="114" t="s">
        <v>850</v>
      </c>
      <c r="E2467" s="120" t="s">
        <v>262</v>
      </c>
      <c r="G2467" s="110"/>
    </row>
    <row r="2468" spans="2:7" ht="21.75" customHeight="1">
      <c r="B2468" s="98" t="s">
        <v>911</v>
      </c>
      <c r="C2468" s="118" t="s">
        <v>28</v>
      </c>
      <c r="D2468" s="123" t="s">
        <v>194</v>
      </c>
      <c r="E2468" s="120" t="s">
        <v>262</v>
      </c>
      <c r="G2468" s="110"/>
    </row>
    <row r="2469" spans="2:7" ht="21.75" customHeight="1">
      <c r="B2469" s="98" t="s">
        <v>911</v>
      </c>
      <c r="C2469" s="118" t="s">
        <v>3</v>
      </c>
      <c r="D2469" s="123" t="s">
        <v>651</v>
      </c>
      <c r="E2469" s="120" t="s">
        <v>262</v>
      </c>
      <c r="G2469" s="110"/>
    </row>
    <row r="2470" spans="2:7" ht="21.75" customHeight="1">
      <c r="B2470" s="98" t="s">
        <v>911</v>
      </c>
      <c r="C2470" s="110" t="s">
        <v>2</v>
      </c>
      <c r="D2470" s="114" t="s">
        <v>849</v>
      </c>
      <c r="E2470" s="120" t="s">
        <v>262</v>
      </c>
      <c r="G2470" s="110"/>
    </row>
    <row r="2471" spans="2:7" ht="21.75" customHeight="1">
      <c r="B2471" s="98" t="s">
        <v>911</v>
      </c>
      <c r="C2471" s="118" t="s">
        <v>3</v>
      </c>
      <c r="D2471" s="123" t="s">
        <v>652</v>
      </c>
      <c r="E2471" s="120" t="s">
        <v>262</v>
      </c>
      <c r="G2471" s="110"/>
    </row>
    <row r="2472" spans="2:7" ht="21.75" customHeight="1">
      <c r="B2472" s="98" t="s">
        <v>911</v>
      </c>
      <c r="C2472" s="118" t="s">
        <v>3</v>
      </c>
      <c r="D2472" s="123" t="s">
        <v>651</v>
      </c>
      <c r="E2472" s="120" t="s">
        <v>262</v>
      </c>
      <c r="G2472" s="110"/>
    </row>
    <row r="2473" spans="2:7" ht="21.75" customHeight="1">
      <c r="B2473" s="98" t="s">
        <v>911</v>
      </c>
      <c r="C2473" s="118" t="s">
        <v>3</v>
      </c>
      <c r="D2473" s="123" t="s">
        <v>651</v>
      </c>
      <c r="E2473" s="120" t="s">
        <v>262</v>
      </c>
      <c r="G2473" s="110"/>
    </row>
    <row r="2474" spans="2:7" ht="21.75" customHeight="1">
      <c r="B2474" s="98" t="s">
        <v>911</v>
      </c>
      <c r="C2474" s="118" t="s">
        <v>2</v>
      </c>
      <c r="D2474" s="114" t="s">
        <v>252</v>
      </c>
      <c r="E2474" s="120" t="s">
        <v>262</v>
      </c>
      <c r="G2474" s="110"/>
    </row>
    <row r="2475" spans="2:7" ht="21.75" customHeight="1">
      <c r="B2475" s="98" t="s">
        <v>911</v>
      </c>
      <c r="C2475" s="118" t="s">
        <v>3</v>
      </c>
      <c r="D2475" s="123" t="s">
        <v>651</v>
      </c>
      <c r="E2475" s="120" t="s">
        <v>262</v>
      </c>
      <c r="G2475" s="110"/>
    </row>
    <row r="2476" spans="2:7" ht="21.75" customHeight="1">
      <c r="B2476" s="121">
        <v>41281</v>
      </c>
      <c r="C2476" s="118" t="s">
        <v>28</v>
      </c>
      <c r="D2476" s="119" t="s">
        <v>863</v>
      </c>
      <c r="E2476" s="120"/>
      <c r="G2476" s="110"/>
    </row>
    <row r="2477" spans="2:7" ht="21.75" customHeight="1">
      <c r="B2477" s="121">
        <v>41281</v>
      </c>
      <c r="C2477" s="118" t="s">
        <v>28</v>
      </c>
      <c r="D2477" s="119" t="s">
        <v>913</v>
      </c>
      <c r="E2477" s="120"/>
      <c r="G2477" s="110"/>
    </row>
    <row r="2478" spans="2:7" ht="21.75" customHeight="1">
      <c r="B2478" s="121">
        <v>41281</v>
      </c>
      <c r="C2478" s="118" t="s">
        <v>40</v>
      </c>
      <c r="D2478" s="119" t="s">
        <v>770</v>
      </c>
      <c r="E2478" s="120"/>
      <c r="G2478" s="110"/>
    </row>
    <row r="2479" spans="2:7" ht="21.75" customHeight="1">
      <c r="B2479" s="121">
        <v>41281</v>
      </c>
      <c r="C2479" s="118" t="s">
        <v>40</v>
      </c>
      <c r="D2479" s="119" t="s">
        <v>770</v>
      </c>
      <c r="E2479" s="117"/>
      <c r="G2479" s="110"/>
    </row>
    <row r="2480" spans="2:7" ht="21.75" customHeight="1">
      <c r="B2480" s="121">
        <v>41281</v>
      </c>
      <c r="C2480" s="118" t="s">
        <v>28</v>
      </c>
      <c r="D2480" s="119" t="s">
        <v>863</v>
      </c>
      <c r="E2480" s="117"/>
      <c r="G2480" s="110"/>
    </row>
    <row r="2481" spans="2:7" ht="21.75" customHeight="1">
      <c r="B2481" s="121">
        <v>41281</v>
      </c>
      <c r="C2481" s="118" t="s">
        <v>392</v>
      </c>
      <c r="D2481" s="119" t="s">
        <v>471</v>
      </c>
      <c r="E2481" s="117"/>
      <c r="G2481" s="110"/>
    </row>
    <row r="2482" spans="2:7" ht="21.75" customHeight="1">
      <c r="B2482" s="121">
        <v>41281</v>
      </c>
      <c r="C2482" s="118" t="s">
        <v>28</v>
      </c>
      <c r="D2482" s="119" t="s">
        <v>863</v>
      </c>
      <c r="E2482" s="120"/>
      <c r="G2482" s="110"/>
    </row>
    <row r="2483" spans="2:7" ht="21.75" customHeight="1">
      <c r="B2483" s="121">
        <v>41281</v>
      </c>
      <c r="C2483" s="118" t="s">
        <v>28</v>
      </c>
      <c r="D2483" s="119" t="s">
        <v>863</v>
      </c>
      <c r="E2483" s="117"/>
      <c r="G2483" s="110"/>
    </row>
    <row r="2484" spans="2:7" ht="21.75" customHeight="1">
      <c r="B2484" s="121">
        <v>41281</v>
      </c>
      <c r="C2484" s="118" t="s">
        <v>40</v>
      </c>
      <c r="D2484" s="119" t="s">
        <v>823</v>
      </c>
      <c r="E2484" s="120"/>
      <c r="G2484" s="110"/>
    </row>
    <row r="2485" spans="2:7" ht="21.75" customHeight="1">
      <c r="B2485" s="121">
        <v>41281</v>
      </c>
      <c r="C2485" s="118" t="s">
        <v>392</v>
      </c>
      <c r="D2485" s="119" t="s">
        <v>471</v>
      </c>
      <c r="E2485" s="111"/>
      <c r="G2485" s="110"/>
    </row>
    <row r="2486" spans="2:7" ht="21.75" customHeight="1">
      <c r="B2486" s="121">
        <v>41281</v>
      </c>
      <c r="C2486" s="118" t="s">
        <v>40</v>
      </c>
      <c r="D2486" s="119" t="s">
        <v>770</v>
      </c>
      <c r="E2486" s="112"/>
      <c r="G2486" s="110"/>
    </row>
    <row r="2487" spans="2:7" ht="21.75" customHeight="1">
      <c r="B2487" s="121">
        <v>41281</v>
      </c>
      <c r="C2487" s="118" t="s">
        <v>28</v>
      </c>
      <c r="D2487" s="119" t="s">
        <v>867</v>
      </c>
      <c r="E2487" s="112"/>
      <c r="G2487" s="110"/>
    </row>
    <row r="2488" spans="2:7" ht="21.75" customHeight="1">
      <c r="B2488" s="121">
        <v>41281</v>
      </c>
      <c r="C2488" s="118" t="s">
        <v>28</v>
      </c>
      <c r="D2488" s="114" t="s">
        <v>506</v>
      </c>
      <c r="E2488" s="113"/>
      <c r="G2488" s="110"/>
    </row>
    <row r="2489" spans="2:7" ht="21.75" customHeight="1">
      <c r="B2489" s="121">
        <v>41281</v>
      </c>
      <c r="C2489" s="110" t="s">
        <v>2</v>
      </c>
      <c r="D2489" s="114" t="s">
        <v>252</v>
      </c>
      <c r="E2489" s="32"/>
      <c r="G2489" s="110"/>
    </row>
    <row r="2490" spans="2:7" ht="21.75" customHeight="1">
      <c r="B2490" s="121">
        <v>41281</v>
      </c>
      <c r="C2490" s="118" t="s">
        <v>2</v>
      </c>
      <c r="D2490" s="114" t="s">
        <v>279</v>
      </c>
      <c r="E2490" s="120"/>
      <c r="G2490" s="110"/>
    </row>
    <row r="2491" spans="2:7" ht="21.75" customHeight="1">
      <c r="B2491" s="121">
        <v>41281</v>
      </c>
      <c r="C2491" s="118" t="s">
        <v>40</v>
      </c>
      <c r="D2491" s="114" t="s">
        <v>825</v>
      </c>
      <c r="E2491" s="78"/>
      <c r="G2491" s="110"/>
    </row>
    <row r="2492" spans="2:7" ht="21.75" customHeight="1">
      <c r="B2492" s="121">
        <v>41281</v>
      </c>
      <c r="C2492" s="118" t="s">
        <v>1825</v>
      </c>
      <c r="D2492" s="114" t="s">
        <v>915</v>
      </c>
      <c r="E2492" s="78"/>
      <c r="G2492" s="110"/>
    </row>
    <row r="2493" spans="2:7" ht="21.75" customHeight="1">
      <c r="B2493" s="121">
        <v>41281</v>
      </c>
      <c r="C2493" s="118" t="s">
        <v>28</v>
      </c>
      <c r="D2493" s="114" t="s">
        <v>577</v>
      </c>
      <c r="E2493" s="78"/>
      <c r="G2493" s="110"/>
    </row>
    <row r="2494" spans="2:7" ht="21.75" customHeight="1">
      <c r="B2494" s="121">
        <v>41281</v>
      </c>
      <c r="C2494" s="118" t="s">
        <v>40</v>
      </c>
      <c r="D2494" s="119" t="s">
        <v>823</v>
      </c>
      <c r="E2494" s="78"/>
      <c r="G2494" s="110"/>
    </row>
    <row r="2495" spans="2:7" ht="21.75" customHeight="1">
      <c r="B2495" s="121">
        <v>41282</v>
      </c>
      <c r="C2495" s="118" t="s">
        <v>2</v>
      </c>
      <c r="D2495" s="119" t="s">
        <v>769</v>
      </c>
      <c r="E2495" s="120"/>
      <c r="G2495" s="110"/>
    </row>
    <row r="2496" spans="2:7" ht="21.75" customHeight="1">
      <c r="B2496" s="121">
        <v>41282</v>
      </c>
      <c r="C2496" s="118" t="s">
        <v>40</v>
      </c>
      <c r="D2496" s="119" t="s">
        <v>770</v>
      </c>
      <c r="E2496" s="120"/>
      <c r="G2496" s="110"/>
    </row>
    <row r="2497" spans="2:7" ht="21.75" customHeight="1">
      <c r="B2497" s="121">
        <v>41282</v>
      </c>
      <c r="C2497" s="118" t="s">
        <v>184</v>
      </c>
      <c r="D2497" s="119" t="s">
        <v>916</v>
      </c>
      <c r="E2497" s="120"/>
      <c r="G2497" s="110"/>
    </row>
    <row r="2498" spans="2:7" ht="21.75" customHeight="1">
      <c r="B2498" s="121">
        <v>41282</v>
      </c>
      <c r="C2498" s="118" t="s">
        <v>2</v>
      </c>
      <c r="D2498" s="119" t="s">
        <v>769</v>
      </c>
      <c r="E2498" s="117"/>
      <c r="G2498" s="110"/>
    </row>
    <row r="2499" spans="2:7" ht="21.75" customHeight="1">
      <c r="B2499" s="121">
        <v>41282</v>
      </c>
      <c r="C2499" s="118" t="s">
        <v>184</v>
      </c>
      <c r="D2499" s="119" t="s">
        <v>907</v>
      </c>
      <c r="E2499" s="117"/>
      <c r="G2499" s="110"/>
    </row>
    <row r="2500" spans="2:7" ht="21.75" customHeight="1">
      <c r="B2500" s="121">
        <v>41282</v>
      </c>
      <c r="C2500" s="118" t="s">
        <v>40</v>
      </c>
      <c r="D2500" s="119" t="s">
        <v>770</v>
      </c>
      <c r="E2500" s="117"/>
      <c r="G2500" s="110"/>
    </row>
    <row r="2501" spans="2:7" ht="21.75" customHeight="1">
      <c r="B2501" s="121">
        <v>41282</v>
      </c>
      <c r="C2501" s="118" t="s">
        <v>28</v>
      </c>
      <c r="D2501" s="119" t="s">
        <v>917</v>
      </c>
      <c r="E2501" s="120"/>
      <c r="G2501" s="110"/>
    </row>
    <row r="2502" spans="2:7" ht="21.75" customHeight="1">
      <c r="B2502" s="121">
        <v>41282</v>
      </c>
      <c r="C2502" s="118" t="s">
        <v>2</v>
      </c>
      <c r="D2502" s="119" t="s">
        <v>769</v>
      </c>
      <c r="E2502" s="117"/>
      <c r="G2502" s="110"/>
    </row>
    <row r="2503" spans="2:7" ht="21.75" customHeight="1">
      <c r="B2503" s="121">
        <v>41282</v>
      </c>
      <c r="C2503" s="118" t="s">
        <v>2</v>
      </c>
      <c r="D2503" s="119" t="s">
        <v>769</v>
      </c>
      <c r="E2503" s="120"/>
      <c r="G2503" s="110"/>
    </row>
    <row r="2504" spans="2:7" ht="21.75" customHeight="1">
      <c r="B2504" s="121">
        <v>41282</v>
      </c>
      <c r="C2504" s="118" t="s">
        <v>28</v>
      </c>
      <c r="D2504" s="119" t="s">
        <v>863</v>
      </c>
      <c r="E2504" s="111"/>
      <c r="G2504" s="110"/>
    </row>
    <row r="2505" spans="2:7" ht="21.75" customHeight="1">
      <c r="B2505" s="121">
        <v>41282</v>
      </c>
      <c r="C2505" s="118" t="s">
        <v>40</v>
      </c>
      <c r="D2505" s="119" t="s">
        <v>770</v>
      </c>
      <c r="E2505" s="112"/>
      <c r="G2505" s="110"/>
    </row>
    <row r="2506" spans="2:7" ht="21.75" customHeight="1">
      <c r="B2506" s="121">
        <v>41282</v>
      </c>
      <c r="C2506" s="118" t="s">
        <v>40</v>
      </c>
      <c r="D2506" s="119" t="s">
        <v>909</v>
      </c>
      <c r="E2506" s="112"/>
      <c r="G2506" s="110"/>
    </row>
    <row r="2507" spans="2:7" ht="21.75" customHeight="1">
      <c r="B2507" s="121">
        <v>41282</v>
      </c>
      <c r="C2507" s="118" t="s">
        <v>28</v>
      </c>
      <c r="D2507" s="119" t="s">
        <v>907</v>
      </c>
      <c r="E2507" s="113"/>
      <c r="G2507" s="110"/>
    </row>
    <row r="2508" spans="2:7" ht="21.75" customHeight="1">
      <c r="B2508" s="121">
        <v>41282</v>
      </c>
      <c r="C2508" s="118" t="s">
        <v>2</v>
      </c>
      <c r="D2508" s="114" t="s">
        <v>279</v>
      </c>
      <c r="E2508" s="32"/>
      <c r="G2508" s="110"/>
    </row>
    <row r="2509" spans="2:7" ht="21.75" customHeight="1">
      <c r="B2509" s="121">
        <v>41282</v>
      </c>
      <c r="C2509" s="118" t="s">
        <v>94</v>
      </c>
      <c r="D2509" s="114" t="s">
        <v>478</v>
      </c>
      <c r="E2509" s="120"/>
      <c r="G2509" s="110"/>
    </row>
    <row r="2510" spans="2:7" ht="21.75" customHeight="1">
      <c r="B2510" s="121">
        <v>41282</v>
      </c>
      <c r="C2510" s="118" t="s">
        <v>18</v>
      </c>
      <c r="D2510" s="114" t="s">
        <v>660</v>
      </c>
      <c r="E2510" s="78"/>
      <c r="G2510" s="110"/>
    </row>
    <row r="2511" spans="2:7" ht="21.75" customHeight="1">
      <c r="B2511" s="121">
        <v>41282</v>
      </c>
      <c r="C2511" s="110" t="s">
        <v>40</v>
      </c>
      <c r="D2511" s="114" t="s">
        <v>698</v>
      </c>
      <c r="E2511" s="78"/>
      <c r="G2511" s="110"/>
    </row>
    <row r="2512" spans="2:7" ht="21.75" customHeight="1">
      <c r="B2512" s="121">
        <v>41282</v>
      </c>
      <c r="C2512" s="118" t="s">
        <v>184</v>
      </c>
      <c r="D2512" s="114" t="s">
        <v>2528</v>
      </c>
      <c r="E2512" s="78"/>
      <c r="G2512" s="110"/>
    </row>
    <row r="2513" spans="2:7" ht="21.75" customHeight="1">
      <c r="B2513" s="121">
        <v>41282</v>
      </c>
      <c r="C2513" s="118" t="s">
        <v>40</v>
      </c>
      <c r="D2513" s="114" t="s">
        <v>196</v>
      </c>
      <c r="E2513" s="78"/>
      <c r="G2513" s="110"/>
    </row>
    <row r="2514" spans="2:7" ht="21.75" customHeight="1">
      <c r="B2514" s="121">
        <v>41282</v>
      </c>
      <c r="C2514" s="118" t="s">
        <v>2</v>
      </c>
      <c r="D2514" s="114" t="s">
        <v>252</v>
      </c>
      <c r="E2514" s="78"/>
      <c r="G2514" s="110"/>
    </row>
    <row r="2515" spans="2:7" ht="21.75" customHeight="1">
      <c r="B2515" s="121">
        <v>41282</v>
      </c>
      <c r="C2515" s="118" t="s">
        <v>28</v>
      </c>
      <c r="D2515" s="114" t="s">
        <v>755</v>
      </c>
      <c r="E2515" s="78"/>
      <c r="G2515" s="110"/>
    </row>
    <row r="2516" spans="2:7" ht="21.75" customHeight="1">
      <c r="B2516" s="121">
        <v>41282</v>
      </c>
      <c r="C2516" s="118" t="s">
        <v>2</v>
      </c>
      <c r="D2516" s="114" t="s">
        <v>279</v>
      </c>
      <c r="E2516" s="9"/>
      <c r="G2516" s="110"/>
    </row>
    <row r="2517" spans="2:7" ht="21.75" customHeight="1">
      <c r="B2517" s="121">
        <v>41282</v>
      </c>
      <c r="C2517" s="118" t="s">
        <v>2</v>
      </c>
      <c r="D2517" s="114" t="s">
        <v>252</v>
      </c>
      <c r="E2517" s="9"/>
      <c r="G2517" s="110"/>
    </row>
    <row r="2518" spans="2:7" ht="21.75" customHeight="1">
      <c r="B2518" s="121">
        <v>41282</v>
      </c>
      <c r="C2518" s="118" t="s">
        <v>40</v>
      </c>
      <c r="D2518" s="114" t="s">
        <v>825</v>
      </c>
      <c r="E2518" s="9"/>
      <c r="G2518" s="110"/>
    </row>
    <row r="2519" spans="2:7" ht="21.75" customHeight="1">
      <c r="B2519" s="121">
        <v>41282</v>
      </c>
      <c r="C2519" s="118" t="s">
        <v>40</v>
      </c>
      <c r="D2519" s="114" t="s">
        <v>698</v>
      </c>
      <c r="E2519" s="9"/>
      <c r="G2519" s="110"/>
    </row>
    <row r="2520" spans="2:7" ht="21.75" customHeight="1">
      <c r="B2520" s="98" t="s">
        <v>918</v>
      </c>
      <c r="C2520" s="118" t="s">
        <v>40</v>
      </c>
      <c r="D2520" s="119" t="s">
        <v>909</v>
      </c>
      <c r="E2520" s="120"/>
      <c r="G2520" s="110"/>
    </row>
    <row r="2521" spans="2:7" ht="21.75" customHeight="1">
      <c r="B2521" s="98" t="s">
        <v>918</v>
      </c>
      <c r="C2521" s="118" t="s">
        <v>40</v>
      </c>
      <c r="D2521" s="119" t="s">
        <v>770</v>
      </c>
      <c r="E2521" s="120"/>
      <c r="G2521" s="110"/>
    </row>
    <row r="2522" spans="2:7" ht="21.75" customHeight="1">
      <c r="B2522" s="98" t="s">
        <v>918</v>
      </c>
      <c r="C2522" s="118" t="s">
        <v>28</v>
      </c>
      <c r="D2522" s="119" t="s">
        <v>863</v>
      </c>
      <c r="E2522" s="120"/>
      <c r="G2522" s="110"/>
    </row>
    <row r="2523" spans="2:7" ht="21.75" customHeight="1">
      <c r="B2523" s="98" t="s">
        <v>918</v>
      </c>
      <c r="C2523" s="118" t="s">
        <v>94</v>
      </c>
      <c r="D2523" s="119" t="s">
        <v>919</v>
      </c>
      <c r="E2523" s="117"/>
      <c r="G2523" s="110"/>
    </row>
    <row r="2524" spans="2:7" ht="21.75" customHeight="1">
      <c r="B2524" s="98" t="s">
        <v>918</v>
      </c>
      <c r="C2524" s="118" t="s">
        <v>28</v>
      </c>
      <c r="D2524" s="119" t="s">
        <v>754</v>
      </c>
      <c r="E2524" s="117"/>
      <c r="G2524" s="110"/>
    </row>
    <row r="2525" spans="2:7" ht="21.75" customHeight="1">
      <c r="B2525" s="98" t="s">
        <v>918</v>
      </c>
      <c r="C2525" s="118" t="s">
        <v>392</v>
      </c>
      <c r="D2525" s="119" t="s">
        <v>471</v>
      </c>
      <c r="E2525" s="117"/>
      <c r="G2525" s="110"/>
    </row>
    <row r="2526" spans="2:7" ht="21.75" customHeight="1">
      <c r="B2526" s="98" t="s">
        <v>918</v>
      </c>
      <c r="C2526" s="118" t="s">
        <v>40</v>
      </c>
      <c r="D2526" s="119" t="s">
        <v>770</v>
      </c>
      <c r="E2526" s="120"/>
      <c r="G2526" s="110"/>
    </row>
    <row r="2527" spans="2:7" ht="21.75" customHeight="1">
      <c r="B2527" s="98" t="s">
        <v>918</v>
      </c>
      <c r="C2527" s="118" t="s">
        <v>184</v>
      </c>
      <c r="D2527" s="128" t="s">
        <v>2528</v>
      </c>
      <c r="E2527" s="117"/>
      <c r="G2527" s="110"/>
    </row>
    <row r="2528" spans="2:7" ht="21.75" customHeight="1">
      <c r="B2528" s="98" t="s">
        <v>918</v>
      </c>
      <c r="C2528" s="118" t="s">
        <v>2</v>
      </c>
      <c r="D2528" s="128" t="s">
        <v>252</v>
      </c>
      <c r="E2528" s="120"/>
      <c r="G2528" s="110"/>
    </row>
    <row r="2529" spans="2:7" ht="21.75" customHeight="1">
      <c r="B2529" s="98" t="s">
        <v>918</v>
      </c>
      <c r="C2529" s="118" t="s">
        <v>40</v>
      </c>
      <c r="D2529" s="114" t="s">
        <v>193</v>
      </c>
      <c r="E2529" s="111"/>
      <c r="G2529" s="110"/>
    </row>
    <row r="2530" spans="2:7" ht="21.75" customHeight="1">
      <c r="B2530" s="98" t="s">
        <v>918</v>
      </c>
      <c r="C2530" s="110" t="s">
        <v>2</v>
      </c>
      <c r="D2530" s="114" t="s">
        <v>252</v>
      </c>
      <c r="E2530" s="112"/>
      <c r="G2530" s="110"/>
    </row>
    <row r="2531" spans="2:7" ht="21.75" customHeight="1">
      <c r="B2531" s="98" t="s">
        <v>918</v>
      </c>
      <c r="C2531" s="118" t="s">
        <v>94</v>
      </c>
      <c r="D2531" s="114" t="s">
        <v>478</v>
      </c>
      <c r="E2531" s="112"/>
      <c r="G2531" s="110"/>
    </row>
    <row r="2532" spans="2:7" ht="21.75" customHeight="1">
      <c r="B2532" s="98" t="s">
        <v>918</v>
      </c>
      <c r="C2532" s="118" t="s">
        <v>2</v>
      </c>
      <c r="D2532" s="114" t="s">
        <v>279</v>
      </c>
      <c r="E2532" s="113"/>
      <c r="G2532" s="110"/>
    </row>
    <row r="2533" spans="2:7" ht="21.75" customHeight="1">
      <c r="B2533" s="98" t="s">
        <v>918</v>
      </c>
      <c r="C2533" s="118" t="s">
        <v>2</v>
      </c>
      <c r="D2533" s="114" t="s">
        <v>252</v>
      </c>
      <c r="E2533" s="32"/>
      <c r="G2533" s="110"/>
    </row>
    <row r="2534" spans="2:7" ht="21.75" customHeight="1">
      <c r="B2534" s="98" t="s">
        <v>918</v>
      </c>
      <c r="C2534" s="118" t="s">
        <v>28</v>
      </c>
      <c r="D2534" s="114" t="s">
        <v>577</v>
      </c>
      <c r="E2534" s="120"/>
      <c r="G2534" s="110"/>
    </row>
    <row r="2535" spans="2:7" ht="21.75" customHeight="1">
      <c r="B2535" s="98" t="s">
        <v>918</v>
      </c>
      <c r="C2535" s="118" t="s">
        <v>28</v>
      </c>
      <c r="D2535" s="114" t="s">
        <v>577</v>
      </c>
      <c r="E2535" s="78"/>
      <c r="G2535" s="110"/>
    </row>
    <row r="2536" spans="2:7" ht="21.75" customHeight="1">
      <c r="B2536" s="98" t="s">
        <v>918</v>
      </c>
      <c r="C2536" s="118" t="s">
        <v>28</v>
      </c>
      <c r="D2536" s="114" t="s">
        <v>215</v>
      </c>
      <c r="E2536" s="78"/>
      <c r="G2536" s="110"/>
    </row>
    <row r="2537" spans="2:7" ht="21.75" customHeight="1">
      <c r="B2537" s="98" t="s">
        <v>918</v>
      </c>
      <c r="C2537" s="118" t="s">
        <v>155</v>
      </c>
      <c r="D2537" s="114" t="s">
        <v>664</v>
      </c>
      <c r="E2537" s="78"/>
      <c r="G2537" s="110"/>
    </row>
    <row r="2538" spans="2:7" ht="21.75" customHeight="1">
      <c r="B2538" s="98" t="s">
        <v>918</v>
      </c>
      <c r="C2538" s="118" t="s">
        <v>40</v>
      </c>
      <c r="D2538" s="114" t="s">
        <v>698</v>
      </c>
      <c r="E2538" s="78"/>
      <c r="G2538" s="110"/>
    </row>
    <row r="2539" spans="2:7" ht="21.75" customHeight="1">
      <c r="B2539" s="98" t="s">
        <v>918</v>
      </c>
      <c r="C2539" s="118" t="s">
        <v>40</v>
      </c>
      <c r="D2539" s="114" t="s">
        <v>920</v>
      </c>
      <c r="E2539" s="78"/>
      <c r="G2539" s="110"/>
    </row>
    <row r="2540" spans="2:7" ht="21.75" customHeight="1">
      <c r="B2540" s="121">
        <v>41284</v>
      </c>
      <c r="C2540" s="118" t="s">
        <v>40</v>
      </c>
      <c r="D2540" s="119" t="s">
        <v>770</v>
      </c>
      <c r="E2540" s="120"/>
      <c r="G2540" s="110"/>
    </row>
    <row r="2541" spans="2:7" ht="21.75" customHeight="1">
      <c r="B2541" s="121">
        <v>41284</v>
      </c>
      <c r="C2541" s="118" t="s">
        <v>28</v>
      </c>
      <c r="D2541" s="119" t="s">
        <v>921</v>
      </c>
      <c r="E2541" s="120"/>
      <c r="G2541" s="110"/>
    </row>
    <row r="2542" spans="2:7" ht="21.75" customHeight="1">
      <c r="B2542" s="121">
        <v>41284</v>
      </c>
      <c r="C2542" s="118" t="s">
        <v>40</v>
      </c>
      <c r="D2542" s="123" t="s">
        <v>922</v>
      </c>
      <c r="E2542" s="120"/>
      <c r="G2542" s="110"/>
    </row>
    <row r="2543" spans="2:7" ht="21.75" customHeight="1">
      <c r="B2543" s="121">
        <v>41284</v>
      </c>
      <c r="C2543" s="118" t="s">
        <v>40</v>
      </c>
      <c r="D2543" s="114" t="s">
        <v>698</v>
      </c>
      <c r="E2543" s="117"/>
      <c r="G2543" s="110"/>
    </row>
    <row r="2544" spans="2:7" ht="21.75" customHeight="1">
      <c r="B2544" s="121">
        <v>41284</v>
      </c>
      <c r="C2544" s="118" t="s">
        <v>2</v>
      </c>
      <c r="D2544" s="114" t="s">
        <v>279</v>
      </c>
      <c r="E2544" s="117"/>
      <c r="G2544" s="110"/>
    </row>
    <row r="2545" spans="2:7" ht="21.75" customHeight="1">
      <c r="B2545" s="121">
        <v>41284</v>
      </c>
      <c r="C2545" s="110" t="s">
        <v>94</v>
      </c>
      <c r="D2545" s="114" t="s">
        <v>478</v>
      </c>
      <c r="E2545" s="117"/>
      <c r="G2545" s="110"/>
    </row>
    <row r="2546" spans="2:7" ht="21.75" customHeight="1">
      <c r="B2546" s="121">
        <v>41284</v>
      </c>
      <c r="C2546" s="118" t="s">
        <v>2</v>
      </c>
      <c r="D2546" s="114" t="s">
        <v>279</v>
      </c>
      <c r="E2546" s="120"/>
      <c r="G2546" s="110"/>
    </row>
    <row r="2547" spans="2:7" ht="21.75" customHeight="1">
      <c r="B2547" s="121">
        <v>41284</v>
      </c>
      <c r="C2547" s="118" t="s">
        <v>2</v>
      </c>
      <c r="D2547" s="114" t="s">
        <v>252</v>
      </c>
      <c r="E2547" s="117"/>
      <c r="G2547" s="110"/>
    </row>
    <row r="2548" spans="2:7" ht="21.75" customHeight="1">
      <c r="B2548" s="121">
        <v>41284</v>
      </c>
      <c r="C2548" s="118" t="s">
        <v>184</v>
      </c>
      <c r="D2548" s="114" t="s">
        <v>923</v>
      </c>
      <c r="E2548" s="120"/>
      <c r="G2548" s="110"/>
    </row>
    <row r="2549" spans="2:7" ht="21.75" customHeight="1">
      <c r="B2549" s="121">
        <v>41284</v>
      </c>
      <c r="C2549" s="118" t="s">
        <v>40</v>
      </c>
      <c r="D2549" s="114" t="s">
        <v>698</v>
      </c>
      <c r="E2549" s="111"/>
      <c r="G2549" s="110"/>
    </row>
    <row r="2550" spans="2:7" ht="21.75" customHeight="1">
      <c r="B2550" s="121">
        <v>41284</v>
      </c>
      <c r="C2550" s="118" t="s">
        <v>18</v>
      </c>
      <c r="D2550" s="114" t="s">
        <v>660</v>
      </c>
      <c r="E2550" s="112"/>
      <c r="G2550" s="110"/>
    </row>
    <row r="2551" spans="2:7" ht="21.75" customHeight="1">
      <c r="B2551" s="121">
        <v>41284</v>
      </c>
      <c r="C2551" s="118" t="s">
        <v>94</v>
      </c>
      <c r="D2551" s="114" t="s">
        <v>478</v>
      </c>
      <c r="E2551" s="112"/>
      <c r="G2551" s="110"/>
    </row>
    <row r="2552" spans="2:7" ht="21.75" customHeight="1">
      <c r="B2552" s="121">
        <v>41284</v>
      </c>
      <c r="C2552" s="118" t="s">
        <v>184</v>
      </c>
      <c r="D2552" s="114" t="s">
        <v>184</v>
      </c>
      <c r="E2552" s="113"/>
      <c r="G2552" s="110"/>
    </row>
    <row r="2553" spans="2:7" ht="21.75" customHeight="1">
      <c r="B2553" s="121">
        <v>41284</v>
      </c>
      <c r="C2553" s="118" t="s">
        <v>28</v>
      </c>
      <c r="D2553" s="119" t="s">
        <v>577</v>
      </c>
      <c r="E2553" s="32"/>
      <c r="G2553" s="110"/>
    </row>
    <row r="2554" spans="2:7" ht="21.75" customHeight="1">
      <c r="B2554" s="121">
        <v>41285</v>
      </c>
      <c r="C2554" s="118" t="s">
        <v>28</v>
      </c>
      <c r="D2554" s="119" t="s">
        <v>788</v>
      </c>
      <c r="E2554" s="120"/>
      <c r="G2554" s="110"/>
    </row>
    <row r="2555" spans="2:7" ht="21.75" customHeight="1">
      <c r="B2555" s="121">
        <v>41285</v>
      </c>
      <c r="C2555" s="118" t="s">
        <v>40</v>
      </c>
      <c r="D2555" s="119" t="s">
        <v>770</v>
      </c>
      <c r="E2555" s="120"/>
      <c r="G2555" s="110"/>
    </row>
    <row r="2556" spans="2:7" ht="21.75" customHeight="1">
      <c r="B2556" s="121">
        <v>41285</v>
      </c>
      <c r="C2556" s="118" t="s">
        <v>2</v>
      </c>
      <c r="D2556" s="119" t="s">
        <v>924</v>
      </c>
      <c r="E2556" s="120"/>
      <c r="G2556" s="110"/>
    </row>
    <row r="2557" spans="2:7" ht="21.75" customHeight="1">
      <c r="B2557" s="121">
        <v>41285</v>
      </c>
      <c r="C2557" s="118" t="s">
        <v>392</v>
      </c>
      <c r="D2557" s="119" t="s">
        <v>471</v>
      </c>
      <c r="E2557" s="117"/>
      <c r="G2557" s="110"/>
    </row>
    <row r="2558" spans="2:7" ht="21.75" customHeight="1">
      <c r="B2558" s="121">
        <v>41285</v>
      </c>
      <c r="C2558" s="118" t="s">
        <v>40</v>
      </c>
      <c r="D2558" s="119" t="s">
        <v>770</v>
      </c>
      <c r="E2558" s="117"/>
      <c r="G2558" s="110"/>
    </row>
    <row r="2559" spans="2:7" ht="21.75" customHeight="1">
      <c r="B2559" s="121">
        <v>41285</v>
      </c>
      <c r="C2559" s="118" t="s">
        <v>2</v>
      </c>
      <c r="D2559" s="119" t="s">
        <v>279</v>
      </c>
      <c r="E2559" s="117"/>
      <c r="G2559" s="110"/>
    </row>
    <row r="2560" spans="2:7" ht="21.75" customHeight="1">
      <c r="B2560" s="121">
        <v>41285</v>
      </c>
      <c r="C2560" s="118" t="s">
        <v>28</v>
      </c>
      <c r="D2560" s="119" t="s">
        <v>907</v>
      </c>
      <c r="E2560" s="120"/>
      <c r="G2560" s="110"/>
    </row>
    <row r="2561" spans="2:7" ht="21.75" customHeight="1">
      <c r="B2561" s="121">
        <v>41285</v>
      </c>
      <c r="C2561" s="118" t="s">
        <v>2</v>
      </c>
      <c r="D2561" s="119" t="s">
        <v>924</v>
      </c>
      <c r="E2561" s="117"/>
      <c r="G2561" s="110"/>
    </row>
    <row r="2562" spans="2:7" ht="21.75" customHeight="1">
      <c r="B2562" s="121">
        <v>41285</v>
      </c>
      <c r="C2562" s="118" t="s">
        <v>28</v>
      </c>
      <c r="D2562" s="119" t="s">
        <v>788</v>
      </c>
      <c r="E2562" s="120"/>
      <c r="G2562" s="110"/>
    </row>
    <row r="2563" spans="2:7" ht="21.75" customHeight="1">
      <c r="B2563" s="121">
        <v>41285</v>
      </c>
      <c r="C2563" s="15" t="s">
        <v>40</v>
      </c>
      <c r="D2563" s="114" t="s">
        <v>698</v>
      </c>
      <c r="E2563" s="111"/>
      <c r="G2563" s="110"/>
    </row>
    <row r="2564" spans="2:7" ht="21.75" customHeight="1">
      <c r="B2564" s="121">
        <v>41285</v>
      </c>
      <c r="C2564" s="52" t="s">
        <v>2</v>
      </c>
      <c r="D2564" s="114" t="s">
        <v>925</v>
      </c>
      <c r="E2564" s="112"/>
      <c r="G2564" s="110"/>
    </row>
    <row r="2565" spans="2:7" ht="21.75" customHeight="1">
      <c r="B2565" s="121">
        <v>41285</v>
      </c>
      <c r="C2565" s="15" t="s">
        <v>2</v>
      </c>
      <c r="D2565" s="114" t="s">
        <v>279</v>
      </c>
      <c r="E2565" s="112"/>
      <c r="G2565" s="110"/>
    </row>
    <row r="2566" spans="2:7" ht="21.75" customHeight="1">
      <c r="B2566" s="121">
        <v>41285</v>
      </c>
      <c r="C2566" s="15" t="s">
        <v>28</v>
      </c>
      <c r="D2566" s="114" t="s">
        <v>215</v>
      </c>
      <c r="E2566" s="113"/>
      <c r="G2566" s="110"/>
    </row>
    <row r="2567" spans="2:7" ht="21.75" customHeight="1">
      <c r="B2567" s="121">
        <v>41285</v>
      </c>
      <c r="C2567" s="15" t="s">
        <v>28</v>
      </c>
      <c r="D2567" s="114" t="s">
        <v>549</v>
      </c>
      <c r="E2567" s="32"/>
      <c r="G2567" s="110"/>
    </row>
    <row r="2568" spans="2:7" ht="21.75" customHeight="1">
      <c r="B2568" s="121">
        <v>41285</v>
      </c>
      <c r="C2568" s="15" t="s">
        <v>28</v>
      </c>
      <c r="D2568" s="114" t="s">
        <v>577</v>
      </c>
      <c r="E2568" s="120"/>
      <c r="G2568" s="110"/>
    </row>
    <row r="2569" spans="2:7" ht="21.75" customHeight="1">
      <c r="B2569" s="121">
        <v>41285</v>
      </c>
      <c r="C2569" s="15" t="s">
        <v>40</v>
      </c>
      <c r="D2569" s="114" t="s">
        <v>698</v>
      </c>
      <c r="E2569" s="78"/>
      <c r="G2569" s="110"/>
    </row>
    <row r="2570" spans="2:7" ht="21.75" customHeight="1">
      <c r="B2570" s="121">
        <v>41285</v>
      </c>
      <c r="C2570" s="15" t="s">
        <v>40</v>
      </c>
      <c r="D2570" s="114" t="s">
        <v>698</v>
      </c>
      <c r="E2570" s="78"/>
      <c r="G2570" s="110"/>
    </row>
    <row r="2571" spans="2:7" ht="21.75" customHeight="1">
      <c r="B2571" s="121">
        <v>41285</v>
      </c>
      <c r="C2571" s="15" t="s">
        <v>28</v>
      </c>
      <c r="D2571" s="114" t="s">
        <v>506</v>
      </c>
      <c r="E2571" s="78"/>
      <c r="G2571" s="110"/>
    </row>
    <row r="2572" spans="2:7" ht="21.75" customHeight="1">
      <c r="B2572" s="121">
        <v>41285</v>
      </c>
      <c r="C2572" s="15" t="s">
        <v>40</v>
      </c>
      <c r="D2572" s="114" t="s">
        <v>698</v>
      </c>
      <c r="E2572" s="78"/>
      <c r="G2572" s="110"/>
    </row>
    <row r="2573" spans="2:7" ht="21.75" customHeight="1">
      <c r="B2573" s="121">
        <v>41285</v>
      </c>
      <c r="C2573" s="15" t="s">
        <v>94</v>
      </c>
      <c r="D2573" s="114" t="s">
        <v>478</v>
      </c>
      <c r="E2573" s="78"/>
      <c r="G2573" s="110"/>
    </row>
    <row r="2574" spans="2:7" ht="21.75" customHeight="1">
      <c r="B2574" s="121">
        <v>41285</v>
      </c>
      <c r="C2574" s="15" t="s">
        <v>18</v>
      </c>
      <c r="D2574" s="114" t="s">
        <v>660</v>
      </c>
      <c r="E2574" s="78"/>
      <c r="G2574" s="110"/>
    </row>
    <row r="2575" spans="2:7" ht="21.75" customHeight="1">
      <c r="B2575" s="98" t="s">
        <v>926</v>
      </c>
      <c r="C2575" s="118" t="s">
        <v>2499</v>
      </c>
      <c r="D2575" s="114" t="s">
        <v>427</v>
      </c>
      <c r="E2575" s="120" t="s">
        <v>503</v>
      </c>
      <c r="G2575" s="110"/>
    </row>
    <row r="2576" spans="2:7" ht="21.75" customHeight="1">
      <c r="B2576" s="98" t="s">
        <v>926</v>
      </c>
      <c r="C2576" s="118" t="s">
        <v>2499</v>
      </c>
      <c r="D2576" s="114" t="s">
        <v>927</v>
      </c>
      <c r="E2576" s="120" t="s">
        <v>503</v>
      </c>
      <c r="G2576" s="110"/>
    </row>
    <row r="2577" spans="2:7" ht="21.75" customHeight="1">
      <c r="B2577" s="98" t="s">
        <v>926</v>
      </c>
      <c r="C2577" s="118" t="s">
        <v>2499</v>
      </c>
      <c r="D2577" s="114" t="s">
        <v>927</v>
      </c>
      <c r="E2577" s="120" t="s">
        <v>503</v>
      </c>
      <c r="G2577" s="110"/>
    </row>
    <row r="2578" spans="2:7" ht="21.75" customHeight="1">
      <c r="B2578" s="98" t="s">
        <v>926</v>
      </c>
      <c r="C2578" s="110" t="s">
        <v>2499</v>
      </c>
      <c r="D2578" s="114" t="s">
        <v>427</v>
      </c>
      <c r="E2578" s="114" t="s">
        <v>503</v>
      </c>
      <c r="G2578" s="110"/>
    </row>
    <row r="2579" spans="2:7" ht="21.75" customHeight="1">
      <c r="B2579" s="98" t="s">
        <v>926</v>
      </c>
      <c r="C2579" s="118" t="s">
        <v>2499</v>
      </c>
      <c r="D2579" s="114" t="s">
        <v>927</v>
      </c>
      <c r="E2579" s="114" t="s">
        <v>503</v>
      </c>
      <c r="G2579" s="110"/>
    </row>
    <row r="2580" spans="2:7" ht="21.75" customHeight="1">
      <c r="B2580" s="98" t="s">
        <v>926</v>
      </c>
      <c r="C2580" s="118" t="s">
        <v>323</v>
      </c>
      <c r="D2580" s="114" t="s">
        <v>907</v>
      </c>
      <c r="E2580" s="114" t="s">
        <v>503</v>
      </c>
      <c r="G2580" s="110"/>
    </row>
    <row r="2581" spans="2:7" ht="21.75" customHeight="1">
      <c r="B2581" s="98" t="s">
        <v>926</v>
      </c>
      <c r="C2581" s="118" t="s">
        <v>2499</v>
      </c>
      <c r="D2581" s="114" t="s">
        <v>427</v>
      </c>
      <c r="E2581" s="120" t="s">
        <v>503</v>
      </c>
      <c r="G2581" s="110"/>
    </row>
    <row r="2582" spans="2:7" ht="21.75" customHeight="1">
      <c r="B2582" s="98" t="s">
        <v>926</v>
      </c>
      <c r="C2582" s="118" t="s">
        <v>40</v>
      </c>
      <c r="D2582" s="114" t="s">
        <v>909</v>
      </c>
      <c r="E2582" s="114" t="s">
        <v>503</v>
      </c>
      <c r="G2582" s="110"/>
    </row>
    <row r="2583" spans="2:7" ht="21.75" customHeight="1">
      <c r="B2583" s="98" t="s">
        <v>926</v>
      </c>
      <c r="C2583" s="118" t="s">
        <v>2499</v>
      </c>
      <c r="D2583" s="114" t="s">
        <v>427</v>
      </c>
      <c r="E2583" s="114" t="s">
        <v>503</v>
      </c>
      <c r="G2583" s="110"/>
    </row>
    <row r="2584" spans="2:7" ht="21.75" customHeight="1">
      <c r="B2584" s="98" t="s">
        <v>926</v>
      </c>
      <c r="C2584" s="118" t="s">
        <v>2499</v>
      </c>
      <c r="D2584" s="114" t="s">
        <v>427</v>
      </c>
      <c r="E2584" s="114" t="s">
        <v>503</v>
      </c>
      <c r="G2584" s="110"/>
    </row>
    <row r="2585" spans="2:7" ht="21.75" customHeight="1">
      <c r="B2585" s="98" t="s">
        <v>926</v>
      </c>
      <c r="C2585" s="118" t="s">
        <v>2499</v>
      </c>
      <c r="D2585" s="114" t="s">
        <v>427</v>
      </c>
      <c r="E2585" s="114" t="s">
        <v>503</v>
      </c>
      <c r="G2585" s="110"/>
    </row>
    <row r="2586" spans="2:7" ht="21.75" customHeight="1">
      <c r="B2586" s="98" t="s">
        <v>926</v>
      </c>
      <c r="C2586" s="118" t="s">
        <v>2499</v>
      </c>
      <c r="D2586" s="114" t="s">
        <v>927</v>
      </c>
      <c r="E2586" s="114" t="s">
        <v>503</v>
      </c>
      <c r="G2586" s="110"/>
    </row>
    <row r="2587" spans="2:7" ht="21.75" customHeight="1">
      <c r="B2587" s="98" t="s">
        <v>926</v>
      </c>
      <c r="C2587" s="118" t="s">
        <v>28</v>
      </c>
      <c r="D2587" s="114" t="s">
        <v>754</v>
      </c>
      <c r="E2587" s="120" t="s">
        <v>503</v>
      </c>
      <c r="G2587" s="110"/>
    </row>
    <row r="2588" spans="2:7" ht="21.75" customHeight="1">
      <c r="B2588" s="98" t="s">
        <v>926</v>
      </c>
      <c r="C2588" s="118" t="s">
        <v>28</v>
      </c>
      <c r="D2588" s="114" t="s">
        <v>863</v>
      </c>
      <c r="E2588" s="120" t="s">
        <v>503</v>
      </c>
      <c r="G2588" s="110"/>
    </row>
    <row r="2589" spans="2:7" ht="21.75" customHeight="1">
      <c r="B2589" s="98" t="s">
        <v>926</v>
      </c>
      <c r="C2589" s="118" t="s">
        <v>2499</v>
      </c>
      <c r="D2589" s="114" t="s">
        <v>427</v>
      </c>
      <c r="E2589" s="120" t="s">
        <v>503</v>
      </c>
      <c r="G2589" s="110"/>
    </row>
    <row r="2590" spans="2:7" ht="21.75" customHeight="1">
      <c r="B2590" s="98" t="s">
        <v>926</v>
      </c>
      <c r="C2590" s="118" t="s">
        <v>2499</v>
      </c>
      <c r="D2590" s="114" t="s">
        <v>927</v>
      </c>
      <c r="E2590" s="78" t="s">
        <v>503</v>
      </c>
      <c r="G2590" s="110"/>
    </row>
    <row r="2591" spans="2:7" ht="21.75" customHeight="1">
      <c r="B2591" s="98" t="s">
        <v>926</v>
      </c>
      <c r="C2591" s="118" t="s">
        <v>28</v>
      </c>
      <c r="D2591" s="114" t="s">
        <v>754</v>
      </c>
      <c r="E2591" s="78" t="s">
        <v>503</v>
      </c>
      <c r="G2591" s="110"/>
    </row>
    <row r="2592" spans="2:7" ht="21.75" customHeight="1">
      <c r="B2592" s="98" t="s">
        <v>926</v>
      </c>
      <c r="C2592" s="118" t="s">
        <v>2499</v>
      </c>
      <c r="D2592" s="114" t="s">
        <v>927</v>
      </c>
      <c r="E2592" s="78" t="s">
        <v>503</v>
      </c>
      <c r="G2592" s="110"/>
    </row>
    <row r="2593" spans="2:7" ht="21.75" customHeight="1">
      <c r="B2593" s="98" t="s">
        <v>926</v>
      </c>
      <c r="C2593" s="118" t="s">
        <v>28</v>
      </c>
      <c r="D2593" s="114" t="s">
        <v>928</v>
      </c>
      <c r="E2593" s="78" t="s">
        <v>503</v>
      </c>
      <c r="G2593" s="110"/>
    </row>
    <row r="2594" spans="2:7" ht="21.75" customHeight="1">
      <c r="B2594" s="98" t="s">
        <v>926</v>
      </c>
      <c r="C2594" s="118" t="s">
        <v>2510</v>
      </c>
      <c r="D2594" s="114" t="s">
        <v>929</v>
      </c>
      <c r="E2594" s="78"/>
      <c r="G2594" s="110"/>
    </row>
    <row r="2595" spans="2:7" ht="21.75" customHeight="1">
      <c r="B2595" s="98" t="s">
        <v>926</v>
      </c>
      <c r="C2595" s="118" t="s">
        <v>2499</v>
      </c>
      <c r="D2595" s="119" t="s">
        <v>927</v>
      </c>
      <c r="E2595" s="78" t="s">
        <v>503</v>
      </c>
      <c r="G2595" s="110"/>
    </row>
    <row r="2596" spans="2:7" ht="21.75" customHeight="1">
      <c r="B2596" s="98" t="s">
        <v>926</v>
      </c>
      <c r="C2596" s="118" t="s">
        <v>2499</v>
      </c>
      <c r="D2596" s="119" t="s">
        <v>927</v>
      </c>
      <c r="E2596" s="78" t="s">
        <v>503</v>
      </c>
      <c r="G2596" s="110"/>
    </row>
    <row r="2597" spans="2:7" ht="21.75" customHeight="1">
      <c r="B2597" s="98" t="s">
        <v>926</v>
      </c>
      <c r="C2597" s="118" t="s">
        <v>2499</v>
      </c>
      <c r="D2597" s="119" t="s">
        <v>427</v>
      </c>
      <c r="E2597" s="9" t="s">
        <v>503</v>
      </c>
      <c r="G2597" s="110"/>
    </row>
    <row r="2598" spans="2:7" ht="21.75" customHeight="1">
      <c r="B2598" s="98" t="s">
        <v>926</v>
      </c>
      <c r="C2598" s="118" t="s">
        <v>323</v>
      </c>
      <c r="D2598" s="119" t="s">
        <v>907</v>
      </c>
      <c r="E2598" s="9" t="s">
        <v>503</v>
      </c>
      <c r="G2598" s="110"/>
    </row>
    <row r="2599" spans="2:7" ht="21.75" customHeight="1">
      <c r="B2599" s="98" t="s">
        <v>926</v>
      </c>
      <c r="C2599" s="118" t="s">
        <v>2499</v>
      </c>
      <c r="D2599" s="119" t="s">
        <v>427</v>
      </c>
      <c r="E2599" s="9"/>
      <c r="G2599" s="110"/>
    </row>
    <row r="2600" spans="2:7" ht="21.75" customHeight="1">
      <c r="B2600" s="121">
        <v>41288</v>
      </c>
      <c r="C2600" s="118" t="s">
        <v>2</v>
      </c>
      <c r="D2600" s="119" t="s">
        <v>769</v>
      </c>
      <c r="E2600" s="120"/>
      <c r="G2600" s="110"/>
    </row>
    <row r="2601" spans="2:7" ht="21.75" customHeight="1">
      <c r="B2601" s="121">
        <v>41288</v>
      </c>
      <c r="C2601" s="118" t="s">
        <v>28</v>
      </c>
      <c r="D2601" s="119" t="s">
        <v>930</v>
      </c>
      <c r="E2601" s="120"/>
      <c r="G2601" s="110"/>
    </row>
    <row r="2602" spans="2:7" ht="21.75" customHeight="1">
      <c r="B2602" s="121">
        <v>41288</v>
      </c>
      <c r="C2602" s="118" t="s">
        <v>2</v>
      </c>
      <c r="D2602" s="119" t="s">
        <v>931</v>
      </c>
      <c r="E2602" s="120"/>
      <c r="G2602" s="110"/>
    </row>
    <row r="2603" spans="2:7" ht="21.75" customHeight="1">
      <c r="B2603" s="121">
        <v>41288</v>
      </c>
      <c r="C2603" s="118" t="s">
        <v>40</v>
      </c>
      <c r="D2603" s="119" t="s">
        <v>932</v>
      </c>
      <c r="E2603" s="117"/>
      <c r="G2603" s="110"/>
    </row>
    <row r="2604" spans="2:7" ht="21.75" customHeight="1">
      <c r="B2604" s="121">
        <v>41288</v>
      </c>
      <c r="C2604" s="118" t="s">
        <v>2</v>
      </c>
      <c r="D2604" s="119" t="s">
        <v>931</v>
      </c>
      <c r="E2604" s="117"/>
      <c r="G2604" s="110"/>
    </row>
    <row r="2605" spans="2:7" ht="21.75" customHeight="1">
      <c r="B2605" s="121">
        <v>41288</v>
      </c>
      <c r="C2605" s="118" t="s">
        <v>28</v>
      </c>
      <c r="D2605" s="119" t="s">
        <v>863</v>
      </c>
      <c r="E2605" s="117"/>
      <c r="G2605" s="110"/>
    </row>
    <row r="2606" spans="2:7" ht="21.75" customHeight="1">
      <c r="B2606" s="121">
        <v>41288</v>
      </c>
      <c r="C2606" s="118" t="s">
        <v>2</v>
      </c>
      <c r="D2606" s="119" t="s">
        <v>769</v>
      </c>
      <c r="E2606" s="120"/>
      <c r="G2606" s="110"/>
    </row>
    <row r="2607" spans="2:7" ht="21.75" customHeight="1">
      <c r="B2607" s="121">
        <v>41288</v>
      </c>
      <c r="C2607" s="118" t="s">
        <v>28</v>
      </c>
      <c r="D2607" s="119" t="s">
        <v>863</v>
      </c>
      <c r="E2607" s="117"/>
      <c r="G2607" s="110"/>
    </row>
    <row r="2608" spans="2:7" ht="21.75" customHeight="1">
      <c r="B2608" s="121">
        <v>41288</v>
      </c>
      <c r="C2608" s="118" t="s">
        <v>2</v>
      </c>
      <c r="D2608" s="119" t="s">
        <v>769</v>
      </c>
      <c r="E2608" s="120"/>
      <c r="G2608" s="110"/>
    </row>
    <row r="2609" spans="2:7" ht="21.75" customHeight="1">
      <c r="B2609" s="121">
        <v>41288</v>
      </c>
      <c r="C2609" s="118" t="s">
        <v>2</v>
      </c>
      <c r="D2609" s="119" t="s">
        <v>769</v>
      </c>
      <c r="E2609" s="111"/>
      <c r="G2609" s="110"/>
    </row>
    <row r="2610" spans="2:7" ht="21.75" customHeight="1">
      <c r="B2610" s="121">
        <v>41288</v>
      </c>
      <c r="C2610" s="118" t="s">
        <v>28</v>
      </c>
      <c r="D2610" s="119" t="s">
        <v>863</v>
      </c>
      <c r="E2610" s="112"/>
      <c r="G2610" s="110"/>
    </row>
    <row r="2611" spans="2:7" ht="21.75" customHeight="1">
      <c r="B2611" s="121">
        <v>41288</v>
      </c>
      <c r="C2611" s="118" t="s">
        <v>2</v>
      </c>
      <c r="D2611" s="119" t="s">
        <v>769</v>
      </c>
      <c r="E2611" s="112"/>
      <c r="G2611" s="110"/>
    </row>
    <row r="2612" spans="2:7" ht="21.75" customHeight="1">
      <c r="B2612" s="121">
        <v>41288</v>
      </c>
      <c r="C2612" s="118" t="s">
        <v>2</v>
      </c>
      <c r="D2612" s="119" t="s">
        <v>931</v>
      </c>
      <c r="E2612" s="113"/>
      <c r="G2612" s="110"/>
    </row>
    <row r="2613" spans="2:7" ht="21.75" customHeight="1">
      <c r="B2613" s="121">
        <v>41288</v>
      </c>
      <c r="C2613" s="118" t="s">
        <v>2</v>
      </c>
      <c r="D2613" s="114" t="s">
        <v>279</v>
      </c>
      <c r="E2613" s="32"/>
      <c r="G2613" s="110"/>
    </row>
    <row r="2614" spans="2:7" ht="21.75" customHeight="1">
      <c r="B2614" s="121">
        <v>41288</v>
      </c>
      <c r="C2614" s="118" t="s">
        <v>2</v>
      </c>
      <c r="D2614" s="114" t="s">
        <v>279</v>
      </c>
      <c r="E2614" s="120"/>
      <c r="G2614" s="110"/>
    </row>
    <row r="2615" spans="2:7" ht="21.75" customHeight="1">
      <c r="B2615" s="121">
        <v>41288</v>
      </c>
      <c r="C2615" s="118" t="s">
        <v>184</v>
      </c>
      <c r="D2615" s="114" t="s">
        <v>803</v>
      </c>
      <c r="E2615" s="78"/>
      <c r="G2615" s="110"/>
    </row>
    <row r="2616" spans="2:7" ht="21.75" customHeight="1">
      <c r="B2616" s="121">
        <v>41288</v>
      </c>
      <c r="C2616" s="110" t="s">
        <v>40</v>
      </c>
      <c r="D2616" s="114" t="s">
        <v>933</v>
      </c>
      <c r="E2616" s="78"/>
      <c r="G2616" s="110"/>
    </row>
    <row r="2617" spans="2:7" ht="21.75" customHeight="1">
      <c r="B2617" s="121">
        <v>41288</v>
      </c>
      <c r="C2617" s="118" t="s">
        <v>40</v>
      </c>
      <c r="D2617" s="114" t="s">
        <v>698</v>
      </c>
      <c r="E2617" s="78"/>
      <c r="G2617" s="110"/>
    </row>
    <row r="2618" spans="2:7" ht="21.75" customHeight="1">
      <c r="B2618" s="121">
        <v>41288</v>
      </c>
      <c r="C2618" s="118" t="s">
        <v>94</v>
      </c>
      <c r="D2618" s="114" t="s">
        <v>478</v>
      </c>
      <c r="E2618" s="78"/>
      <c r="G2618" s="110"/>
    </row>
    <row r="2619" spans="2:7" ht="21.75" customHeight="1">
      <c r="B2619" s="121">
        <v>41288</v>
      </c>
      <c r="C2619" s="118" t="s">
        <v>28</v>
      </c>
      <c r="D2619" s="114" t="s">
        <v>506</v>
      </c>
      <c r="E2619" s="78"/>
      <c r="G2619" s="110"/>
    </row>
    <row r="2620" spans="2:7" ht="21.75" customHeight="1">
      <c r="B2620" s="121">
        <v>41288</v>
      </c>
      <c r="C2620" s="118" t="s">
        <v>2</v>
      </c>
      <c r="D2620" s="114" t="s">
        <v>252</v>
      </c>
      <c r="E2620" s="78"/>
      <c r="G2620" s="110"/>
    </row>
    <row r="2621" spans="2:7" ht="21.75" customHeight="1">
      <c r="B2621" s="121">
        <v>41288</v>
      </c>
      <c r="C2621" s="118" t="s">
        <v>18</v>
      </c>
      <c r="D2621" s="114" t="s">
        <v>660</v>
      </c>
      <c r="E2621" s="9"/>
      <c r="G2621" s="110"/>
    </row>
    <row r="2622" spans="2:7" ht="21.75" customHeight="1">
      <c r="B2622" s="121">
        <v>41288</v>
      </c>
      <c r="C2622" s="118" t="s">
        <v>40</v>
      </c>
      <c r="D2622" s="114" t="s">
        <v>698</v>
      </c>
      <c r="E2622" s="9"/>
      <c r="G2622" s="110"/>
    </row>
    <row r="2623" spans="2:7" ht="21.75" customHeight="1">
      <c r="B2623" s="121">
        <v>41288</v>
      </c>
      <c r="C2623" s="118" t="s">
        <v>94</v>
      </c>
      <c r="D2623" s="114" t="s">
        <v>478</v>
      </c>
      <c r="E2623" s="9"/>
      <c r="G2623" s="110"/>
    </row>
    <row r="2624" spans="2:7" ht="21.75" customHeight="1">
      <c r="B2624" s="121">
        <v>41288</v>
      </c>
      <c r="C2624" s="118" t="s">
        <v>184</v>
      </c>
      <c r="D2624" s="114" t="s">
        <v>2524</v>
      </c>
      <c r="E2624" s="9"/>
      <c r="G2624" s="110"/>
    </row>
    <row r="2625" spans="2:7" ht="21.75" customHeight="1">
      <c r="B2625" s="121">
        <v>41288</v>
      </c>
      <c r="C2625" s="118" t="s">
        <v>28</v>
      </c>
      <c r="D2625" s="114" t="s">
        <v>577</v>
      </c>
      <c r="E2625" s="9"/>
      <c r="G2625" s="110"/>
    </row>
    <row r="2626" spans="2:7" ht="21.75" customHeight="1">
      <c r="B2626" s="121">
        <v>41288</v>
      </c>
      <c r="C2626" s="118" t="s">
        <v>2</v>
      </c>
      <c r="D2626" s="114" t="s">
        <v>279</v>
      </c>
      <c r="E2626" s="9"/>
      <c r="G2626" s="110"/>
    </row>
    <row r="2627" spans="2:7" ht="21.75" customHeight="1">
      <c r="B2627" s="121">
        <v>41289</v>
      </c>
      <c r="C2627" s="118" t="s">
        <v>40</v>
      </c>
      <c r="D2627" s="119" t="s">
        <v>823</v>
      </c>
      <c r="E2627" s="120"/>
      <c r="G2627" s="110"/>
    </row>
    <row r="2628" spans="2:7" ht="21.75" customHeight="1">
      <c r="B2628" s="121">
        <v>41289</v>
      </c>
      <c r="C2628" s="118" t="s">
        <v>184</v>
      </c>
      <c r="D2628" s="119" t="s">
        <v>184</v>
      </c>
      <c r="E2628" s="120"/>
      <c r="G2628" s="110"/>
    </row>
    <row r="2629" spans="2:7" ht="21.75" customHeight="1">
      <c r="B2629" s="121">
        <v>41289</v>
      </c>
      <c r="C2629" s="118" t="s">
        <v>28</v>
      </c>
      <c r="D2629" s="114" t="s">
        <v>936</v>
      </c>
      <c r="E2629" s="120"/>
      <c r="G2629" s="110"/>
    </row>
    <row r="2630" spans="2:7" ht="21.75" customHeight="1">
      <c r="B2630" s="121">
        <v>41289</v>
      </c>
      <c r="C2630" s="118" t="s">
        <v>2</v>
      </c>
      <c r="D2630" s="119" t="s">
        <v>769</v>
      </c>
      <c r="E2630" s="117"/>
      <c r="G2630" s="110"/>
    </row>
    <row r="2631" spans="2:7" ht="21.75" customHeight="1">
      <c r="B2631" s="121">
        <v>41289</v>
      </c>
      <c r="C2631" s="118" t="s">
        <v>2</v>
      </c>
      <c r="D2631" s="119" t="s">
        <v>769</v>
      </c>
      <c r="E2631" s="117"/>
      <c r="G2631" s="110"/>
    </row>
    <row r="2632" spans="2:7" ht="21.75" customHeight="1">
      <c r="B2632" s="121">
        <v>41289</v>
      </c>
      <c r="C2632" s="118" t="s">
        <v>28</v>
      </c>
      <c r="D2632" s="119" t="s">
        <v>934</v>
      </c>
      <c r="E2632" s="117"/>
      <c r="G2632" s="110"/>
    </row>
    <row r="2633" spans="2:7" ht="21.75" customHeight="1">
      <c r="B2633" s="121">
        <v>41289</v>
      </c>
      <c r="C2633" s="118" t="s">
        <v>28</v>
      </c>
      <c r="D2633" s="119" t="s">
        <v>935</v>
      </c>
      <c r="E2633" s="120"/>
      <c r="G2633" s="110"/>
    </row>
    <row r="2634" spans="2:7" ht="21.75" customHeight="1">
      <c r="B2634" s="121">
        <v>41289</v>
      </c>
      <c r="C2634" s="118" t="s">
        <v>2</v>
      </c>
      <c r="D2634" s="119" t="s">
        <v>769</v>
      </c>
      <c r="E2634" s="117"/>
      <c r="G2634" s="110"/>
    </row>
    <row r="2635" spans="2:7" ht="21.75" customHeight="1">
      <c r="B2635" s="121">
        <v>41289</v>
      </c>
      <c r="C2635" s="118" t="s">
        <v>392</v>
      </c>
      <c r="D2635" s="119" t="s">
        <v>471</v>
      </c>
      <c r="E2635" s="120"/>
      <c r="G2635" s="110"/>
    </row>
    <row r="2636" spans="2:7" ht="21.75" customHeight="1">
      <c r="B2636" s="121">
        <v>41289</v>
      </c>
      <c r="C2636" s="118" t="s">
        <v>94</v>
      </c>
      <c r="D2636" s="119" t="s">
        <v>919</v>
      </c>
      <c r="E2636" s="111"/>
      <c r="G2636" s="110"/>
    </row>
    <row r="2637" spans="2:7" ht="21.75" customHeight="1">
      <c r="B2637" s="121">
        <v>41289</v>
      </c>
      <c r="C2637" s="118" t="s">
        <v>40</v>
      </c>
      <c r="D2637" s="119" t="s">
        <v>770</v>
      </c>
      <c r="E2637" s="112"/>
      <c r="G2637" s="110"/>
    </row>
    <row r="2638" spans="2:7" ht="21.75" customHeight="1">
      <c r="B2638" s="121">
        <v>41289</v>
      </c>
      <c r="C2638" s="118" t="s">
        <v>28</v>
      </c>
      <c r="D2638" s="119" t="s">
        <v>907</v>
      </c>
      <c r="E2638" s="112"/>
      <c r="G2638" s="110"/>
    </row>
    <row r="2639" spans="2:7" ht="21.75" customHeight="1">
      <c r="B2639" s="121">
        <v>41289</v>
      </c>
      <c r="C2639" s="118" t="s">
        <v>40</v>
      </c>
      <c r="D2639" s="119" t="s">
        <v>770</v>
      </c>
      <c r="E2639" s="113"/>
      <c r="G2639" s="110"/>
    </row>
    <row r="2640" spans="2:7" ht="21.75" customHeight="1">
      <c r="B2640" s="121">
        <v>41289</v>
      </c>
      <c r="C2640" s="118" t="s">
        <v>40</v>
      </c>
      <c r="D2640" s="119" t="s">
        <v>770</v>
      </c>
      <c r="E2640" s="32"/>
      <c r="G2640" s="110"/>
    </row>
    <row r="2641" spans="2:7" ht="21.75" customHeight="1">
      <c r="B2641" s="121">
        <v>41289</v>
      </c>
      <c r="C2641" s="15" t="s">
        <v>94</v>
      </c>
      <c r="D2641" s="114" t="s">
        <v>184</v>
      </c>
      <c r="E2641" s="120"/>
      <c r="G2641" s="110"/>
    </row>
    <row r="2642" spans="2:7" ht="21.75" customHeight="1">
      <c r="B2642" s="121">
        <v>41289</v>
      </c>
      <c r="C2642" s="15" t="s">
        <v>28</v>
      </c>
      <c r="D2642" s="114" t="s">
        <v>936</v>
      </c>
      <c r="E2642" s="78"/>
      <c r="G2642" s="110"/>
    </row>
    <row r="2643" spans="2:7" ht="21.75" customHeight="1">
      <c r="B2643" s="121">
        <v>41289</v>
      </c>
      <c r="C2643" s="15" t="s">
        <v>18</v>
      </c>
      <c r="D2643" s="114" t="s">
        <v>660</v>
      </c>
      <c r="E2643" s="78"/>
      <c r="G2643" s="110"/>
    </row>
    <row r="2644" spans="2:7" ht="21.75" customHeight="1">
      <c r="B2644" s="121">
        <v>41289</v>
      </c>
      <c r="C2644" s="52" t="s">
        <v>2</v>
      </c>
      <c r="D2644" s="114" t="s">
        <v>937</v>
      </c>
      <c r="E2644" s="78"/>
      <c r="G2644" s="110"/>
    </row>
    <row r="2645" spans="2:7" ht="21.75" customHeight="1">
      <c r="B2645" s="121">
        <v>41289</v>
      </c>
      <c r="C2645" s="15" t="s">
        <v>2</v>
      </c>
      <c r="D2645" s="114" t="s">
        <v>279</v>
      </c>
      <c r="E2645" s="78"/>
      <c r="G2645" s="110"/>
    </row>
    <row r="2646" spans="2:7" ht="21.75" customHeight="1">
      <c r="B2646" s="121">
        <v>41289</v>
      </c>
      <c r="C2646" s="15" t="s">
        <v>28</v>
      </c>
      <c r="D2646" s="114" t="s">
        <v>577</v>
      </c>
      <c r="E2646" s="78"/>
      <c r="G2646" s="110"/>
    </row>
    <row r="2647" spans="2:7" ht="21.75" customHeight="1">
      <c r="B2647" s="121">
        <v>41289</v>
      </c>
      <c r="C2647" s="15" t="s">
        <v>28</v>
      </c>
      <c r="D2647" s="114" t="s">
        <v>936</v>
      </c>
      <c r="E2647" s="78"/>
      <c r="G2647" s="110"/>
    </row>
    <row r="2648" spans="2:7" ht="21.75" customHeight="1">
      <c r="B2648" s="121">
        <v>41289</v>
      </c>
      <c r="C2648" s="15" t="s">
        <v>2</v>
      </c>
      <c r="D2648" s="114" t="s">
        <v>937</v>
      </c>
      <c r="E2648" s="9"/>
      <c r="G2648" s="110"/>
    </row>
    <row r="2649" spans="2:7" ht="21.75" customHeight="1">
      <c r="B2649" s="121">
        <v>41289</v>
      </c>
      <c r="C2649" s="15" t="s">
        <v>184</v>
      </c>
      <c r="D2649" s="114" t="s">
        <v>184</v>
      </c>
      <c r="E2649" s="9"/>
      <c r="G2649" s="110"/>
    </row>
    <row r="2650" spans="2:7" ht="21.75" customHeight="1">
      <c r="B2650" s="121">
        <v>41289</v>
      </c>
      <c r="C2650" s="15" t="s">
        <v>2</v>
      </c>
      <c r="D2650" s="114" t="s">
        <v>937</v>
      </c>
      <c r="E2650" s="9"/>
      <c r="G2650" s="110"/>
    </row>
    <row r="2651" spans="2:7" ht="21.75" customHeight="1">
      <c r="B2651" s="121">
        <v>41289</v>
      </c>
      <c r="C2651" s="15" t="s">
        <v>184</v>
      </c>
      <c r="D2651" s="114" t="s">
        <v>184</v>
      </c>
      <c r="E2651" s="9"/>
      <c r="G2651" s="110"/>
    </row>
    <row r="2652" spans="2:7" ht="21.75" customHeight="1">
      <c r="B2652" s="121">
        <v>41289</v>
      </c>
      <c r="C2652" s="15" t="s">
        <v>28</v>
      </c>
      <c r="D2652" s="114" t="s">
        <v>506</v>
      </c>
      <c r="E2652" s="9"/>
      <c r="G2652" s="110"/>
    </row>
    <row r="2653" spans="2:7" ht="21.75" customHeight="1">
      <c r="B2653" s="121">
        <v>41289</v>
      </c>
      <c r="C2653" s="15" t="s">
        <v>94</v>
      </c>
      <c r="D2653" s="114" t="s">
        <v>478</v>
      </c>
      <c r="E2653" s="9"/>
      <c r="G2653" s="110"/>
    </row>
    <row r="2654" spans="2:7" ht="21.75" customHeight="1">
      <c r="B2654" s="121">
        <v>41289</v>
      </c>
      <c r="C2654" s="15" t="s">
        <v>155</v>
      </c>
      <c r="D2654" s="114" t="s">
        <v>664</v>
      </c>
      <c r="E2654" s="9"/>
      <c r="G2654" s="110"/>
    </row>
    <row r="2655" spans="2:7" ht="21.75" customHeight="1">
      <c r="B2655" s="121">
        <v>41290</v>
      </c>
      <c r="C2655" s="118" t="s">
        <v>40</v>
      </c>
      <c r="D2655" s="119" t="s">
        <v>770</v>
      </c>
      <c r="E2655" s="120"/>
      <c r="G2655" s="110"/>
    </row>
    <row r="2656" spans="2:7" ht="21.75" customHeight="1">
      <c r="B2656" s="121">
        <v>41290</v>
      </c>
      <c r="C2656" s="118" t="s">
        <v>28</v>
      </c>
      <c r="D2656" s="119" t="s">
        <v>754</v>
      </c>
      <c r="E2656" s="120"/>
      <c r="G2656" s="110"/>
    </row>
    <row r="2657" spans="2:7" ht="21.75" customHeight="1">
      <c r="B2657" s="121">
        <v>41290</v>
      </c>
      <c r="C2657" s="118" t="s">
        <v>392</v>
      </c>
      <c r="D2657" s="119" t="s">
        <v>471</v>
      </c>
      <c r="E2657" s="120"/>
      <c r="G2657" s="110"/>
    </row>
    <row r="2658" spans="2:7" ht="21.75" customHeight="1">
      <c r="B2658" s="121">
        <v>41290</v>
      </c>
      <c r="C2658" s="118" t="s">
        <v>40</v>
      </c>
      <c r="D2658" s="123" t="s">
        <v>938</v>
      </c>
      <c r="E2658" s="117"/>
      <c r="G2658" s="110"/>
    </row>
    <row r="2659" spans="2:7" ht="21.75" customHeight="1">
      <c r="B2659" s="121">
        <v>41290</v>
      </c>
      <c r="C2659" s="118" t="s">
        <v>28</v>
      </c>
      <c r="D2659" s="114" t="s">
        <v>251</v>
      </c>
      <c r="E2659" s="117"/>
      <c r="G2659" s="110"/>
    </row>
    <row r="2660" spans="2:7" ht="21.75" customHeight="1">
      <c r="B2660" s="121">
        <v>41290</v>
      </c>
      <c r="C2660" s="118" t="s">
        <v>40</v>
      </c>
      <c r="D2660" s="114" t="s">
        <v>938</v>
      </c>
      <c r="E2660" s="117"/>
      <c r="G2660" s="110"/>
    </row>
    <row r="2661" spans="2:7" ht="21.75" customHeight="1">
      <c r="B2661" s="121">
        <v>41290</v>
      </c>
      <c r="C2661" s="110" t="s">
        <v>94</v>
      </c>
      <c r="D2661" s="114" t="s">
        <v>478</v>
      </c>
      <c r="E2661" s="120"/>
      <c r="G2661" s="110"/>
    </row>
    <row r="2662" spans="2:7" ht="21.75" customHeight="1">
      <c r="B2662" s="121">
        <v>41290</v>
      </c>
      <c r="C2662" s="118" t="s">
        <v>2</v>
      </c>
      <c r="D2662" s="114" t="s">
        <v>252</v>
      </c>
      <c r="E2662" s="117"/>
      <c r="G2662" s="110"/>
    </row>
    <row r="2663" spans="2:7" ht="21.75" customHeight="1">
      <c r="B2663" s="121">
        <v>41290</v>
      </c>
      <c r="C2663" s="118" t="s">
        <v>184</v>
      </c>
      <c r="D2663" s="114" t="s">
        <v>184</v>
      </c>
      <c r="E2663" s="120"/>
      <c r="G2663" s="110"/>
    </row>
    <row r="2664" spans="2:7" ht="21.75" customHeight="1">
      <c r="B2664" s="121">
        <v>41290</v>
      </c>
      <c r="C2664" s="118" t="s">
        <v>184</v>
      </c>
      <c r="D2664" s="114" t="s">
        <v>184</v>
      </c>
      <c r="E2664" s="111"/>
      <c r="G2664" s="110"/>
    </row>
    <row r="2665" spans="2:7" ht="21.75" customHeight="1">
      <c r="B2665" s="121">
        <v>41290</v>
      </c>
      <c r="C2665" s="118" t="s">
        <v>155</v>
      </c>
      <c r="D2665" s="114" t="s">
        <v>664</v>
      </c>
      <c r="E2665" s="112"/>
      <c r="G2665" s="110"/>
    </row>
    <row r="2666" spans="2:7" ht="21.75" customHeight="1">
      <c r="B2666" s="121">
        <v>41290</v>
      </c>
      <c r="C2666" s="118" t="s">
        <v>2</v>
      </c>
      <c r="D2666" s="114" t="s">
        <v>279</v>
      </c>
      <c r="E2666" s="112"/>
      <c r="G2666" s="110"/>
    </row>
    <row r="2667" spans="2:7" ht="21.75" customHeight="1">
      <c r="B2667" s="121">
        <v>41290</v>
      </c>
      <c r="C2667" s="118" t="s">
        <v>28</v>
      </c>
      <c r="D2667" s="114" t="s">
        <v>251</v>
      </c>
      <c r="E2667" s="113"/>
      <c r="G2667" s="110"/>
    </row>
    <row r="2668" spans="2:7" ht="21.75" customHeight="1">
      <c r="B2668" s="121">
        <v>41290</v>
      </c>
      <c r="C2668" s="118" t="s">
        <v>28</v>
      </c>
      <c r="D2668" s="114" t="s">
        <v>577</v>
      </c>
      <c r="E2668" s="32"/>
      <c r="G2668" s="110"/>
    </row>
    <row r="2669" spans="2:7" ht="21.75" customHeight="1">
      <c r="B2669" s="121">
        <v>41290</v>
      </c>
      <c r="C2669" s="118" t="s">
        <v>94</v>
      </c>
      <c r="D2669" s="114" t="s">
        <v>478</v>
      </c>
      <c r="E2669" s="120"/>
      <c r="G2669" s="110"/>
    </row>
    <row r="2670" spans="2:7" ht="21.75" customHeight="1">
      <c r="B2670" s="121">
        <v>41291</v>
      </c>
      <c r="C2670" s="118" t="s">
        <v>40</v>
      </c>
      <c r="D2670" s="119" t="s">
        <v>770</v>
      </c>
      <c r="E2670" s="120"/>
      <c r="G2670" s="110"/>
    </row>
    <row r="2671" spans="2:7" ht="21.75" customHeight="1">
      <c r="B2671" s="121">
        <v>41291</v>
      </c>
      <c r="C2671" s="118" t="s">
        <v>2</v>
      </c>
      <c r="D2671" s="119" t="s">
        <v>769</v>
      </c>
      <c r="E2671" s="120"/>
      <c r="G2671" s="110"/>
    </row>
    <row r="2672" spans="2:7" ht="21.75" customHeight="1">
      <c r="B2672" s="121">
        <v>41291</v>
      </c>
      <c r="C2672" s="118" t="s">
        <v>40</v>
      </c>
      <c r="D2672" s="119" t="s">
        <v>909</v>
      </c>
      <c r="E2672" s="120"/>
      <c r="G2672" s="110"/>
    </row>
    <row r="2673" spans="2:7" ht="21.75" customHeight="1">
      <c r="B2673" s="121">
        <v>41291</v>
      </c>
      <c r="C2673" s="118" t="s">
        <v>40</v>
      </c>
      <c r="D2673" s="119" t="s">
        <v>909</v>
      </c>
      <c r="E2673" s="117"/>
      <c r="G2673" s="110"/>
    </row>
    <row r="2674" spans="2:7" ht="21.75" customHeight="1">
      <c r="B2674" s="121">
        <v>41291</v>
      </c>
      <c r="C2674" s="118" t="s">
        <v>2</v>
      </c>
      <c r="D2674" s="119" t="s">
        <v>769</v>
      </c>
      <c r="E2674" s="117"/>
      <c r="G2674" s="110"/>
    </row>
    <row r="2675" spans="2:7" ht="21.75" customHeight="1">
      <c r="B2675" s="121">
        <v>41291</v>
      </c>
      <c r="C2675" s="118" t="s">
        <v>2</v>
      </c>
      <c r="D2675" s="119" t="s">
        <v>769</v>
      </c>
      <c r="E2675" s="117"/>
      <c r="G2675" s="110"/>
    </row>
    <row r="2676" spans="2:7" ht="21.75" customHeight="1">
      <c r="B2676" s="121">
        <v>41291</v>
      </c>
      <c r="C2676" s="118" t="s">
        <v>2</v>
      </c>
      <c r="D2676" s="119" t="s">
        <v>769</v>
      </c>
      <c r="E2676" s="120"/>
      <c r="G2676" s="110"/>
    </row>
    <row r="2677" spans="2:7" ht="21.75" customHeight="1">
      <c r="B2677" s="121">
        <v>41291</v>
      </c>
      <c r="C2677" s="118" t="s">
        <v>2</v>
      </c>
      <c r="D2677" s="119" t="s">
        <v>769</v>
      </c>
      <c r="E2677" s="117"/>
      <c r="G2677" s="110"/>
    </row>
    <row r="2678" spans="2:7" ht="21.75" customHeight="1">
      <c r="B2678" s="121">
        <v>41291</v>
      </c>
      <c r="C2678" s="118" t="s">
        <v>2</v>
      </c>
      <c r="D2678" s="119" t="s">
        <v>769</v>
      </c>
      <c r="E2678" s="120"/>
      <c r="G2678" s="110"/>
    </row>
    <row r="2679" spans="2:7" ht="21.75" customHeight="1">
      <c r="B2679" s="121">
        <v>41291</v>
      </c>
      <c r="C2679" s="118" t="s">
        <v>28</v>
      </c>
      <c r="D2679" s="119" t="s">
        <v>939</v>
      </c>
      <c r="E2679" s="111"/>
      <c r="G2679" s="110"/>
    </row>
    <row r="2680" spans="2:7" ht="21.75" customHeight="1">
      <c r="B2680" s="121">
        <v>41291</v>
      </c>
      <c r="C2680" s="118" t="s">
        <v>28</v>
      </c>
      <c r="D2680" s="123" t="s">
        <v>181</v>
      </c>
      <c r="E2680" s="112"/>
      <c r="G2680" s="110"/>
    </row>
    <row r="2681" spans="2:7" ht="21.75" customHeight="1">
      <c r="B2681" s="121">
        <v>41291</v>
      </c>
      <c r="C2681" s="118" t="s">
        <v>2</v>
      </c>
      <c r="D2681" s="114" t="s">
        <v>105</v>
      </c>
      <c r="E2681" s="112"/>
      <c r="G2681" s="110"/>
    </row>
    <row r="2682" spans="2:7" ht="21.75" customHeight="1">
      <c r="B2682" s="121">
        <v>41291</v>
      </c>
      <c r="C2682" s="118" t="s">
        <v>94</v>
      </c>
      <c r="D2682" s="114" t="s">
        <v>940</v>
      </c>
      <c r="E2682" s="113"/>
      <c r="G2682" s="110"/>
    </row>
    <row r="2683" spans="2:7" ht="21.75" customHeight="1">
      <c r="B2683" s="121">
        <v>41291</v>
      </c>
      <c r="C2683" s="110" t="s">
        <v>40</v>
      </c>
      <c r="D2683" s="114" t="s">
        <v>180</v>
      </c>
      <c r="E2683" s="32"/>
      <c r="G2683" s="110"/>
    </row>
    <row r="2684" spans="2:7" ht="21.75" customHeight="1">
      <c r="B2684" s="121">
        <v>41291</v>
      </c>
      <c r="C2684" s="118" t="s">
        <v>2</v>
      </c>
      <c r="D2684" s="114" t="s">
        <v>182</v>
      </c>
      <c r="E2684" s="120"/>
      <c r="G2684" s="110"/>
    </row>
    <row r="2685" spans="2:7" ht="21.75" customHeight="1">
      <c r="B2685" s="121">
        <v>41291</v>
      </c>
      <c r="C2685" s="118" t="s">
        <v>2</v>
      </c>
      <c r="D2685" s="114" t="s">
        <v>105</v>
      </c>
      <c r="E2685" s="78"/>
      <c r="G2685" s="110"/>
    </row>
    <row r="2686" spans="2:7" ht="21.75" customHeight="1">
      <c r="B2686" s="121">
        <v>41291</v>
      </c>
      <c r="C2686" s="118" t="s">
        <v>40</v>
      </c>
      <c r="D2686" s="114" t="s">
        <v>180</v>
      </c>
      <c r="E2686" s="78"/>
      <c r="G2686" s="110"/>
    </row>
    <row r="2687" spans="2:7" ht="21.75" customHeight="1">
      <c r="B2687" s="121">
        <v>41291</v>
      </c>
      <c r="C2687" s="118" t="s">
        <v>184</v>
      </c>
      <c r="D2687" s="114" t="s">
        <v>184</v>
      </c>
      <c r="E2687" s="78"/>
      <c r="G2687" s="110"/>
    </row>
    <row r="2688" spans="2:7" ht="21.75" customHeight="1">
      <c r="B2688" s="121">
        <v>41292</v>
      </c>
      <c r="C2688" s="118" t="s">
        <v>40</v>
      </c>
      <c r="D2688" s="119" t="s">
        <v>823</v>
      </c>
      <c r="E2688" s="120"/>
      <c r="G2688" s="110"/>
    </row>
    <row r="2689" spans="2:7" ht="21.75" customHeight="1">
      <c r="B2689" s="121">
        <v>41292</v>
      </c>
      <c r="C2689" s="118" t="s">
        <v>28</v>
      </c>
      <c r="D2689" s="119" t="s">
        <v>867</v>
      </c>
      <c r="E2689" s="120"/>
      <c r="G2689" s="110"/>
    </row>
    <row r="2690" spans="2:7" ht="21.75" customHeight="1">
      <c r="B2690" s="121">
        <v>41292</v>
      </c>
      <c r="C2690" s="118" t="s">
        <v>40</v>
      </c>
      <c r="D2690" s="119" t="s">
        <v>770</v>
      </c>
      <c r="E2690" s="120"/>
      <c r="G2690" s="110"/>
    </row>
    <row r="2691" spans="2:7" ht="21.75" customHeight="1">
      <c r="B2691" s="121">
        <v>41292</v>
      </c>
      <c r="C2691" s="118" t="s">
        <v>28</v>
      </c>
      <c r="D2691" s="119" t="s">
        <v>941</v>
      </c>
      <c r="E2691" s="117"/>
      <c r="G2691" s="110"/>
    </row>
    <row r="2692" spans="2:7" ht="21.75" customHeight="1">
      <c r="B2692" s="121">
        <v>41292</v>
      </c>
      <c r="C2692" s="118" t="s">
        <v>28</v>
      </c>
      <c r="D2692" s="119" t="s">
        <v>907</v>
      </c>
      <c r="E2692" s="117"/>
      <c r="G2692" s="110"/>
    </row>
    <row r="2693" spans="2:7" ht="21.75" customHeight="1">
      <c r="B2693" s="121">
        <v>41292</v>
      </c>
      <c r="C2693" s="118" t="s">
        <v>2</v>
      </c>
      <c r="D2693" s="119" t="s">
        <v>942</v>
      </c>
      <c r="E2693" s="117"/>
      <c r="G2693" s="110"/>
    </row>
    <row r="2694" spans="2:7" ht="21.75" customHeight="1">
      <c r="B2694" s="121">
        <v>41292</v>
      </c>
      <c r="C2694" s="118" t="s">
        <v>2</v>
      </c>
      <c r="D2694" s="119" t="s">
        <v>942</v>
      </c>
      <c r="E2694" s="120"/>
      <c r="G2694" s="110"/>
    </row>
    <row r="2695" spans="2:7" ht="21.75" customHeight="1">
      <c r="B2695" s="121">
        <v>41292</v>
      </c>
      <c r="C2695" s="118" t="s">
        <v>155</v>
      </c>
      <c r="D2695" s="119" t="s">
        <v>943</v>
      </c>
      <c r="E2695" s="117"/>
      <c r="G2695" s="110"/>
    </row>
    <row r="2696" spans="2:7" ht="21.75" customHeight="1">
      <c r="B2696" s="121">
        <v>41292</v>
      </c>
      <c r="C2696" s="118" t="s">
        <v>28</v>
      </c>
      <c r="D2696" s="119" t="s">
        <v>549</v>
      </c>
      <c r="E2696" s="120"/>
      <c r="G2696" s="110"/>
    </row>
    <row r="2697" spans="2:7" ht="21.75" customHeight="1">
      <c r="B2697" s="121">
        <v>41292</v>
      </c>
      <c r="C2697" s="118" t="s">
        <v>40</v>
      </c>
      <c r="D2697" s="119" t="s">
        <v>770</v>
      </c>
      <c r="E2697" s="111"/>
      <c r="G2697" s="110"/>
    </row>
    <row r="2698" spans="2:7" ht="21.75" customHeight="1">
      <c r="B2698" s="121">
        <v>41292</v>
      </c>
      <c r="C2698" s="118" t="s">
        <v>2</v>
      </c>
      <c r="D2698" s="114" t="s">
        <v>849</v>
      </c>
      <c r="E2698" s="112"/>
      <c r="G2698" s="110"/>
    </row>
    <row r="2699" spans="2:7" ht="21.75" customHeight="1">
      <c r="B2699" s="121">
        <v>41292</v>
      </c>
      <c r="C2699" s="118" t="s">
        <v>40</v>
      </c>
      <c r="D2699" s="114" t="s">
        <v>193</v>
      </c>
      <c r="E2699" s="112"/>
      <c r="G2699" s="110"/>
    </row>
    <row r="2700" spans="2:7" ht="21.75" customHeight="1">
      <c r="B2700" s="121">
        <v>41292</v>
      </c>
      <c r="C2700" s="118" t="s">
        <v>94</v>
      </c>
      <c r="D2700" s="114" t="s">
        <v>344</v>
      </c>
      <c r="E2700" s="113"/>
      <c r="G2700" s="110"/>
    </row>
    <row r="2701" spans="2:7" ht="21.75" customHeight="1">
      <c r="B2701" s="121">
        <v>41292</v>
      </c>
      <c r="C2701" s="118" t="s">
        <v>28</v>
      </c>
      <c r="D2701" s="114" t="s">
        <v>260</v>
      </c>
      <c r="E2701" s="32"/>
      <c r="G2701" s="110"/>
    </row>
    <row r="2702" spans="2:7" ht="21.75" customHeight="1">
      <c r="B2702" s="121">
        <v>41292</v>
      </c>
      <c r="C2702" s="118" t="s">
        <v>28</v>
      </c>
      <c r="D2702" s="114" t="s">
        <v>260</v>
      </c>
      <c r="E2702" s="120"/>
      <c r="G2702" s="110"/>
    </row>
    <row r="2703" spans="2:7" ht="21.75" customHeight="1">
      <c r="B2703" s="121">
        <v>41292</v>
      </c>
      <c r="C2703" s="118" t="s">
        <v>28</v>
      </c>
      <c r="D2703" s="114" t="s">
        <v>260</v>
      </c>
      <c r="E2703" s="78"/>
      <c r="G2703" s="110"/>
    </row>
    <row r="2704" spans="2:7" ht="21.75" customHeight="1">
      <c r="B2704" s="121">
        <v>41292</v>
      </c>
      <c r="C2704" s="118" t="s">
        <v>28</v>
      </c>
      <c r="D2704" s="114" t="s">
        <v>260</v>
      </c>
      <c r="E2704" s="78"/>
      <c r="G2704" s="110"/>
    </row>
    <row r="2705" spans="2:7" ht="21.75" customHeight="1">
      <c r="B2705" s="121">
        <v>41292</v>
      </c>
      <c r="C2705" s="118" t="s">
        <v>28</v>
      </c>
      <c r="D2705" s="114" t="s">
        <v>260</v>
      </c>
      <c r="E2705" s="78"/>
      <c r="G2705" s="110"/>
    </row>
    <row r="2706" spans="2:7" ht="21.75" customHeight="1">
      <c r="B2706" s="121">
        <v>41292</v>
      </c>
      <c r="C2706" s="118" t="s">
        <v>28</v>
      </c>
      <c r="D2706" s="114" t="s">
        <v>260</v>
      </c>
      <c r="E2706" s="78"/>
      <c r="G2706" s="110"/>
    </row>
    <row r="2707" spans="2:7" ht="21.75" customHeight="1">
      <c r="B2707" s="121">
        <v>41292</v>
      </c>
      <c r="C2707" s="118" t="s">
        <v>28</v>
      </c>
      <c r="D2707" s="114" t="s">
        <v>260</v>
      </c>
      <c r="E2707" s="78"/>
      <c r="G2707" s="110"/>
    </row>
    <row r="2708" spans="2:7" ht="21.75" customHeight="1">
      <c r="B2708" s="121">
        <v>41292</v>
      </c>
      <c r="C2708" s="118" t="s">
        <v>28</v>
      </c>
      <c r="D2708" s="114" t="s">
        <v>260</v>
      </c>
      <c r="E2708" s="78"/>
      <c r="G2708" s="110"/>
    </row>
    <row r="2709" spans="2:7" ht="21.75" customHeight="1">
      <c r="B2709" s="121">
        <v>41292</v>
      </c>
      <c r="C2709" s="118" t="s">
        <v>28</v>
      </c>
      <c r="D2709" s="114" t="s">
        <v>260</v>
      </c>
      <c r="E2709" s="9"/>
      <c r="G2709" s="110"/>
    </row>
    <row r="2710" spans="2:7" ht="21.75" customHeight="1">
      <c r="B2710" s="121">
        <v>41292</v>
      </c>
      <c r="C2710" s="118" t="s">
        <v>28</v>
      </c>
      <c r="D2710" s="114" t="s">
        <v>260</v>
      </c>
      <c r="E2710" s="9"/>
      <c r="G2710" s="110"/>
    </row>
    <row r="2711" spans="2:7" ht="21.75" customHeight="1">
      <c r="B2711" s="121">
        <v>41292</v>
      </c>
      <c r="C2711" s="118" t="s">
        <v>2</v>
      </c>
      <c r="D2711" s="114" t="s">
        <v>849</v>
      </c>
      <c r="E2711" s="9"/>
      <c r="G2711" s="110"/>
    </row>
    <row r="2712" spans="2:7" ht="21.75" customHeight="1">
      <c r="B2712" s="121">
        <v>41292</v>
      </c>
      <c r="C2712" s="118" t="s">
        <v>2</v>
      </c>
      <c r="D2712" s="114" t="s">
        <v>849</v>
      </c>
      <c r="E2712" s="9"/>
      <c r="G2712" s="110"/>
    </row>
    <row r="2713" spans="2:7" ht="21.75" customHeight="1">
      <c r="B2713" s="121">
        <v>41292</v>
      </c>
      <c r="C2713" s="118" t="s">
        <v>2</v>
      </c>
      <c r="D2713" s="114" t="s">
        <v>849</v>
      </c>
      <c r="E2713" s="9"/>
      <c r="G2713" s="110"/>
    </row>
    <row r="2714" spans="2:7" ht="21.75" customHeight="1">
      <c r="B2714" s="121">
        <v>41292</v>
      </c>
      <c r="C2714" s="118" t="s">
        <v>2</v>
      </c>
      <c r="D2714" s="114" t="s">
        <v>849</v>
      </c>
      <c r="E2714" s="9"/>
      <c r="G2714" s="110"/>
    </row>
    <row r="2715" spans="2:7" ht="21.75" customHeight="1">
      <c r="B2715" s="98" t="s">
        <v>944</v>
      </c>
      <c r="C2715" s="110" t="s">
        <v>2</v>
      </c>
      <c r="D2715" s="114" t="s">
        <v>849</v>
      </c>
      <c r="E2715" s="120" t="s">
        <v>262</v>
      </c>
      <c r="G2715" s="110"/>
    </row>
    <row r="2716" spans="2:7" ht="21.75" customHeight="1">
      <c r="B2716" s="98" t="s">
        <v>944</v>
      </c>
      <c r="C2716" s="118" t="s">
        <v>40</v>
      </c>
      <c r="D2716" s="114" t="s">
        <v>110</v>
      </c>
      <c r="E2716" s="120" t="s">
        <v>262</v>
      </c>
      <c r="G2716" s="110"/>
    </row>
    <row r="2717" spans="2:7" ht="21.75" customHeight="1">
      <c r="B2717" s="98" t="s">
        <v>944</v>
      </c>
      <c r="C2717" s="118" t="s">
        <v>40</v>
      </c>
      <c r="D2717" s="114" t="s">
        <v>945</v>
      </c>
      <c r="E2717" s="120" t="s">
        <v>262</v>
      </c>
      <c r="G2717" s="110"/>
    </row>
    <row r="2718" spans="2:7" ht="21.75" customHeight="1">
      <c r="B2718" s="98" t="s">
        <v>944</v>
      </c>
      <c r="C2718" s="118" t="s">
        <v>28</v>
      </c>
      <c r="D2718" s="114" t="s">
        <v>850</v>
      </c>
      <c r="E2718" s="120" t="s">
        <v>262</v>
      </c>
      <c r="G2718" s="110"/>
    </row>
    <row r="2719" spans="2:7" ht="21.75" customHeight="1">
      <c r="B2719" s="98" t="s">
        <v>944</v>
      </c>
      <c r="C2719" s="118" t="s">
        <v>3</v>
      </c>
      <c r="D2719" s="123" t="s">
        <v>652</v>
      </c>
      <c r="E2719" s="120" t="s">
        <v>262</v>
      </c>
      <c r="G2719" s="110"/>
    </row>
    <row r="2720" spans="2:7" ht="21.75" customHeight="1">
      <c r="B2720" s="98" t="s">
        <v>944</v>
      </c>
      <c r="C2720" s="110" t="s">
        <v>2</v>
      </c>
      <c r="D2720" s="114" t="s">
        <v>849</v>
      </c>
      <c r="E2720" s="120" t="s">
        <v>262</v>
      </c>
      <c r="G2720" s="110"/>
    </row>
    <row r="2721" spans="2:7" ht="21.75" customHeight="1">
      <c r="B2721" s="98" t="s">
        <v>944</v>
      </c>
      <c r="C2721" s="118" t="s">
        <v>912</v>
      </c>
      <c r="D2721" s="114" t="s">
        <v>105</v>
      </c>
      <c r="E2721" s="120" t="s">
        <v>262</v>
      </c>
      <c r="G2721" s="110"/>
    </row>
    <row r="2722" spans="2:7" ht="21.75" customHeight="1">
      <c r="B2722" s="98" t="s">
        <v>944</v>
      </c>
      <c r="C2722" s="118" t="s">
        <v>28</v>
      </c>
      <c r="D2722" s="114" t="s">
        <v>850</v>
      </c>
      <c r="E2722" s="120" t="s">
        <v>262</v>
      </c>
      <c r="G2722" s="110"/>
    </row>
    <row r="2723" spans="2:7" ht="21.75" customHeight="1">
      <c r="B2723" s="98" t="s">
        <v>944</v>
      </c>
      <c r="C2723" s="118" t="s">
        <v>28</v>
      </c>
      <c r="D2723" s="123" t="s">
        <v>194</v>
      </c>
      <c r="E2723" s="120" t="s">
        <v>262</v>
      </c>
      <c r="G2723" s="110"/>
    </row>
    <row r="2724" spans="2:7" ht="21.75" customHeight="1">
      <c r="B2724" s="98" t="s">
        <v>944</v>
      </c>
      <c r="C2724" s="118" t="s">
        <v>3</v>
      </c>
      <c r="D2724" s="123" t="s">
        <v>651</v>
      </c>
      <c r="E2724" s="120" t="s">
        <v>262</v>
      </c>
      <c r="G2724" s="110"/>
    </row>
    <row r="2725" spans="2:7" ht="21.75" customHeight="1">
      <c r="B2725" s="98" t="s">
        <v>944</v>
      </c>
      <c r="C2725" s="110" t="s">
        <v>2</v>
      </c>
      <c r="D2725" s="114" t="s">
        <v>849</v>
      </c>
      <c r="E2725" s="120" t="s">
        <v>262</v>
      </c>
      <c r="G2725" s="110"/>
    </row>
    <row r="2726" spans="2:7" ht="21.75" customHeight="1">
      <c r="B2726" s="98" t="s">
        <v>944</v>
      </c>
      <c r="C2726" s="118" t="s">
        <v>40</v>
      </c>
      <c r="D2726" s="114" t="s">
        <v>180</v>
      </c>
      <c r="E2726" s="120" t="s">
        <v>262</v>
      </c>
      <c r="G2726" s="110"/>
    </row>
    <row r="2727" spans="2:7" ht="21.75" customHeight="1">
      <c r="B2727" s="98" t="s">
        <v>944</v>
      </c>
      <c r="C2727" s="118" t="s">
        <v>3</v>
      </c>
      <c r="D2727" s="123" t="s">
        <v>652</v>
      </c>
      <c r="E2727" s="120" t="s">
        <v>262</v>
      </c>
      <c r="G2727" s="110"/>
    </row>
    <row r="2728" spans="2:7" ht="21.75" customHeight="1">
      <c r="B2728" s="98" t="s">
        <v>944</v>
      </c>
      <c r="C2728" s="118" t="s">
        <v>184</v>
      </c>
      <c r="D2728" s="123" t="s">
        <v>62</v>
      </c>
      <c r="E2728" s="120" t="s">
        <v>262</v>
      </c>
      <c r="G2728" s="110"/>
    </row>
    <row r="2729" spans="2:7" ht="21.75" customHeight="1">
      <c r="B2729" s="98" t="s">
        <v>944</v>
      </c>
      <c r="C2729" s="118" t="s">
        <v>3</v>
      </c>
      <c r="D2729" s="123" t="s">
        <v>651</v>
      </c>
      <c r="E2729" s="120" t="s">
        <v>262</v>
      </c>
      <c r="G2729" s="110"/>
    </row>
    <row r="2730" spans="2:7" ht="21.75" customHeight="1">
      <c r="B2730" s="98" t="s">
        <v>944</v>
      </c>
      <c r="C2730" s="118" t="s">
        <v>2</v>
      </c>
      <c r="D2730" s="114" t="s">
        <v>252</v>
      </c>
      <c r="E2730" s="120" t="s">
        <v>262</v>
      </c>
      <c r="G2730" s="110"/>
    </row>
    <row r="2731" spans="2:7" ht="21.75" customHeight="1">
      <c r="B2731" s="98" t="s">
        <v>944</v>
      </c>
      <c r="C2731" s="118" t="s">
        <v>2</v>
      </c>
      <c r="D2731" s="123" t="s">
        <v>105</v>
      </c>
      <c r="E2731" s="120" t="s">
        <v>262</v>
      </c>
      <c r="G2731" s="110"/>
    </row>
    <row r="2732" spans="2:7" ht="21.75" customHeight="1">
      <c r="B2732" s="98" t="s">
        <v>944</v>
      </c>
      <c r="C2732" s="118" t="s">
        <v>3</v>
      </c>
      <c r="D2732" s="123" t="s">
        <v>651</v>
      </c>
      <c r="E2732" s="120" t="s">
        <v>262</v>
      </c>
      <c r="G2732" s="110"/>
    </row>
    <row r="2733" spans="2:7" ht="21.75" customHeight="1">
      <c r="B2733" s="98" t="s">
        <v>944</v>
      </c>
      <c r="C2733" s="118" t="s">
        <v>3</v>
      </c>
      <c r="D2733" s="123" t="s">
        <v>652</v>
      </c>
      <c r="E2733" s="120" t="s">
        <v>262</v>
      </c>
      <c r="G2733" s="110"/>
    </row>
    <row r="2734" spans="2:7" ht="21.75" customHeight="1">
      <c r="B2734" s="98" t="s">
        <v>944</v>
      </c>
      <c r="C2734" s="118" t="s">
        <v>40</v>
      </c>
      <c r="D2734" s="114" t="s">
        <v>180</v>
      </c>
      <c r="E2734" s="120" t="s">
        <v>262</v>
      </c>
      <c r="G2734" s="110"/>
    </row>
    <row r="2735" spans="2:7" ht="21.75" customHeight="1">
      <c r="B2735" s="98" t="s">
        <v>944</v>
      </c>
      <c r="C2735" s="118" t="s">
        <v>40</v>
      </c>
      <c r="D2735" s="114" t="s">
        <v>180</v>
      </c>
      <c r="E2735" s="120" t="s">
        <v>262</v>
      </c>
      <c r="G2735" s="110"/>
    </row>
    <row r="2736" spans="2:7" ht="21.75" customHeight="1">
      <c r="B2736" s="98" t="s">
        <v>944</v>
      </c>
      <c r="C2736" s="118" t="s">
        <v>184</v>
      </c>
      <c r="D2736" s="114" t="s">
        <v>184</v>
      </c>
      <c r="E2736" s="120" t="s">
        <v>262</v>
      </c>
      <c r="G2736" s="110"/>
    </row>
    <row r="2737" spans="2:7" ht="21.75" customHeight="1">
      <c r="B2737" s="98" t="s">
        <v>944</v>
      </c>
      <c r="C2737" s="118" t="s">
        <v>3</v>
      </c>
      <c r="D2737" s="123" t="s">
        <v>652</v>
      </c>
      <c r="E2737" s="120" t="s">
        <v>262</v>
      </c>
      <c r="G2737" s="110"/>
    </row>
    <row r="2738" spans="2:7" ht="21.75" customHeight="1">
      <c r="B2738" s="98" t="s">
        <v>944</v>
      </c>
      <c r="C2738" s="118" t="s">
        <v>3</v>
      </c>
      <c r="D2738" s="123" t="s">
        <v>652</v>
      </c>
      <c r="E2738" s="120" t="s">
        <v>262</v>
      </c>
      <c r="G2738" s="110"/>
    </row>
    <row r="2739" spans="2:7" ht="21.75" customHeight="1">
      <c r="B2739" s="98" t="s">
        <v>944</v>
      </c>
      <c r="C2739" s="118" t="s">
        <v>3</v>
      </c>
      <c r="D2739" s="123" t="s">
        <v>652</v>
      </c>
      <c r="E2739" s="120" t="s">
        <v>262</v>
      </c>
      <c r="G2739" s="110"/>
    </row>
    <row r="2740" spans="2:7" ht="21.75" customHeight="1">
      <c r="B2740" s="98" t="s">
        <v>944</v>
      </c>
      <c r="C2740" s="118" t="s">
        <v>3</v>
      </c>
      <c r="D2740" s="123" t="s">
        <v>651</v>
      </c>
      <c r="E2740" s="120" t="s">
        <v>262</v>
      </c>
      <c r="G2740" s="110"/>
    </row>
    <row r="2741" spans="2:7" ht="21.75" customHeight="1">
      <c r="B2741" s="98" t="s">
        <v>944</v>
      </c>
      <c r="C2741" s="118" t="s">
        <v>3</v>
      </c>
      <c r="D2741" s="123" t="s">
        <v>651</v>
      </c>
      <c r="E2741" s="120" t="s">
        <v>262</v>
      </c>
      <c r="G2741" s="110"/>
    </row>
    <row r="2742" spans="2:7" ht="21.75" customHeight="1">
      <c r="B2742" s="121">
        <v>41296</v>
      </c>
      <c r="C2742" s="118" t="s">
        <v>28</v>
      </c>
      <c r="D2742" s="119" t="s">
        <v>907</v>
      </c>
      <c r="E2742" s="120"/>
      <c r="G2742" s="110"/>
    </row>
    <row r="2743" spans="2:7" ht="21.75" customHeight="1">
      <c r="B2743" s="121">
        <v>41296</v>
      </c>
      <c r="C2743" s="118" t="s">
        <v>2</v>
      </c>
      <c r="D2743" s="119" t="s">
        <v>946</v>
      </c>
      <c r="E2743" s="120"/>
      <c r="G2743" s="110"/>
    </row>
    <row r="2744" spans="2:7" ht="21.75" customHeight="1">
      <c r="B2744" s="121">
        <v>41296</v>
      </c>
      <c r="C2744" s="118" t="s">
        <v>2</v>
      </c>
      <c r="D2744" s="119" t="s">
        <v>769</v>
      </c>
      <c r="E2744" s="120"/>
      <c r="G2744" s="110"/>
    </row>
    <row r="2745" spans="2:7" ht="21.75" customHeight="1">
      <c r="B2745" s="121">
        <v>41296</v>
      </c>
      <c r="C2745" s="118" t="s">
        <v>2</v>
      </c>
      <c r="D2745" s="119" t="s">
        <v>769</v>
      </c>
      <c r="E2745" s="117"/>
      <c r="G2745" s="110"/>
    </row>
    <row r="2746" spans="2:7" ht="21.75" customHeight="1">
      <c r="B2746" s="121">
        <v>41296</v>
      </c>
      <c r="C2746" s="118" t="s">
        <v>184</v>
      </c>
      <c r="D2746" s="119" t="s">
        <v>2539</v>
      </c>
      <c r="E2746" s="117"/>
      <c r="G2746" s="110"/>
    </row>
    <row r="2747" spans="2:7" ht="21.75" customHeight="1">
      <c r="B2747" s="121">
        <v>41296</v>
      </c>
      <c r="C2747" s="118" t="s">
        <v>40</v>
      </c>
      <c r="D2747" s="119" t="s">
        <v>770</v>
      </c>
      <c r="E2747" s="117"/>
      <c r="G2747" s="110"/>
    </row>
    <row r="2748" spans="2:7" ht="21.75" customHeight="1">
      <c r="B2748" s="121">
        <v>41296</v>
      </c>
      <c r="C2748" s="118" t="s">
        <v>392</v>
      </c>
      <c r="D2748" s="119" t="s">
        <v>471</v>
      </c>
      <c r="E2748" s="120"/>
      <c r="G2748" s="110"/>
    </row>
    <row r="2749" spans="2:7" ht="21.75" customHeight="1">
      <c r="B2749" s="121">
        <v>41296</v>
      </c>
      <c r="C2749" s="118" t="s">
        <v>28</v>
      </c>
      <c r="D2749" s="119" t="s">
        <v>863</v>
      </c>
      <c r="E2749" s="117"/>
      <c r="G2749" s="110"/>
    </row>
    <row r="2750" spans="2:7" ht="21.75" customHeight="1">
      <c r="B2750" s="121">
        <v>41296</v>
      </c>
      <c r="C2750" s="118" t="s">
        <v>28</v>
      </c>
      <c r="D2750" s="119" t="s">
        <v>549</v>
      </c>
      <c r="E2750" s="120"/>
      <c r="G2750" s="110"/>
    </row>
    <row r="2751" spans="2:7" ht="21.75" customHeight="1">
      <c r="B2751" s="121">
        <v>41296</v>
      </c>
      <c r="C2751" s="118" t="s">
        <v>28</v>
      </c>
      <c r="D2751" s="119" t="s">
        <v>863</v>
      </c>
      <c r="E2751" s="111"/>
      <c r="G2751" s="110"/>
    </row>
    <row r="2752" spans="2:7" ht="21.75" customHeight="1">
      <c r="B2752" s="121">
        <v>41296</v>
      </c>
      <c r="C2752" s="118" t="s">
        <v>94</v>
      </c>
      <c r="D2752" s="114" t="s">
        <v>478</v>
      </c>
      <c r="E2752" s="112"/>
      <c r="G2752" s="110"/>
    </row>
    <row r="2753" spans="2:7" ht="21.75" customHeight="1">
      <c r="B2753" s="121">
        <v>41296</v>
      </c>
      <c r="C2753" s="118" t="s">
        <v>94</v>
      </c>
      <c r="D2753" s="114" t="s">
        <v>478</v>
      </c>
      <c r="E2753" s="112"/>
      <c r="G2753" s="110"/>
    </row>
    <row r="2754" spans="2:7" ht="21.75" customHeight="1">
      <c r="B2754" s="121">
        <v>41296</v>
      </c>
      <c r="C2754" s="118" t="s">
        <v>94</v>
      </c>
      <c r="D2754" s="114" t="s">
        <v>478</v>
      </c>
      <c r="E2754" s="113"/>
      <c r="G2754" s="110"/>
    </row>
    <row r="2755" spans="2:7" ht="21.75" customHeight="1">
      <c r="B2755" s="121">
        <v>41296</v>
      </c>
      <c r="C2755" s="118" t="s">
        <v>184</v>
      </c>
      <c r="D2755" s="114" t="s">
        <v>2536</v>
      </c>
      <c r="E2755" s="32"/>
      <c r="G2755" s="110"/>
    </row>
    <row r="2756" spans="2:7" ht="21.75" customHeight="1">
      <c r="B2756" s="121">
        <v>41296</v>
      </c>
      <c r="C2756" s="118" t="s">
        <v>2</v>
      </c>
      <c r="D2756" s="114" t="s">
        <v>279</v>
      </c>
      <c r="E2756" s="120"/>
      <c r="G2756" s="110"/>
    </row>
    <row r="2757" spans="2:7" ht="21.75" customHeight="1">
      <c r="B2757" s="121">
        <v>41296</v>
      </c>
      <c r="C2757" s="118" t="s">
        <v>40</v>
      </c>
      <c r="D2757" s="114" t="s">
        <v>193</v>
      </c>
      <c r="E2757" s="78"/>
      <c r="G2757" s="110"/>
    </row>
    <row r="2758" spans="2:7" ht="21.75" customHeight="1">
      <c r="B2758" s="121">
        <v>41296</v>
      </c>
      <c r="C2758" s="110" t="s">
        <v>40</v>
      </c>
      <c r="D2758" s="114" t="s">
        <v>193</v>
      </c>
      <c r="E2758" s="78"/>
      <c r="G2758" s="110"/>
    </row>
    <row r="2759" spans="2:7" ht="21.75" customHeight="1">
      <c r="B2759" s="121">
        <v>41296</v>
      </c>
      <c r="C2759" s="118" t="s">
        <v>40</v>
      </c>
      <c r="D2759" s="114" t="s">
        <v>196</v>
      </c>
      <c r="E2759" s="78"/>
      <c r="G2759" s="110"/>
    </row>
    <row r="2760" spans="2:7" ht="21.75" customHeight="1">
      <c r="B2760" s="121">
        <v>41296</v>
      </c>
      <c r="C2760" s="118" t="s">
        <v>40</v>
      </c>
      <c r="D2760" s="114" t="s">
        <v>786</v>
      </c>
      <c r="E2760" s="78"/>
      <c r="G2760" s="110"/>
    </row>
    <row r="2761" spans="2:7" ht="21.75" customHeight="1">
      <c r="B2761" s="121">
        <v>41296</v>
      </c>
      <c r="C2761" s="118" t="s">
        <v>184</v>
      </c>
      <c r="D2761" s="114" t="s">
        <v>2536</v>
      </c>
      <c r="E2761" s="78"/>
      <c r="G2761" s="110"/>
    </row>
    <row r="2762" spans="2:7" ht="21.75" customHeight="1">
      <c r="B2762" s="121">
        <v>41296</v>
      </c>
      <c r="C2762" s="118" t="s">
        <v>28</v>
      </c>
      <c r="D2762" s="114" t="s">
        <v>194</v>
      </c>
      <c r="E2762" s="78"/>
      <c r="G2762" s="110"/>
    </row>
    <row r="2763" spans="2:7" ht="21.75" customHeight="1">
      <c r="B2763" s="121">
        <v>41296</v>
      </c>
      <c r="C2763" s="118" t="s">
        <v>18</v>
      </c>
      <c r="D2763" s="114" t="s">
        <v>660</v>
      </c>
      <c r="E2763" s="9"/>
      <c r="G2763" s="110"/>
    </row>
    <row r="2764" spans="2:7" ht="21.75" customHeight="1">
      <c r="B2764" s="121">
        <v>41296</v>
      </c>
      <c r="C2764" s="118" t="s">
        <v>2</v>
      </c>
      <c r="D2764" s="119" t="s">
        <v>769</v>
      </c>
      <c r="E2764" s="9"/>
      <c r="G2764" s="110"/>
    </row>
    <row r="2765" spans="2:7" ht="21.75" customHeight="1">
      <c r="B2765" s="121">
        <v>41297</v>
      </c>
      <c r="C2765" s="118" t="s">
        <v>40</v>
      </c>
      <c r="D2765" s="119" t="s">
        <v>770</v>
      </c>
      <c r="E2765" s="120"/>
      <c r="G2765" s="110"/>
    </row>
    <row r="2766" spans="2:7" ht="21.75" customHeight="1">
      <c r="B2766" s="121">
        <v>41297</v>
      </c>
      <c r="C2766" s="118" t="s">
        <v>40</v>
      </c>
      <c r="D2766" s="119" t="s">
        <v>770</v>
      </c>
      <c r="E2766" s="120"/>
      <c r="G2766" s="110"/>
    </row>
    <row r="2767" spans="2:7" ht="21.75" customHeight="1">
      <c r="B2767" s="121">
        <v>41297</v>
      </c>
      <c r="C2767" s="118" t="s">
        <v>2</v>
      </c>
      <c r="D2767" s="119" t="s">
        <v>769</v>
      </c>
      <c r="E2767" s="120"/>
      <c r="G2767" s="110"/>
    </row>
    <row r="2768" spans="2:7" ht="21.75" customHeight="1">
      <c r="B2768" s="121">
        <v>41297</v>
      </c>
      <c r="C2768" s="118" t="s">
        <v>184</v>
      </c>
      <c r="D2768" s="119" t="s">
        <v>2539</v>
      </c>
      <c r="E2768" s="117"/>
      <c r="G2768" s="110"/>
    </row>
    <row r="2769" spans="2:7" ht="21.75" customHeight="1">
      <c r="B2769" s="121">
        <v>41297</v>
      </c>
      <c r="C2769" s="118" t="s">
        <v>2</v>
      </c>
      <c r="D2769" s="119" t="s">
        <v>769</v>
      </c>
      <c r="E2769" s="117"/>
      <c r="G2769" s="110"/>
    </row>
    <row r="2770" spans="2:7" ht="21.75" customHeight="1">
      <c r="B2770" s="121">
        <v>41297</v>
      </c>
      <c r="C2770" s="118" t="s">
        <v>2</v>
      </c>
      <c r="D2770" s="119" t="s">
        <v>942</v>
      </c>
      <c r="E2770" s="117"/>
      <c r="G2770" s="110"/>
    </row>
    <row r="2771" spans="2:7" ht="21.75" customHeight="1">
      <c r="B2771" s="121">
        <v>41297</v>
      </c>
      <c r="C2771" s="118" t="s">
        <v>40</v>
      </c>
      <c r="D2771" s="119" t="s">
        <v>770</v>
      </c>
      <c r="E2771" s="120"/>
      <c r="G2771" s="110"/>
    </row>
    <row r="2772" spans="2:7" ht="21.75" customHeight="1">
      <c r="B2772" s="121">
        <v>41297</v>
      </c>
      <c r="C2772" s="118" t="s">
        <v>40</v>
      </c>
      <c r="D2772" s="119" t="s">
        <v>770</v>
      </c>
      <c r="E2772" s="117"/>
      <c r="G2772" s="110"/>
    </row>
    <row r="2773" spans="2:7" ht="21.75" customHeight="1">
      <c r="B2773" s="121">
        <v>41297</v>
      </c>
      <c r="C2773" s="110" t="s">
        <v>2</v>
      </c>
      <c r="D2773" s="114" t="s">
        <v>849</v>
      </c>
      <c r="E2773" s="120"/>
      <c r="G2773" s="110"/>
    </row>
    <row r="2774" spans="2:7" ht="21.75" customHeight="1">
      <c r="B2774" s="121">
        <v>41297</v>
      </c>
      <c r="C2774" s="118" t="s">
        <v>40</v>
      </c>
      <c r="D2774" s="114" t="s">
        <v>193</v>
      </c>
      <c r="E2774" s="112"/>
      <c r="G2774" s="110"/>
    </row>
    <row r="2775" spans="2:7" ht="21.75" customHeight="1">
      <c r="B2775" s="121">
        <v>41297</v>
      </c>
      <c r="C2775" s="110" t="s">
        <v>40</v>
      </c>
      <c r="D2775" s="114" t="s">
        <v>196</v>
      </c>
      <c r="E2775" s="112"/>
      <c r="G2775" s="110"/>
    </row>
    <row r="2776" spans="2:7" ht="21.75" customHeight="1">
      <c r="B2776" s="121">
        <v>41297</v>
      </c>
      <c r="C2776" s="118" t="s">
        <v>94</v>
      </c>
      <c r="D2776" s="114" t="s">
        <v>478</v>
      </c>
      <c r="E2776" s="113"/>
      <c r="G2776" s="110"/>
    </row>
    <row r="2777" spans="2:7" ht="21.75" customHeight="1">
      <c r="B2777" s="121">
        <v>41297</v>
      </c>
      <c r="C2777" s="118" t="s">
        <v>40</v>
      </c>
      <c r="D2777" s="114" t="s">
        <v>246</v>
      </c>
      <c r="E2777" s="32"/>
      <c r="G2777" s="110"/>
    </row>
    <row r="2778" spans="2:7" ht="21.75" customHeight="1">
      <c r="B2778" s="121">
        <v>41297</v>
      </c>
      <c r="C2778" s="118" t="s">
        <v>18</v>
      </c>
      <c r="D2778" s="114" t="s">
        <v>660</v>
      </c>
      <c r="E2778" s="120"/>
      <c r="G2778" s="110"/>
    </row>
    <row r="2779" spans="2:7" ht="21.75" customHeight="1">
      <c r="B2779" s="121">
        <v>41297</v>
      </c>
      <c r="C2779" s="118" t="s">
        <v>28</v>
      </c>
      <c r="D2779" s="114" t="s">
        <v>577</v>
      </c>
      <c r="E2779" s="78"/>
      <c r="G2779" s="110"/>
    </row>
    <row r="2780" spans="2:7" ht="21.75" customHeight="1">
      <c r="B2780" s="121">
        <v>41297</v>
      </c>
      <c r="C2780" s="110" t="s">
        <v>28</v>
      </c>
      <c r="D2780" s="114" t="s">
        <v>577</v>
      </c>
      <c r="E2780" s="78"/>
      <c r="G2780" s="110"/>
    </row>
    <row r="2781" spans="2:7" ht="21.75" customHeight="1">
      <c r="B2781" s="121">
        <v>41298</v>
      </c>
      <c r="C2781" s="118" t="s">
        <v>18</v>
      </c>
      <c r="D2781" s="114" t="s">
        <v>660</v>
      </c>
      <c r="E2781" s="120"/>
      <c r="G2781" s="110"/>
    </row>
    <row r="2782" spans="2:7" ht="21.75" customHeight="1">
      <c r="B2782" s="121">
        <v>41298</v>
      </c>
      <c r="C2782" s="110" t="s">
        <v>40</v>
      </c>
      <c r="D2782" s="114" t="s">
        <v>193</v>
      </c>
      <c r="E2782" s="120"/>
      <c r="G2782" s="110"/>
    </row>
    <row r="2783" spans="2:7" ht="21.75" customHeight="1">
      <c r="B2783" s="121">
        <v>41298</v>
      </c>
      <c r="C2783" s="118" t="s">
        <v>28</v>
      </c>
      <c r="D2783" s="114" t="s">
        <v>251</v>
      </c>
      <c r="E2783" s="120"/>
      <c r="G2783" s="110"/>
    </row>
    <row r="2784" spans="2:7" ht="21.75" customHeight="1">
      <c r="B2784" s="121">
        <v>41298</v>
      </c>
      <c r="C2784" s="118" t="s">
        <v>28</v>
      </c>
      <c r="D2784" s="114" t="s">
        <v>577</v>
      </c>
      <c r="E2784" s="120"/>
      <c r="G2784" s="110"/>
    </row>
    <row r="2785" spans="2:7" ht="21.75" customHeight="1">
      <c r="B2785" s="121">
        <v>41298</v>
      </c>
      <c r="C2785" s="118" t="s">
        <v>184</v>
      </c>
      <c r="D2785" s="114" t="s">
        <v>803</v>
      </c>
      <c r="E2785" s="120"/>
      <c r="G2785" s="110"/>
    </row>
    <row r="2786" spans="2:7" ht="21.75" customHeight="1">
      <c r="B2786" s="121">
        <v>41298</v>
      </c>
      <c r="C2786" s="118" t="s">
        <v>184</v>
      </c>
      <c r="D2786" s="114" t="s">
        <v>188</v>
      </c>
      <c r="E2786" s="120"/>
      <c r="G2786" s="110"/>
    </row>
    <row r="2787" spans="2:7" ht="21.75" customHeight="1">
      <c r="B2787" s="121">
        <v>41298</v>
      </c>
      <c r="C2787" s="110" t="s">
        <v>40</v>
      </c>
      <c r="D2787" s="114" t="s">
        <v>786</v>
      </c>
      <c r="E2787" s="120"/>
      <c r="G2787" s="110"/>
    </row>
    <row r="2788" spans="2:7" ht="21.75" customHeight="1">
      <c r="B2788" s="121">
        <v>41298</v>
      </c>
      <c r="C2788" s="118" t="s">
        <v>40</v>
      </c>
      <c r="D2788" s="114" t="s">
        <v>196</v>
      </c>
      <c r="E2788" s="120"/>
      <c r="G2788" s="110"/>
    </row>
    <row r="2789" spans="2:7" ht="21.75" customHeight="1">
      <c r="B2789" s="121">
        <v>41298</v>
      </c>
      <c r="C2789" s="118" t="s">
        <v>40</v>
      </c>
      <c r="D2789" s="119" t="s">
        <v>770</v>
      </c>
      <c r="E2789" s="120"/>
      <c r="G2789" s="110"/>
    </row>
    <row r="2790" spans="2:7" ht="21.75" customHeight="1">
      <c r="B2790" s="121">
        <v>41298</v>
      </c>
      <c r="C2790" s="118" t="s">
        <v>2</v>
      </c>
      <c r="D2790" s="119" t="s">
        <v>942</v>
      </c>
      <c r="E2790" s="120"/>
      <c r="G2790" s="110"/>
    </row>
    <row r="2791" spans="2:7" ht="21.75" customHeight="1">
      <c r="B2791" s="121">
        <v>41298</v>
      </c>
      <c r="C2791" s="118" t="s">
        <v>2</v>
      </c>
      <c r="D2791" s="119" t="s">
        <v>942</v>
      </c>
      <c r="E2791" s="120"/>
      <c r="G2791" s="110"/>
    </row>
    <row r="2792" spans="2:7" ht="21.75" customHeight="1">
      <c r="B2792" s="121">
        <v>41298</v>
      </c>
      <c r="C2792" s="118" t="s">
        <v>184</v>
      </c>
      <c r="D2792" s="119" t="s">
        <v>2525</v>
      </c>
      <c r="E2792" s="120"/>
      <c r="G2792" s="110"/>
    </row>
    <row r="2793" spans="2:7" ht="21.75" customHeight="1">
      <c r="B2793" s="121">
        <v>41298</v>
      </c>
      <c r="C2793" s="118" t="s">
        <v>28</v>
      </c>
      <c r="D2793" s="119" t="s">
        <v>863</v>
      </c>
      <c r="E2793" s="120"/>
      <c r="G2793" s="110"/>
    </row>
    <row r="2794" spans="2:7" ht="21.75" customHeight="1">
      <c r="B2794" s="121">
        <v>41298</v>
      </c>
      <c r="C2794" s="118" t="s">
        <v>40</v>
      </c>
      <c r="D2794" s="119" t="s">
        <v>770</v>
      </c>
      <c r="E2794" s="78"/>
      <c r="G2794" s="110"/>
    </row>
    <row r="2795" spans="2:7" ht="21.75" customHeight="1">
      <c r="B2795" s="121">
        <v>41298</v>
      </c>
      <c r="C2795" s="118" t="s">
        <v>28</v>
      </c>
      <c r="D2795" s="119" t="s">
        <v>863</v>
      </c>
      <c r="E2795" s="78"/>
      <c r="G2795" s="110"/>
    </row>
    <row r="2796" spans="2:7" ht="21.75" customHeight="1">
      <c r="B2796" s="121">
        <v>41298</v>
      </c>
      <c r="C2796" s="118" t="s">
        <v>40</v>
      </c>
      <c r="D2796" s="119" t="s">
        <v>768</v>
      </c>
      <c r="E2796" s="78"/>
      <c r="G2796" s="110"/>
    </row>
    <row r="2797" spans="2:7" ht="21.75" customHeight="1">
      <c r="B2797" s="121">
        <v>41298</v>
      </c>
      <c r="C2797" s="118" t="s">
        <v>40</v>
      </c>
      <c r="D2797" s="119" t="s">
        <v>768</v>
      </c>
      <c r="E2797" s="78"/>
      <c r="G2797" s="110"/>
    </row>
    <row r="2798" spans="2:7" ht="21.75" customHeight="1">
      <c r="B2798" s="121">
        <v>41298</v>
      </c>
      <c r="C2798" s="118" t="s">
        <v>709</v>
      </c>
      <c r="D2798" s="119" t="s">
        <v>948</v>
      </c>
      <c r="E2798" s="78"/>
      <c r="G2798" s="110"/>
    </row>
    <row r="2799" spans="2:7" ht="21.75" customHeight="1">
      <c r="B2799" s="121">
        <v>41298</v>
      </c>
      <c r="C2799" s="118" t="s">
        <v>40</v>
      </c>
      <c r="D2799" s="119" t="s">
        <v>770</v>
      </c>
      <c r="E2799" s="78"/>
      <c r="G2799" s="110"/>
    </row>
    <row r="2800" spans="2:7" ht="21.75" customHeight="1">
      <c r="B2800" s="121">
        <v>41298</v>
      </c>
      <c r="C2800" s="118" t="s">
        <v>40</v>
      </c>
      <c r="D2800" s="119" t="s">
        <v>770</v>
      </c>
      <c r="E2800" s="9"/>
      <c r="G2800" s="110"/>
    </row>
    <row r="2801" spans="2:7" ht="21.75" customHeight="1">
      <c r="B2801" s="121">
        <v>41298</v>
      </c>
      <c r="C2801" s="118" t="s">
        <v>2</v>
      </c>
      <c r="D2801" s="119" t="s">
        <v>769</v>
      </c>
      <c r="E2801" s="9"/>
      <c r="G2801" s="110"/>
    </row>
    <row r="2802" spans="2:7" ht="21.75" customHeight="1">
      <c r="B2802" s="121">
        <v>41298</v>
      </c>
      <c r="C2802" s="118" t="s">
        <v>2</v>
      </c>
      <c r="D2802" s="119" t="s">
        <v>769</v>
      </c>
      <c r="E2802" s="9"/>
      <c r="G2802" s="110"/>
    </row>
    <row r="2803" spans="2:7" ht="21.75" customHeight="1">
      <c r="B2803" s="121">
        <v>41298</v>
      </c>
      <c r="C2803" s="118" t="s">
        <v>40</v>
      </c>
      <c r="D2803" s="119" t="s">
        <v>768</v>
      </c>
      <c r="E2803" s="9"/>
      <c r="G2803" s="110"/>
    </row>
    <row r="2804" spans="2:7" ht="21.75" customHeight="1">
      <c r="B2804" s="121">
        <v>41298</v>
      </c>
      <c r="C2804" s="118" t="s">
        <v>28</v>
      </c>
      <c r="D2804" s="119" t="s">
        <v>754</v>
      </c>
      <c r="E2804" s="9"/>
      <c r="G2804" s="110"/>
    </row>
    <row r="2805" spans="2:7" ht="21.75" customHeight="1">
      <c r="B2805" s="121">
        <v>41299</v>
      </c>
      <c r="C2805" s="118" t="s">
        <v>709</v>
      </c>
      <c r="D2805" s="119" t="s">
        <v>949</v>
      </c>
      <c r="E2805" s="120"/>
      <c r="G2805" s="110"/>
    </row>
    <row r="2806" spans="2:7" ht="21.75" customHeight="1">
      <c r="B2806" s="121">
        <v>41299</v>
      </c>
      <c r="C2806" s="118" t="s">
        <v>40</v>
      </c>
      <c r="D2806" s="119" t="s">
        <v>770</v>
      </c>
      <c r="E2806" s="120"/>
      <c r="G2806" s="110"/>
    </row>
    <row r="2807" spans="2:7" ht="21.75" customHeight="1">
      <c r="B2807" s="121">
        <v>41299</v>
      </c>
      <c r="C2807" s="118" t="s">
        <v>28</v>
      </c>
      <c r="D2807" s="119" t="s">
        <v>863</v>
      </c>
      <c r="E2807" s="120"/>
      <c r="G2807" s="110"/>
    </row>
    <row r="2808" spans="2:7" ht="21.75" customHeight="1">
      <c r="B2808" s="121">
        <v>41299</v>
      </c>
      <c r="C2808" s="118" t="s">
        <v>28</v>
      </c>
      <c r="D2808" s="119" t="s">
        <v>863</v>
      </c>
      <c r="E2808" s="117"/>
      <c r="G2808" s="110"/>
    </row>
    <row r="2809" spans="2:7" ht="21.75" customHeight="1">
      <c r="B2809" s="121">
        <v>41299</v>
      </c>
      <c r="C2809" s="118" t="s">
        <v>709</v>
      </c>
      <c r="D2809" s="119" t="s">
        <v>949</v>
      </c>
      <c r="E2809" s="117"/>
      <c r="G2809" s="110"/>
    </row>
    <row r="2810" spans="2:7" ht="21.75" customHeight="1">
      <c r="B2810" s="121">
        <v>41299</v>
      </c>
      <c r="C2810" s="118" t="s">
        <v>28</v>
      </c>
      <c r="D2810" s="119" t="s">
        <v>935</v>
      </c>
      <c r="E2810" s="117"/>
      <c r="G2810" s="110"/>
    </row>
    <row r="2811" spans="2:7" ht="21.75" customHeight="1">
      <c r="B2811" s="121">
        <v>41299</v>
      </c>
      <c r="C2811" s="118" t="s">
        <v>28</v>
      </c>
      <c r="D2811" s="119" t="s">
        <v>260</v>
      </c>
      <c r="E2811" s="120"/>
      <c r="G2811" s="110"/>
    </row>
    <row r="2812" spans="2:7" ht="21.75" customHeight="1">
      <c r="B2812" s="121">
        <v>41299</v>
      </c>
      <c r="C2812" s="118" t="s">
        <v>2</v>
      </c>
      <c r="D2812" s="119" t="s">
        <v>769</v>
      </c>
      <c r="E2812" s="117"/>
      <c r="G2812" s="110"/>
    </row>
    <row r="2813" spans="2:7" ht="21.75" customHeight="1">
      <c r="B2813" s="121">
        <v>41299</v>
      </c>
      <c r="C2813" s="118" t="s">
        <v>40</v>
      </c>
      <c r="D2813" s="119" t="s">
        <v>770</v>
      </c>
      <c r="E2813" s="120"/>
      <c r="G2813" s="110"/>
    </row>
    <row r="2814" spans="2:7" ht="21.75" customHeight="1">
      <c r="B2814" s="121">
        <v>41299</v>
      </c>
      <c r="C2814" s="118" t="s">
        <v>28</v>
      </c>
      <c r="D2814" s="119" t="s">
        <v>754</v>
      </c>
      <c r="E2814" s="111"/>
      <c r="G2814" s="110"/>
    </row>
    <row r="2815" spans="2:7" ht="21.75" customHeight="1">
      <c r="B2815" s="121">
        <v>41299</v>
      </c>
      <c r="C2815" s="118" t="s">
        <v>392</v>
      </c>
      <c r="D2815" s="119" t="s">
        <v>471</v>
      </c>
      <c r="E2815" s="112"/>
      <c r="G2815" s="110"/>
    </row>
    <row r="2816" spans="2:7" ht="21.75" customHeight="1">
      <c r="B2816" s="121">
        <v>41299</v>
      </c>
      <c r="C2816" s="118" t="s">
        <v>28</v>
      </c>
      <c r="D2816" s="119" t="s">
        <v>549</v>
      </c>
      <c r="E2816" s="112"/>
      <c r="G2816" s="110"/>
    </row>
    <row r="2817" spans="2:7" ht="21.75" customHeight="1">
      <c r="B2817" s="121">
        <v>41299</v>
      </c>
      <c r="C2817" s="118" t="s">
        <v>2</v>
      </c>
      <c r="D2817" s="119" t="s">
        <v>769</v>
      </c>
      <c r="E2817" s="113"/>
      <c r="G2817" s="110"/>
    </row>
    <row r="2818" spans="2:7" ht="21.75" customHeight="1">
      <c r="B2818" s="121">
        <v>41299</v>
      </c>
      <c r="C2818" s="118" t="s">
        <v>18</v>
      </c>
      <c r="D2818" s="119" t="s">
        <v>950</v>
      </c>
      <c r="E2818" s="32"/>
      <c r="G2818" s="110"/>
    </row>
    <row r="2819" spans="2:7" ht="21.75" customHeight="1">
      <c r="B2819" s="121">
        <v>41299</v>
      </c>
      <c r="C2819" s="118" t="s">
        <v>94</v>
      </c>
      <c r="D2819" s="119" t="s">
        <v>780</v>
      </c>
      <c r="E2819" s="120"/>
      <c r="G2819" s="110"/>
    </row>
    <row r="2820" spans="2:7" ht="21.75" customHeight="1">
      <c r="B2820" s="121">
        <v>41299</v>
      </c>
      <c r="C2820" s="118" t="s">
        <v>94</v>
      </c>
      <c r="D2820" s="119" t="s">
        <v>780</v>
      </c>
      <c r="E2820" s="78"/>
      <c r="G2820" s="110"/>
    </row>
    <row r="2821" spans="2:7" ht="21.75" customHeight="1">
      <c r="B2821" s="121">
        <v>41299</v>
      </c>
      <c r="C2821" s="118" t="s">
        <v>28</v>
      </c>
      <c r="D2821" s="119" t="s">
        <v>863</v>
      </c>
      <c r="E2821" s="78"/>
      <c r="G2821" s="110"/>
    </row>
    <row r="2822" spans="2:7" ht="21.75" customHeight="1">
      <c r="B2822" s="121">
        <v>41299</v>
      </c>
      <c r="C2822" s="118" t="s">
        <v>184</v>
      </c>
      <c r="D2822" s="119" t="s">
        <v>2528</v>
      </c>
      <c r="E2822" s="78"/>
      <c r="G2822" s="110"/>
    </row>
    <row r="2823" spans="2:7" ht="21.75" customHeight="1">
      <c r="B2823" s="121">
        <v>41302</v>
      </c>
      <c r="C2823" s="118" t="s">
        <v>40</v>
      </c>
      <c r="D2823" s="119" t="s">
        <v>768</v>
      </c>
      <c r="E2823" s="120"/>
      <c r="G2823" s="110"/>
    </row>
    <row r="2824" spans="2:7" ht="21.75" customHeight="1">
      <c r="B2824" s="121">
        <v>41302</v>
      </c>
      <c r="C2824" s="118" t="s">
        <v>40</v>
      </c>
      <c r="D2824" s="119" t="s">
        <v>770</v>
      </c>
      <c r="E2824" s="120"/>
      <c r="G2824" s="110"/>
    </row>
    <row r="2825" spans="2:7" ht="21.75" customHeight="1">
      <c r="B2825" s="121">
        <v>41302</v>
      </c>
      <c r="C2825" s="118" t="s">
        <v>2</v>
      </c>
      <c r="D2825" s="119" t="s">
        <v>942</v>
      </c>
      <c r="E2825" s="120"/>
      <c r="G2825" s="110"/>
    </row>
    <row r="2826" spans="2:7" ht="21.75" customHeight="1">
      <c r="B2826" s="121">
        <v>41302</v>
      </c>
      <c r="C2826" s="118" t="s">
        <v>28</v>
      </c>
      <c r="D2826" s="119" t="s">
        <v>951</v>
      </c>
      <c r="E2826" s="117"/>
      <c r="G2826" s="110"/>
    </row>
    <row r="2827" spans="2:7" ht="21.75" customHeight="1">
      <c r="B2827" s="121">
        <v>41302</v>
      </c>
      <c r="C2827" s="118" t="s">
        <v>2</v>
      </c>
      <c r="D2827" s="119" t="s">
        <v>769</v>
      </c>
      <c r="E2827" s="117"/>
      <c r="G2827" s="110"/>
    </row>
    <row r="2828" spans="2:7" ht="21.75" customHeight="1">
      <c r="B2828" s="121">
        <v>41302</v>
      </c>
      <c r="C2828" s="118" t="s">
        <v>28</v>
      </c>
      <c r="D2828" s="119" t="s">
        <v>952</v>
      </c>
      <c r="E2828" s="117"/>
      <c r="G2828" s="110"/>
    </row>
    <row r="2829" spans="2:7" ht="21.75" customHeight="1">
      <c r="B2829" s="121">
        <v>41302</v>
      </c>
      <c r="C2829" s="110" t="s">
        <v>94</v>
      </c>
      <c r="D2829" s="114" t="s">
        <v>478</v>
      </c>
      <c r="E2829" s="120"/>
      <c r="G2829" s="110"/>
    </row>
    <row r="2830" spans="2:7" ht="21.75" customHeight="1">
      <c r="B2830" s="121">
        <v>41302</v>
      </c>
      <c r="C2830" s="118" t="s">
        <v>184</v>
      </c>
      <c r="D2830" s="114" t="s">
        <v>2536</v>
      </c>
      <c r="E2830" s="117"/>
      <c r="G2830" s="110"/>
    </row>
    <row r="2831" spans="2:7" ht="21.75" customHeight="1">
      <c r="B2831" s="121">
        <v>41302</v>
      </c>
      <c r="C2831" s="118" t="s">
        <v>40</v>
      </c>
      <c r="D2831" s="114" t="s">
        <v>193</v>
      </c>
      <c r="E2831" s="120"/>
      <c r="G2831" s="110"/>
    </row>
    <row r="2832" spans="2:7" ht="21.75" customHeight="1">
      <c r="B2832" s="121">
        <v>41302</v>
      </c>
      <c r="C2832" s="110" t="s">
        <v>956</v>
      </c>
      <c r="D2832" s="114" t="s">
        <v>954</v>
      </c>
      <c r="E2832" s="111"/>
      <c r="G2832" s="110"/>
    </row>
    <row r="2833" spans="2:7" ht="21.75" customHeight="1">
      <c r="B2833" s="121">
        <v>41302</v>
      </c>
      <c r="C2833" s="118" t="s">
        <v>18</v>
      </c>
      <c r="D2833" s="114" t="s">
        <v>660</v>
      </c>
      <c r="E2833" s="112"/>
      <c r="G2833" s="110"/>
    </row>
    <row r="2834" spans="2:7" ht="21.75" customHeight="1">
      <c r="B2834" s="121">
        <v>41302</v>
      </c>
      <c r="C2834" s="118" t="s">
        <v>28</v>
      </c>
      <c r="D2834" s="114" t="s">
        <v>577</v>
      </c>
      <c r="E2834" s="112"/>
      <c r="G2834" s="110"/>
    </row>
    <row r="2835" spans="2:7" ht="21.75" customHeight="1">
      <c r="B2835" s="121">
        <v>41302</v>
      </c>
      <c r="C2835" s="118" t="s">
        <v>28</v>
      </c>
      <c r="D2835" s="114" t="s">
        <v>577</v>
      </c>
      <c r="E2835" s="113"/>
      <c r="G2835" s="110"/>
    </row>
    <row r="2836" spans="2:7" ht="21.75" customHeight="1">
      <c r="B2836" s="121">
        <v>41302</v>
      </c>
      <c r="C2836" s="118" t="s">
        <v>40</v>
      </c>
      <c r="D2836" s="114" t="s">
        <v>193</v>
      </c>
      <c r="E2836" s="32"/>
      <c r="G2836" s="110"/>
    </row>
    <row r="2837" spans="2:7" ht="21.75" customHeight="1">
      <c r="B2837" s="121">
        <v>41302</v>
      </c>
      <c r="C2837" s="110" t="s">
        <v>2</v>
      </c>
      <c r="D2837" s="114" t="s">
        <v>849</v>
      </c>
      <c r="E2837" s="120"/>
      <c r="G2837" s="110"/>
    </row>
    <row r="2838" spans="2:7" ht="21.75" customHeight="1">
      <c r="B2838" s="121">
        <v>41303</v>
      </c>
      <c r="C2838" s="118" t="s">
        <v>40</v>
      </c>
      <c r="D2838" s="119" t="s">
        <v>770</v>
      </c>
      <c r="E2838" s="120"/>
      <c r="G2838" s="110"/>
    </row>
    <row r="2839" spans="2:7" ht="21.75" customHeight="1">
      <c r="B2839" s="121">
        <v>41303</v>
      </c>
      <c r="C2839" s="110" t="s">
        <v>155</v>
      </c>
      <c r="D2839" s="114" t="s">
        <v>664</v>
      </c>
      <c r="E2839" s="120"/>
      <c r="G2839" s="110"/>
    </row>
    <row r="2840" spans="2:7" ht="21.75" customHeight="1">
      <c r="B2840" s="121">
        <v>41303</v>
      </c>
      <c r="C2840" s="349" t="s">
        <v>956</v>
      </c>
      <c r="D2840" s="114" t="s">
        <v>955</v>
      </c>
      <c r="E2840" s="120"/>
      <c r="G2840" s="110"/>
    </row>
    <row r="2841" spans="2:7" ht="21.75" customHeight="1">
      <c r="B2841" s="121">
        <v>41303</v>
      </c>
      <c r="C2841" s="118" t="s">
        <v>28</v>
      </c>
      <c r="D2841" s="114" t="s">
        <v>251</v>
      </c>
      <c r="E2841" s="117"/>
      <c r="G2841" s="110"/>
    </row>
    <row r="2842" spans="2:7" ht="21.75" customHeight="1">
      <c r="B2842" s="121">
        <v>41303</v>
      </c>
      <c r="C2842" s="110" t="s">
        <v>40</v>
      </c>
      <c r="D2842" s="114" t="s">
        <v>193</v>
      </c>
      <c r="E2842" s="117"/>
      <c r="G2842" s="110"/>
    </row>
    <row r="2843" spans="2:7" ht="21.75" customHeight="1">
      <c r="B2843" s="121">
        <v>41303</v>
      </c>
      <c r="C2843" s="118" t="s">
        <v>2</v>
      </c>
      <c r="D2843" s="114" t="s">
        <v>252</v>
      </c>
      <c r="E2843" s="117"/>
      <c r="G2843" s="110"/>
    </row>
    <row r="2844" spans="2:7" ht="21.75" customHeight="1">
      <c r="B2844" s="121">
        <v>41303</v>
      </c>
      <c r="C2844" s="118" t="s">
        <v>28</v>
      </c>
      <c r="D2844" s="114" t="s">
        <v>577</v>
      </c>
      <c r="E2844" s="120"/>
      <c r="G2844" s="110"/>
    </row>
    <row r="2845" spans="2:7" ht="21.75" customHeight="1">
      <c r="B2845" s="121">
        <v>41303</v>
      </c>
      <c r="C2845" s="118" t="s">
        <v>184</v>
      </c>
      <c r="D2845" s="114" t="s">
        <v>2535</v>
      </c>
      <c r="E2845" s="117"/>
      <c r="G2845" s="110"/>
    </row>
    <row r="2846" spans="2:7" ht="21.75" customHeight="1">
      <c r="B2846" s="121">
        <v>41303</v>
      </c>
      <c r="C2846" s="118" t="s">
        <v>2</v>
      </c>
      <c r="D2846" s="114" t="s">
        <v>252</v>
      </c>
      <c r="E2846" s="120"/>
      <c r="G2846" s="110"/>
    </row>
    <row r="2847" spans="2:7" ht="21.75" customHeight="1">
      <c r="B2847" s="121">
        <v>41303</v>
      </c>
      <c r="C2847" s="110" t="s">
        <v>155</v>
      </c>
      <c r="D2847" s="114" t="s">
        <v>664</v>
      </c>
      <c r="E2847" s="111"/>
      <c r="G2847" s="110"/>
    </row>
    <row r="2848" spans="2:7" ht="21.75" customHeight="1">
      <c r="B2848" s="121">
        <v>41303</v>
      </c>
      <c r="C2848" s="118" t="s">
        <v>956</v>
      </c>
      <c r="D2848" s="114" t="s">
        <v>955</v>
      </c>
      <c r="E2848" s="112"/>
      <c r="G2848" s="110"/>
    </row>
    <row r="2849" spans="2:7" ht="21.75" customHeight="1">
      <c r="B2849" s="121">
        <v>41303</v>
      </c>
      <c r="C2849" s="118" t="s">
        <v>40</v>
      </c>
      <c r="D2849" s="114" t="s">
        <v>193</v>
      </c>
      <c r="E2849" s="112"/>
      <c r="G2849" s="110"/>
    </row>
    <row r="2850" spans="2:7" ht="21.75" customHeight="1">
      <c r="B2850" s="121">
        <v>41303</v>
      </c>
      <c r="C2850" s="118" t="s">
        <v>40</v>
      </c>
      <c r="D2850" s="114" t="s">
        <v>250</v>
      </c>
      <c r="E2850" s="113"/>
      <c r="G2850" s="110"/>
    </row>
    <row r="2851" spans="2:7" ht="21.75" customHeight="1">
      <c r="B2851" s="121">
        <v>41303</v>
      </c>
      <c r="C2851" s="118" t="s">
        <v>18</v>
      </c>
      <c r="D2851" s="114" t="s">
        <v>660</v>
      </c>
      <c r="E2851" s="32"/>
      <c r="G2851" s="110"/>
    </row>
    <row r="2852" spans="2:7" ht="21.75" customHeight="1">
      <c r="B2852" s="121">
        <v>41303</v>
      </c>
      <c r="C2852" s="118" t="s">
        <v>94</v>
      </c>
      <c r="D2852" s="114" t="s">
        <v>712</v>
      </c>
      <c r="E2852" s="120"/>
      <c r="G2852" s="110"/>
    </row>
    <row r="2853" spans="2:7" ht="21.75" customHeight="1">
      <c r="B2853" s="121">
        <v>41303</v>
      </c>
      <c r="C2853" s="118" t="s">
        <v>28</v>
      </c>
      <c r="D2853" s="114" t="s">
        <v>251</v>
      </c>
      <c r="E2853" s="78"/>
      <c r="G2853" s="110"/>
    </row>
    <row r="2854" spans="2:7" ht="21.75" customHeight="1">
      <c r="B2854" s="121">
        <v>41304</v>
      </c>
      <c r="C2854" s="118" t="s">
        <v>28</v>
      </c>
      <c r="D2854" s="119" t="s">
        <v>863</v>
      </c>
      <c r="E2854" s="120"/>
      <c r="G2854" s="110"/>
    </row>
    <row r="2855" spans="2:7" ht="21.75" customHeight="1">
      <c r="B2855" s="121">
        <v>41304</v>
      </c>
      <c r="C2855" s="118" t="s">
        <v>2</v>
      </c>
      <c r="D2855" s="119" t="s">
        <v>769</v>
      </c>
      <c r="E2855" s="120"/>
      <c r="G2855" s="110"/>
    </row>
    <row r="2856" spans="2:7" ht="21.75" customHeight="1">
      <c r="B2856" s="121">
        <v>41304</v>
      </c>
      <c r="C2856" s="118" t="s">
        <v>28</v>
      </c>
      <c r="D2856" s="119" t="s">
        <v>863</v>
      </c>
      <c r="E2856" s="120"/>
      <c r="G2856" s="110"/>
    </row>
    <row r="2857" spans="2:7" ht="21.75" customHeight="1">
      <c r="B2857" s="121">
        <v>41304</v>
      </c>
      <c r="C2857" s="110" t="s">
        <v>2</v>
      </c>
      <c r="D2857" s="114" t="s">
        <v>105</v>
      </c>
      <c r="E2857" s="117"/>
      <c r="G2857" s="110"/>
    </row>
    <row r="2858" spans="2:7" ht="21.75" customHeight="1">
      <c r="B2858" s="121">
        <v>41304</v>
      </c>
      <c r="C2858" s="349" t="s">
        <v>94</v>
      </c>
      <c r="D2858" s="123" t="s">
        <v>641</v>
      </c>
      <c r="E2858" s="117"/>
      <c r="G2858" s="110"/>
    </row>
    <row r="2859" spans="2:7" ht="21.75" customHeight="1">
      <c r="B2859" s="121">
        <v>41304</v>
      </c>
      <c r="C2859" s="118" t="s">
        <v>28</v>
      </c>
      <c r="D2859" s="114" t="s">
        <v>549</v>
      </c>
      <c r="E2859" s="117"/>
      <c r="G2859" s="110"/>
    </row>
    <row r="2860" spans="2:7" ht="21.75" customHeight="1">
      <c r="B2860" s="121">
        <v>41304</v>
      </c>
      <c r="C2860" s="110" t="s">
        <v>28</v>
      </c>
      <c r="D2860" s="114" t="s">
        <v>431</v>
      </c>
      <c r="E2860" s="120"/>
      <c r="G2860" s="110"/>
    </row>
    <row r="2861" spans="2:7" ht="21.75" customHeight="1">
      <c r="B2861" s="121">
        <v>41304</v>
      </c>
      <c r="C2861" s="118" t="s">
        <v>2</v>
      </c>
      <c r="D2861" s="114" t="s">
        <v>849</v>
      </c>
      <c r="E2861" s="117"/>
      <c r="G2861" s="110"/>
    </row>
    <row r="2862" spans="2:7" ht="21.75" customHeight="1">
      <c r="B2862" s="121">
        <v>41304</v>
      </c>
      <c r="C2862" s="118" t="s">
        <v>184</v>
      </c>
      <c r="D2862" s="114" t="s">
        <v>803</v>
      </c>
      <c r="E2862" s="120"/>
      <c r="G2862" s="110"/>
    </row>
    <row r="2863" spans="2:7" ht="21.75" customHeight="1">
      <c r="B2863" s="121">
        <v>41304</v>
      </c>
      <c r="C2863" s="118" t="s">
        <v>40</v>
      </c>
      <c r="D2863" s="114" t="s">
        <v>193</v>
      </c>
      <c r="E2863" s="111"/>
      <c r="G2863" s="110"/>
    </row>
    <row r="2864" spans="2:7" ht="21.75" customHeight="1">
      <c r="B2864" s="121">
        <v>41304</v>
      </c>
      <c r="C2864" s="118" t="s">
        <v>40</v>
      </c>
      <c r="D2864" s="114" t="s">
        <v>193</v>
      </c>
      <c r="E2864" s="112"/>
      <c r="G2864" s="110"/>
    </row>
    <row r="2865" spans="2:7" ht="21.75" customHeight="1">
      <c r="B2865" s="121">
        <v>41304</v>
      </c>
      <c r="C2865" s="110" t="s">
        <v>184</v>
      </c>
      <c r="D2865" s="114" t="s">
        <v>2536</v>
      </c>
      <c r="E2865" s="112"/>
      <c r="G2865" s="110"/>
    </row>
    <row r="2866" spans="2:7" ht="21.75" customHeight="1">
      <c r="B2866" s="121">
        <v>41304</v>
      </c>
      <c r="C2866" s="118" t="s">
        <v>2</v>
      </c>
      <c r="D2866" s="114" t="s">
        <v>849</v>
      </c>
      <c r="E2866" s="113"/>
      <c r="G2866" s="110"/>
    </row>
    <row r="2867" spans="2:7" ht="21.75" customHeight="1">
      <c r="B2867" s="121">
        <v>41304</v>
      </c>
      <c r="C2867" s="118" t="s">
        <v>956</v>
      </c>
      <c r="D2867" s="114" t="s">
        <v>957</v>
      </c>
      <c r="E2867" s="32"/>
      <c r="G2867" s="110"/>
    </row>
    <row r="2868" spans="2:7" ht="21.75" customHeight="1">
      <c r="B2868" s="121">
        <v>41304</v>
      </c>
      <c r="C2868" s="118" t="s">
        <v>956</v>
      </c>
      <c r="D2868" s="114" t="s">
        <v>957</v>
      </c>
      <c r="E2868" s="120"/>
      <c r="G2868" s="110"/>
    </row>
    <row r="2869" spans="2:7" ht="21.75" customHeight="1">
      <c r="B2869" s="98" t="s">
        <v>958</v>
      </c>
      <c r="C2869" s="118" t="s">
        <v>40</v>
      </c>
      <c r="D2869" s="119" t="s">
        <v>770</v>
      </c>
      <c r="E2869" s="120"/>
      <c r="G2869" s="110"/>
    </row>
    <row r="2870" spans="2:7" ht="21.75" customHeight="1">
      <c r="B2870" s="98" t="s">
        <v>958</v>
      </c>
      <c r="C2870" s="118" t="s">
        <v>2</v>
      </c>
      <c r="D2870" s="119" t="s">
        <v>942</v>
      </c>
      <c r="E2870" s="120"/>
      <c r="G2870" s="110"/>
    </row>
    <row r="2871" spans="2:7" ht="21.75" customHeight="1">
      <c r="B2871" s="98" t="s">
        <v>958</v>
      </c>
      <c r="C2871" s="118" t="s">
        <v>40</v>
      </c>
      <c r="D2871" s="119" t="s">
        <v>823</v>
      </c>
      <c r="E2871" s="120"/>
      <c r="G2871" s="110"/>
    </row>
    <row r="2872" spans="2:7" ht="21.75" customHeight="1">
      <c r="B2872" s="98" t="s">
        <v>958</v>
      </c>
      <c r="C2872" s="118" t="s">
        <v>40</v>
      </c>
      <c r="D2872" s="119" t="s">
        <v>770</v>
      </c>
      <c r="E2872" s="117"/>
      <c r="G2872" s="110"/>
    </row>
    <row r="2873" spans="2:7" ht="21.75" customHeight="1">
      <c r="B2873" s="98" t="s">
        <v>958</v>
      </c>
      <c r="C2873" s="118" t="s">
        <v>155</v>
      </c>
      <c r="D2873" s="119" t="s">
        <v>959</v>
      </c>
      <c r="E2873" s="117"/>
      <c r="G2873" s="110"/>
    </row>
    <row r="2874" spans="2:7" ht="21.75" customHeight="1">
      <c r="B2874" s="98" t="s">
        <v>958</v>
      </c>
      <c r="C2874" s="118" t="s">
        <v>2</v>
      </c>
      <c r="D2874" s="119" t="s">
        <v>769</v>
      </c>
      <c r="E2874" s="117"/>
      <c r="G2874" s="110"/>
    </row>
    <row r="2875" spans="2:7" ht="21.75" customHeight="1">
      <c r="B2875" s="98" t="s">
        <v>958</v>
      </c>
      <c r="C2875" s="118" t="s">
        <v>28</v>
      </c>
      <c r="D2875" s="119" t="s">
        <v>863</v>
      </c>
      <c r="E2875" s="120"/>
      <c r="G2875" s="110"/>
    </row>
    <row r="2876" spans="2:7" ht="21.75" customHeight="1">
      <c r="B2876" s="98" t="s">
        <v>958</v>
      </c>
      <c r="C2876" s="118" t="s">
        <v>28</v>
      </c>
      <c r="D2876" s="128" t="s">
        <v>577</v>
      </c>
      <c r="E2876" s="117"/>
      <c r="G2876" s="110"/>
    </row>
    <row r="2877" spans="2:7" ht="21.75" customHeight="1">
      <c r="B2877" s="98" t="s">
        <v>958</v>
      </c>
      <c r="C2877" s="118" t="s">
        <v>2</v>
      </c>
      <c r="D2877" s="114" t="s">
        <v>252</v>
      </c>
      <c r="E2877" s="120"/>
      <c r="G2877" s="110"/>
    </row>
    <row r="2878" spans="2:7" ht="21.75" customHeight="1">
      <c r="B2878" s="98" t="s">
        <v>958</v>
      </c>
      <c r="C2878" s="118" t="s">
        <v>94</v>
      </c>
      <c r="D2878" s="114" t="s">
        <v>919</v>
      </c>
      <c r="E2878" s="111"/>
      <c r="G2878" s="110"/>
    </row>
    <row r="2879" spans="2:7" ht="21.75" customHeight="1">
      <c r="B2879" s="98" t="s">
        <v>958</v>
      </c>
      <c r="C2879" s="118" t="s">
        <v>40</v>
      </c>
      <c r="D2879" s="114" t="s">
        <v>770</v>
      </c>
      <c r="E2879" s="112"/>
      <c r="G2879" s="110"/>
    </row>
    <row r="2880" spans="2:7" ht="21.75" customHeight="1">
      <c r="B2880" s="98" t="s">
        <v>958</v>
      </c>
      <c r="C2880" s="118" t="s">
        <v>184</v>
      </c>
      <c r="D2880" s="114" t="s">
        <v>2536</v>
      </c>
      <c r="E2880" s="112"/>
      <c r="G2880" s="110"/>
    </row>
    <row r="2881" spans="2:7" ht="21.75" customHeight="1">
      <c r="B2881" s="98" t="s">
        <v>958</v>
      </c>
      <c r="C2881" s="118" t="s">
        <v>956</v>
      </c>
      <c r="D2881" s="114" t="s">
        <v>960</v>
      </c>
      <c r="E2881" s="113"/>
      <c r="G2881" s="110"/>
    </row>
    <row r="2882" spans="2:7" ht="21.75" customHeight="1">
      <c r="B2882" s="98" t="s">
        <v>958</v>
      </c>
      <c r="C2882" s="118" t="s">
        <v>709</v>
      </c>
      <c r="D2882" s="114" t="s">
        <v>962</v>
      </c>
      <c r="E2882" s="32"/>
      <c r="G2882" s="110"/>
    </row>
    <row r="2883" spans="2:7" ht="21.75" customHeight="1">
      <c r="B2883" s="98" t="s">
        <v>958</v>
      </c>
      <c r="C2883" s="118" t="s">
        <v>155</v>
      </c>
      <c r="D2883" s="114" t="s">
        <v>664</v>
      </c>
      <c r="E2883" s="120"/>
      <c r="G2883" s="110"/>
    </row>
    <row r="2884" spans="2:7" ht="21.75" customHeight="1">
      <c r="B2884" s="98" t="s">
        <v>958</v>
      </c>
      <c r="C2884" s="118" t="s">
        <v>40</v>
      </c>
      <c r="D2884" s="114" t="s">
        <v>196</v>
      </c>
      <c r="E2884" s="78"/>
      <c r="G2884" s="110"/>
    </row>
    <row r="2885" spans="2:7" ht="21.75" customHeight="1">
      <c r="B2885" s="98" t="s">
        <v>958</v>
      </c>
      <c r="C2885" s="118" t="s">
        <v>1461</v>
      </c>
      <c r="D2885" s="114" t="s">
        <v>963</v>
      </c>
      <c r="E2885" s="78"/>
      <c r="G2885" s="110"/>
    </row>
    <row r="2886" spans="2:7" ht="21.75" customHeight="1">
      <c r="B2886" s="98" t="s">
        <v>958</v>
      </c>
      <c r="C2886" s="118" t="s">
        <v>2</v>
      </c>
      <c r="D2886" s="114" t="s">
        <v>252</v>
      </c>
      <c r="E2886" s="78"/>
      <c r="G2886" s="110"/>
    </row>
    <row r="2887" spans="2:7" ht="21.75" customHeight="1">
      <c r="B2887" s="98" t="s">
        <v>958</v>
      </c>
      <c r="C2887" s="118" t="s">
        <v>40</v>
      </c>
      <c r="D2887" s="114" t="s">
        <v>196</v>
      </c>
      <c r="E2887" s="78"/>
      <c r="G2887" s="110"/>
    </row>
    <row r="2888" spans="2:7" ht="21.75" customHeight="1">
      <c r="B2888" s="98" t="s">
        <v>958</v>
      </c>
      <c r="C2888" s="118" t="s">
        <v>40</v>
      </c>
      <c r="D2888" s="114" t="s">
        <v>770</v>
      </c>
      <c r="E2888" s="78"/>
      <c r="G2888" s="110"/>
    </row>
    <row r="2889" spans="2:7" ht="21.75" customHeight="1">
      <c r="B2889" s="98" t="s">
        <v>958</v>
      </c>
      <c r="C2889" s="118" t="s">
        <v>709</v>
      </c>
      <c r="D2889" s="114" t="s">
        <v>962</v>
      </c>
      <c r="E2889" s="78"/>
      <c r="G2889" s="110"/>
    </row>
    <row r="2890" spans="2:7" ht="21.75" customHeight="1">
      <c r="B2890" s="98" t="s">
        <v>958</v>
      </c>
      <c r="C2890" s="118" t="s">
        <v>709</v>
      </c>
      <c r="D2890" s="114" t="s">
        <v>962</v>
      </c>
      <c r="E2890" s="9"/>
      <c r="G2890" s="110"/>
    </row>
    <row r="2891" spans="2:7" ht="21.75" customHeight="1">
      <c r="B2891" s="98" t="s">
        <v>958</v>
      </c>
      <c r="C2891" s="118" t="s">
        <v>28</v>
      </c>
      <c r="D2891" s="119" t="s">
        <v>194</v>
      </c>
      <c r="E2891" s="9"/>
      <c r="G2891" s="110"/>
    </row>
    <row r="2892" spans="2:7" ht="21.75" customHeight="1">
      <c r="B2892" s="98">
        <v>41306</v>
      </c>
      <c r="C2892" s="118" t="s">
        <v>2</v>
      </c>
      <c r="D2892" s="119" t="s">
        <v>769</v>
      </c>
      <c r="E2892" s="120"/>
      <c r="G2892" s="110"/>
    </row>
    <row r="2893" spans="2:7" ht="21.75" customHeight="1">
      <c r="B2893" s="98">
        <v>41306</v>
      </c>
      <c r="C2893" s="118" t="s">
        <v>28</v>
      </c>
      <c r="D2893" s="119" t="s">
        <v>964</v>
      </c>
      <c r="E2893" s="120"/>
      <c r="G2893" s="110"/>
    </row>
    <row r="2894" spans="2:7" ht="21.75" customHeight="1">
      <c r="B2894" s="98">
        <v>41306</v>
      </c>
      <c r="C2894" s="118" t="s">
        <v>40</v>
      </c>
      <c r="D2894" s="119" t="s">
        <v>770</v>
      </c>
      <c r="E2894" s="120"/>
      <c r="G2894" s="110"/>
    </row>
    <row r="2895" spans="2:7" ht="21.75" customHeight="1">
      <c r="B2895" s="98">
        <v>41306</v>
      </c>
      <c r="C2895" s="118" t="s">
        <v>28</v>
      </c>
      <c r="D2895" s="119" t="s">
        <v>863</v>
      </c>
      <c r="E2895" s="117"/>
      <c r="G2895" s="110"/>
    </row>
    <row r="2896" spans="2:7" ht="21.75" customHeight="1">
      <c r="B2896" s="98">
        <v>41306</v>
      </c>
      <c r="C2896" s="118" t="s">
        <v>2</v>
      </c>
      <c r="D2896" s="119" t="s">
        <v>105</v>
      </c>
      <c r="E2896" s="117"/>
      <c r="G2896" s="110"/>
    </row>
    <row r="2897" spans="2:7" ht="21.75" customHeight="1">
      <c r="B2897" s="98">
        <v>41306</v>
      </c>
      <c r="C2897" s="118" t="s">
        <v>94</v>
      </c>
      <c r="D2897" s="119" t="s">
        <v>478</v>
      </c>
      <c r="E2897" s="117"/>
      <c r="G2897" s="110"/>
    </row>
    <row r="2898" spans="2:7" ht="21.75" customHeight="1">
      <c r="B2898" s="98">
        <v>41306</v>
      </c>
      <c r="C2898" s="118" t="s">
        <v>28</v>
      </c>
      <c r="D2898" s="119" t="s">
        <v>194</v>
      </c>
      <c r="E2898" s="120"/>
      <c r="G2898" s="110"/>
    </row>
    <row r="2899" spans="2:7" ht="21.75" customHeight="1">
      <c r="B2899" s="98">
        <v>41306</v>
      </c>
      <c r="C2899" s="118" t="s">
        <v>28</v>
      </c>
      <c r="D2899" s="119" t="s">
        <v>577</v>
      </c>
      <c r="E2899" s="117"/>
      <c r="G2899" s="110"/>
    </row>
    <row r="2900" spans="2:7" ht="21.75" customHeight="1">
      <c r="B2900" s="98">
        <v>41306</v>
      </c>
      <c r="C2900" s="118" t="s">
        <v>155</v>
      </c>
      <c r="D2900" s="119" t="s">
        <v>664</v>
      </c>
      <c r="E2900" s="120"/>
      <c r="G2900" s="110"/>
    </row>
    <row r="2901" spans="2:7" ht="21.75" customHeight="1">
      <c r="B2901" s="98">
        <v>41306</v>
      </c>
      <c r="C2901" s="118" t="s">
        <v>2</v>
      </c>
      <c r="D2901" s="119" t="s">
        <v>663</v>
      </c>
      <c r="E2901" s="111"/>
      <c r="G2901" s="110"/>
    </row>
    <row r="2902" spans="2:7" ht="21.75" customHeight="1">
      <c r="B2902" s="98">
        <v>41306</v>
      </c>
      <c r="C2902" s="118" t="s">
        <v>709</v>
      </c>
      <c r="D2902" s="119" t="s">
        <v>965</v>
      </c>
      <c r="E2902" s="112"/>
      <c r="G2902" s="110"/>
    </row>
    <row r="2903" spans="2:7" ht="21.75" customHeight="1">
      <c r="B2903" s="98">
        <v>41306</v>
      </c>
      <c r="C2903" s="118" t="s">
        <v>709</v>
      </c>
      <c r="D2903" s="119" t="s">
        <v>965</v>
      </c>
      <c r="E2903" s="112"/>
      <c r="G2903" s="110"/>
    </row>
    <row r="2904" spans="2:7" ht="21.75" customHeight="1">
      <c r="B2904" s="98">
        <v>41306</v>
      </c>
      <c r="C2904" s="118" t="s">
        <v>709</v>
      </c>
      <c r="D2904" s="119" t="s">
        <v>965</v>
      </c>
      <c r="E2904" s="113"/>
      <c r="G2904" s="110"/>
    </row>
    <row r="2905" spans="2:7" ht="21.75" customHeight="1">
      <c r="B2905" s="98">
        <v>41306</v>
      </c>
      <c r="C2905" s="118" t="s">
        <v>28</v>
      </c>
      <c r="D2905" s="119" t="s">
        <v>194</v>
      </c>
      <c r="E2905" s="32"/>
      <c r="G2905" s="110"/>
    </row>
    <row r="2906" spans="2:7" ht="21.75" customHeight="1">
      <c r="B2906" s="98">
        <v>41306</v>
      </c>
      <c r="C2906" s="118" t="s">
        <v>28</v>
      </c>
      <c r="D2906" s="119" t="s">
        <v>194</v>
      </c>
      <c r="E2906" s="120"/>
      <c r="G2906" s="110"/>
    </row>
    <row r="2907" spans="2:7" ht="21.75" customHeight="1">
      <c r="B2907" s="98">
        <v>41306</v>
      </c>
      <c r="C2907" s="118" t="s">
        <v>956</v>
      </c>
      <c r="D2907" s="119" t="s">
        <v>955</v>
      </c>
      <c r="E2907" s="78"/>
      <c r="G2907" s="110"/>
    </row>
    <row r="2908" spans="2:7" ht="21.75" customHeight="1">
      <c r="B2908" s="98" t="s">
        <v>966</v>
      </c>
      <c r="C2908" s="118" t="s">
        <v>3</v>
      </c>
      <c r="D2908" s="123" t="s">
        <v>616</v>
      </c>
      <c r="E2908" s="120"/>
      <c r="G2908" s="110"/>
    </row>
    <row r="2909" spans="2:7" ht="21.75" customHeight="1">
      <c r="B2909" s="98" t="s">
        <v>966</v>
      </c>
      <c r="C2909" s="118" t="s">
        <v>3</v>
      </c>
      <c r="D2909" s="123" t="s">
        <v>616</v>
      </c>
      <c r="E2909" s="120"/>
      <c r="G2909" s="110"/>
    </row>
    <row r="2910" spans="2:7" ht="21.75" customHeight="1">
      <c r="B2910" s="98" t="s">
        <v>966</v>
      </c>
      <c r="C2910" s="118" t="s">
        <v>3</v>
      </c>
      <c r="D2910" s="123" t="s">
        <v>616</v>
      </c>
      <c r="E2910" s="120"/>
      <c r="G2910" s="110"/>
    </row>
    <row r="2911" spans="2:7" ht="21.75" customHeight="1">
      <c r="B2911" s="98" t="s">
        <v>966</v>
      </c>
      <c r="C2911" s="118" t="s">
        <v>323</v>
      </c>
      <c r="D2911" s="119" t="s">
        <v>967</v>
      </c>
      <c r="E2911" s="117"/>
      <c r="G2911" s="110"/>
    </row>
    <row r="2912" spans="2:7" ht="21.75" customHeight="1">
      <c r="B2912" s="98" t="s">
        <v>966</v>
      </c>
      <c r="C2912" s="118" t="s">
        <v>323</v>
      </c>
      <c r="D2912" s="119" t="s">
        <v>968</v>
      </c>
      <c r="E2912" s="117"/>
      <c r="G2912" s="110"/>
    </row>
    <row r="2913" spans="2:7" ht="21.75" customHeight="1">
      <c r="B2913" s="98" t="s">
        <v>966</v>
      </c>
      <c r="C2913" s="118" t="s">
        <v>3</v>
      </c>
      <c r="D2913" s="123" t="s">
        <v>652</v>
      </c>
      <c r="E2913" s="117"/>
      <c r="G2913" s="110"/>
    </row>
    <row r="2914" spans="2:7" ht="21.75" customHeight="1">
      <c r="B2914" s="98" t="s">
        <v>966</v>
      </c>
      <c r="C2914" s="118" t="s">
        <v>3</v>
      </c>
      <c r="D2914" s="123" t="s">
        <v>652</v>
      </c>
      <c r="E2914" s="120"/>
      <c r="G2914" s="110"/>
    </row>
    <row r="2915" spans="2:7" ht="21.75" customHeight="1">
      <c r="B2915" s="98" t="s">
        <v>966</v>
      </c>
      <c r="C2915" s="118" t="s">
        <v>3</v>
      </c>
      <c r="D2915" s="123" t="s">
        <v>652</v>
      </c>
      <c r="E2915" s="117"/>
      <c r="G2915" s="110"/>
    </row>
    <row r="2916" spans="2:7" ht="21.75" customHeight="1">
      <c r="B2916" s="98" t="s">
        <v>966</v>
      </c>
      <c r="C2916" s="118" t="s">
        <v>3</v>
      </c>
      <c r="D2916" s="123" t="s">
        <v>652</v>
      </c>
      <c r="E2916" s="120"/>
      <c r="G2916" s="110"/>
    </row>
    <row r="2917" spans="2:7" ht="21.75" customHeight="1">
      <c r="B2917" s="98" t="s">
        <v>966</v>
      </c>
      <c r="C2917" s="118" t="s">
        <v>956</v>
      </c>
      <c r="D2917" s="119" t="s">
        <v>969</v>
      </c>
      <c r="E2917" s="111"/>
      <c r="G2917" s="110"/>
    </row>
    <row r="2918" spans="2:7" ht="21.75" customHeight="1">
      <c r="B2918" s="98" t="s">
        <v>966</v>
      </c>
      <c r="C2918" s="118" t="s">
        <v>956</v>
      </c>
      <c r="D2918" s="119" t="s">
        <v>955</v>
      </c>
      <c r="E2918" s="112"/>
      <c r="G2918" s="110"/>
    </row>
    <row r="2919" spans="2:7" ht="21.75" customHeight="1">
      <c r="B2919" s="98">
        <v>41309</v>
      </c>
      <c r="C2919" s="118" t="s">
        <v>155</v>
      </c>
      <c r="D2919" s="119" t="s">
        <v>971</v>
      </c>
      <c r="E2919" s="120"/>
      <c r="G2919" s="110"/>
    </row>
    <row r="2920" spans="2:7" ht="21.75" customHeight="1">
      <c r="B2920" s="98">
        <v>41309</v>
      </c>
      <c r="C2920" s="118" t="s">
        <v>2</v>
      </c>
      <c r="D2920" s="119" t="s">
        <v>942</v>
      </c>
      <c r="E2920" s="120"/>
      <c r="G2920" s="110"/>
    </row>
    <row r="2921" spans="2:7" ht="21.75" customHeight="1">
      <c r="B2921" s="98">
        <v>41309</v>
      </c>
      <c r="C2921" s="118" t="s">
        <v>392</v>
      </c>
      <c r="D2921" s="119" t="s">
        <v>471</v>
      </c>
      <c r="E2921" s="120"/>
      <c r="G2921" s="110"/>
    </row>
    <row r="2922" spans="2:7" ht="21.75" customHeight="1">
      <c r="B2922" s="98">
        <v>41309</v>
      </c>
      <c r="C2922" s="118" t="s">
        <v>40</v>
      </c>
      <c r="D2922" s="119" t="s">
        <v>770</v>
      </c>
      <c r="E2922" s="117"/>
      <c r="G2922" s="110"/>
    </row>
    <row r="2923" spans="2:7" ht="21.75" customHeight="1">
      <c r="B2923" s="98">
        <v>41309</v>
      </c>
      <c r="C2923" s="118" t="s">
        <v>392</v>
      </c>
      <c r="D2923" s="119" t="s">
        <v>471</v>
      </c>
      <c r="E2923" s="117"/>
      <c r="G2923" s="110"/>
    </row>
    <row r="2924" spans="2:7" ht="21.75" customHeight="1">
      <c r="B2924" s="98">
        <v>41309</v>
      </c>
      <c r="C2924" s="118" t="s">
        <v>28</v>
      </c>
      <c r="D2924" s="119" t="s">
        <v>987</v>
      </c>
      <c r="E2924" s="117"/>
      <c r="G2924" s="110"/>
    </row>
    <row r="2925" spans="2:7" ht="21.75" customHeight="1">
      <c r="B2925" s="98">
        <v>41309</v>
      </c>
      <c r="C2925" s="118" t="s">
        <v>40</v>
      </c>
      <c r="D2925" s="119" t="s">
        <v>823</v>
      </c>
      <c r="E2925" s="120"/>
      <c r="G2925" s="110"/>
    </row>
    <row r="2926" spans="2:7" ht="21.75" customHeight="1">
      <c r="B2926" s="98">
        <v>41309</v>
      </c>
      <c r="C2926" s="118" t="s">
        <v>18</v>
      </c>
      <c r="D2926" s="119" t="s">
        <v>972</v>
      </c>
      <c r="E2926" s="117"/>
      <c r="G2926" s="110"/>
    </row>
    <row r="2927" spans="2:7" ht="21.75" customHeight="1">
      <c r="B2927" s="98">
        <v>41309</v>
      </c>
      <c r="C2927" s="118" t="s">
        <v>40</v>
      </c>
      <c r="D2927" s="119" t="s">
        <v>823</v>
      </c>
      <c r="E2927" s="120"/>
      <c r="G2927" s="110"/>
    </row>
    <row r="2928" spans="2:7" ht="21.75" customHeight="1">
      <c r="B2928" s="98">
        <v>41309</v>
      </c>
      <c r="C2928" s="118" t="s">
        <v>392</v>
      </c>
      <c r="D2928" s="119" t="s">
        <v>471</v>
      </c>
      <c r="E2928" s="111"/>
      <c r="G2928" s="110"/>
    </row>
    <row r="2929" spans="2:7" ht="21.75" customHeight="1">
      <c r="B2929" s="98">
        <v>41309</v>
      </c>
      <c r="C2929" s="118" t="s">
        <v>40</v>
      </c>
      <c r="D2929" s="119" t="s">
        <v>823</v>
      </c>
      <c r="E2929" s="112"/>
      <c r="G2929" s="110"/>
    </row>
    <row r="2930" spans="2:7" ht="21.75" customHeight="1">
      <c r="B2930" s="98">
        <v>41309</v>
      </c>
      <c r="C2930" s="118" t="s">
        <v>40</v>
      </c>
      <c r="D2930" s="119" t="s">
        <v>770</v>
      </c>
      <c r="E2930" s="112"/>
      <c r="G2930" s="110"/>
    </row>
    <row r="2931" spans="2:7" ht="21.75" customHeight="1">
      <c r="B2931" s="98">
        <v>41309</v>
      </c>
      <c r="C2931" s="118" t="s">
        <v>709</v>
      </c>
      <c r="D2931" s="119" t="s">
        <v>949</v>
      </c>
      <c r="E2931" s="113"/>
      <c r="G2931" s="110"/>
    </row>
    <row r="2932" spans="2:7" ht="21.75" customHeight="1">
      <c r="B2932" s="98">
        <v>41309</v>
      </c>
      <c r="C2932" s="118" t="s">
        <v>956</v>
      </c>
      <c r="D2932" s="119" t="s">
        <v>955</v>
      </c>
      <c r="E2932" s="119"/>
      <c r="G2932" s="110"/>
    </row>
    <row r="2933" spans="2:7" ht="21.75" customHeight="1">
      <c r="B2933" s="98">
        <v>41309</v>
      </c>
      <c r="C2933" s="118" t="s">
        <v>94</v>
      </c>
      <c r="D2933" s="119" t="s">
        <v>224</v>
      </c>
      <c r="E2933" s="119"/>
      <c r="G2933" s="110"/>
    </row>
    <row r="2934" spans="2:7" ht="21.75" customHeight="1">
      <c r="B2934" s="98">
        <v>41309</v>
      </c>
      <c r="C2934" s="118" t="s">
        <v>18</v>
      </c>
      <c r="D2934" s="119" t="s">
        <v>660</v>
      </c>
      <c r="E2934" s="119"/>
      <c r="G2934" s="110"/>
    </row>
    <row r="2935" spans="2:7" ht="21.75" customHeight="1">
      <c r="B2935" s="98">
        <v>41309</v>
      </c>
      <c r="C2935" s="118" t="s">
        <v>2</v>
      </c>
      <c r="D2935" s="119" t="s">
        <v>624</v>
      </c>
      <c r="E2935" s="119"/>
      <c r="G2935" s="110"/>
    </row>
    <row r="2936" spans="2:7" ht="21.75" customHeight="1">
      <c r="B2936" s="98">
        <v>41309</v>
      </c>
      <c r="C2936" s="118" t="s">
        <v>2</v>
      </c>
      <c r="D2936" s="119" t="s">
        <v>624</v>
      </c>
      <c r="E2936" s="119"/>
      <c r="G2936" s="110"/>
    </row>
    <row r="2937" spans="2:7" ht="21.75" customHeight="1">
      <c r="B2937" s="98">
        <v>41309</v>
      </c>
      <c r="C2937" s="118" t="s">
        <v>956</v>
      </c>
      <c r="D2937" s="119" t="s">
        <v>955</v>
      </c>
      <c r="E2937" s="119"/>
      <c r="G2937" s="110"/>
    </row>
    <row r="2938" spans="2:7" ht="21.75" customHeight="1">
      <c r="B2938" s="98">
        <v>41309</v>
      </c>
      <c r="C2938" s="118" t="s">
        <v>2</v>
      </c>
      <c r="D2938" s="119" t="s">
        <v>252</v>
      </c>
      <c r="E2938" s="119"/>
      <c r="G2938" s="110"/>
    </row>
    <row r="2939" spans="2:7" ht="21.75" customHeight="1">
      <c r="B2939" s="98">
        <v>41309</v>
      </c>
      <c r="C2939" s="118" t="s">
        <v>184</v>
      </c>
      <c r="D2939" s="119" t="s">
        <v>2535</v>
      </c>
      <c r="E2939" s="119"/>
      <c r="G2939" s="110"/>
    </row>
    <row r="2940" spans="2:7" ht="21.75" customHeight="1">
      <c r="B2940" s="98">
        <v>41309</v>
      </c>
      <c r="C2940" s="118" t="s">
        <v>28</v>
      </c>
      <c r="D2940" s="119" t="s">
        <v>987</v>
      </c>
      <c r="E2940" s="119"/>
      <c r="G2940" s="110"/>
    </row>
    <row r="2941" spans="2:7" ht="21.75" customHeight="1">
      <c r="B2941" s="98">
        <v>41309</v>
      </c>
      <c r="C2941" s="118" t="s">
        <v>2</v>
      </c>
      <c r="D2941" s="119" t="s">
        <v>252</v>
      </c>
      <c r="E2941" s="119"/>
      <c r="G2941" s="110"/>
    </row>
    <row r="2942" spans="2:7" ht="21.75" customHeight="1">
      <c r="B2942" s="98">
        <v>41309</v>
      </c>
      <c r="C2942" s="118" t="s">
        <v>28</v>
      </c>
      <c r="D2942" s="119" t="s">
        <v>194</v>
      </c>
      <c r="E2942" s="119"/>
      <c r="G2942" s="110"/>
    </row>
    <row r="2943" spans="2:7" ht="21.75" customHeight="1">
      <c r="B2943" s="98">
        <v>41309</v>
      </c>
      <c r="C2943" s="118" t="s">
        <v>155</v>
      </c>
      <c r="D2943" s="119" t="s">
        <v>664</v>
      </c>
      <c r="E2943" s="119"/>
      <c r="G2943" s="110"/>
    </row>
    <row r="2944" spans="2:7" ht="21.75" customHeight="1">
      <c r="B2944" s="98">
        <v>41310</v>
      </c>
      <c r="C2944" s="118" t="s">
        <v>40</v>
      </c>
      <c r="D2944" s="119" t="s">
        <v>768</v>
      </c>
      <c r="E2944" s="120"/>
      <c r="G2944" s="110"/>
    </row>
    <row r="2945" spans="2:7" ht="21.75" customHeight="1">
      <c r="B2945" s="98">
        <v>41310</v>
      </c>
      <c r="C2945" s="118" t="s">
        <v>184</v>
      </c>
      <c r="D2945" s="119" t="s">
        <v>2540</v>
      </c>
      <c r="E2945" s="120"/>
      <c r="G2945" s="110"/>
    </row>
    <row r="2946" spans="2:7" ht="21.75" customHeight="1">
      <c r="B2946" s="98">
        <v>41310</v>
      </c>
      <c r="C2946" s="118" t="s">
        <v>392</v>
      </c>
      <c r="D2946" s="119" t="s">
        <v>260</v>
      </c>
      <c r="E2946" s="120"/>
      <c r="G2946" s="110"/>
    </row>
    <row r="2947" spans="2:7" ht="21.75" customHeight="1">
      <c r="B2947" s="98">
        <v>41310</v>
      </c>
      <c r="C2947" s="118" t="s">
        <v>28</v>
      </c>
      <c r="D2947" s="119" t="s">
        <v>863</v>
      </c>
      <c r="E2947" s="117"/>
      <c r="G2947" s="110"/>
    </row>
    <row r="2948" spans="2:7" ht="21.75" customHeight="1">
      <c r="B2948" s="98">
        <v>41310</v>
      </c>
      <c r="C2948" s="118" t="s">
        <v>40</v>
      </c>
      <c r="D2948" s="119" t="s">
        <v>770</v>
      </c>
      <c r="E2948" s="117"/>
      <c r="G2948" s="110"/>
    </row>
    <row r="2949" spans="2:7" ht="21.75" customHeight="1">
      <c r="B2949" s="98">
        <v>41310</v>
      </c>
      <c r="C2949" s="118" t="s">
        <v>40</v>
      </c>
      <c r="D2949" s="119" t="s">
        <v>770</v>
      </c>
      <c r="E2949" s="117"/>
      <c r="G2949" s="110"/>
    </row>
    <row r="2950" spans="2:7" ht="21.75" customHeight="1">
      <c r="B2950" s="98">
        <v>41310</v>
      </c>
      <c r="C2950" s="118" t="s">
        <v>2</v>
      </c>
      <c r="D2950" s="119" t="s">
        <v>769</v>
      </c>
      <c r="E2950" s="120"/>
      <c r="G2950" s="110"/>
    </row>
    <row r="2951" spans="2:7" ht="21.75" customHeight="1">
      <c r="B2951" s="98">
        <v>41310</v>
      </c>
      <c r="C2951" s="118" t="s">
        <v>184</v>
      </c>
      <c r="D2951" s="119" t="s">
        <v>2535</v>
      </c>
      <c r="E2951" s="117"/>
      <c r="G2951" s="110"/>
    </row>
    <row r="2952" spans="2:7" ht="21.75" customHeight="1">
      <c r="B2952" s="98">
        <v>41310</v>
      </c>
      <c r="C2952" s="118" t="s">
        <v>40</v>
      </c>
      <c r="D2952" s="119" t="s">
        <v>823</v>
      </c>
      <c r="E2952" s="120"/>
      <c r="G2952" s="110"/>
    </row>
    <row r="2953" spans="2:7" ht="21.75" customHeight="1">
      <c r="B2953" s="98">
        <v>41310</v>
      </c>
      <c r="C2953" s="118" t="s">
        <v>709</v>
      </c>
      <c r="D2953" s="119" t="s">
        <v>949</v>
      </c>
      <c r="E2953" s="111"/>
      <c r="G2953" s="110"/>
    </row>
    <row r="2954" spans="2:7" ht="21.75" customHeight="1">
      <c r="B2954" s="98">
        <v>41310</v>
      </c>
      <c r="C2954" s="118" t="s">
        <v>2</v>
      </c>
      <c r="D2954" s="119" t="s">
        <v>769</v>
      </c>
      <c r="E2954" s="112"/>
      <c r="G2954" s="110"/>
    </row>
    <row r="2955" spans="2:7" ht="21.75" customHeight="1">
      <c r="B2955" s="98">
        <v>41310</v>
      </c>
      <c r="C2955" s="118" t="s">
        <v>28</v>
      </c>
      <c r="D2955" s="119" t="s">
        <v>863</v>
      </c>
      <c r="E2955" s="112"/>
      <c r="G2955" s="110"/>
    </row>
    <row r="2956" spans="2:7" ht="21.75" customHeight="1">
      <c r="B2956" s="98">
        <v>41310</v>
      </c>
      <c r="C2956" s="118" t="s">
        <v>80</v>
      </c>
      <c r="D2956" s="119" t="s">
        <v>973</v>
      </c>
      <c r="E2956" s="113"/>
      <c r="G2956" s="110"/>
    </row>
    <row r="2957" spans="2:7" ht="21.75" customHeight="1">
      <c r="B2957" s="98">
        <v>41310</v>
      </c>
      <c r="C2957" s="118" t="s">
        <v>2</v>
      </c>
      <c r="D2957" s="119" t="s">
        <v>769</v>
      </c>
      <c r="E2957" s="32"/>
      <c r="G2957" s="110"/>
    </row>
    <row r="2958" spans="2:7" ht="21.75" customHeight="1">
      <c r="B2958" s="98">
        <v>41310</v>
      </c>
      <c r="C2958" s="118" t="s">
        <v>40</v>
      </c>
      <c r="D2958" s="119" t="s">
        <v>770</v>
      </c>
      <c r="E2958" s="120"/>
      <c r="G2958" s="110"/>
    </row>
    <row r="2959" spans="2:7" ht="21.75" customHeight="1">
      <c r="B2959" s="98">
        <v>41310</v>
      </c>
      <c r="C2959" s="118" t="s">
        <v>2</v>
      </c>
      <c r="D2959" s="119" t="s">
        <v>769</v>
      </c>
      <c r="E2959" s="78"/>
      <c r="G2959" s="110"/>
    </row>
    <row r="2960" spans="2:7" ht="21.75" customHeight="1">
      <c r="B2960" s="98">
        <v>41310</v>
      </c>
      <c r="C2960" s="118" t="s">
        <v>974</v>
      </c>
      <c r="D2960" s="119" t="s">
        <v>975</v>
      </c>
      <c r="E2960" s="78"/>
      <c r="G2960" s="110"/>
    </row>
    <row r="2961" spans="2:7" ht="21.75" customHeight="1">
      <c r="B2961" s="98">
        <v>41310</v>
      </c>
      <c r="C2961" s="118" t="s">
        <v>709</v>
      </c>
      <c r="D2961" s="119" t="s">
        <v>976</v>
      </c>
      <c r="E2961" s="78"/>
      <c r="G2961" s="110"/>
    </row>
    <row r="2962" spans="2:7" ht="21.75" customHeight="1">
      <c r="B2962" s="98">
        <v>41310</v>
      </c>
      <c r="C2962" s="118" t="s">
        <v>94</v>
      </c>
      <c r="D2962" s="119" t="s">
        <v>478</v>
      </c>
      <c r="E2962" s="78"/>
      <c r="G2962" s="110"/>
    </row>
    <row r="2963" spans="2:7" ht="21.75" customHeight="1">
      <c r="B2963" s="98">
        <v>41310</v>
      </c>
      <c r="C2963" s="118" t="s">
        <v>2</v>
      </c>
      <c r="D2963" s="119" t="s">
        <v>279</v>
      </c>
      <c r="E2963" s="78"/>
      <c r="G2963" s="110"/>
    </row>
    <row r="2964" spans="2:7" ht="21.75" customHeight="1">
      <c r="B2964" s="98">
        <v>41310</v>
      </c>
      <c r="C2964" s="118" t="s">
        <v>155</v>
      </c>
      <c r="D2964" s="119" t="s">
        <v>664</v>
      </c>
      <c r="E2964" s="78"/>
      <c r="G2964" s="110"/>
    </row>
    <row r="2965" spans="2:7" ht="21.75" customHeight="1">
      <c r="B2965" s="98">
        <v>41310</v>
      </c>
      <c r="C2965" s="118" t="s">
        <v>28</v>
      </c>
      <c r="D2965" s="119" t="s">
        <v>251</v>
      </c>
      <c r="E2965" s="9"/>
      <c r="G2965" s="110"/>
    </row>
    <row r="2966" spans="2:7" ht="21.75" customHeight="1">
      <c r="B2966" s="98">
        <v>41310</v>
      </c>
      <c r="C2966" s="118" t="s">
        <v>28</v>
      </c>
      <c r="D2966" s="119" t="s">
        <v>251</v>
      </c>
      <c r="E2966" s="9"/>
      <c r="G2966" s="110"/>
    </row>
    <row r="2967" spans="2:7" ht="21.75" customHeight="1">
      <c r="B2967" s="98">
        <v>41310</v>
      </c>
      <c r="C2967" s="118" t="s">
        <v>184</v>
      </c>
      <c r="D2967" s="119" t="s">
        <v>2524</v>
      </c>
      <c r="E2967" s="9"/>
      <c r="G2967" s="110"/>
    </row>
    <row r="2968" spans="2:7" ht="21.75" customHeight="1">
      <c r="B2968" s="98">
        <v>41310</v>
      </c>
      <c r="C2968" s="118" t="s">
        <v>709</v>
      </c>
      <c r="D2968" s="119" t="s">
        <v>976</v>
      </c>
      <c r="E2968" s="9"/>
      <c r="G2968" s="110"/>
    </row>
    <row r="2969" spans="2:7" ht="21.75" customHeight="1">
      <c r="B2969" s="98">
        <v>41310</v>
      </c>
      <c r="C2969" s="118" t="s">
        <v>956</v>
      </c>
      <c r="D2969" s="119" t="s">
        <v>955</v>
      </c>
      <c r="E2969" s="9"/>
      <c r="G2969" s="110"/>
    </row>
    <row r="2970" spans="2:7" ht="21.75" customHeight="1">
      <c r="B2970" s="98">
        <v>41310</v>
      </c>
      <c r="C2970" s="118" t="s">
        <v>28</v>
      </c>
      <c r="D2970" s="119" t="s">
        <v>251</v>
      </c>
      <c r="E2970" s="9"/>
      <c r="G2970" s="110"/>
    </row>
    <row r="2971" spans="2:7" ht="21.75" customHeight="1">
      <c r="B2971" s="98">
        <v>41310</v>
      </c>
      <c r="C2971" s="118" t="s">
        <v>2511</v>
      </c>
      <c r="D2971" s="119" t="s">
        <v>977</v>
      </c>
      <c r="E2971" s="9"/>
      <c r="G2971" s="110"/>
    </row>
    <row r="2972" spans="2:7" ht="21.75" customHeight="1">
      <c r="B2972" s="98">
        <v>41311</v>
      </c>
      <c r="C2972" s="118" t="s">
        <v>40</v>
      </c>
      <c r="D2972" s="119" t="s">
        <v>770</v>
      </c>
      <c r="E2972" s="120"/>
      <c r="G2972" s="110"/>
    </row>
    <row r="2973" spans="2:7" ht="21.75" customHeight="1">
      <c r="B2973" s="98">
        <v>41311</v>
      </c>
      <c r="C2973" s="118" t="s">
        <v>28</v>
      </c>
      <c r="D2973" s="119" t="s">
        <v>260</v>
      </c>
      <c r="E2973" s="120"/>
      <c r="G2973" s="110"/>
    </row>
    <row r="2974" spans="2:7" ht="21.75" customHeight="1">
      <c r="B2974" s="98">
        <v>41311</v>
      </c>
      <c r="C2974" s="118" t="s">
        <v>28</v>
      </c>
      <c r="D2974" s="119" t="s">
        <v>260</v>
      </c>
      <c r="E2974" s="120"/>
      <c r="G2974" s="110"/>
    </row>
    <row r="2975" spans="2:7" ht="21.75" customHeight="1">
      <c r="B2975" s="98">
        <v>41311</v>
      </c>
      <c r="C2975" s="118" t="s">
        <v>2</v>
      </c>
      <c r="D2975" s="119" t="s">
        <v>769</v>
      </c>
      <c r="E2975" s="117"/>
      <c r="G2975" s="110"/>
    </row>
    <row r="2976" spans="2:7" ht="21.75" customHeight="1">
      <c r="B2976" s="98">
        <v>41311</v>
      </c>
      <c r="C2976" s="118" t="s">
        <v>184</v>
      </c>
      <c r="D2976" s="119" t="s">
        <v>2028</v>
      </c>
      <c r="E2976" s="117"/>
      <c r="G2976" s="110"/>
    </row>
    <row r="2977" spans="2:7" ht="21.75" customHeight="1">
      <c r="B2977" s="98">
        <v>41311</v>
      </c>
      <c r="C2977" s="118" t="s">
        <v>28</v>
      </c>
      <c r="D2977" s="119" t="s">
        <v>935</v>
      </c>
      <c r="E2977" s="117"/>
      <c r="G2977" s="110"/>
    </row>
    <row r="2978" spans="2:7" ht="21.75" customHeight="1">
      <c r="B2978" s="98">
        <v>41311</v>
      </c>
      <c r="C2978" s="118" t="s">
        <v>40</v>
      </c>
      <c r="D2978" s="119" t="s">
        <v>770</v>
      </c>
      <c r="E2978" s="120"/>
      <c r="G2978" s="110"/>
    </row>
    <row r="2979" spans="2:7" ht="21.75" customHeight="1">
      <c r="B2979" s="98">
        <v>41311</v>
      </c>
      <c r="C2979" s="118" t="s">
        <v>2</v>
      </c>
      <c r="D2979" s="119" t="s">
        <v>769</v>
      </c>
      <c r="E2979" s="117"/>
      <c r="G2979" s="110"/>
    </row>
    <row r="2980" spans="2:7" ht="21.75" customHeight="1">
      <c r="B2980" s="98">
        <v>41311</v>
      </c>
      <c r="C2980" s="118" t="s">
        <v>2</v>
      </c>
      <c r="D2980" s="119" t="s">
        <v>769</v>
      </c>
      <c r="E2980" s="120"/>
      <c r="G2980" s="110"/>
    </row>
    <row r="2981" spans="2:7" ht="21.75" customHeight="1">
      <c r="B2981" s="98">
        <v>41311</v>
      </c>
      <c r="C2981" s="118" t="s">
        <v>40</v>
      </c>
      <c r="D2981" s="119" t="s">
        <v>978</v>
      </c>
      <c r="E2981" s="111"/>
      <c r="G2981" s="110"/>
    </row>
    <row r="2982" spans="2:7" ht="21.75" customHeight="1">
      <c r="B2982" s="98">
        <v>41311</v>
      </c>
      <c r="C2982" s="118" t="s">
        <v>184</v>
      </c>
      <c r="D2982" s="119" t="s">
        <v>2525</v>
      </c>
      <c r="E2982" s="112"/>
      <c r="G2982" s="110"/>
    </row>
    <row r="2983" spans="2:7" ht="21.75" customHeight="1">
      <c r="B2983" s="98">
        <v>41311</v>
      </c>
      <c r="C2983" s="118" t="s">
        <v>956</v>
      </c>
      <c r="D2983" s="119" t="s">
        <v>979</v>
      </c>
      <c r="E2983" s="112"/>
      <c r="G2983" s="110"/>
    </row>
    <row r="2984" spans="2:7" ht="21.75" customHeight="1">
      <c r="B2984" s="98">
        <v>41311</v>
      </c>
      <c r="C2984" s="118" t="s">
        <v>709</v>
      </c>
      <c r="D2984" s="119" t="s">
        <v>962</v>
      </c>
      <c r="E2984" s="113"/>
      <c r="G2984" s="110"/>
    </row>
    <row r="2985" spans="2:7" ht="21.75" customHeight="1">
      <c r="B2985" s="98">
        <v>41311</v>
      </c>
      <c r="C2985" s="118" t="s">
        <v>28</v>
      </c>
      <c r="D2985" s="119" t="s">
        <v>251</v>
      </c>
      <c r="E2985" s="32"/>
      <c r="G2985" s="110"/>
    </row>
    <row r="2986" spans="2:7" ht="21.75" customHeight="1">
      <c r="B2986" s="98">
        <v>41311</v>
      </c>
      <c r="C2986" s="118" t="s">
        <v>28</v>
      </c>
      <c r="D2986" s="119" t="s">
        <v>251</v>
      </c>
      <c r="E2986" s="120"/>
      <c r="G2986" s="110"/>
    </row>
    <row r="2987" spans="2:7" ht="21.75" customHeight="1">
      <c r="B2987" s="98">
        <v>41311</v>
      </c>
      <c r="C2987" s="118" t="s">
        <v>2</v>
      </c>
      <c r="D2987" s="119" t="s">
        <v>980</v>
      </c>
      <c r="E2987" s="78"/>
      <c r="G2987" s="110"/>
    </row>
    <row r="2988" spans="2:7" ht="21.75" customHeight="1">
      <c r="B2988" s="98">
        <v>41311</v>
      </c>
      <c r="C2988" s="118" t="s">
        <v>2</v>
      </c>
      <c r="D2988" s="119" t="s">
        <v>252</v>
      </c>
      <c r="E2988" s="78"/>
      <c r="G2988" s="110"/>
    </row>
    <row r="2989" spans="2:7" ht="21.75" customHeight="1">
      <c r="B2989" s="98">
        <v>41311</v>
      </c>
      <c r="C2989" s="118" t="s">
        <v>155</v>
      </c>
      <c r="D2989" s="119" t="s">
        <v>664</v>
      </c>
      <c r="E2989" s="78"/>
      <c r="G2989" s="110"/>
    </row>
    <row r="2990" spans="2:7" ht="21.75" customHeight="1">
      <c r="B2990" s="98">
        <v>41311</v>
      </c>
      <c r="C2990" s="118" t="s">
        <v>709</v>
      </c>
      <c r="D2990" s="119" t="s">
        <v>962</v>
      </c>
      <c r="E2990" s="78"/>
      <c r="G2990" s="110"/>
    </row>
    <row r="2991" spans="2:7" ht="21.75" customHeight="1">
      <c r="B2991" s="98">
        <v>41311</v>
      </c>
      <c r="C2991" s="118" t="s">
        <v>709</v>
      </c>
      <c r="D2991" s="119" t="s">
        <v>962</v>
      </c>
      <c r="E2991" s="78"/>
      <c r="G2991" s="110"/>
    </row>
    <row r="2992" spans="2:7" ht="21.75" customHeight="1">
      <c r="B2992" s="98">
        <v>41311</v>
      </c>
      <c r="C2992" s="118" t="s">
        <v>18</v>
      </c>
      <c r="D2992" s="119" t="s">
        <v>660</v>
      </c>
      <c r="E2992" s="78"/>
      <c r="G2992" s="110"/>
    </row>
    <row r="2993" spans="2:7" ht="21.75" customHeight="1">
      <c r="B2993" s="98">
        <v>41311</v>
      </c>
      <c r="C2993" s="118" t="s">
        <v>155</v>
      </c>
      <c r="D2993" s="119" t="s">
        <v>664</v>
      </c>
      <c r="E2993" s="9"/>
      <c r="G2993" s="110"/>
    </row>
    <row r="2994" spans="2:7" ht="21.75" customHeight="1">
      <c r="B2994" s="98">
        <v>41312</v>
      </c>
      <c r="C2994" s="118" t="s">
        <v>184</v>
      </c>
      <c r="D2994" s="119" t="s">
        <v>2535</v>
      </c>
      <c r="E2994" s="120"/>
      <c r="G2994" s="110"/>
    </row>
    <row r="2995" spans="2:7" ht="21.75" customHeight="1">
      <c r="B2995" s="98">
        <v>41312</v>
      </c>
      <c r="C2995" s="118" t="s">
        <v>392</v>
      </c>
      <c r="D2995" s="119" t="s">
        <v>981</v>
      </c>
      <c r="E2995" s="120"/>
      <c r="G2995" s="110"/>
    </row>
    <row r="2996" spans="2:7" ht="21.75" customHeight="1">
      <c r="B2996" s="98">
        <v>41312</v>
      </c>
      <c r="C2996" s="118" t="s">
        <v>2512</v>
      </c>
      <c r="D2996" s="119" t="s">
        <v>949</v>
      </c>
      <c r="E2996" s="120"/>
      <c r="G2996" s="110"/>
    </row>
    <row r="2997" spans="2:7" ht="21.75" customHeight="1">
      <c r="B2997" s="98">
        <v>41312</v>
      </c>
      <c r="C2997" s="118" t="s">
        <v>40</v>
      </c>
      <c r="D2997" s="119" t="s">
        <v>823</v>
      </c>
      <c r="E2997" s="117"/>
      <c r="G2997" s="110"/>
    </row>
    <row r="2998" spans="2:7" ht="21.75" customHeight="1">
      <c r="B2998" s="98">
        <v>41312</v>
      </c>
      <c r="C2998" s="118" t="s">
        <v>28</v>
      </c>
      <c r="D2998" s="119" t="s">
        <v>863</v>
      </c>
      <c r="E2998" s="117"/>
      <c r="G2998" s="110"/>
    </row>
    <row r="2999" spans="2:7" ht="21.75" customHeight="1">
      <c r="B2999" s="98">
        <v>41312</v>
      </c>
      <c r="C2999" s="118" t="s">
        <v>2</v>
      </c>
      <c r="D2999" s="119" t="s">
        <v>769</v>
      </c>
      <c r="E2999" s="117"/>
      <c r="G2999" s="110"/>
    </row>
    <row r="3000" spans="2:7" ht="21.75" customHeight="1">
      <c r="B3000" s="98">
        <v>41312</v>
      </c>
      <c r="C3000" s="118" t="s">
        <v>2</v>
      </c>
      <c r="D3000" s="119" t="s">
        <v>769</v>
      </c>
      <c r="E3000" s="120"/>
      <c r="G3000" s="110"/>
    </row>
    <row r="3001" spans="2:7" ht="21.75" customHeight="1">
      <c r="B3001" s="98">
        <v>41312</v>
      </c>
      <c r="C3001" s="118" t="s">
        <v>40</v>
      </c>
      <c r="D3001" s="119" t="s">
        <v>770</v>
      </c>
      <c r="E3001" s="117"/>
      <c r="G3001" s="110"/>
    </row>
    <row r="3002" spans="2:7" ht="21.75" customHeight="1">
      <c r="B3002" s="98">
        <v>41312</v>
      </c>
      <c r="C3002" s="118" t="s">
        <v>40</v>
      </c>
      <c r="D3002" s="119" t="s">
        <v>801</v>
      </c>
      <c r="E3002" s="120"/>
      <c r="G3002" s="110"/>
    </row>
    <row r="3003" spans="2:7" ht="21.75" customHeight="1">
      <c r="B3003" s="98">
        <v>41312</v>
      </c>
      <c r="C3003" s="118" t="s">
        <v>28</v>
      </c>
      <c r="D3003" s="119" t="s">
        <v>863</v>
      </c>
      <c r="E3003" s="111"/>
      <c r="G3003" s="110"/>
    </row>
    <row r="3004" spans="2:7" ht="21.75" customHeight="1">
      <c r="B3004" s="98">
        <v>41312</v>
      </c>
      <c r="C3004" s="118" t="s">
        <v>155</v>
      </c>
      <c r="D3004" s="119" t="s">
        <v>983</v>
      </c>
      <c r="E3004" s="112"/>
      <c r="G3004" s="110"/>
    </row>
    <row r="3005" spans="2:7" ht="21.75" customHeight="1">
      <c r="B3005" s="98">
        <v>41312</v>
      </c>
      <c r="C3005" s="118" t="s">
        <v>28</v>
      </c>
      <c r="D3005" s="119" t="s">
        <v>424</v>
      </c>
      <c r="E3005" s="112"/>
      <c r="G3005" s="110"/>
    </row>
    <row r="3006" spans="2:7" ht="21.75" customHeight="1">
      <c r="B3006" s="98">
        <v>41312</v>
      </c>
      <c r="C3006" s="118" t="s">
        <v>28</v>
      </c>
      <c r="D3006" s="119" t="s">
        <v>424</v>
      </c>
      <c r="E3006" s="113"/>
      <c r="G3006" s="110"/>
    </row>
    <row r="3007" spans="2:7" ht="21.75" customHeight="1">
      <c r="B3007" s="98">
        <v>41312</v>
      </c>
      <c r="C3007" s="118" t="s">
        <v>956</v>
      </c>
      <c r="D3007" s="119" t="s">
        <v>984</v>
      </c>
      <c r="E3007" s="32"/>
      <c r="G3007" s="110"/>
    </row>
    <row r="3008" spans="2:7" ht="21.75" customHeight="1">
      <c r="B3008" s="98">
        <v>41312</v>
      </c>
      <c r="C3008" s="118" t="s">
        <v>155</v>
      </c>
      <c r="D3008" s="119" t="s">
        <v>983</v>
      </c>
      <c r="E3008" s="120"/>
      <c r="G3008" s="110"/>
    </row>
    <row r="3009" spans="2:7" ht="21.75" customHeight="1">
      <c r="B3009" s="98">
        <v>41312</v>
      </c>
      <c r="C3009" s="118" t="s">
        <v>2</v>
      </c>
      <c r="D3009" s="119" t="s">
        <v>252</v>
      </c>
      <c r="E3009" s="78"/>
      <c r="G3009" s="110"/>
    </row>
    <row r="3010" spans="2:7" ht="21.75" customHeight="1">
      <c r="B3010" s="98">
        <v>41312</v>
      </c>
      <c r="C3010" s="118" t="s">
        <v>2</v>
      </c>
      <c r="D3010" s="119" t="s">
        <v>279</v>
      </c>
      <c r="E3010" s="78"/>
      <c r="G3010" s="110"/>
    </row>
    <row r="3011" spans="2:7" ht="21.75" customHeight="1">
      <c r="B3011" s="98">
        <v>41312</v>
      </c>
      <c r="C3011" s="118" t="s">
        <v>2</v>
      </c>
      <c r="D3011" s="119" t="s">
        <v>252</v>
      </c>
      <c r="E3011" s="78"/>
      <c r="G3011" s="110"/>
    </row>
    <row r="3012" spans="2:7" ht="21.75" customHeight="1">
      <c r="B3012" s="98">
        <v>41312</v>
      </c>
      <c r="C3012" s="118" t="s">
        <v>709</v>
      </c>
      <c r="D3012" s="119" t="s">
        <v>962</v>
      </c>
      <c r="E3012" s="78"/>
      <c r="G3012" s="110"/>
    </row>
    <row r="3013" spans="2:7" ht="21.75" customHeight="1">
      <c r="B3013" s="98">
        <v>41312</v>
      </c>
      <c r="C3013" s="118" t="s">
        <v>709</v>
      </c>
      <c r="D3013" s="119" t="s">
        <v>962</v>
      </c>
      <c r="E3013" s="78"/>
      <c r="G3013" s="110"/>
    </row>
    <row r="3014" spans="2:7" ht="21.75" customHeight="1">
      <c r="B3014" s="98">
        <v>41312</v>
      </c>
      <c r="C3014" s="118" t="s">
        <v>709</v>
      </c>
      <c r="D3014" s="119" t="s">
        <v>962</v>
      </c>
      <c r="E3014" s="78"/>
      <c r="G3014" s="110"/>
    </row>
    <row r="3015" spans="2:7" ht="21.75" customHeight="1">
      <c r="B3015" s="98">
        <v>41312</v>
      </c>
      <c r="C3015" s="118" t="s">
        <v>709</v>
      </c>
      <c r="D3015" s="119" t="s">
        <v>962</v>
      </c>
      <c r="E3015" s="9"/>
      <c r="G3015" s="110"/>
    </row>
    <row r="3016" spans="2:7" ht="21.75" customHeight="1">
      <c r="B3016" s="98">
        <v>41312</v>
      </c>
      <c r="C3016" s="118" t="s">
        <v>18</v>
      </c>
      <c r="D3016" s="119" t="s">
        <v>660</v>
      </c>
      <c r="E3016" s="9"/>
      <c r="G3016" s="110"/>
    </row>
    <row r="3017" spans="2:7" ht="21.75" customHeight="1">
      <c r="B3017" s="98">
        <v>41312</v>
      </c>
      <c r="C3017" s="118" t="s">
        <v>94</v>
      </c>
      <c r="D3017" s="119" t="s">
        <v>478</v>
      </c>
      <c r="E3017" s="9"/>
      <c r="G3017" s="110"/>
    </row>
    <row r="3018" spans="2:7" ht="21.75" customHeight="1">
      <c r="B3018" s="98">
        <v>41312</v>
      </c>
      <c r="C3018" s="118" t="s">
        <v>184</v>
      </c>
      <c r="D3018" s="119" t="s">
        <v>2524</v>
      </c>
      <c r="E3018" s="9"/>
      <c r="G3018" s="110"/>
    </row>
    <row r="3019" spans="2:7" ht="21.75" customHeight="1">
      <c r="B3019" s="121">
        <v>41313</v>
      </c>
      <c r="C3019" s="118" t="s">
        <v>28</v>
      </c>
      <c r="D3019" s="119" t="s">
        <v>985</v>
      </c>
      <c r="E3019" s="120"/>
      <c r="G3019" s="110"/>
    </row>
    <row r="3020" spans="2:7" ht="21.75" customHeight="1">
      <c r="B3020" s="121">
        <v>41313</v>
      </c>
      <c r="C3020" s="118" t="s">
        <v>28</v>
      </c>
      <c r="D3020" s="119" t="s">
        <v>863</v>
      </c>
      <c r="E3020" s="120"/>
      <c r="G3020" s="110"/>
    </row>
    <row r="3021" spans="2:7" ht="21.75" customHeight="1">
      <c r="B3021" s="121">
        <v>41313</v>
      </c>
      <c r="C3021" s="118" t="s">
        <v>28</v>
      </c>
      <c r="D3021" s="119" t="s">
        <v>987</v>
      </c>
      <c r="E3021" s="120"/>
      <c r="G3021" s="110"/>
    </row>
    <row r="3022" spans="2:7" ht="21.75" customHeight="1">
      <c r="B3022" s="121">
        <v>41313</v>
      </c>
      <c r="C3022" s="118" t="s">
        <v>392</v>
      </c>
      <c r="D3022" s="119" t="s">
        <v>471</v>
      </c>
      <c r="E3022" s="117"/>
      <c r="G3022" s="110"/>
    </row>
    <row r="3023" spans="2:7" ht="21.75" customHeight="1">
      <c r="B3023" s="121">
        <v>41313</v>
      </c>
      <c r="C3023" s="118" t="s">
        <v>2</v>
      </c>
      <c r="D3023" s="119" t="s">
        <v>769</v>
      </c>
      <c r="E3023" s="117"/>
      <c r="G3023" s="110"/>
    </row>
    <row r="3024" spans="2:7" ht="21.75" customHeight="1">
      <c r="B3024" s="121">
        <v>41313</v>
      </c>
      <c r="C3024" s="118" t="s">
        <v>392</v>
      </c>
      <c r="D3024" s="119" t="s">
        <v>471</v>
      </c>
      <c r="E3024" s="117"/>
      <c r="G3024" s="110"/>
    </row>
    <row r="3025" spans="2:7" ht="21.75" customHeight="1">
      <c r="B3025" s="121">
        <v>41313</v>
      </c>
      <c r="C3025" s="118" t="s">
        <v>28</v>
      </c>
      <c r="D3025" s="119" t="s">
        <v>549</v>
      </c>
      <c r="E3025" s="120"/>
      <c r="G3025" s="110"/>
    </row>
    <row r="3026" spans="2:7" ht="21.75" customHeight="1">
      <c r="B3026" s="121">
        <v>41313</v>
      </c>
      <c r="C3026" s="118" t="s">
        <v>2</v>
      </c>
      <c r="D3026" s="119" t="s">
        <v>279</v>
      </c>
      <c r="E3026" s="117"/>
      <c r="G3026" s="110"/>
    </row>
    <row r="3027" spans="2:7" ht="21.75" customHeight="1">
      <c r="B3027" s="121">
        <v>41313</v>
      </c>
      <c r="C3027" s="118" t="s">
        <v>40</v>
      </c>
      <c r="D3027" s="119" t="s">
        <v>770</v>
      </c>
      <c r="E3027" s="120"/>
      <c r="G3027" s="110"/>
    </row>
    <row r="3028" spans="2:7" ht="21.75" customHeight="1">
      <c r="B3028" s="121">
        <v>41313</v>
      </c>
      <c r="C3028" s="118" t="s">
        <v>18</v>
      </c>
      <c r="D3028" s="119" t="s">
        <v>660</v>
      </c>
      <c r="E3028" s="111"/>
      <c r="G3028" s="110"/>
    </row>
    <row r="3029" spans="2:7" ht="21.75" customHeight="1">
      <c r="B3029" s="121">
        <v>41313</v>
      </c>
      <c r="C3029" s="118" t="s">
        <v>2</v>
      </c>
      <c r="D3029" s="119" t="s">
        <v>279</v>
      </c>
      <c r="E3029" s="112"/>
      <c r="G3029" s="110"/>
    </row>
    <row r="3030" spans="2:7" ht="21.75" customHeight="1">
      <c r="B3030" s="121">
        <v>41313</v>
      </c>
      <c r="C3030" s="118" t="s">
        <v>28</v>
      </c>
      <c r="D3030" s="119" t="s">
        <v>194</v>
      </c>
      <c r="E3030" s="112"/>
      <c r="G3030" s="110"/>
    </row>
    <row r="3031" spans="2:7" ht="21.75" customHeight="1">
      <c r="B3031" s="121">
        <v>41313</v>
      </c>
      <c r="C3031" s="118" t="s">
        <v>40</v>
      </c>
      <c r="D3031" s="119" t="s">
        <v>986</v>
      </c>
      <c r="E3031" s="113"/>
      <c r="G3031" s="110"/>
    </row>
    <row r="3032" spans="2:7" ht="21.75" customHeight="1">
      <c r="B3032" s="121">
        <v>41313</v>
      </c>
      <c r="C3032" s="118" t="s">
        <v>40</v>
      </c>
      <c r="D3032" s="119" t="s">
        <v>770</v>
      </c>
      <c r="E3032" s="32"/>
      <c r="G3032" s="110"/>
    </row>
    <row r="3033" spans="2:7" ht="21.75" customHeight="1">
      <c r="B3033" s="121">
        <v>41313</v>
      </c>
      <c r="C3033" s="118" t="s">
        <v>40</v>
      </c>
      <c r="D3033" s="119" t="s">
        <v>770</v>
      </c>
      <c r="E3033" s="120"/>
      <c r="G3033" s="110"/>
    </row>
    <row r="3034" spans="2:7" ht="21.75" customHeight="1">
      <c r="B3034" s="121">
        <v>41313</v>
      </c>
      <c r="C3034" s="118" t="s">
        <v>28</v>
      </c>
      <c r="D3034" s="119" t="s">
        <v>194</v>
      </c>
      <c r="E3034" s="78"/>
      <c r="G3034" s="110"/>
    </row>
    <row r="3035" spans="2:7" ht="21.75" customHeight="1">
      <c r="B3035" s="121">
        <v>41313</v>
      </c>
      <c r="C3035" s="118" t="s">
        <v>94</v>
      </c>
      <c r="D3035" s="119" t="s">
        <v>679</v>
      </c>
      <c r="E3035" s="78"/>
      <c r="G3035" s="110"/>
    </row>
    <row r="3036" spans="2:7" ht="21.75" customHeight="1">
      <c r="B3036" s="121">
        <v>41313</v>
      </c>
      <c r="C3036" s="118" t="s">
        <v>2</v>
      </c>
      <c r="D3036" s="119" t="s">
        <v>252</v>
      </c>
      <c r="E3036" s="78"/>
      <c r="G3036" s="110"/>
    </row>
    <row r="3037" spans="2:7" ht="21.75" customHeight="1">
      <c r="B3037" s="121">
        <v>41313</v>
      </c>
      <c r="C3037" s="118" t="s">
        <v>2</v>
      </c>
      <c r="D3037" s="119" t="s">
        <v>252</v>
      </c>
      <c r="E3037" s="78"/>
      <c r="G3037" s="110"/>
    </row>
    <row r="3038" spans="2:7" ht="21.75" customHeight="1">
      <c r="B3038" s="121">
        <v>41313</v>
      </c>
      <c r="C3038" s="118" t="s">
        <v>40</v>
      </c>
      <c r="D3038" s="119" t="s">
        <v>986</v>
      </c>
      <c r="E3038" s="78"/>
      <c r="G3038" s="110"/>
    </row>
    <row r="3039" spans="2:7" ht="21.75" customHeight="1">
      <c r="B3039" s="121">
        <v>41316</v>
      </c>
      <c r="C3039" s="118" t="s">
        <v>956</v>
      </c>
      <c r="D3039" s="119" t="s">
        <v>955</v>
      </c>
      <c r="E3039" s="120"/>
      <c r="G3039" s="110"/>
    </row>
    <row r="3040" spans="2:7" ht="21.75" customHeight="1">
      <c r="B3040" s="121">
        <v>41316</v>
      </c>
      <c r="C3040" s="118" t="s">
        <v>40</v>
      </c>
      <c r="D3040" s="119" t="s">
        <v>770</v>
      </c>
      <c r="E3040" s="120"/>
      <c r="G3040" s="110"/>
    </row>
    <row r="3041" spans="2:7" ht="21.75" customHeight="1">
      <c r="B3041" s="121">
        <v>41316</v>
      </c>
      <c r="C3041" s="118" t="s">
        <v>709</v>
      </c>
      <c r="D3041" s="119" t="s">
        <v>949</v>
      </c>
      <c r="E3041" s="120"/>
      <c r="G3041" s="110"/>
    </row>
    <row r="3042" spans="2:7" ht="21.75" customHeight="1">
      <c r="B3042" s="121">
        <v>41316</v>
      </c>
      <c r="C3042" s="118" t="s">
        <v>40</v>
      </c>
      <c r="D3042" s="119" t="s">
        <v>991</v>
      </c>
      <c r="E3042" s="117"/>
      <c r="G3042" s="110"/>
    </row>
    <row r="3043" spans="2:7" ht="21.75" customHeight="1">
      <c r="B3043" s="121">
        <v>41316</v>
      </c>
      <c r="C3043" s="118" t="s">
        <v>392</v>
      </c>
      <c r="D3043" s="119" t="s">
        <v>471</v>
      </c>
      <c r="E3043" s="117"/>
      <c r="G3043" s="110"/>
    </row>
    <row r="3044" spans="2:7" ht="21.75" customHeight="1">
      <c r="B3044" s="121">
        <v>41316</v>
      </c>
      <c r="C3044" s="118" t="s">
        <v>2</v>
      </c>
      <c r="D3044" s="119" t="s">
        <v>769</v>
      </c>
      <c r="E3044" s="117"/>
      <c r="G3044" s="110"/>
    </row>
    <row r="3045" spans="2:7" ht="21.75" customHeight="1">
      <c r="B3045" s="121">
        <v>41316</v>
      </c>
      <c r="C3045" s="118" t="s">
        <v>28</v>
      </c>
      <c r="D3045" s="119" t="s">
        <v>257</v>
      </c>
      <c r="E3045" s="120"/>
      <c r="G3045" s="110"/>
    </row>
    <row r="3046" spans="2:7" ht="21.75" customHeight="1">
      <c r="B3046" s="121">
        <v>41316</v>
      </c>
      <c r="C3046" s="118" t="s">
        <v>2</v>
      </c>
      <c r="D3046" s="119" t="s">
        <v>769</v>
      </c>
      <c r="E3046" s="117"/>
      <c r="G3046" s="110"/>
    </row>
    <row r="3047" spans="2:7" ht="21.75" customHeight="1">
      <c r="B3047" s="121">
        <v>41316</v>
      </c>
      <c r="C3047" s="118" t="s">
        <v>40</v>
      </c>
      <c r="D3047" s="119" t="s">
        <v>786</v>
      </c>
      <c r="E3047" s="120"/>
      <c r="G3047" s="110"/>
    </row>
    <row r="3048" spans="2:7" ht="21.75" customHeight="1">
      <c r="B3048" s="121">
        <v>41316</v>
      </c>
      <c r="C3048" s="118" t="s">
        <v>155</v>
      </c>
      <c r="D3048" s="119" t="s">
        <v>206</v>
      </c>
      <c r="E3048" s="111"/>
      <c r="G3048" s="110"/>
    </row>
    <row r="3049" spans="2:7" ht="21.75" customHeight="1">
      <c r="B3049" s="121">
        <v>41316</v>
      </c>
      <c r="C3049" s="118" t="s">
        <v>392</v>
      </c>
      <c r="D3049" s="119" t="s">
        <v>471</v>
      </c>
      <c r="E3049" s="112"/>
      <c r="G3049" s="110"/>
    </row>
    <row r="3050" spans="2:7" ht="21.75" customHeight="1">
      <c r="B3050" s="121">
        <v>41316</v>
      </c>
      <c r="C3050" s="118" t="s">
        <v>1164</v>
      </c>
      <c r="D3050" s="119" t="s">
        <v>907</v>
      </c>
      <c r="E3050" s="112"/>
      <c r="G3050" s="110"/>
    </row>
    <row r="3051" spans="2:7" ht="21.75" customHeight="1">
      <c r="B3051" s="121">
        <v>41316</v>
      </c>
      <c r="C3051" s="118" t="s">
        <v>184</v>
      </c>
      <c r="D3051" s="119" t="s">
        <v>2525</v>
      </c>
      <c r="E3051" s="113"/>
      <c r="G3051" s="110"/>
    </row>
    <row r="3052" spans="2:7" ht="21.75" customHeight="1">
      <c r="B3052" s="121">
        <v>41316</v>
      </c>
      <c r="C3052" s="118" t="s">
        <v>28</v>
      </c>
      <c r="D3052" s="119" t="s">
        <v>863</v>
      </c>
      <c r="E3052" s="32"/>
      <c r="G3052" s="110"/>
    </row>
    <row r="3053" spans="2:7" ht="21.75" customHeight="1">
      <c r="B3053" s="121">
        <v>41316</v>
      </c>
      <c r="C3053" s="118" t="s">
        <v>28</v>
      </c>
      <c r="D3053" s="119" t="s">
        <v>863</v>
      </c>
      <c r="E3053" s="120"/>
      <c r="G3053" s="110"/>
    </row>
    <row r="3054" spans="2:7" ht="21.75" customHeight="1">
      <c r="B3054" s="121">
        <v>41316</v>
      </c>
      <c r="C3054" s="118" t="s">
        <v>155</v>
      </c>
      <c r="D3054" s="119" t="s">
        <v>206</v>
      </c>
      <c r="E3054" s="78"/>
      <c r="G3054" s="110"/>
    </row>
    <row r="3055" spans="2:7" ht="21.75" customHeight="1">
      <c r="B3055" s="121">
        <v>41316</v>
      </c>
      <c r="C3055" s="118" t="s">
        <v>155</v>
      </c>
      <c r="D3055" s="119" t="s">
        <v>206</v>
      </c>
      <c r="E3055" s="78"/>
      <c r="G3055" s="110"/>
    </row>
    <row r="3056" spans="2:7" ht="21.75" customHeight="1">
      <c r="B3056" s="121">
        <v>41316</v>
      </c>
      <c r="C3056" s="118" t="s">
        <v>2</v>
      </c>
      <c r="D3056" s="119" t="s">
        <v>769</v>
      </c>
      <c r="E3056" s="78"/>
      <c r="G3056" s="110"/>
    </row>
    <row r="3057" spans="2:7" ht="21.75" customHeight="1">
      <c r="B3057" s="121">
        <v>41316</v>
      </c>
      <c r="C3057" s="118" t="s">
        <v>2</v>
      </c>
      <c r="D3057" s="119" t="s">
        <v>769</v>
      </c>
      <c r="E3057" s="78"/>
      <c r="G3057" s="110"/>
    </row>
    <row r="3058" spans="2:7" ht="21.75" customHeight="1">
      <c r="B3058" s="121">
        <v>41316</v>
      </c>
      <c r="C3058" s="118" t="s">
        <v>28</v>
      </c>
      <c r="D3058" s="119" t="s">
        <v>863</v>
      </c>
      <c r="E3058" s="78"/>
      <c r="G3058" s="110"/>
    </row>
    <row r="3059" spans="2:7" ht="21.75" customHeight="1">
      <c r="B3059" s="121">
        <v>41316</v>
      </c>
      <c r="C3059" s="118" t="s">
        <v>28</v>
      </c>
      <c r="D3059" s="119" t="s">
        <v>863</v>
      </c>
      <c r="E3059" s="78"/>
      <c r="G3059" s="110"/>
    </row>
    <row r="3060" spans="2:7" ht="21.75" customHeight="1">
      <c r="B3060" s="121">
        <v>41316</v>
      </c>
      <c r="C3060" s="118" t="s">
        <v>392</v>
      </c>
      <c r="D3060" s="119" t="s">
        <v>471</v>
      </c>
      <c r="E3060" s="9"/>
      <c r="G3060" s="110"/>
    </row>
    <row r="3061" spans="2:7" ht="21.75" customHeight="1">
      <c r="B3061" s="121">
        <v>41316</v>
      </c>
      <c r="C3061" s="118" t="s">
        <v>94</v>
      </c>
      <c r="D3061" s="119" t="s">
        <v>919</v>
      </c>
      <c r="E3061" s="9"/>
      <c r="G3061" s="110"/>
    </row>
    <row r="3062" spans="2:7" ht="21.75" customHeight="1">
      <c r="B3062" s="121">
        <v>41316</v>
      </c>
      <c r="C3062" s="118" t="s">
        <v>709</v>
      </c>
      <c r="D3062" s="119" t="s">
        <v>949</v>
      </c>
      <c r="E3062" s="9"/>
      <c r="G3062" s="110"/>
    </row>
    <row r="3063" spans="2:7" ht="21.75" customHeight="1">
      <c r="B3063" s="121">
        <v>41317</v>
      </c>
      <c r="C3063" s="118" t="s">
        <v>184</v>
      </c>
      <c r="D3063" s="119" t="s">
        <v>2525</v>
      </c>
      <c r="E3063" s="120"/>
      <c r="G3063" s="110"/>
    </row>
    <row r="3064" spans="2:7" ht="21.75" customHeight="1">
      <c r="B3064" s="121">
        <v>41317</v>
      </c>
      <c r="C3064" s="118" t="s">
        <v>40</v>
      </c>
      <c r="D3064" s="119" t="s">
        <v>768</v>
      </c>
      <c r="E3064" s="120"/>
      <c r="G3064" s="110"/>
    </row>
    <row r="3065" spans="2:7" ht="21.75" customHeight="1">
      <c r="B3065" s="121">
        <v>41317</v>
      </c>
      <c r="C3065" s="118" t="s">
        <v>184</v>
      </c>
      <c r="D3065" s="119" t="s">
        <v>2525</v>
      </c>
      <c r="E3065" s="120"/>
      <c r="G3065" s="110"/>
    </row>
    <row r="3066" spans="2:7" ht="21.75" customHeight="1">
      <c r="B3066" s="121">
        <v>41317</v>
      </c>
      <c r="C3066" s="118" t="s">
        <v>40</v>
      </c>
      <c r="D3066" s="119" t="s">
        <v>768</v>
      </c>
      <c r="E3066" s="117"/>
      <c r="G3066" s="110"/>
    </row>
    <row r="3067" spans="2:7" ht="21.75" customHeight="1">
      <c r="B3067" s="121">
        <v>41317</v>
      </c>
      <c r="C3067" s="118" t="s">
        <v>2</v>
      </c>
      <c r="D3067" s="119" t="s">
        <v>769</v>
      </c>
      <c r="E3067" s="117"/>
      <c r="G3067" s="110"/>
    </row>
    <row r="3068" spans="2:7" ht="21.75" customHeight="1">
      <c r="B3068" s="121">
        <v>41317</v>
      </c>
      <c r="C3068" s="118" t="s">
        <v>184</v>
      </c>
      <c r="D3068" s="119" t="s">
        <v>2525</v>
      </c>
      <c r="E3068" s="117"/>
      <c r="G3068" s="110"/>
    </row>
    <row r="3069" spans="2:7" ht="21.75" customHeight="1">
      <c r="B3069" s="121">
        <v>41317</v>
      </c>
      <c r="C3069" s="118" t="s">
        <v>2</v>
      </c>
      <c r="D3069" s="119" t="s">
        <v>769</v>
      </c>
      <c r="E3069" s="120"/>
      <c r="G3069" s="110"/>
    </row>
    <row r="3070" spans="2:7" ht="21.75" customHeight="1">
      <c r="B3070" s="121">
        <v>41317</v>
      </c>
      <c r="C3070" s="118" t="s">
        <v>40</v>
      </c>
      <c r="D3070" s="119" t="s">
        <v>768</v>
      </c>
      <c r="E3070" s="117"/>
      <c r="G3070" s="110"/>
    </row>
    <row r="3071" spans="2:7" ht="21.75" customHeight="1">
      <c r="B3071" s="121">
        <v>41317</v>
      </c>
      <c r="C3071" s="118" t="s">
        <v>40</v>
      </c>
      <c r="D3071" s="119" t="s">
        <v>770</v>
      </c>
      <c r="E3071" s="120"/>
      <c r="G3071" s="110"/>
    </row>
    <row r="3072" spans="2:7" ht="21.75" customHeight="1">
      <c r="B3072" s="121">
        <v>41317</v>
      </c>
      <c r="C3072" s="118" t="s">
        <v>28</v>
      </c>
      <c r="D3072" s="119" t="s">
        <v>987</v>
      </c>
      <c r="E3072" s="111"/>
      <c r="G3072" s="110"/>
    </row>
    <row r="3073" spans="2:7" ht="21.75" customHeight="1">
      <c r="B3073" s="121">
        <v>41317</v>
      </c>
      <c r="C3073" s="118" t="s">
        <v>28</v>
      </c>
      <c r="D3073" s="119" t="s">
        <v>820</v>
      </c>
      <c r="E3073" s="112"/>
      <c r="G3073" s="110"/>
    </row>
    <row r="3074" spans="2:7" ht="21.75" customHeight="1">
      <c r="B3074" s="121">
        <v>41317</v>
      </c>
      <c r="C3074" s="118" t="s">
        <v>956</v>
      </c>
      <c r="D3074" s="119" t="s">
        <v>993</v>
      </c>
      <c r="E3074" s="112"/>
      <c r="G3074" s="110"/>
    </row>
    <row r="3075" spans="2:7" ht="21.75" customHeight="1">
      <c r="B3075" s="121">
        <v>41317</v>
      </c>
      <c r="C3075" s="118" t="s">
        <v>155</v>
      </c>
      <c r="D3075" s="119" t="s">
        <v>943</v>
      </c>
      <c r="E3075" s="113"/>
      <c r="G3075" s="110"/>
    </row>
    <row r="3076" spans="2:7" ht="21.75" customHeight="1">
      <c r="B3076" s="121">
        <v>41317</v>
      </c>
      <c r="C3076" s="118" t="s">
        <v>28</v>
      </c>
      <c r="D3076" s="119" t="s">
        <v>549</v>
      </c>
      <c r="E3076" s="32"/>
      <c r="G3076" s="110"/>
    </row>
    <row r="3077" spans="2:7" ht="21.75" customHeight="1">
      <c r="B3077" s="121">
        <v>41317</v>
      </c>
      <c r="C3077" s="118" t="s">
        <v>40</v>
      </c>
      <c r="D3077" s="119" t="s">
        <v>823</v>
      </c>
      <c r="E3077" s="120"/>
      <c r="G3077" s="110"/>
    </row>
    <row r="3078" spans="2:7" ht="21.75" customHeight="1">
      <c r="B3078" s="121">
        <v>41317</v>
      </c>
      <c r="C3078" s="118" t="s">
        <v>40</v>
      </c>
      <c r="D3078" s="119" t="s">
        <v>193</v>
      </c>
      <c r="E3078" s="78"/>
      <c r="G3078" s="110"/>
    </row>
    <row r="3079" spans="2:7" ht="21.75" customHeight="1">
      <c r="B3079" s="121">
        <v>41317</v>
      </c>
      <c r="C3079" s="118" t="s">
        <v>956</v>
      </c>
      <c r="D3079" s="119" t="s">
        <v>993</v>
      </c>
      <c r="E3079" s="78"/>
      <c r="G3079" s="110"/>
    </row>
    <row r="3080" spans="2:7" ht="21.75" customHeight="1">
      <c r="B3080" s="121">
        <v>41317</v>
      </c>
      <c r="C3080" s="118" t="s">
        <v>94</v>
      </c>
      <c r="D3080" s="119" t="s">
        <v>994</v>
      </c>
      <c r="E3080" s="78"/>
      <c r="G3080" s="110"/>
    </row>
    <row r="3081" spans="2:7" ht="21.75" customHeight="1">
      <c r="B3081" s="121">
        <v>41317</v>
      </c>
      <c r="C3081" s="118" t="s">
        <v>94</v>
      </c>
      <c r="D3081" s="119" t="s">
        <v>478</v>
      </c>
      <c r="E3081" s="78"/>
      <c r="G3081" s="110"/>
    </row>
    <row r="3082" spans="2:7" ht="21.75" customHeight="1">
      <c r="B3082" s="121">
        <v>41317</v>
      </c>
      <c r="C3082" s="118" t="s">
        <v>155</v>
      </c>
      <c r="D3082" s="119" t="s">
        <v>943</v>
      </c>
      <c r="E3082" s="78"/>
      <c r="G3082" s="110"/>
    </row>
    <row r="3083" spans="2:7" ht="21.75" customHeight="1">
      <c r="B3083" s="121">
        <v>41317</v>
      </c>
      <c r="C3083" s="118" t="s">
        <v>40</v>
      </c>
      <c r="D3083" s="119" t="s">
        <v>193</v>
      </c>
      <c r="E3083" s="78"/>
      <c r="G3083" s="110"/>
    </row>
    <row r="3084" spans="2:7" ht="21.75" customHeight="1">
      <c r="B3084" s="121">
        <v>41317</v>
      </c>
      <c r="C3084" s="118" t="s">
        <v>184</v>
      </c>
      <c r="D3084" s="119" t="s">
        <v>2028</v>
      </c>
      <c r="E3084" s="9"/>
      <c r="G3084" s="110"/>
    </row>
    <row r="3085" spans="2:7" ht="21.75" customHeight="1">
      <c r="B3085" s="121">
        <v>41317</v>
      </c>
      <c r="C3085" s="118" t="s">
        <v>18</v>
      </c>
      <c r="D3085" s="119" t="s">
        <v>660</v>
      </c>
      <c r="E3085" s="9"/>
      <c r="G3085" s="110"/>
    </row>
    <row r="3086" spans="2:7" ht="21.75" customHeight="1">
      <c r="B3086" s="121">
        <v>41317</v>
      </c>
      <c r="C3086" s="118" t="s">
        <v>956</v>
      </c>
      <c r="D3086" s="119" t="s">
        <v>993</v>
      </c>
      <c r="E3086" s="9"/>
      <c r="G3086" s="110"/>
    </row>
    <row r="3087" spans="2:7" ht="21.75" customHeight="1">
      <c r="B3087" s="121">
        <v>41317</v>
      </c>
      <c r="C3087" s="118" t="s">
        <v>709</v>
      </c>
      <c r="D3087" s="119" t="s">
        <v>995</v>
      </c>
      <c r="E3087" s="9"/>
      <c r="G3087" s="110"/>
    </row>
    <row r="3088" spans="2:7" ht="21.75" customHeight="1">
      <c r="B3088" s="121">
        <v>41317</v>
      </c>
      <c r="C3088" s="118" t="s">
        <v>709</v>
      </c>
      <c r="D3088" s="119" t="s">
        <v>995</v>
      </c>
      <c r="E3088" s="9"/>
      <c r="G3088" s="110"/>
    </row>
    <row r="3089" spans="2:7" ht="21.75" customHeight="1">
      <c r="B3089" s="121">
        <v>41318</v>
      </c>
      <c r="C3089" s="118" t="s">
        <v>28</v>
      </c>
      <c r="D3089" s="119" t="s">
        <v>549</v>
      </c>
      <c r="E3089" s="120"/>
      <c r="G3089" s="110"/>
    </row>
    <row r="3090" spans="2:7" ht="21.75" customHeight="1">
      <c r="B3090" s="121">
        <v>41318</v>
      </c>
      <c r="C3090" s="118" t="s">
        <v>28</v>
      </c>
      <c r="D3090" s="119" t="s">
        <v>549</v>
      </c>
      <c r="E3090" s="120"/>
      <c r="G3090" s="110"/>
    </row>
    <row r="3091" spans="2:7" ht="21.75" customHeight="1">
      <c r="B3091" s="121">
        <v>41318</v>
      </c>
      <c r="C3091" s="118" t="s">
        <v>2</v>
      </c>
      <c r="D3091" s="119" t="s">
        <v>997</v>
      </c>
      <c r="E3091" s="120"/>
      <c r="G3091" s="110"/>
    </row>
    <row r="3092" spans="2:7" ht="21.75" customHeight="1">
      <c r="B3092" s="121">
        <v>41318</v>
      </c>
      <c r="C3092" s="118" t="s">
        <v>40</v>
      </c>
      <c r="D3092" s="119" t="s">
        <v>770</v>
      </c>
      <c r="E3092" s="117"/>
      <c r="G3092" s="110"/>
    </row>
    <row r="3093" spans="2:7" ht="21.75" customHeight="1">
      <c r="B3093" s="121">
        <v>41318</v>
      </c>
      <c r="C3093" s="118" t="s">
        <v>28</v>
      </c>
      <c r="D3093" s="119" t="s">
        <v>863</v>
      </c>
      <c r="E3093" s="117"/>
      <c r="G3093" s="110"/>
    </row>
    <row r="3094" spans="2:7" ht="21.75" customHeight="1">
      <c r="B3094" s="121">
        <v>41318</v>
      </c>
      <c r="C3094" s="118" t="s">
        <v>28</v>
      </c>
      <c r="D3094" s="119" t="s">
        <v>987</v>
      </c>
      <c r="E3094" s="117"/>
      <c r="G3094" s="110"/>
    </row>
    <row r="3095" spans="2:7" ht="21.75" customHeight="1">
      <c r="B3095" s="121">
        <v>41318</v>
      </c>
      <c r="C3095" s="118" t="s">
        <v>709</v>
      </c>
      <c r="D3095" s="119" t="s">
        <v>949</v>
      </c>
      <c r="E3095" s="120"/>
      <c r="G3095" s="110"/>
    </row>
    <row r="3096" spans="2:7" ht="21.75" customHeight="1">
      <c r="B3096" s="121">
        <v>41318</v>
      </c>
      <c r="C3096" s="118" t="s">
        <v>392</v>
      </c>
      <c r="D3096" s="119" t="s">
        <v>471</v>
      </c>
      <c r="E3096" s="117"/>
      <c r="G3096" s="110"/>
    </row>
    <row r="3097" spans="2:7" ht="21.75" customHeight="1">
      <c r="B3097" s="121">
        <v>41318</v>
      </c>
      <c r="C3097" s="118" t="s">
        <v>392</v>
      </c>
      <c r="D3097" s="119" t="s">
        <v>471</v>
      </c>
      <c r="E3097" s="120"/>
      <c r="G3097" s="110"/>
    </row>
    <row r="3098" spans="2:7" ht="21.75" customHeight="1">
      <c r="B3098" s="121">
        <v>41318</v>
      </c>
      <c r="C3098" s="118" t="s">
        <v>1461</v>
      </c>
      <c r="D3098" s="119" t="s">
        <v>839</v>
      </c>
      <c r="E3098" s="111"/>
      <c r="G3098" s="110"/>
    </row>
    <row r="3099" spans="2:7" ht="21.75" customHeight="1">
      <c r="B3099" s="121">
        <v>41318</v>
      </c>
      <c r="C3099" s="118" t="s">
        <v>28</v>
      </c>
      <c r="D3099" s="119" t="s">
        <v>987</v>
      </c>
      <c r="E3099" s="112"/>
      <c r="G3099" s="110"/>
    </row>
    <row r="3100" spans="2:7" ht="21.75" customHeight="1">
      <c r="B3100" s="121">
        <v>41318</v>
      </c>
      <c r="C3100" s="118" t="s">
        <v>2</v>
      </c>
      <c r="D3100" s="119" t="s">
        <v>769</v>
      </c>
      <c r="E3100" s="112"/>
      <c r="G3100" s="110"/>
    </row>
    <row r="3101" spans="2:7" ht="21.75" customHeight="1">
      <c r="B3101" s="121">
        <v>41318</v>
      </c>
      <c r="C3101" s="118" t="s">
        <v>28</v>
      </c>
      <c r="D3101" s="119" t="s">
        <v>863</v>
      </c>
      <c r="E3101" s="113"/>
      <c r="G3101" s="110"/>
    </row>
    <row r="3102" spans="2:7" ht="21.75" customHeight="1">
      <c r="B3102" s="121">
        <v>41318</v>
      </c>
      <c r="C3102" s="118" t="s">
        <v>2</v>
      </c>
      <c r="D3102" s="119" t="s">
        <v>769</v>
      </c>
      <c r="E3102" s="32"/>
      <c r="G3102" s="110"/>
    </row>
    <row r="3103" spans="2:7" ht="21.75" customHeight="1">
      <c r="B3103" s="121">
        <v>41318</v>
      </c>
      <c r="C3103" s="118" t="s">
        <v>392</v>
      </c>
      <c r="D3103" s="119" t="s">
        <v>471</v>
      </c>
      <c r="E3103" s="120"/>
      <c r="G3103" s="110"/>
    </row>
    <row r="3104" spans="2:7" ht="21.75" customHeight="1">
      <c r="B3104" s="121">
        <v>41318</v>
      </c>
      <c r="C3104" s="118" t="s">
        <v>2</v>
      </c>
      <c r="D3104" s="119" t="s">
        <v>769</v>
      </c>
      <c r="E3104" s="78"/>
      <c r="G3104" s="110"/>
    </row>
    <row r="3105" spans="2:7" ht="21.75" customHeight="1">
      <c r="B3105" s="121">
        <v>41318</v>
      </c>
      <c r="C3105" s="118" t="s">
        <v>2</v>
      </c>
      <c r="D3105" s="119" t="s">
        <v>769</v>
      </c>
      <c r="E3105" s="78"/>
      <c r="G3105" s="110"/>
    </row>
    <row r="3106" spans="2:7" ht="21.75" customHeight="1">
      <c r="B3106" s="121">
        <v>41318</v>
      </c>
      <c r="C3106" s="118" t="s">
        <v>28</v>
      </c>
      <c r="D3106" s="119" t="s">
        <v>754</v>
      </c>
      <c r="E3106" s="78"/>
      <c r="G3106" s="110"/>
    </row>
    <row r="3107" spans="2:7" ht="21.75" customHeight="1">
      <c r="B3107" s="121">
        <v>41318</v>
      </c>
      <c r="C3107" s="118" t="s">
        <v>94</v>
      </c>
      <c r="D3107" s="119" t="s">
        <v>478</v>
      </c>
      <c r="E3107" s="78"/>
      <c r="G3107" s="110"/>
    </row>
    <row r="3108" spans="2:7" ht="21.75" customHeight="1">
      <c r="B3108" s="121">
        <v>41318</v>
      </c>
      <c r="C3108" s="118" t="s">
        <v>2</v>
      </c>
      <c r="D3108" s="119" t="s">
        <v>996</v>
      </c>
      <c r="E3108" s="78"/>
      <c r="G3108" s="110"/>
    </row>
    <row r="3109" spans="2:7" ht="21.75" customHeight="1">
      <c r="B3109" s="121">
        <v>41318</v>
      </c>
      <c r="C3109" s="118" t="s">
        <v>184</v>
      </c>
      <c r="D3109" s="119" t="s">
        <v>184</v>
      </c>
      <c r="E3109" s="78"/>
      <c r="G3109" s="110"/>
    </row>
    <row r="3110" spans="2:7" ht="21.75" customHeight="1">
      <c r="B3110" s="121">
        <v>41318</v>
      </c>
      <c r="C3110" s="118" t="s">
        <v>94</v>
      </c>
      <c r="D3110" s="119" t="s">
        <v>478</v>
      </c>
      <c r="E3110" s="9"/>
      <c r="G3110" s="110"/>
    </row>
    <row r="3111" spans="2:7" ht="21.75" customHeight="1">
      <c r="B3111" s="121">
        <v>41318</v>
      </c>
      <c r="C3111" s="118" t="s">
        <v>956</v>
      </c>
      <c r="D3111" s="119" t="s">
        <v>969</v>
      </c>
      <c r="E3111" s="9"/>
      <c r="G3111" s="110"/>
    </row>
    <row r="3112" spans="2:7" ht="21.75" customHeight="1">
      <c r="B3112" s="121">
        <v>41318</v>
      </c>
      <c r="C3112" s="118" t="s">
        <v>956</v>
      </c>
      <c r="D3112" s="119" t="s">
        <v>969</v>
      </c>
      <c r="E3112" s="9"/>
      <c r="G3112" s="110"/>
    </row>
    <row r="3113" spans="2:7" ht="21.75" customHeight="1">
      <c r="B3113" s="121">
        <v>41318</v>
      </c>
      <c r="C3113" s="118" t="s">
        <v>28</v>
      </c>
      <c r="D3113" s="119" t="s">
        <v>194</v>
      </c>
      <c r="E3113" s="9"/>
      <c r="G3113" s="110"/>
    </row>
    <row r="3114" spans="2:7" ht="21.75" customHeight="1">
      <c r="B3114" s="121">
        <v>41318</v>
      </c>
      <c r="C3114" s="118" t="s">
        <v>28</v>
      </c>
      <c r="D3114" s="119" t="s">
        <v>194</v>
      </c>
      <c r="E3114" s="9"/>
      <c r="G3114" s="110"/>
    </row>
    <row r="3115" spans="2:7" ht="21.75" customHeight="1">
      <c r="B3115" s="121">
        <v>41318</v>
      </c>
      <c r="C3115" s="118" t="s">
        <v>28</v>
      </c>
      <c r="D3115" s="119" t="s">
        <v>549</v>
      </c>
      <c r="E3115" s="9"/>
      <c r="G3115" s="110"/>
    </row>
    <row r="3116" spans="2:7" ht="21.75" customHeight="1">
      <c r="B3116" s="121">
        <v>41318</v>
      </c>
      <c r="C3116" s="118" t="s">
        <v>94</v>
      </c>
      <c r="D3116" s="119" t="s">
        <v>478</v>
      </c>
      <c r="E3116" s="9"/>
      <c r="G3116" s="110"/>
    </row>
    <row r="3117" spans="2:7" ht="21.75" customHeight="1">
      <c r="B3117" s="121">
        <v>41318</v>
      </c>
      <c r="C3117" s="118" t="s">
        <v>2</v>
      </c>
      <c r="D3117" s="119" t="s">
        <v>997</v>
      </c>
      <c r="E3117" s="9"/>
      <c r="G3117" s="110"/>
    </row>
    <row r="3118" spans="2:7" ht="21.75" customHeight="1">
      <c r="B3118" s="121">
        <v>41318</v>
      </c>
      <c r="C3118" s="118" t="s">
        <v>40</v>
      </c>
      <c r="D3118" s="119" t="s">
        <v>180</v>
      </c>
      <c r="E3118" s="9"/>
      <c r="G3118" s="110"/>
    </row>
    <row r="3119" spans="2:7" ht="21.75" customHeight="1">
      <c r="B3119" s="121">
        <v>41318</v>
      </c>
      <c r="C3119" s="118" t="s">
        <v>40</v>
      </c>
      <c r="D3119" s="119" t="s">
        <v>998</v>
      </c>
      <c r="E3119" s="9"/>
      <c r="G3119" s="110"/>
    </row>
    <row r="3120" spans="2:7" ht="21.75" customHeight="1">
      <c r="B3120" s="121">
        <v>41319</v>
      </c>
      <c r="C3120" s="118" t="s">
        <v>2</v>
      </c>
      <c r="D3120" s="119" t="s">
        <v>769</v>
      </c>
      <c r="E3120" s="120"/>
      <c r="G3120" s="110"/>
    </row>
    <row r="3121" spans="2:7" ht="21.75" customHeight="1">
      <c r="B3121" s="121">
        <v>41319</v>
      </c>
      <c r="C3121" s="118" t="s">
        <v>28</v>
      </c>
      <c r="D3121" s="119" t="s">
        <v>863</v>
      </c>
      <c r="E3121" s="120"/>
      <c r="G3121" s="110"/>
    </row>
    <row r="3122" spans="2:7" ht="21.75" customHeight="1">
      <c r="B3122" s="121">
        <v>41319</v>
      </c>
      <c r="C3122" s="118" t="s">
        <v>2</v>
      </c>
      <c r="D3122" s="119" t="s">
        <v>769</v>
      </c>
      <c r="E3122" s="120"/>
      <c r="G3122" s="110"/>
    </row>
    <row r="3123" spans="2:7" ht="21.75" customHeight="1">
      <c r="B3123" s="121">
        <v>41319</v>
      </c>
      <c r="C3123" s="118" t="s">
        <v>28</v>
      </c>
      <c r="D3123" s="119" t="s">
        <v>754</v>
      </c>
      <c r="E3123" s="117"/>
      <c r="G3123" s="110"/>
    </row>
    <row r="3124" spans="2:7" ht="21.75" customHeight="1">
      <c r="B3124" s="121">
        <v>41319</v>
      </c>
      <c r="C3124" s="118" t="s">
        <v>956</v>
      </c>
      <c r="D3124" s="119" t="s">
        <v>969</v>
      </c>
      <c r="E3124" s="117"/>
      <c r="G3124" s="110"/>
    </row>
    <row r="3125" spans="2:7" ht="21.75" customHeight="1">
      <c r="B3125" s="121">
        <v>41319</v>
      </c>
      <c r="C3125" s="118" t="s">
        <v>956</v>
      </c>
      <c r="D3125" s="119" t="s">
        <v>969</v>
      </c>
      <c r="E3125" s="117"/>
      <c r="G3125" s="110"/>
    </row>
    <row r="3126" spans="2:7" ht="21.75" customHeight="1">
      <c r="B3126" s="121">
        <v>41319</v>
      </c>
      <c r="C3126" s="118" t="s">
        <v>94</v>
      </c>
      <c r="D3126" s="119" t="s">
        <v>478</v>
      </c>
      <c r="E3126" s="120"/>
      <c r="G3126" s="110"/>
    </row>
    <row r="3127" spans="2:7" ht="21.75" customHeight="1">
      <c r="B3127" s="121">
        <v>41319</v>
      </c>
      <c r="C3127" s="118" t="s">
        <v>956</v>
      </c>
      <c r="D3127" s="119" t="s">
        <v>969</v>
      </c>
      <c r="E3127" s="117"/>
      <c r="G3127" s="110"/>
    </row>
    <row r="3128" spans="2:7" ht="21.75" customHeight="1">
      <c r="B3128" s="121">
        <v>41319</v>
      </c>
      <c r="C3128" s="118" t="s">
        <v>709</v>
      </c>
      <c r="D3128" s="119" t="s">
        <v>999</v>
      </c>
      <c r="E3128" s="120"/>
      <c r="G3128" s="110"/>
    </row>
    <row r="3129" spans="2:7" ht="21.75" customHeight="1">
      <c r="B3129" s="121">
        <v>41319</v>
      </c>
      <c r="C3129" s="118" t="s">
        <v>2</v>
      </c>
      <c r="D3129" s="119" t="s">
        <v>279</v>
      </c>
      <c r="E3129" s="111"/>
      <c r="G3129" s="110"/>
    </row>
    <row r="3130" spans="2:7" ht="21.75" customHeight="1">
      <c r="B3130" s="121">
        <v>41319</v>
      </c>
      <c r="C3130" s="118" t="s">
        <v>40</v>
      </c>
      <c r="D3130" s="119" t="s">
        <v>193</v>
      </c>
      <c r="E3130" s="112"/>
      <c r="G3130" s="110"/>
    </row>
    <row r="3131" spans="2:7" ht="21.75" customHeight="1">
      <c r="B3131" s="121">
        <v>41319</v>
      </c>
      <c r="C3131" s="118" t="s">
        <v>40</v>
      </c>
      <c r="D3131" s="119" t="s">
        <v>196</v>
      </c>
      <c r="E3131" s="112"/>
      <c r="G3131" s="110"/>
    </row>
    <row r="3132" spans="2:7" ht="21.75" customHeight="1">
      <c r="B3132" s="121">
        <v>41319</v>
      </c>
      <c r="C3132" s="118" t="s">
        <v>2</v>
      </c>
      <c r="D3132" s="119" t="s">
        <v>252</v>
      </c>
      <c r="E3132" s="113"/>
      <c r="G3132" s="110"/>
    </row>
    <row r="3133" spans="2:7" ht="21.75" customHeight="1">
      <c r="B3133" s="121">
        <v>41319</v>
      </c>
      <c r="C3133" s="118" t="s">
        <v>2</v>
      </c>
      <c r="D3133" s="119" t="s">
        <v>252</v>
      </c>
      <c r="E3133" s="32"/>
      <c r="G3133" s="110"/>
    </row>
    <row r="3134" spans="2:7" ht="21.75" customHeight="1">
      <c r="B3134" s="121">
        <v>41319</v>
      </c>
      <c r="C3134" s="118" t="s">
        <v>28</v>
      </c>
      <c r="D3134" s="119" t="s">
        <v>251</v>
      </c>
      <c r="E3134" s="120"/>
      <c r="G3134" s="110"/>
    </row>
    <row r="3135" spans="2:7" ht="21.75" customHeight="1">
      <c r="B3135" s="121">
        <v>41319</v>
      </c>
      <c r="C3135" s="118" t="s">
        <v>28</v>
      </c>
      <c r="D3135" s="119" t="s">
        <v>251</v>
      </c>
      <c r="E3135" s="78"/>
      <c r="G3135" s="110"/>
    </row>
    <row r="3136" spans="2:7" ht="21.75" customHeight="1">
      <c r="B3136" s="121">
        <v>41320</v>
      </c>
      <c r="C3136" s="118" t="s">
        <v>28</v>
      </c>
      <c r="D3136" s="119" t="s">
        <v>863</v>
      </c>
      <c r="E3136" s="120"/>
      <c r="G3136" s="110"/>
    </row>
    <row r="3137" spans="2:7" ht="21.75" customHeight="1">
      <c r="B3137" s="121">
        <v>41320</v>
      </c>
      <c r="C3137" s="118" t="s">
        <v>28</v>
      </c>
      <c r="D3137" s="119" t="s">
        <v>754</v>
      </c>
      <c r="E3137" s="120"/>
      <c r="G3137" s="110"/>
    </row>
    <row r="3138" spans="2:7" ht="21.75" customHeight="1">
      <c r="B3138" s="121">
        <v>41320</v>
      </c>
      <c r="C3138" s="118" t="s">
        <v>324</v>
      </c>
      <c r="D3138" s="119" t="s">
        <v>1000</v>
      </c>
      <c r="E3138" s="120"/>
      <c r="G3138" s="110"/>
    </row>
    <row r="3139" spans="2:7" ht="21.75" customHeight="1">
      <c r="B3139" s="121">
        <v>41320</v>
      </c>
      <c r="C3139" s="118" t="s">
        <v>40</v>
      </c>
      <c r="D3139" s="119" t="s">
        <v>770</v>
      </c>
      <c r="E3139" s="117"/>
      <c r="G3139" s="110"/>
    </row>
    <row r="3140" spans="2:7" ht="21.75" customHeight="1">
      <c r="B3140" s="121">
        <v>41320</v>
      </c>
      <c r="C3140" s="118" t="s">
        <v>2</v>
      </c>
      <c r="D3140" s="119" t="s">
        <v>769</v>
      </c>
      <c r="E3140" s="117"/>
      <c r="G3140" s="110"/>
    </row>
    <row r="3141" spans="2:7" ht="21.75" customHeight="1">
      <c r="B3141" s="121">
        <v>41320</v>
      </c>
      <c r="C3141" s="118" t="s">
        <v>2</v>
      </c>
      <c r="D3141" s="119" t="s">
        <v>769</v>
      </c>
      <c r="E3141" s="117"/>
      <c r="G3141" s="110"/>
    </row>
    <row r="3142" spans="2:7" ht="21.75" customHeight="1">
      <c r="B3142" s="121">
        <v>41320</v>
      </c>
      <c r="C3142" s="118" t="s">
        <v>40</v>
      </c>
      <c r="D3142" s="119" t="s">
        <v>823</v>
      </c>
      <c r="E3142" s="120"/>
      <c r="G3142" s="110"/>
    </row>
    <row r="3143" spans="2:7" ht="21.75" customHeight="1">
      <c r="B3143" s="121">
        <v>41320</v>
      </c>
      <c r="C3143" s="118" t="s">
        <v>28</v>
      </c>
      <c r="D3143" s="119" t="s">
        <v>867</v>
      </c>
      <c r="E3143" s="117"/>
      <c r="G3143" s="110"/>
    </row>
    <row r="3144" spans="2:7" ht="21.75" customHeight="1">
      <c r="B3144" s="121">
        <v>41320</v>
      </c>
      <c r="C3144" s="118" t="s">
        <v>40</v>
      </c>
      <c r="D3144" s="119" t="s">
        <v>770</v>
      </c>
      <c r="E3144" s="120"/>
      <c r="G3144" s="110"/>
    </row>
    <row r="3145" spans="2:7" ht="21.75" customHeight="1">
      <c r="B3145" s="121">
        <v>41320</v>
      </c>
      <c r="C3145" s="118" t="s">
        <v>28</v>
      </c>
      <c r="D3145" s="119" t="s">
        <v>941</v>
      </c>
      <c r="E3145" s="111"/>
      <c r="G3145" s="110"/>
    </row>
    <row r="3146" spans="2:7" ht="21.75" customHeight="1">
      <c r="B3146" s="121">
        <v>41320</v>
      </c>
      <c r="C3146" s="118" t="s">
        <v>28</v>
      </c>
      <c r="D3146" s="119" t="s">
        <v>987</v>
      </c>
      <c r="E3146" s="112"/>
      <c r="G3146" s="110"/>
    </row>
    <row r="3147" spans="2:7" ht="21.75" customHeight="1">
      <c r="B3147" s="121">
        <v>41320</v>
      </c>
      <c r="C3147" s="118" t="s">
        <v>2</v>
      </c>
      <c r="D3147" s="119" t="s">
        <v>942</v>
      </c>
      <c r="E3147" s="112"/>
      <c r="G3147" s="110"/>
    </row>
    <row r="3148" spans="2:7" ht="21.75" customHeight="1">
      <c r="B3148" s="121">
        <v>41320</v>
      </c>
      <c r="C3148" s="118" t="s">
        <v>2</v>
      </c>
      <c r="D3148" s="119" t="s">
        <v>942</v>
      </c>
      <c r="E3148" s="113"/>
      <c r="G3148" s="110"/>
    </row>
    <row r="3149" spans="2:7" ht="21.75" customHeight="1">
      <c r="B3149" s="121">
        <v>41320</v>
      </c>
      <c r="C3149" s="118" t="s">
        <v>155</v>
      </c>
      <c r="D3149" s="119" t="s">
        <v>943</v>
      </c>
      <c r="E3149" s="32"/>
      <c r="G3149" s="110"/>
    </row>
    <row r="3150" spans="2:7" ht="21.75" customHeight="1">
      <c r="B3150" s="121">
        <v>41320</v>
      </c>
      <c r="C3150" s="118" t="s">
        <v>28</v>
      </c>
      <c r="D3150" s="119" t="s">
        <v>549</v>
      </c>
      <c r="E3150" s="120"/>
      <c r="G3150" s="110"/>
    </row>
    <row r="3151" spans="2:7" ht="21.75" customHeight="1">
      <c r="B3151" s="98" t="s">
        <v>1001</v>
      </c>
      <c r="C3151" s="118" t="s">
        <v>3</v>
      </c>
      <c r="D3151" s="123" t="s">
        <v>652</v>
      </c>
      <c r="E3151" s="120"/>
      <c r="G3151" s="110"/>
    </row>
    <row r="3152" spans="2:7" ht="21.75" customHeight="1">
      <c r="B3152" s="98" t="s">
        <v>1001</v>
      </c>
      <c r="C3152" s="118" t="s">
        <v>3</v>
      </c>
      <c r="D3152" s="123" t="s">
        <v>616</v>
      </c>
      <c r="E3152" s="120"/>
      <c r="G3152" s="110"/>
    </row>
    <row r="3153" spans="2:7" ht="21.75" customHeight="1">
      <c r="B3153" s="98" t="s">
        <v>1001</v>
      </c>
      <c r="C3153" s="118" t="s">
        <v>3</v>
      </c>
      <c r="D3153" s="123" t="s">
        <v>616</v>
      </c>
      <c r="E3153" s="120"/>
      <c r="G3153" s="110"/>
    </row>
    <row r="3154" spans="2:7" ht="21.75" customHeight="1">
      <c r="B3154" s="98" t="s">
        <v>1001</v>
      </c>
      <c r="C3154" s="118" t="s">
        <v>3</v>
      </c>
      <c r="D3154" s="123" t="s">
        <v>616</v>
      </c>
      <c r="E3154" s="117"/>
      <c r="G3154" s="110"/>
    </row>
    <row r="3155" spans="2:7" ht="21.75" customHeight="1">
      <c r="B3155" s="98" t="s">
        <v>1001</v>
      </c>
      <c r="C3155" s="118" t="s">
        <v>3</v>
      </c>
      <c r="D3155" s="123" t="s">
        <v>616</v>
      </c>
      <c r="E3155" s="117"/>
      <c r="G3155" s="110"/>
    </row>
    <row r="3156" spans="2:7" ht="21.75" customHeight="1">
      <c r="B3156" s="98" t="s">
        <v>1001</v>
      </c>
      <c r="C3156" s="118" t="s">
        <v>28</v>
      </c>
      <c r="D3156" s="119" t="s">
        <v>251</v>
      </c>
      <c r="E3156" s="117"/>
      <c r="G3156" s="110"/>
    </row>
    <row r="3157" spans="2:7" ht="21.75" customHeight="1">
      <c r="B3157" s="98" t="s">
        <v>1001</v>
      </c>
      <c r="C3157" s="118" t="s">
        <v>28</v>
      </c>
      <c r="D3157" s="119" t="s">
        <v>251</v>
      </c>
      <c r="E3157" s="120"/>
      <c r="G3157" s="110"/>
    </row>
    <row r="3158" spans="2:7" ht="21.75" customHeight="1">
      <c r="B3158" s="98" t="s">
        <v>1001</v>
      </c>
      <c r="C3158" s="118" t="s">
        <v>2</v>
      </c>
      <c r="D3158" s="119" t="s">
        <v>252</v>
      </c>
      <c r="E3158" s="117"/>
      <c r="G3158" s="110"/>
    </row>
    <row r="3159" spans="2:7" ht="21.75" customHeight="1">
      <c r="B3159" s="98" t="s">
        <v>1001</v>
      </c>
      <c r="C3159" s="118" t="s">
        <v>2</v>
      </c>
      <c r="D3159" s="119" t="s">
        <v>252</v>
      </c>
      <c r="E3159" s="120"/>
      <c r="G3159" s="110"/>
    </row>
    <row r="3160" spans="2:7" ht="21.75" customHeight="1">
      <c r="B3160" s="98" t="s">
        <v>1001</v>
      </c>
      <c r="C3160" s="118" t="s">
        <v>2</v>
      </c>
      <c r="D3160" s="119" t="s">
        <v>252</v>
      </c>
      <c r="E3160" s="111"/>
      <c r="G3160" s="110"/>
    </row>
    <row r="3161" spans="2:7" ht="21.75" customHeight="1">
      <c r="B3161" s="98" t="s">
        <v>1001</v>
      </c>
      <c r="C3161" s="118" t="s">
        <v>3</v>
      </c>
      <c r="D3161" s="123" t="s">
        <v>652</v>
      </c>
      <c r="E3161" s="112"/>
      <c r="G3161" s="110"/>
    </row>
    <row r="3162" spans="2:7" ht="21.75" customHeight="1">
      <c r="B3162" s="98" t="s">
        <v>1001</v>
      </c>
      <c r="C3162" s="118" t="s">
        <v>3</v>
      </c>
      <c r="D3162" s="123" t="s">
        <v>652</v>
      </c>
      <c r="E3162" s="112"/>
      <c r="G3162" s="110"/>
    </row>
    <row r="3163" spans="2:7" ht="21.75" customHeight="1">
      <c r="B3163" s="98" t="s">
        <v>1001</v>
      </c>
      <c r="C3163" s="118" t="s">
        <v>2</v>
      </c>
      <c r="D3163" s="119" t="s">
        <v>279</v>
      </c>
      <c r="E3163" s="113"/>
      <c r="G3163" s="110"/>
    </row>
    <row r="3164" spans="2:7" ht="21.75" customHeight="1">
      <c r="B3164" s="98" t="s">
        <v>1001</v>
      </c>
      <c r="C3164" s="118" t="s">
        <v>956</v>
      </c>
      <c r="D3164" s="119" t="s">
        <v>955</v>
      </c>
      <c r="E3164" s="32"/>
      <c r="G3164" s="110"/>
    </row>
    <row r="3165" spans="2:7" ht="21.75" customHeight="1">
      <c r="B3165" s="98" t="s">
        <v>1001</v>
      </c>
      <c r="C3165" s="118" t="s">
        <v>956</v>
      </c>
      <c r="D3165" s="119" t="s">
        <v>955</v>
      </c>
      <c r="E3165" s="120"/>
      <c r="G3165" s="110"/>
    </row>
    <row r="3166" spans="2:7" ht="21.75" customHeight="1">
      <c r="B3166" s="98" t="s">
        <v>1001</v>
      </c>
      <c r="C3166" s="118" t="s">
        <v>956</v>
      </c>
      <c r="D3166" s="119" t="s">
        <v>955</v>
      </c>
      <c r="E3166" s="78"/>
      <c r="G3166" s="110"/>
    </row>
    <row r="3167" spans="2:7" ht="21.75" customHeight="1">
      <c r="B3167" s="98" t="s">
        <v>1001</v>
      </c>
      <c r="C3167" s="118" t="s">
        <v>28</v>
      </c>
      <c r="D3167" s="119" t="s">
        <v>251</v>
      </c>
      <c r="E3167" s="78"/>
      <c r="G3167" s="110"/>
    </row>
    <row r="3168" spans="2:7" ht="21.75" customHeight="1">
      <c r="B3168" s="121">
        <v>41323</v>
      </c>
      <c r="C3168" s="118" t="s">
        <v>155</v>
      </c>
      <c r="D3168" s="119" t="s">
        <v>943</v>
      </c>
      <c r="E3168" s="120"/>
      <c r="G3168" s="110"/>
    </row>
    <row r="3169" spans="2:7" ht="21.75" customHeight="1">
      <c r="B3169" s="121">
        <v>41323</v>
      </c>
      <c r="C3169" s="118" t="s">
        <v>40</v>
      </c>
      <c r="D3169" s="119" t="s">
        <v>770</v>
      </c>
      <c r="E3169" s="120"/>
      <c r="G3169" s="110"/>
    </row>
    <row r="3170" spans="2:7" ht="21.75" customHeight="1">
      <c r="B3170" s="121">
        <v>41323</v>
      </c>
      <c r="C3170" s="118" t="s">
        <v>709</v>
      </c>
      <c r="D3170" s="119" t="s">
        <v>949</v>
      </c>
      <c r="E3170" s="120"/>
      <c r="G3170" s="110"/>
    </row>
    <row r="3171" spans="2:7" ht="21.75" customHeight="1">
      <c r="B3171" s="121">
        <v>41323</v>
      </c>
      <c r="C3171" s="118" t="s">
        <v>2</v>
      </c>
      <c r="D3171" s="119" t="s">
        <v>769</v>
      </c>
      <c r="E3171" s="117"/>
      <c r="G3171" s="110"/>
    </row>
    <row r="3172" spans="2:7" ht="21.75" customHeight="1">
      <c r="B3172" s="121">
        <v>41323</v>
      </c>
      <c r="C3172" s="118" t="s">
        <v>2</v>
      </c>
      <c r="D3172" s="119" t="s">
        <v>769</v>
      </c>
      <c r="E3172" s="117"/>
      <c r="G3172" s="110"/>
    </row>
    <row r="3173" spans="2:7" ht="21.75" customHeight="1">
      <c r="B3173" s="121">
        <v>41323</v>
      </c>
      <c r="C3173" s="118" t="s">
        <v>2</v>
      </c>
      <c r="D3173" s="119" t="s">
        <v>769</v>
      </c>
      <c r="E3173" s="117"/>
      <c r="G3173" s="110"/>
    </row>
    <row r="3174" spans="2:7" ht="21.75" customHeight="1">
      <c r="B3174" s="121">
        <v>41323</v>
      </c>
      <c r="C3174" s="118" t="s">
        <v>28</v>
      </c>
      <c r="D3174" s="119" t="s">
        <v>907</v>
      </c>
      <c r="E3174" s="120"/>
      <c r="G3174" s="110"/>
    </row>
    <row r="3175" spans="2:7" ht="21.75" customHeight="1">
      <c r="B3175" s="121">
        <v>41323</v>
      </c>
      <c r="C3175" s="118" t="s">
        <v>2</v>
      </c>
      <c r="D3175" s="119" t="s">
        <v>942</v>
      </c>
      <c r="E3175" s="117"/>
      <c r="G3175" s="110"/>
    </row>
    <row r="3176" spans="2:7" ht="21.75" customHeight="1">
      <c r="B3176" s="121">
        <v>41323</v>
      </c>
      <c r="C3176" s="118" t="s">
        <v>709</v>
      </c>
      <c r="D3176" s="119" t="s">
        <v>949</v>
      </c>
      <c r="E3176" s="120"/>
      <c r="G3176" s="110"/>
    </row>
    <row r="3177" spans="2:7" ht="21.75" customHeight="1">
      <c r="B3177" s="121">
        <v>41323</v>
      </c>
      <c r="C3177" s="118" t="s">
        <v>2</v>
      </c>
      <c r="D3177" s="119" t="s">
        <v>769</v>
      </c>
      <c r="E3177" s="111"/>
      <c r="G3177" s="110"/>
    </row>
    <row r="3178" spans="2:7" ht="21.75" customHeight="1">
      <c r="B3178" s="121">
        <v>41323</v>
      </c>
      <c r="C3178" s="118" t="s">
        <v>40</v>
      </c>
      <c r="D3178" s="119" t="s">
        <v>770</v>
      </c>
      <c r="E3178" s="112"/>
      <c r="G3178" s="110"/>
    </row>
    <row r="3179" spans="2:7" ht="21.75" customHeight="1">
      <c r="B3179" s="121">
        <v>41323</v>
      </c>
      <c r="C3179" s="118" t="s">
        <v>40</v>
      </c>
      <c r="D3179" s="119" t="s">
        <v>770</v>
      </c>
      <c r="E3179" s="112"/>
      <c r="G3179" s="110"/>
    </row>
    <row r="3180" spans="2:7" ht="21.75" customHeight="1">
      <c r="B3180" s="121">
        <v>41323</v>
      </c>
      <c r="C3180" s="118" t="s">
        <v>2</v>
      </c>
      <c r="D3180" s="119" t="s">
        <v>769</v>
      </c>
      <c r="E3180" s="113"/>
      <c r="G3180" s="110"/>
    </row>
    <row r="3181" spans="2:7" ht="21.75" customHeight="1">
      <c r="B3181" s="121">
        <v>41323</v>
      </c>
      <c r="C3181" s="118" t="s">
        <v>392</v>
      </c>
      <c r="D3181" s="119" t="s">
        <v>471</v>
      </c>
      <c r="E3181" s="32"/>
      <c r="G3181" s="110"/>
    </row>
    <row r="3182" spans="2:7" ht="21.75" customHeight="1">
      <c r="B3182" s="121">
        <v>41323</v>
      </c>
      <c r="C3182" s="118" t="s">
        <v>392</v>
      </c>
      <c r="D3182" s="119" t="s">
        <v>471</v>
      </c>
      <c r="E3182" s="120"/>
      <c r="G3182" s="110"/>
    </row>
    <row r="3183" spans="2:7" ht="21.75" customHeight="1">
      <c r="B3183" s="121">
        <v>41323</v>
      </c>
      <c r="C3183" s="118" t="s">
        <v>94</v>
      </c>
      <c r="D3183" s="119" t="s">
        <v>919</v>
      </c>
      <c r="E3183" s="78"/>
      <c r="G3183" s="110"/>
    </row>
    <row r="3184" spans="2:7" ht="21.75" customHeight="1">
      <c r="B3184" s="121">
        <v>41323</v>
      </c>
      <c r="C3184" s="118" t="s">
        <v>28</v>
      </c>
      <c r="D3184" s="119" t="s">
        <v>577</v>
      </c>
      <c r="E3184" s="78"/>
      <c r="G3184" s="110"/>
    </row>
    <row r="3185" spans="2:7" ht="21.75" customHeight="1">
      <c r="B3185" s="121">
        <v>41323</v>
      </c>
      <c r="C3185" s="118" t="s">
        <v>2512</v>
      </c>
      <c r="D3185" s="119" t="s">
        <v>1003</v>
      </c>
      <c r="E3185" s="78"/>
      <c r="G3185" s="110"/>
    </row>
    <row r="3186" spans="2:7" ht="21.75" customHeight="1">
      <c r="B3186" s="121">
        <v>41323</v>
      </c>
      <c r="C3186" s="118" t="s">
        <v>956</v>
      </c>
      <c r="D3186" s="119" t="s">
        <v>955</v>
      </c>
      <c r="E3186" s="78"/>
      <c r="G3186" s="110"/>
    </row>
    <row r="3187" spans="2:7" ht="21.75" customHeight="1">
      <c r="B3187" s="121">
        <v>41323</v>
      </c>
      <c r="C3187" s="118" t="s">
        <v>956</v>
      </c>
      <c r="D3187" s="119" t="s">
        <v>955</v>
      </c>
      <c r="E3187" s="78"/>
      <c r="G3187" s="110"/>
    </row>
    <row r="3188" spans="2:7" ht="21.75" customHeight="1">
      <c r="B3188" s="121">
        <v>41323</v>
      </c>
      <c r="C3188" s="118" t="s">
        <v>2</v>
      </c>
      <c r="D3188" s="119" t="s">
        <v>252</v>
      </c>
      <c r="E3188" s="78"/>
      <c r="G3188" s="110"/>
    </row>
    <row r="3189" spans="2:7" ht="21.75" customHeight="1">
      <c r="B3189" s="121">
        <v>41323</v>
      </c>
      <c r="C3189" s="118" t="s">
        <v>2</v>
      </c>
      <c r="D3189" s="119" t="s">
        <v>279</v>
      </c>
      <c r="E3189" s="9"/>
      <c r="G3189" s="110"/>
    </row>
    <row r="3190" spans="2:7" ht="21.75" customHeight="1">
      <c r="B3190" s="121">
        <v>41323</v>
      </c>
      <c r="C3190" s="118" t="s">
        <v>94</v>
      </c>
      <c r="D3190" s="119" t="s">
        <v>478</v>
      </c>
      <c r="E3190" s="9"/>
      <c r="G3190" s="110"/>
    </row>
    <row r="3191" spans="2:7" ht="21.75" customHeight="1">
      <c r="B3191" s="121">
        <v>41323</v>
      </c>
      <c r="C3191" s="118" t="s">
        <v>18</v>
      </c>
      <c r="D3191" s="119" t="s">
        <v>660</v>
      </c>
      <c r="E3191" s="9"/>
      <c r="G3191" s="110"/>
    </row>
    <row r="3192" spans="2:7" ht="21.75" customHeight="1">
      <c r="B3192" s="121">
        <v>41323</v>
      </c>
      <c r="C3192" s="118" t="s">
        <v>155</v>
      </c>
      <c r="D3192" s="119" t="s">
        <v>1004</v>
      </c>
      <c r="E3192" s="9"/>
      <c r="G3192" s="110"/>
    </row>
    <row r="3193" spans="2:7" ht="21.75" customHeight="1">
      <c r="B3193" s="121">
        <v>41324</v>
      </c>
      <c r="C3193" s="118" t="s">
        <v>28</v>
      </c>
      <c r="D3193" s="119" t="s">
        <v>1005</v>
      </c>
      <c r="E3193" s="120"/>
      <c r="G3193" s="110"/>
    </row>
    <row r="3194" spans="2:7" ht="21.75" customHeight="1">
      <c r="B3194" s="121">
        <v>41324</v>
      </c>
      <c r="C3194" s="118" t="s">
        <v>28</v>
      </c>
      <c r="D3194" s="119" t="s">
        <v>863</v>
      </c>
      <c r="E3194" s="120"/>
      <c r="G3194" s="110"/>
    </row>
    <row r="3195" spans="2:7" ht="21.75" customHeight="1">
      <c r="B3195" s="121">
        <v>41324</v>
      </c>
      <c r="C3195" s="118" t="s">
        <v>28</v>
      </c>
      <c r="D3195" s="119" t="s">
        <v>863</v>
      </c>
      <c r="E3195" s="120"/>
      <c r="G3195" s="110"/>
    </row>
    <row r="3196" spans="2:7" ht="21.75" customHeight="1">
      <c r="B3196" s="121">
        <v>41324</v>
      </c>
      <c r="C3196" s="118" t="s">
        <v>94</v>
      </c>
      <c r="D3196" s="119" t="s">
        <v>919</v>
      </c>
      <c r="E3196" s="117"/>
      <c r="G3196" s="110"/>
    </row>
    <row r="3197" spans="2:7" ht="21.75" customHeight="1">
      <c r="B3197" s="121">
        <v>41324</v>
      </c>
      <c r="C3197" s="118" t="s">
        <v>40</v>
      </c>
      <c r="D3197" s="119" t="s">
        <v>770</v>
      </c>
      <c r="E3197" s="117"/>
      <c r="G3197" s="110"/>
    </row>
    <row r="3198" spans="2:7" ht="21.75" customHeight="1">
      <c r="B3198" s="121">
        <v>41324</v>
      </c>
      <c r="C3198" s="118" t="s">
        <v>40</v>
      </c>
      <c r="D3198" s="119" t="s">
        <v>770</v>
      </c>
      <c r="E3198" s="117"/>
      <c r="G3198" s="110"/>
    </row>
    <row r="3199" spans="2:7" ht="21.75" customHeight="1">
      <c r="B3199" s="121">
        <v>41324</v>
      </c>
      <c r="C3199" s="118" t="s">
        <v>40</v>
      </c>
      <c r="D3199" s="119" t="s">
        <v>768</v>
      </c>
      <c r="E3199" s="120"/>
      <c r="G3199" s="110"/>
    </row>
    <row r="3200" spans="2:7" ht="21.75" customHeight="1">
      <c r="B3200" s="121">
        <v>41324</v>
      </c>
      <c r="C3200" s="118" t="s">
        <v>40</v>
      </c>
      <c r="D3200" s="119" t="s">
        <v>823</v>
      </c>
      <c r="E3200" s="117"/>
      <c r="G3200" s="110"/>
    </row>
    <row r="3201" spans="2:7" ht="21.75" customHeight="1">
      <c r="B3201" s="121">
        <v>41324</v>
      </c>
      <c r="C3201" s="118" t="s">
        <v>94</v>
      </c>
      <c r="D3201" s="119" t="s">
        <v>919</v>
      </c>
      <c r="E3201" s="120"/>
      <c r="G3201" s="110"/>
    </row>
    <row r="3202" spans="2:7" ht="21.75" customHeight="1">
      <c r="B3202" s="121">
        <v>41324</v>
      </c>
      <c r="C3202" s="118" t="s">
        <v>40</v>
      </c>
      <c r="D3202" s="119" t="s">
        <v>823</v>
      </c>
      <c r="E3202" s="111"/>
      <c r="G3202" s="110"/>
    </row>
    <row r="3203" spans="2:7" ht="21.75" customHeight="1">
      <c r="B3203" s="121">
        <v>41324</v>
      </c>
      <c r="C3203" s="118" t="s">
        <v>2</v>
      </c>
      <c r="D3203" s="119" t="s">
        <v>252</v>
      </c>
      <c r="E3203" s="112"/>
      <c r="G3203" s="110"/>
    </row>
    <row r="3204" spans="2:7" ht="21.75" customHeight="1">
      <c r="B3204" s="121">
        <v>41324</v>
      </c>
      <c r="C3204" s="118" t="s">
        <v>40</v>
      </c>
      <c r="D3204" s="119" t="s">
        <v>770</v>
      </c>
      <c r="E3204" s="112"/>
      <c r="G3204" s="110"/>
    </row>
    <row r="3205" spans="2:7" ht="21.75" customHeight="1">
      <c r="B3205" s="121">
        <v>41324</v>
      </c>
      <c r="C3205" s="118" t="s">
        <v>28</v>
      </c>
      <c r="D3205" s="119" t="s">
        <v>1006</v>
      </c>
      <c r="E3205" s="113"/>
      <c r="G3205" s="110"/>
    </row>
    <row r="3206" spans="2:7" ht="21.75" customHeight="1">
      <c r="B3206" s="121">
        <v>41324</v>
      </c>
      <c r="C3206" s="118" t="s">
        <v>28</v>
      </c>
      <c r="D3206" s="119" t="s">
        <v>251</v>
      </c>
      <c r="E3206" s="32"/>
      <c r="G3206" s="110"/>
    </row>
    <row r="3207" spans="2:7" ht="21.75" customHeight="1">
      <c r="B3207" s="121">
        <v>41324</v>
      </c>
      <c r="C3207" s="118" t="s">
        <v>956</v>
      </c>
      <c r="D3207" s="119" t="s">
        <v>955</v>
      </c>
      <c r="E3207" s="120"/>
      <c r="G3207" s="110"/>
    </row>
    <row r="3208" spans="2:7" ht="21.75" customHeight="1">
      <c r="B3208" s="121">
        <v>41324</v>
      </c>
      <c r="C3208" s="118" t="s">
        <v>2</v>
      </c>
      <c r="D3208" s="119" t="s">
        <v>942</v>
      </c>
      <c r="E3208" s="78"/>
      <c r="G3208" s="110"/>
    </row>
    <row r="3209" spans="2:7" ht="21.75" customHeight="1">
      <c r="B3209" s="121">
        <v>41324</v>
      </c>
      <c r="C3209" s="118" t="s">
        <v>155</v>
      </c>
      <c r="D3209" s="119" t="s">
        <v>943</v>
      </c>
      <c r="E3209" s="78"/>
      <c r="G3209" s="110"/>
    </row>
    <row r="3210" spans="2:7" ht="21.75" customHeight="1">
      <c r="B3210" s="121">
        <v>41324</v>
      </c>
      <c r="C3210" s="118" t="s">
        <v>28</v>
      </c>
      <c r="D3210" s="119" t="s">
        <v>549</v>
      </c>
      <c r="E3210" s="78"/>
      <c r="G3210" s="110"/>
    </row>
    <row r="3211" spans="2:7" ht="21.75" customHeight="1">
      <c r="B3211" s="121">
        <v>41324</v>
      </c>
      <c r="C3211" s="118" t="s">
        <v>184</v>
      </c>
      <c r="D3211" s="119" t="s">
        <v>184</v>
      </c>
      <c r="E3211" s="78"/>
      <c r="G3211" s="110"/>
    </row>
    <row r="3212" spans="2:7" ht="21.75" customHeight="1">
      <c r="B3212" s="98" t="s">
        <v>1007</v>
      </c>
      <c r="C3212" s="118" t="s">
        <v>392</v>
      </c>
      <c r="D3212" s="119" t="s">
        <v>471</v>
      </c>
      <c r="E3212" s="120"/>
      <c r="G3212" s="110"/>
    </row>
    <row r="3213" spans="2:7" ht="21.75" customHeight="1">
      <c r="B3213" s="98" t="s">
        <v>1007</v>
      </c>
      <c r="C3213" s="118" t="s">
        <v>2</v>
      </c>
      <c r="D3213" s="119" t="s">
        <v>769</v>
      </c>
      <c r="E3213" s="120"/>
      <c r="G3213" s="110"/>
    </row>
    <row r="3214" spans="2:7" ht="21.75" customHeight="1">
      <c r="B3214" s="98" t="s">
        <v>1007</v>
      </c>
      <c r="C3214" s="118" t="s">
        <v>40</v>
      </c>
      <c r="D3214" s="119" t="s">
        <v>768</v>
      </c>
      <c r="E3214" s="120"/>
      <c r="G3214" s="110"/>
    </row>
    <row r="3215" spans="2:7" ht="21.75" customHeight="1">
      <c r="B3215" s="98" t="s">
        <v>1007</v>
      </c>
      <c r="C3215" s="118" t="s">
        <v>392</v>
      </c>
      <c r="D3215" s="119" t="s">
        <v>471</v>
      </c>
      <c r="E3215" s="117"/>
      <c r="G3215" s="110"/>
    </row>
    <row r="3216" spans="2:7" ht="21.75" customHeight="1">
      <c r="B3216" s="98" t="s">
        <v>1007</v>
      </c>
      <c r="C3216" s="118" t="s">
        <v>28</v>
      </c>
      <c r="D3216" s="119" t="s">
        <v>863</v>
      </c>
      <c r="E3216" s="117"/>
      <c r="G3216" s="110"/>
    </row>
    <row r="3217" spans="2:7" ht="21.75" customHeight="1">
      <c r="B3217" s="98" t="s">
        <v>1007</v>
      </c>
      <c r="C3217" s="118" t="s">
        <v>184</v>
      </c>
      <c r="D3217" s="119" t="s">
        <v>2525</v>
      </c>
      <c r="E3217" s="117"/>
      <c r="G3217" s="110"/>
    </row>
    <row r="3218" spans="2:7" ht="21.75" customHeight="1">
      <c r="B3218" s="98" t="s">
        <v>1007</v>
      </c>
      <c r="C3218" s="118" t="s">
        <v>2</v>
      </c>
      <c r="D3218" s="119" t="s">
        <v>769</v>
      </c>
      <c r="E3218" s="120"/>
      <c r="G3218" s="110"/>
    </row>
    <row r="3219" spans="2:7" ht="21.75" customHeight="1">
      <c r="B3219" s="98" t="s">
        <v>1007</v>
      </c>
      <c r="C3219" s="118" t="s">
        <v>155</v>
      </c>
      <c r="D3219" s="119" t="s">
        <v>943</v>
      </c>
      <c r="E3219" s="117"/>
      <c r="G3219" s="110"/>
    </row>
    <row r="3220" spans="2:7" ht="21.75" customHeight="1">
      <c r="B3220" s="98" t="s">
        <v>1007</v>
      </c>
      <c r="C3220" s="118" t="s">
        <v>40</v>
      </c>
      <c r="D3220" s="119" t="s">
        <v>770</v>
      </c>
      <c r="E3220" s="120"/>
      <c r="G3220" s="110"/>
    </row>
    <row r="3221" spans="2:7" ht="21.75" customHeight="1">
      <c r="B3221" s="98" t="s">
        <v>1007</v>
      </c>
      <c r="C3221" s="118" t="s">
        <v>2</v>
      </c>
      <c r="D3221" s="119" t="s">
        <v>769</v>
      </c>
      <c r="E3221" s="111"/>
      <c r="G3221" s="110"/>
    </row>
    <row r="3222" spans="2:7" ht="21.75" customHeight="1">
      <c r="B3222" s="98" t="s">
        <v>1007</v>
      </c>
      <c r="C3222" s="118" t="s">
        <v>2</v>
      </c>
      <c r="D3222" s="119" t="s">
        <v>769</v>
      </c>
      <c r="E3222" s="112"/>
      <c r="G3222" s="110"/>
    </row>
    <row r="3223" spans="2:7" ht="21.75" customHeight="1">
      <c r="B3223" s="98" t="s">
        <v>1007</v>
      </c>
      <c r="C3223" s="118" t="s">
        <v>28</v>
      </c>
      <c r="D3223" s="119" t="s">
        <v>1008</v>
      </c>
      <c r="E3223" s="112"/>
      <c r="G3223" s="110"/>
    </row>
    <row r="3224" spans="2:7" ht="21.75" customHeight="1">
      <c r="B3224" s="98" t="s">
        <v>1007</v>
      </c>
      <c r="C3224" s="118" t="s">
        <v>28</v>
      </c>
      <c r="D3224" s="119" t="s">
        <v>194</v>
      </c>
      <c r="E3224" s="113"/>
      <c r="G3224" s="110"/>
    </row>
    <row r="3225" spans="2:7" ht="21.75" customHeight="1">
      <c r="B3225" s="98" t="s">
        <v>1007</v>
      </c>
      <c r="C3225" s="118" t="s">
        <v>155</v>
      </c>
      <c r="D3225" s="119" t="s">
        <v>664</v>
      </c>
      <c r="E3225" s="32"/>
      <c r="G3225" s="110"/>
    </row>
    <row r="3226" spans="2:7" ht="21.75" customHeight="1">
      <c r="B3226" s="98" t="s">
        <v>1007</v>
      </c>
      <c r="C3226" s="118" t="s">
        <v>1154</v>
      </c>
      <c r="D3226" s="119" t="s">
        <v>193</v>
      </c>
      <c r="E3226" s="120"/>
      <c r="G3226" s="110"/>
    </row>
    <row r="3227" spans="2:7" ht="21.75" customHeight="1">
      <c r="B3227" s="98" t="s">
        <v>1007</v>
      </c>
      <c r="C3227" s="118" t="s">
        <v>28</v>
      </c>
      <c r="D3227" s="119" t="s">
        <v>194</v>
      </c>
      <c r="E3227" s="78"/>
      <c r="G3227" s="110"/>
    </row>
    <row r="3228" spans="2:7" ht="21.75" customHeight="1">
      <c r="B3228" s="98" t="s">
        <v>1007</v>
      </c>
      <c r="C3228" s="118" t="s">
        <v>28</v>
      </c>
      <c r="D3228" s="119" t="s">
        <v>194</v>
      </c>
      <c r="E3228" s="78"/>
      <c r="G3228" s="110"/>
    </row>
    <row r="3229" spans="2:7" ht="21.75" customHeight="1">
      <c r="B3229" s="98" t="s">
        <v>1007</v>
      </c>
      <c r="C3229" s="118" t="s">
        <v>709</v>
      </c>
      <c r="D3229" s="119" t="s">
        <v>1010</v>
      </c>
      <c r="E3229" s="78"/>
      <c r="G3229" s="110"/>
    </row>
    <row r="3230" spans="2:7" ht="21.75" customHeight="1">
      <c r="B3230" s="98" t="s">
        <v>1007</v>
      </c>
      <c r="C3230" s="118" t="s">
        <v>2</v>
      </c>
      <c r="D3230" s="119" t="s">
        <v>252</v>
      </c>
      <c r="E3230" s="78"/>
      <c r="G3230" s="110"/>
    </row>
    <row r="3231" spans="2:7" ht="21.75" customHeight="1">
      <c r="B3231" s="98" t="s">
        <v>1007</v>
      </c>
      <c r="C3231" s="118" t="s">
        <v>2</v>
      </c>
      <c r="D3231" s="119" t="s">
        <v>279</v>
      </c>
      <c r="E3231" s="78"/>
      <c r="G3231" s="110"/>
    </row>
    <row r="3232" spans="2:7" ht="21.75" customHeight="1">
      <c r="B3232" s="98" t="s">
        <v>1007</v>
      </c>
      <c r="C3232" s="118" t="s">
        <v>1154</v>
      </c>
      <c r="D3232" s="119" t="s">
        <v>196</v>
      </c>
      <c r="E3232" s="78"/>
      <c r="G3232" s="110"/>
    </row>
    <row r="3233" spans="2:7" ht="21.75" customHeight="1">
      <c r="B3233" s="98" t="s">
        <v>1007</v>
      </c>
      <c r="C3233" s="118" t="s">
        <v>1154</v>
      </c>
      <c r="D3233" s="119" t="s">
        <v>193</v>
      </c>
      <c r="E3233" s="9"/>
      <c r="G3233" s="110"/>
    </row>
    <row r="3234" spans="2:7" ht="21.75" customHeight="1">
      <c r="B3234" s="98" t="s">
        <v>1007</v>
      </c>
      <c r="C3234" s="118" t="s">
        <v>709</v>
      </c>
      <c r="D3234" s="119" t="s">
        <v>1010</v>
      </c>
      <c r="E3234" s="9"/>
      <c r="G3234" s="110"/>
    </row>
    <row r="3235" spans="2:7" ht="21.75" customHeight="1">
      <c r="B3235" s="98" t="s">
        <v>1007</v>
      </c>
      <c r="C3235" s="118" t="s">
        <v>709</v>
      </c>
      <c r="D3235" s="119" t="s">
        <v>1010</v>
      </c>
      <c r="E3235" s="9"/>
      <c r="G3235" s="110"/>
    </row>
    <row r="3236" spans="2:7" ht="21.75" customHeight="1">
      <c r="B3236" s="98" t="s">
        <v>1007</v>
      </c>
      <c r="C3236" s="118" t="s">
        <v>956</v>
      </c>
      <c r="D3236" s="119" t="s">
        <v>955</v>
      </c>
      <c r="E3236" s="9"/>
      <c r="G3236" s="110"/>
    </row>
    <row r="3237" spans="2:7" ht="21.75" customHeight="1">
      <c r="B3237" s="98" t="s">
        <v>1007</v>
      </c>
      <c r="C3237" s="118" t="s">
        <v>18</v>
      </c>
      <c r="D3237" s="119" t="s">
        <v>660</v>
      </c>
      <c r="E3237" s="9"/>
      <c r="G3237" s="110"/>
    </row>
    <row r="3238" spans="2:7" ht="21.75" customHeight="1">
      <c r="B3238" s="98" t="s">
        <v>1007</v>
      </c>
      <c r="C3238" s="118" t="s">
        <v>184</v>
      </c>
      <c r="D3238" s="119" t="s">
        <v>184</v>
      </c>
      <c r="E3238" s="9"/>
      <c r="G3238" s="110"/>
    </row>
    <row r="3239" spans="2:7" ht="21.75" customHeight="1">
      <c r="B3239" s="98" t="s">
        <v>1007</v>
      </c>
      <c r="C3239" s="118" t="s">
        <v>1154</v>
      </c>
      <c r="D3239" s="119" t="s">
        <v>193</v>
      </c>
      <c r="E3239" s="9"/>
      <c r="G3239" s="110"/>
    </row>
    <row r="3240" spans="2:7" ht="21.75" customHeight="1">
      <c r="B3240" s="121">
        <v>41326</v>
      </c>
      <c r="C3240" s="118" t="s">
        <v>3</v>
      </c>
      <c r="D3240" s="119" t="s">
        <v>1011</v>
      </c>
      <c r="E3240" s="120"/>
      <c r="G3240" s="110"/>
    </row>
    <row r="3241" spans="2:7" ht="21.75" customHeight="1">
      <c r="B3241" s="121">
        <v>41326</v>
      </c>
      <c r="C3241" s="118" t="s">
        <v>3</v>
      </c>
      <c r="D3241" s="119" t="s">
        <v>1011</v>
      </c>
      <c r="E3241" s="120"/>
      <c r="G3241" s="110"/>
    </row>
    <row r="3242" spans="2:7" ht="21.75" customHeight="1">
      <c r="B3242" s="121">
        <v>41326</v>
      </c>
      <c r="C3242" s="118" t="s">
        <v>709</v>
      </c>
      <c r="D3242" s="119" t="s">
        <v>949</v>
      </c>
      <c r="E3242" s="120"/>
      <c r="G3242" s="110"/>
    </row>
    <row r="3243" spans="2:7" ht="21.75" customHeight="1">
      <c r="B3243" s="121">
        <v>41326</v>
      </c>
      <c r="C3243" s="118" t="s">
        <v>28</v>
      </c>
      <c r="D3243" s="119" t="s">
        <v>863</v>
      </c>
      <c r="E3243" s="117"/>
      <c r="G3243" s="110"/>
    </row>
    <row r="3244" spans="2:7" ht="21.75" customHeight="1">
      <c r="B3244" s="121">
        <v>41326</v>
      </c>
      <c r="C3244" s="118" t="s">
        <v>2</v>
      </c>
      <c r="D3244" s="119" t="s">
        <v>769</v>
      </c>
      <c r="E3244" s="117"/>
      <c r="G3244" s="110"/>
    </row>
    <row r="3245" spans="2:7" ht="21.75" customHeight="1">
      <c r="B3245" s="121">
        <v>41326</v>
      </c>
      <c r="C3245" s="118" t="s">
        <v>28</v>
      </c>
      <c r="D3245" s="119" t="s">
        <v>863</v>
      </c>
      <c r="E3245" s="117"/>
      <c r="G3245" s="110"/>
    </row>
    <row r="3246" spans="2:7" ht="21.75" customHeight="1">
      <c r="B3246" s="121">
        <v>41326</v>
      </c>
      <c r="C3246" s="118" t="s">
        <v>392</v>
      </c>
      <c r="D3246" s="119" t="s">
        <v>471</v>
      </c>
      <c r="E3246" s="120"/>
      <c r="G3246" s="110"/>
    </row>
    <row r="3247" spans="2:7" ht="21.75" customHeight="1">
      <c r="B3247" s="121">
        <v>41326</v>
      </c>
      <c r="C3247" s="118" t="s">
        <v>40</v>
      </c>
      <c r="D3247" s="119" t="s">
        <v>768</v>
      </c>
      <c r="E3247" s="117"/>
      <c r="G3247" s="110"/>
    </row>
    <row r="3248" spans="2:7" ht="21.75" customHeight="1">
      <c r="B3248" s="121">
        <v>41326</v>
      </c>
      <c r="C3248" s="118" t="s">
        <v>40</v>
      </c>
      <c r="D3248" s="119" t="s">
        <v>770</v>
      </c>
      <c r="E3248" s="120"/>
      <c r="G3248" s="110"/>
    </row>
    <row r="3249" spans="2:7" ht="21.75" customHeight="1">
      <c r="B3249" s="121">
        <v>41326</v>
      </c>
      <c r="C3249" s="118" t="s">
        <v>392</v>
      </c>
      <c r="D3249" s="119" t="s">
        <v>471</v>
      </c>
      <c r="E3249" s="111"/>
      <c r="G3249" s="110"/>
    </row>
    <row r="3250" spans="2:7" ht="21.75" customHeight="1">
      <c r="B3250" s="121">
        <v>41326</v>
      </c>
      <c r="C3250" s="118" t="s">
        <v>2</v>
      </c>
      <c r="D3250" s="119" t="s">
        <v>769</v>
      </c>
      <c r="E3250" s="112"/>
      <c r="G3250" s="110"/>
    </row>
    <row r="3251" spans="2:7" ht="21.75" customHeight="1">
      <c r="B3251" s="121">
        <v>41326</v>
      </c>
      <c r="C3251" s="118" t="s">
        <v>2516</v>
      </c>
      <c r="D3251" s="119" t="s">
        <v>1013</v>
      </c>
      <c r="E3251" s="112"/>
      <c r="G3251" s="110"/>
    </row>
    <row r="3252" spans="2:7" ht="21.75" customHeight="1">
      <c r="B3252" s="121">
        <v>41326</v>
      </c>
      <c r="C3252" s="118" t="s">
        <v>392</v>
      </c>
      <c r="D3252" s="119" t="s">
        <v>471</v>
      </c>
      <c r="E3252" s="113"/>
      <c r="G3252" s="110"/>
    </row>
    <row r="3253" spans="2:7" ht="21.75" customHeight="1">
      <c r="B3253" s="121">
        <v>41326</v>
      </c>
      <c r="C3253" s="118" t="s">
        <v>709</v>
      </c>
      <c r="D3253" s="119" t="s">
        <v>1014</v>
      </c>
      <c r="E3253" s="32"/>
      <c r="G3253" s="110"/>
    </row>
    <row r="3254" spans="2:7" ht="21.75" customHeight="1">
      <c r="B3254" s="121">
        <v>41326</v>
      </c>
      <c r="C3254" s="118" t="s">
        <v>40</v>
      </c>
      <c r="D3254" s="119" t="s">
        <v>193</v>
      </c>
      <c r="E3254" s="120"/>
      <c r="G3254" s="110"/>
    </row>
    <row r="3255" spans="2:7" ht="21.75" customHeight="1">
      <c r="B3255" s="121">
        <v>41326</v>
      </c>
      <c r="C3255" s="118" t="s">
        <v>709</v>
      </c>
      <c r="D3255" s="119" t="s">
        <v>1014</v>
      </c>
      <c r="E3255" s="78"/>
      <c r="G3255" s="110"/>
    </row>
    <row r="3256" spans="2:7" ht="21.75" customHeight="1">
      <c r="B3256" s="121">
        <v>41326</v>
      </c>
      <c r="C3256" s="118" t="s">
        <v>2</v>
      </c>
      <c r="D3256" s="119" t="s">
        <v>279</v>
      </c>
      <c r="E3256" s="78"/>
      <c r="G3256" s="110"/>
    </row>
    <row r="3257" spans="2:7" ht="21.75" customHeight="1">
      <c r="B3257" s="121">
        <v>41326</v>
      </c>
      <c r="C3257" s="118" t="s">
        <v>1280</v>
      </c>
      <c r="D3257" s="119" t="s">
        <v>1015</v>
      </c>
      <c r="E3257" s="78"/>
      <c r="G3257" s="110"/>
    </row>
    <row r="3258" spans="2:7" ht="21.75" customHeight="1">
      <c r="B3258" s="121">
        <v>41326</v>
      </c>
      <c r="C3258" s="118" t="s">
        <v>40</v>
      </c>
      <c r="D3258" s="119" t="s">
        <v>193</v>
      </c>
      <c r="E3258" s="78"/>
      <c r="G3258" s="110"/>
    </row>
    <row r="3259" spans="2:7" ht="21.75" customHeight="1">
      <c r="B3259" s="121">
        <v>41326</v>
      </c>
      <c r="C3259" s="118" t="s">
        <v>2</v>
      </c>
      <c r="D3259" s="119" t="s">
        <v>279</v>
      </c>
      <c r="E3259" s="78"/>
      <c r="G3259" s="110"/>
    </row>
    <row r="3260" spans="2:7" ht="21.75" customHeight="1">
      <c r="B3260" s="121">
        <v>41326</v>
      </c>
      <c r="C3260" s="118" t="s">
        <v>2</v>
      </c>
      <c r="D3260" s="119" t="s">
        <v>252</v>
      </c>
      <c r="E3260" s="78"/>
      <c r="G3260" s="110"/>
    </row>
    <row r="3261" spans="2:7" ht="21.75" customHeight="1">
      <c r="B3261" s="121">
        <v>41326</v>
      </c>
      <c r="C3261" s="118" t="s">
        <v>2</v>
      </c>
      <c r="D3261" s="119" t="s">
        <v>252</v>
      </c>
      <c r="E3261" s="9"/>
      <c r="G3261" s="110"/>
    </row>
    <row r="3262" spans="2:7" ht="21.75" customHeight="1">
      <c r="B3262" s="121">
        <v>41326</v>
      </c>
      <c r="C3262" s="118" t="s">
        <v>184</v>
      </c>
      <c r="D3262" s="119" t="s">
        <v>184</v>
      </c>
      <c r="E3262" s="9"/>
      <c r="G3262" s="110"/>
    </row>
    <row r="3263" spans="2:7" ht="21.75" customHeight="1">
      <c r="B3263" s="121">
        <v>41326</v>
      </c>
      <c r="C3263" s="118" t="s">
        <v>18</v>
      </c>
      <c r="D3263" s="119" t="s">
        <v>660</v>
      </c>
      <c r="E3263" s="9"/>
      <c r="G3263" s="110"/>
    </row>
    <row r="3264" spans="2:7" ht="21.75" customHeight="1">
      <c r="B3264" s="121">
        <v>41327</v>
      </c>
      <c r="C3264" s="118" t="s">
        <v>40</v>
      </c>
      <c r="D3264" s="119" t="s">
        <v>770</v>
      </c>
      <c r="E3264" s="120"/>
      <c r="G3264" s="110"/>
    </row>
    <row r="3265" spans="2:7" ht="21.75" customHeight="1">
      <c r="B3265" s="121">
        <v>41327</v>
      </c>
      <c r="C3265" s="118" t="s">
        <v>94</v>
      </c>
      <c r="D3265" s="119" t="s">
        <v>919</v>
      </c>
      <c r="E3265" s="120"/>
      <c r="G3265" s="110"/>
    </row>
    <row r="3266" spans="2:7" ht="21.75" customHeight="1">
      <c r="B3266" s="121">
        <v>41327</v>
      </c>
      <c r="C3266" s="118" t="s">
        <v>155</v>
      </c>
      <c r="D3266" s="119" t="s">
        <v>943</v>
      </c>
      <c r="E3266" s="120"/>
      <c r="G3266" s="110"/>
    </row>
    <row r="3267" spans="2:7" ht="21.75" customHeight="1">
      <c r="B3267" s="121">
        <v>41327</v>
      </c>
      <c r="C3267" s="118" t="s">
        <v>155</v>
      </c>
      <c r="D3267" s="119" t="s">
        <v>943</v>
      </c>
      <c r="E3267" s="117"/>
      <c r="G3267" s="110"/>
    </row>
    <row r="3268" spans="2:7" ht="21.75" customHeight="1">
      <c r="B3268" s="121">
        <v>41327</v>
      </c>
      <c r="C3268" s="118" t="s">
        <v>40</v>
      </c>
      <c r="D3268" s="119" t="s">
        <v>823</v>
      </c>
      <c r="E3268" s="117"/>
      <c r="G3268" s="110"/>
    </row>
    <row r="3269" spans="2:7" ht="21.75" customHeight="1">
      <c r="B3269" s="121">
        <v>41327</v>
      </c>
      <c r="C3269" s="118" t="s">
        <v>40</v>
      </c>
      <c r="D3269" s="119" t="s">
        <v>823</v>
      </c>
      <c r="E3269" s="117"/>
      <c r="G3269" s="110"/>
    </row>
    <row r="3270" spans="2:7" ht="21.75" customHeight="1">
      <c r="B3270" s="121">
        <v>41327</v>
      </c>
      <c r="C3270" s="118" t="s">
        <v>40</v>
      </c>
      <c r="D3270" s="119" t="s">
        <v>770</v>
      </c>
      <c r="E3270" s="120"/>
      <c r="G3270" s="110"/>
    </row>
    <row r="3271" spans="2:7" ht="21.75" customHeight="1">
      <c r="B3271" s="121">
        <v>41327</v>
      </c>
      <c r="C3271" s="118" t="s">
        <v>392</v>
      </c>
      <c r="D3271" s="119" t="s">
        <v>471</v>
      </c>
      <c r="E3271" s="117"/>
      <c r="G3271" s="110"/>
    </row>
    <row r="3272" spans="2:7" ht="21.75" customHeight="1">
      <c r="B3272" s="121">
        <v>41327</v>
      </c>
      <c r="C3272" s="118" t="s">
        <v>94</v>
      </c>
      <c r="D3272" s="119" t="s">
        <v>919</v>
      </c>
      <c r="E3272" s="120"/>
      <c r="G3272" s="110"/>
    </row>
    <row r="3273" spans="2:7" ht="21.75" customHeight="1">
      <c r="B3273" s="121">
        <v>41327</v>
      </c>
      <c r="C3273" s="118" t="s">
        <v>956</v>
      </c>
      <c r="D3273" s="119" t="s">
        <v>969</v>
      </c>
      <c r="E3273" s="111"/>
      <c r="G3273" s="110"/>
    </row>
    <row r="3274" spans="2:7" ht="21.75" customHeight="1">
      <c r="B3274" s="121">
        <v>41327</v>
      </c>
      <c r="C3274" s="118" t="s">
        <v>28</v>
      </c>
      <c r="D3274" s="119" t="s">
        <v>251</v>
      </c>
      <c r="E3274" s="112"/>
      <c r="G3274" s="110"/>
    </row>
    <row r="3275" spans="2:7" ht="21.75" customHeight="1">
      <c r="B3275" s="121">
        <v>41327</v>
      </c>
      <c r="C3275" s="118" t="s">
        <v>2</v>
      </c>
      <c r="D3275" s="119" t="s">
        <v>279</v>
      </c>
      <c r="E3275" s="112"/>
      <c r="G3275" s="110"/>
    </row>
    <row r="3276" spans="2:7" ht="21.75" customHeight="1">
      <c r="B3276" s="121">
        <v>41327</v>
      </c>
      <c r="C3276" s="118" t="s">
        <v>40</v>
      </c>
      <c r="D3276" s="119" t="s">
        <v>193</v>
      </c>
      <c r="E3276" s="113"/>
      <c r="G3276" s="110"/>
    </row>
    <row r="3277" spans="2:7" ht="21.75" customHeight="1">
      <c r="B3277" s="121">
        <v>41327</v>
      </c>
      <c r="C3277" s="118" t="s">
        <v>40</v>
      </c>
      <c r="D3277" s="119" t="s">
        <v>193</v>
      </c>
      <c r="E3277" s="32"/>
      <c r="G3277" s="110"/>
    </row>
    <row r="3278" spans="2:7" ht="21.75" customHeight="1">
      <c r="B3278" s="121">
        <v>41327</v>
      </c>
      <c r="C3278" s="118" t="s">
        <v>40</v>
      </c>
      <c r="D3278" s="119" t="s">
        <v>258</v>
      </c>
      <c r="E3278" s="120"/>
      <c r="G3278" s="110"/>
    </row>
    <row r="3279" spans="2:7" ht="21.75" customHeight="1">
      <c r="B3279" s="121">
        <v>41327</v>
      </c>
      <c r="C3279" s="118" t="s">
        <v>28</v>
      </c>
      <c r="D3279" s="119" t="s">
        <v>251</v>
      </c>
      <c r="E3279" s="78"/>
      <c r="G3279" s="110"/>
    </row>
    <row r="3280" spans="2:7" ht="21.75" customHeight="1">
      <c r="B3280" s="121">
        <v>41327</v>
      </c>
      <c r="C3280" s="118" t="s">
        <v>28</v>
      </c>
      <c r="D3280" s="119" t="s">
        <v>251</v>
      </c>
      <c r="E3280" s="78"/>
      <c r="G3280" s="110"/>
    </row>
    <row r="3281" spans="2:7" ht="21.75" customHeight="1">
      <c r="B3281" s="121">
        <v>41327</v>
      </c>
      <c r="C3281" s="118" t="s">
        <v>956</v>
      </c>
      <c r="D3281" s="119" t="s">
        <v>969</v>
      </c>
      <c r="E3281" s="78"/>
      <c r="G3281" s="110"/>
    </row>
    <row r="3282" spans="2:7" ht="21.75" customHeight="1">
      <c r="B3282" s="121">
        <v>41327</v>
      </c>
      <c r="C3282" s="118" t="s">
        <v>709</v>
      </c>
      <c r="D3282" s="119" t="s">
        <v>969</v>
      </c>
      <c r="E3282" s="78"/>
      <c r="G3282" s="110"/>
    </row>
    <row r="3283" spans="2:7" ht="21.75" customHeight="1">
      <c r="B3283" s="121">
        <v>41327</v>
      </c>
      <c r="C3283" s="118" t="s">
        <v>155</v>
      </c>
      <c r="D3283" s="119" t="s">
        <v>664</v>
      </c>
      <c r="E3283" s="78"/>
      <c r="G3283" s="110"/>
    </row>
    <row r="3284" spans="2:7" ht="21.75" customHeight="1">
      <c r="B3284" s="121">
        <v>41327</v>
      </c>
      <c r="C3284" s="118" t="s">
        <v>40</v>
      </c>
      <c r="D3284" s="119" t="s">
        <v>193</v>
      </c>
      <c r="E3284" s="78"/>
      <c r="G3284" s="110"/>
    </row>
    <row r="3285" spans="2:7" ht="21.75" customHeight="1">
      <c r="B3285" s="121">
        <v>41328</v>
      </c>
      <c r="C3285" s="118" t="s">
        <v>709</v>
      </c>
      <c r="D3285" s="119" t="s">
        <v>1016</v>
      </c>
      <c r="E3285" s="120"/>
      <c r="G3285" s="110"/>
    </row>
    <row r="3286" spans="2:7" ht="21.75" customHeight="1">
      <c r="B3286" s="121">
        <v>41328</v>
      </c>
      <c r="C3286" s="118" t="s">
        <v>392</v>
      </c>
      <c r="D3286" s="119" t="s">
        <v>471</v>
      </c>
      <c r="E3286" s="120"/>
      <c r="G3286" s="110"/>
    </row>
    <row r="3287" spans="2:7" ht="21.75" customHeight="1">
      <c r="B3287" s="121">
        <v>41328</v>
      </c>
      <c r="C3287" s="118" t="s">
        <v>392</v>
      </c>
      <c r="D3287" s="119" t="s">
        <v>471</v>
      </c>
      <c r="E3287" s="120"/>
      <c r="G3287" s="110"/>
    </row>
    <row r="3288" spans="2:7" ht="21.75" customHeight="1">
      <c r="B3288" s="121">
        <v>41328</v>
      </c>
      <c r="C3288" s="118" t="s">
        <v>40</v>
      </c>
      <c r="D3288" s="119" t="s">
        <v>770</v>
      </c>
      <c r="E3288" s="117"/>
      <c r="G3288" s="110"/>
    </row>
    <row r="3289" spans="2:7" ht="21.75" customHeight="1">
      <c r="B3289" s="121">
        <v>41328</v>
      </c>
      <c r="C3289" s="118" t="s">
        <v>40</v>
      </c>
      <c r="D3289" s="119" t="s">
        <v>770</v>
      </c>
      <c r="E3289" s="117"/>
      <c r="G3289" s="110"/>
    </row>
    <row r="3290" spans="2:7" ht="21.75" customHeight="1">
      <c r="B3290" s="121">
        <v>41328</v>
      </c>
      <c r="C3290" s="118" t="s">
        <v>709</v>
      </c>
      <c r="D3290" s="119" t="s">
        <v>1016</v>
      </c>
      <c r="E3290" s="117"/>
      <c r="G3290" s="110"/>
    </row>
    <row r="3291" spans="2:7" ht="21.75" customHeight="1">
      <c r="B3291" s="121">
        <v>41328</v>
      </c>
      <c r="C3291" s="118" t="s">
        <v>2</v>
      </c>
      <c r="D3291" s="119" t="s">
        <v>769</v>
      </c>
      <c r="E3291" s="120"/>
      <c r="G3291" s="110"/>
    </row>
    <row r="3292" spans="2:7" ht="21.75" customHeight="1">
      <c r="B3292" s="121">
        <v>41328</v>
      </c>
      <c r="C3292" s="118" t="s">
        <v>3</v>
      </c>
      <c r="D3292" s="119" t="s">
        <v>1017</v>
      </c>
      <c r="E3292" s="117"/>
      <c r="G3292" s="110"/>
    </row>
    <row r="3293" spans="2:7" ht="21.75" customHeight="1">
      <c r="B3293" s="121">
        <v>41328</v>
      </c>
      <c r="C3293" s="118" t="s">
        <v>3</v>
      </c>
      <c r="D3293" s="119" t="s">
        <v>1018</v>
      </c>
      <c r="E3293" s="120"/>
      <c r="G3293" s="110"/>
    </row>
    <row r="3294" spans="2:7" ht="21.75" customHeight="1">
      <c r="B3294" s="121">
        <v>41328</v>
      </c>
      <c r="C3294" s="118" t="s">
        <v>709</v>
      </c>
      <c r="D3294" s="119" t="s">
        <v>1016</v>
      </c>
      <c r="E3294" s="111"/>
      <c r="G3294" s="110"/>
    </row>
    <row r="3295" spans="2:7" ht="21.75" customHeight="1">
      <c r="B3295" s="121">
        <v>41328</v>
      </c>
      <c r="C3295" s="118" t="s">
        <v>3</v>
      </c>
      <c r="D3295" s="119" t="s">
        <v>1017</v>
      </c>
      <c r="E3295" s="112"/>
      <c r="G3295" s="110"/>
    </row>
    <row r="3296" spans="2:7" ht="21.75" customHeight="1">
      <c r="B3296" s="121">
        <v>41328</v>
      </c>
      <c r="C3296" s="118" t="s">
        <v>392</v>
      </c>
      <c r="D3296" s="119" t="s">
        <v>471</v>
      </c>
      <c r="E3296" s="112"/>
      <c r="G3296" s="110"/>
    </row>
    <row r="3297" spans="2:7" ht="21.75" customHeight="1">
      <c r="B3297" s="121">
        <v>41328</v>
      </c>
      <c r="C3297" s="118" t="s">
        <v>40</v>
      </c>
      <c r="D3297" s="119" t="s">
        <v>770</v>
      </c>
      <c r="E3297" s="113"/>
      <c r="G3297" s="110"/>
    </row>
    <row r="3298" spans="2:7" ht="21.75" customHeight="1">
      <c r="B3298" s="121">
        <v>41328</v>
      </c>
      <c r="C3298" s="118" t="s">
        <v>40</v>
      </c>
      <c r="D3298" s="119" t="s">
        <v>770</v>
      </c>
      <c r="E3298" s="32"/>
      <c r="G3298" s="110"/>
    </row>
    <row r="3299" spans="2:7" ht="21.75" customHeight="1">
      <c r="B3299" s="121">
        <v>41328</v>
      </c>
      <c r="C3299" s="118" t="s">
        <v>2</v>
      </c>
      <c r="D3299" s="119" t="s">
        <v>769</v>
      </c>
      <c r="E3299" s="120"/>
      <c r="G3299" s="110"/>
    </row>
    <row r="3300" spans="2:7" ht="21.75" customHeight="1">
      <c r="B3300" s="121">
        <v>41330</v>
      </c>
      <c r="C3300" s="118" t="s">
        <v>28</v>
      </c>
      <c r="D3300" s="119" t="s">
        <v>863</v>
      </c>
      <c r="E3300" s="120"/>
      <c r="G3300" s="110"/>
    </row>
    <row r="3301" spans="2:7" ht="21.75" customHeight="1">
      <c r="B3301" s="121">
        <v>41330</v>
      </c>
      <c r="C3301" s="118" t="s">
        <v>40</v>
      </c>
      <c r="D3301" s="119" t="s">
        <v>770</v>
      </c>
      <c r="E3301" s="120"/>
      <c r="G3301" s="110"/>
    </row>
    <row r="3302" spans="2:7" ht="21.75" customHeight="1">
      <c r="B3302" s="121">
        <v>41330</v>
      </c>
      <c r="C3302" s="118" t="s">
        <v>392</v>
      </c>
      <c r="D3302" s="119" t="s">
        <v>471</v>
      </c>
      <c r="E3302" s="120"/>
      <c r="G3302" s="110"/>
    </row>
    <row r="3303" spans="2:7" ht="21.75" customHeight="1">
      <c r="B3303" s="121">
        <v>41330</v>
      </c>
      <c r="C3303" s="118" t="s">
        <v>94</v>
      </c>
      <c r="D3303" s="119" t="s">
        <v>1019</v>
      </c>
      <c r="E3303" s="117"/>
      <c r="G3303" s="110"/>
    </row>
    <row r="3304" spans="2:7" ht="21.75" customHeight="1">
      <c r="B3304" s="121">
        <v>41330</v>
      </c>
      <c r="C3304" s="118" t="s">
        <v>94</v>
      </c>
      <c r="D3304" s="119" t="s">
        <v>1019</v>
      </c>
      <c r="E3304" s="117"/>
      <c r="G3304" s="110"/>
    </row>
    <row r="3305" spans="2:7" ht="21.75" customHeight="1">
      <c r="B3305" s="121">
        <v>41330</v>
      </c>
      <c r="C3305" s="118" t="s">
        <v>40</v>
      </c>
      <c r="D3305" s="119" t="s">
        <v>770</v>
      </c>
      <c r="E3305" s="117"/>
      <c r="G3305" s="110"/>
    </row>
    <row r="3306" spans="2:7" ht="21.75" customHeight="1">
      <c r="B3306" s="121">
        <v>41330</v>
      </c>
      <c r="C3306" s="118" t="s">
        <v>28</v>
      </c>
      <c r="D3306" s="119" t="s">
        <v>754</v>
      </c>
      <c r="E3306" s="120"/>
      <c r="G3306" s="110"/>
    </row>
    <row r="3307" spans="2:7" ht="21.75" customHeight="1">
      <c r="B3307" s="121">
        <v>41330</v>
      </c>
      <c r="C3307" s="118" t="s">
        <v>94</v>
      </c>
      <c r="D3307" s="119" t="s">
        <v>1019</v>
      </c>
      <c r="E3307" s="117"/>
      <c r="G3307" s="110"/>
    </row>
    <row r="3308" spans="2:7" ht="21.75" customHeight="1">
      <c r="B3308" s="121">
        <v>41330</v>
      </c>
      <c r="C3308" s="118" t="s">
        <v>40</v>
      </c>
      <c r="D3308" s="119" t="s">
        <v>770</v>
      </c>
      <c r="E3308" s="120"/>
      <c r="G3308" s="110"/>
    </row>
    <row r="3309" spans="2:7" ht="21.75" customHeight="1">
      <c r="B3309" s="121">
        <v>41330</v>
      </c>
      <c r="C3309" s="118" t="s">
        <v>709</v>
      </c>
      <c r="D3309" s="119" t="s">
        <v>949</v>
      </c>
      <c r="E3309" s="111"/>
      <c r="G3309" s="110"/>
    </row>
    <row r="3310" spans="2:7" ht="21.75" customHeight="1">
      <c r="B3310" s="121">
        <v>41330</v>
      </c>
      <c r="C3310" s="118" t="s">
        <v>2516</v>
      </c>
      <c r="D3310" s="119" t="s">
        <v>1020</v>
      </c>
      <c r="E3310" s="112"/>
      <c r="G3310" s="110"/>
    </row>
    <row r="3311" spans="2:7" ht="21.75" customHeight="1">
      <c r="B3311" s="121">
        <v>41330</v>
      </c>
      <c r="C3311" s="118" t="s">
        <v>28</v>
      </c>
      <c r="D3311" s="119" t="s">
        <v>907</v>
      </c>
      <c r="E3311" s="112"/>
      <c r="G3311" s="110"/>
    </row>
    <row r="3312" spans="2:7" ht="21.75" customHeight="1">
      <c r="B3312" s="121">
        <v>41330</v>
      </c>
      <c r="C3312" s="118" t="s">
        <v>2</v>
      </c>
      <c r="D3312" s="119" t="s">
        <v>769</v>
      </c>
      <c r="E3312" s="113"/>
      <c r="G3312" s="110"/>
    </row>
    <row r="3313" spans="2:7" ht="21.75" customHeight="1">
      <c r="B3313" s="121">
        <v>41330</v>
      </c>
      <c r="C3313" s="118" t="s">
        <v>2</v>
      </c>
      <c r="D3313" s="119" t="s">
        <v>769</v>
      </c>
      <c r="E3313" s="32"/>
      <c r="G3313" s="110"/>
    </row>
    <row r="3314" spans="2:7" ht="21.75" customHeight="1">
      <c r="B3314" s="121">
        <v>41330</v>
      </c>
      <c r="C3314" s="118" t="s">
        <v>709</v>
      </c>
      <c r="D3314" s="119" t="s">
        <v>949</v>
      </c>
      <c r="E3314" s="120"/>
      <c r="G3314" s="110"/>
    </row>
    <row r="3315" spans="2:7" ht="21.75" customHeight="1">
      <c r="B3315" s="121">
        <v>41330</v>
      </c>
      <c r="C3315" s="118" t="s">
        <v>2</v>
      </c>
      <c r="D3315" s="119" t="s">
        <v>252</v>
      </c>
      <c r="E3315" s="78"/>
      <c r="G3315" s="110"/>
    </row>
    <row r="3316" spans="2:7" ht="21.75" customHeight="1">
      <c r="B3316" s="121">
        <v>41330</v>
      </c>
      <c r="C3316" s="118" t="s">
        <v>155</v>
      </c>
      <c r="D3316" s="119" t="s">
        <v>664</v>
      </c>
      <c r="E3316" s="78"/>
      <c r="G3316" s="110"/>
    </row>
    <row r="3317" spans="2:7" ht="21.75" customHeight="1">
      <c r="B3317" s="121">
        <v>41330</v>
      </c>
      <c r="C3317" s="118" t="s">
        <v>956</v>
      </c>
      <c r="D3317" s="119" t="s">
        <v>955</v>
      </c>
      <c r="E3317" s="78"/>
      <c r="G3317" s="110"/>
    </row>
    <row r="3318" spans="2:7" ht="21.75" customHeight="1">
      <c r="B3318" s="121">
        <v>41330</v>
      </c>
      <c r="C3318" s="118" t="s">
        <v>40</v>
      </c>
      <c r="D3318" s="119" t="s">
        <v>193</v>
      </c>
      <c r="E3318" s="78"/>
      <c r="G3318" s="110"/>
    </row>
    <row r="3319" spans="2:7" ht="21.75" customHeight="1">
      <c r="B3319" s="121">
        <v>41330</v>
      </c>
      <c r="C3319" s="118" t="s">
        <v>40</v>
      </c>
      <c r="D3319" s="119" t="s">
        <v>196</v>
      </c>
      <c r="E3319" s="78"/>
      <c r="G3319" s="110"/>
    </row>
    <row r="3320" spans="2:7" ht="21.75" customHeight="1">
      <c r="B3320" s="121">
        <v>41330</v>
      </c>
      <c r="C3320" s="118" t="s">
        <v>2</v>
      </c>
      <c r="D3320" s="119" t="s">
        <v>252</v>
      </c>
      <c r="E3320" s="78"/>
      <c r="G3320" s="110"/>
    </row>
    <row r="3321" spans="2:7" ht="21.75" customHeight="1">
      <c r="B3321" s="121">
        <v>41330</v>
      </c>
      <c r="C3321" s="118" t="s">
        <v>709</v>
      </c>
      <c r="D3321" s="119" t="s">
        <v>1014</v>
      </c>
      <c r="E3321" s="9"/>
      <c r="G3321" s="110"/>
    </row>
    <row r="3322" spans="2:7" ht="21.75" customHeight="1">
      <c r="B3322" s="121">
        <v>41330</v>
      </c>
      <c r="C3322" s="118" t="s">
        <v>709</v>
      </c>
      <c r="D3322" s="119" t="s">
        <v>1014</v>
      </c>
      <c r="E3322" s="9"/>
      <c r="G3322" s="110"/>
    </row>
    <row r="3323" spans="2:7" ht="21.75" customHeight="1">
      <c r="B3323" s="121">
        <v>41330</v>
      </c>
      <c r="C3323" s="118" t="s">
        <v>28</v>
      </c>
      <c r="D3323" s="119" t="s">
        <v>194</v>
      </c>
      <c r="E3323" s="9"/>
      <c r="G3323" s="110"/>
    </row>
    <row r="3324" spans="2:7" ht="21.75" customHeight="1">
      <c r="B3324" s="121">
        <v>41330</v>
      </c>
      <c r="C3324" s="118" t="s">
        <v>2</v>
      </c>
      <c r="D3324" s="119" t="s">
        <v>279</v>
      </c>
      <c r="E3324" s="9"/>
      <c r="G3324" s="110"/>
    </row>
    <row r="3325" spans="2:7" ht="21.75" customHeight="1">
      <c r="B3325" s="121">
        <v>41330</v>
      </c>
      <c r="C3325" s="118" t="s">
        <v>28</v>
      </c>
      <c r="D3325" s="119" t="s">
        <v>194</v>
      </c>
      <c r="E3325" s="9"/>
      <c r="G3325" s="110"/>
    </row>
    <row r="3326" spans="2:7" ht="21.75" customHeight="1">
      <c r="B3326" s="121">
        <v>41331</v>
      </c>
      <c r="C3326" s="118" t="s">
        <v>392</v>
      </c>
      <c r="D3326" s="119" t="s">
        <v>471</v>
      </c>
      <c r="E3326" s="120"/>
      <c r="G3326" s="110"/>
    </row>
    <row r="3327" spans="2:7" ht="21.75" customHeight="1">
      <c r="B3327" s="121">
        <v>41331</v>
      </c>
      <c r="C3327" s="118" t="s">
        <v>40</v>
      </c>
      <c r="D3327" s="119" t="s">
        <v>770</v>
      </c>
      <c r="E3327" s="120"/>
      <c r="G3327" s="110"/>
    </row>
    <row r="3328" spans="2:7" ht="21.75" customHeight="1">
      <c r="B3328" s="121">
        <v>41331</v>
      </c>
      <c r="C3328" s="118" t="s">
        <v>28</v>
      </c>
      <c r="D3328" s="119" t="s">
        <v>907</v>
      </c>
      <c r="E3328" s="120"/>
      <c r="G3328" s="110"/>
    </row>
    <row r="3329" spans="2:7" ht="21.75" customHeight="1">
      <c r="B3329" s="121">
        <v>41331</v>
      </c>
      <c r="C3329" s="118" t="s">
        <v>40</v>
      </c>
      <c r="D3329" s="119" t="s">
        <v>770</v>
      </c>
      <c r="E3329" s="117"/>
      <c r="G3329" s="110"/>
    </row>
    <row r="3330" spans="2:7" ht="21.75" customHeight="1">
      <c r="B3330" s="121">
        <v>41331</v>
      </c>
      <c r="C3330" s="118" t="s">
        <v>709</v>
      </c>
      <c r="D3330" s="119" t="s">
        <v>949</v>
      </c>
      <c r="E3330" s="117"/>
      <c r="G3330" s="110"/>
    </row>
    <row r="3331" spans="2:7" ht="21.75" customHeight="1">
      <c r="B3331" s="121">
        <v>41331</v>
      </c>
      <c r="C3331" s="118" t="s">
        <v>40</v>
      </c>
      <c r="D3331" s="119" t="s">
        <v>770</v>
      </c>
      <c r="E3331" s="117"/>
      <c r="G3331" s="110"/>
    </row>
    <row r="3332" spans="2:7" ht="21.75" customHeight="1">
      <c r="B3332" s="121">
        <v>41331</v>
      </c>
      <c r="C3332" s="118" t="s">
        <v>709</v>
      </c>
      <c r="D3332" s="119" t="s">
        <v>949</v>
      </c>
      <c r="E3332" s="120"/>
      <c r="G3332" s="110"/>
    </row>
    <row r="3333" spans="2:7" ht="21.75" customHeight="1">
      <c r="B3333" s="121">
        <v>41331</v>
      </c>
      <c r="C3333" s="118" t="s">
        <v>184</v>
      </c>
      <c r="D3333" s="119" t="s">
        <v>2535</v>
      </c>
      <c r="E3333" s="117"/>
      <c r="G3333" s="110"/>
    </row>
    <row r="3334" spans="2:7" ht="21.75" customHeight="1">
      <c r="B3334" s="121">
        <v>41331</v>
      </c>
      <c r="C3334" s="118" t="s">
        <v>956</v>
      </c>
      <c r="D3334" s="119" t="s">
        <v>1022</v>
      </c>
      <c r="E3334" s="120"/>
      <c r="G3334" s="110"/>
    </row>
    <row r="3335" spans="2:7" ht="21.75" customHeight="1">
      <c r="B3335" s="121">
        <v>41331</v>
      </c>
      <c r="C3335" s="118" t="s">
        <v>709</v>
      </c>
      <c r="D3335" s="119" t="s">
        <v>949</v>
      </c>
      <c r="E3335" s="111"/>
      <c r="G3335" s="110"/>
    </row>
    <row r="3336" spans="2:7" ht="21.75" customHeight="1">
      <c r="B3336" s="121">
        <v>41331</v>
      </c>
      <c r="C3336" s="118" t="s">
        <v>28</v>
      </c>
      <c r="D3336" s="119" t="s">
        <v>549</v>
      </c>
      <c r="E3336" s="112"/>
      <c r="G3336" s="110"/>
    </row>
    <row r="3337" spans="2:7" ht="21.75" customHeight="1">
      <c r="B3337" s="121">
        <v>41331</v>
      </c>
      <c r="C3337" s="118" t="s">
        <v>709</v>
      </c>
      <c r="D3337" s="119" t="s">
        <v>949</v>
      </c>
      <c r="E3337" s="112"/>
      <c r="G3337" s="110"/>
    </row>
    <row r="3338" spans="2:7" ht="21.75" customHeight="1">
      <c r="B3338" s="121">
        <v>41331</v>
      </c>
      <c r="C3338" s="118" t="s">
        <v>40</v>
      </c>
      <c r="D3338" s="119" t="s">
        <v>770</v>
      </c>
      <c r="E3338" s="113"/>
      <c r="G3338" s="110"/>
    </row>
    <row r="3339" spans="2:7" ht="21.75" customHeight="1">
      <c r="B3339" s="121">
        <v>41331</v>
      </c>
      <c r="C3339" s="118" t="s">
        <v>40</v>
      </c>
      <c r="D3339" s="119" t="s">
        <v>770</v>
      </c>
      <c r="E3339" s="32"/>
      <c r="G3339" s="110"/>
    </row>
    <row r="3340" spans="2:7" ht="21.75" customHeight="1">
      <c r="B3340" s="121">
        <v>41331</v>
      </c>
      <c r="C3340" s="118" t="s">
        <v>40</v>
      </c>
      <c r="D3340" s="119" t="s">
        <v>823</v>
      </c>
      <c r="E3340" s="120"/>
      <c r="G3340" s="110"/>
    </row>
    <row r="3341" spans="2:7" ht="21.75" customHeight="1">
      <c r="B3341" s="121">
        <v>41331</v>
      </c>
      <c r="C3341" s="118" t="s">
        <v>40</v>
      </c>
      <c r="D3341" s="119" t="s">
        <v>768</v>
      </c>
      <c r="E3341" s="78"/>
      <c r="G3341" s="110"/>
    </row>
    <row r="3342" spans="2:7" ht="21.75" customHeight="1">
      <c r="B3342" s="121">
        <v>41331</v>
      </c>
      <c r="C3342" s="118" t="s">
        <v>956</v>
      </c>
      <c r="D3342" s="119" t="s">
        <v>955</v>
      </c>
      <c r="E3342" s="78"/>
      <c r="G3342" s="110"/>
    </row>
    <row r="3343" spans="2:7" ht="21.75" customHeight="1">
      <c r="B3343" s="121">
        <v>41331</v>
      </c>
      <c r="C3343" s="118" t="s">
        <v>40</v>
      </c>
      <c r="D3343" s="119" t="s">
        <v>196</v>
      </c>
      <c r="E3343" s="78"/>
      <c r="G3343" s="110"/>
    </row>
    <row r="3344" spans="2:7" ht="21.75" customHeight="1">
      <c r="B3344" s="121">
        <v>41331</v>
      </c>
      <c r="C3344" s="118" t="s">
        <v>40</v>
      </c>
      <c r="D3344" s="119" t="s">
        <v>193</v>
      </c>
      <c r="E3344" s="78"/>
      <c r="G3344" s="110"/>
    </row>
    <row r="3345" spans="2:7" ht="21.75" customHeight="1">
      <c r="B3345" s="121">
        <v>41331</v>
      </c>
      <c r="C3345" s="118" t="s">
        <v>184</v>
      </c>
      <c r="D3345" s="119" t="s">
        <v>184</v>
      </c>
      <c r="E3345" s="78"/>
      <c r="G3345" s="110"/>
    </row>
    <row r="3346" spans="2:7" ht="21.75" customHeight="1">
      <c r="B3346" s="121">
        <v>41331</v>
      </c>
      <c r="C3346" s="118" t="s">
        <v>94</v>
      </c>
      <c r="D3346" s="119" t="s">
        <v>478</v>
      </c>
      <c r="E3346" s="78"/>
      <c r="G3346" s="110"/>
    </row>
    <row r="3347" spans="2:7" ht="21.75" customHeight="1">
      <c r="B3347" s="121">
        <v>41331</v>
      </c>
      <c r="C3347" s="118" t="s">
        <v>2504</v>
      </c>
      <c r="D3347" s="119" t="s">
        <v>660</v>
      </c>
      <c r="E3347" s="9"/>
      <c r="G3347" s="110"/>
    </row>
    <row r="3348" spans="2:7" ht="21.75" customHeight="1">
      <c r="B3348" s="121">
        <v>41331</v>
      </c>
      <c r="C3348" s="118" t="s">
        <v>2</v>
      </c>
      <c r="D3348" s="119" t="s">
        <v>279</v>
      </c>
      <c r="E3348" s="9"/>
      <c r="G3348" s="110"/>
    </row>
    <row r="3349" spans="2:7" ht="21.75" customHeight="1">
      <c r="B3349" s="121">
        <v>41331</v>
      </c>
      <c r="C3349" s="118" t="s">
        <v>956</v>
      </c>
      <c r="D3349" s="119" t="s">
        <v>955</v>
      </c>
      <c r="E3349" s="9"/>
      <c r="G3349" s="110"/>
    </row>
    <row r="3350" spans="2:7" ht="21.75" customHeight="1">
      <c r="B3350" s="121">
        <v>41331</v>
      </c>
      <c r="C3350" s="118" t="s">
        <v>709</v>
      </c>
      <c r="D3350" s="119" t="s">
        <v>1014</v>
      </c>
      <c r="E3350" s="9"/>
      <c r="G3350" s="110"/>
    </row>
    <row r="3351" spans="2:7" ht="21.75" customHeight="1">
      <c r="B3351" s="121">
        <v>41331</v>
      </c>
      <c r="C3351" s="118" t="s">
        <v>40</v>
      </c>
      <c r="D3351" s="119" t="s">
        <v>193</v>
      </c>
      <c r="E3351" s="9"/>
      <c r="G3351" s="110"/>
    </row>
    <row r="3352" spans="2:7" ht="21.75" customHeight="1">
      <c r="B3352" s="121">
        <v>41333</v>
      </c>
      <c r="C3352" s="118" t="s">
        <v>28</v>
      </c>
      <c r="D3352" s="119" t="s">
        <v>549</v>
      </c>
      <c r="E3352" s="120"/>
      <c r="G3352" s="110"/>
    </row>
    <row r="3353" spans="2:7" ht="21.75" customHeight="1">
      <c r="B3353" s="121">
        <v>41333</v>
      </c>
      <c r="C3353" s="118" t="s">
        <v>2</v>
      </c>
      <c r="D3353" s="119" t="s">
        <v>769</v>
      </c>
      <c r="E3353" s="120"/>
      <c r="G3353" s="110"/>
    </row>
    <row r="3354" spans="2:7" ht="21.75" customHeight="1">
      <c r="B3354" s="121">
        <v>41333</v>
      </c>
      <c r="C3354" s="118" t="s">
        <v>392</v>
      </c>
      <c r="D3354" s="119" t="s">
        <v>471</v>
      </c>
      <c r="E3354" s="120"/>
      <c r="G3354" s="110"/>
    </row>
    <row r="3355" spans="2:7" ht="21.75" customHeight="1">
      <c r="B3355" s="121">
        <v>41333</v>
      </c>
      <c r="C3355" s="118" t="s">
        <v>28</v>
      </c>
      <c r="D3355" s="119" t="s">
        <v>863</v>
      </c>
      <c r="E3355" s="117"/>
      <c r="G3355" s="110"/>
    </row>
    <row r="3356" spans="2:7" ht="21.75" customHeight="1">
      <c r="B3356" s="121">
        <v>41333</v>
      </c>
      <c r="C3356" s="118" t="s">
        <v>28</v>
      </c>
      <c r="D3356" s="119" t="s">
        <v>907</v>
      </c>
      <c r="E3356" s="117"/>
      <c r="G3356" s="110"/>
    </row>
    <row r="3357" spans="2:7" ht="21.75" customHeight="1">
      <c r="B3357" s="121">
        <v>41333</v>
      </c>
      <c r="C3357" s="118" t="s">
        <v>2512</v>
      </c>
      <c r="D3357" s="119" t="s">
        <v>949</v>
      </c>
      <c r="E3357" s="117"/>
      <c r="G3357" s="110"/>
    </row>
    <row r="3358" spans="2:7" ht="21.75" customHeight="1">
      <c r="B3358" s="121">
        <v>41333</v>
      </c>
      <c r="C3358" s="118" t="s">
        <v>40</v>
      </c>
      <c r="D3358" s="119" t="s">
        <v>770</v>
      </c>
      <c r="E3358" s="120"/>
      <c r="G3358" s="110"/>
    </row>
    <row r="3359" spans="2:7" ht="21.75" customHeight="1">
      <c r="B3359" s="121">
        <v>41333</v>
      </c>
      <c r="C3359" s="118" t="s">
        <v>40</v>
      </c>
      <c r="D3359" s="119" t="s">
        <v>768</v>
      </c>
      <c r="E3359" s="117"/>
      <c r="G3359" s="110"/>
    </row>
    <row r="3360" spans="2:7" ht="21.75" customHeight="1">
      <c r="B3360" s="121">
        <v>41333</v>
      </c>
      <c r="C3360" s="118" t="s">
        <v>94</v>
      </c>
      <c r="D3360" s="119" t="s">
        <v>919</v>
      </c>
      <c r="E3360" s="120"/>
      <c r="G3360" s="110"/>
    </row>
    <row r="3361" spans="2:7" ht="21.75" customHeight="1">
      <c r="B3361" s="121">
        <v>41333</v>
      </c>
      <c r="C3361" s="118" t="s">
        <v>155</v>
      </c>
      <c r="D3361" s="119" t="s">
        <v>943</v>
      </c>
      <c r="E3361" s="111"/>
      <c r="G3361" s="110"/>
    </row>
    <row r="3362" spans="2:7" ht="21.75" customHeight="1">
      <c r="B3362" s="121">
        <v>41333</v>
      </c>
      <c r="C3362" s="118" t="s">
        <v>2</v>
      </c>
      <c r="D3362" s="123" t="s">
        <v>279</v>
      </c>
      <c r="E3362" s="112"/>
      <c r="G3362" s="110"/>
    </row>
    <row r="3363" spans="2:7" ht="21.75" customHeight="1">
      <c r="B3363" s="121">
        <v>41333</v>
      </c>
      <c r="C3363" s="118" t="s">
        <v>2</v>
      </c>
      <c r="D3363" s="123" t="s">
        <v>252</v>
      </c>
      <c r="E3363" s="112"/>
      <c r="G3363" s="110"/>
    </row>
    <row r="3364" spans="2:7" ht="21.75" customHeight="1">
      <c r="B3364" s="121">
        <v>41333</v>
      </c>
      <c r="C3364" s="118" t="s">
        <v>956</v>
      </c>
      <c r="D3364" s="3" t="s">
        <v>955</v>
      </c>
      <c r="E3364" s="113"/>
      <c r="G3364" s="110"/>
    </row>
    <row r="3365" spans="2:7" ht="21.75" customHeight="1">
      <c r="B3365" s="121">
        <v>41333</v>
      </c>
      <c r="C3365" s="118" t="s">
        <v>956</v>
      </c>
      <c r="D3365" s="3" t="s">
        <v>955</v>
      </c>
      <c r="E3365" s="32"/>
      <c r="G3365" s="110"/>
    </row>
    <row r="3366" spans="2:7" ht="21.75" customHeight="1">
      <c r="B3366" s="121">
        <v>41333</v>
      </c>
      <c r="C3366" s="118" t="s">
        <v>40</v>
      </c>
      <c r="D3366" s="3" t="s">
        <v>193</v>
      </c>
      <c r="E3366" s="120"/>
      <c r="G3366" s="110"/>
    </row>
    <row r="3367" spans="2:7" ht="21.75" customHeight="1">
      <c r="B3367" s="121">
        <v>41333</v>
      </c>
      <c r="C3367" s="118" t="s">
        <v>40</v>
      </c>
      <c r="D3367" s="3" t="s">
        <v>196</v>
      </c>
      <c r="E3367" s="78"/>
      <c r="G3367" s="110"/>
    </row>
    <row r="3368" spans="2:7" ht="21.75" customHeight="1">
      <c r="B3368" s="121">
        <v>41333</v>
      </c>
      <c r="C3368" s="118" t="s">
        <v>28</v>
      </c>
      <c r="D3368" s="3" t="s">
        <v>194</v>
      </c>
      <c r="E3368" s="78"/>
      <c r="G3368" s="110"/>
    </row>
    <row r="3369" spans="2:7" ht="21.75" customHeight="1">
      <c r="B3369" s="121">
        <v>41333</v>
      </c>
      <c r="C3369" s="118" t="s">
        <v>28</v>
      </c>
      <c r="D3369" s="3" t="s">
        <v>194</v>
      </c>
      <c r="E3369" s="78"/>
      <c r="G3369" s="110"/>
    </row>
    <row r="3370" spans="2:7" ht="21.75" customHeight="1">
      <c r="B3370" s="121">
        <v>41333</v>
      </c>
      <c r="C3370" s="118" t="s">
        <v>392</v>
      </c>
      <c r="D3370" s="3" t="s">
        <v>751</v>
      </c>
      <c r="E3370" s="78"/>
      <c r="G3370" s="110"/>
    </row>
    <row r="3371" spans="2:7" ht="21.75" customHeight="1">
      <c r="B3371" s="121">
        <v>41333</v>
      </c>
      <c r="C3371" s="118" t="s">
        <v>40</v>
      </c>
      <c r="D3371" s="3" t="s">
        <v>193</v>
      </c>
      <c r="E3371" s="78"/>
      <c r="G3371" s="110"/>
    </row>
    <row r="3372" spans="2:7" ht="21.75" customHeight="1">
      <c r="B3372" s="121">
        <v>41333</v>
      </c>
      <c r="C3372" s="118" t="s">
        <v>40</v>
      </c>
      <c r="D3372" s="3" t="s">
        <v>193</v>
      </c>
      <c r="E3372" s="78"/>
      <c r="G3372" s="110"/>
    </row>
    <row r="3373" spans="2:7" ht="21.75" customHeight="1">
      <c r="B3373" s="121">
        <v>41333</v>
      </c>
      <c r="C3373" s="118" t="s">
        <v>94</v>
      </c>
      <c r="D3373" s="3" t="s">
        <v>478</v>
      </c>
      <c r="E3373" s="9"/>
      <c r="G3373" s="110"/>
    </row>
    <row r="3374" spans="2:7" ht="21.75" customHeight="1">
      <c r="B3374" s="121">
        <v>41333</v>
      </c>
      <c r="C3374" s="118" t="s">
        <v>18</v>
      </c>
      <c r="D3374" s="3" t="s">
        <v>660</v>
      </c>
      <c r="E3374" s="9"/>
      <c r="G3374" s="110"/>
    </row>
    <row r="3375" spans="2:7" ht="21.75" customHeight="1">
      <c r="B3375" s="121">
        <v>41334</v>
      </c>
      <c r="C3375" s="118" t="s">
        <v>709</v>
      </c>
      <c r="D3375" s="119" t="s">
        <v>949</v>
      </c>
      <c r="E3375" s="120"/>
      <c r="G3375" s="110"/>
    </row>
    <row r="3376" spans="2:7" ht="21.75" customHeight="1">
      <c r="B3376" s="121">
        <v>41334</v>
      </c>
      <c r="C3376" s="118" t="s">
        <v>28</v>
      </c>
      <c r="D3376" s="119" t="s">
        <v>917</v>
      </c>
      <c r="E3376" s="120"/>
      <c r="G3376" s="110"/>
    </row>
    <row r="3377" spans="2:7" ht="21.75" customHeight="1">
      <c r="B3377" s="121">
        <v>41334</v>
      </c>
      <c r="C3377" s="118" t="s">
        <v>28</v>
      </c>
      <c r="D3377" s="119" t="s">
        <v>863</v>
      </c>
      <c r="E3377" s="120"/>
      <c r="G3377" s="110"/>
    </row>
    <row r="3378" spans="2:7" ht="21.75" customHeight="1">
      <c r="B3378" s="121">
        <v>41334</v>
      </c>
      <c r="C3378" s="118" t="s">
        <v>40</v>
      </c>
      <c r="D3378" s="119" t="s">
        <v>768</v>
      </c>
      <c r="E3378" s="117"/>
      <c r="G3378" s="110"/>
    </row>
    <row r="3379" spans="2:7" ht="21.75" customHeight="1">
      <c r="B3379" s="121">
        <v>41334</v>
      </c>
      <c r="C3379" s="118" t="s">
        <v>40</v>
      </c>
      <c r="D3379" s="119" t="s">
        <v>770</v>
      </c>
      <c r="E3379" s="117"/>
      <c r="G3379" s="110"/>
    </row>
    <row r="3380" spans="2:7" ht="21.75" customHeight="1">
      <c r="B3380" s="121">
        <v>41334</v>
      </c>
      <c r="C3380" s="118" t="s">
        <v>709</v>
      </c>
      <c r="D3380" s="119" t="s">
        <v>949</v>
      </c>
      <c r="E3380" s="117"/>
      <c r="G3380" s="110"/>
    </row>
    <row r="3381" spans="2:7" ht="21.75" customHeight="1">
      <c r="B3381" s="121">
        <v>41334</v>
      </c>
      <c r="C3381" s="118" t="s">
        <v>956</v>
      </c>
      <c r="D3381" s="119" t="s">
        <v>1023</v>
      </c>
      <c r="E3381" s="120"/>
      <c r="G3381" s="110"/>
    </row>
    <row r="3382" spans="2:7" ht="21.75" customHeight="1">
      <c r="B3382" s="121">
        <v>41334</v>
      </c>
      <c r="C3382" s="118" t="s">
        <v>709</v>
      </c>
      <c r="D3382" s="119" t="s">
        <v>949</v>
      </c>
      <c r="E3382" s="117"/>
      <c r="G3382" s="110"/>
    </row>
    <row r="3383" spans="2:7" ht="21.75" customHeight="1">
      <c r="B3383" s="121">
        <v>41334</v>
      </c>
      <c r="C3383" s="118" t="s">
        <v>2</v>
      </c>
      <c r="D3383" s="119" t="s">
        <v>769</v>
      </c>
      <c r="E3383" s="120"/>
      <c r="G3383" s="110"/>
    </row>
    <row r="3384" spans="2:7" ht="21.75" customHeight="1">
      <c r="B3384" s="121">
        <v>41334</v>
      </c>
      <c r="C3384" s="118" t="s">
        <v>392</v>
      </c>
      <c r="D3384" s="119" t="s">
        <v>471</v>
      </c>
      <c r="E3384" s="111"/>
      <c r="G3384" s="110"/>
    </row>
    <row r="3385" spans="2:7" ht="21.75" customHeight="1">
      <c r="B3385" s="121">
        <v>41334</v>
      </c>
      <c r="C3385" s="118" t="s">
        <v>184</v>
      </c>
      <c r="D3385" s="119" t="s">
        <v>2525</v>
      </c>
      <c r="E3385" s="112"/>
      <c r="G3385" s="110"/>
    </row>
    <row r="3386" spans="2:7" ht="21.75" customHeight="1">
      <c r="B3386" s="121">
        <v>41334</v>
      </c>
      <c r="C3386" s="118" t="s">
        <v>956</v>
      </c>
      <c r="D3386" s="119" t="s">
        <v>1023</v>
      </c>
      <c r="E3386" s="112"/>
      <c r="G3386" s="110"/>
    </row>
    <row r="3387" spans="2:7" ht="21.75" customHeight="1">
      <c r="B3387" s="121">
        <v>41334</v>
      </c>
      <c r="C3387" s="118" t="s">
        <v>2</v>
      </c>
      <c r="D3387" s="119" t="s">
        <v>769</v>
      </c>
      <c r="E3387" s="113"/>
      <c r="G3387" s="110"/>
    </row>
    <row r="3388" spans="2:7" ht="21.75" customHeight="1">
      <c r="B3388" s="121">
        <v>41334</v>
      </c>
      <c r="C3388" s="118" t="s">
        <v>2</v>
      </c>
      <c r="D3388" s="119" t="s">
        <v>942</v>
      </c>
      <c r="E3388" s="32"/>
      <c r="G3388" s="110"/>
    </row>
    <row r="3389" spans="2:7" ht="21.75" customHeight="1">
      <c r="B3389" s="121">
        <v>41334</v>
      </c>
      <c r="C3389" s="118" t="s">
        <v>2</v>
      </c>
      <c r="D3389" s="123" t="s">
        <v>279</v>
      </c>
      <c r="E3389" s="120"/>
      <c r="G3389" s="110"/>
    </row>
    <row r="3390" spans="2:7" ht="21.75" customHeight="1">
      <c r="B3390" s="121">
        <v>41334</v>
      </c>
      <c r="C3390" s="118" t="s">
        <v>28</v>
      </c>
      <c r="D3390" s="123" t="s">
        <v>251</v>
      </c>
      <c r="E3390" s="78"/>
      <c r="G3390" s="110"/>
    </row>
    <row r="3391" spans="2:7" ht="21.75" customHeight="1">
      <c r="B3391" s="121">
        <v>41334</v>
      </c>
      <c r="C3391" s="118" t="s">
        <v>18</v>
      </c>
      <c r="D3391" s="123" t="s">
        <v>660</v>
      </c>
      <c r="E3391" s="78"/>
      <c r="G3391" s="110"/>
    </row>
    <row r="3392" spans="2:7" ht="21.75" customHeight="1">
      <c r="B3392" s="121">
        <v>41334</v>
      </c>
      <c r="C3392" s="118" t="s">
        <v>2</v>
      </c>
      <c r="D3392" s="3" t="s">
        <v>1024</v>
      </c>
      <c r="E3392" s="78"/>
      <c r="G3392" s="110"/>
    </row>
    <row r="3393" spans="2:7" ht="21.75" customHeight="1">
      <c r="B3393" s="121">
        <v>41334</v>
      </c>
      <c r="C3393" s="118" t="s">
        <v>709</v>
      </c>
      <c r="D3393" s="3" t="s">
        <v>1014</v>
      </c>
      <c r="E3393" s="78"/>
      <c r="G3393" s="110"/>
    </row>
    <row r="3394" spans="2:7" ht="21.75" customHeight="1">
      <c r="B3394" s="121">
        <v>41334</v>
      </c>
      <c r="C3394" s="118" t="s">
        <v>709</v>
      </c>
      <c r="D3394" s="3" t="s">
        <v>1014</v>
      </c>
      <c r="E3394" s="78"/>
      <c r="G3394" s="110"/>
    </row>
    <row r="3395" spans="2:7" ht="21.75" customHeight="1">
      <c r="B3395" s="121">
        <v>41334</v>
      </c>
      <c r="C3395" s="118" t="s">
        <v>40</v>
      </c>
      <c r="D3395" s="3" t="s">
        <v>193</v>
      </c>
      <c r="E3395" s="78"/>
      <c r="G3395" s="110"/>
    </row>
    <row r="3396" spans="2:7" ht="21.75" customHeight="1">
      <c r="B3396" s="121">
        <v>41334</v>
      </c>
      <c r="C3396" s="118" t="s">
        <v>40</v>
      </c>
      <c r="D3396" s="3" t="s">
        <v>193</v>
      </c>
      <c r="E3396" s="9"/>
      <c r="G3396" s="110"/>
    </row>
    <row r="3397" spans="2:7" ht="21.75" customHeight="1">
      <c r="B3397" s="121">
        <v>41334</v>
      </c>
      <c r="C3397" s="118" t="s">
        <v>18</v>
      </c>
      <c r="D3397" s="3" t="s">
        <v>660</v>
      </c>
      <c r="E3397" s="9"/>
      <c r="G3397" s="110"/>
    </row>
    <row r="3398" spans="2:7" ht="21.75" customHeight="1">
      <c r="B3398" s="121">
        <v>41334</v>
      </c>
      <c r="C3398" s="118" t="s">
        <v>155</v>
      </c>
      <c r="D3398" s="3" t="s">
        <v>664</v>
      </c>
      <c r="E3398" s="9"/>
      <c r="G3398" s="110"/>
    </row>
    <row r="3399" spans="2:7" ht="21.75" customHeight="1">
      <c r="B3399" s="98" t="s">
        <v>1025</v>
      </c>
      <c r="C3399" s="118" t="s">
        <v>709</v>
      </c>
      <c r="D3399" s="123" t="s">
        <v>1026</v>
      </c>
      <c r="E3399" s="120"/>
      <c r="G3399" s="110"/>
    </row>
    <row r="3400" spans="2:7" ht="21.75" customHeight="1">
      <c r="B3400" s="98" t="s">
        <v>1025</v>
      </c>
      <c r="C3400" s="118" t="s">
        <v>3</v>
      </c>
      <c r="D3400" s="123" t="s">
        <v>652</v>
      </c>
      <c r="E3400" s="120"/>
      <c r="G3400" s="110"/>
    </row>
    <row r="3401" spans="2:7" ht="21.75" customHeight="1">
      <c r="B3401" s="98" t="s">
        <v>1025</v>
      </c>
      <c r="C3401" s="118" t="s">
        <v>956</v>
      </c>
      <c r="D3401" s="119" t="s">
        <v>969</v>
      </c>
      <c r="E3401" s="120"/>
      <c r="G3401" s="110"/>
    </row>
    <row r="3402" spans="2:7" ht="21.75" customHeight="1">
      <c r="B3402" s="98" t="s">
        <v>1025</v>
      </c>
      <c r="C3402" s="118" t="s">
        <v>956</v>
      </c>
      <c r="D3402" s="119" t="s">
        <v>955</v>
      </c>
      <c r="E3402" s="117"/>
      <c r="G3402" s="110"/>
    </row>
    <row r="3403" spans="2:7" ht="21.75" customHeight="1">
      <c r="B3403" s="98" t="s">
        <v>1025</v>
      </c>
      <c r="C3403" s="118" t="s">
        <v>3</v>
      </c>
      <c r="D3403" s="123" t="s">
        <v>652</v>
      </c>
      <c r="E3403" s="117"/>
      <c r="G3403" s="110"/>
    </row>
    <row r="3404" spans="2:7" ht="21.75" customHeight="1">
      <c r="B3404" s="98" t="s">
        <v>1025</v>
      </c>
      <c r="C3404" s="118" t="s">
        <v>3</v>
      </c>
      <c r="D3404" s="123" t="s">
        <v>652</v>
      </c>
      <c r="E3404" s="117"/>
      <c r="G3404" s="110"/>
    </row>
    <row r="3405" spans="2:7" ht="21.75" customHeight="1">
      <c r="B3405" s="98" t="s">
        <v>1025</v>
      </c>
      <c r="C3405" s="118" t="s">
        <v>28</v>
      </c>
      <c r="D3405" s="118" t="s">
        <v>194</v>
      </c>
      <c r="E3405" s="120"/>
      <c r="G3405" s="110"/>
    </row>
    <row r="3406" spans="2:7" ht="21.75" customHeight="1">
      <c r="B3406" s="98" t="s">
        <v>1025</v>
      </c>
      <c r="C3406" s="118" t="s">
        <v>1343</v>
      </c>
      <c r="D3406" s="118" t="s">
        <v>252</v>
      </c>
      <c r="E3406" s="117"/>
      <c r="G3406" s="110"/>
    </row>
    <row r="3407" spans="2:7" ht="21.75" customHeight="1">
      <c r="B3407" s="98" t="s">
        <v>1025</v>
      </c>
      <c r="C3407" s="118" t="s">
        <v>3</v>
      </c>
      <c r="D3407" s="123" t="s">
        <v>616</v>
      </c>
      <c r="E3407" s="120"/>
      <c r="G3407" s="110"/>
    </row>
    <row r="3408" spans="2:7" ht="21.75" customHeight="1">
      <c r="B3408" s="98" t="s">
        <v>1025</v>
      </c>
      <c r="C3408" s="118" t="s">
        <v>2</v>
      </c>
      <c r="D3408" s="118" t="s">
        <v>279</v>
      </c>
      <c r="E3408" s="111"/>
      <c r="G3408" s="110"/>
    </row>
    <row r="3409" spans="2:7" ht="21.75" customHeight="1">
      <c r="B3409" s="98" t="s">
        <v>1025</v>
      </c>
      <c r="C3409" s="118" t="s">
        <v>3</v>
      </c>
      <c r="D3409" s="123" t="s">
        <v>652</v>
      </c>
      <c r="E3409" s="112"/>
      <c r="G3409" s="110"/>
    </row>
    <row r="3410" spans="2:7" ht="21.75" customHeight="1">
      <c r="B3410" s="98" t="s">
        <v>1025</v>
      </c>
      <c r="C3410" s="118" t="s">
        <v>3</v>
      </c>
      <c r="D3410" s="123" t="s">
        <v>616</v>
      </c>
      <c r="E3410" s="112"/>
      <c r="G3410" s="110"/>
    </row>
    <row r="3411" spans="2:7" ht="21.75" customHeight="1">
      <c r="B3411" s="98" t="s">
        <v>1025</v>
      </c>
      <c r="C3411" s="118" t="s">
        <v>3</v>
      </c>
      <c r="D3411" s="123" t="s">
        <v>616</v>
      </c>
      <c r="E3411" s="113"/>
      <c r="G3411" s="110"/>
    </row>
    <row r="3412" spans="2:7" ht="21.75" customHeight="1">
      <c r="B3412" s="98" t="s">
        <v>1025</v>
      </c>
      <c r="C3412" s="118" t="s">
        <v>28</v>
      </c>
      <c r="D3412" s="118" t="s">
        <v>194</v>
      </c>
      <c r="E3412" s="32"/>
      <c r="G3412" s="110"/>
    </row>
    <row r="3413" spans="2:7" ht="21.75" customHeight="1">
      <c r="B3413" s="98" t="s">
        <v>1025</v>
      </c>
      <c r="C3413" s="118" t="s">
        <v>28</v>
      </c>
      <c r="D3413" s="118" t="s">
        <v>194</v>
      </c>
      <c r="E3413" s="120"/>
      <c r="G3413" s="110"/>
    </row>
    <row r="3414" spans="2:7" ht="21.75" customHeight="1">
      <c r="B3414" s="98" t="s">
        <v>1025</v>
      </c>
      <c r="C3414" s="118" t="s">
        <v>2</v>
      </c>
      <c r="D3414" s="118" t="s">
        <v>252</v>
      </c>
      <c r="E3414" s="78"/>
      <c r="G3414" s="110"/>
    </row>
    <row r="3415" spans="2:7" ht="21.75" customHeight="1">
      <c r="B3415" s="98" t="s">
        <v>1025</v>
      </c>
      <c r="C3415" s="118" t="s">
        <v>2</v>
      </c>
      <c r="D3415" s="118" t="s">
        <v>279</v>
      </c>
      <c r="E3415" s="78"/>
      <c r="G3415" s="110"/>
    </row>
    <row r="3416" spans="2:7" ht="21.75" customHeight="1">
      <c r="B3416" s="98" t="s">
        <v>1025</v>
      </c>
      <c r="C3416" s="118" t="s">
        <v>709</v>
      </c>
      <c r="D3416" s="123" t="s">
        <v>1026</v>
      </c>
      <c r="E3416" s="78"/>
      <c r="G3416" s="110"/>
    </row>
    <row r="3417" spans="2:7" ht="21.75" customHeight="1">
      <c r="B3417" s="121">
        <v>41337</v>
      </c>
      <c r="C3417" s="118" t="s">
        <v>40</v>
      </c>
      <c r="D3417" s="119" t="s">
        <v>823</v>
      </c>
      <c r="E3417" s="120"/>
      <c r="G3417" s="110"/>
    </row>
    <row r="3418" spans="2:7" ht="21.75" customHeight="1">
      <c r="B3418" s="121">
        <v>41337</v>
      </c>
      <c r="C3418" s="118" t="s">
        <v>1306</v>
      </c>
      <c r="D3418" s="119" t="s">
        <v>1023</v>
      </c>
      <c r="E3418" s="120"/>
      <c r="G3418" s="110"/>
    </row>
    <row r="3419" spans="2:7" ht="21.75" customHeight="1">
      <c r="B3419" s="121">
        <v>41337</v>
      </c>
      <c r="C3419" s="118" t="s">
        <v>709</v>
      </c>
      <c r="D3419" s="119" t="s">
        <v>949</v>
      </c>
      <c r="E3419" s="120"/>
      <c r="G3419" s="110"/>
    </row>
    <row r="3420" spans="2:7" ht="21.75" customHeight="1">
      <c r="B3420" s="121">
        <v>41337</v>
      </c>
      <c r="C3420" s="118" t="s">
        <v>2</v>
      </c>
      <c r="D3420" s="119" t="s">
        <v>769</v>
      </c>
      <c r="E3420" s="117"/>
      <c r="G3420" s="110"/>
    </row>
    <row r="3421" spans="2:7" ht="21.75" customHeight="1">
      <c r="B3421" s="121">
        <v>41337</v>
      </c>
      <c r="C3421" s="118" t="s">
        <v>40</v>
      </c>
      <c r="D3421" s="119" t="s">
        <v>823</v>
      </c>
      <c r="E3421" s="117"/>
      <c r="G3421" s="110"/>
    </row>
    <row r="3422" spans="2:7" ht="21.75" customHeight="1">
      <c r="B3422" s="121">
        <v>41337</v>
      </c>
      <c r="C3422" s="118" t="s">
        <v>40</v>
      </c>
      <c r="D3422" s="119" t="s">
        <v>770</v>
      </c>
      <c r="E3422" s="117"/>
      <c r="G3422" s="110"/>
    </row>
    <row r="3423" spans="2:7" ht="21.75" customHeight="1">
      <c r="B3423" s="121">
        <v>41337</v>
      </c>
      <c r="C3423" s="118" t="s">
        <v>40</v>
      </c>
      <c r="D3423" s="119" t="s">
        <v>770</v>
      </c>
      <c r="E3423" s="120"/>
      <c r="G3423" s="110"/>
    </row>
    <row r="3424" spans="2:7" ht="21.75" customHeight="1">
      <c r="B3424" s="121">
        <v>41337</v>
      </c>
      <c r="C3424" s="118" t="s">
        <v>28</v>
      </c>
      <c r="D3424" s="119" t="s">
        <v>754</v>
      </c>
      <c r="E3424" s="117"/>
      <c r="G3424" s="110"/>
    </row>
    <row r="3425" spans="2:7" ht="21.75" customHeight="1">
      <c r="B3425" s="121">
        <v>41337</v>
      </c>
      <c r="C3425" s="118" t="s">
        <v>40</v>
      </c>
      <c r="D3425" s="119" t="s">
        <v>770</v>
      </c>
      <c r="E3425" s="120"/>
      <c r="G3425" s="110"/>
    </row>
    <row r="3426" spans="2:7" ht="21.75" customHeight="1">
      <c r="B3426" s="121">
        <v>41337</v>
      </c>
      <c r="C3426" s="118" t="s">
        <v>2</v>
      </c>
      <c r="D3426" s="119" t="s">
        <v>769</v>
      </c>
      <c r="E3426" s="111"/>
      <c r="G3426" s="110"/>
    </row>
    <row r="3427" spans="2:7" ht="21.75" customHeight="1">
      <c r="B3427" s="121">
        <v>41337</v>
      </c>
      <c r="C3427" s="118" t="s">
        <v>2</v>
      </c>
      <c r="D3427" s="119" t="s">
        <v>769</v>
      </c>
      <c r="E3427" s="112"/>
      <c r="G3427" s="110"/>
    </row>
    <row r="3428" spans="2:7" ht="21.75" customHeight="1">
      <c r="B3428" s="121">
        <v>41337</v>
      </c>
      <c r="C3428" s="118" t="s">
        <v>18</v>
      </c>
      <c r="D3428" s="119" t="s">
        <v>1029</v>
      </c>
      <c r="E3428" s="112"/>
      <c r="G3428" s="110"/>
    </row>
    <row r="3429" spans="2:7" ht="21.75" customHeight="1">
      <c r="B3429" s="121">
        <v>41337</v>
      </c>
      <c r="C3429" s="118" t="s">
        <v>155</v>
      </c>
      <c r="D3429" s="119" t="s">
        <v>943</v>
      </c>
      <c r="E3429" s="113"/>
      <c r="G3429" s="110"/>
    </row>
    <row r="3430" spans="2:7" ht="21.75" customHeight="1">
      <c r="B3430" s="121">
        <v>41337</v>
      </c>
      <c r="C3430" s="118" t="s">
        <v>40</v>
      </c>
      <c r="D3430" s="123" t="s">
        <v>196</v>
      </c>
      <c r="E3430" s="32"/>
      <c r="G3430" s="110"/>
    </row>
    <row r="3431" spans="2:7" ht="21.75" customHeight="1">
      <c r="B3431" s="121">
        <v>41337</v>
      </c>
      <c r="C3431" s="118" t="s">
        <v>40</v>
      </c>
      <c r="D3431" s="118" t="s">
        <v>196</v>
      </c>
      <c r="E3431" s="120"/>
      <c r="G3431" s="110"/>
    </row>
    <row r="3432" spans="2:7" ht="21.75" customHeight="1">
      <c r="B3432" s="121">
        <v>41337</v>
      </c>
      <c r="C3432" s="118" t="s">
        <v>2</v>
      </c>
      <c r="D3432" s="118" t="s">
        <v>279</v>
      </c>
      <c r="E3432" s="78"/>
      <c r="G3432" s="110"/>
    </row>
    <row r="3433" spans="2:7" ht="21.75" customHeight="1">
      <c r="B3433" s="121">
        <v>41337</v>
      </c>
      <c r="C3433" s="118" t="s">
        <v>2</v>
      </c>
      <c r="D3433" s="118" t="s">
        <v>252</v>
      </c>
      <c r="E3433" s="78"/>
      <c r="G3433" s="110"/>
    </row>
    <row r="3434" spans="2:7" ht="21.75" customHeight="1">
      <c r="B3434" s="121">
        <v>41337</v>
      </c>
      <c r="C3434" s="118" t="s">
        <v>2</v>
      </c>
      <c r="D3434" s="118" t="s">
        <v>252</v>
      </c>
      <c r="E3434" s="78"/>
      <c r="G3434" s="110"/>
    </row>
    <row r="3435" spans="2:7" ht="21.75" customHeight="1">
      <c r="B3435" s="121">
        <v>41337</v>
      </c>
      <c r="C3435" s="118" t="s">
        <v>28</v>
      </c>
      <c r="D3435" s="118" t="s">
        <v>251</v>
      </c>
      <c r="E3435" s="78"/>
      <c r="G3435" s="110"/>
    </row>
    <row r="3436" spans="2:7" ht="21.75" customHeight="1">
      <c r="B3436" s="121">
        <v>41337</v>
      </c>
      <c r="C3436" s="118" t="s">
        <v>28</v>
      </c>
      <c r="D3436" s="118" t="s">
        <v>549</v>
      </c>
      <c r="E3436" s="78"/>
      <c r="G3436" s="110"/>
    </row>
    <row r="3437" spans="2:7" ht="21.75" customHeight="1">
      <c r="B3437" s="121">
        <v>41337</v>
      </c>
      <c r="C3437" s="118" t="s">
        <v>155</v>
      </c>
      <c r="D3437" s="118" t="s">
        <v>1030</v>
      </c>
      <c r="E3437" s="78"/>
      <c r="G3437" s="110"/>
    </row>
    <row r="3438" spans="2:7" ht="21.75" customHeight="1">
      <c r="B3438" s="121">
        <v>41337</v>
      </c>
      <c r="C3438" s="118" t="s">
        <v>184</v>
      </c>
      <c r="D3438" s="118" t="s">
        <v>803</v>
      </c>
      <c r="E3438" s="9"/>
      <c r="G3438" s="110"/>
    </row>
    <row r="3439" spans="2:7" ht="21.75" customHeight="1">
      <c r="B3439" s="121">
        <v>41337</v>
      </c>
      <c r="C3439" s="118" t="s">
        <v>94</v>
      </c>
      <c r="D3439" s="118" t="s">
        <v>478</v>
      </c>
      <c r="E3439" s="9"/>
      <c r="G3439" s="110"/>
    </row>
    <row r="3440" spans="2:7" ht="21.75" customHeight="1">
      <c r="B3440" s="121">
        <v>41337</v>
      </c>
      <c r="C3440" s="118" t="s">
        <v>18</v>
      </c>
      <c r="D3440" s="118" t="s">
        <v>660</v>
      </c>
      <c r="E3440" s="9"/>
      <c r="G3440" s="110"/>
    </row>
    <row r="3441" spans="2:7" ht="21.75" customHeight="1">
      <c r="B3441" s="121">
        <v>41337</v>
      </c>
      <c r="C3441" s="118" t="s">
        <v>2516</v>
      </c>
      <c r="D3441" s="118" t="s">
        <v>915</v>
      </c>
      <c r="E3441" s="9"/>
      <c r="G3441" s="110"/>
    </row>
    <row r="3442" spans="2:7" ht="21.75" customHeight="1">
      <c r="B3442" s="121">
        <v>41337</v>
      </c>
      <c r="C3442" s="118" t="s">
        <v>184</v>
      </c>
      <c r="D3442" s="118" t="s">
        <v>803</v>
      </c>
      <c r="E3442" s="9"/>
      <c r="G3442" s="110"/>
    </row>
    <row r="3443" spans="2:7" ht="21.75" customHeight="1">
      <c r="B3443" s="121">
        <v>41337</v>
      </c>
      <c r="C3443" s="118" t="s">
        <v>28</v>
      </c>
      <c r="D3443" s="118" t="s">
        <v>251</v>
      </c>
      <c r="E3443" s="9"/>
      <c r="G3443" s="110"/>
    </row>
    <row r="3444" spans="2:7" ht="21.75" customHeight="1">
      <c r="B3444" s="121">
        <v>41338</v>
      </c>
      <c r="C3444" s="118" t="s">
        <v>392</v>
      </c>
      <c r="D3444" s="119" t="s">
        <v>1032</v>
      </c>
      <c r="E3444" s="120"/>
      <c r="G3444" s="110"/>
    </row>
    <row r="3445" spans="2:7" ht="21.75" customHeight="1">
      <c r="B3445" s="121">
        <v>41338</v>
      </c>
      <c r="C3445" s="118" t="s">
        <v>94</v>
      </c>
      <c r="D3445" s="119" t="s">
        <v>919</v>
      </c>
      <c r="E3445" s="120"/>
      <c r="G3445" s="110"/>
    </row>
    <row r="3446" spans="2:7" ht="21.75" customHeight="1">
      <c r="B3446" s="121">
        <v>41338</v>
      </c>
      <c r="C3446" s="118" t="s">
        <v>94</v>
      </c>
      <c r="D3446" s="119" t="s">
        <v>919</v>
      </c>
      <c r="E3446" s="120"/>
      <c r="G3446" s="110"/>
    </row>
    <row r="3447" spans="2:7" ht="21.75" customHeight="1">
      <c r="B3447" s="121">
        <v>41338</v>
      </c>
      <c r="C3447" s="118" t="s">
        <v>155</v>
      </c>
      <c r="D3447" s="119" t="s">
        <v>943</v>
      </c>
      <c r="E3447" s="117"/>
      <c r="G3447" s="110"/>
    </row>
    <row r="3448" spans="2:7" ht="21.75" customHeight="1">
      <c r="B3448" s="121">
        <v>41338</v>
      </c>
      <c r="C3448" s="118" t="s">
        <v>40</v>
      </c>
      <c r="D3448" s="119" t="s">
        <v>770</v>
      </c>
      <c r="E3448" s="117"/>
      <c r="G3448" s="110"/>
    </row>
    <row r="3449" spans="2:7" ht="21.75" customHeight="1">
      <c r="B3449" s="121">
        <v>41338</v>
      </c>
      <c r="C3449" s="118" t="s">
        <v>40</v>
      </c>
      <c r="D3449" s="119" t="s">
        <v>770</v>
      </c>
      <c r="E3449" s="117"/>
      <c r="G3449" s="110"/>
    </row>
    <row r="3450" spans="2:7" ht="21.75" customHeight="1">
      <c r="B3450" s="121">
        <v>41338</v>
      </c>
      <c r="C3450" s="118" t="s">
        <v>28</v>
      </c>
      <c r="D3450" s="119" t="s">
        <v>863</v>
      </c>
      <c r="E3450" s="120"/>
      <c r="G3450" s="110"/>
    </row>
    <row r="3451" spans="2:7" ht="21.75" customHeight="1">
      <c r="B3451" s="121">
        <v>41338</v>
      </c>
      <c r="C3451" s="118" t="s">
        <v>40</v>
      </c>
      <c r="D3451" s="119" t="s">
        <v>823</v>
      </c>
      <c r="E3451" s="117"/>
      <c r="G3451" s="110"/>
    </row>
    <row r="3452" spans="2:7" ht="21.75" customHeight="1">
      <c r="B3452" s="121">
        <v>41338</v>
      </c>
      <c r="C3452" s="118" t="s">
        <v>184</v>
      </c>
      <c r="D3452" s="119" t="s">
        <v>2535</v>
      </c>
      <c r="E3452" s="120"/>
      <c r="G3452" s="110"/>
    </row>
    <row r="3453" spans="2:7" ht="21.75" customHeight="1">
      <c r="B3453" s="121">
        <v>41338</v>
      </c>
      <c r="C3453" s="118" t="s">
        <v>40</v>
      </c>
      <c r="D3453" s="119" t="s">
        <v>770</v>
      </c>
      <c r="E3453" s="111"/>
      <c r="G3453" s="110"/>
    </row>
    <row r="3454" spans="2:7" ht="21.75" customHeight="1">
      <c r="B3454" s="121">
        <v>41338</v>
      </c>
      <c r="C3454" s="118" t="s">
        <v>28</v>
      </c>
      <c r="D3454" s="119" t="s">
        <v>863</v>
      </c>
      <c r="E3454" s="112"/>
      <c r="G3454" s="110"/>
    </row>
    <row r="3455" spans="2:7" ht="21.75" customHeight="1">
      <c r="B3455" s="121">
        <v>41338</v>
      </c>
      <c r="C3455" s="118" t="s">
        <v>2</v>
      </c>
      <c r="D3455" s="119" t="s">
        <v>769</v>
      </c>
      <c r="E3455" s="112"/>
      <c r="G3455" s="110"/>
    </row>
    <row r="3456" spans="2:7" ht="21.75" customHeight="1">
      <c r="B3456" s="121">
        <v>41338</v>
      </c>
      <c r="C3456" s="118" t="s">
        <v>392</v>
      </c>
      <c r="D3456" s="119" t="s">
        <v>1032</v>
      </c>
      <c r="E3456" s="113"/>
      <c r="G3456" s="110"/>
    </row>
    <row r="3457" spans="2:7" ht="21.75" customHeight="1">
      <c r="B3457" s="121">
        <v>41338</v>
      </c>
      <c r="C3457" s="118" t="s">
        <v>40</v>
      </c>
      <c r="D3457" s="119" t="s">
        <v>823</v>
      </c>
      <c r="E3457" s="32"/>
      <c r="G3457" s="110"/>
    </row>
    <row r="3458" spans="2:7" ht="21.75" customHeight="1">
      <c r="B3458" s="121">
        <v>41338</v>
      </c>
      <c r="C3458" s="118" t="s">
        <v>2</v>
      </c>
      <c r="D3458" s="119" t="s">
        <v>769</v>
      </c>
      <c r="E3458" s="120"/>
      <c r="G3458" s="110"/>
    </row>
    <row r="3459" spans="2:7" ht="21.75" customHeight="1">
      <c r="B3459" s="121">
        <v>41338</v>
      </c>
      <c r="C3459" s="118" t="s">
        <v>40</v>
      </c>
      <c r="D3459" s="119" t="s">
        <v>823</v>
      </c>
      <c r="E3459" s="78"/>
      <c r="G3459" s="110"/>
    </row>
    <row r="3460" spans="2:7" ht="21.75" customHeight="1">
      <c r="B3460" s="121">
        <v>41338</v>
      </c>
      <c r="C3460" s="118" t="s">
        <v>709</v>
      </c>
      <c r="D3460" s="119" t="s">
        <v>949</v>
      </c>
      <c r="E3460" s="78"/>
      <c r="G3460" s="110"/>
    </row>
    <row r="3461" spans="2:7" ht="21.75" customHeight="1">
      <c r="B3461" s="121">
        <v>41338</v>
      </c>
      <c r="C3461" s="118" t="s">
        <v>40</v>
      </c>
      <c r="D3461" s="119" t="s">
        <v>770</v>
      </c>
      <c r="E3461" s="78"/>
      <c r="G3461" s="110"/>
    </row>
    <row r="3462" spans="2:7" ht="21.75" customHeight="1">
      <c r="B3462" s="121">
        <v>41338</v>
      </c>
      <c r="C3462" s="118" t="s">
        <v>40</v>
      </c>
      <c r="D3462" s="119" t="s">
        <v>823</v>
      </c>
      <c r="E3462" s="78"/>
      <c r="G3462" s="110"/>
    </row>
    <row r="3463" spans="2:7" ht="21.75" customHeight="1">
      <c r="B3463" s="121">
        <v>41338</v>
      </c>
      <c r="C3463" s="118" t="s">
        <v>28</v>
      </c>
      <c r="D3463" s="118" t="s">
        <v>194</v>
      </c>
      <c r="E3463" s="78"/>
      <c r="G3463" s="110"/>
    </row>
    <row r="3464" spans="2:7" ht="21.75" customHeight="1">
      <c r="B3464" s="121">
        <v>41338</v>
      </c>
      <c r="C3464" s="118" t="s">
        <v>28</v>
      </c>
      <c r="D3464" s="118" t="s">
        <v>244</v>
      </c>
      <c r="E3464" s="78"/>
      <c r="G3464" s="110"/>
    </row>
    <row r="3465" spans="2:7" ht="21.75" customHeight="1">
      <c r="B3465" s="121">
        <v>41338</v>
      </c>
      <c r="C3465" s="118" t="s">
        <v>94</v>
      </c>
      <c r="D3465" s="118" t="s">
        <v>478</v>
      </c>
      <c r="E3465" s="9"/>
      <c r="G3465" s="110"/>
    </row>
    <row r="3466" spans="2:7" ht="21.75" customHeight="1">
      <c r="B3466" s="121">
        <v>41338</v>
      </c>
      <c r="C3466" s="118" t="s">
        <v>184</v>
      </c>
      <c r="D3466" s="118" t="s">
        <v>803</v>
      </c>
      <c r="E3466" s="9"/>
      <c r="G3466" s="110"/>
    </row>
    <row r="3467" spans="2:7" ht="21.75" customHeight="1">
      <c r="B3467" s="121">
        <v>41338</v>
      </c>
      <c r="C3467" s="118" t="s">
        <v>184</v>
      </c>
      <c r="D3467" s="118" t="s">
        <v>803</v>
      </c>
      <c r="E3467" s="9"/>
      <c r="G3467" s="110"/>
    </row>
    <row r="3468" spans="2:7" ht="21.75" customHeight="1">
      <c r="B3468" s="121">
        <v>41338</v>
      </c>
      <c r="C3468" s="118" t="s">
        <v>1306</v>
      </c>
      <c r="D3468" s="118" t="s">
        <v>955</v>
      </c>
      <c r="E3468" s="9"/>
      <c r="G3468" s="110"/>
    </row>
    <row r="3469" spans="2:7" ht="21.75" customHeight="1">
      <c r="B3469" s="121">
        <v>41338</v>
      </c>
      <c r="C3469" s="118" t="s">
        <v>40</v>
      </c>
      <c r="D3469" s="118" t="s">
        <v>193</v>
      </c>
      <c r="E3469" s="9"/>
      <c r="G3469" s="110"/>
    </row>
    <row r="3470" spans="2:7" ht="21.75" customHeight="1">
      <c r="B3470" s="121">
        <v>41338</v>
      </c>
      <c r="C3470" s="118" t="s">
        <v>2</v>
      </c>
      <c r="D3470" s="118" t="s">
        <v>279</v>
      </c>
      <c r="E3470" s="9"/>
      <c r="G3470" s="110"/>
    </row>
    <row r="3471" spans="2:7" ht="21.75" customHeight="1">
      <c r="B3471" s="121">
        <v>41338</v>
      </c>
      <c r="C3471" s="118" t="s">
        <v>2</v>
      </c>
      <c r="D3471" s="118" t="s">
        <v>1034</v>
      </c>
      <c r="E3471" s="9"/>
      <c r="G3471" s="110"/>
    </row>
    <row r="3472" spans="2:7" ht="21.75" customHeight="1">
      <c r="B3472" s="121">
        <v>41338</v>
      </c>
      <c r="C3472" s="118" t="s">
        <v>40</v>
      </c>
      <c r="D3472" s="118" t="s">
        <v>193</v>
      </c>
      <c r="E3472" s="9"/>
      <c r="G3472" s="110"/>
    </row>
    <row r="3473" spans="2:7" ht="21.75" customHeight="1">
      <c r="B3473" s="121">
        <v>41338</v>
      </c>
      <c r="C3473" s="118" t="s">
        <v>709</v>
      </c>
      <c r="D3473" s="118" t="s">
        <v>1014</v>
      </c>
      <c r="E3473" s="9"/>
      <c r="G3473" s="110"/>
    </row>
    <row r="3474" spans="2:7" ht="21.75" customHeight="1">
      <c r="B3474" s="121">
        <v>41338</v>
      </c>
      <c r="C3474" s="118" t="s">
        <v>40</v>
      </c>
      <c r="D3474" s="118" t="s">
        <v>193</v>
      </c>
      <c r="E3474" s="9"/>
      <c r="G3474" s="110"/>
    </row>
    <row r="3475" spans="2:7" ht="21.75" customHeight="1">
      <c r="B3475" s="121">
        <v>41338</v>
      </c>
      <c r="C3475" s="118" t="s">
        <v>18</v>
      </c>
      <c r="D3475" s="118" t="s">
        <v>660</v>
      </c>
      <c r="E3475" s="9"/>
      <c r="G3475" s="110"/>
    </row>
    <row r="3476" spans="2:7" ht="21.75" customHeight="1">
      <c r="B3476" s="121">
        <v>41338</v>
      </c>
      <c r="C3476" s="118" t="s">
        <v>2513</v>
      </c>
      <c r="D3476" s="118" t="s">
        <v>1036</v>
      </c>
      <c r="E3476" s="9"/>
      <c r="G3476" s="110"/>
    </row>
    <row r="3477" spans="2:7" ht="21.75" customHeight="1">
      <c r="B3477" s="121">
        <v>41338</v>
      </c>
      <c r="C3477" s="118" t="s">
        <v>1306</v>
      </c>
      <c r="D3477" s="118" t="s">
        <v>955</v>
      </c>
      <c r="E3477" s="157"/>
      <c r="G3477" s="110"/>
    </row>
    <row r="3478" spans="2:7" ht="21.75" customHeight="1">
      <c r="B3478" s="121">
        <v>41339</v>
      </c>
      <c r="C3478" s="118" t="s">
        <v>94</v>
      </c>
      <c r="D3478" s="119" t="s">
        <v>919</v>
      </c>
      <c r="E3478" s="120"/>
      <c r="G3478" s="110"/>
    </row>
    <row r="3479" spans="2:7" ht="21.75" customHeight="1">
      <c r="B3479" s="121">
        <v>41339</v>
      </c>
      <c r="C3479" s="118" t="s">
        <v>40</v>
      </c>
      <c r="D3479" s="119" t="s">
        <v>770</v>
      </c>
      <c r="E3479" s="120"/>
      <c r="G3479" s="110"/>
    </row>
    <row r="3480" spans="2:7" ht="21.75" customHeight="1">
      <c r="B3480" s="121">
        <v>41339</v>
      </c>
      <c r="C3480" s="118" t="s">
        <v>40</v>
      </c>
      <c r="D3480" s="119" t="s">
        <v>770</v>
      </c>
      <c r="E3480" s="120"/>
      <c r="G3480" s="110"/>
    </row>
    <row r="3481" spans="2:7" ht="21.75" customHeight="1">
      <c r="B3481" s="121">
        <v>41339</v>
      </c>
      <c r="C3481" s="118" t="s">
        <v>155</v>
      </c>
      <c r="D3481" s="119" t="s">
        <v>943</v>
      </c>
      <c r="E3481" s="117"/>
      <c r="G3481" s="110"/>
    </row>
    <row r="3482" spans="2:7" ht="21.75" customHeight="1">
      <c r="B3482" s="121">
        <v>41339</v>
      </c>
      <c r="C3482" s="118" t="s">
        <v>40</v>
      </c>
      <c r="D3482" s="119" t="s">
        <v>770</v>
      </c>
      <c r="E3482" s="117"/>
      <c r="G3482" s="110"/>
    </row>
    <row r="3483" spans="2:7" ht="21.75" customHeight="1">
      <c r="B3483" s="121">
        <v>41339</v>
      </c>
      <c r="C3483" s="118" t="s">
        <v>40</v>
      </c>
      <c r="D3483" s="119" t="s">
        <v>770</v>
      </c>
      <c r="E3483" s="117"/>
      <c r="G3483" s="110"/>
    </row>
    <row r="3484" spans="2:7" ht="21.75" customHeight="1">
      <c r="B3484" s="121">
        <v>41339</v>
      </c>
      <c r="C3484" s="118" t="s">
        <v>28</v>
      </c>
      <c r="D3484" s="119" t="s">
        <v>1037</v>
      </c>
      <c r="E3484" s="120"/>
      <c r="G3484" s="110"/>
    </row>
    <row r="3485" spans="2:7" ht="21.75" customHeight="1">
      <c r="B3485" s="121">
        <v>41339</v>
      </c>
      <c r="C3485" s="118" t="s">
        <v>2516</v>
      </c>
      <c r="D3485" s="119" t="s">
        <v>427</v>
      </c>
      <c r="E3485" s="117"/>
      <c r="G3485" s="110"/>
    </row>
    <row r="3486" spans="2:7" ht="21.75" customHeight="1">
      <c r="B3486" s="121">
        <v>41339</v>
      </c>
      <c r="C3486" s="118" t="s">
        <v>28</v>
      </c>
      <c r="D3486" s="119" t="s">
        <v>754</v>
      </c>
      <c r="E3486" s="120"/>
      <c r="G3486" s="110"/>
    </row>
    <row r="3487" spans="2:7" ht="21.75" customHeight="1">
      <c r="B3487" s="121">
        <v>41339</v>
      </c>
      <c r="C3487" s="118" t="s">
        <v>709</v>
      </c>
      <c r="D3487" s="119" t="s">
        <v>1038</v>
      </c>
      <c r="E3487" s="111"/>
      <c r="G3487" s="110"/>
    </row>
    <row r="3488" spans="2:7" ht="21.75" customHeight="1">
      <c r="B3488" s="121">
        <v>41339</v>
      </c>
      <c r="C3488" s="118" t="s">
        <v>28</v>
      </c>
      <c r="D3488" s="119" t="s">
        <v>1037</v>
      </c>
      <c r="E3488" s="112"/>
      <c r="G3488" s="110"/>
    </row>
    <row r="3489" spans="2:7" ht="21.75" customHeight="1">
      <c r="B3489" s="121">
        <v>41339</v>
      </c>
      <c r="C3489" s="118" t="s">
        <v>28</v>
      </c>
      <c r="D3489" s="119" t="s">
        <v>1037</v>
      </c>
      <c r="E3489" s="112"/>
      <c r="G3489" s="110"/>
    </row>
    <row r="3490" spans="2:7" ht="21.75" customHeight="1">
      <c r="B3490" s="121">
        <v>41339</v>
      </c>
      <c r="C3490" s="118" t="s">
        <v>155</v>
      </c>
      <c r="D3490" s="119" t="s">
        <v>943</v>
      </c>
      <c r="E3490" s="113"/>
      <c r="G3490" s="110"/>
    </row>
    <row r="3491" spans="2:7" ht="21.75" customHeight="1">
      <c r="B3491" s="121">
        <v>41339</v>
      </c>
      <c r="C3491" s="118" t="s">
        <v>94</v>
      </c>
      <c r="D3491" s="123" t="s">
        <v>465</v>
      </c>
      <c r="E3491" s="32"/>
      <c r="G3491" s="110"/>
    </row>
    <row r="3492" spans="2:7" ht="21.75" customHeight="1">
      <c r="B3492" s="121">
        <v>41339</v>
      </c>
      <c r="C3492" s="118" t="s">
        <v>2</v>
      </c>
      <c r="D3492" s="118" t="s">
        <v>279</v>
      </c>
      <c r="E3492" s="120"/>
      <c r="G3492" s="110"/>
    </row>
    <row r="3493" spans="2:7" ht="21.75" customHeight="1">
      <c r="B3493" s="121">
        <v>41339</v>
      </c>
      <c r="C3493" s="118" t="s">
        <v>40</v>
      </c>
      <c r="D3493" s="118" t="s">
        <v>193</v>
      </c>
      <c r="E3493" s="78"/>
      <c r="G3493" s="110"/>
    </row>
    <row r="3494" spans="2:7" ht="21.75" customHeight="1">
      <c r="B3494" s="121">
        <v>41339</v>
      </c>
      <c r="C3494" s="118" t="s">
        <v>2</v>
      </c>
      <c r="D3494" s="118" t="s">
        <v>252</v>
      </c>
      <c r="E3494" s="78"/>
      <c r="G3494" s="110"/>
    </row>
    <row r="3495" spans="2:7" ht="21.75" customHeight="1">
      <c r="B3495" s="121">
        <v>41339</v>
      </c>
      <c r="C3495" s="118" t="s">
        <v>184</v>
      </c>
      <c r="D3495" s="118" t="s">
        <v>2524</v>
      </c>
      <c r="E3495" s="78"/>
      <c r="G3495" s="110"/>
    </row>
    <row r="3496" spans="2:7" ht="21.75" customHeight="1">
      <c r="B3496" s="121">
        <v>41339</v>
      </c>
      <c r="C3496" s="118" t="s">
        <v>40</v>
      </c>
      <c r="D3496" s="118" t="s">
        <v>193</v>
      </c>
      <c r="E3496" s="78"/>
      <c r="G3496" s="110"/>
    </row>
    <row r="3497" spans="2:7" ht="21.75" customHeight="1">
      <c r="B3497" s="121">
        <v>41339</v>
      </c>
      <c r="C3497" s="118" t="s">
        <v>40</v>
      </c>
      <c r="D3497" s="118" t="s">
        <v>1039</v>
      </c>
      <c r="E3497" s="78"/>
      <c r="G3497" s="110"/>
    </row>
    <row r="3498" spans="2:7" ht="21.75" customHeight="1">
      <c r="B3498" s="121">
        <v>41339</v>
      </c>
      <c r="C3498" s="118" t="s">
        <v>155</v>
      </c>
      <c r="D3498" s="118" t="s">
        <v>1040</v>
      </c>
      <c r="E3498" s="78"/>
      <c r="G3498" s="110"/>
    </row>
    <row r="3499" spans="2:7" ht="21.75" customHeight="1">
      <c r="B3499" s="121">
        <v>41339</v>
      </c>
      <c r="C3499" s="118" t="s">
        <v>2</v>
      </c>
      <c r="D3499" s="118" t="s">
        <v>279</v>
      </c>
      <c r="E3499" s="9"/>
      <c r="G3499" s="110"/>
    </row>
    <row r="3500" spans="2:7" ht="21.75" customHeight="1">
      <c r="B3500" s="121">
        <v>41339</v>
      </c>
      <c r="C3500" s="118" t="s">
        <v>2</v>
      </c>
      <c r="D3500" s="118" t="s">
        <v>252</v>
      </c>
      <c r="E3500" s="9"/>
      <c r="G3500" s="110"/>
    </row>
    <row r="3501" spans="2:7" ht="21.75" customHeight="1">
      <c r="B3501" s="121">
        <v>41339</v>
      </c>
      <c r="C3501" s="118" t="s">
        <v>709</v>
      </c>
      <c r="D3501" s="118" t="s">
        <v>1014</v>
      </c>
      <c r="E3501" s="9"/>
      <c r="G3501" s="110"/>
    </row>
    <row r="3502" spans="2:7" ht="21.75" customHeight="1">
      <c r="B3502" s="121">
        <v>41339</v>
      </c>
      <c r="C3502" s="118" t="s">
        <v>709</v>
      </c>
      <c r="D3502" s="118" t="s">
        <v>1014</v>
      </c>
      <c r="E3502" s="9"/>
      <c r="G3502" s="110"/>
    </row>
    <row r="3503" spans="2:7" ht="21.75" customHeight="1">
      <c r="B3503" s="121">
        <v>41340</v>
      </c>
      <c r="C3503" s="118" t="s">
        <v>2</v>
      </c>
      <c r="D3503" s="119" t="s">
        <v>769</v>
      </c>
      <c r="E3503" s="120"/>
      <c r="G3503" s="110"/>
    </row>
    <row r="3504" spans="2:7" ht="21.75" customHeight="1">
      <c r="B3504" s="121">
        <v>41340</v>
      </c>
      <c r="C3504" s="118" t="s">
        <v>28</v>
      </c>
      <c r="D3504" s="119" t="s">
        <v>754</v>
      </c>
      <c r="E3504" s="120"/>
      <c r="G3504" s="110"/>
    </row>
    <row r="3505" spans="2:7" ht="21.75" customHeight="1">
      <c r="B3505" s="121">
        <v>41340</v>
      </c>
      <c r="C3505" s="118" t="s">
        <v>2</v>
      </c>
      <c r="D3505" s="119" t="s">
        <v>1041</v>
      </c>
      <c r="E3505" s="120"/>
      <c r="G3505" s="110"/>
    </row>
    <row r="3506" spans="2:7" ht="21.75" customHeight="1">
      <c r="B3506" s="121">
        <v>41340</v>
      </c>
      <c r="C3506" s="118" t="s">
        <v>392</v>
      </c>
      <c r="D3506" s="119" t="s">
        <v>471</v>
      </c>
      <c r="E3506" s="117"/>
      <c r="G3506" s="110"/>
    </row>
    <row r="3507" spans="2:7" ht="21.75" customHeight="1">
      <c r="B3507" s="121">
        <v>41340</v>
      </c>
      <c r="C3507" s="118" t="s">
        <v>40</v>
      </c>
      <c r="D3507" s="119" t="s">
        <v>768</v>
      </c>
      <c r="E3507" s="117"/>
      <c r="G3507" s="110"/>
    </row>
    <row r="3508" spans="2:7" ht="21.75" customHeight="1">
      <c r="B3508" s="121">
        <v>41340</v>
      </c>
      <c r="C3508" s="118" t="s">
        <v>40</v>
      </c>
      <c r="D3508" s="119" t="s">
        <v>1042</v>
      </c>
      <c r="E3508" s="117"/>
      <c r="G3508" s="110"/>
    </row>
    <row r="3509" spans="2:7" ht="21.75" customHeight="1">
      <c r="B3509" s="121">
        <v>41340</v>
      </c>
      <c r="C3509" s="118" t="s">
        <v>40</v>
      </c>
      <c r="D3509" s="119" t="s">
        <v>823</v>
      </c>
      <c r="E3509" s="120"/>
      <c r="G3509" s="110"/>
    </row>
    <row r="3510" spans="2:7" ht="21.75" customHeight="1">
      <c r="B3510" s="121">
        <v>41340</v>
      </c>
      <c r="C3510" s="118" t="s">
        <v>184</v>
      </c>
      <c r="D3510" s="119" t="s">
        <v>2535</v>
      </c>
      <c r="E3510" s="117"/>
      <c r="G3510" s="110"/>
    </row>
    <row r="3511" spans="2:7" ht="21.75" customHeight="1">
      <c r="B3511" s="121">
        <v>41340</v>
      </c>
      <c r="C3511" s="118" t="s">
        <v>2</v>
      </c>
      <c r="D3511" s="119" t="s">
        <v>769</v>
      </c>
      <c r="E3511" s="120"/>
      <c r="G3511" s="110"/>
    </row>
    <row r="3512" spans="2:7" ht="21.75" customHeight="1">
      <c r="B3512" s="121">
        <v>41340</v>
      </c>
      <c r="C3512" s="118" t="s">
        <v>2</v>
      </c>
      <c r="D3512" s="119" t="s">
        <v>769</v>
      </c>
      <c r="E3512" s="111"/>
      <c r="G3512" s="110"/>
    </row>
    <row r="3513" spans="2:7" ht="21.75" customHeight="1">
      <c r="B3513" s="121">
        <v>41340</v>
      </c>
      <c r="C3513" s="118" t="s">
        <v>2</v>
      </c>
      <c r="D3513" s="119" t="s">
        <v>769</v>
      </c>
      <c r="E3513" s="112"/>
      <c r="G3513" s="110"/>
    </row>
    <row r="3514" spans="2:7" ht="21.75" customHeight="1">
      <c r="B3514" s="121">
        <v>41340</v>
      </c>
      <c r="C3514" s="118" t="s">
        <v>709</v>
      </c>
      <c r="D3514" s="119" t="s">
        <v>949</v>
      </c>
      <c r="E3514" s="112"/>
      <c r="G3514" s="110"/>
    </row>
    <row r="3515" spans="2:7" ht="21.75" customHeight="1">
      <c r="B3515" s="121">
        <v>41340</v>
      </c>
      <c r="C3515" s="118" t="s">
        <v>40</v>
      </c>
      <c r="D3515" s="119" t="s">
        <v>193</v>
      </c>
      <c r="E3515" s="113"/>
      <c r="G3515" s="110"/>
    </row>
    <row r="3516" spans="2:7" ht="21.75" customHeight="1">
      <c r="B3516" s="121">
        <v>41340</v>
      </c>
      <c r="C3516" s="118" t="s">
        <v>40</v>
      </c>
      <c r="D3516" s="119" t="s">
        <v>193</v>
      </c>
      <c r="E3516" s="32"/>
      <c r="G3516" s="110"/>
    </row>
    <row r="3517" spans="2:7" ht="21.75" customHeight="1">
      <c r="B3517" s="121">
        <v>41340</v>
      </c>
      <c r="C3517" s="118" t="s">
        <v>2</v>
      </c>
      <c r="D3517" s="119" t="s">
        <v>769</v>
      </c>
      <c r="E3517" s="120"/>
      <c r="G3517" s="110"/>
    </row>
    <row r="3518" spans="2:7" ht="21.75" customHeight="1">
      <c r="B3518" s="121">
        <v>41340</v>
      </c>
      <c r="C3518" s="118" t="s">
        <v>94</v>
      </c>
      <c r="D3518" s="107" t="s">
        <v>478</v>
      </c>
      <c r="E3518" s="78"/>
      <c r="G3518" s="110"/>
    </row>
    <row r="3519" spans="2:7" ht="21.75" customHeight="1">
      <c r="B3519" s="121">
        <v>41340</v>
      </c>
      <c r="C3519" s="118" t="s">
        <v>28</v>
      </c>
      <c r="D3519" s="118" t="s">
        <v>219</v>
      </c>
      <c r="E3519" s="78"/>
      <c r="G3519" s="110"/>
    </row>
    <row r="3520" spans="2:7" ht="21.75" customHeight="1">
      <c r="B3520" s="121">
        <v>41340</v>
      </c>
      <c r="C3520" s="118" t="s">
        <v>155</v>
      </c>
      <c r="D3520" s="118" t="s">
        <v>664</v>
      </c>
      <c r="E3520" s="78"/>
      <c r="G3520" s="110"/>
    </row>
    <row r="3521" spans="2:7" ht="21.75" customHeight="1">
      <c r="B3521" s="121">
        <v>41340</v>
      </c>
      <c r="C3521" s="118" t="s">
        <v>2</v>
      </c>
      <c r="D3521" s="118" t="s">
        <v>1024</v>
      </c>
      <c r="E3521" s="78"/>
      <c r="G3521" s="110"/>
    </row>
    <row r="3522" spans="2:7" ht="21.75" customHeight="1">
      <c r="B3522" s="121">
        <v>41340</v>
      </c>
      <c r="C3522" s="118" t="s">
        <v>155</v>
      </c>
      <c r="D3522" s="118" t="s">
        <v>664</v>
      </c>
      <c r="E3522" s="78"/>
      <c r="G3522" s="110"/>
    </row>
    <row r="3523" spans="2:7" ht="21.75" customHeight="1">
      <c r="B3523" s="121">
        <v>41340</v>
      </c>
      <c r="C3523" s="118" t="s">
        <v>28</v>
      </c>
      <c r="D3523" s="118" t="s">
        <v>194</v>
      </c>
      <c r="E3523" s="78"/>
      <c r="G3523" s="110"/>
    </row>
    <row r="3524" spans="2:7" ht="21.75" customHeight="1">
      <c r="B3524" s="121">
        <v>41340</v>
      </c>
      <c r="C3524" s="118" t="s">
        <v>28</v>
      </c>
      <c r="D3524" s="118" t="s">
        <v>194</v>
      </c>
      <c r="E3524" s="9"/>
      <c r="G3524" s="110"/>
    </row>
    <row r="3525" spans="2:7" ht="21.75" customHeight="1">
      <c r="B3525" s="121">
        <v>41340</v>
      </c>
      <c r="C3525" s="118" t="s">
        <v>2</v>
      </c>
      <c r="D3525" s="118" t="s">
        <v>279</v>
      </c>
      <c r="E3525" s="9"/>
      <c r="G3525" s="110"/>
    </row>
    <row r="3526" spans="2:7" ht="21.75" customHeight="1">
      <c r="B3526" s="121">
        <v>41340</v>
      </c>
      <c r="C3526" s="118" t="s">
        <v>2</v>
      </c>
      <c r="D3526" s="118" t="s">
        <v>279</v>
      </c>
      <c r="E3526" s="9"/>
      <c r="G3526" s="110"/>
    </row>
    <row r="3527" spans="2:7" ht="21.75" customHeight="1">
      <c r="B3527" s="121">
        <v>41340</v>
      </c>
      <c r="C3527" s="118" t="s">
        <v>2</v>
      </c>
      <c r="D3527" s="118" t="s">
        <v>937</v>
      </c>
      <c r="E3527" s="9"/>
      <c r="G3527" s="110"/>
    </row>
    <row r="3528" spans="2:7" ht="21.75" customHeight="1">
      <c r="B3528" s="121">
        <v>41340</v>
      </c>
      <c r="C3528" s="118" t="s">
        <v>956</v>
      </c>
      <c r="D3528" s="118" t="s">
        <v>955</v>
      </c>
      <c r="E3528" s="9"/>
      <c r="G3528" s="110"/>
    </row>
    <row r="3529" spans="2:7" ht="21.75" customHeight="1">
      <c r="B3529" s="121">
        <v>41341</v>
      </c>
      <c r="C3529" s="118" t="s">
        <v>2</v>
      </c>
      <c r="D3529" s="119" t="s">
        <v>769</v>
      </c>
      <c r="E3529" s="120"/>
      <c r="G3529" s="110"/>
    </row>
    <row r="3530" spans="2:7" ht="21.75" customHeight="1">
      <c r="B3530" s="121">
        <v>41341</v>
      </c>
      <c r="C3530" s="118" t="s">
        <v>2</v>
      </c>
      <c r="D3530" s="119" t="s">
        <v>769</v>
      </c>
      <c r="E3530" s="120"/>
      <c r="G3530" s="110"/>
    </row>
    <row r="3531" spans="2:7" ht="21.75" customHeight="1">
      <c r="B3531" s="121">
        <v>41341</v>
      </c>
      <c r="C3531" s="118" t="s">
        <v>184</v>
      </c>
      <c r="D3531" s="119" t="s">
        <v>2525</v>
      </c>
      <c r="E3531" s="120"/>
      <c r="G3531" s="110"/>
    </row>
    <row r="3532" spans="2:7" ht="21.75" customHeight="1">
      <c r="B3532" s="121">
        <v>41341</v>
      </c>
      <c r="C3532" s="118" t="s">
        <v>40</v>
      </c>
      <c r="D3532" s="119" t="s">
        <v>770</v>
      </c>
      <c r="E3532" s="117"/>
      <c r="G3532" s="110"/>
    </row>
    <row r="3533" spans="2:7" ht="21.75" customHeight="1">
      <c r="B3533" s="121">
        <v>41341</v>
      </c>
      <c r="C3533" s="118" t="s">
        <v>40</v>
      </c>
      <c r="D3533" s="119" t="s">
        <v>770</v>
      </c>
      <c r="E3533" s="117"/>
      <c r="G3533" s="110"/>
    </row>
    <row r="3534" spans="2:7" ht="21.75" customHeight="1">
      <c r="B3534" s="121">
        <v>41341</v>
      </c>
      <c r="C3534" s="118" t="s">
        <v>2</v>
      </c>
      <c r="D3534" s="119" t="s">
        <v>942</v>
      </c>
      <c r="E3534" s="117"/>
      <c r="G3534" s="110"/>
    </row>
    <row r="3535" spans="2:7" ht="21.75" customHeight="1">
      <c r="B3535" s="121">
        <v>41341</v>
      </c>
      <c r="C3535" s="118" t="s">
        <v>28</v>
      </c>
      <c r="D3535" s="119" t="s">
        <v>754</v>
      </c>
      <c r="E3535" s="120"/>
      <c r="G3535" s="110"/>
    </row>
    <row r="3536" spans="2:7" ht="21.75" customHeight="1">
      <c r="B3536" s="121">
        <v>41341</v>
      </c>
      <c r="C3536" s="118" t="s">
        <v>40</v>
      </c>
      <c r="D3536" s="119" t="s">
        <v>823</v>
      </c>
      <c r="E3536" s="117"/>
      <c r="G3536" s="110"/>
    </row>
    <row r="3537" spans="2:7" ht="21.75" customHeight="1">
      <c r="B3537" s="121">
        <v>41341</v>
      </c>
      <c r="C3537" s="118" t="s">
        <v>40</v>
      </c>
      <c r="D3537" s="119" t="s">
        <v>770</v>
      </c>
      <c r="E3537" s="120"/>
      <c r="G3537" s="110"/>
    </row>
    <row r="3538" spans="2:7" ht="21.75" customHeight="1">
      <c r="B3538" s="121">
        <v>41341</v>
      </c>
      <c r="C3538" s="118" t="s">
        <v>40</v>
      </c>
      <c r="D3538" s="119" t="s">
        <v>770</v>
      </c>
      <c r="E3538" s="111"/>
      <c r="G3538" s="110"/>
    </row>
    <row r="3539" spans="2:7" ht="21.75" customHeight="1">
      <c r="B3539" s="121">
        <v>41341</v>
      </c>
      <c r="C3539" s="118" t="s">
        <v>40</v>
      </c>
      <c r="D3539" s="119" t="s">
        <v>770</v>
      </c>
      <c r="E3539" s="112"/>
      <c r="G3539" s="110"/>
    </row>
    <row r="3540" spans="2:7" ht="21.75" customHeight="1">
      <c r="B3540" s="121">
        <v>41341</v>
      </c>
      <c r="C3540" s="118" t="s">
        <v>28</v>
      </c>
      <c r="D3540" s="123" t="s">
        <v>194</v>
      </c>
      <c r="E3540" s="112"/>
      <c r="G3540" s="110"/>
    </row>
    <row r="3541" spans="2:7" ht="21.75" customHeight="1">
      <c r="B3541" s="121">
        <v>41341</v>
      </c>
      <c r="C3541" s="118" t="s">
        <v>1343</v>
      </c>
      <c r="D3541" s="118" t="s">
        <v>1043</v>
      </c>
      <c r="E3541" s="113"/>
      <c r="G3541" s="110"/>
    </row>
    <row r="3542" spans="2:7" ht="21.75" customHeight="1">
      <c r="B3542" s="121">
        <v>41341</v>
      </c>
      <c r="C3542" s="118" t="s">
        <v>956</v>
      </c>
      <c r="D3542" s="118" t="s">
        <v>955</v>
      </c>
      <c r="E3542" s="32"/>
      <c r="G3542" s="110"/>
    </row>
    <row r="3543" spans="2:7" ht="21.75" customHeight="1">
      <c r="B3543" s="121">
        <v>41341</v>
      </c>
      <c r="C3543" s="118" t="s">
        <v>2</v>
      </c>
      <c r="D3543" s="118" t="s">
        <v>252</v>
      </c>
      <c r="E3543" s="120"/>
      <c r="G3543" s="110"/>
    </row>
    <row r="3544" spans="2:7" ht="21.75" customHeight="1">
      <c r="B3544" s="121">
        <v>41341</v>
      </c>
      <c r="C3544" s="118" t="s">
        <v>2</v>
      </c>
      <c r="D3544" s="118" t="s">
        <v>279</v>
      </c>
      <c r="E3544" s="78"/>
      <c r="G3544" s="110"/>
    </row>
    <row r="3545" spans="2:7" ht="21.75" customHeight="1">
      <c r="B3545" s="121">
        <v>41341</v>
      </c>
      <c r="C3545" s="118" t="s">
        <v>184</v>
      </c>
      <c r="D3545" s="118" t="s">
        <v>188</v>
      </c>
      <c r="E3545" s="78"/>
      <c r="G3545" s="110"/>
    </row>
    <row r="3546" spans="2:7" ht="21.75" customHeight="1">
      <c r="B3546" s="121">
        <v>41341</v>
      </c>
      <c r="C3546" s="118" t="s">
        <v>28</v>
      </c>
      <c r="D3546" s="118" t="s">
        <v>194</v>
      </c>
      <c r="E3546" s="78"/>
      <c r="G3546" s="110"/>
    </row>
    <row r="3547" spans="2:7" ht="21.75" customHeight="1">
      <c r="B3547" s="121">
        <v>41341</v>
      </c>
      <c r="C3547" s="118" t="s">
        <v>28</v>
      </c>
      <c r="D3547" s="118" t="s">
        <v>194</v>
      </c>
      <c r="E3547" s="78"/>
      <c r="G3547" s="110"/>
    </row>
    <row r="3548" spans="2:7" ht="21.75" customHeight="1">
      <c r="B3548" s="121">
        <v>41341</v>
      </c>
      <c r="C3548" s="118" t="s">
        <v>956</v>
      </c>
      <c r="D3548" s="118" t="s">
        <v>955</v>
      </c>
      <c r="E3548" s="78"/>
      <c r="G3548" s="110"/>
    </row>
    <row r="3549" spans="2:7" ht="21.75" customHeight="1">
      <c r="B3549" s="121">
        <v>41341</v>
      </c>
      <c r="C3549" s="118" t="s">
        <v>40</v>
      </c>
      <c r="D3549" s="118" t="s">
        <v>193</v>
      </c>
      <c r="E3549" s="78"/>
    </row>
    <row r="3550" spans="2:7" ht="21.75" customHeight="1">
      <c r="B3550" s="121">
        <v>41341</v>
      </c>
      <c r="C3550" s="118" t="s">
        <v>709</v>
      </c>
      <c r="D3550" s="118" t="s">
        <v>1014</v>
      </c>
      <c r="E3550" s="9"/>
    </row>
    <row r="3551" spans="2:7" ht="21.75" customHeight="1">
      <c r="B3551" s="121">
        <v>41341</v>
      </c>
      <c r="C3551" s="118" t="s">
        <v>709</v>
      </c>
      <c r="D3551" s="119" t="s">
        <v>1044</v>
      </c>
      <c r="E3551" s="9"/>
    </row>
    <row r="3552" spans="2:7" ht="21.75" customHeight="1">
      <c r="B3552" s="121">
        <v>41341</v>
      </c>
      <c r="C3552" s="118" t="s">
        <v>18</v>
      </c>
      <c r="D3552" s="118" t="s">
        <v>660</v>
      </c>
      <c r="E3552" s="9"/>
    </row>
    <row r="3553" spans="2:5" ht="21.75" customHeight="1">
      <c r="B3553" s="121">
        <v>41341</v>
      </c>
      <c r="C3553" s="118" t="s">
        <v>40</v>
      </c>
      <c r="D3553" s="118" t="s">
        <v>196</v>
      </c>
      <c r="E3553" s="9"/>
    </row>
    <row r="3554" spans="2:5" ht="21.75" customHeight="1">
      <c r="B3554" s="121">
        <v>41342</v>
      </c>
      <c r="C3554" s="118" t="s">
        <v>3</v>
      </c>
      <c r="D3554" s="119" t="s">
        <v>1017</v>
      </c>
      <c r="E3554" s="120" t="s">
        <v>503</v>
      </c>
    </row>
    <row r="3555" spans="2:5" ht="21.75" customHeight="1">
      <c r="B3555" s="121">
        <v>41342</v>
      </c>
      <c r="C3555" s="118" t="s">
        <v>3</v>
      </c>
      <c r="D3555" s="119" t="s">
        <v>1017</v>
      </c>
      <c r="E3555" s="120" t="s">
        <v>503</v>
      </c>
    </row>
    <row r="3556" spans="2:5" ht="21.75" customHeight="1">
      <c r="B3556" s="121">
        <v>41342</v>
      </c>
      <c r="C3556" s="118" t="s">
        <v>3</v>
      </c>
      <c r="D3556" s="119" t="s">
        <v>1018</v>
      </c>
      <c r="E3556" s="120" t="s">
        <v>503</v>
      </c>
    </row>
    <row r="3557" spans="2:5" ht="21.75" customHeight="1">
      <c r="B3557" s="121">
        <v>41342</v>
      </c>
      <c r="C3557" s="118" t="s">
        <v>184</v>
      </c>
      <c r="D3557" s="119" t="s">
        <v>2525</v>
      </c>
      <c r="E3557" s="117" t="s">
        <v>503</v>
      </c>
    </row>
    <row r="3558" spans="2:5" ht="21.75" customHeight="1">
      <c r="B3558" s="121">
        <v>41342</v>
      </c>
      <c r="C3558" s="118" t="s">
        <v>3</v>
      </c>
      <c r="D3558" s="119" t="s">
        <v>1017</v>
      </c>
      <c r="E3558" s="117" t="s">
        <v>503</v>
      </c>
    </row>
    <row r="3559" spans="2:5" ht="21.75" customHeight="1">
      <c r="B3559" s="121">
        <v>41342</v>
      </c>
      <c r="C3559" s="118" t="s">
        <v>3</v>
      </c>
      <c r="D3559" s="119" t="s">
        <v>1017</v>
      </c>
      <c r="E3559" s="117" t="s">
        <v>503</v>
      </c>
    </row>
    <row r="3560" spans="2:5" ht="21.75" customHeight="1">
      <c r="B3560" s="121">
        <v>41342</v>
      </c>
      <c r="C3560" s="118" t="s">
        <v>709</v>
      </c>
      <c r="D3560" s="119" t="s">
        <v>949</v>
      </c>
      <c r="E3560" s="120" t="s">
        <v>503</v>
      </c>
    </row>
    <row r="3561" spans="2:5" ht="21.75" customHeight="1">
      <c r="B3561" s="121">
        <v>41342</v>
      </c>
      <c r="C3561" s="118" t="s">
        <v>28</v>
      </c>
      <c r="D3561" s="119" t="s">
        <v>1045</v>
      </c>
      <c r="E3561" s="117" t="s">
        <v>503</v>
      </c>
    </row>
    <row r="3562" spans="2:5" ht="21.75" customHeight="1">
      <c r="B3562" s="121">
        <v>41342</v>
      </c>
      <c r="C3562" s="118" t="s">
        <v>28</v>
      </c>
      <c r="D3562" s="119" t="s">
        <v>785</v>
      </c>
      <c r="E3562" s="120" t="s">
        <v>503</v>
      </c>
    </row>
    <row r="3563" spans="2:5" ht="21.75" customHeight="1">
      <c r="B3563" s="121">
        <v>41342</v>
      </c>
      <c r="C3563" s="118" t="s">
        <v>3</v>
      </c>
      <c r="D3563" s="119" t="s">
        <v>1017</v>
      </c>
      <c r="E3563" s="111" t="s">
        <v>503</v>
      </c>
    </row>
    <row r="3564" spans="2:5" ht="21.75" customHeight="1">
      <c r="B3564" s="121">
        <v>41342</v>
      </c>
      <c r="C3564" s="118" t="s">
        <v>3</v>
      </c>
      <c r="D3564" s="119" t="s">
        <v>1017</v>
      </c>
      <c r="E3564" s="112" t="s">
        <v>503</v>
      </c>
    </row>
    <row r="3565" spans="2:5" ht="21.75" customHeight="1">
      <c r="B3565" s="121">
        <v>41344</v>
      </c>
      <c r="C3565" s="118" t="s">
        <v>40</v>
      </c>
      <c r="D3565" s="119" t="s">
        <v>770</v>
      </c>
      <c r="E3565" s="120"/>
    </row>
    <row r="3566" spans="2:5" ht="21.75" customHeight="1">
      <c r="B3566" s="121">
        <v>41344</v>
      </c>
      <c r="C3566" s="118" t="s">
        <v>40</v>
      </c>
      <c r="D3566" s="119" t="s">
        <v>770</v>
      </c>
      <c r="E3566" s="120"/>
    </row>
    <row r="3567" spans="2:5" ht="21.75" customHeight="1">
      <c r="B3567" s="121">
        <v>41344</v>
      </c>
      <c r="C3567" s="118" t="s">
        <v>28</v>
      </c>
      <c r="D3567" s="119" t="s">
        <v>863</v>
      </c>
      <c r="E3567" s="120"/>
    </row>
    <row r="3568" spans="2:5" ht="21.75" customHeight="1">
      <c r="B3568" s="121">
        <v>41344</v>
      </c>
      <c r="C3568" s="118" t="s">
        <v>40</v>
      </c>
      <c r="D3568" s="119" t="s">
        <v>823</v>
      </c>
      <c r="E3568" s="117"/>
    </row>
    <row r="3569" spans="2:7" ht="21.75" customHeight="1">
      <c r="B3569" s="121">
        <v>41344</v>
      </c>
      <c r="C3569" s="118" t="s">
        <v>2512</v>
      </c>
      <c r="D3569" s="119" t="s">
        <v>949</v>
      </c>
      <c r="E3569" s="117"/>
    </row>
    <row r="3570" spans="2:7" ht="21.75" customHeight="1">
      <c r="B3570" s="121">
        <v>41344</v>
      </c>
      <c r="C3570" s="118" t="s">
        <v>40</v>
      </c>
      <c r="D3570" s="119" t="s">
        <v>823</v>
      </c>
      <c r="E3570" s="117"/>
      <c r="G3570" s="110"/>
    </row>
    <row r="3571" spans="2:7" ht="21.75" customHeight="1">
      <c r="B3571" s="121">
        <v>41344</v>
      </c>
      <c r="C3571" s="118" t="s">
        <v>28</v>
      </c>
      <c r="D3571" s="119" t="s">
        <v>863</v>
      </c>
      <c r="E3571" s="120"/>
      <c r="G3571" s="110"/>
    </row>
    <row r="3572" spans="2:7" ht="21.75" customHeight="1">
      <c r="B3572" s="121">
        <v>41344</v>
      </c>
      <c r="C3572" s="118" t="s">
        <v>40</v>
      </c>
      <c r="D3572" s="119" t="s">
        <v>770</v>
      </c>
      <c r="E3572" s="117"/>
      <c r="G3572" s="110"/>
    </row>
    <row r="3573" spans="2:7" ht="21.75" customHeight="1">
      <c r="B3573" s="121">
        <v>41344</v>
      </c>
      <c r="C3573" s="118" t="s">
        <v>40</v>
      </c>
      <c r="D3573" s="119" t="s">
        <v>823</v>
      </c>
      <c r="E3573" s="120"/>
      <c r="G3573" s="110"/>
    </row>
    <row r="3574" spans="2:7" ht="21.75" customHeight="1">
      <c r="B3574" s="121">
        <v>41344</v>
      </c>
      <c r="C3574" s="118" t="s">
        <v>184</v>
      </c>
      <c r="D3574" s="119" t="s">
        <v>292</v>
      </c>
      <c r="E3574" s="111"/>
      <c r="G3574" s="110"/>
    </row>
    <row r="3575" spans="2:7" ht="21.75" customHeight="1">
      <c r="B3575" s="121">
        <v>41344</v>
      </c>
      <c r="C3575" s="118" t="s">
        <v>2</v>
      </c>
      <c r="D3575" s="118" t="s">
        <v>931</v>
      </c>
      <c r="E3575" s="112"/>
      <c r="G3575" s="110"/>
    </row>
    <row r="3576" spans="2:7" ht="21.75" customHeight="1">
      <c r="B3576" s="121">
        <v>41344</v>
      </c>
      <c r="C3576" s="118" t="s">
        <v>28</v>
      </c>
      <c r="D3576" s="118" t="s">
        <v>754</v>
      </c>
      <c r="E3576" s="112"/>
      <c r="G3576" s="110"/>
    </row>
    <row r="3577" spans="2:7" ht="21.75" customHeight="1">
      <c r="B3577" s="121">
        <v>41344</v>
      </c>
      <c r="C3577" s="118" t="s">
        <v>709</v>
      </c>
      <c r="D3577" s="118" t="s">
        <v>1052</v>
      </c>
      <c r="E3577" s="113"/>
      <c r="G3577" s="110"/>
    </row>
    <row r="3578" spans="2:7" ht="21.75" customHeight="1">
      <c r="B3578" s="121">
        <v>41344</v>
      </c>
      <c r="C3578" s="118" t="s">
        <v>40</v>
      </c>
      <c r="D3578" s="118" t="s">
        <v>823</v>
      </c>
      <c r="E3578" s="32"/>
      <c r="G3578" s="110"/>
    </row>
    <row r="3579" spans="2:7" ht="21.75" customHeight="1">
      <c r="B3579" s="121">
        <v>41344</v>
      </c>
      <c r="C3579" s="118" t="s">
        <v>40</v>
      </c>
      <c r="D3579" s="118" t="s">
        <v>770</v>
      </c>
      <c r="E3579" s="120"/>
      <c r="G3579" s="110"/>
    </row>
    <row r="3580" spans="2:7" ht="21.75" customHeight="1">
      <c r="B3580" s="121">
        <v>41344</v>
      </c>
      <c r="C3580" s="118" t="s">
        <v>2</v>
      </c>
      <c r="D3580" s="118" t="s">
        <v>942</v>
      </c>
      <c r="E3580" s="78"/>
      <c r="G3580" s="110"/>
    </row>
    <row r="3581" spans="2:7" ht="21.75" customHeight="1">
      <c r="B3581" s="121">
        <v>41344</v>
      </c>
      <c r="C3581" s="118" t="s">
        <v>28</v>
      </c>
      <c r="D3581" s="118" t="s">
        <v>1053</v>
      </c>
      <c r="E3581" s="78"/>
      <c r="G3581" s="110"/>
    </row>
    <row r="3582" spans="2:7" ht="21.75" customHeight="1">
      <c r="B3582" s="121">
        <v>41344</v>
      </c>
      <c r="C3582" s="118" t="s">
        <v>2</v>
      </c>
      <c r="D3582" s="118" t="s">
        <v>942</v>
      </c>
      <c r="E3582" s="78"/>
      <c r="G3582" s="110"/>
    </row>
    <row r="3583" spans="2:7" ht="21.75" customHeight="1">
      <c r="B3583" s="121">
        <v>41344</v>
      </c>
      <c r="C3583" s="118" t="s">
        <v>709</v>
      </c>
      <c r="D3583" s="118" t="s">
        <v>1054</v>
      </c>
      <c r="E3583" s="78"/>
      <c r="G3583" s="110"/>
    </row>
    <row r="3584" spans="2:7" ht="21.75" customHeight="1">
      <c r="B3584" s="121">
        <v>41344</v>
      </c>
      <c r="C3584" s="118" t="s">
        <v>94</v>
      </c>
      <c r="D3584" s="118" t="s">
        <v>1055</v>
      </c>
      <c r="E3584" s="78"/>
      <c r="G3584" s="110"/>
    </row>
    <row r="3585" spans="2:7" ht="21.75" customHeight="1">
      <c r="B3585" s="121">
        <v>41344</v>
      </c>
      <c r="C3585" s="118" t="s">
        <v>956</v>
      </c>
      <c r="D3585" s="118" t="s">
        <v>1056</v>
      </c>
      <c r="E3585" s="78"/>
      <c r="G3585" s="110"/>
    </row>
    <row r="3586" spans="2:7" ht="21.75" customHeight="1">
      <c r="B3586" s="121">
        <v>41345</v>
      </c>
      <c r="C3586" s="118" t="s">
        <v>3</v>
      </c>
      <c r="D3586" s="161" t="s">
        <v>1047</v>
      </c>
      <c r="E3586" s="120"/>
      <c r="G3586" s="110"/>
    </row>
    <row r="3587" spans="2:7" ht="21.75" customHeight="1">
      <c r="B3587" s="121">
        <v>41345</v>
      </c>
      <c r="C3587" s="118" t="s">
        <v>184</v>
      </c>
      <c r="D3587" s="118" t="s">
        <v>292</v>
      </c>
      <c r="E3587" s="120"/>
      <c r="G3587" s="110"/>
    </row>
    <row r="3588" spans="2:7" ht="21.75" customHeight="1">
      <c r="B3588" s="121">
        <v>41345</v>
      </c>
      <c r="C3588" s="118" t="s">
        <v>94</v>
      </c>
      <c r="D3588" s="118" t="s">
        <v>1048</v>
      </c>
      <c r="E3588" s="120"/>
      <c r="G3588" s="110"/>
    </row>
    <row r="3589" spans="2:7" ht="21.75" customHeight="1">
      <c r="B3589" s="121">
        <v>41345</v>
      </c>
      <c r="C3589" s="118" t="s">
        <v>28</v>
      </c>
      <c r="D3589" s="118" t="s">
        <v>754</v>
      </c>
      <c r="E3589" s="117"/>
      <c r="G3589" s="110"/>
    </row>
    <row r="3590" spans="2:7" ht="21.75" customHeight="1">
      <c r="B3590" s="121">
        <v>41345</v>
      </c>
      <c r="C3590" s="118" t="s">
        <v>2</v>
      </c>
      <c r="D3590" s="118" t="s">
        <v>769</v>
      </c>
      <c r="E3590" s="117"/>
      <c r="G3590" s="110"/>
    </row>
    <row r="3591" spans="2:7" ht="21.75" customHeight="1">
      <c r="B3591" s="121">
        <v>41345</v>
      </c>
      <c r="C3591" s="118" t="s">
        <v>28</v>
      </c>
      <c r="D3591" s="119" t="s">
        <v>888</v>
      </c>
      <c r="E3591" s="117"/>
      <c r="G3591" s="110"/>
    </row>
    <row r="3592" spans="2:7" ht="21.75" customHeight="1">
      <c r="B3592" s="121">
        <v>41345</v>
      </c>
      <c r="C3592" s="118" t="s">
        <v>184</v>
      </c>
      <c r="D3592" s="119" t="s">
        <v>2535</v>
      </c>
      <c r="E3592" s="120"/>
      <c r="G3592" s="110"/>
    </row>
    <row r="3593" spans="2:7" ht="21.75" customHeight="1">
      <c r="B3593" s="121">
        <v>41345</v>
      </c>
      <c r="C3593" s="118" t="s">
        <v>40</v>
      </c>
      <c r="D3593" s="119" t="s">
        <v>770</v>
      </c>
      <c r="E3593" s="117"/>
      <c r="G3593" s="110"/>
    </row>
    <row r="3594" spans="2:7" ht="21.75" customHeight="1">
      <c r="B3594" s="121">
        <v>41345</v>
      </c>
      <c r="C3594" s="118" t="s">
        <v>2</v>
      </c>
      <c r="D3594" s="119" t="s">
        <v>1049</v>
      </c>
      <c r="E3594" s="120"/>
      <c r="G3594" s="110"/>
    </row>
    <row r="3595" spans="2:7" ht="21.75" customHeight="1">
      <c r="B3595" s="121">
        <v>41345</v>
      </c>
      <c r="C3595" s="118" t="s">
        <v>40</v>
      </c>
      <c r="D3595" s="119" t="s">
        <v>770</v>
      </c>
      <c r="E3595" s="111"/>
      <c r="G3595" s="110"/>
    </row>
    <row r="3596" spans="2:7" ht="21.75" customHeight="1">
      <c r="B3596" s="121">
        <v>41345</v>
      </c>
      <c r="C3596" s="118" t="s">
        <v>2</v>
      </c>
      <c r="D3596" s="119" t="s">
        <v>769</v>
      </c>
      <c r="E3596" s="112"/>
      <c r="G3596" s="110"/>
    </row>
    <row r="3597" spans="2:7" ht="21.75" customHeight="1">
      <c r="B3597" s="121">
        <v>41345</v>
      </c>
      <c r="C3597" s="118" t="s">
        <v>28</v>
      </c>
      <c r="D3597" s="119" t="s">
        <v>888</v>
      </c>
      <c r="E3597" s="112"/>
      <c r="G3597" s="110"/>
    </row>
    <row r="3598" spans="2:7" ht="21.75" customHeight="1">
      <c r="B3598" s="121">
        <v>41345</v>
      </c>
      <c r="C3598" s="118" t="s">
        <v>709</v>
      </c>
      <c r="D3598" s="119" t="s">
        <v>949</v>
      </c>
      <c r="E3598" s="113"/>
      <c r="G3598" s="110"/>
    </row>
    <row r="3599" spans="2:7" ht="21.75" customHeight="1">
      <c r="B3599" s="121">
        <v>41345</v>
      </c>
      <c r="C3599" s="118" t="s">
        <v>2</v>
      </c>
      <c r="D3599" s="119" t="s">
        <v>1050</v>
      </c>
      <c r="E3599" s="32"/>
      <c r="G3599" s="110"/>
    </row>
    <row r="3600" spans="2:7" ht="21.75" customHeight="1">
      <c r="B3600" s="121">
        <v>41345</v>
      </c>
      <c r="C3600" s="118" t="s">
        <v>2</v>
      </c>
      <c r="D3600" s="119" t="s">
        <v>769</v>
      </c>
      <c r="E3600" s="120"/>
      <c r="G3600" s="110"/>
    </row>
    <row r="3601" spans="2:7" ht="21.75" customHeight="1">
      <c r="B3601" s="121">
        <v>41345</v>
      </c>
      <c r="C3601" s="118" t="s">
        <v>2</v>
      </c>
      <c r="D3601" s="119" t="s">
        <v>769</v>
      </c>
      <c r="E3601" s="78"/>
      <c r="G3601" s="110"/>
    </row>
    <row r="3602" spans="2:7" ht="21.75" customHeight="1">
      <c r="B3602" s="121">
        <v>41345</v>
      </c>
      <c r="C3602" s="118" t="s">
        <v>2</v>
      </c>
      <c r="D3602" s="119" t="s">
        <v>942</v>
      </c>
      <c r="E3602" s="78"/>
      <c r="G3602" s="110"/>
    </row>
    <row r="3603" spans="2:7" ht="21.75" customHeight="1">
      <c r="B3603" s="121">
        <v>41345</v>
      </c>
      <c r="C3603" s="118" t="s">
        <v>2</v>
      </c>
      <c r="D3603" s="119" t="s">
        <v>769</v>
      </c>
      <c r="E3603" s="78"/>
      <c r="G3603" s="110"/>
    </row>
    <row r="3604" spans="2:7" ht="21.75" customHeight="1">
      <c r="B3604" s="121">
        <v>41345</v>
      </c>
      <c r="C3604" s="118" t="s">
        <v>2</v>
      </c>
      <c r="D3604" s="119" t="s">
        <v>1051</v>
      </c>
      <c r="E3604" s="78"/>
      <c r="G3604" s="110"/>
    </row>
    <row r="3605" spans="2:7" ht="21.75" customHeight="1">
      <c r="B3605" s="121">
        <v>41345</v>
      </c>
      <c r="C3605" s="118" t="s">
        <v>40</v>
      </c>
      <c r="D3605" s="119" t="s">
        <v>823</v>
      </c>
      <c r="E3605" s="78"/>
      <c r="G3605" s="110"/>
    </row>
    <row r="3606" spans="2:7" ht="21.75" customHeight="1">
      <c r="B3606" s="121">
        <v>41345</v>
      </c>
      <c r="C3606" s="118" t="s">
        <v>40</v>
      </c>
      <c r="D3606" s="119" t="s">
        <v>823</v>
      </c>
      <c r="E3606" s="78"/>
      <c r="G3606" s="110"/>
    </row>
    <row r="3607" spans="2:7" ht="21.75" customHeight="1">
      <c r="B3607" s="121">
        <v>41345</v>
      </c>
      <c r="C3607" s="118" t="s">
        <v>40</v>
      </c>
      <c r="D3607" s="119" t="s">
        <v>770</v>
      </c>
      <c r="E3607" s="9"/>
      <c r="G3607" s="110"/>
    </row>
    <row r="3608" spans="2:7" ht="21.75" customHeight="1">
      <c r="B3608" s="121">
        <v>41345</v>
      </c>
      <c r="C3608" s="118" t="s">
        <v>184</v>
      </c>
      <c r="D3608" s="119" t="s">
        <v>2540</v>
      </c>
      <c r="E3608" s="9"/>
      <c r="G3608" s="110"/>
    </row>
    <row r="3609" spans="2:7" ht="21.75" customHeight="1">
      <c r="B3609" s="121">
        <v>41345</v>
      </c>
      <c r="C3609" s="118" t="s">
        <v>2</v>
      </c>
      <c r="D3609" s="119" t="s">
        <v>769</v>
      </c>
      <c r="E3609" s="9"/>
      <c r="G3609" s="110"/>
    </row>
    <row r="3610" spans="2:7" ht="21.75" customHeight="1">
      <c r="B3610" s="121">
        <v>41346</v>
      </c>
      <c r="C3610" s="118" t="s">
        <v>94</v>
      </c>
      <c r="D3610" s="119" t="s">
        <v>919</v>
      </c>
      <c r="E3610" s="120"/>
      <c r="G3610" s="110"/>
    </row>
    <row r="3611" spans="2:7" ht="21.75" customHeight="1">
      <c r="B3611" s="121">
        <v>41346</v>
      </c>
      <c r="C3611" s="118" t="s">
        <v>94</v>
      </c>
      <c r="D3611" s="119" t="s">
        <v>919</v>
      </c>
      <c r="E3611" s="120"/>
      <c r="G3611" s="110"/>
    </row>
    <row r="3612" spans="2:7" ht="21.75" customHeight="1">
      <c r="B3612" s="121">
        <v>41346</v>
      </c>
      <c r="C3612" s="118" t="s">
        <v>3</v>
      </c>
      <c r="D3612" s="119" t="s">
        <v>840</v>
      </c>
      <c r="E3612" s="120"/>
      <c r="G3612" s="110"/>
    </row>
    <row r="3613" spans="2:7" ht="21.75" customHeight="1">
      <c r="B3613" s="121">
        <v>41346</v>
      </c>
      <c r="C3613" s="118" t="s">
        <v>28</v>
      </c>
      <c r="D3613" s="119" t="s">
        <v>863</v>
      </c>
      <c r="E3613" s="117"/>
      <c r="G3613" s="110"/>
    </row>
    <row r="3614" spans="2:7" ht="21.75" customHeight="1">
      <c r="B3614" s="121">
        <v>41346</v>
      </c>
      <c r="C3614" s="118" t="s">
        <v>94</v>
      </c>
      <c r="D3614" s="119" t="s">
        <v>919</v>
      </c>
      <c r="E3614" s="117"/>
      <c r="G3614" s="110"/>
    </row>
    <row r="3615" spans="2:7" ht="21.75" customHeight="1">
      <c r="B3615" s="121">
        <v>41346</v>
      </c>
      <c r="C3615" s="118" t="s">
        <v>2</v>
      </c>
      <c r="D3615" s="119" t="s">
        <v>769</v>
      </c>
      <c r="E3615" s="117"/>
      <c r="G3615" s="110"/>
    </row>
    <row r="3616" spans="2:7" ht="21.75" customHeight="1">
      <c r="B3616" s="121">
        <v>41346</v>
      </c>
      <c r="C3616" s="118" t="s">
        <v>28</v>
      </c>
      <c r="D3616" s="119" t="s">
        <v>863</v>
      </c>
      <c r="E3616" s="120"/>
      <c r="G3616" s="110"/>
    </row>
    <row r="3617" spans="2:7" ht="21.75" customHeight="1">
      <c r="B3617" s="121">
        <v>41346</v>
      </c>
      <c r="C3617" s="118" t="s">
        <v>40</v>
      </c>
      <c r="D3617" s="119" t="s">
        <v>770</v>
      </c>
      <c r="E3617" s="117"/>
      <c r="G3617" s="110"/>
    </row>
    <row r="3618" spans="2:7" ht="21.75" customHeight="1">
      <c r="B3618" s="121">
        <v>41346</v>
      </c>
      <c r="C3618" s="118" t="s">
        <v>392</v>
      </c>
      <c r="D3618" s="119" t="s">
        <v>471</v>
      </c>
      <c r="E3618" s="120"/>
      <c r="G3618" s="110"/>
    </row>
    <row r="3619" spans="2:7" ht="21.75" customHeight="1">
      <c r="B3619" s="121">
        <v>41346</v>
      </c>
      <c r="C3619" s="118" t="s">
        <v>40</v>
      </c>
      <c r="D3619" s="119" t="s">
        <v>823</v>
      </c>
      <c r="E3619" s="111"/>
      <c r="G3619" s="110"/>
    </row>
    <row r="3620" spans="2:7" ht="21.75" customHeight="1">
      <c r="B3620" s="121">
        <v>41346</v>
      </c>
      <c r="C3620" s="118" t="s">
        <v>2</v>
      </c>
      <c r="D3620" s="119" t="s">
        <v>769</v>
      </c>
      <c r="E3620" s="112"/>
      <c r="G3620" s="110"/>
    </row>
    <row r="3621" spans="2:7" ht="21.75" customHeight="1">
      <c r="B3621" s="121">
        <v>41346</v>
      </c>
      <c r="C3621" s="118" t="s">
        <v>956</v>
      </c>
      <c r="D3621" s="118" t="s">
        <v>955</v>
      </c>
      <c r="E3621" s="112"/>
      <c r="G3621" s="110"/>
    </row>
    <row r="3622" spans="2:7" ht="21.75" customHeight="1">
      <c r="B3622" s="121">
        <v>41346</v>
      </c>
      <c r="C3622" s="118" t="s">
        <v>2</v>
      </c>
      <c r="D3622" s="118" t="s">
        <v>769</v>
      </c>
      <c r="E3622" s="113"/>
      <c r="G3622" s="110"/>
    </row>
    <row r="3623" spans="2:7" ht="21.75" customHeight="1">
      <c r="B3623" s="121">
        <v>41346</v>
      </c>
      <c r="C3623" s="118" t="s">
        <v>28</v>
      </c>
      <c r="D3623" s="118" t="s">
        <v>260</v>
      </c>
      <c r="E3623" s="32"/>
      <c r="G3623" s="110"/>
    </row>
    <row r="3624" spans="2:7" ht="21.75" customHeight="1">
      <c r="B3624" s="121">
        <v>41346</v>
      </c>
      <c r="C3624" s="118" t="s">
        <v>40</v>
      </c>
      <c r="D3624" s="118" t="s">
        <v>823</v>
      </c>
      <c r="E3624" s="120"/>
      <c r="G3624" s="110"/>
    </row>
    <row r="3625" spans="2:7" ht="21.75" customHeight="1">
      <c r="B3625" s="121">
        <v>41346</v>
      </c>
      <c r="C3625" s="118" t="s">
        <v>2</v>
      </c>
      <c r="D3625" s="118" t="s">
        <v>942</v>
      </c>
      <c r="E3625" s="78"/>
      <c r="G3625" s="110"/>
    </row>
    <row r="3626" spans="2:7" ht="21.75" customHeight="1">
      <c r="B3626" s="121">
        <v>41346</v>
      </c>
      <c r="C3626" s="118" t="s">
        <v>155</v>
      </c>
      <c r="D3626" s="118" t="s">
        <v>1057</v>
      </c>
      <c r="E3626" s="78"/>
      <c r="G3626" s="110"/>
    </row>
    <row r="3627" spans="2:7" ht="21.75" customHeight="1">
      <c r="B3627" s="121">
        <v>41346</v>
      </c>
      <c r="C3627" s="118" t="s">
        <v>2</v>
      </c>
      <c r="D3627" s="118" t="s">
        <v>769</v>
      </c>
      <c r="E3627" s="78"/>
      <c r="G3627" s="110"/>
    </row>
    <row r="3628" spans="2:7" ht="21.75" customHeight="1">
      <c r="B3628" s="121">
        <v>41346</v>
      </c>
      <c r="C3628" s="118" t="s">
        <v>2</v>
      </c>
      <c r="D3628" s="118" t="s">
        <v>769</v>
      </c>
      <c r="E3628" s="78"/>
      <c r="G3628" s="110"/>
    </row>
    <row r="3629" spans="2:7" ht="21.75" customHeight="1">
      <c r="B3629" s="121">
        <v>41346</v>
      </c>
      <c r="C3629" s="118" t="s">
        <v>28</v>
      </c>
      <c r="D3629" s="118" t="s">
        <v>260</v>
      </c>
      <c r="E3629" s="78"/>
      <c r="G3629" s="110"/>
    </row>
    <row r="3630" spans="2:7" ht="21.75" customHeight="1">
      <c r="B3630" s="121">
        <v>41346</v>
      </c>
      <c r="C3630" s="118" t="s">
        <v>709</v>
      </c>
      <c r="D3630" s="118" t="s">
        <v>1058</v>
      </c>
      <c r="E3630" s="78"/>
      <c r="G3630" s="110"/>
    </row>
    <row r="3631" spans="2:7" ht="21.75" customHeight="1">
      <c r="B3631" s="121">
        <v>41346</v>
      </c>
      <c r="C3631" s="118" t="s">
        <v>155</v>
      </c>
      <c r="D3631" s="118" t="s">
        <v>1057</v>
      </c>
      <c r="E3631" s="9"/>
      <c r="G3631" s="110"/>
    </row>
    <row r="3632" spans="2:7" ht="21.75" customHeight="1">
      <c r="B3632" s="121">
        <v>41347</v>
      </c>
      <c r="C3632" s="118" t="s">
        <v>155</v>
      </c>
      <c r="D3632" s="119" t="s">
        <v>943</v>
      </c>
      <c r="E3632" s="120"/>
      <c r="G3632" s="110"/>
    </row>
    <row r="3633" spans="2:7" ht="21.75" customHeight="1">
      <c r="B3633" s="121">
        <v>41347</v>
      </c>
      <c r="C3633" s="118" t="s">
        <v>94</v>
      </c>
      <c r="D3633" s="119" t="s">
        <v>919</v>
      </c>
      <c r="E3633" s="120"/>
      <c r="G3633" s="110"/>
    </row>
    <row r="3634" spans="2:7" ht="21.75" customHeight="1">
      <c r="B3634" s="121">
        <v>41347</v>
      </c>
      <c r="C3634" s="118" t="s">
        <v>40</v>
      </c>
      <c r="D3634" s="119" t="s">
        <v>768</v>
      </c>
      <c r="E3634" s="120"/>
      <c r="G3634" s="110"/>
    </row>
    <row r="3635" spans="2:7" ht="21.75" customHeight="1">
      <c r="B3635" s="121">
        <v>41347</v>
      </c>
      <c r="C3635" s="118" t="s">
        <v>40</v>
      </c>
      <c r="D3635" s="119" t="s">
        <v>770</v>
      </c>
      <c r="E3635" s="117"/>
      <c r="G3635" s="110"/>
    </row>
    <row r="3636" spans="2:7" ht="21.75" customHeight="1">
      <c r="B3636" s="121">
        <v>41347</v>
      </c>
      <c r="C3636" s="118" t="s">
        <v>2</v>
      </c>
      <c r="D3636" s="119" t="s">
        <v>769</v>
      </c>
      <c r="E3636" s="117"/>
      <c r="G3636" s="110"/>
    </row>
    <row r="3637" spans="2:7" ht="21.75" customHeight="1">
      <c r="B3637" s="121">
        <v>41347</v>
      </c>
      <c r="C3637" s="118" t="s">
        <v>2</v>
      </c>
      <c r="D3637" s="119" t="s">
        <v>769</v>
      </c>
      <c r="E3637" s="117"/>
      <c r="G3637" s="110"/>
    </row>
    <row r="3638" spans="2:7" ht="21.75" customHeight="1">
      <c r="B3638" s="121">
        <v>41347</v>
      </c>
      <c r="C3638" s="118" t="s">
        <v>40</v>
      </c>
      <c r="D3638" s="119" t="s">
        <v>823</v>
      </c>
      <c r="E3638" s="120"/>
      <c r="G3638" s="110"/>
    </row>
    <row r="3639" spans="2:7" ht="21.75" customHeight="1">
      <c r="B3639" s="121">
        <v>41347</v>
      </c>
      <c r="C3639" s="118" t="s">
        <v>2</v>
      </c>
      <c r="D3639" s="119" t="s">
        <v>769</v>
      </c>
      <c r="E3639" s="117"/>
      <c r="G3639" s="110"/>
    </row>
    <row r="3640" spans="2:7" ht="21.75" customHeight="1">
      <c r="B3640" s="121">
        <v>41347</v>
      </c>
      <c r="C3640" s="118" t="s">
        <v>40</v>
      </c>
      <c r="D3640" s="119" t="s">
        <v>770</v>
      </c>
      <c r="E3640" s="120"/>
      <c r="G3640" s="110"/>
    </row>
    <row r="3641" spans="2:7" ht="21.75" customHeight="1">
      <c r="B3641" s="121">
        <v>41347</v>
      </c>
      <c r="C3641" s="118" t="s">
        <v>40</v>
      </c>
      <c r="D3641" s="119" t="s">
        <v>1059</v>
      </c>
      <c r="E3641" s="111"/>
      <c r="G3641" s="110"/>
    </row>
    <row r="3642" spans="2:7" ht="21.75" customHeight="1">
      <c r="B3642" s="121">
        <v>41347</v>
      </c>
      <c r="C3642" s="118" t="s">
        <v>2</v>
      </c>
      <c r="D3642" s="119" t="s">
        <v>769</v>
      </c>
      <c r="E3642" s="112"/>
      <c r="G3642" s="110"/>
    </row>
    <row r="3643" spans="2:7" ht="21.75" customHeight="1">
      <c r="B3643" s="121">
        <v>41347</v>
      </c>
      <c r="C3643" s="118" t="s">
        <v>2</v>
      </c>
      <c r="D3643" s="119" t="s">
        <v>769</v>
      </c>
      <c r="E3643" s="112"/>
      <c r="G3643" s="110"/>
    </row>
    <row r="3644" spans="2:7" ht="21.75" customHeight="1">
      <c r="B3644" s="121">
        <v>41347</v>
      </c>
      <c r="C3644" s="118" t="s">
        <v>28</v>
      </c>
      <c r="D3644" s="119" t="s">
        <v>863</v>
      </c>
      <c r="E3644" s="113"/>
      <c r="G3644" s="110"/>
    </row>
    <row r="3645" spans="2:7" ht="21.75" customHeight="1">
      <c r="B3645" s="121">
        <v>41347</v>
      </c>
      <c r="C3645" s="118" t="s">
        <v>40</v>
      </c>
      <c r="D3645" s="119" t="s">
        <v>770</v>
      </c>
      <c r="E3645" s="32"/>
      <c r="G3645" s="110"/>
    </row>
    <row r="3646" spans="2:7" ht="21.75" customHeight="1">
      <c r="B3646" s="121">
        <v>41347</v>
      </c>
      <c r="C3646" s="118" t="s">
        <v>40</v>
      </c>
      <c r="D3646" s="119" t="s">
        <v>823</v>
      </c>
      <c r="E3646" s="120"/>
      <c r="G3646" s="110"/>
    </row>
    <row r="3647" spans="2:7" ht="21.75" customHeight="1">
      <c r="B3647" s="121">
        <v>41347</v>
      </c>
      <c r="C3647" s="118" t="s">
        <v>155</v>
      </c>
      <c r="D3647" s="118" t="s">
        <v>1060</v>
      </c>
      <c r="E3647" s="78"/>
      <c r="G3647" s="110"/>
    </row>
    <row r="3648" spans="2:7" ht="21.75" customHeight="1">
      <c r="B3648" s="121">
        <v>41347</v>
      </c>
      <c r="C3648" s="118" t="s">
        <v>28</v>
      </c>
      <c r="D3648" s="118" t="s">
        <v>260</v>
      </c>
      <c r="E3648" s="78"/>
      <c r="G3648" s="110"/>
    </row>
    <row r="3649" spans="2:7" ht="21.75" customHeight="1">
      <c r="B3649" s="121">
        <v>41347</v>
      </c>
      <c r="C3649" s="118" t="s">
        <v>94</v>
      </c>
      <c r="D3649" s="118" t="s">
        <v>919</v>
      </c>
      <c r="E3649" s="78"/>
      <c r="G3649" s="110"/>
    </row>
    <row r="3650" spans="2:7" ht="21.75" customHeight="1">
      <c r="B3650" s="121">
        <v>41347</v>
      </c>
      <c r="C3650" s="118" t="s">
        <v>40</v>
      </c>
      <c r="D3650" s="118" t="s">
        <v>770</v>
      </c>
      <c r="E3650" s="78"/>
      <c r="G3650" s="110"/>
    </row>
    <row r="3651" spans="2:7" ht="21.75" customHeight="1">
      <c r="B3651" s="121">
        <v>41347</v>
      </c>
      <c r="C3651" s="118" t="s">
        <v>40</v>
      </c>
      <c r="D3651" s="118" t="s">
        <v>770</v>
      </c>
      <c r="E3651" s="78"/>
      <c r="G3651" s="110"/>
    </row>
    <row r="3652" spans="2:7" ht="21.75" customHeight="1">
      <c r="B3652" s="121">
        <v>41347</v>
      </c>
      <c r="C3652" s="118" t="s">
        <v>28</v>
      </c>
      <c r="D3652" s="118" t="s">
        <v>754</v>
      </c>
      <c r="E3652" s="78"/>
      <c r="G3652" s="110"/>
    </row>
    <row r="3653" spans="2:7" ht="21.75" customHeight="1">
      <c r="B3653" s="121">
        <v>41347</v>
      </c>
      <c r="C3653" s="118" t="s">
        <v>28</v>
      </c>
      <c r="D3653" s="118" t="s">
        <v>754</v>
      </c>
      <c r="E3653" s="9"/>
      <c r="G3653" s="110"/>
    </row>
    <row r="3654" spans="2:7" ht="21.75" customHeight="1">
      <c r="B3654" s="121">
        <v>41347</v>
      </c>
      <c r="C3654" s="118" t="s">
        <v>28</v>
      </c>
      <c r="D3654" s="118" t="s">
        <v>260</v>
      </c>
      <c r="E3654" s="9"/>
      <c r="G3654" s="110"/>
    </row>
    <row r="3655" spans="2:7" ht="21.75" customHeight="1">
      <c r="B3655" s="121">
        <v>41347</v>
      </c>
      <c r="C3655" s="118" t="s">
        <v>2</v>
      </c>
      <c r="D3655" s="118" t="s">
        <v>769</v>
      </c>
      <c r="E3655" s="9"/>
      <c r="G3655" s="110"/>
    </row>
    <row r="3656" spans="2:7" ht="21.75" customHeight="1">
      <c r="B3656" s="121">
        <v>41347</v>
      </c>
      <c r="C3656" s="118" t="s">
        <v>2512</v>
      </c>
      <c r="D3656" s="118" t="s">
        <v>1061</v>
      </c>
      <c r="E3656" s="9"/>
      <c r="G3656" s="110"/>
    </row>
    <row r="3657" spans="2:7" ht="21.75" customHeight="1">
      <c r="B3657" s="121">
        <v>41348</v>
      </c>
      <c r="C3657" s="118" t="s">
        <v>2</v>
      </c>
      <c r="D3657" s="119" t="s">
        <v>769</v>
      </c>
      <c r="E3657" s="120"/>
      <c r="G3657" s="110"/>
    </row>
    <row r="3658" spans="2:7" ht="21.75" customHeight="1">
      <c r="B3658" s="121">
        <v>41348</v>
      </c>
      <c r="C3658" s="118" t="s">
        <v>392</v>
      </c>
      <c r="D3658" s="119" t="s">
        <v>471</v>
      </c>
      <c r="E3658" s="120"/>
      <c r="G3658" s="110"/>
    </row>
    <row r="3659" spans="2:7" ht="21.75" customHeight="1">
      <c r="B3659" s="121">
        <v>41348</v>
      </c>
      <c r="C3659" s="118" t="s">
        <v>40</v>
      </c>
      <c r="D3659" s="119" t="s">
        <v>770</v>
      </c>
      <c r="E3659" s="120"/>
      <c r="G3659" s="110"/>
    </row>
    <row r="3660" spans="2:7" ht="21.75" customHeight="1">
      <c r="B3660" s="121">
        <v>41348</v>
      </c>
      <c r="C3660" s="118" t="s">
        <v>40</v>
      </c>
      <c r="D3660" s="119" t="s">
        <v>770</v>
      </c>
      <c r="E3660" s="117"/>
      <c r="G3660" s="110"/>
    </row>
    <row r="3661" spans="2:7" ht="21.75" customHeight="1">
      <c r="B3661" s="121">
        <v>41348</v>
      </c>
      <c r="C3661" s="118" t="s">
        <v>40</v>
      </c>
      <c r="D3661" s="119" t="s">
        <v>770</v>
      </c>
      <c r="E3661" s="117"/>
      <c r="G3661" s="110"/>
    </row>
    <row r="3662" spans="2:7" ht="21.75" customHeight="1">
      <c r="B3662" s="121">
        <v>41348</v>
      </c>
      <c r="C3662" s="118" t="s">
        <v>40</v>
      </c>
      <c r="D3662" s="119" t="s">
        <v>770</v>
      </c>
      <c r="E3662" s="117"/>
      <c r="G3662" s="110"/>
    </row>
    <row r="3663" spans="2:7" ht="21.75" customHeight="1">
      <c r="B3663" s="121">
        <v>41348</v>
      </c>
      <c r="C3663" s="118" t="s">
        <v>28</v>
      </c>
      <c r="D3663" s="119" t="s">
        <v>863</v>
      </c>
      <c r="E3663" s="120"/>
      <c r="G3663" s="110"/>
    </row>
    <row r="3664" spans="2:7" ht="21.75" customHeight="1">
      <c r="B3664" s="121">
        <v>41348</v>
      </c>
      <c r="C3664" s="118" t="s">
        <v>28</v>
      </c>
      <c r="D3664" s="119" t="s">
        <v>907</v>
      </c>
      <c r="E3664" s="117"/>
      <c r="G3664" s="110"/>
    </row>
    <row r="3665" spans="2:7" ht="21.75" customHeight="1">
      <c r="B3665" s="121">
        <v>41348</v>
      </c>
      <c r="C3665" s="118" t="s">
        <v>392</v>
      </c>
      <c r="D3665" s="119" t="s">
        <v>471</v>
      </c>
      <c r="E3665" s="120"/>
      <c r="G3665" s="110"/>
    </row>
    <row r="3666" spans="2:7" ht="21.75" customHeight="1">
      <c r="B3666" s="121">
        <v>41348</v>
      </c>
      <c r="C3666" s="118" t="s">
        <v>94</v>
      </c>
      <c r="D3666" s="119" t="s">
        <v>919</v>
      </c>
      <c r="E3666" s="111"/>
      <c r="G3666" s="110"/>
    </row>
    <row r="3667" spans="2:7" ht="21.75" customHeight="1">
      <c r="B3667" s="121">
        <v>41348</v>
      </c>
      <c r="C3667" s="118" t="s">
        <v>28</v>
      </c>
      <c r="D3667" s="119" t="s">
        <v>907</v>
      </c>
      <c r="E3667" s="112"/>
      <c r="G3667" s="110"/>
    </row>
    <row r="3668" spans="2:7" ht="21.75" customHeight="1">
      <c r="B3668" s="121">
        <v>41348</v>
      </c>
      <c r="C3668" s="118" t="s">
        <v>40</v>
      </c>
      <c r="D3668" s="123" t="s">
        <v>823</v>
      </c>
      <c r="E3668" s="112"/>
      <c r="G3668" s="110"/>
    </row>
    <row r="3669" spans="2:7" ht="21.75" customHeight="1">
      <c r="B3669" s="121">
        <v>41348</v>
      </c>
      <c r="C3669" s="118" t="s">
        <v>40</v>
      </c>
      <c r="D3669" s="118" t="s">
        <v>823</v>
      </c>
      <c r="E3669" s="113"/>
      <c r="G3669" s="110"/>
    </row>
    <row r="3670" spans="2:7" ht="21.75" customHeight="1">
      <c r="B3670" s="121">
        <v>41348</v>
      </c>
      <c r="C3670" s="118" t="s">
        <v>40</v>
      </c>
      <c r="D3670" s="118" t="s">
        <v>180</v>
      </c>
      <c r="E3670" s="32"/>
      <c r="G3670" s="110"/>
    </row>
    <row r="3671" spans="2:7" ht="21.75" customHeight="1">
      <c r="B3671" s="121">
        <v>41348</v>
      </c>
      <c r="C3671" s="118" t="s">
        <v>28</v>
      </c>
      <c r="D3671" s="118" t="s">
        <v>257</v>
      </c>
      <c r="E3671" s="120"/>
      <c r="G3671" s="110"/>
    </row>
    <row r="3672" spans="2:7" ht="21.75" customHeight="1">
      <c r="B3672" s="121">
        <v>41348</v>
      </c>
      <c r="C3672" s="118" t="s">
        <v>28</v>
      </c>
      <c r="D3672" s="118" t="s">
        <v>1062</v>
      </c>
      <c r="E3672" s="78"/>
      <c r="G3672" s="110"/>
    </row>
    <row r="3673" spans="2:7" ht="21.75" customHeight="1">
      <c r="B3673" s="121">
        <v>41348</v>
      </c>
      <c r="C3673" s="118" t="s">
        <v>2</v>
      </c>
      <c r="D3673" s="118" t="s">
        <v>942</v>
      </c>
      <c r="E3673" s="78"/>
      <c r="G3673" s="110"/>
    </row>
    <row r="3674" spans="2:7" ht="21.75" customHeight="1">
      <c r="B3674" s="121">
        <v>41348</v>
      </c>
      <c r="C3674" s="118" t="s">
        <v>709</v>
      </c>
      <c r="D3674" s="118" t="s">
        <v>1061</v>
      </c>
      <c r="E3674" s="78"/>
      <c r="G3674" s="110"/>
    </row>
    <row r="3675" spans="2:7" ht="21.75" customHeight="1">
      <c r="B3675" s="121">
        <v>41348</v>
      </c>
      <c r="C3675" s="118" t="s">
        <v>709</v>
      </c>
      <c r="D3675" s="118" t="s">
        <v>1061</v>
      </c>
      <c r="E3675" s="78"/>
      <c r="G3675" s="110"/>
    </row>
    <row r="3676" spans="2:7" ht="21.75" customHeight="1">
      <c r="B3676" s="121">
        <v>41348</v>
      </c>
      <c r="C3676" s="118" t="s">
        <v>956</v>
      </c>
      <c r="D3676" s="118" t="s">
        <v>1023</v>
      </c>
      <c r="E3676" s="78"/>
      <c r="G3676" s="110"/>
    </row>
    <row r="3677" spans="2:7" ht="21.75" customHeight="1">
      <c r="B3677" s="121">
        <v>41348</v>
      </c>
      <c r="C3677" s="118" t="s">
        <v>184</v>
      </c>
      <c r="D3677" s="118" t="s">
        <v>292</v>
      </c>
      <c r="E3677" s="78"/>
      <c r="G3677" s="110"/>
    </row>
    <row r="3678" spans="2:7" ht="21.75" customHeight="1">
      <c r="B3678" s="98" t="s">
        <v>1063</v>
      </c>
      <c r="C3678" s="118" t="s">
        <v>3</v>
      </c>
      <c r="D3678" s="123" t="s">
        <v>616</v>
      </c>
      <c r="E3678" s="120"/>
      <c r="G3678" s="110"/>
    </row>
    <row r="3679" spans="2:7" ht="21.75" customHeight="1">
      <c r="B3679" s="98" t="s">
        <v>1063</v>
      </c>
      <c r="C3679" s="118" t="s">
        <v>28</v>
      </c>
      <c r="D3679" s="123" t="s">
        <v>754</v>
      </c>
      <c r="E3679" s="120"/>
      <c r="G3679" s="110"/>
    </row>
    <row r="3680" spans="2:7" ht="21.75" customHeight="1">
      <c r="B3680" s="98" t="s">
        <v>1063</v>
      </c>
      <c r="C3680" s="118" t="s">
        <v>3</v>
      </c>
      <c r="D3680" s="123" t="s">
        <v>652</v>
      </c>
      <c r="E3680" s="120"/>
      <c r="G3680" s="110"/>
    </row>
    <row r="3681" spans="2:7" ht="21.75" customHeight="1">
      <c r="B3681" s="98" t="s">
        <v>1063</v>
      </c>
      <c r="C3681" s="118" t="s">
        <v>40</v>
      </c>
      <c r="D3681" s="118" t="s">
        <v>180</v>
      </c>
      <c r="E3681" s="117"/>
      <c r="G3681" s="110"/>
    </row>
    <row r="3682" spans="2:7" ht="21.75" customHeight="1">
      <c r="B3682" s="98" t="s">
        <v>1063</v>
      </c>
      <c r="C3682" s="118" t="s">
        <v>3</v>
      </c>
      <c r="D3682" s="123" t="s">
        <v>616</v>
      </c>
      <c r="E3682" s="117"/>
      <c r="G3682" s="110"/>
    </row>
    <row r="3683" spans="2:7" ht="21.75" customHeight="1">
      <c r="B3683" s="98" t="s">
        <v>1063</v>
      </c>
      <c r="C3683" s="118" t="s">
        <v>3</v>
      </c>
      <c r="D3683" s="123" t="s">
        <v>652</v>
      </c>
      <c r="E3683" s="117"/>
      <c r="G3683" s="110"/>
    </row>
    <row r="3684" spans="2:7" ht="21.75" customHeight="1">
      <c r="B3684" s="98" t="s">
        <v>1063</v>
      </c>
      <c r="C3684" s="118" t="s">
        <v>28</v>
      </c>
      <c r="D3684" s="118" t="s">
        <v>260</v>
      </c>
      <c r="E3684" s="120"/>
      <c r="G3684" s="110"/>
    </row>
    <row r="3685" spans="2:7" ht="21.75" customHeight="1">
      <c r="B3685" s="98" t="s">
        <v>1063</v>
      </c>
      <c r="C3685" s="118" t="s">
        <v>2</v>
      </c>
      <c r="D3685" s="118" t="s">
        <v>942</v>
      </c>
      <c r="E3685" s="117"/>
      <c r="G3685" s="110"/>
    </row>
    <row r="3686" spans="2:7" ht="21.75" customHeight="1">
      <c r="B3686" s="98" t="s">
        <v>1063</v>
      </c>
      <c r="C3686" s="118" t="s">
        <v>3</v>
      </c>
      <c r="D3686" s="123" t="s">
        <v>652</v>
      </c>
      <c r="E3686" s="120"/>
      <c r="G3686" s="110"/>
    </row>
    <row r="3687" spans="2:7" ht="21.75" customHeight="1">
      <c r="B3687" s="98" t="s">
        <v>1063</v>
      </c>
      <c r="C3687" s="118" t="s">
        <v>3</v>
      </c>
      <c r="D3687" s="123" t="s">
        <v>652</v>
      </c>
      <c r="E3687" s="111"/>
      <c r="G3687" s="110"/>
    </row>
    <row r="3688" spans="2:7" ht="21.75" customHeight="1">
      <c r="B3688" s="98" t="s">
        <v>1063</v>
      </c>
      <c r="C3688" s="118" t="s">
        <v>2</v>
      </c>
      <c r="D3688" s="118" t="s">
        <v>769</v>
      </c>
      <c r="E3688" s="112"/>
      <c r="G3688" s="110"/>
    </row>
    <row r="3689" spans="2:7" ht="21.75" customHeight="1">
      <c r="B3689" s="98" t="s">
        <v>1063</v>
      </c>
      <c r="C3689" s="118" t="s">
        <v>155</v>
      </c>
      <c r="D3689" s="118" t="s">
        <v>1064</v>
      </c>
      <c r="E3689" s="112"/>
      <c r="G3689" s="110"/>
    </row>
    <row r="3690" spans="2:7" ht="21.75" customHeight="1">
      <c r="B3690" s="98" t="s">
        <v>1063</v>
      </c>
      <c r="C3690" s="118" t="s">
        <v>956</v>
      </c>
      <c r="D3690" s="118" t="s">
        <v>1023</v>
      </c>
      <c r="E3690" s="113"/>
      <c r="G3690" s="110"/>
    </row>
    <row r="3691" spans="2:7" ht="21.75" customHeight="1">
      <c r="B3691" s="98" t="s">
        <v>1063</v>
      </c>
      <c r="C3691" s="118" t="s">
        <v>956</v>
      </c>
      <c r="D3691" s="118" t="s">
        <v>1023</v>
      </c>
      <c r="E3691" s="32"/>
      <c r="G3691" s="110"/>
    </row>
    <row r="3692" spans="2:7" ht="21.75" customHeight="1">
      <c r="B3692" s="98" t="s">
        <v>1063</v>
      </c>
      <c r="C3692" s="118" t="s">
        <v>40</v>
      </c>
      <c r="D3692" s="118" t="s">
        <v>180</v>
      </c>
      <c r="E3692" s="120"/>
      <c r="G3692" s="110"/>
    </row>
    <row r="3693" spans="2:7" ht="21.75" customHeight="1">
      <c r="B3693" s="98" t="s">
        <v>1063</v>
      </c>
      <c r="C3693" s="118" t="s">
        <v>3</v>
      </c>
      <c r="D3693" s="123" t="s">
        <v>616</v>
      </c>
      <c r="E3693" s="78"/>
      <c r="G3693" s="110"/>
    </row>
    <row r="3694" spans="2:7" ht="21.75" customHeight="1">
      <c r="B3694" s="98" t="s">
        <v>1063</v>
      </c>
      <c r="C3694" s="118" t="s">
        <v>40</v>
      </c>
      <c r="D3694" s="118" t="s">
        <v>180</v>
      </c>
      <c r="E3694" s="78"/>
      <c r="G3694" s="110"/>
    </row>
    <row r="3695" spans="2:7" ht="21.75" customHeight="1">
      <c r="B3695" s="121">
        <v>41351</v>
      </c>
      <c r="C3695" s="118" t="s">
        <v>94</v>
      </c>
      <c r="D3695" s="119" t="s">
        <v>919</v>
      </c>
      <c r="E3695" s="120"/>
      <c r="G3695" s="110"/>
    </row>
    <row r="3696" spans="2:7" ht="21.75" customHeight="1">
      <c r="B3696" s="121">
        <v>41351</v>
      </c>
      <c r="C3696" s="118" t="s">
        <v>2</v>
      </c>
      <c r="D3696" s="119" t="s">
        <v>769</v>
      </c>
      <c r="E3696" s="120"/>
      <c r="G3696" s="110"/>
    </row>
    <row r="3697" spans="2:7" ht="21.75" customHeight="1">
      <c r="B3697" s="121">
        <v>41351</v>
      </c>
      <c r="C3697" s="118" t="s">
        <v>2</v>
      </c>
      <c r="D3697" s="119" t="s">
        <v>769</v>
      </c>
      <c r="E3697" s="120"/>
      <c r="G3697" s="110"/>
    </row>
    <row r="3698" spans="2:7" ht="21.75" customHeight="1">
      <c r="B3698" s="121">
        <v>41351</v>
      </c>
      <c r="C3698" s="118" t="s">
        <v>28</v>
      </c>
      <c r="D3698" s="119" t="s">
        <v>863</v>
      </c>
      <c r="E3698" s="117"/>
      <c r="G3698" s="110"/>
    </row>
    <row r="3699" spans="2:7" ht="21.75" customHeight="1">
      <c r="B3699" s="121">
        <v>41351</v>
      </c>
      <c r="C3699" s="118" t="s">
        <v>2</v>
      </c>
      <c r="D3699" s="119" t="s">
        <v>769</v>
      </c>
      <c r="E3699" s="117"/>
      <c r="G3699" s="110"/>
    </row>
    <row r="3700" spans="2:7" ht="21.75" customHeight="1">
      <c r="B3700" s="121">
        <v>41351</v>
      </c>
      <c r="C3700" s="118" t="s">
        <v>40</v>
      </c>
      <c r="D3700" s="119" t="s">
        <v>770</v>
      </c>
      <c r="E3700" s="117"/>
      <c r="G3700" s="110"/>
    </row>
    <row r="3701" spans="2:7" ht="21.75" customHeight="1">
      <c r="B3701" s="121">
        <v>41351</v>
      </c>
      <c r="C3701" s="118" t="s">
        <v>40</v>
      </c>
      <c r="D3701" s="119" t="s">
        <v>823</v>
      </c>
      <c r="E3701" s="120"/>
      <c r="G3701" s="110"/>
    </row>
    <row r="3702" spans="2:7" ht="21.75" customHeight="1">
      <c r="B3702" s="121">
        <v>41351</v>
      </c>
      <c r="C3702" s="118" t="s">
        <v>2</v>
      </c>
      <c r="D3702" s="119" t="s">
        <v>769</v>
      </c>
      <c r="E3702" s="117"/>
      <c r="G3702" s="110"/>
    </row>
    <row r="3703" spans="2:7" ht="21.75" customHeight="1">
      <c r="B3703" s="121">
        <v>41351</v>
      </c>
      <c r="C3703" s="118" t="s">
        <v>392</v>
      </c>
      <c r="D3703" s="119" t="s">
        <v>471</v>
      </c>
      <c r="E3703" s="120"/>
      <c r="G3703" s="110"/>
    </row>
    <row r="3704" spans="2:7" ht="21.75" customHeight="1">
      <c r="B3704" s="121">
        <v>41351</v>
      </c>
      <c r="C3704" s="118" t="s">
        <v>184</v>
      </c>
      <c r="D3704" s="119" t="s">
        <v>2525</v>
      </c>
      <c r="E3704" s="111"/>
      <c r="G3704" s="110"/>
    </row>
    <row r="3705" spans="2:7" ht="21.75" customHeight="1">
      <c r="B3705" s="121">
        <v>41351</v>
      </c>
      <c r="C3705" s="118" t="s">
        <v>184</v>
      </c>
      <c r="D3705" s="119" t="s">
        <v>2541</v>
      </c>
      <c r="E3705" s="112"/>
      <c r="G3705" s="110"/>
    </row>
    <row r="3706" spans="2:7" ht="21.75" customHeight="1">
      <c r="B3706" s="121">
        <v>41351</v>
      </c>
      <c r="C3706" s="118" t="s">
        <v>40</v>
      </c>
      <c r="D3706" s="123" t="s">
        <v>1065</v>
      </c>
      <c r="E3706" s="112"/>
      <c r="G3706" s="110"/>
    </row>
    <row r="3707" spans="2:7" ht="21.75" customHeight="1">
      <c r="B3707" s="121">
        <v>41351</v>
      </c>
      <c r="C3707" s="118" t="s">
        <v>2</v>
      </c>
      <c r="D3707" s="118" t="s">
        <v>942</v>
      </c>
      <c r="E3707" s="113"/>
      <c r="G3707" s="110"/>
    </row>
    <row r="3708" spans="2:7" ht="21.75" customHeight="1">
      <c r="B3708" s="121">
        <v>41351</v>
      </c>
      <c r="C3708" s="118" t="s">
        <v>40</v>
      </c>
      <c r="D3708" s="118" t="s">
        <v>1066</v>
      </c>
      <c r="E3708" s="32"/>
      <c r="G3708" s="110"/>
    </row>
    <row r="3709" spans="2:7" ht="21.75" customHeight="1">
      <c r="B3709" s="121">
        <v>41351</v>
      </c>
      <c r="C3709" s="118" t="s">
        <v>28</v>
      </c>
      <c r="D3709" s="118" t="s">
        <v>260</v>
      </c>
      <c r="E3709" s="120"/>
      <c r="G3709" s="110"/>
    </row>
    <row r="3710" spans="2:7" ht="21.75" customHeight="1">
      <c r="B3710" s="121">
        <v>41351</v>
      </c>
      <c r="C3710" s="118" t="s">
        <v>2</v>
      </c>
      <c r="D3710" s="118" t="s">
        <v>769</v>
      </c>
      <c r="E3710" s="78"/>
      <c r="G3710" s="110"/>
    </row>
    <row r="3711" spans="2:7" ht="21.75" customHeight="1">
      <c r="B3711" s="121">
        <v>41351</v>
      </c>
      <c r="C3711" s="118" t="s">
        <v>2</v>
      </c>
      <c r="D3711" s="118" t="s">
        <v>769</v>
      </c>
      <c r="E3711" s="78"/>
      <c r="G3711" s="110"/>
    </row>
    <row r="3712" spans="2:7" ht="21.75" customHeight="1">
      <c r="B3712" s="121">
        <v>41351</v>
      </c>
      <c r="C3712" s="118" t="s">
        <v>40</v>
      </c>
      <c r="D3712" s="118" t="s">
        <v>180</v>
      </c>
      <c r="E3712" s="78"/>
      <c r="G3712" s="110"/>
    </row>
    <row r="3713" spans="2:7" ht="21.75" customHeight="1">
      <c r="B3713" s="98" t="s">
        <v>1067</v>
      </c>
      <c r="C3713" s="118" t="s">
        <v>184</v>
      </c>
      <c r="D3713" s="123" t="s">
        <v>2526</v>
      </c>
      <c r="E3713" s="120"/>
      <c r="G3713" s="110"/>
    </row>
    <row r="3714" spans="2:7" ht="21.75" customHeight="1">
      <c r="B3714" s="98" t="s">
        <v>1067</v>
      </c>
      <c r="C3714" s="118" t="s">
        <v>40</v>
      </c>
      <c r="D3714" s="118" t="s">
        <v>818</v>
      </c>
      <c r="E3714" s="120"/>
      <c r="G3714" s="110"/>
    </row>
    <row r="3715" spans="2:7" ht="21.75" customHeight="1">
      <c r="B3715" s="98" t="s">
        <v>1067</v>
      </c>
      <c r="C3715" s="118" t="s">
        <v>40</v>
      </c>
      <c r="D3715" s="118" t="s">
        <v>818</v>
      </c>
      <c r="E3715" s="120"/>
      <c r="G3715" s="110"/>
    </row>
    <row r="3716" spans="2:7" ht="21.75" customHeight="1">
      <c r="B3716" s="98" t="s">
        <v>1067</v>
      </c>
      <c r="C3716" s="118" t="s">
        <v>40</v>
      </c>
      <c r="D3716" s="118" t="s">
        <v>180</v>
      </c>
      <c r="E3716" s="117"/>
      <c r="G3716" s="110"/>
    </row>
    <row r="3717" spans="2:7" ht="21.75" customHeight="1">
      <c r="B3717" s="98" t="s">
        <v>1067</v>
      </c>
      <c r="C3717" s="118" t="s">
        <v>28</v>
      </c>
      <c r="D3717" s="118" t="s">
        <v>251</v>
      </c>
      <c r="E3717" s="117"/>
      <c r="G3717" s="110"/>
    </row>
    <row r="3718" spans="2:7" ht="21.75" customHeight="1">
      <c r="B3718" s="98" t="s">
        <v>1067</v>
      </c>
      <c r="C3718" s="118" t="s">
        <v>28</v>
      </c>
      <c r="D3718" s="118" t="s">
        <v>251</v>
      </c>
      <c r="E3718" s="117"/>
      <c r="G3718" s="110"/>
    </row>
    <row r="3719" spans="2:7" ht="21.75" customHeight="1">
      <c r="B3719" s="98" t="s">
        <v>1067</v>
      </c>
      <c r="C3719" s="118" t="s">
        <v>40</v>
      </c>
      <c r="D3719" s="119" t="s">
        <v>770</v>
      </c>
      <c r="E3719" s="120"/>
      <c r="G3719" s="110"/>
    </row>
    <row r="3720" spans="2:7" ht="21.75" customHeight="1">
      <c r="B3720" s="98" t="s">
        <v>1067</v>
      </c>
      <c r="C3720" s="118" t="s">
        <v>2</v>
      </c>
      <c r="D3720" s="119" t="s">
        <v>769</v>
      </c>
      <c r="E3720" s="117"/>
      <c r="G3720" s="110"/>
    </row>
    <row r="3721" spans="2:7" ht="21.75" customHeight="1">
      <c r="B3721" s="98" t="s">
        <v>1067</v>
      </c>
      <c r="C3721" s="118" t="s">
        <v>40</v>
      </c>
      <c r="D3721" s="119" t="s">
        <v>823</v>
      </c>
      <c r="E3721" s="120"/>
      <c r="G3721" s="110"/>
    </row>
    <row r="3722" spans="2:7" ht="21.75" customHeight="1">
      <c r="B3722" s="98" t="s">
        <v>1067</v>
      </c>
      <c r="C3722" s="118" t="s">
        <v>40</v>
      </c>
      <c r="D3722" s="119" t="s">
        <v>823</v>
      </c>
      <c r="E3722" s="111"/>
      <c r="G3722" s="110"/>
    </row>
    <row r="3723" spans="2:7" ht="21.75" customHeight="1">
      <c r="B3723" s="98" t="s">
        <v>1067</v>
      </c>
      <c r="C3723" s="118" t="s">
        <v>40</v>
      </c>
      <c r="D3723" s="119" t="s">
        <v>823</v>
      </c>
      <c r="E3723" s="112"/>
      <c r="G3723" s="110"/>
    </row>
    <row r="3724" spans="2:7" ht="21.75" customHeight="1">
      <c r="B3724" s="98" t="s">
        <v>1067</v>
      </c>
      <c r="C3724" s="118" t="s">
        <v>2</v>
      </c>
      <c r="D3724" s="119" t="s">
        <v>942</v>
      </c>
      <c r="E3724" s="112"/>
      <c r="G3724" s="110"/>
    </row>
    <row r="3725" spans="2:7" ht="21.75" customHeight="1">
      <c r="B3725" s="98" t="s">
        <v>1067</v>
      </c>
      <c r="C3725" s="118" t="s">
        <v>28</v>
      </c>
      <c r="D3725" s="119" t="s">
        <v>863</v>
      </c>
      <c r="E3725" s="113"/>
      <c r="G3725" s="110"/>
    </row>
    <row r="3726" spans="2:7" ht="21.75" customHeight="1">
      <c r="B3726" s="98" t="s">
        <v>1067</v>
      </c>
      <c r="C3726" s="118" t="s">
        <v>40</v>
      </c>
      <c r="D3726" s="119" t="s">
        <v>770</v>
      </c>
      <c r="E3726" s="32"/>
      <c r="G3726" s="110"/>
    </row>
    <row r="3727" spans="2:7" ht="21.75" customHeight="1">
      <c r="B3727" s="98" t="s">
        <v>1067</v>
      </c>
      <c r="C3727" s="118" t="s">
        <v>155</v>
      </c>
      <c r="D3727" s="119" t="s">
        <v>1064</v>
      </c>
      <c r="E3727" s="120"/>
      <c r="G3727" s="110"/>
    </row>
    <row r="3728" spans="2:7" ht="21.75" customHeight="1">
      <c r="B3728" s="98" t="s">
        <v>1067</v>
      </c>
      <c r="C3728" s="118" t="s">
        <v>40</v>
      </c>
      <c r="D3728" s="119" t="s">
        <v>770</v>
      </c>
      <c r="E3728" s="78"/>
      <c r="G3728" s="110"/>
    </row>
    <row r="3729" spans="2:7" ht="21.75" customHeight="1">
      <c r="B3729" s="98" t="s">
        <v>1067</v>
      </c>
      <c r="C3729" s="118" t="s">
        <v>2</v>
      </c>
      <c r="D3729" s="119" t="s">
        <v>942</v>
      </c>
      <c r="E3729" s="78"/>
      <c r="G3729" s="110"/>
    </row>
    <row r="3730" spans="2:7" ht="21.75" customHeight="1">
      <c r="B3730" s="98" t="s">
        <v>1067</v>
      </c>
      <c r="C3730" s="118" t="s">
        <v>28</v>
      </c>
      <c r="D3730" s="119" t="s">
        <v>785</v>
      </c>
      <c r="E3730" s="78"/>
      <c r="G3730" s="110"/>
    </row>
    <row r="3731" spans="2:7" ht="21.75" customHeight="1">
      <c r="B3731" s="98" t="s">
        <v>1067</v>
      </c>
      <c r="C3731" s="118" t="s">
        <v>2</v>
      </c>
      <c r="D3731" s="119" t="s">
        <v>942</v>
      </c>
      <c r="E3731" s="78"/>
      <c r="G3731" s="110"/>
    </row>
    <row r="3732" spans="2:7" ht="21.75" customHeight="1">
      <c r="B3732" s="98" t="s">
        <v>1067</v>
      </c>
      <c r="C3732" s="118" t="s">
        <v>40</v>
      </c>
      <c r="D3732" s="119" t="s">
        <v>1068</v>
      </c>
      <c r="E3732" s="78"/>
      <c r="G3732" s="110"/>
    </row>
    <row r="3733" spans="2:7" ht="21.75" customHeight="1">
      <c r="B3733" s="98" t="s">
        <v>1067</v>
      </c>
      <c r="C3733" s="118" t="s">
        <v>2501</v>
      </c>
      <c r="D3733" s="119" t="s">
        <v>1070</v>
      </c>
      <c r="E3733" s="78"/>
      <c r="G3733" s="110"/>
    </row>
    <row r="3734" spans="2:7" ht="21.75" customHeight="1">
      <c r="B3734" s="98" t="s">
        <v>1067</v>
      </c>
      <c r="C3734" s="118" t="s">
        <v>28</v>
      </c>
      <c r="D3734" s="119" t="s">
        <v>863</v>
      </c>
      <c r="E3734" s="9"/>
      <c r="G3734" s="110"/>
    </row>
    <row r="3735" spans="2:7" ht="21.75" customHeight="1">
      <c r="B3735" s="121">
        <v>41353</v>
      </c>
      <c r="C3735" s="118" t="s">
        <v>184</v>
      </c>
      <c r="D3735" s="123" t="s">
        <v>292</v>
      </c>
      <c r="E3735" s="120"/>
      <c r="G3735" s="110"/>
    </row>
    <row r="3736" spans="2:7" ht="21.75" customHeight="1">
      <c r="B3736" s="121">
        <v>41353</v>
      </c>
      <c r="C3736" s="118" t="s">
        <v>2</v>
      </c>
      <c r="D3736" s="118" t="s">
        <v>942</v>
      </c>
      <c r="E3736" s="120"/>
      <c r="G3736" s="110"/>
    </row>
    <row r="3737" spans="2:7" ht="21.75" customHeight="1">
      <c r="B3737" s="121">
        <v>41353</v>
      </c>
      <c r="C3737" s="118" t="s">
        <v>2</v>
      </c>
      <c r="D3737" s="118" t="s">
        <v>769</v>
      </c>
      <c r="E3737" s="120"/>
      <c r="G3737" s="110"/>
    </row>
    <row r="3738" spans="2:7" ht="21.75" customHeight="1">
      <c r="B3738" s="121">
        <v>41353</v>
      </c>
      <c r="C3738" s="118" t="s">
        <v>2</v>
      </c>
      <c r="D3738" s="118" t="s">
        <v>769</v>
      </c>
      <c r="E3738" s="117"/>
      <c r="G3738" s="110"/>
    </row>
    <row r="3739" spans="2:7" ht="21.75" customHeight="1">
      <c r="B3739" s="121">
        <v>41353</v>
      </c>
      <c r="C3739" s="118" t="s">
        <v>2</v>
      </c>
      <c r="D3739" s="118" t="s">
        <v>769</v>
      </c>
      <c r="E3739" s="117"/>
      <c r="G3739" s="110"/>
    </row>
    <row r="3740" spans="2:7" ht="21.75" customHeight="1">
      <c r="B3740" s="121">
        <v>41353</v>
      </c>
      <c r="C3740" s="118" t="s">
        <v>28</v>
      </c>
      <c r="D3740" s="118" t="s">
        <v>260</v>
      </c>
      <c r="E3740" s="117"/>
      <c r="G3740" s="110"/>
    </row>
    <row r="3741" spans="2:7" ht="21.75" customHeight="1">
      <c r="B3741" s="121">
        <v>41353</v>
      </c>
      <c r="C3741" s="118" t="s">
        <v>28</v>
      </c>
      <c r="D3741" s="118" t="s">
        <v>260</v>
      </c>
      <c r="E3741" s="120"/>
      <c r="G3741" s="110"/>
    </row>
    <row r="3742" spans="2:7" ht="21.75" customHeight="1">
      <c r="B3742" s="121">
        <v>41353</v>
      </c>
      <c r="C3742" s="118" t="s">
        <v>709</v>
      </c>
      <c r="D3742" s="118" t="s">
        <v>1071</v>
      </c>
      <c r="E3742" s="117"/>
      <c r="G3742" s="110"/>
    </row>
    <row r="3743" spans="2:7" ht="21.75" customHeight="1">
      <c r="B3743" s="121">
        <v>41353</v>
      </c>
      <c r="C3743" s="118" t="s">
        <v>956</v>
      </c>
      <c r="D3743" s="118" t="s">
        <v>1072</v>
      </c>
      <c r="E3743" s="120"/>
      <c r="G3743" s="110"/>
    </row>
    <row r="3744" spans="2:7" ht="21.75" customHeight="1">
      <c r="B3744" s="121">
        <v>41353</v>
      </c>
      <c r="C3744" s="118" t="s">
        <v>40</v>
      </c>
      <c r="D3744" s="118" t="s">
        <v>770</v>
      </c>
      <c r="E3744" s="111"/>
      <c r="G3744" s="110"/>
    </row>
    <row r="3745" spans="2:7" ht="21.75" customHeight="1">
      <c r="B3745" s="121">
        <v>41353</v>
      </c>
      <c r="C3745" s="118" t="s">
        <v>40</v>
      </c>
      <c r="D3745" s="118" t="s">
        <v>770</v>
      </c>
      <c r="E3745" s="112"/>
      <c r="G3745" s="110"/>
    </row>
    <row r="3746" spans="2:7" ht="21.75" customHeight="1">
      <c r="B3746" s="121">
        <v>41353</v>
      </c>
      <c r="C3746" s="118" t="s">
        <v>40</v>
      </c>
      <c r="D3746" s="118" t="s">
        <v>1073</v>
      </c>
      <c r="E3746" s="112"/>
      <c r="G3746" s="110"/>
    </row>
    <row r="3747" spans="2:7" ht="21.75" customHeight="1">
      <c r="B3747" s="121">
        <v>41353</v>
      </c>
      <c r="C3747" s="118" t="s">
        <v>40</v>
      </c>
      <c r="D3747" s="119" t="s">
        <v>770</v>
      </c>
      <c r="E3747" s="113"/>
      <c r="G3747" s="110"/>
    </row>
    <row r="3748" spans="2:7" ht="21.75" customHeight="1">
      <c r="B3748" s="121">
        <v>41353</v>
      </c>
      <c r="C3748" s="118" t="s">
        <v>40</v>
      </c>
      <c r="D3748" s="119" t="s">
        <v>823</v>
      </c>
      <c r="E3748" s="32"/>
      <c r="G3748" s="110"/>
    </row>
    <row r="3749" spans="2:7" ht="21.75" customHeight="1">
      <c r="B3749" s="121">
        <v>41353</v>
      </c>
      <c r="C3749" s="118" t="s">
        <v>94</v>
      </c>
      <c r="D3749" s="119" t="s">
        <v>919</v>
      </c>
      <c r="E3749" s="120"/>
      <c r="G3749" s="110"/>
    </row>
    <row r="3750" spans="2:7" ht="21.75" customHeight="1">
      <c r="B3750" s="121">
        <v>41353</v>
      </c>
      <c r="C3750" s="118" t="s">
        <v>2</v>
      </c>
      <c r="D3750" s="119" t="s">
        <v>769</v>
      </c>
      <c r="E3750" s="78"/>
      <c r="G3750" s="110"/>
    </row>
    <row r="3751" spans="2:7" ht="21.75" customHeight="1">
      <c r="B3751" s="121">
        <v>41353</v>
      </c>
      <c r="C3751" s="118" t="s">
        <v>392</v>
      </c>
      <c r="D3751" s="119" t="s">
        <v>471</v>
      </c>
      <c r="E3751" s="78"/>
      <c r="G3751" s="110"/>
    </row>
    <row r="3752" spans="2:7" ht="21.75" customHeight="1">
      <c r="B3752" s="121">
        <v>41353</v>
      </c>
      <c r="C3752" s="118" t="s">
        <v>28</v>
      </c>
      <c r="D3752" s="119" t="s">
        <v>863</v>
      </c>
      <c r="E3752" s="78"/>
      <c r="G3752" s="110"/>
    </row>
    <row r="3753" spans="2:7" ht="21.75" customHeight="1">
      <c r="B3753" s="121">
        <v>41353</v>
      </c>
      <c r="C3753" s="118" t="s">
        <v>40</v>
      </c>
      <c r="D3753" s="119" t="s">
        <v>770</v>
      </c>
      <c r="E3753" s="78"/>
      <c r="G3753" s="110"/>
    </row>
    <row r="3754" spans="2:7" ht="21.75" customHeight="1">
      <c r="B3754" s="121">
        <v>41353</v>
      </c>
      <c r="C3754" s="118" t="s">
        <v>28</v>
      </c>
      <c r="D3754" s="119" t="s">
        <v>754</v>
      </c>
      <c r="E3754" s="78"/>
      <c r="G3754" s="110"/>
    </row>
    <row r="3755" spans="2:7" ht="21.75" customHeight="1">
      <c r="B3755" s="121">
        <v>41353</v>
      </c>
      <c r="C3755" s="118" t="s">
        <v>2</v>
      </c>
      <c r="D3755" s="119" t="s">
        <v>769</v>
      </c>
      <c r="E3755" s="78"/>
      <c r="G3755" s="110"/>
    </row>
    <row r="3756" spans="2:7" ht="21.75" customHeight="1">
      <c r="B3756" s="121">
        <v>41353</v>
      </c>
      <c r="C3756" s="118" t="s">
        <v>28</v>
      </c>
      <c r="D3756" s="119" t="s">
        <v>863</v>
      </c>
      <c r="E3756" s="9"/>
      <c r="G3756" s="110"/>
    </row>
    <row r="3757" spans="2:7" ht="21.75" customHeight="1">
      <c r="B3757" s="121">
        <v>41353</v>
      </c>
      <c r="C3757" s="118" t="s">
        <v>28</v>
      </c>
      <c r="D3757" s="119" t="s">
        <v>863</v>
      </c>
      <c r="E3757" s="9"/>
      <c r="G3757" s="110"/>
    </row>
    <row r="3758" spans="2:7" ht="21.75" customHeight="1">
      <c r="B3758" s="121">
        <v>41353</v>
      </c>
      <c r="C3758" s="118" t="s">
        <v>2</v>
      </c>
      <c r="D3758" s="119" t="s">
        <v>769</v>
      </c>
      <c r="E3758" s="9"/>
      <c r="G3758" s="110"/>
    </row>
    <row r="3759" spans="2:7" ht="21.75" customHeight="1">
      <c r="B3759" s="121">
        <v>41353</v>
      </c>
      <c r="C3759" s="118" t="s">
        <v>28</v>
      </c>
      <c r="D3759" s="119" t="s">
        <v>863</v>
      </c>
      <c r="E3759" s="9"/>
      <c r="G3759" s="110"/>
    </row>
    <row r="3760" spans="2:7" ht="21.75" customHeight="1">
      <c r="B3760" s="121">
        <v>41354</v>
      </c>
      <c r="C3760" s="118" t="s">
        <v>40</v>
      </c>
      <c r="D3760" s="118" t="s">
        <v>909</v>
      </c>
      <c r="E3760" s="120"/>
      <c r="G3760" s="110"/>
    </row>
    <row r="3761" spans="2:7" ht="21.75" customHeight="1">
      <c r="B3761" s="121">
        <v>41354</v>
      </c>
      <c r="C3761" s="118" t="s">
        <v>40</v>
      </c>
      <c r="D3761" s="118" t="s">
        <v>1074</v>
      </c>
      <c r="E3761" s="120"/>
      <c r="G3761" s="110"/>
    </row>
    <row r="3762" spans="2:7" ht="21.75" customHeight="1">
      <c r="B3762" s="121">
        <v>41354</v>
      </c>
      <c r="C3762" s="118" t="s">
        <v>2</v>
      </c>
      <c r="D3762" s="118" t="s">
        <v>769</v>
      </c>
      <c r="E3762" s="120"/>
      <c r="G3762" s="110"/>
    </row>
    <row r="3763" spans="2:7" ht="21.75" customHeight="1">
      <c r="B3763" s="121">
        <v>41354</v>
      </c>
      <c r="C3763" s="118" t="s">
        <v>40</v>
      </c>
      <c r="D3763" s="118" t="s">
        <v>770</v>
      </c>
      <c r="E3763" s="117"/>
      <c r="G3763" s="110"/>
    </row>
    <row r="3764" spans="2:7" ht="21.75" customHeight="1">
      <c r="B3764" s="121">
        <v>41354</v>
      </c>
      <c r="C3764" s="118" t="s">
        <v>2</v>
      </c>
      <c r="D3764" s="118" t="s">
        <v>942</v>
      </c>
      <c r="E3764" s="117"/>
      <c r="G3764" s="110"/>
    </row>
    <row r="3765" spans="2:7" ht="21.75" customHeight="1">
      <c r="B3765" s="121">
        <v>41354</v>
      </c>
      <c r="C3765" s="118" t="s">
        <v>184</v>
      </c>
      <c r="D3765" s="118" t="s">
        <v>292</v>
      </c>
      <c r="E3765" s="117"/>
      <c r="G3765" s="110"/>
    </row>
    <row r="3766" spans="2:7" ht="21.75" customHeight="1">
      <c r="B3766" s="121">
        <v>41354</v>
      </c>
      <c r="C3766" s="118" t="s">
        <v>2</v>
      </c>
      <c r="D3766" s="118" t="s">
        <v>769</v>
      </c>
      <c r="E3766" s="120"/>
      <c r="G3766" s="110"/>
    </row>
    <row r="3767" spans="2:7" ht="21.75" customHeight="1">
      <c r="B3767" s="121">
        <v>41354</v>
      </c>
      <c r="C3767" s="118" t="s">
        <v>956</v>
      </c>
      <c r="D3767" s="118" t="s">
        <v>1075</v>
      </c>
      <c r="E3767" s="117"/>
      <c r="G3767" s="110"/>
    </row>
    <row r="3768" spans="2:7" ht="21.75" customHeight="1">
      <c r="B3768" s="121">
        <v>41354</v>
      </c>
      <c r="C3768" s="118" t="s">
        <v>184</v>
      </c>
      <c r="D3768" s="118" t="s">
        <v>292</v>
      </c>
      <c r="E3768" s="120"/>
      <c r="G3768" s="110"/>
    </row>
    <row r="3769" spans="2:7" ht="21.75" customHeight="1">
      <c r="B3769" s="121">
        <v>41354</v>
      </c>
      <c r="C3769" s="118" t="s">
        <v>155</v>
      </c>
      <c r="D3769" s="118" t="s">
        <v>1064</v>
      </c>
      <c r="E3769" s="111"/>
      <c r="G3769" s="110"/>
    </row>
    <row r="3770" spans="2:7" ht="21.75" customHeight="1">
      <c r="B3770" s="121">
        <v>41354</v>
      </c>
      <c r="C3770" s="118" t="s">
        <v>28</v>
      </c>
      <c r="D3770" s="118" t="s">
        <v>257</v>
      </c>
      <c r="E3770" s="112"/>
      <c r="G3770" s="110"/>
    </row>
    <row r="3771" spans="2:7" ht="21.75" customHeight="1">
      <c r="B3771" s="121">
        <v>41354</v>
      </c>
      <c r="C3771" s="118" t="s">
        <v>28</v>
      </c>
      <c r="D3771" s="118" t="s">
        <v>257</v>
      </c>
      <c r="E3771" s="112"/>
      <c r="G3771" s="110"/>
    </row>
    <row r="3772" spans="2:7" ht="21.75" customHeight="1">
      <c r="B3772" s="121">
        <v>41354</v>
      </c>
      <c r="C3772" s="118" t="s">
        <v>155</v>
      </c>
      <c r="D3772" s="119" t="s">
        <v>1064</v>
      </c>
      <c r="E3772" s="113"/>
      <c r="G3772" s="110"/>
    </row>
    <row r="3773" spans="2:7" ht="21.75" customHeight="1">
      <c r="B3773" s="121">
        <v>41354</v>
      </c>
      <c r="C3773" s="118" t="s">
        <v>40</v>
      </c>
      <c r="D3773" s="119" t="s">
        <v>770</v>
      </c>
      <c r="E3773" s="32"/>
      <c r="G3773" s="110"/>
    </row>
    <row r="3774" spans="2:7" ht="21.75" customHeight="1">
      <c r="B3774" s="121">
        <v>41354</v>
      </c>
      <c r="C3774" s="118" t="s">
        <v>392</v>
      </c>
      <c r="D3774" s="119" t="s">
        <v>471</v>
      </c>
      <c r="E3774" s="120"/>
      <c r="G3774" s="110"/>
    </row>
    <row r="3775" spans="2:7" ht="21.75" customHeight="1">
      <c r="B3775" s="121">
        <v>41354</v>
      </c>
      <c r="C3775" s="118" t="s">
        <v>392</v>
      </c>
      <c r="D3775" s="119" t="s">
        <v>471</v>
      </c>
      <c r="E3775" s="78"/>
      <c r="G3775" s="110"/>
    </row>
    <row r="3776" spans="2:7" ht="21.75" customHeight="1">
      <c r="B3776" s="121">
        <v>41354</v>
      </c>
      <c r="C3776" s="118" t="s">
        <v>40</v>
      </c>
      <c r="D3776" s="119" t="s">
        <v>991</v>
      </c>
      <c r="E3776" s="78"/>
      <c r="G3776" s="110"/>
    </row>
    <row r="3777" spans="2:7" ht="21.75" customHeight="1">
      <c r="B3777" s="121">
        <v>41354</v>
      </c>
      <c r="C3777" s="118" t="s">
        <v>2</v>
      </c>
      <c r="D3777" s="119" t="s">
        <v>1076</v>
      </c>
      <c r="E3777" s="78"/>
      <c r="G3777" s="110"/>
    </row>
    <row r="3778" spans="2:7" ht="21.75" customHeight="1">
      <c r="B3778" s="121">
        <v>41354</v>
      </c>
      <c r="C3778" s="118" t="s">
        <v>40</v>
      </c>
      <c r="D3778" s="119" t="s">
        <v>770</v>
      </c>
      <c r="E3778" s="78"/>
      <c r="G3778" s="110"/>
    </row>
    <row r="3779" spans="2:7" ht="21.75" customHeight="1">
      <c r="B3779" s="121">
        <v>41355</v>
      </c>
      <c r="C3779" s="118" t="s">
        <v>2</v>
      </c>
      <c r="D3779" s="118" t="s">
        <v>259</v>
      </c>
      <c r="E3779" s="120"/>
      <c r="G3779" s="110"/>
    </row>
    <row r="3780" spans="2:7" ht="21.75" customHeight="1">
      <c r="B3780" s="121">
        <v>41355</v>
      </c>
      <c r="C3780" s="118" t="s">
        <v>2</v>
      </c>
      <c r="D3780" s="118" t="s">
        <v>942</v>
      </c>
      <c r="E3780" s="120"/>
      <c r="G3780" s="110"/>
    </row>
    <row r="3781" spans="2:7" ht="21.75" customHeight="1">
      <c r="B3781" s="121">
        <v>41355</v>
      </c>
      <c r="C3781" s="118" t="s">
        <v>28</v>
      </c>
      <c r="D3781" s="118" t="s">
        <v>431</v>
      </c>
      <c r="E3781" s="120"/>
      <c r="G3781" s="110"/>
    </row>
    <row r="3782" spans="2:7" ht="21.75" customHeight="1">
      <c r="B3782" s="121">
        <v>41355</v>
      </c>
      <c r="C3782" s="118" t="s">
        <v>40</v>
      </c>
      <c r="D3782" s="118" t="s">
        <v>180</v>
      </c>
      <c r="E3782" s="117"/>
      <c r="G3782" s="110"/>
    </row>
    <row r="3783" spans="2:7" ht="21.75" customHeight="1">
      <c r="B3783" s="121">
        <v>41355</v>
      </c>
      <c r="C3783" s="118" t="s">
        <v>40</v>
      </c>
      <c r="D3783" s="118" t="s">
        <v>180</v>
      </c>
      <c r="E3783" s="117"/>
      <c r="G3783" s="110"/>
    </row>
    <row r="3784" spans="2:7" ht="21.75" customHeight="1">
      <c r="B3784" s="121">
        <v>41355</v>
      </c>
      <c r="C3784" s="118" t="s">
        <v>184</v>
      </c>
      <c r="D3784" s="118" t="s">
        <v>2542</v>
      </c>
      <c r="E3784" s="117"/>
      <c r="G3784" s="110"/>
    </row>
    <row r="3785" spans="2:7" ht="21.75" customHeight="1">
      <c r="B3785" s="121">
        <v>41355</v>
      </c>
      <c r="C3785" s="118" t="s">
        <v>956</v>
      </c>
      <c r="D3785" s="118" t="s">
        <v>1022</v>
      </c>
      <c r="E3785" s="120"/>
      <c r="G3785" s="110"/>
    </row>
    <row r="3786" spans="2:7" ht="21.75" customHeight="1">
      <c r="B3786" s="121">
        <v>41355</v>
      </c>
      <c r="C3786" s="118" t="s">
        <v>1280</v>
      </c>
      <c r="D3786" s="118" t="s">
        <v>1030</v>
      </c>
      <c r="E3786" s="117"/>
      <c r="G3786" s="110"/>
    </row>
    <row r="3787" spans="2:7" ht="21.75" customHeight="1">
      <c r="B3787" s="121">
        <v>41355</v>
      </c>
      <c r="C3787" s="118" t="s">
        <v>94</v>
      </c>
      <c r="D3787" s="118" t="s">
        <v>1055</v>
      </c>
      <c r="E3787" s="120"/>
      <c r="G3787" s="110"/>
    </row>
    <row r="3788" spans="2:7" ht="21.75" customHeight="1">
      <c r="B3788" s="121">
        <v>41355</v>
      </c>
      <c r="C3788" s="118" t="s">
        <v>18</v>
      </c>
      <c r="D3788" s="118" t="s">
        <v>1078</v>
      </c>
      <c r="E3788" s="111"/>
      <c r="G3788" s="110"/>
    </row>
    <row r="3789" spans="2:7" ht="21.75" customHeight="1">
      <c r="B3789" s="121">
        <v>41355</v>
      </c>
      <c r="C3789" s="118" t="s">
        <v>40</v>
      </c>
      <c r="D3789" s="118" t="s">
        <v>180</v>
      </c>
      <c r="E3789" s="112"/>
      <c r="G3789" s="110"/>
    </row>
    <row r="3790" spans="2:7" ht="21.75" customHeight="1">
      <c r="B3790" s="121">
        <v>41355</v>
      </c>
      <c r="C3790" s="118" t="s">
        <v>2</v>
      </c>
      <c r="D3790" s="119" t="s">
        <v>769</v>
      </c>
      <c r="E3790" s="112"/>
      <c r="G3790" s="110"/>
    </row>
    <row r="3791" spans="2:7" ht="21.75" customHeight="1">
      <c r="B3791" s="121">
        <v>41355</v>
      </c>
      <c r="C3791" s="118" t="s">
        <v>2514</v>
      </c>
      <c r="D3791" s="119" t="s">
        <v>1079</v>
      </c>
      <c r="E3791" s="113"/>
      <c r="G3791" s="110"/>
    </row>
    <row r="3792" spans="2:7" ht="21.75" customHeight="1">
      <c r="B3792" s="121">
        <v>41355</v>
      </c>
      <c r="C3792" s="118" t="s">
        <v>392</v>
      </c>
      <c r="D3792" s="119" t="s">
        <v>471</v>
      </c>
      <c r="E3792" s="32"/>
      <c r="G3792" s="110"/>
    </row>
    <row r="3793" spans="2:7" ht="21.75" customHeight="1">
      <c r="B3793" s="121">
        <v>41355</v>
      </c>
      <c r="C3793" s="118" t="s">
        <v>40</v>
      </c>
      <c r="D3793" s="119" t="s">
        <v>770</v>
      </c>
      <c r="E3793" s="120"/>
      <c r="G3793" s="110"/>
    </row>
    <row r="3794" spans="2:7" ht="21.75" customHeight="1">
      <c r="B3794" s="121">
        <v>41355</v>
      </c>
      <c r="C3794" s="118" t="s">
        <v>40</v>
      </c>
      <c r="D3794" s="119" t="s">
        <v>770</v>
      </c>
      <c r="E3794" s="78"/>
      <c r="G3794" s="110"/>
    </row>
    <row r="3795" spans="2:7" ht="21.75" customHeight="1">
      <c r="B3795" s="121">
        <v>41355</v>
      </c>
      <c r="C3795" s="118" t="s">
        <v>155</v>
      </c>
      <c r="D3795" s="119" t="s">
        <v>1064</v>
      </c>
      <c r="E3795" s="78"/>
      <c r="G3795" s="110"/>
    </row>
    <row r="3796" spans="2:7" ht="21.75" customHeight="1">
      <c r="B3796" s="121">
        <v>41355</v>
      </c>
      <c r="C3796" s="118" t="s">
        <v>155</v>
      </c>
      <c r="D3796" s="119" t="s">
        <v>1064</v>
      </c>
      <c r="E3796" s="78"/>
      <c r="G3796" s="110"/>
    </row>
    <row r="3797" spans="2:7" ht="21.75" customHeight="1">
      <c r="B3797" s="121">
        <v>41355</v>
      </c>
      <c r="C3797" s="118" t="s">
        <v>40</v>
      </c>
      <c r="D3797" s="119" t="s">
        <v>823</v>
      </c>
      <c r="E3797" s="78"/>
      <c r="G3797" s="110"/>
    </row>
    <row r="3798" spans="2:7" ht="21.75" customHeight="1">
      <c r="B3798" s="121">
        <v>41355</v>
      </c>
      <c r="C3798" s="118" t="s">
        <v>392</v>
      </c>
      <c r="D3798" s="119" t="s">
        <v>471</v>
      </c>
      <c r="E3798" s="78"/>
      <c r="G3798" s="110"/>
    </row>
    <row r="3799" spans="2:7" ht="21.75" customHeight="1">
      <c r="B3799" s="121">
        <v>41355</v>
      </c>
      <c r="C3799" s="118" t="s">
        <v>94</v>
      </c>
      <c r="D3799" s="119" t="s">
        <v>919</v>
      </c>
      <c r="E3799" s="78"/>
      <c r="G3799" s="110"/>
    </row>
    <row r="3800" spans="2:7" ht="21.75" customHeight="1">
      <c r="B3800" s="121">
        <v>41355</v>
      </c>
      <c r="C3800" s="118" t="s">
        <v>2</v>
      </c>
      <c r="D3800" s="119" t="s">
        <v>769</v>
      </c>
      <c r="E3800" s="9"/>
      <c r="G3800" s="110"/>
    </row>
    <row r="3801" spans="2:7" ht="21.75" customHeight="1">
      <c r="B3801" s="121">
        <v>41355</v>
      </c>
      <c r="C3801" s="118" t="s">
        <v>40</v>
      </c>
      <c r="D3801" s="119" t="s">
        <v>823</v>
      </c>
      <c r="E3801" s="9"/>
      <c r="G3801" s="110"/>
    </row>
    <row r="3802" spans="2:7" ht="21.75" customHeight="1">
      <c r="B3802" s="121">
        <v>41355</v>
      </c>
      <c r="C3802" s="118" t="s">
        <v>2</v>
      </c>
      <c r="D3802" s="119" t="s">
        <v>769</v>
      </c>
      <c r="E3802" s="9"/>
      <c r="G3802" s="110"/>
    </row>
    <row r="3803" spans="2:7" ht="21.75" customHeight="1">
      <c r="B3803" s="121">
        <v>41355</v>
      </c>
      <c r="C3803" s="118" t="s">
        <v>94</v>
      </c>
      <c r="D3803" s="119" t="s">
        <v>919</v>
      </c>
      <c r="E3803" s="9"/>
      <c r="G3803" s="110"/>
    </row>
    <row r="3804" spans="2:7" ht="21.75" customHeight="1">
      <c r="B3804" s="121">
        <v>41355</v>
      </c>
      <c r="C3804" s="118" t="s">
        <v>28</v>
      </c>
      <c r="D3804" s="119" t="s">
        <v>754</v>
      </c>
      <c r="E3804" s="9"/>
      <c r="G3804" s="110"/>
    </row>
    <row r="3805" spans="2:7" ht="21.75" customHeight="1">
      <c r="B3805" s="121">
        <v>41355</v>
      </c>
      <c r="C3805" s="118" t="s">
        <v>28</v>
      </c>
      <c r="D3805" s="119" t="s">
        <v>864</v>
      </c>
      <c r="E3805" s="9"/>
      <c r="G3805" s="110"/>
    </row>
    <row r="3806" spans="2:7" ht="21.75" customHeight="1">
      <c r="B3806" s="121">
        <v>41356</v>
      </c>
      <c r="C3806" s="118" t="s">
        <v>322</v>
      </c>
      <c r="D3806" s="119" t="s">
        <v>349</v>
      </c>
      <c r="E3806" s="120" t="s">
        <v>503</v>
      </c>
      <c r="G3806" s="110"/>
    </row>
    <row r="3807" spans="2:7" ht="21.75" customHeight="1">
      <c r="B3807" s="121">
        <v>41356</v>
      </c>
      <c r="C3807" s="118" t="s">
        <v>2</v>
      </c>
      <c r="D3807" s="119" t="s">
        <v>942</v>
      </c>
      <c r="E3807" s="120" t="s">
        <v>503</v>
      </c>
      <c r="G3807" s="110"/>
    </row>
    <row r="3808" spans="2:7" ht="21.75" customHeight="1">
      <c r="B3808" s="121">
        <v>41356</v>
      </c>
      <c r="C3808" s="118" t="s">
        <v>3</v>
      </c>
      <c r="D3808" s="119" t="s">
        <v>1017</v>
      </c>
      <c r="E3808" s="120" t="s">
        <v>503</v>
      </c>
      <c r="G3808" s="110"/>
    </row>
    <row r="3809" spans="2:7" ht="21.75" customHeight="1">
      <c r="B3809" s="121">
        <v>41356</v>
      </c>
      <c r="C3809" s="118" t="s">
        <v>2</v>
      </c>
      <c r="D3809" s="119" t="s">
        <v>1080</v>
      </c>
      <c r="E3809" s="117" t="s">
        <v>503</v>
      </c>
      <c r="G3809" s="110"/>
    </row>
    <row r="3810" spans="2:7" ht="21.75" customHeight="1">
      <c r="B3810" s="121">
        <v>41356</v>
      </c>
      <c r="C3810" s="118" t="s">
        <v>3</v>
      </c>
      <c r="D3810" s="119" t="s">
        <v>1018</v>
      </c>
      <c r="E3810" s="117" t="s">
        <v>503</v>
      </c>
      <c r="G3810" s="110"/>
    </row>
    <row r="3811" spans="2:7" ht="21.75" customHeight="1">
      <c r="B3811" s="121">
        <v>41356</v>
      </c>
      <c r="C3811" s="118" t="s">
        <v>3</v>
      </c>
      <c r="D3811" s="119" t="s">
        <v>1018</v>
      </c>
      <c r="E3811" s="117" t="s">
        <v>503</v>
      </c>
      <c r="G3811" s="110"/>
    </row>
    <row r="3812" spans="2:7" ht="21.75" customHeight="1">
      <c r="B3812" s="121">
        <v>41356</v>
      </c>
      <c r="C3812" s="118" t="s">
        <v>2</v>
      </c>
      <c r="D3812" s="119" t="s">
        <v>1080</v>
      </c>
      <c r="E3812" s="120" t="s">
        <v>503</v>
      </c>
      <c r="G3812" s="110"/>
    </row>
    <row r="3813" spans="2:7" ht="21.75" customHeight="1">
      <c r="B3813" s="121">
        <v>41356</v>
      </c>
      <c r="C3813" s="118" t="s">
        <v>3</v>
      </c>
      <c r="D3813" s="119" t="s">
        <v>1018</v>
      </c>
      <c r="E3813" s="117" t="s">
        <v>503</v>
      </c>
      <c r="G3813" s="110"/>
    </row>
    <row r="3814" spans="2:7" ht="21.75" customHeight="1">
      <c r="B3814" s="121">
        <v>41356</v>
      </c>
      <c r="C3814" s="118" t="s">
        <v>3</v>
      </c>
      <c r="D3814" s="119" t="s">
        <v>1017</v>
      </c>
      <c r="E3814" s="120" t="s">
        <v>503</v>
      </c>
      <c r="G3814" s="110"/>
    </row>
    <row r="3815" spans="2:7" ht="21.75" customHeight="1">
      <c r="B3815" s="121">
        <v>41356</v>
      </c>
      <c r="C3815" s="118" t="s">
        <v>2</v>
      </c>
      <c r="D3815" s="119" t="s">
        <v>1080</v>
      </c>
      <c r="E3815" s="120" t="s">
        <v>503</v>
      </c>
      <c r="G3815" s="110"/>
    </row>
    <row r="3816" spans="2:7" ht="21.75" customHeight="1">
      <c r="B3816" s="121">
        <v>41356</v>
      </c>
      <c r="C3816" s="118" t="s">
        <v>2</v>
      </c>
      <c r="D3816" s="119" t="s">
        <v>1080</v>
      </c>
      <c r="E3816" s="120" t="s">
        <v>503</v>
      </c>
      <c r="G3816" s="110"/>
    </row>
    <row r="3817" spans="2:7" ht="21.75" customHeight="1">
      <c r="B3817" s="121">
        <v>41356</v>
      </c>
      <c r="C3817" s="118" t="s">
        <v>184</v>
      </c>
      <c r="D3817" s="119" t="s">
        <v>2543</v>
      </c>
      <c r="E3817" s="120" t="s">
        <v>503</v>
      </c>
      <c r="G3817" s="110"/>
    </row>
    <row r="3818" spans="2:7" ht="21.75" customHeight="1">
      <c r="B3818" s="121">
        <v>41356</v>
      </c>
      <c r="C3818" s="118" t="s">
        <v>3</v>
      </c>
      <c r="D3818" s="119" t="s">
        <v>1017</v>
      </c>
      <c r="E3818" s="163" t="s">
        <v>503</v>
      </c>
      <c r="G3818" s="110"/>
    </row>
    <row r="3819" spans="2:7" ht="21.75" customHeight="1">
      <c r="B3819" s="121">
        <v>41356</v>
      </c>
      <c r="C3819" s="118" t="s">
        <v>40</v>
      </c>
      <c r="D3819" s="119" t="s">
        <v>770</v>
      </c>
      <c r="E3819" s="164" t="s">
        <v>503</v>
      </c>
      <c r="G3819" s="110"/>
    </row>
    <row r="3820" spans="2:7" ht="21.75" customHeight="1">
      <c r="B3820" s="121">
        <v>41356</v>
      </c>
      <c r="C3820" s="118" t="s">
        <v>3</v>
      </c>
      <c r="D3820" s="119" t="s">
        <v>1018</v>
      </c>
      <c r="E3820" s="120" t="s">
        <v>503</v>
      </c>
      <c r="G3820" s="110"/>
    </row>
    <row r="3821" spans="2:7" ht="21.75" customHeight="1">
      <c r="B3821" s="121">
        <v>41356</v>
      </c>
      <c r="C3821" s="118" t="s">
        <v>2</v>
      </c>
      <c r="D3821" s="119" t="s">
        <v>1080</v>
      </c>
      <c r="E3821" s="78" t="s">
        <v>503</v>
      </c>
      <c r="G3821" s="110"/>
    </row>
    <row r="3822" spans="2:7" ht="21.75" customHeight="1">
      <c r="B3822" s="121">
        <v>41356</v>
      </c>
      <c r="C3822" s="118" t="s">
        <v>2</v>
      </c>
      <c r="D3822" s="119" t="s">
        <v>1080</v>
      </c>
      <c r="E3822" s="78" t="s">
        <v>503</v>
      </c>
      <c r="G3822" s="110"/>
    </row>
    <row r="3823" spans="2:7" ht="21.75" customHeight="1">
      <c r="B3823" s="121">
        <v>41356</v>
      </c>
      <c r="C3823" s="118" t="s">
        <v>3</v>
      </c>
      <c r="D3823" s="119" t="s">
        <v>1017</v>
      </c>
      <c r="E3823" s="78" t="s">
        <v>503</v>
      </c>
      <c r="G3823" s="110"/>
    </row>
    <row r="3824" spans="2:7" ht="21.75" customHeight="1">
      <c r="B3824" s="121">
        <v>41358</v>
      </c>
      <c r="C3824" s="118" t="s">
        <v>40</v>
      </c>
      <c r="D3824" s="118" t="s">
        <v>1082</v>
      </c>
      <c r="E3824" s="120"/>
      <c r="G3824" s="110"/>
    </row>
    <row r="3825" spans="2:7" ht="21.75" customHeight="1">
      <c r="B3825" s="121">
        <v>41358</v>
      </c>
      <c r="C3825" s="118" t="s">
        <v>184</v>
      </c>
      <c r="D3825" s="118" t="s">
        <v>916</v>
      </c>
      <c r="E3825" s="120"/>
      <c r="G3825" s="110"/>
    </row>
    <row r="3826" spans="2:7" ht="21.75" customHeight="1">
      <c r="B3826" s="121">
        <v>41358</v>
      </c>
      <c r="C3826" s="118" t="s">
        <v>40</v>
      </c>
      <c r="D3826" s="118" t="s">
        <v>1083</v>
      </c>
      <c r="E3826" s="120"/>
      <c r="G3826" s="110"/>
    </row>
    <row r="3827" spans="2:7" ht="21.75" customHeight="1">
      <c r="B3827" s="121">
        <v>41358</v>
      </c>
      <c r="C3827" s="118" t="s">
        <v>94</v>
      </c>
      <c r="D3827" s="118" t="s">
        <v>1084</v>
      </c>
      <c r="E3827" s="117"/>
      <c r="G3827" s="110"/>
    </row>
    <row r="3828" spans="2:7" ht="21.75" customHeight="1">
      <c r="B3828" s="121">
        <v>41358</v>
      </c>
      <c r="C3828" s="118" t="s">
        <v>2</v>
      </c>
      <c r="D3828" s="118" t="s">
        <v>105</v>
      </c>
      <c r="E3828" s="117"/>
      <c r="G3828" s="110"/>
    </row>
    <row r="3829" spans="2:7" ht="21.75" customHeight="1">
      <c r="B3829" s="121">
        <v>41358</v>
      </c>
      <c r="C3829" s="118" t="s">
        <v>2</v>
      </c>
      <c r="D3829" s="118" t="s">
        <v>769</v>
      </c>
      <c r="E3829" s="117"/>
      <c r="G3829" s="110"/>
    </row>
    <row r="3830" spans="2:7" ht="21.75" customHeight="1">
      <c r="B3830" s="121">
        <v>41358</v>
      </c>
      <c r="C3830" s="118" t="s">
        <v>2</v>
      </c>
      <c r="D3830" s="118" t="s">
        <v>769</v>
      </c>
      <c r="E3830" s="120"/>
      <c r="G3830" s="110"/>
    </row>
    <row r="3831" spans="2:7" ht="21.75" customHeight="1">
      <c r="B3831" s="121">
        <v>41358</v>
      </c>
      <c r="C3831" s="118" t="s">
        <v>28</v>
      </c>
      <c r="D3831" s="118" t="s">
        <v>260</v>
      </c>
      <c r="E3831" s="117"/>
      <c r="G3831" s="110"/>
    </row>
    <row r="3832" spans="2:7" ht="21.75" customHeight="1">
      <c r="B3832" s="121">
        <v>41358</v>
      </c>
      <c r="C3832" s="118" t="s">
        <v>28</v>
      </c>
      <c r="D3832" s="118" t="s">
        <v>260</v>
      </c>
      <c r="E3832" s="120"/>
      <c r="G3832" s="110"/>
    </row>
    <row r="3833" spans="2:7" ht="21.75" customHeight="1">
      <c r="B3833" s="121">
        <v>41358</v>
      </c>
      <c r="C3833" s="118" t="s">
        <v>18</v>
      </c>
      <c r="D3833" s="118" t="s">
        <v>1078</v>
      </c>
      <c r="E3833" s="111"/>
      <c r="G3833" s="110"/>
    </row>
    <row r="3834" spans="2:7" ht="21.75" customHeight="1">
      <c r="B3834" s="121">
        <v>41358</v>
      </c>
      <c r="C3834" s="118" t="s">
        <v>40</v>
      </c>
      <c r="D3834" s="118" t="s">
        <v>180</v>
      </c>
      <c r="E3834" s="112"/>
      <c r="G3834" s="110"/>
    </row>
    <row r="3835" spans="2:7" ht="21.75" customHeight="1">
      <c r="B3835" s="121">
        <v>41358</v>
      </c>
      <c r="C3835" s="118" t="s">
        <v>956</v>
      </c>
      <c r="D3835" s="118" t="s">
        <v>1085</v>
      </c>
      <c r="E3835" s="112"/>
      <c r="G3835" s="110"/>
    </row>
    <row r="3836" spans="2:7" ht="21.75" customHeight="1">
      <c r="B3836" s="121">
        <v>41358</v>
      </c>
      <c r="C3836" s="118" t="s">
        <v>28</v>
      </c>
      <c r="D3836" s="119" t="s">
        <v>785</v>
      </c>
      <c r="E3836" s="113"/>
      <c r="G3836" s="110"/>
    </row>
    <row r="3837" spans="2:7" ht="21.75" customHeight="1">
      <c r="B3837" s="121">
        <v>41358</v>
      </c>
      <c r="C3837" s="118" t="s">
        <v>184</v>
      </c>
      <c r="D3837" s="119" t="s">
        <v>2525</v>
      </c>
      <c r="E3837" s="32"/>
      <c r="G3837" s="110"/>
    </row>
    <row r="3838" spans="2:7" ht="21.75" customHeight="1">
      <c r="B3838" s="121">
        <v>41358</v>
      </c>
      <c r="C3838" s="118" t="s">
        <v>184</v>
      </c>
      <c r="D3838" s="119" t="s">
        <v>2525</v>
      </c>
      <c r="E3838" s="120"/>
      <c r="G3838" s="110"/>
    </row>
    <row r="3839" spans="2:7" ht="21.75" customHeight="1">
      <c r="B3839" s="121">
        <v>41358</v>
      </c>
      <c r="C3839" s="118" t="s">
        <v>40</v>
      </c>
      <c r="D3839" s="119" t="s">
        <v>823</v>
      </c>
      <c r="E3839" s="78"/>
      <c r="G3839" s="110"/>
    </row>
    <row r="3840" spans="2:7" ht="21.75" customHeight="1">
      <c r="B3840" s="121">
        <v>41358</v>
      </c>
      <c r="C3840" s="118" t="s">
        <v>40</v>
      </c>
      <c r="D3840" s="119" t="s">
        <v>770</v>
      </c>
      <c r="E3840" s="78"/>
      <c r="G3840" s="110"/>
    </row>
    <row r="3841" spans="2:7" ht="21.75" customHeight="1">
      <c r="B3841" s="121">
        <v>41358</v>
      </c>
      <c r="C3841" s="118" t="s">
        <v>28</v>
      </c>
      <c r="D3841" s="119" t="s">
        <v>863</v>
      </c>
      <c r="E3841" s="78"/>
      <c r="G3841" s="110"/>
    </row>
    <row r="3842" spans="2:7" ht="21.75" customHeight="1">
      <c r="B3842" s="121">
        <v>41358</v>
      </c>
      <c r="C3842" s="118" t="s">
        <v>40</v>
      </c>
      <c r="D3842" s="119" t="s">
        <v>823</v>
      </c>
      <c r="E3842" s="78"/>
      <c r="G3842" s="110"/>
    </row>
    <row r="3843" spans="2:7" ht="21.75" customHeight="1">
      <c r="B3843" s="121">
        <v>41358</v>
      </c>
      <c r="C3843" s="118" t="s">
        <v>2</v>
      </c>
      <c r="D3843" s="119" t="s">
        <v>769</v>
      </c>
      <c r="E3843" s="78"/>
      <c r="G3843" s="110"/>
    </row>
    <row r="3844" spans="2:7" ht="21.75" customHeight="1">
      <c r="B3844" s="121">
        <v>41358</v>
      </c>
      <c r="C3844" s="118" t="s">
        <v>322</v>
      </c>
      <c r="D3844" s="119" t="s">
        <v>349</v>
      </c>
      <c r="E3844" s="78"/>
      <c r="G3844" s="110"/>
    </row>
    <row r="3845" spans="2:7" ht="21.75" customHeight="1">
      <c r="B3845" s="121">
        <v>41358</v>
      </c>
      <c r="C3845" s="118" t="s">
        <v>40</v>
      </c>
      <c r="D3845" s="119" t="s">
        <v>823</v>
      </c>
      <c r="E3845" s="9"/>
      <c r="G3845" s="110"/>
    </row>
    <row r="3846" spans="2:7" ht="21.75" customHeight="1">
      <c r="B3846" s="121">
        <v>41358</v>
      </c>
      <c r="C3846" s="118" t="s">
        <v>40</v>
      </c>
      <c r="D3846" s="119" t="s">
        <v>1086</v>
      </c>
      <c r="E3846" s="9"/>
      <c r="G3846" s="110"/>
    </row>
    <row r="3847" spans="2:7" ht="21.75" customHeight="1">
      <c r="B3847" s="121">
        <v>41359</v>
      </c>
      <c r="C3847" s="118" t="s">
        <v>184</v>
      </c>
      <c r="D3847" s="119" t="s">
        <v>184</v>
      </c>
      <c r="E3847" s="120"/>
      <c r="G3847" s="110"/>
    </row>
    <row r="3848" spans="2:7" ht="21.75" customHeight="1">
      <c r="B3848" s="121">
        <v>41359</v>
      </c>
      <c r="C3848" s="118" t="s">
        <v>2</v>
      </c>
      <c r="D3848" s="119" t="s">
        <v>769</v>
      </c>
      <c r="E3848" s="120"/>
      <c r="G3848" s="110"/>
    </row>
    <row r="3849" spans="2:7" ht="21.75" customHeight="1">
      <c r="B3849" s="121">
        <v>41359</v>
      </c>
      <c r="C3849" s="118" t="s">
        <v>94</v>
      </c>
      <c r="D3849" s="119" t="s">
        <v>1092</v>
      </c>
      <c r="E3849" s="120"/>
      <c r="G3849" s="110"/>
    </row>
    <row r="3850" spans="2:7" ht="21.75" customHeight="1">
      <c r="B3850" s="121">
        <v>41359</v>
      </c>
      <c r="C3850" s="118" t="s">
        <v>2</v>
      </c>
      <c r="D3850" s="119" t="s">
        <v>1087</v>
      </c>
      <c r="E3850" s="117"/>
      <c r="G3850" s="110"/>
    </row>
    <row r="3851" spans="2:7" ht="21.75" customHeight="1">
      <c r="B3851" s="121">
        <v>41359</v>
      </c>
      <c r="C3851" s="118" t="s">
        <v>18</v>
      </c>
      <c r="D3851" s="119" t="s">
        <v>1078</v>
      </c>
      <c r="E3851" s="117"/>
      <c r="G3851" s="110"/>
    </row>
    <row r="3852" spans="2:7" ht="21.75" customHeight="1">
      <c r="B3852" s="121">
        <v>41359</v>
      </c>
      <c r="C3852" s="118" t="s">
        <v>28</v>
      </c>
      <c r="D3852" s="119" t="s">
        <v>785</v>
      </c>
      <c r="E3852" s="117"/>
      <c r="G3852" s="110"/>
    </row>
    <row r="3853" spans="2:7" ht="21.75" customHeight="1">
      <c r="B3853" s="121">
        <v>41359</v>
      </c>
      <c r="C3853" s="118" t="s">
        <v>2</v>
      </c>
      <c r="D3853" s="119" t="s">
        <v>1088</v>
      </c>
      <c r="E3853" s="120"/>
      <c r="G3853" s="110"/>
    </row>
    <row r="3854" spans="2:7" ht="21.75" customHeight="1">
      <c r="B3854" s="121">
        <v>41359</v>
      </c>
      <c r="C3854" s="118" t="s">
        <v>2</v>
      </c>
      <c r="D3854" s="119" t="s">
        <v>769</v>
      </c>
      <c r="E3854" s="117"/>
      <c r="G3854" s="110"/>
    </row>
    <row r="3855" spans="2:7" ht="21.75" customHeight="1">
      <c r="B3855" s="121">
        <v>41359</v>
      </c>
      <c r="C3855" s="118" t="s">
        <v>94</v>
      </c>
      <c r="D3855" s="119" t="s">
        <v>919</v>
      </c>
      <c r="E3855" s="120"/>
      <c r="G3855" s="110"/>
    </row>
    <row r="3856" spans="2:7" ht="21.75" customHeight="1">
      <c r="B3856" s="121">
        <v>41359</v>
      </c>
      <c r="C3856" s="118" t="s">
        <v>2</v>
      </c>
      <c r="D3856" s="119" t="s">
        <v>769</v>
      </c>
      <c r="E3856" s="111"/>
      <c r="G3856" s="110"/>
    </row>
    <row r="3857" spans="2:7" ht="21.75" customHeight="1">
      <c r="B3857" s="121">
        <v>41359</v>
      </c>
      <c r="C3857" s="118" t="s">
        <v>2</v>
      </c>
      <c r="D3857" s="119" t="s">
        <v>769</v>
      </c>
      <c r="E3857" s="112"/>
      <c r="G3857" s="110"/>
    </row>
    <row r="3858" spans="2:7" ht="21.75" customHeight="1">
      <c r="B3858" s="121">
        <v>41359</v>
      </c>
      <c r="C3858" s="118" t="s">
        <v>2</v>
      </c>
      <c r="D3858" s="119" t="s">
        <v>769</v>
      </c>
      <c r="E3858" s="112"/>
      <c r="G3858" s="110"/>
    </row>
    <row r="3859" spans="2:7" ht="21.75" customHeight="1">
      <c r="B3859" s="121">
        <v>41359</v>
      </c>
      <c r="C3859" s="118" t="s">
        <v>184</v>
      </c>
      <c r="D3859" s="3" t="s">
        <v>184</v>
      </c>
      <c r="E3859" s="113"/>
      <c r="G3859" s="110"/>
    </row>
    <row r="3860" spans="2:7" ht="21.75" customHeight="1">
      <c r="B3860" s="121">
        <v>41359</v>
      </c>
      <c r="C3860" s="118" t="s">
        <v>2</v>
      </c>
      <c r="D3860" s="3" t="s">
        <v>1089</v>
      </c>
      <c r="E3860" s="32"/>
      <c r="G3860" s="110"/>
    </row>
    <row r="3861" spans="2:7" ht="21.75" customHeight="1">
      <c r="B3861" s="121">
        <v>41359</v>
      </c>
      <c r="C3861" s="118" t="s">
        <v>2</v>
      </c>
      <c r="D3861" s="3" t="s">
        <v>1089</v>
      </c>
      <c r="E3861" s="120"/>
      <c r="G3861" s="110"/>
    </row>
    <row r="3862" spans="2:7" ht="21.75" customHeight="1">
      <c r="B3862" s="121">
        <v>41359</v>
      </c>
      <c r="C3862" s="118" t="s">
        <v>94</v>
      </c>
      <c r="D3862" s="3" t="s">
        <v>1084</v>
      </c>
      <c r="E3862" s="78"/>
      <c r="G3862" s="110"/>
    </row>
    <row r="3863" spans="2:7" ht="21.75" customHeight="1">
      <c r="B3863" s="121">
        <v>41359</v>
      </c>
      <c r="C3863" s="118" t="s">
        <v>40</v>
      </c>
      <c r="D3863" s="3" t="s">
        <v>180</v>
      </c>
      <c r="E3863" s="78"/>
      <c r="G3863" s="110"/>
    </row>
    <row r="3864" spans="2:7" ht="21.75" customHeight="1">
      <c r="B3864" s="121">
        <v>41359</v>
      </c>
      <c r="C3864" s="118" t="s">
        <v>28</v>
      </c>
      <c r="D3864" s="3" t="s">
        <v>257</v>
      </c>
      <c r="E3864" s="78"/>
      <c r="G3864" s="110"/>
    </row>
    <row r="3865" spans="2:7" ht="21.75" customHeight="1">
      <c r="B3865" s="121">
        <v>41359</v>
      </c>
      <c r="C3865" s="118" t="s">
        <v>28</v>
      </c>
      <c r="D3865" s="3" t="s">
        <v>257</v>
      </c>
      <c r="E3865" s="78"/>
      <c r="G3865" s="110"/>
    </row>
    <row r="3866" spans="2:7" ht="21.75" customHeight="1">
      <c r="B3866" s="121">
        <v>41360</v>
      </c>
      <c r="C3866" s="118" t="s">
        <v>155</v>
      </c>
      <c r="D3866" s="118" t="s">
        <v>1064</v>
      </c>
      <c r="E3866" s="120"/>
      <c r="G3866" s="110"/>
    </row>
    <row r="3867" spans="2:7" ht="21.75" customHeight="1">
      <c r="B3867" s="121">
        <v>41360</v>
      </c>
      <c r="C3867" s="118" t="s">
        <v>40</v>
      </c>
      <c r="D3867" s="118" t="s">
        <v>180</v>
      </c>
      <c r="E3867" s="120"/>
      <c r="G3867" s="110"/>
    </row>
    <row r="3868" spans="2:7" ht="21.75" customHeight="1">
      <c r="B3868" s="121">
        <v>41360</v>
      </c>
      <c r="C3868" s="118" t="s">
        <v>28</v>
      </c>
      <c r="D3868" s="118" t="s">
        <v>181</v>
      </c>
      <c r="E3868" s="120"/>
      <c r="G3868" s="110"/>
    </row>
    <row r="3869" spans="2:7" ht="21.75" customHeight="1">
      <c r="B3869" s="121">
        <v>41360</v>
      </c>
      <c r="C3869" s="118" t="s">
        <v>2</v>
      </c>
      <c r="D3869" s="118" t="s">
        <v>942</v>
      </c>
      <c r="E3869" s="117"/>
      <c r="G3869" s="110"/>
    </row>
    <row r="3870" spans="2:7" ht="21.75" customHeight="1">
      <c r="B3870" s="121">
        <v>41360</v>
      </c>
      <c r="C3870" s="118" t="s">
        <v>40</v>
      </c>
      <c r="D3870" s="118" t="s">
        <v>1090</v>
      </c>
      <c r="E3870" s="117"/>
      <c r="G3870" s="110"/>
    </row>
    <row r="3871" spans="2:7" ht="21.75" customHeight="1">
      <c r="B3871" s="121">
        <v>41360</v>
      </c>
      <c r="C3871" s="118" t="s">
        <v>392</v>
      </c>
      <c r="D3871" s="119" t="s">
        <v>471</v>
      </c>
      <c r="E3871" s="117"/>
      <c r="G3871" s="110"/>
    </row>
    <row r="3872" spans="2:7" ht="21.75" customHeight="1">
      <c r="B3872" s="121">
        <v>41360</v>
      </c>
      <c r="C3872" s="118" t="s">
        <v>392</v>
      </c>
      <c r="D3872" s="119" t="s">
        <v>471</v>
      </c>
      <c r="E3872" s="120"/>
      <c r="G3872" s="110"/>
    </row>
    <row r="3873" spans="2:7" ht="21.75" customHeight="1">
      <c r="B3873" s="121">
        <v>41360</v>
      </c>
      <c r="C3873" s="118" t="s">
        <v>28</v>
      </c>
      <c r="D3873" s="119" t="s">
        <v>863</v>
      </c>
      <c r="E3873" s="117"/>
      <c r="G3873" s="110"/>
    </row>
    <row r="3874" spans="2:7" ht="21.75" customHeight="1">
      <c r="B3874" s="121">
        <v>41360</v>
      </c>
      <c r="C3874" s="118" t="s">
        <v>184</v>
      </c>
      <c r="D3874" s="119" t="s">
        <v>184</v>
      </c>
      <c r="E3874" s="120"/>
      <c r="G3874" s="110"/>
    </row>
    <row r="3875" spans="2:7" ht="21.75" customHeight="1">
      <c r="B3875" s="121">
        <v>41360</v>
      </c>
      <c r="C3875" s="118" t="s">
        <v>40</v>
      </c>
      <c r="D3875" s="119" t="s">
        <v>770</v>
      </c>
      <c r="E3875" s="111"/>
      <c r="G3875" s="110"/>
    </row>
    <row r="3876" spans="2:7" ht="21.75" customHeight="1">
      <c r="B3876" s="121">
        <v>41360</v>
      </c>
      <c r="C3876" s="118" t="s">
        <v>40</v>
      </c>
      <c r="D3876" s="119" t="s">
        <v>770</v>
      </c>
      <c r="E3876" s="112"/>
      <c r="G3876" s="110"/>
    </row>
    <row r="3877" spans="2:7" ht="21.75" customHeight="1">
      <c r="B3877" s="121">
        <v>41360</v>
      </c>
      <c r="C3877" s="118" t="s">
        <v>40</v>
      </c>
      <c r="D3877" s="119" t="s">
        <v>770</v>
      </c>
      <c r="E3877" s="112"/>
      <c r="G3877" s="110"/>
    </row>
    <row r="3878" spans="2:7" ht="21.75" customHeight="1">
      <c r="B3878" s="121">
        <v>41360</v>
      </c>
      <c r="C3878" s="118" t="s">
        <v>184</v>
      </c>
      <c r="D3878" s="119" t="s">
        <v>2525</v>
      </c>
      <c r="E3878" s="113"/>
      <c r="G3878" s="110"/>
    </row>
    <row r="3879" spans="2:7" ht="21.75" customHeight="1">
      <c r="B3879" s="121">
        <v>41360</v>
      </c>
      <c r="C3879" s="118" t="s">
        <v>2</v>
      </c>
      <c r="D3879" s="119" t="s">
        <v>769</v>
      </c>
      <c r="E3879" s="32"/>
      <c r="G3879" s="110"/>
    </row>
    <row r="3880" spans="2:7" ht="21.75" customHeight="1">
      <c r="B3880" s="121">
        <v>41360</v>
      </c>
      <c r="C3880" s="118" t="s">
        <v>94</v>
      </c>
      <c r="D3880" s="3" t="s">
        <v>919</v>
      </c>
      <c r="E3880" s="120"/>
      <c r="G3880" s="110"/>
    </row>
    <row r="3881" spans="2:7" ht="21.75" customHeight="1">
      <c r="B3881" s="121">
        <v>41360</v>
      </c>
      <c r="C3881" s="118" t="s">
        <v>392</v>
      </c>
      <c r="D3881" s="3" t="s">
        <v>471</v>
      </c>
      <c r="E3881" s="78"/>
      <c r="G3881" s="110"/>
    </row>
    <row r="3882" spans="2:7" ht="21.75" customHeight="1">
      <c r="B3882" s="121">
        <v>41360</v>
      </c>
      <c r="C3882" s="118" t="s">
        <v>2</v>
      </c>
      <c r="D3882" s="3" t="s">
        <v>769</v>
      </c>
      <c r="E3882" s="78"/>
      <c r="G3882" s="110"/>
    </row>
    <row r="3883" spans="2:7" ht="21.75" customHeight="1">
      <c r="B3883" s="121">
        <v>41360</v>
      </c>
      <c r="C3883" s="118" t="s">
        <v>2</v>
      </c>
      <c r="D3883" s="3" t="s">
        <v>769</v>
      </c>
      <c r="E3883" s="78"/>
      <c r="G3883" s="110"/>
    </row>
    <row r="3884" spans="2:7" ht="21.75" customHeight="1">
      <c r="B3884" s="121">
        <v>41360</v>
      </c>
      <c r="C3884" s="118" t="s">
        <v>2</v>
      </c>
      <c r="D3884" s="3" t="s">
        <v>942</v>
      </c>
      <c r="E3884" s="78"/>
      <c r="G3884" s="110"/>
    </row>
    <row r="3885" spans="2:7" ht="21.75" customHeight="1">
      <c r="B3885" s="121">
        <v>41360</v>
      </c>
      <c r="C3885" s="118" t="s">
        <v>2</v>
      </c>
      <c r="D3885" s="3" t="s">
        <v>1091</v>
      </c>
      <c r="E3885" s="78"/>
      <c r="G3885" s="110"/>
    </row>
    <row r="3886" spans="2:7" ht="21.75" customHeight="1">
      <c r="B3886" s="121">
        <v>41360</v>
      </c>
      <c r="C3886" s="118" t="s">
        <v>40</v>
      </c>
      <c r="D3886" s="3" t="s">
        <v>180</v>
      </c>
      <c r="E3886" s="78"/>
      <c r="G3886" s="110"/>
    </row>
    <row r="3887" spans="2:7" ht="21.75" customHeight="1">
      <c r="B3887" s="121">
        <v>41360</v>
      </c>
      <c r="C3887" s="118" t="s">
        <v>40</v>
      </c>
      <c r="D3887" s="3" t="s">
        <v>823</v>
      </c>
      <c r="E3887" s="9"/>
      <c r="G3887" s="110"/>
    </row>
    <row r="3888" spans="2:7" ht="21.75" customHeight="1">
      <c r="B3888" s="121">
        <v>41361</v>
      </c>
      <c r="C3888" s="118" t="s">
        <v>2</v>
      </c>
      <c r="D3888" s="118" t="s">
        <v>931</v>
      </c>
      <c r="E3888" s="120"/>
      <c r="G3888" s="110"/>
    </row>
    <row r="3889" spans="2:7" ht="21.75" customHeight="1">
      <c r="B3889" s="121">
        <v>41361</v>
      </c>
      <c r="C3889" s="118" t="s">
        <v>28</v>
      </c>
      <c r="D3889" s="118" t="s">
        <v>257</v>
      </c>
      <c r="E3889" s="120"/>
      <c r="G3889" s="110"/>
    </row>
    <row r="3890" spans="2:7" ht="21.75" customHeight="1">
      <c r="B3890" s="121">
        <v>41361</v>
      </c>
      <c r="C3890" s="118" t="s">
        <v>28</v>
      </c>
      <c r="D3890" s="118" t="s">
        <v>577</v>
      </c>
      <c r="E3890" s="120"/>
      <c r="G3890" s="110"/>
    </row>
    <row r="3891" spans="2:7" ht="21.75" customHeight="1">
      <c r="B3891" s="121">
        <v>41361</v>
      </c>
      <c r="C3891" s="118" t="s">
        <v>184</v>
      </c>
      <c r="D3891" s="118" t="s">
        <v>184</v>
      </c>
      <c r="E3891" s="117"/>
      <c r="G3891" s="110"/>
    </row>
    <row r="3892" spans="2:7" ht="21.75" customHeight="1">
      <c r="B3892" s="121">
        <v>41361</v>
      </c>
      <c r="C3892" s="118" t="s">
        <v>40</v>
      </c>
      <c r="D3892" s="118" t="s">
        <v>180</v>
      </c>
      <c r="E3892" s="117"/>
      <c r="G3892" s="110"/>
    </row>
    <row r="3893" spans="2:7" ht="21.75" customHeight="1">
      <c r="B3893" s="121">
        <v>41361</v>
      </c>
      <c r="C3893" s="118" t="s">
        <v>40</v>
      </c>
      <c r="D3893" s="118" t="s">
        <v>180</v>
      </c>
      <c r="E3893" s="117"/>
      <c r="G3893" s="110"/>
    </row>
    <row r="3894" spans="2:7" ht="21.75" customHeight="1">
      <c r="B3894" s="121">
        <v>41361</v>
      </c>
      <c r="C3894" s="118" t="s">
        <v>40</v>
      </c>
      <c r="D3894" s="118" t="s">
        <v>823</v>
      </c>
      <c r="E3894" s="120"/>
      <c r="G3894" s="110"/>
    </row>
    <row r="3895" spans="2:7" ht="21.75" customHeight="1">
      <c r="B3895" s="121">
        <v>41361</v>
      </c>
      <c r="C3895" s="118" t="s">
        <v>155</v>
      </c>
      <c r="D3895" s="118" t="s">
        <v>1064</v>
      </c>
      <c r="E3895" s="117"/>
      <c r="G3895" s="110"/>
    </row>
    <row r="3896" spans="2:7" ht="21.75" customHeight="1">
      <c r="B3896" s="121">
        <v>41361</v>
      </c>
      <c r="C3896" s="118" t="s">
        <v>28</v>
      </c>
      <c r="D3896" s="118" t="s">
        <v>257</v>
      </c>
      <c r="E3896" s="120"/>
      <c r="G3896" s="110"/>
    </row>
    <row r="3897" spans="2:7" ht="21.75" customHeight="1">
      <c r="B3897" s="121">
        <v>41361</v>
      </c>
      <c r="C3897" s="118" t="s">
        <v>40</v>
      </c>
      <c r="D3897" s="118" t="s">
        <v>180</v>
      </c>
      <c r="E3897" s="111"/>
      <c r="G3897" s="110"/>
    </row>
    <row r="3898" spans="2:7" ht="21.75" customHeight="1">
      <c r="B3898" s="121">
        <v>41361</v>
      </c>
      <c r="C3898" s="118" t="s">
        <v>2</v>
      </c>
      <c r="D3898" s="118" t="s">
        <v>769</v>
      </c>
      <c r="E3898" s="112"/>
      <c r="G3898" s="110"/>
    </row>
    <row r="3899" spans="2:7" ht="21.75" customHeight="1">
      <c r="B3899" s="121">
        <v>41365</v>
      </c>
      <c r="C3899" s="118" t="s">
        <v>392</v>
      </c>
      <c r="D3899" s="119" t="s">
        <v>471</v>
      </c>
      <c r="E3899" s="120"/>
      <c r="G3899" s="110"/>
    </row>
    <row r="3900" spans="2:7" ht="21.75" customHeight="1">
      <c r="B3900" s="121">
        <v>41365</v>
      </c>
      <c r="C3900" s="118" t="s">
        <v>28</v>
      </c>
      <c r="D3900" s="119" t="s">
        <v>1093</v>
      </c>
      <c r="E3900" s="120"/>
      <c r="G3900" s="110"/>
    </row>
    <row r="3901" spans="2:7" ht="21.75" customHeight="1">
      <c r="B3901" s="121">
        <v>41365</v>
      </c>
      <c r="C3901" s="118" t="s">
        <v>28</v>
      </c>
      <c r="D3901" s="119" t="s">
        <v>1093</v>
      </c>
      <c r="E3901" s="120"/>
      <c r="G3901" s="110"/>
    </row>
    <row r="3902" spans="2:7" ht="21.75" customHeight="1">
      <c r="B3902" s="121">
        <v>41365</v>
      </c>
      <c r="C3902" s="118" t="s">
        <v>28</v>
      </c>
      <c r="D3902" s="119" t="s">
        <v>754</v>
      </c>
      <c r="E3902" s="117"/>
      <c r="G3902" s="110"/>
    </row>
    <row r="3903" spans="2:7" ht="21.75" customHeight="1">
      <c r="B3903" s="121">
        <v>41365</v>
      </c>
      <c r="C3903" s="118" t="s">
        <v>2</v>
      </c>
      <c r="D3903" s="119" t="s">
        <v>769</v>
      </c>
      <c r="E3903" s="117"/>
      <c r="G3903" s="110"/>
    </row>
    <row r="3904" spans="2:7" ht="21.75" customHeight="1">
      <c r="B3904" s="121">
        <v>41365</v>
      </c>
      <c r="C3904" s="118" t="s">
        <v>2</v>
      </c>
      <c r="D3904" s="119" t="s">
        <v>769</v>
      </c>
      <c r="E3904" s="117"/>
      <c r="G3904" s="110"/>
    </row>
    <row r="3905" spans="2:7" ht="21.75" customHeight="1">
      <c r="B3905" s="121">
        <v>41365</v>
      </c>
      <c r="C3905" s="118" t="s">
        <v>40</v>
      </c>
      <c r="D3905" s="119" t="s">
        <v>1094</v>
      </c>
      <c r="E3905" s="120"/>
      <c r="G3905" s="110"/>
    </row>
    <row r="3906" spans="2:7" ht="21.75" customHeight="1">
      <c r="B3906" s="121">
        <v>41365</v>
      </c>
      <c r="C3906" s="118" t="s">
        <v>392</v>
      </c>
      <c r="D3906" s="119" t="s">
        <v>471</v>
      </c>
      <c r="E3906" s="117"/>
      <c r="G3906" s="110"/>
    </row>
    <row r="3907" spans="2:7" ht="21.75" customHeight="1">
      <c r="B3907" s="121">
        <v>41365</v>
      </c>
      <c r="C3907" s="118" t="s">
        <v>2</v>
      </c>
      <c r="D3907" s="119" t="s">
        <v>769</v>
      </c>
      <c r="E3907" s="120"/>
      <c r="G3907" s="110"/>
    </row>
    <row r="3908" spans="2:7" ht="21.75" customHeight="1">
      <c r="B3908" s="121">
        <v>41365</v>
      </c>
      <c r="C3908" s="118" t="s">
        <v>28</v>
      </c>
      <c r="D3908" s="119" t="s">
        <v>985</v>
      </c>
      <c r="E3908" s="111"/>
      <c r="G3908" s="110"/>
    </row>
    <row r="3909" spans="2:7" ht="21.75" customHeight="1">
      <c r="B3909" s="121">
        <v>41365</v>
      </c>
      <c r="C3909" s="118" t="s">
        <v>392</v>
      </c>
      <c r="D3909" s="119" t="s">
        <v>471</v>
      </c>
      <c r="E3909" s="112"/>
      <c r="G3909" s="110"/>
    </row>
    <row r="3910" spans="2:7" ht="21.75" customHeight="1">
      <c r="B3910" s="121">
        <v>41365</v>
      </c>
      <c r="C3910" s="118" t="s">
        <v>28</v>
      </c>
      <c r="D3910" s="118" t="s">
        <v>260</v>
      </c>
      <c r="E3910" s="112"/>
      <c r="G3910" s="110"/>
    </row>
    <row r="3911" spans="2:7" ht="21.75" customHeight="1">
      <c r="B3911" s="121">
        <v>41365</v>
      </c>
      <c r="C3911" s="118" t="s">
        <v>184</v>
      </c>
      <c r="D3911" s="118" t="s">
        <v>2526</v>
      </c>
      <c r="E3911" s="113"/>
      <c r="G3911" s="110"/>
    </row>
    <row r="3912" spans="2:7" ht="21.75" customHeight="1">
      <c r="B3912" s="121">
        <v>41365</v>
      </c>
      <c r="C3912" s="118" t="s">
        <v>2</v>
      </c>
      <c r="D3912" s="118" t="s">
        <v>1095</v>
      </c>
      <c r="E3912" s="32"/>
      <c r="G3912" s="110"/>
    </row>
    <row r="3913" spans="2:7" ht="21.75" customHeight="1">
      <c r="B3913" s="121">
        <v>41365</v>
      </c>
      <c r="C3913" s="118" t="s">
        <v>2</v>
      </c>
      <c r="D3913" s="118" t="s">
        <v>1096</v>
      </c>
      <c r="E3913" s="120"/>
      <c r="G3913" s="110"/>
    </row>
    <row r="3914" spans="2:7" ht="21.75" customHeight="1">
      <c r="B3914" s="121">
        <v>41365</v>
      </c>
      <c r="C3914" s="118" t="s">
        <v>28</v>
      </c>
      <c r="D3914" s="118" t="s">
        <v>260</v>
      </c>
      <c r="E3914" s="78"/>
      <c r="G3914" s="110"/>
    </row>
    <row r="3915" spans="2:7" ht="21.75" customHeight="1">
      <c r="B3915" s="121">
        <v>41365</v>
      </c>
      <c r="C3915" s="118" t="s">
        <v>28</v>
      </c>
      <c r="D3915" s="118" t="s">
        <v>260</v>
      </c>
      <c r="E3915" s="78"/>
      <c r="G3915" s="110"/>
    </row>
    <row r="3916" spans="2:7" ht="21.75" customHeight="1">
      <c r="B3916" s="121">
        <v>41365</v>
      </c>
      <c r="C3916" s="118" t="s">
        <v>2</v>
      </c>
      <c r="D3916" s="118" t="s">
        <v>942</v>
      </c>
      <c r="E3916" s="78"/>
      <c r="G3916" s="110"/>
    </row>
    <row r="3917" spans="2:7" ht="21.75" customHeight="1">
      <c r="B3917" s="121">
        <v>41365</v>
      </c>
      <c r="C3917" s="118" t="s">
        <v>28</v>
      </c>
      <c r="D3917" s="118" t="s">
        <v>549</v>
      </c>
      <c r="E3917" s="78"/>
      <c r="G3917" s="110"/>
    </row>
    <row r="3918" spans="2:7" ht="21.75" customHeight="1">
      <c r="B3918" s="121">
        <v>41365</v>
      </c>
      <c r="C3918" s="118" t="s">
        <v>40</v>
      </c>
      <c r="D3918" s="118" t="s">
        <v>770</v>
      </c>
      <c r="E3918" s="78"/>
      <c r="G3918" s="110"/>
    </row>
    <row r="3919" spans="2:7" ht="21.75" customHeight="1">
      <c r="B3919" s="121">
        <v>41365</v>
      </c>
      <c r="C3919" s="118" t="s">
        <v>40</v>
      </c>
      <c r="D3919" s="118" t="s">
        <v>823</v>
      </c>
      <c r="E3919" s="78"/>
      <c r="G3919" s="110"/>
    </row>
    <row r="3920" spans="2:7" ht="21.75" customHeight="1">
      <c r="B3920" s="121">
        <v>41365</v>
      </c>
      <c r="C3920" s="118" t="s">
        <v>94</v>
      </c>
      <c r="D3920" s="118" t="s">
        <v>1055</v>
      </c>
      <c r="E3920" s="9"/>
      <c r="G3920" s="110"/>
    </row>
    <row r="3921" spans="2:7" ht="21.75" customHeight="1">
      <c r="B3921" s="121">
        <v>41366</v>
      </c>
      <c r="C3921" s="118" t="s">
        <v>2</v>
      </c>
      <c r="D3921" s="119" t="s">
        <v>769</v>
      </c>
      <c r="E3921" s="120"/>
      <c r="G3921" s="110"/>
    </row>
    <row r="3922" spans="2:7" ht="21.75" customHeight="1">
      <c r="B3922" s="121">
        <v>41366</v>
      </c>
      <c r="C3922" s="118" t="s">
        <v>2</v>
      </c>
      <c r="D3922" s="119" t="s">
        <v>769</v>
      </c>
      <c r="E3922" s="120"/>
      <c r="G3922" s="110"/>
    </row>
    <row r="3923" spans="2:7" ht="21.75" customHeight="1">
      <c r="B3923" s="121">
        <v>41366</v>
      </c>
      <c r="C3923" s="118" t="s">
        <v>40</v>
      </c>
      <c r="D3923" s="119" t="s">
        <v>770</v>
      </c>
      <c r="E3923" s="120"/>
      <c r="G3923" s="110"/>
    </row>
    <row r="3924" spans="2:7" ht="21.75" customHeight="1">
      <c r="B3924" s="121">
        <v>41366</v>
      </c>
      <c r="C3924" s="118" t="s">
        <v>28</v>
      </c>
      <c r="D3924" s="119" t="s">
        <v>863</v>
      </c>
      <c r="E3924" s="117"/>
      <c r="G3924" s="110"/>
    </row>
    <row r="3925" spans="2:7" ht="21.75" customHeight="1">
      <c r="B3925" s="121">
        <v>41366</v>
      </c>
      <c r="C3925" s="118" t="s">
        <v>28</v>
      </c>
      <c r="D3925" s="119" t="s">
        <v>863</v>
      </c>
      <c r="E3925" s="117"/>
      <c r="G3925" s="110"/>
    </row>
    <row r="3926" spans="2:7" ht="21.75" customHeight="1">
      <c r="B3926" s="121">
        <v>41366</v>
      </c>
      <c r="C3926" s="118" t="s">
        <v>28</v>
      </c>
      <c r="D3926" s="119" t="s">
        <v>754</v>
      </c>
      <c r="E3926" s="117"/>
      <c r="G3926" s="110"/>
    </row>
    <row r="3927" spans="2:7" ht="21.75" customHeight="1">
      <c r="B3927" s="121">
        <v>41366</v>
      </c>
      <c r="C3927" s="118" t="s">
        <v>392</v>
      </c>
      <c r="D3927" s="119" t="s">
        <v>471</v>
      </c>
      <c r="E3927" s="120"/>
      <c r="G3927" s="110"/>
    </row>
    <row r="3928" spans="2:7" ht="21.75" customHeight="1">
      <c r="B3928" s="121">
        <v>41366</v>
      </c>
      <c r="C3928" s="118" t="s">
        <v>28</v>
      </c>
      <c r="D3928" s="118" t="s">
        <v>260</v>
      </c>
      <c r="E3928" s="117"/>
      <c r="G3928" s="110"/>
    </row>
    <row r="3929" spans="2:7" ht="21.75" customHeight="1">
      <c r="B3929" s="121">
        <v>41366</v>
      </c>
      <c r="C3929" s="118" t="s">
        <v>184</v>
      </c>
      <c r="D3929" s="118" t="s">
        <v>2526</v>
      </c>
      <c r="E3929" s="120"/>
      <c r="G3929" s="110"/>
    </row>
    <row r="3930" spans="2:7" ht="21.75" customHeight="1">
      <c r="B3930" s="121">
        <v>41366</v>
      </c>
      <c r="C3930" s="118" t="s">
        <v>2</v>
      </c>
      <c r="D3930" s="118" t="s">
        <v>1095</v>
      </c>
      <c r="E3930" s="111"/>
      <c r="G3930" s="110"/>
    </row>
    <row r="3931" spans="2:7" ht="21.75" customHeight="1">
      <c r="B3931" s="121">
        <v>41366</v>
      </c>
      <c r="C3931" s="118" t="s">
        <v>2</v>
      </c>
      <c r="D3931" s="118" t="s">
        <v>1096</v>
      </c>
      <c r="E3931" s="112"/>
      <c r="G3931" s="110"/>
    </row>
    <row r="3932" spans="2:7" ht="21.75" customHeight="1">
      <c r="B3932" s="121">
        <v>41366</v>
      </c>
      <c r="C3932" s="118" t="s">
        <v>28</v>
      </c>
      <c r="D3932" s="118" t="s">
        <v>260</v>
      </c>
      <c r="E3932" s="112"/>
      <c r="G3932" s="110"/>
    </row>
    <row r="3933" spans="2:7" ht="21.75" customHeight="1">
      <c r="B3933" s="121">
        <v>41366</v>
      </c>
      <c r="C3933" s="118" t="s">
        <v>28</v>
      </c>
      <c r="D3933" s="118" t="s">
        <v>260</v>
      </c>
      <c r="E3933" s="113"/>
      <c r="G3933" s="110"/>
    </row>
    <row r="3934" spans="2:7" ht="21.75" customHeight="1">
      <c r="B3934" s="121">
        <v>41366</v>
      </c>
      <c r="C3934" s="118" t="s">
        <v>2</v>
      </c>
      <c r="D3934" s="118" t="s">
        <v>942</v>
      </c>
      <c r="E3934" s="32"/>
      <c r="G3934" s="110"/>
    </row>
    <row r="3935" spans="2:7" ht="21.75" customHeight="1">
      <c r="B3935" s="121">
        <v>41366</v>
      </c>
      <c r="C3935" s="118" t="s">
        <v>28</v>
      </c>
      <c r="D3935" s="118" t="s">
        <v>549</v>
      </c>
      <c r="E3935" s="120"/>
      <c r="G3935" s="110"/>
    </row>
    <row r="3936" spans="2:7" ht="21.75" customHeight="1">
      <c r="B3936" s="121">
        <v>41366</v>
      </c>
      <c r="C3936" s="118" t="s">
        <v>40</v>
      </c>
      <c r="D3936" s="118" t="s">
        <v>770</v>
      </c>
      <c r="E3936" s="78"/>
      <c r="G3936" s="110"/>
    </row>
    <row r="3937" spans="2:7" ht="21.75" customHeight="1">
      <c r="B3937" s="121">
        <v>41366</v>
      </c>
      <c r="C3937" s="118" t="s">
        <v>40</v>
      </c>
      <c r="D3937" s="118" t="s">
        <v>823</v>
      </c>
      <c r="E3937" s="78"/>
      <c r="G3937" s="110"/>
    </row>
    <row r="3938" spans="2:7" ht="21.75" customHeight="1">
      <c r="B3938" s="121">
        <v>41366</v>
      </c>
      <c r="C3938" s="118" t="s">
        <v>94</v>
      </c>
      <c r="D3938" s="118" t="s">
        <v>1055</v>
      </c>
      <c r="E3938" s="78"/>
      <c r="G3938" s="110"/>
    </row>
    <row r="3939" spans="2:7" ht="21.75" customHeight="1">
      <c r="B3939" s="121">
        <v>41367</v>
      </c>
      <c r="C3939" s="118" t="s">
        <v>2</v>
      </c>
      <c r="D3939" s="119" t="s">
        <v>942</v>
      </c>
      <c r="E3939" s="120"/>
      <c r="G3939" s="110"/>
    </row>
    <row r="3940" spans="2:7" ht="21.75" customHeight="1">
      <c r="B3940" s="121">
        <v>41367</v>
      </c>
      <c r="C3940" s="118" t="s">
        <v>40</v>
      </c>
      <c r="D3940" s="119" t="s">
        <v>823</v>
      </c>
      <c r="E3940" s="120"/>
      <c r="G3940" s="110"/>
    </row>
    <row r="3941" spans="2:7" ht="21.75" customHeight="1">
      <c r="B3941" s="121">
        <v>41367</v>
      </c>
      <c r="C3941" s="118" t="s">
        <v>40</v>
      </c>
      <c r="D3941" s="119" t="s">
        <v>768</v>
      </c>
      <c r="E3941" s="120"/>
      <c r="G3941" s="110"/>
    </row>
    <row r="3942" spans="2:7" ht="21.75" customHeight="1">
      <c r="B3942" s="121">
        <v>41367</v>
      </c>
      <c r="C3942" s="118" t="s">
        <v>392</v>
      </c>
      <c r="D3942" s="119" t="s">
        <v>471</v>
      </c>
      <c r="E3942" s="117"/>
      <c r="G3942" s="110"/>
    </row>
    <row r="3943" spans="2:7" ht="21.75" customHeight="1">
      <c r="B3943" s="121">
        <v>41367</v>
      </c>
      <c r="C3943" s="118" t="s">
        <v>184</v>
      </c>
      <c r="D3943" s="119" t="s">
        <v>2535</v>
      </c>
      <c r="E3943" s="117"/>
      <c r="G3943" s="110"/>
    </row>
    <row r="3944" spans="2:7" ht="21.75" customHeight="1">
      <c r="B3944" s="121">
        <v>41367</v>
      </c>
      <c r="C3944" s="118" t="s">
        <v>40</v>
      </c>
      <c r="D3944" s="119" t="s">
        <v>770</v>
      </c>
      <c r="E3944" s="117"/>
      <c r="G3944" s="110"/>
    </row>
    <row r="3945" spans="2:7" ht="21.75" customHeight="1">
      <c r="B3945" s="121">
        <v>41367</v>
      </c>
      <c r="C3945" s="118" t="s">
        <v>40</v>
      </c>
      <c r="D3945" s="119" t="s">
        <v>823</v>
      </c>
      <c r="E3945" s="120"/>
      <c r="G3945" s="110"/>
    </row>
    <row r="3946" spans="2:7" ht="21.75" customHeight="1">
      <c r="B3946" s="121">
        <v>41367</v>
      </c>
      <c r="C3946" s="118" t="s">
        <v>40</v>
      </c>
      <c r="D3946" s="119" t="s">
        <v>770</v>
      </c>
      <c r="E3946" s="117"/>
      <c r="G3946" s="110"/>
    </row>
    <row r="3947" spans="2:7" ht="21.75" customHeight="1">
      <c r="B3947" s="121">
        <v>41367</v>
      </c>
      <c r="C3947" s="118" t="s">
        <v>2</v>
      </c>
      <c r="D3947" s="119" t="s">
        <v>769</v>
      </c>
      <c r="E3947" s="120"/>
      <c r="G3947" s="110"/>
    </row>
    <row r="3948" spans="2:7" ht="21.75" customHeight="1">
      <c r="B3948" s="121">
        <v>41367</v>
      </c>
      <c r="C3948" s="118" t="s">
        <v>2</v>
      </c>
      <c r="D3948" s="119" t="s">
        <v>769</v>
      </c>
      <c r="E3948" s="111"/>
      <c r="G3948" s="110"/>
    </row>
    <row r="3949" spans="2:7" ht="21.75" customHeight="1">
      <c r="B3949" s="121">
        <v>41367</v>
      </c>
      <c r="C3949" s="118" t="s">
        <v>28</v>
      </c>
      <c r="D3949" s="119" t="s">
        <v>754</v>
      </c>
      <c r="E3949" s="112"/>
      <c r="G3949" s="110"/>
    </row>
    <row r="3950" spans="2:7" ht="21.75" customHeight="1">
      <c r="B3950" s="121">
        <v>41367</v>
      </c>
      <c r="C3950" s="118" t="s">
        <v>40</v>
      </c>
      <c r="D3950" s="119" t="s">
        <v>770</v>
      </c>
      <c r="E3950" s="112"/>
      <c r="G3950" s="110"/>
    </row>
    <row r="3951" spans="2:7" ht="21.75" customHeight="1">
      <c r="B3951" s="121">
        <v>41367</v>
      </c>
      <c r="C3951" s="118" t="s">
        <v>40</v>
      </c>
      <c r="D3951" s="119" t="s">
        <v>770</v>
      </c>
      <c r="E3951" s="113"/>
      <c r="G3951" s="110"/>
    </row>
    <row r="3952" spans="2:7" ht="21.75" customHeight="1">
      <c r="B3952" s="121">
        <v>41367</v>
      </c>
      <c r="C3952" s="118" t="s">
        <v>184</v>
      </c>
      <c r="D3952" s="119" t="s">
        <v>2535</v>
      </c>
      <c r="E3952" s="32"/>
      <c r="G3952" s="110"/>
    </row>
    <row r="3953" spans="2:7" ht="21.75" customHeight="1">
      <c r="B3953" s="121">
        <v>41367</v>
      </c>
      <c r="C3953" s="118" t="s">
        <v>40</v>
      </c>
      <c r="D3953" s="118" t="s">
        <v>770</v>
      </c>
      <c r="E3953" s="120"/>
      <c r="G3953" s="110"/>
    </row>
    <row r="3954" spans="2:7" ht="21.75" customHeight="1">
      <c r="B3954" s="121">
        <v>41367</v>
      </c>
      <c r="C3954" s="118" t="s">
        <v>184</v>
      </c>
      <c r="D3954" s="118" t="s">
        <v>2526</v>
      </c>
      <c r="E3954" s="78"/>
      <c r="G3954" s="110"/>
    </row>
    <row r="3955" spans="2:7" ht="21.75" customHeight="1">
      <c r="B3955" s="121">
        <v>41367</v>
      </c>
      <c r="C3955" s="118" t="s">
        <v>2</v>
      </c>
      <c r="D3955" s="118" t="s">
        <v>1095</v>
      </c>
      <c r="E3955" s="78"/>
      <c r="G3955" s="110"/>
    </row>
    <row r="3956" spans="2:7" ht="21.75" customHeight="1">
      <c r="B3956" s="121">
        <v>41367</v>
      </c>
      <c r="C3956" s="118" t="s">
        <v>40</v>
      </c>
      <c r="D3956" s="118" t="s">
        <v>823</v>
      </c>
      <c r="E3956" s="78"/>
      <c r="G3956" s="110"/>
    </row>
    <row r="3957" spans="2:7" ht="21.75" customHeight="1">
      <c r="B3957" s="121">
        <v>41367</v>
      </c>
      <c r="C3957" s="118" t="s">
        <v>28</v>
      </c>
      <c r="D3957" s="118" t="s">
        <v>431</v>
      </c>
      <c r="E3957" s="78"/>
      <c r="G3957" s="110"/>
    </row>
    <row r="3958" spans="2:7" ht="21.75" customHeight="1">
      <c r="B3958" s="121">
        <v>41367</v>
      </c>
      <c r="C3958" s="118" t="s">
        <v>28</v>
      </c>
      <c r="D3958" s="118" t="s">
        <v>431</v>
      </c>
      <c r="E3958" s="78"/>
      <c r="G3958" s="110"/>
    </row>
    <row r="3959" spans="2:7" ht="21.75" customHeight="1">
      <c r="B3959" s="121">
        <v>41367</v>
      </c>
      <c r="C3959" s="118" t="s">
        <v>40</v>
      </c>
      <c r="D3959" s="118" t="s">
        <v>823</v>
      </c>
      <c r="E3959" s="78"/>
      <c r="G3959" s="110"/>
    </row>
    <row r="3960" spans="2:7" ht="21.75" customHeight="1">
      <c r="B3960" s="121">
        <v>41367</v>
      </c>
      <c r="C3960" s="118" t="s">
        <v>40</v>
      </c>
      <c r="D3960" s="118" t="s">
        <v>770</v>
      </c>
      <c r="E3960" s="9"/>
      <c r="G3960" s="110"/>
    </row>
    <row r="3961" spans="2:7" ht="21.75" customHeight="1">
      <c r="B3961" s="121">
        <v>41367</v>
      </c>
      <c r="C3961" s="118" t="s">
        <v>94</v>
      </c>
      <c r="D3961" s="118" t="s">
        <v>1097</v>
      </c>
      <c r="E3961" s="9"/>
      <c r="G3961" s="110"/>
    </row>
    <row r="3962" spans="2:7" ht="21.75" customHeight="1">
      <c r="B3962" s="121">
        <v>41367</v>
      </c>
      <c r="C3962" s="118" t="s">
        <v>18</v>
      </c>
      <c r="D3962" s="118" t="s">
        <v>1078</v>
      </c>
      <c r="E3962" s="9"/>
      <c r="G3962" s="110"/>
    </row>
    <row r="3963" spans="2:7" ht="21.75" customHeight="1">
      <c r="B3963" s="121">
        <v>41367</v>
      </c>
      <c r="C3963" s="118" t="s">
        <v>392</v>
      </c>
      <c r="D3963" s="118" t="s">
        <v>471</v>
      </c>
      <c r="E3963" s="9"/>
      <c r="G3963" s="110"/>
    </row>
    <row r="3964" spans="2:7" ht="21.75" customHeight="1">
      <c r="B3964" s="121">
        <v>41367</v>
      </c>
      <c r="C3964" s="118" t="s">
        <v>40</v>
      </c>
      <c r="D3964" s="118" t="s">
        <v>909</v>
      </c>
      <c r="E3964" s="9"/>
      <c r="G3964" s="110"/>
    </row>
    <row r="3965" spans="2:7" ht="21.75" customHeight="1">
      <c r="B3965" s="121">
        <v>41367</v>
      </c>
      <c r="C3965" s="118" t="s">
        <v>2</v>
      </c>
      <c r="D3965" s="3" t="s">
        <v>1095</v>
      </c>
      <c r="E3965" s="9"/>
      <c r="G3965" s="110"/>
    </row>
    <row r="3966" spans="2:7" ht="21.75" customHeight="1">
      <c r="B3966" s="121">
        <v>41367</v>
      </c>
      <c r="C3966" s="118" t="s">
        <v>2</v>
      </c>
      <c r="D3966" s="3" t="s">
        <v>769</v>
      </c>
      <c r="E3966" s="9"/>
      <c r="G3966" s="110"/>
    </row>
    <row r="3967" spans="2:7" ht="21.75" customHeight="1">
      <c r="B3967" s="121">
        <v>41367</v>
      </c>
      <c r="C3967" s="118" t="s">
        <v>2</v>
      </c>
      <c r="D3967" s="3" t="s">
        <v>769</v>
      </c>
      <c r="E3967" s="9"/>
      <c r="G3967" s="110"/>
    </row>
    <row r="3968" spans="2:7" ht="21.75" customHeight="1">
      <c r="B3968" s="121">
        <v>41367</v>
      </c>
      <c r="C3968" s="118" t="s">
        <v>2</v>
      </c>
      <c r="D3968" s="3" t="s">
        <v>769</v>
      </c>
      <c r="E3968" s="9"/>
      <c r="G3968" s="110"/>
    </row>
    <row r="3969" spans="2:7" ht="21.75" customHeight="1">
      <c r="B3969" s="121">
        <v>41368</v>
      </c>
      <c r="C3969" s="118" t="s">
        <v>40</v>
      </c>
      <c r="D3969" s="119" t="s">
        <v>1099</v>
      </c>
      <c r="E3969" s="120"/>
      <c r="G3969" s="110"/>
    </row>
    <row r="3970" spans="2:7" ht="21.75" customHeight="1">
      <c r="B3970" s="121">
        <v>41368</v>
      </c>
      <c r="C3970" s="118" t="s">
        <v>28</v>
      </c>
      <c r="D3970" s="119" t="s">
        <v>863</v>
      </c>
      <c r="E3970" s="120"/>
      <c r="G3970" s="110"/>
    </row>
    <row r="3971" spans="2:7" ht="21.75" customHeight="1">
      <c r="B3971" s="121">
        <v>41368</v>
      </c>
      <c r="C3971" s="118" t="s">
        <v>2</v>
      </c>
      <c r="D3971" s="119" t="s">
        <v>769</v>
      </c>
      <c r="E3971" s="120"/>
      <c r="G3971" s="110"/>
    </row>
    <row r="3972" spans="2:7" ht="21.75" customHeight="1">
      <c r="B3972" s="121">
        <v>41368</v>
      </c>
      <c r="C3972" s="118" t="s">
        <v>28</v>
      </c>
      <c r="D3972" s="119" t="s">
        <v>863</v>
      </c>
      <c r="E3972" s="117"/>
      <c r="G3972" s="110"/>
    </row>
    <row r="3973" spans="2:7" ht="21.75" customHeight="1">
      <c r="B3973" s="121">
        <v>41368</v>
      </c>
      <c r="C3973" s="118" t="s">
        <v>28</v>
      </c>
      <c r="D3973" s="119" t="s">
        <v>863</v>
      </c>
      <c r="E3973" s="117"/>
      <c r="G3973" s="110"/>
    </row>
    <row r="3974" spans="2:7" ht="21.75" customHeight="1">
      <c r="B3974" s="121">
        <v>41368</v>
      </c>
      <c r="C3974" s="118" t="s">
        <v>94</v>
      </c>
      <c r="D3974" s="119" t="s">
        <v>919</v>
      </c>
      <c r="E3974" s="117"/>
      <c r="G3974" s="110"/>
    </row>
    <row r="3975" spans="2:7" ht="21.75" customHeight="1">
      <c r="B3975" s="121">
        <v>41368</v>
      </c>
      <c r="C3975" s="118" t="s">
        <v>184</v>
      </c>
      <c r="D3975" s="119" t="s">
        <v>2521</v>
      </c>
      <c r="E3975" s="120"/>
      <c r="G3975" s="110"/>
    </row>
    <row r="3976" spans="2:7" ht="21.75" customHeight="1">
      <c r="B3976" s="121">
        <v>41368</v>
      </c>
      <c r="C3976" s="118" t="s">
        <v>40</v>
      </c>
      <c r="D3976" s="119" t="s">
        <v>1099</v>
      </c>
      <c r="E3976" s="117"/>
      <c r="G3976" s="110"/>
    </row>
    <row r="3977" spans="2:7" ht="21.75" customHeight="1">
      <c r="B3977" s="121">
        <v>41368</v>
      </c>
      <c r="C3977" s="118" t="s">
        <v>2</v>
      </c>
      <c r="D3977" s="119" t="s">
        <v>769</v>
      </c>
      <c r="E3977" s="120"/>
      <c r="G3977" s="110"/>
    </row>
    <row r="3978" spans="2:7" ht="21.75" customHeight="1">
      <c r="B3978" s="121">
        <v>41368</v>
      </c>
      <c r="C3978" s="118" t="s">
        <v>392</v>
      </c>
      <c r="D3978" s="119" t="s">
        <v>471</v>
      </c>
      <c r="E3978" s="111"/>
      <c r="G3978" s="110"/>
    </row>
    <row r="3979" spans="2:7" ht="21.75" customHeight="1">
      <c r="B3979" s="121">
        <v>41368</v>
      </c>
      <c r="C3979" s="118" t="s">
        <v>392</v>
      </c>
      <c r="D3979" s="119" t="s">
        <v>471</v>
      </c>
      <c r="E3979" s="112"/>
      <c r="G3979" s="110"/>
    </row>
    <row r="3980" spans="2:7" ht="21.75" customHeight="1">
      <c r="B3980" s="121">
        <v>41368</v>
      </c>
      <c r="C3980" s="118" t="s">
        <v>155</v>
      </c>
      <c r="D3980" s="118" t="s">
        <v>1064</v>
      </c>
      <c r="E3980" s="112"/>
      <c r="G3980" s="110"/>
    </row>
    <row r="3981" spans="2:7" ht="21.75" customHeight="1">
      <c r="B3981" s="121">
        <v>41368</v>
      </c>
      <c r="C3981" s="118" t="s">
        <v>40</v>
      </c>
      <c r="D3981" s="118" t="s">
        <v>180</v>
      </c>
      <c r="E3981" s="113"/>
      <c r="G3981" s="110"/>
    </row>
    <row r="3982" spans="2:7" ht="21.75" customHeight="1">
      <c r="B3982" s="121">
        <v>41368</v>
      </c>
      <c r="C3982" s="118" t="s">
        <v>40</v>
      </c>
      <c r="D3982" s="118" t="s">
        <v>823</v>
      </c>
      <c r="E3982" s="32"/>
      <c r="G3982" s="110"/>
    </row>
    <row r="3983" spans="2:7" ht="21.75" customHeight="1">
      <c r="B3983" s="121">
        <v>41368</v>
      </c>
      <c r="C3983" s="118" t="s">
        <v>2</v>
      </c>
      <c r="D3983" s="118" t="s">
        <v>1089</v>
      </c>
      <c r="E3983" s="120"/>
      <c r="G3983" s="110"/>
    </row>
    <row r="3984" spans="2:7" ht="21.75" customHeight="1">
      <c r="B3984" s="121">
        <v>41368</v>
      </c>
      <c r="C3984" s="118" t="s">
        <v>40</v>
      </c>
      <c r="D3984" s="118" t="s">
        <v>180</v>
      </c>
      <c r="E3984" s="78"/>
      <c r="G3984" s="110"/>
    </row>
    <row r="3985" spans="2:7" ht="21.75" customHeight="1">
      <c r="B3985" s="121">
        <v>41368</v>
      </c>
      <c r="C3985" s="118" t="s">
        <v>2</v>
      </c>
      <c r="D3985" s="118" t="s">
        <v>1089</v>
      </c>
      <c r="E3985" s="78"/>
      <c r="G3985" s="110"/>
    </row>
    <row r="3986" spans="2:7" ht="21.75" customHeight="1">
      <c r="B3986" s="121">
        <v>41368</v>
      </c>
      <c r="C3986" s="118" t="s">
        <v>94</v>
      </c>
      <c r="D3986" s="118" t="s">
        <v>1048</v>
      </c>
      <c r="E3986" s="78"/>
      <c r="G3986" s="110"/>
    </row>
    <row r="3987" spans="2:7" ht="21.75" customHeight="1">
      <c r="B3987" s="121">
        <v>41368</v>
      </c>
      <c r="C3987" s="118" t="s">
        <v>28</v>
      </c>
      <c r="D3987" s="118" t="s">
        <v>431</v>
      </c>
      <c r="E3987" s="78"/>
      <c r="G3987" s="110"/>
    </row>
    <row r="3988" spans="2:7" ht="21.75" customHeight="1">
      <c r="B3988" s="121">
        <v>41368</v>
      </c>
      <c r="C3988" s="118" t="s">
        <v>28</v>
      </c>
      <c r="D3988" s="118" t="s">
        <v>431</v>
      </c>
      <c r="E3988" s="78"/>
      <c r="G3988" s="110"/>
    </row>
    <row r="3989" spans="2:7" ht="21.75" customHeight="1">
      <c r="B3989" s="121">
        <v>41368</v>
      </c>
      <c r="C3989" s="118" t="s">
        <v>28</v>
      </c>
      <c r="D3989" s="118" t="s">
        <v>549</v>
      </c>
      <c r="E3989" s="78"/>
      <c r="G3989" s="110"/>
    </row>
    <row r="3990" spans="2:7" ht="21.75" customHeight="1">
      <c r="B3990" s="121">
        <v>41368</v>
      </c>
      <c r="C3990" s="118" t="s">
        <v>2</v>
      </c>
      <c r="D3990" s="118" t="s">
        <v>942</v>
      </c>
      <c r="E3990" s="9"/>
      <c r="G3990" s="110"/>
    </row>
    <row r="3991" spans="2:7" ht="21.75" customHeight="1">
      <c r="B3991" s="121">
        <v>41368</v>
      </c>
      <c r="C3991" s="118" t="s">
        <v>2</v>
      </c>
      <c r="D3991" s="118" t="s">
        <v>1100</v>
      </c>
      <c r="E3991" s="9"/>
      <c r="G3991" s="110"/>
    </row>
    <row r="3992" spans="2:7" ht="21.75" customHeight="1">
      <c r="B3992" s="121">
        <v>41369</v>
      </c>
      <c r="C3992" s="118" t="s">
        <v>2</v>
      </c>
      <c r="D3992" s="119" t="s">
        <v>769</v>
      </c>
      <c r="E3992" s="120"/>
      <c r="G3992" s="110"/>
    </row>
    <row r="3993" spans="2:7" ht="21.75" customHeight="1">
      <c r="B3993" s="121">
        <v>41369</v>
      </c>
      <c r="C3993" s="118" t="s">
        <v>28</v>
      </c>
      <c r="D3993" s="119" t="s">
        <v>754</v>
      </c>
      <c r="E3993" s="120"/>
      <c r="G3993" s="110"/>
    </row>
    <row r="3994" spans="2:7" ht="21.75" customHeight="1">
      <c r="B3994" s="121">
        <v>41369</v>
      </c>
      <c r="C3994" s="118" t="s">
        <v>28</v>
      </c>
      <c r="D3994" s="119" t="s">
        <v>863</v>
      </c>
      <c r="E3994" s="120"/>
      <c r="G3994" s="110"/>
    </row>
    <row r="3995" spans="2:7" ht="21.75" customHeight="1">
      <c r="B3995" s="121">
        <v>41369</v>
      </c>
      <c r="C3995" s="118" t="s">
        <v>2</v>
      </c>
      <c r="D3995" s="119" t="s">
        <v>769</v>
      </c>
      <c r="E3995" s="117"/>
      <c r="G3995" s="110"/>
    </row>
    <row r="3996" spans="2:7" ht="21.75" customHeight="1">
      <c r="B3996" s="121">
        <v>41369</v>
      </c>
      <c r="C3996" s="118" t="s">
        <v>2</v>
      </c>
      <c r="D3996" s="119" t="s">
        <v>769</v>
      </c>
      <c r="E3996" s="117"/>
      <c r="G3996" s="110"/>
    </row>
    <row r="3997" spans="2:7" ht="21.75" customHeight="1">
      <c r="B3997" s="121">
        <v>41369</v>
      </c>
      <c r="C3997" s="118" t="s">
        <v>28</v>
      </c>
      <c r="D3997" s="119" t="s">
        <v>863</v>
      </c>
      <c r="E3997" s="117"/>
      <c r="G3997" s="110"/>
    </row>
    <row r="3998" spans="2:7" ht="21.75" customHeight="1">
      <c r="B3998" s="121">
        <v>41369</v>
      </c>
      <c r="C3998" s="118" t="s">
        <v>155</v>
      </c>
      <c r="D3998" s="119" t="s">
        <v>1064</v>
      </c>
      <c r="E3998" s="120"/>
      <c r="G3998" s="110"/>
    </row>
    <row r="3999" spans="2:7" ht="21.75" customHeight="1">
      <c r="B3999" s="121">
        <v>41369</v>
      </c>
      <c r="C3999" s="118" t="s">
        <v>184</v>
      </c>
      <c r="D3999" s="119" t="s">
        <v>2535</v>
      </c>
      <c r="E3999" s="117"/>
      <c r="G3999" s="110"/>
    </row>
    <row r="4000" spans="2:7" ht="21.75" customHeight="1">
      <c r="B4000" s="121">
        <v>41369</v>
      </c>
      <c r="C4000" s="118" t="s">
        <v>40</v>
      </c>
      <c r="D4000" s="119" t="s">
        <v>770</v>
      </c>
      <c r="E4000" s="120"/>
      <c r="G4000" s="110"/>
    </row>
    <row r="4001" spans="2:7" ht="21.75" customHeight="1">
      <c r="B4001" s="121">
        <v>41369</v>
      </c>
      <c r="C4001" s="118" t="s">
        <v>40</v>
      </c>
      <c r="D4001" s="118" t="s">
        <v>1101</v>
      </c>
      <c r="E4001" s="111"/>
      <c r="G4001" s="110"/>
    </row>
    <row r="4002" spans="2:7" ht="21.75" customHeight="1">
      <c r="B4002" s="121">
        <v>41369</v>
      </c>
      <c r="C4002" s="118" t="s">
        <v>94</v>
      </c>
      <c r="D4002" s="118" t="s">
        <v>1102</v>
      </c>
      <c r="E4002" s="112"/>
      <c r="G4002" s="110"/>
    </row>
    <row r="4003" spans="2:7" ht="21.75" customHeight="1">
      <c r="B4003" s="121">
        <v>41369</v>
      </c>
      <c r="C4003" s="118" t="s">
        <v>2</v>
      </c>
      <c r="D4003" s="118" t="s">
        <v>942</v>
      </c>
      <c r="E4003" s="112"/>
      <c r="G4003" s="110"/>
    </row>
    <row r="4004" spans="2:7" ht="21.75" customHeight="1">
      <c r="B4004" s="121">
        <v>41369</v>
      </c>
      <c r="C4004" s="118" t="s">
        <v>28</v>
      </c>
      <c r="D4004" s="118" t="s">
        <v>850</v>
      </c>
      <c r="E4004" s="113"/>
      <c r="G4004" s="110"/>
    </row>
    <row r="4005" spans="2:7" ht="21.75" customHeight="1">
      <c r="B4005" s="121">
        <v>41369</v>
      </c>
      <c r="C4005" s="118" t="s">
        <v>2</v>
      </c>
      <c r="D4005" s="118" t="s">
        <v>769</v>
      </c>
      <c r="E4005" s="32"/>
      <c r="G4005" s="110"/>
    </row>
    <row r="4006" spans="2:7" ht="21.75" customHeight="1">
      <c r="B4006" s="121">
        <v>41369</v>
      </c>
      <c r="C4006" s="118" t="s">
        <v>155</v>
      </c>
      <c r="D4006" s="118" t="s">
        <v>1064</v>
      </c>
      <c r="E4006" s="120"/>
      <c r="G4006" s="110"/>
    </row>
    <row r="4007" spans="2:7" ht="21.75" customHeight="1">
      <c r="B4007" s="121">
        <v>41369</v>
      </c>
      <c r="C4007" s="118" t="s">
        <v>40</v>
      </c>
      <c r="D4007" s="118" t="s">
        <v>180</v>
      </c>
      <c r="E4007" s="78"/>
      <c r="G4007" s="110"/>
    </row>
    <row r="4008" spans="2:7" ht="21.75" customHeight="1">
      <c r="B4008" s="121">
        <v>41369</v>
      </c>
      <c r="C4008" s="118" t="s">
        <v>2</v>
      </c>
      <c r="D4008" s="118" t="s">
        <v>942</v>
      </c>
      <c r="E4008" s="78"/>
      <c r="G4008" s="110"/>
    </row>
    <row r="4009" spans="2:7" ht="21.75" customHeight="1">
      <c r="B4009" s="121">
        <v>41369</v>
      </c>
      <c r="C4009" s="118" t="s">
        <v>18</v>
      </c>
      <c r="D4009" s="118" t="s">
        <v>1078</v>
      </c>
      <c r="E4009" s="78"/>
      <c r="G4009" s="110"/>
    </row>
    <row r="4010" spans="2:7" ht="21.75" customHeight="1">
      <c r="B4010" s="121">
        <v>41369</v>
      </c>
      <c r="C4010" s="118" t="s">
        <v>28</v>
      </c>
      <c r="D4010" s="118" t="s">
        <v>431</v>
      </c>
      <c r="E4010" s="78"/>
      <c r="G4010" s="110"/>
    </row>
    <row r="4011" spans="2:7" ht="21.75" customHeight="1">
      <c r="B4011" s="121">
        <v>41369</v>
      </c>
      <c r="C4011" s="118" t="s">
        <v>28</v>
      </c>
      <c r="D4011" s="118" t="s">
        <v>431</v>
      </c>
      <c r="E4011" s="78"/>
      <c r="G4011" s="110"/>
    </row>
    <row r="4012" spans="2:7" ht="21.75" customHeight="1">
      <c r="B4012" s="121">
        <v>41369</v>
      </c>
      <c r="C4012" s="118" t="s">
        <v>40</v>
      </c>
      <c r="D4012" s="118" t="s">
        <v>180</v>
      </c>
      <c r="E4012" s="78"/>
      <c r="G4012" s="110"/>
    </row>
    <row r="4013" spans="2:7" ht="21.75" customHeight="1">
      <c r="B4013" s="121">
        <v>41369</v>
      </c>
      <c r="C4013" s="118" t="s">
        <v>2</v>
      </c>
      <c r="D4013" s="3" t="s">
        <v>769</v>
      </c>
      <c r="E4013" s="9"/>
      <c r="G4013" s="110"/>
    </row>
    <row r="4014" spans="2:7" ht="21.75" customHeight="1">
      <c r="B4014" s="121">
        <v>41370</v>
      </c>
      <c r="C4014" s="118" t="s">
        <v>3</v>
      </c>
      <c r="D4014" s="119" t="s">
        <v>1103</v>
      </c>
      <c r="E4014" s="120" t="s">
        <v>1104</v>
      </c>
      <c r="G4014" s="110"/>
    </row>
    <row r="4015" spans="2:7" ht="21.75" customHeight="1">
      <c r="B4015" s="121">
        <v>41370</v>
      </c>
      <c r="C4015" s="118" t="s">
        <v>3</v>
      </c>
      <c r="D4015" s="119" t="s">
        <v>1105</v>
      </c>
      <c r="E4015" s="120" t="s">
        <v>1104</v>
      </c>
      <c r="G4015" s="110"/>
    </row>
    <row r="4016" spans="2:7" ht="21.75" customHeight="1">
      <c r="B4016" s="121">
        <v>41370</v>
      </c>
      <c r="C4016" s="118" t="s">
        <v>3</v>
      </c>
      <c r="D4016" s="119" t="s">
        <v>1103</v>
      </c>
      <c r="E4016" s="120" t="s">
        <v>1104</v>
      </c>
      <c r="G4016" s="110"/>
    </row>
    <row r="4017" spans="2:7" ht="21.75" customHeight="1">
      <c r="B4017" s="121">
        <v>41370</v>
      </c>
      <c r="C4017" s="118" t="s">
        <v>3</v>
      </c>
      <c r="D4017" s="119" t="s">
        <v>1103</v>
      </c>
      <c r="E4017" s="117" t="s">
        <v>1104</v>
      </c>
      <c r="G4017" s="110"/>
    </row>
    <row r="4018" spans="2:7" ht="21.75" customHeight="1">
      <c r="B4018" s="121">
        <v>41370</v>
      </c>
      <c r="C4018" s="118" t="s">
        <v>3</v>
      </c>
      <c r="D4018" s="119" t="s">
        <v>1105</v>
      </c>
      <c r="E4018" s="117" t="s">
        <v>1104</v>
      </c>
      <c r="G4018" s="110"/>
    </row>
    <row r="4019" spans="2:7" ht="21.75" customHeight="1">
      <c r="B4019" s="121">
        <v>41370</v>
      </c>
      <c r="C4019" s="118" t="s">
        <v>28</v>
      </c>
      <c r="D4019" s="119" t="s">
        <v>1106</v>
      </c>
      <c r="E4019" s="117" t="s">
        <v>1104</v>
      </c>
      <c r="G4019" s="110"/>
    </row>
    <row r="4020" spans="2:7" ht="21.75" customHeight="1">
      <c r="B4020" s="121">
        <v>41370</v>
      </c>
      <c r="C4020" s="118" t="s">
        <v>3</v>
      </c>
      <c r="D4020" s="119" t="s">
        <v>1103</v>
      </c>
      <c r="E4020" s="120" t="s">
        <v>1104</v>
      </c>
      <c r="G4020" s="110"/>
    </row>
    <row r="4021" spans="2:7" ht="21.75" customHeight="1">
      <c r="B4021" s="121">
        <v>41370</v>
      </c>
      <c r="C4021" s="118" t="s">
        <v>94</v>
      </c>
      <c r="D4021" s="119" t="s">
        <v>432</v>
      </c>
      <c r="E4021" s="117" t="s">
        <v>1104</v>
      </c>
      <c r="G4021" s="110"/>
    </row>
    <row r="4022" spans="2:7" ht="21.75" customHeight="1">
      <c r="B4022" s="121">
        <v>41370</v>
      </c>
      <c r="C4022" s="118" t="s">
        <v>2</v>
      </c>
      <c r="D4022" s="119" t="s">
        <v>182</v>
      </c>
      <c r="E4022" s="120" t="s">
        <v>1104</v>
      </c>
      <c r="G4022" s="110"/>
    </row>
    <row r="4023" spans="2:7" ht="21.75" customHeight="1">
      <c r="B4023" s="121">
        <v>41370</v>
      </c>
      <c r="C4023" s="118" t="s">
        <v>3</v>
      </c>
      <c r="D4023" s="119" t="s">
        <v>1103</v>
      </c>
      <c r="E4023" s="111" t="s">
        <v>1104</v>
      </c>
      <c r="G4023" s="110"/>
    </row>
    <row r="4024" spans="2:7" ht="21.75" customHeight="1">
      <c r="B4024" s="121">
        <v>41370</v>
      </c>
      <c r="C4024" s="118" t="s">
        <v>3</v>
      </c>
      <c r="D4024" s="119" t="s">
        <v>1103</v>
      </c>
      <c r="E4024" s="112" t="s">
        <v>1104</v>
      </c>
      <c r="G4024" s="110"/>
    </row>
    <row r="4025" spans="2:7" ht="21.75" customHeight="1">
      <c r="B4025" s="121">
        <v>41370</v>
      </c>
      <c r="C4025" s="118" t="s">
        <v>3</v>
      </c>
      <c r="D4025" s="119" t="s">
        <v>1105</v>
      </c>
      <c r="E4025" s="112" t="s">
        <v>1104</v>
      </c>
      <c r="G4025" s="110"/>
    </row>
    <row r="4026" spans="2:7" ht="21.75" customHeight="1">
      <c r="B4026" s="121">
        <v>41370</v>
      </c>
      <c r="C4026" s="118" t="s">
        <v>3</v>
      </c>
      <c r="D4026" s="119" t="s">
        <v>1103</v>
      </c>
      <c r="E4026" s="163" t="s">
        <v>1104</v>
      </c>
      <c r="G4026" s="110"/>
    </row>
    <row r="4027" spans="2:7" ht="21.75" customHeight="1">
      <c r="B4027" s="121">
        <v>41370</v>
      </c>
      <c r="C4027" s="118" t="s">
        <v>3</v>
      </c>
      <c r="D4027" s="119" t="s">
        <v>1103</v>
      </c>
      <c r="E4027" s="164" t="s">
        <v>1104</v>
      </c>
      <c r="G4027" s="110"/>
    </row>
    <row r="4028" spans="2:7" ht="21.75" customHeight="1">
      <c r="B4028" s="121">
        <v>41370</v>
      </c>
      <c r="C4028" s="118" t="s">
        <v>2</v>
      </c>
      <c r="D4028" s="119" t="s">
        <v>182</v>
      </c>
      <c r="E4028" s="120" t="s">
        <v>1104</v>
      </c>
      <c r="G4028" s="110"/>
    </row>
    <row r="4029" spans="2:7" ht="21.75" customHeight="1">
      <c r="B4029" s="121">
        <v>41372</v>
      </c>
      <c r="C4029" s="118" t="s">
        <v>40</v>
      </c>
      <c r="D4029" s="118" t="s">
        <v>180</v>
      </c>
      <c r="E4029" s="120"/>
      <c r="G4029" s="110"/>
    </row>
    <row r="4030" spans="2:7" ht="21.75" customHeight="1">
      <c r="B4030" s="121">
        <v>41372</v>
      </c>
      <c r="C4030" s="118" t="s">
        <v>2</v>
      </c>
      <c r="D4030" s="118" t="s">
        <v>182</v>
      </c>
      <c r="E4030" s="120"/>
      <c r="G4030" s="110"/>
    </row>
    <row r="4031" spans="2:7" ht="21.75" customHeight="1">
      <c r="B4031" s="121">
        <v>41372</v>
      </c>
      <c r="C4031" s="118" t="s">
        <v>40</v>
      </c>
      <c r="D4031" s="118" t="s">
        <v>180</v>
      </c>
      <c r="E4031" s="120"/>
      <c r="G4031" s="110"/>
    </row>
    <row r="4032" spans="2:7" ht="21.75" customHeight="1">
      <c r="B4032" s="121">
        <v>41372</v>
      </c>
      <c r="C4032" s="118" t="s">
        <v>2</v>
      </c>
      <c r="D4032" s="118" t="s">
        <v>182</v>
      </c>
      <c r="E4032" s="117"/>
      <c r="G4032" s="110"/>
    </row>
    <row r="4033" spans="2:7" ht="21.75" customHeight="1">
      <c r="B4033" s="121">
        <v>41372</v>
      </c>
      <c r="C4033" s="118" t="s">
        <v>2</v>
      </c>
      <c r="D4033" s="118" t="s">
        <v>182</v>
      </c>
      <c r="E4033" s="117"/>
      <c r="G4033" s="110"/>
    </row>
    <row r="4034" spans="2:7" ht="21.75" customHeight="1">
      <c r="B4034" s="121">
        <v>41372</v>
      </c>
      <c r="C4034" s="118" t="s">
        <v>94</v>
      </c>
      <c r="D4034" s="118" t="s">
        <v>1108</v>
      </c>
      <c r="E4034" s="117"/>
      <c r="G4034" s="110"/>
    </row>
    <row r="4035" spans="2:7" ht="21.75" customHeight="1">
      <c r="B4035" s="121">
        <v>41372</v>
      </c>
      <c r="C4035" s="118" t="s">
        <v>28</v>
      </c>
      <c r="D4035" s="118" t="s">
        <v>107</v>
      </c>
      <c r="E4035" s="120"/>
      <c r="G4035" s="110"/>
    </row>
    <row r="4036" spans="2:7" ht="21.75" customHeight="1">
      <c r="B4036" s="121">
        <v>41372</v>
      </c>
      <c r="C4036" s="118" t="s">
        <v>28</v>
      </c>
      <c r="D4036" s="118" t="s">
        <v>107</v>
      </c>
      <c r="E4036" s="117"/>
      <c r="G4036" s="110"/>
    </row>
    <row r="4037" spans="2:7" ht="21.75" customHeight="1">
      <c r="B4037" s="121">
        <v>41372</v>
      </c>
      <c r="C4037" s="118" t="s">
        <v>2</v>
      </c>
      <c r="D4037" s="118" t="s">
        <v>182</v>
      </c>
      <c r="E4037" s="120"/>
      <c r="G4037" s="110"/>
    </row>
    <row r="4038" spans="2:7" ht="21.75" customHeight="1">
      <c r="B4038" s="121">
        <v>41372</v>
      </c>
      <c r="C4038" s="118" t="s">
        <v>40</v>
      </c>
      <c r="D4038" s="118" t="s">
        <v>180</v>
      </c>
      <c r="E4038" s="111"/>
      <c r="G4038" s="110"/>
    </row>
    <row r="4039" spans="2:7" ht="21.75" customHeight="1">
      <c r="B4039" s="121">
        <v>41372</v>
      </c>
      <c r="C4039" s="118" t="s">
        <v>40</v>
      </c>
      <c r="D4039" s="118" t="s">
        <v>1109</v>
      </c>
      <c r="E4039" s="112"/>
      <c r="G4039" s="110"/>
    </row>
    <row r="4040" spans="2:7" ht="21.75" customHeight="1">
      <c r="B4040" s="121">
        <v>41372</v>
      </c>
      <c r="C4040" s="118" t="s">
        <v>40</v>
      </c>
      <c r="D4040" s="119" t="s">
        <v>180</v>
      </c>
      <c r="E4040" s="112"/>
      <c r="G4040" s="110"/>
    </row>
    <row r="4041" spans="2:7" ht="21.75" customHeight="1">
      <c r="B4041" s="121">
        <v>41372</v>
      </c>
      <c r="C4041" s="118" t="s">
        <v>28</v>
      </c>
      <c r="D4041" s="119" t="s">
        <v>850</v>
      </c>
      <c r="E4041" s="113"/>
      <c r="G4041" s="110"/>
    </row>
    <row r="4042" spans="2:7" ht="21.75" customHeight="1">
      <c r="B4042" s="121">
        <v>41372</v>
      </c>
      <c r="C4042" s="118" t="s">
        <v>94</v>
      </c>
      <c r="D4042" s="119" t="s">
        <v>1108</v>
      </c>
      <c r="E4042" s="32"/>
      <c r="G4042" s="110"/>
    </row>
    <row r="4043" spans="2:7" ht="21.75" customHeight="1">
      <c r="B4043" s="121">
        <v>41372</v>
      </c>
      <c r="C4043" s="118" t="s">
        <v>184</v>
      </c>
      <c r="D4043" s="119" t="s">
        <v>2544</v>
      </c>
      <c r="E4043" s="120"/>
      <c r="G4043" s="110"/>
    </row>
    <row r="4044" spans="2:7" ht="21.75" customHeight="1">
      <c r="B4044" s="121">
        <v>41372</v>
      </c>
      <c r="C4044" s="118" t="s">
        <v>40</v>
      </c>
      <c r="D4044" s="119" t="s">
        <v>180</v>
      </c>
      <c r="E4044" s="78"/>
      <c r="G4044" s="110"/>
    </row>
    <row r="4045" spans="2:7" ht="21.75" customHeight="1">
      <c r="B4045" s="121">
        <v>41372</v>
      </c>
      <c r="C4045" s="118" t="s">
        <v>2</v>
      </c>
      <c r="D4045" s="119" t="s">
        <v>182</v>
      </c>
      <c r="E4045" s="78"/>
      <c r="G4045" s="110"/>
    </row>
    <row r="4046" spans="2:7" ht="21.75" customHeight="1">
      <c r="B4046" s="121">
        <v>41372</v>
      </c>
      <c r="C4046" s="118" t="s">
        <v>28</v>
      </c>
      <c r="D4046" s="119" t="s">
        <v>850</v>
      </c>
      <c r="E4046" s="78"/>
      <c r="G4046" s="110"/>
    </row>
    <row r="4047" spans="2:7" ht="21.75" customHeight="1">
      <c r="B4047" s="121">
        <v>41372</v>
      </c>
      <c r="C4047" s="118" t="s">
        <v>155</v>
      </c>
      <c r="D4047" s="119" t="s">
        <v>1110</v>
      </c>
      <c r="E4047" s="78"/>
      <c r="G4047" s="110"/>
    </row>
    <row r="4048" spans="2:7" ht="21.75" customHeight="1">
      <c r="B4048" s="121">
        <v>41373</v>
      </c>
      <c r="C4048" s="118" t="s">
        <v>40</v>
      </c>
      <c r="D4048" s="118" t="s">
        <v>180</v>
      </c>
      <c r="E4048" s="120"/>
      <c r="G4048" s="110"/>
    </row>
    <row r="4049" spans="2:7" ht="21.75" customHeight="1">
      <c r="B4049" s="121">
        <v>41373</v>
      </c>
      <c r="C4049" s="118" t="s">
        <v>40</v>
      </c>
      <c r="D4049" s="118" t="s">
        <v>1111</v>
      </c>
      <c r="E4049" s="120"/>
      <c r="G4049" s="110"/>
    </row>
    <row r="4050" spans="2:7" ht="21.75" customHeight="1">
      <c r="B4050" s="121">
        <v>41373</v>
      </c>
      <c r="C4050" s="118" t="s">
        <v>2</v>
      </c>
      <c r="D4050" s="118" t="s">
        <v>182</v>
      </c>
      <c r="E4050" s="120"/>
      <c r="G4050" s="110"/>
    </row>
    <row r="4051" spans="2:7" ht="21.75" customHeight="1">
      <c r="B4051" s="121">
        <v>41373</v>
      </c>
      <c r="C4051" s="118" t="s">
        <v>2516</v>
      </c>
      <c r="D4051" s="118" t="s">
        <v>1113</v>
      </c>
      <c r="E4051" s="117"/>
      <c r="G4051" s="110"/>
    </row>
    <row r="4052" spans="2:7" ht="21.75" customHeight="1">
      <c r="B4052" s="121">
        <v>41373</v>
      </c>
      <c r="C4052" s="118" t="s">
        <v>28</v>
      </c>
      <c r="D4052" s="118" t="s">
        <v>107</v>
      </c>
      <c r="E4052" s="117"/>
      <c r="G4052" s="110"/>
    </row>
    <row r="4053" spans="2:7" ht="21.75" customHeight="1">
      <c r="B4053" s="121">
        <v>41373</v>
      </c>
      <c r="C4053" s="118" t="s">
        <v>155</v>
      </c>
      <c r="D4053" s="118" t="s">
        <v>1114</v>
      </c>
      <c r="E4053" s="117"/>
      <c r="G4053" s="110"/>
    </row>
    <row r="4054" spans="2:7" ht="21.75" customHeight="1">
      <c r="B4054" s="121">
        <v>41373</v>
      </c>
      <c r="C4054" s="118" t="s">
        <v>155</v>
      </c>
      <c r="D4054" s="118" t="s">
        <v>1114</v>
      </c>
      <c r="E4054" s="120"/>
      <c r="G4054" s="110"/>
    </row>
    <row r="4055" spans="2:7" ht="21.75" customHeight="1">
      <c r="B4055" s="121">
        <v>41373</v>
      </c>
      <c r="C4055" s="118" t="s">
        <v>392</v>
      </c>
      <c r="D4055" s="119" t="s">
        <v>1115</v>
      </c>
      <c r="E4055" s="117"/>
      <c r="G4055" s="110"/>
    </row>
    <row r="4056" spans="2:7" ht="21.75" customHeight="1">
      <c r="B4056" s="121">
        <v>41373</v>
      </c>
      <c r="C4056" s="118" t="s">
        <v>94</v>
      </c>
      <c r="D4056" s="119" t="s">
        <v>1108</v>
      </c>
      <c r="E4056" s="120"/>
      <c r="G4056" s="110"/>
    </row>
    <row r="4057" spans="2:7" ht="21.75" customHeight="1">
      <c r="B4057" s="121">
        <v>41373</v>
      </c>
      <c r="C4057" s="118" t="s">
        <v>28</v>
      </c>
      <c r="D4057" s="119" t="s">
        <v>107</v>
      </c>
      <c r="E4057" s="111"/>
      <c r="G4057" s="110"/>
    </row>
    <row r="4058" spans="2:7" ht="21.75" customHeight="1">
      <c r="B4058" s="121">
        <v>41373</v>
      </c>
      <c r="C4058" s="118" t="s">
        <v>2</v>
      </c>
      <c r="D4058" s="119" t="s">
        <v>182</v>
      </c>
      <c r="E4058" s="112"/>
      <c r="G4058" s="110"/>
    </row>
    <row r="4059" spans="2:7" ht="21.75" customHeight="1">
      <c r="B4059" s="121">
        <v>41373</v>
      </c>
      <c r="C4059" s="118" t="s">
        <v>40</v>
      </c>
      <c r="D4059" s="119" t="s">
        <v>180</v>
      </c>
      <c r="E4059" s="112"/>
      <c r="G4059" s="110"/>
    </row>
    <row r="4060" spans="2:7" ht="21.75" customHeight="1">
      <c r="B4060" s="121">
        <v>41373</v>
      </c>
      <c r="C4060" s="118" t="s">
        <v>392</v>
      </c>
      <c r="D4060" s="119" t="s">
        <v>1115</v>
      </c>
      <c r="E4060" s="113"/>
      <c r="G4060" s="110"/>
    </row>
    <row r="4061" spans="2:7" ht="21.75" customHeight="1">
      <c r="B4061" s="121">
        <v>41373</v>
      </c>
      <c r="C4061" s="118" t="s">
        <v>2</v>
      </c>
      <c r="D4061" s="119" t="s">
        <v>182</v>
      </c>
      <c r="E4061" s="32"/>
      <c r="G4061" s="110"/>
    </row>
    <row r="4062" spans="2:7" ht="21.75" customHeight="1">
      <c r="B4062" s="121">
        <v>41373</v>
      </c>
      <c r="C4062" s="118" t="s">
        <v>2</v>
      </c>
      <c r="D4062" s="119" t="s">
        <v>182</v>
      </c>
      <c r="E4062" s="120"/>
      <c r="G4062" s="110"/>
    </row>
    <row r="4063" spans="2:7" ht="21.75" customHeight="1">
      <c r="B4063" s="121">
        <v>41373</v>
      </c>
      <c r="C4063" s="118" t="s">
        <v>40</v>
      </c>
      <c r="D4063" s="119" t="s">
        <v>180</v>
      </c>
      <c r="E4063" s="78"/>
      <c r="G4063" s="110"/>
    </row>
    <row r="4064" spans="2:7" ht="21.75" customHeight="1">
      <c r="B4064" s="121">
        <v>41373</v>
      </c>
      <c r="C4064" s="118" t="s">
        <v>2</v>
      </c>
      <c r="D4064" s="119" t="s">
        <v>182</v>
      </c>
      <c r="E4064" s="78"/>
      <c r="G4064" s="110"/>
    </row>
    <row r="4065" spans="2:7" ht="21.75" customHeight="1">
      <c r="B4065" s="121">
        <v>41373</v>
      </c>
      <c r="C4065" s="118" t="s">
        <v>40</v>
      </c>
      <c r="D4065" s="119" t="s">
        <v>180</v>
      </c>
      <c r="E4065" s="78"/>
      <c r="G4065" s="110"/>
    </row>
    <row r="4066" spans="2:7" ht="21.75" customHeight="1">
      <c r="B4066" s="121">
        <v>41373</v>
      </c>
      <c r="C4066" s="118" t="s">
        <v>40</v>
      </c>
      <c r="D4066" s="119" t="s">
        <v>180</v>
      </c>
      <c r="E4066" s="78"/>
      <c r="G4066" s="110"/>
    </row>
    <row r="4067" spans="2:7" ht="21.75" customHeight="1">
      <c r="B4067" s="121">
        <v>41373</v>
      </c>
      <c r="C4067" s="118" t="s">
        <v>392</v>
      </c>
      <c r="D4067" s="119" t="s">
        <v>1115</v>
      </c>
      <c r="E4067" s="78"/>
      <c r="G4067" s="110"/>
    </row>
    <row r="4068" spans="2:7" ht="21.75" customHeight="1">
      <c r="B4068" s="121">
        <v>41373</v>
      </c>
      <c r="C4068" s="118" t="s">
        <v>392</v>
      </c>
      <c r="D4068" s="119" t="s">
        <v>1115</v>
      </c>
      <c r="E4068" s="78"/>
      <c r="G4068" s="110"/>
    </row>
    <row r="4069" spans="2:7" ht="21.75" customHeight="1">
      <c r="B4069" s="121">
        <v>41373</v>
      </c>
      <c r="C4069" s="118" t="s">
        <v>392</v>
      </c>
      <c r="D4069" s="119" t="s">
        <v>1115</v>
      </c>
      <c r="E4069" s="9"/>
      <c r="G4069" s="110"/>
    </row>
    <row r="4070" spans="2:7" ht="21.75" customHeight="1">
      <c r="B4070" s="121">
        <v>41373</v>
      </c>
      <c r="C4070" s="118" t="s">
        <v>2</v>
      </c>
      <c r="D4070" s="119" t="s">
        <v>182</v>
      </c>
      <c r="E4070" s="9"/>
      <c r="G4070" s="110"/>
    </row>
    <row r="4071" spans="2:7" ht="21.75" customHeight="1">
      <c r="B4071" s="121">
        <v>41373</v>
      </c>
      <c r="C4071" s="118" t="s">
        <v>40</v>
      </c>
      <c r="D4071" s="119" t="s">
        <v>180</v>
      </c>
      <c r="E4071" s="9"/>
      <c r="G4071" s="110"/>
    </row>
    <row r="4072" spans="2:7" ht="21.75" customHeight="1">
      <c r="B4072" s="121">
        <v>41373</v>
      </c>
      <c r="C4072" s="118" t="s">
        <v>40</v>
      </c>
      <c r="D4072" s="119" t="s">
        <v>1116</v>
      </c>
      <c r="E4072" s="9"/>
      <c r="G4072" s="110"/>
    </row>
    <row r="4073" spans="2:7" ht="21.75" customHeight="1">
      <c r="B4073" s="121">
        <v>41373</v>
      </c>
      <c r="C4073" s="118" t="s">
        <v>2</v>
      </c>
      <c r="D4073" s="119" t="s">
        <v>182</v>
      </c>
      <c r="E4073" s="9"/>
      <c r="G4073" s="110"/>
    </row>
    <row r="4074" spans="2:7" ht="21.75" customHeight="1">
      <c r="B4074" s="121">
        <v>41373</v>
      </c>
      <c r="C4074" s="118" t="s">
        <v>40</v>
      </c>
      <c r="D4074" s="119" t="s">
        <v>180</v>
      </c>
      <c r="E4074" s="9"/>
      <c r="G4074" s="110"/>
    </row>
    <row r="4075" spans="2:7" ht="21.75" customHeight="1">
      <c r="B4075" s="121">
        <v>41373</v>
      </c>
      <c r="C4075" s="118" t="s">
        <v>40</v>
      </c>
      <c r="D4075" s="119" t="s">
        <v>43</v>
      </c>
      <c r="E4075" s="9"/>
      <c r="G4075" s="110"/>
    </row>
    <row r="4076" spans="2:7" ht="21.75" customHeight="1">
      <c r="B4076" s="121">
        <v>41373</v>
      </c>
      <c r="C4076" s="118" t="s">
        <v>40</v>
      </c>
      <c r="D4076" s="119" t="s">
        <v>43</v>
      </c>
      <c r="E4076" s="9"/>
      <c r="G4076" s="110"/>
    </row>
    <row r="4077" spans="2:7" ht="21.75" customHeight="1">
      <c r="B4077" s="121">
        <v>41374</v>
      </c>
      <c r="C4077" s="118" t="s">
        <v>155</v>
      </c>
      <c r="D4077" s="119" t="s">
        <v>1110</v>
      </c>
      <c r="E4077" s="120"/>
      <c r="G4077" s="110"/>
    </row>
    <row r="4078" spans="2:7" ht="21.75" customHeight="1">
      <c r="B4078" s="121">
        <v>41374</v>
      </c>
      <c r="C4078" s="118" t="s">
        <v>155</v>
      </c>
      <c r="D4078" s="119" t="s">
        <v>1110</v>
      </c>
      <c r="E4078" s="120"/>
      <c r="G4078" s="110"/>
    </row>
    <row r="4079" spans="2:7" ht="21.75" customHeight="1">
      <c r="B4079" s="121">
        <v>41374</v>
      </c>
      <c r="C4079" s="118" t="s">
        <v>40</v>
      </c>
      <c r="D4079" s="119" t="s">
        <v>1109</v>
      </c>
      <c r="E4079" s="120"/>
      <c r="G4079" s="110"/>
    </row>
    <row r="4080" spans="2:7" ht="21.75" customHeight="1">
      <c r="B4080" s="121">
        <v>41374</v>
      </c>
      <c r="C4080" s="118" t="s">
        <v>392</v>
      </c>
      <c r="D4080" s="119" t="s">
        <v>1115</v>
      </c>
      <c r="E4080" s="117"/>
      <c r="G4080" s="110"/>
    </row>
    <row r="4081" spans="2:7" ht="21.75" customHeight="1">
      <c r="B4081" s="121">
        <v>41374</v>
      </c>
      <c r="C4081" s="118" t="s">
        <v>2</v>
      </c>
      <c r="D4081" s="119" t="s">
        <v>182</v>
      </c>
      <c r="E4081" s="117"/>
      <c r="G4081" s="110"/>
    </row>
    <row r="4082" spans="2:7" ht="21.75" customHeight="1">
      <c r="B4082" s="121">
        <v>41375</v>
      </c>
      <c r="C4082" s="118" t="s">
        <v>28</v>
      </c>
      <c r="D4082" s="118" t="s">
        <v>181</v>
      </c>
      <c r="E4082" s="120"/>
      <c r="G4082" s="110"/>
    </row>
    <row r="4083" spans="2:7" ht="21.75" customHeight="1">
      <c r="B4083" s="121">
        <v>41375</v>
      </c>
      <c r="C4083" s="118" t="s">
        <v>40</v>
      </c>
      <c r="D4083" s="118" t="s">
        <v>945</v>
      </c>
      <c r="E4083" s="120"/>
      <c r="G4083" s="110"/>
    </row>
    <row r="4084" spans="2:7" ht="21.75" customHeight="1">
      <c r="B4084" s="121">
        <v>41375</v>
      </c>
      <c r="C4084" s="118" t="s">
        <v>184</v>
      </c>
      <c r="D4084" s="119" t="s">
        <v>2544</v>
      </c>
      <c r="E4084" s="120"/>
      <c r="G4084" s="110"/>
    </row>
    <row r="4085" spans="2:7" ht="21.75" customHeight="1">
      <c r="B4085" s="121">
        <v>41375</v>
      </c>
      <c r="C4085" s="118" t="s">
        <v>40</v>
      </c>
      <c r="D4085" s="119" t="s">
        <v>43</v>
      </c>
      <c r="E4085" s="117"/>
      <c r="G4085" s="110"/>
    </row>
    <row r="4086" spans="2:7" ht="21.75" customHeight="1">
      <c r="B4086" s="121">
        <v>41375</v>
      </c>
      <c r="C4086" s="118" t="s">
        <v>40</v>
      </c>
      <c r="D4086" s="119" t="s">
        <v>180</v>
      </c>
      <c r="E4086" s="117"/>
      <c r="G4086" s="110"/>
    </row>
    <row r="4087" spans="2:7" ht="21.75" customHeight="1">
      <c r="B4087" s="121">
        <v>41375</v>
      </c>
      <c r="C4087" s="118" t="s">
        <v>2</v>
      </c>
      <c r="D4087" s="119" t="s">
        <v>182</v>
      </c>
      <c r="E4087" s="117"/>
      <c r="G4087" s="110"/>
    </row>
    <row r="4088" spans="2:7" ht="21.75" customHeight="1">
      <c r="B4088" s="121">
        <v>41375</v>
      </c>
      <c r="C4088" s="118" t="s">
        <v>40</v>
      </c>
      <c r="D4088" s="119" t="s">
        <v>1109</v>
      </c>
      <c r="E4088" s="120"/>
      <c r="G4088" s="110"/>
    </row>
    <row r="4089" spans="2:7" ht="21.75" customHeight="1">
      <c r="B4089" s="121">
        <v>41375</v>
      </c>
      <c r="C4089" s="118" t="s">
        <v>40</v>
      </c>
      <c r="D4089" s="119" t="s">
        <v>43</v>
      </c>
      <c r="E4089" s="117"/>
      <c r="G4089" s="110"/>
    </row>
    <row r="4090" spans="2:7" ht="21.75" customHeight="1">
      <c r="B4090" s="121">
        <v>41375</v>
      </c>
      <c r="C4090" s="118" t="s">
        <v>40</v>
      </c>
      <c r="D4090" s="119" t="s">
        <v>1109</v>
      </c>
      <c r="E4090" s="120"/>
      <c r="G4090" s="110"/>
    </row>
    <row r="4091" spans="2:7" ht="21.75" customHeight="1">
      <c r="B4091" s="121">
        <v>41375</v>
      </c>
      <c r="C4091" s="118" t="s">
        <v>40</v>
      </c>
      <c r="D4091" s="119" t="s">
        <v>180</v>
      </c>
      <c r="E4091" s="111"/>
      <c r="G4091" s="110"/>
    </row>
    <row r="4092" spans="2:7" ht="21.75" customHeight="1">
      <c r="B4092" s="121">
        <v>41375</v>
      </c>
      <c r="C4092" s="118" t="s">
        <v>392</v>
      </c>
      <c r="D4092" s="119" t="s">
        <v>1115</v>
      </c>
      <c r="E4092" s="112"/>
      <c r="G4092" s="110"/>
    </row>
    <row r="4093" spans="2:7" ht="21.75" customHeight="1">
      <c r="B4093" s="121">
        <v>41375</v>
      </c>
      <c r="C4093" s="118" t="s">
        <v>184</v>
      </c>
      <c r="D4093" s="119" t="s">
        <v>2544</v>
      </c>
      <c r="E4093" s="112"/>
      <c r="G4093" s="110"/>
    </row>
    <row r="4094" spans="2:7" ht="21.75" customHeight="1">
      <c r="B4094" s="121">
        <v>41375</v>
      </c>
      <c r="C4094" s="118" t="s">
        <v>184</v>
      </c>
      <c r="D4094" s="119" t="s">
        <v>2545</v>
      </c>
      <c r="E4094" s="113"/>
      <c r="G4094" s="110"/>
    </row>
    <row r="4095" spans="2:7" ht="21.75" customHeight="1">
      <c r="B4095" s="121">
        <v>41375</v>
      </c>
      <c r="C4095" s="118" t="s">
        <v>40</v>
      </c>
      <c r="D4095" s="119" t="s">
        <v>180</v>
      </c>
      <c r="E4095" s="32"/>
      <c r="G4095" s="110"/>
    </row>
    <row r="4096" spans="2:7" ht="21.75" customHeight="1">
      <c r="B4096" s="121">
        <v>41375</v>
      </c>
      <c r="C4096" s="118" t="s">
        <v>184</v>
      </c>
      <c r="D4096" s="119" t="s">
        <v>2546</v>
      </c>
      <c r="E4096" s="120"/>
      <c r="G4096" s="110"/>
    </row>
    <row r="4097" spans="2:7" ht="21.75" customHeight="1">
      <c r="B4097" s="121">
        <v>41375</v>
      </c>
      <c r="C4097" s="118" t="s">
        <v>392</v>
      </c>
      <c r="D4097" s="119" t="s">
        <v>1115</v>
      </c>
      <c r="E4097" s="78"/>
      <c r="G4097" s="110"/>
    </row>
    <row r="4098" spans="2:7" ht="21.75" customHeight="1">
      <c r="B4098" s="121">
        <v>41375</v>
      </c>
      <c r="C4098" s="118" t="s">
        <v>94</v>
      </c>
      <c r="D4098" s="119" t="s">
        <v>1108</v>
      </c>
      <c r="E4098" s="78"/>
      <c r="G4098" s="110"/>
    </row>
    <row r="4099" spans="2:7" ht="21.75" customHeight="1">
      <c r="B4099" s="121">
        <v>41375</v>
      </c>
      <c r="C4099" s="118" t="s">
        <v>2</v>
      </c>
      <c r="D4099" s="119" t="s">
        <v>182</v>
      </c>
      <c r="E4099" s="78"/>
      <c r="G4099" s="110"/>
    </row>
    <row r="4100" spans="2:7" ht="21.75" customHeight="1">
      <c r="B4100" s="121">
        <v>41375</v>
      </c>
      <c r="C4100" s="118" t="s">
        <v>2</v>
      </c>
      <c r="D4100" s="119" t="s">
        <v>1117</v>
      </c>
      <c r="E4100" s="78"/>
      <c r="G4100" s="110"/>
    </row>
    <row r="4101" spans="2:7" ht="21.75" customHeight="1">
      <c r="B4101" s="121">
        <v>41375</v>
      </c>
      <c r="C4101" s="118" t="s">
        <v>40</v>
      </c>
      <c r="D4101" s="119" t="s">
        <v>180</v>
      </c>
      <c r="E4101" s="78"/>
      <c r="G4101" s="110"/>
    </row>
    <row r="4102" spans="2:7" ht="21.75" customHeight="1">
      <c r="B4102" s="121">
        <v>41375</v>
      </c>
      <c r="C4102" s="118" t="s">
        <v>2</v>
      </c>
      <c r="D4102" s="119" t="s">
        <v>182</v>
      </c>
      <c r="E4102" s="78"/>
      <c r="G4102" s="110"/>
    </row>
    <row r="4103" spans="2:7" ht="21.75" customHeight="1">
      <c r="B4103" s="121">
        <v>41375</v>
      </c>
      <c r="C4103" s="118" t="s">
        <v>40</v>
      </c>
      <c r="D4103" s="119" t="s">
        <v>43</v>
      </c>
      <c r="E4103" s="9"/>
      <c r="G4103" s="110"/>
    </row>
    <row r="4104" spans="2:7" ht="21.75" customHeight="1">
      <c r="B4104" s="121">
        <v>41375</v>
      </c>
      <c r="C4104" s="118" t="s">
        <v>40</v>
      </c>
      <c r="D4104" s="119" t="s">
        <v>1109</v>
      </c>
      <c r="E4104" s="9"/>
      <c r="G4104" s="110"/>
    </row>
    <row r="4105" spans="2:7" ht="21.75" customHeight="1">
      <c r="B4105" s="121">
        <v>41376</v>
      </c>
      <c r="C4105" s="118" t="s">
        <v>40</v>
      </c>
      <c r="D4105" s="118" t="s">
        <v>180</v>
      </c>
      <c r="E4105" s="120"/>
      <c r="G4105" s="110"/>
    </row>
    <row r="4106" spans="2:7" ht="21.75" customHeight="1">
      <c r="B4106" s="121">
        <v>41376</v>
      </c>
      <c r="C4106" s="118" t="s">
        <v>155</v>
      </c>
      <c r="D4106" s="118" t="s">
        <v>1110</v>
      </c>
      <c r="E4106" s="120"/>
      <c r="G4106" s="110"/>
    </row>
    <row r="4107" spans="2:7" ht="21.75" customHeight="1">
      <c r="B4107" s="121">
        <v>41376</v>
      </c>
      <c r="C4107" s="118" t="s">
        <v>40</v>
      </c>
      <c r="D4107" s="118" t="s">
        <v>180</v>
      </c>
      <c r="E4107" s="120"/>
      <c r="G4107" s="110"/>
    </row>
    <row r="4108" spans="2:7" ht="21.75" customHeight="1">
      <c r="B4108" s="121">
        <v>41376</v>
      </c>
      <c r="C4108" s="118" t="s">
        <v>94</v>
      </c>
      <c r="D4108" s="118" t="s">
        <v>179</v>
      </c>
      <c r="E4108" s="117"/>
      <c r="G4108" s="110"/>
    </row>
    <row r="4109" spans="2:7" ht="21.75" customHeight="1">
      <c r="B4109" s="121">
        <v>41376</v>
      </c>
      <c r="C4109" s="118" t="s">
        <v>28</v>
      </c>
      <c r="D4109" s="118" t="s">
        <v>1122</v>
      </c>
      <c r="E4109" s="117"/>
      <c r="G4109" s="110"/>
    </row>
    <row r="4110" spans="2:7" ht="21.75" customHeight="1">
      <c r="B4110" s="121">
        <v>41376</v>
      </c>
      <c r="C4110" s="118" t="s">
        <v>2</v>
      </c>
      <c r="D4110" s="118" t="s">
        <v>182</v>
      </c>
      <c r="E4110" s="117"/>
      <c r="G4110" s="110"/>
    </row>
    <row r="4111" spans="2:7" ht="21.75" customHeight="1">
      <c r="B4111" s="121">
        <v>41376</v>
      </c>
      <c r="C4111" s="118" t="s">
        <v>2</v>
      </c>
      <c r="D4111" s="118" t="s">
        <v>182</v>
      </c>
      <c r="E4111" s="120"/>
      <c r="G4111" s="110"/>
    </row>
    <row r="4112" spans="2:7" ht="21.75" customHeight="1">
      <c r="B4112" s="121">
        <v>41376</v>
      </c>
      <c r="C4112" s="118" t="s">
        <v>392</v>
      </c>
      <c r="D4112" s="119" t="s">
        <v>1115</v>
      </c>
      <c r="E4112" s="117"/>
      <c r="G4112" s="110"/>
    </row>
    <row r="4113" spans="2:7" ht="21.75" customHeight="1">
      <c r="B4113" s="121">
        <v>41376</v>
      </c>
      <c r="C4113" s="118" t="s">
        <v>392</v>
      </c>
      <c r="D4113" s="119" t="s">
        <v>1115</v>
      </c>
      <c r="E4113" s="120"/>
      <c r="G4113" s="110"/>
    </row>
    <row r="4114" spans="2:7" ht="21.75" customHeight="1">
      <c r="B4114" s="121">
        <v>41376</v>
      </c>
      <c r="C4114" s="118" t="s">
        <v>40</v>
      </c>
      <c r="D4114" s="119" t="s">
        <v>180</v>
      </c>
      <c r="E4114" s="111"/>
      <c r="G4114" s="110"/>
    </row>
    <row r="4115" spans="2:7" ht="21.75" customHeight="1">
      <c r="B4115" s="121">
        <v>41376</v>
      </c>
      <c r="C4115" s="118" t="s">
        <v>94</v>
      </c>
      <c r="D4115" s="119" t="s">
        <v>1108</v>
      </c>
      <c r="E4115" s="112"/>
      <c r="G4115" s="110"/>
    </row>
    <row r="4116" spans="2:7" ht="21.75" customHeight="1">
      <c r="B4116" s="121">
        <v>41376</v>
      </c>
      <c r="C4116" s="118" t="s">
        <v>28</v>
      </c>
      <c r="D4116" s="119" t="s">
        <v>850</v>
      </c>
      <c r="E4116" s="112"/>
      <c r="G4116" s="110"/>
    </row>
    <row r="4117" spans="2:7" ht="21.75" customHeight="1">
      <c r="B4117" s="121">
        <v>41376</v>
      </c>
      <c r="C4117" s="118" t="s">
        <v>28</v>
      </c>
      <c r="D4117" s="119" t="s">
        <v>1118</v>
      </c>
      <c r="E4117" s="113"/>
      <c r="G4117" s="110"/>
    </row>
    <row r="4118" spans="2:7" ht="21.75" customHeight="1">
      <c r="B4118" s="121">
        <v>41376</v>
      </c>
      <c r="C4118" s="118" t="s">
        <v>2501</v>
      </c>
      <c r="D4118" s="119" t="s">
        <v>1119</v>
      </c>
      <c r="E4118" s="32"/>
      <c r="G4118" s="110"/>
    </row>
    <row r="4119" spans="2:7" ht="21.75" customHeight="1">
      <c r="B4119" s="121">
        <v>41376</v>
      </c>
      <c r="C4119" s="118" t="s">
        <v>2</v>
      </c>
      <c r="D4119" s="119" t="s">
        <v>182</v>
      </c>
      <c r="E4119" s="120"/>
      <c r="G4119" s="110"/>
    </row>
    <row r="4120" spans="2:7" ht="21.75" customHeight="1">
      <c r="B4120" s="121">
        <v>41376</v>
      </c>
      <c r="C4120" s="118" t="s">
        <v>392</v>
      </c>
      <c r="D4120" s="119" t="s">
        <v>1120</v>
      </c>
      <c r="E4120" s="78"/>
      <c r="G4120" s="110"/>
    </row>
    <row r="4121" spans="2:7" ht="21.75" customHeight="1">
      <c r="B4121" s="121">
        <v>41376</v>
      </c>
      <c r="C4121" s="118" t="s">
        <v>2</v>
      </c>
      <c r="D4121" s="119" t="s">
        <v>182</v>
      </c>
      <c r="E4121" s="78"/>
      <c r="G4121" s="110"/>
    </row>
    <row r="4122" spans="2:7" ht="21.75" customHeight="1">
      <c r="B4122" s="121">
        <v>41376</v>
      </c>
      <c r="C4122" s="118" t="s">
        <v>184</v>
      </c>
      <c r="D4122" s="119" t="s">
        <v>2546</v>
      </c>
      <c r="E4122" s="78"/>
      <c r="G4122" s="110"/>
    </row>
    <row r="4123" spans="2:7" ht="21.75" customHeight="1">
      <c r="B4123" s="121">
        <v>41376</v>
      </c>
      <c r="C4123" s="118" t="s">
        <v>40</v>
      </c>
      <c r="D4123" s="119" t="s">
        <v>180</v>
      </c>
      <c r="E4123" s="78"/>
      <c r="G4123" s="110"/>
    </row>
    <row r="4124" spans="2:7" ht="21.75" customHeight="1">
      <c r="B4124" s="121">
        <v>41376</v>
      </c>
      <c r="C4124" s="118" t="s">
        <v>40</v>
      </c>
      <c r="D4124" s="119" t="s">
        <v>180</v>
      </c>
      <c r="E4124" s="78"/>
      <c r="G4124" s="110"/>
    </row>
    <row r="4125" spans="2:7" ht="21.75" customHeight="1">
      <c r="B4125" s="121">
        <v>41376</v>
      </c>
      <c r="C4125" s="118" t="s">
        <v>2</v>
      </c>
      <c r="D4125" s="119" t="s">
        <v>182</v>
      </c>
      <c r="E4125" s="78"/>
      <c r="G4125" s="110"/>
    </row>
    <row r="4126" spans="2:7" ht="21.75" customHeight="1">
      <c r="B4126" s="121">
        <v>41376</v>
      </c>
      <c r="C4126" s="118" t="s">
        <v>2</v>
      </c>
      <c r="D4126" s="119" t="s">
        <v>182</v>
      </c>
      <c r="E4126" s="9"/>
      <c r="G4126" s="110"/>
    </row>
    <row r="4127" spans="2:7" ht="21.75" customHeight="1">
      <c r="B4127" s="121">
        <v>41377</v>
      </c>
      <c r="C4127" s="118" t="s">
        <v>3</v>
      </c>
      <c r="D4127" s="119" t="s">
        <v>1103</v>
      </c>
      <c r="E4127" s="9" t="s">
        <v>1104</v>
      </c>
      <c r="G4127" s="110"/>
    </row>
    <row r="4128" spans="2:7" ht="21.75" customHeight="1">
      <c r="B4128" s="121">
        <v>41377</v>
      </c>
      <c r="C4128" s="118" t="s">
        <v>3</v>
      </c>
      <c r="D4128" s="119" t="s">
        <v>1103</v>
      </c>
      <c r="E4128" s="9" t="s">
        <v>1104</v>
      </c>
      <c r="G4128" s="110"/>
    </row>
    <row r="4129" spans="2:7" ht="21.75" customHeight="1">
      <c r="B4129" s="121">
        <v>41377</v>
      </c>
      <c r="C4129" s="118" t="s">
        <v>40</v>
      </c>
      <c r="D4129" s="119" t="s">
        <v>180</v>
      </c>
      <c r="E4129" s="9" t="s">
        <v>1104</v>
      </c>
      <c r="G4129" s="110"/>
    </row>
    <row r="4130" spans="2:7" ht="21.75" customHeight="1">
      <c r="B4130" s="121">
        <v>41377</v>
      </c>
      <c r="C4130" s="118" t="s">
        <v>2</v>
      </c>
      <c r="D4130" s="119" t="s">
        <v>105</v>
      </c>
      <c r="E4130" s="9" t="s">
        <v>1104</v>
      </c>
      <c r="G4130" s="110"/>
    </row>
    <row r="4131" spans="2:7" ht="21.75" customHeight="1">
      <c r="B4131" s="121">
        <v>41377</v>
      </c>
      <c r="C4131" s="118" t="s">
        <v>3</v>
      </c>
      <c r="D4131" s="119" t="s">
        <v>1105</v>
      </c>
      <c r="E4131" s="9" t="s">
        <v>1104</v>
      </c>
      <c r="G4131" s="110"/>
    </row>
    <row r="4132" spans="2:7" ht="21.75" customHeight="1">
      <c r="B4132" s="121">
        <v>41377</v>
      </c>
      <c r="C4132" s="118" t="s">
        <v>3</v>
      </c>
      <c r="D4132" s="119" t="s">
        <v>1103</v>
      </c>
      <c r="E4132" s="9" t="s">
        <v>1104</v>
      </c>
      <c r="G4132" s="110"/>
    </row>
    <row r="4133" spans="2:7" ht="21.75" customHeight="1">
      <c r="B4133" s="121">
        <v>41377</v>
      </c>
      <c r="C4133" s="118" t="s">
        <v>3</v>
      </c>
      <c r="D4133" s="119" t="s">
        <v>1105</v>
      </c>
      <c r="E4133" s="9" t="s">
        <v>1104</v>
      </c>
      <c r="G4133" s="110"/>
    </row>
    <row r="4134" spans="2:7" ht="21.75" customHeight="1">
      <c r="B4134" s="121">
        <v>41377</v>
      </c>
      <c r="C4134" s="118" t="s">
        <v>184</v>
      </c>
      <c r="D4134" s="119" t="s">
        <v>2544</v>
      </c>
      <c r="E4134" s="9" t="s">
        <v>1104</v>
      </c>
      <c r="G4134" s="110"/>
    </row>
    <row r="4135" spans="2:7" ht="21.75" customHeight="1">
      <c r="B4135" s="121">
        <v>41377</v>
      </c>
      <c r="C4135" s="118" t="s">
        <v>3</v>
      </c>
      <c r="D4135" s="119" t="s">
        <v>1103</v>
      </c>
      <c r="E4135" s="9" t="s">
        <v>1104</v>
      </c>
      <c r="G4135" s="110"/>
    </row>
    <row r="4136" spans="2:7" ht="21.75" customHeight="1">
      <c r="B4136" s="121">
        <v>41377</v>
      </c>
      <c r="C4136" s="118" t="s">
        <v>40</v>
      </c>
      <c r="D4136" s="119" t="s">
        <v>180</v>
      </c>
      <c r="E4136" s="9" t="s">
        <v>1104</v>
      </c>
      <c r="G4136" s="110"/>
    </row>
    <row r="4137" spans="2:7" ht="21.75" customHeight="1">
      <c r="B4137" s="121">
        <v>41377</v>
      </c>
      <c r="C4137" s="118" t="s">
        <v>184</v>
      </c>
      <c r="D4137" s="119" t="s">
        <v>2544</v>
      </c>
      <c r="E4137" s="9" t="s">
        <v>1104</v>
      </c>
      <c r="G4137" s="110"/>
    </row>
    <row r="4138" spans="2:7" ht="21.75" customHeight="1">
      <c r="B4138" s="121">
        <v>41377</v>
      </c>
      <c r="C4138" s="118" t="s">
        <v>40</v>
      </c>
      <c r="D4138" s="119" t="s">
        <v>1121</v>
      </c>
      <c r="E4138" s="9" t="s">
        <v>1104</v>
      </c>
      <c r="G4138" s="110"/>
    </row>
    <row r="4139" spans="2:7" ht="21.75" customHeight="1">
      <c r="B4139" s="121">
        <v>41377</v>
      </c>
      <c r="C4139" s="118" t="s">
        <v>2</v>
      </c>
      <c r="D4139" s="119" t="s">
        <v>182</v>
      </c>
      <c r="E4139" s="9" t="s">
        <v>1104</v>
      </c>
      <c r="G4139" s="110"/>
    </row>
    <row r="4140" spans="2:7" ht="21.75" customHeight="1">
      <c r="B4140" s="121">
        <v>41377</v>
      </c>
      <c r="C4140" s="118" t="s">
        <v>2</v>
      </c>
      <c r="D4140" s="119" t="s">
        <v>182</v>
      </c>
      <c r="E4140" s="9" t="s">
        <v>1104</v>
      </c>
      <c r="G4140" s="110"/>
    </row>
    <row r="4141" spans="2:7" ht="21.75" customHeight="1">
      <c r="B4141" s="121">
        <v>41377</v>
      </c>
      <c r="C4141" s="118" t="s">
        <v>2</v>
      </c>
      <c r="D4141" s="119" t="s">
        <v>105</v>
      </c>
      <c r="E4141" s="9" t="s">
        <v>1104</v>
      </c>
      <c r="G4141" s="110"/>
    </row>
    <row r="4142" spans="2:7" ht="21.75" customHeight="1">
      <c r="B4142" s="121">
        <v>41379</v>
      </c>
      <c r="C4142" s="118" t="s">
        <v>184</v>
      </c>
      <c r="D4142" s="118" t="s">
        <v>2547</v>
      </c>
      <c r="E4142" s="120"/>
      <c r="G4142" s="110"/>
    </row>
    <row r="4143" spans="2:7" ht="21.75" customHeight="1">
      <c r="B4143" s="121">
        <v>41379</v>
      </c>
      <c r="C4143" s="118" t="s">
        <v>2516</v>
      </c>
      <c r="D4143" s="118" t="s">
        <v>1144</v>
      </c>
      <c r="E4143" s="120"/>
      <c r="G4143" s="110"/>
    </row>
    <row r="4144" spans="2:7" ht="21.75" customHeight="1">
      <c r="B4144" s="121">
        <v>41379</v>
      </c>
      <c r="C4144" s="118" t="s">
        <v>40</v>
      </c>
      <c r="D4144" s="118" t="s">
        <v>180</v>
      </c>
      <c r="E4144" s="120"/>
      <c r="G4144" s="110"/>
    </row>
    <row r="4145" spans="2:7" ht="21.75" customHeight="1">
      <c r="B4145" s="121">
        <v>41379</v>
      </c>
      <c r="C4145" s="118" t="s">
        <v>40</v>
      </c>
      <c r="D4145" s="118" t="s">
        <v>180</v>
      </c>
      <c r="E4145" s="117"/>
      <c r="G4145" s="110"/>
    </row>
    <row r="4146" spans="2:7" ht="21.75" customHeight="1">
      <c r="B4146" s="121">
        <v>41379</v>
      </c>
      <c r="C4146" s="118" t="s">
        <v>2</v>
      </c>
      <c r="D4146" s="118" t="s">
        <v>182</v>
      </c>
      <c r="E4146" s="117"/>
      <c r="G4146" s="110"/>
    </row>
    <row r="4147" spans="2:7" ht="21.75" customHeight="1">
      <c r="B4147" s="121">
        <v>41379</v>
      </c>
      <c r="C4147" s="118" t="s">
        <v>40</v>
      </c>
      <c r="D4147" s="119" t="s">
        <v>180</v>
      </c>
      <c r="E4147" s="117"/>
      <c r="G4147" s="110"/>
    </row>
    <row r="4148" spans="2:7" ht="21.75" customHeight="1">
      <c r="B4148" s="121">
        <v>41379</v>
      </c>
      <c r="C4148" s="118" t="s">
        <v>2</v>
      </c>
      <c r="D4148" s="119" t="s">
        <v>182</v>
      </c>
      <c r="E4148" s="120"/>
      <c r="G4148" s="110"/>
    </row>
    <row r="4149" spans="2:7" ht="21.75" customHeight="1">
      <c r="B4149" s="121">
        <v>41379</v>
      </c>
      <c r="C4149" s="118" t="s">
        <v>40</v>
      </c>
      <c r="D4149" s="119" t="s">
        <v>180</v>
      </c>
      <c r="E4149" s="117"/>
      <c r="G4149" s="110"/>
    </row>
    <row r="4150" spans="2:7" ht="21.75" customHeight="1">
      <c r="B4150" s="121">
        <v>41379</v>
      </c>
      <c r="C4150" s="118" t="s">
        <v>40</v>
      </c>
      <c r="D4150" s="119" t="s">
        <v>43</v>
      </c>
      <c r="E4150" s="120"/>
      <c r="G4150" s="110"/>
    </row>
    <row r="4151" spans="2:7" ht="21.75" customHeight="1">
      <c r="B4151" s="121">
        <v>41379</v>
      </c>
      <c r="C4151" s="118" t="s">
        <v>155</v>
      </c>
      <c r="D4151" s="119" t="s">
        <v>1110</v>
      </c>
      <c r="E4151" s="111"/>
      <c r="G4151" s="110"/>
    </row>
    <row r="4152" spans="2:7" ht="21.75" customHeight="1">
      <c r="B4152" s="121">
        <v>41379</v>
      </c>
      <c r="C4152" s="118" t="s">
        <v>40</v>
      </c>
      <c r="D4152" s="119" t="s">
        <v>43</v>
      </c>
      <c r="E4152" s="112"/>
      <c r="G4152" s="110"/>
    </row>
    <row r="4153" spans="2:7" ht="21.75" customHeight="1">
      <c r="B4153" s="121">
        <v>41379</v>
      </c>
      <c r="C4153" s="118" t="s">
        <v>40</v>
      </c>
      <c r="D4153" s="119" t="s">
        <v>43</v>
      </c>
      <c r="E4153" s="112"/>
      <c r="G4153" s="110"/>
    </row>
    <row r="4154" spans="2:7" ht="21.75" customHeight="1">
      <c r="B4154" s="121">
        <v>41379</v>
      </c>
      <c r="C4154" s="118" t="s">
        <v>2</v>
      </c>
      <c r="D4154" s="119" t="s">
        <v>182</v>
      </c>
      <c r="E4154" s="113"/>
      <c r="G4154" s="110"/>
    </row>
    <row r="4155" spans="2:7" ht="21.75" customHeight="1">
      <c r="B4155" s="121">
        <v>41379</v>
      </c>
      <c r="C4155" s="118" t="s">
        <v>28</v>
      </c>
      <c r="D4155" s="119" t="s">
        <v>107</v>
      </c>
      <c r="E4155" s="32"/>
      <c r="G4155" s="110"/>
    </row>
    <row r="4156" spans="2:7" ht="21.75" customHeight="1">
      <c r="B4156" s="121">
        <v>41379</v>
      </c>
      <c r="C4156" s="118" t="s">
        <v>2</v>
      </c>
      <c r="D4156" s="119" t="s">
        <v>182</v>
      </c>
      <c r="E4156" s="120"/>
      <c r="G4156" s="110"/>
    </row>
    <row r="4157" spans="2:7" ht="21.75" customHeight="1">
      <c r="B4157" s="121">
        <v>41379</v>
      </c>
      <c r="C4157" s="118" t="s">
        <v>40</v>
      </c>
      <c r="D4157" s="119" t="s">
        <v>180</v>
      </c>
      <c r="E4157" s="78"/>
      <c r="G4157" s="110"/>
    </row>
    <row r="4158" spans="2:7" ht="21.75" customHeight="1">
      <c r="B4158" s="121">
        <v>41379</v>
      </c>
      <c r="C4158" s="118" t="s">
        <v>40</v>
      </c>
      <c r="D4158" s="3" t="s">
        <v>180</v>
      </c>
      <c r="E4158" s="78"/>
      <c r="G4158" s="110"/>
    </row>
    <row r="4159" spans="2:7" ht="21.75" customHeight="1">
      <c r="B4159" s="121">
        <v>41379</v>
      </c>
      <c r="C4159" s="118" t="s">
        <v>392</v>
      </c>
      <c r="D4159" s="3" t="s">
        <v>1115</v>
      </c>
      <c r="E4159" s="78"/>
      <c r="G4159" s="110"/>
    </row>
    <row r="4160" spans="2:7" ht="21.75" customHeight="1">
      <c r="B4160" s="121">
        <v>41379</v>
      </c>
      <c r="C4160" s="118" t="s">
        <v>392</v>
      </c>
      <c r="D4160" s="3" t="s">
        <v>1115</v>
      </c>
      <c r="E4160" s="78"/>
      <c r="G4160" s="110"/>
    </row>
    <row r="4161" spans="2:7" ht="21.75" customHeight="1">
      <c r="B4161" s="121">
        <v>41379</v>
      </c>
      <c r="C4161" s="118" t="s">
        <v>2</v>
      </c>
      <c r="D4161" s="3" t="s">
        <v>182</v>
      </c>
      <c r="E4161" s="78"/>
      <c r="G4161" s="110"/>
    </row>
    <row r="4162" spans="2:7" ht="21.75" customHeight="1">
      <c r="B4162" s="121">
        <v>41379</v>
      </c>
      <c r="C4162" s="118" t="s">
        <v>392</v>
      </c>
      <c r="D4162" s="3" t="s">
        <v>1115</v>
      </c>
      <c r="E4162" s="78"/>
      <c r="G4162" s="110"/>
    </row>
    <row r="4163" spans="2:7" ht="21.75" customHeight="1">
      <c r="B4163" s="121">
        <v>41380</v>
      </c>
      <c r="C4163" s="118" t="s">
        <v>28</v>
      </c>
      <c r="D4163" s="118" t="s">
        <v>173</v>
      </c>
      <c r="E4163" s="120"/>
      <c r="G4163" s="110"/>
    </row>
    <row r="4164" spans="2:7" ht="21.75" customHeight="1">
      <c r="B4164" s="121">
        <v>41380</v>
      </c>
      <c r="C4164" s="118" t="s">
        <v>40</v>
      </c>
      <c r="D4164" s="118" t="s">
        <v>43</v>
      </c>
      <c r="E4164" s="120"/>
      <c r="G4164" s="110"/>
    </row>
    <row r="4165" spans="2:7" ht="21.75" customHeight="1">
      <c r="B4165" s="121">
        <v>41380</v>
      </c>
      <c r="C4165" s="118" t="s">
        <v>40</v>
      </c>
      <c r="D4165" s="118" t="s">
        <v>945</v>
      </c>
      <c r="E4165" s="120"/>
      <c r="G4165" s="110"/>
    </row>
    <row r="4166" spans="2:7" ht="21.75" customHeight="1">
      <c r="B4166" s="121">
        <v>41380</v>
      </c>
      <c r="C4166" s="118" t="s">
        <v>2</v>
      </c>
      <c r="D4166" s="118" t="s">
        <v>1145</v>
      </c>
      <c r="E4166" s="117"/>
      <c r="G4166" s="110"/>
    </row>
    <row r="4167" spans="2:7" ht="21.75" customHeight="1">
      <c r="B4167" s="121">
        <v>41380</v>
      </c>
      <c r="C4167" s="118" t="s">
        <v>28</v>
      </c>
      <c r="D4167" s="118" t="s">
        <v>173</v>
      </c>
      <c r="E4167" s="117"/>
      <c r="G4167" s="110"/>
    </row>
    <row r="4168" spans="2:7" ht="21.75" customHeight="1">
      <c r="B4168" s="121">
        <v>41380</v>
      </c>
      <c r="C4168" s="118" t="s">
        <v>184</v>
      </c>
      <c r="D4168" s="118" t="s">
        <v>2548</v>
      </c>
      <c r="E4168" s="117"/>
      <c r="G4168" s="110"/>
    </row>
    <row r="4169" spans="2:7" ht="21.75" customHeight="1">
      <c r="B4169" s="121">
        <v>41380</v>
      </c>
      <c r="C4169" s="118" t="s">
        <v>28</v>
      </c>
      <c r="D4169" s="118" t="s">
        <v>173</v>
      </c>
      <c r="E4169" s="120"/>
      <c r="G4169" s="110"/>
    </row>
    <row r="4170" spans="2:7" ht="21.75" customHeight="1">
      <c r="B4170" s="121">
        <v>41380</v>
      </c>
      <c r="C4170" s="118" t="s">
        <v>2</v>
      </c>
      <c r="D4170" s="118" t="s">
        <v>182</v>
      </c>
      <c r="E4170" s="117"/>
      <c r="G4170" s="110"/>
    </row>
    <row r="4171" spans="2:7" ht="21.75" customHeight="1">
      <c r="B4171" s="121">
        <v>41380</v>
      </c>
      <c r="C4171" s="118" t="s">
        <v>40</v>
      </c>
      <c r="D4171" s="119" t="s">
        <v>180</v>
      </c>
      <c r="E4171" s="120"/>
      <c r="G4171" s="110"/>
    </row>
    <row r="4172" spans="2:7" ht="21.75" customHeight="1">
      <c r="B4172" s="121">
        <v>41380</v>
      </c>
      <c r="C4172" s="118" t="s">
        <v>40</v>
      </c>
      <c r="D4172" s="119" t="s">
        <v>43</v>
      </c>
      <c r="E4172" s="111"/>
      <c r="G4172" s="110"/>
    </row>
    <row r="4173" spans="2:7" ht="21.75" customHeight="1">
      <c r="B4173" s="121">
        <v>41380</v>
      </c>
      <c r="C4173" s="118" t="s">
        <v>40</v>
      </c>
      <c r="D4173" s="119" t="s">
        <v>43</v>
      </c>
      <c r="E4173" s="112"/>
      <c r="G4173" s="110"/>
    </row>
    <row r="4174" spans="2:7" ht="21.75" customHeight="1">
      <c r="B4174" s="121">
        <v>41380</v>
      </c>
      <c r="C4174" s="118" t="s">
        <v>40</v>
      </c>
      <c r="D4174" s="119" t="s">
        <v>43</v>
      </c>
      <c r="E4174" s="112"/>
      <c r="G4174" s="110"/>
    </row>
    <row r="4175" spans="2:7" ht="21.75" customHeight="1">
      <c r="B4175" s="121">
        <v>41380</v>
      </c>
      <c r="C4175" s="118" t="s">
        <v>392</v>
      </c>
      <c r="D4175" s="119" t="s">
        <v>1115</v>
      </c>
      <c r="E4175" s="113"/>
      <c r="G4175" s="110"/>
    </row>
    <row r="4176" spans="2:7" ht="21.75" customHeight="1">
      <c r="B4176" s="121">
        <v>41380</v>
      </c>
      <c r="C4176" s="118" t="s">
        <v>40</v>
      </c>
      <c r="D4176" s="119" t="s">
        <v>180</v>
      </c>
      <c r="E4176" s="32"/>
      <c r="G4176" s="110"/>
    </row>
    <row r="4177" spans="2:7" ht="21.75" customHeight="1">
      <c r="B4177" s="121">
        <v>41380</v>
      </c>
      <c r="C4177" s="118" t="s">
        <v>94</v>
      </c>
      <c r="D4177" s="119" t="s">
        <v>1146</v>
      </c>
      <c r="E4177" s="120"/>
      <c r="G4177" s="110"/>
    </row>
    <row r="4178" spans="2:7" ht="21.75" customHeight="1">
      <c r="B4178" s="121">
        <v>41380</v>
      </c>
      <c r="C4178" s="118" t="s">
        <v>40</v>
      </c>
      <c r="D4178" s="119" t="s">
        <v>180</v>
      </c>
      <c r="E4178" s="78"/>
      <c r="G4178" s="110"/>
    </row>
    <row r="4179" spans="2:7" ht="21.75" customHeight="1">
      <c r="B4179" s="121">
        <v>41380</v>
      </c>
      <c r="C4179" s="118" t="s">
        <v>28</v>
      </c>
      <c r="D4179" s="119" t="s">
        <v>107</v>
      </c>
      <c r="E4179" s="78"/>
      <c r="G4179" s="110"/>
    </row>
    <row r="4180" spans="2:7" ht="21.75" customHeight="1">
      <c r="B4180" s="121">
        <v>41380</v>
      </c>
      <c r="C4180" s="118" t="s">
        <v>392</v>
      </c>
      <c r="D4180" s="119" t="s">
        <v>1115</v>
      </c>
      <c r="E4180" s="78"/>
      <c r="G4180" s="110"/>
    </row>
    <row r="4181" spans="2:7" ht="21.75" customHeight="1">
      <c r="B4181" s="121">
        <v>41380</v>
      </c>
      <c r="C4181" s="118" t="s">
        <v>40</v>
      </c>
      <c r="D4181" s="119" t="s">
        <v>43</v>
      </c>
      <c r="E4181" s="78"/>
      <c r="G4181" s="110"/>
    </row>
    <row r="4182" spans="2:7" ht="21.75" customHeight="1">
      <c r="B4182" s="121">
        <v>41380</v>
      </c>
      <c r="C4182" s="118" t="s">
        <v>392</v>
      </c>
      <c r="D4182" s="119" t="s">
        <v>1115</v>
      </c>
      <c r="E4182" s="78"/>
      <c r="G4182" s="110"/>
    </row>
    <row r="4183" spans="2:7" ht="21.75" customHeight="1">
      <c r="B4183" s="121">
        <v>41380</v>
      </c>
      <c r="C4183" s="118" t="s">
        <v>40</v>
      </c>
      <c r="D4183" s="119" t="s">
        <v>1147</v>
      </c>
      <c r="E4183" s="78"/>
      <c r="G4183" s="110"/>
    </row>
    <row r="4184" spans="2:7" ht="21.75" customHeight="1">
      <c r="B4184" s="121">
        <v>41380</v>
      </c>
      <c r="C4184" s="118" t="s">
        <v>28</v>
      </c>
      <c r="D4184" s="119" t="s">
        <v>107</v>
      </c>
      <c r="E4184" s="9"/>
      <c r="G4184" s="110"/>
    </row>
    <row r="4185" spans="2:7" ht="21.75" customHeight="1">
      <c r="B4185" s="121">
        <v>41380</v>
      </c>
      <c r="C4185" s="118" t="s">
        <v>40</v>
      </c>
      <c r="D4185" s="119" t="s">
        <v>180</v>
      </c>
      <c r="E4185" s="9"/>
      <c r="G4185" s="110"/>
    </row>
    <row r="4186" spans="2:7" ht="21.75" customHeight="1">
      <c r="B4186" s="121">
        <v>41380</v>
      </c>
      <c r="C4186" s="118" t="s">
        <v>2</v>
      </c>
      <c r="D4186" s="119" t="s">
        <v>182</v>
      </c>
      <c r="E4186" s="9"/>
      <c r="G4186" s="110"/>
    </row>
    <row r="4187" spans="2:7" ht="21.75" customHeight="1">
      <c r="B4187" s="121">
        <v>41380</v>
      </c>
      <c r="C4187" s="118" t="s">
        <v>155</v>
      </c>
      <c r="D4187" s="119" t="s">
        <v>1110</v>
      </c>
      <c r="E4187" s="9"/>
      <c r="G4187" s="110"/>
    </row>
    <row r="4188" spans="2:7" ht="21.75" customHeight="1">
      <c r="B4188" s="121">
        <v>41380</v>
      </c>
      <c r="C4188" s="118" t="s">
        <v>28</v>
      </c>
      <c r="D4188" s="119" t="s">
        <v>107</v>
      </c>
      <c r="E4188" s="9"/>
      <c r="G4188" s="110"/>
    </row>
    <row r="4189" spans="2:7" ht="21.75" customHeight="1">
      <c r="B4189" s="121">
        <v>41380</v>
      </c>
      <c r="C4189" s="118" t="s">
        <v>28</v>
      </c>
      <c r="D4189" s="119" t="s">
        <v>107</v>
      </c>
      <c r="E4189" s="9"/>
      <c r="G4189" s="110"/>
    </row>
    <row r="4190" spans="2:7" ht="21.75" customHeight="1">
      <c r="B4190" s="121">
        <v>41382</v>
      </c>
      <c r="C4190" s="118" t="s">
        <v>40</v>
      </c>
      <c r="D4190" s="118" t="s">
        <v>180</v>
      </c>
      <c r="E4190" s="120"/>
      <c r="G4190" s="110"/>
    </row>
    <row r="4191" spans="2:7" ht="21.75" customHeight="1">
      <c r="B4191" s="121">
        <v>41382</v>
      </c>
      <c r="C4191" s="118" t="s">
        <v>40</v>
      </c>
      <c r="D4191" s="118" t="s">
        <v>180</v>
      </c>
      <c r="E4191" s="120"/>
      <c r="G4191" s="110"/>
    </row>
    <row r="4192" spans="2:7" ht="21.75" customHeight="1">
      <c r="B4192" s="121">
        <v>41382</v>
      </c>
      <c r="C4192" s="118" t="s">
        <v>40</v>
      </c>
      <c r="D4192" s="118" t="s">
        <v>43</v>
      </c>
      <c r="E4192" s="120"/>
      <c r="G4192" s="110"/>
    </row>
    <row r="4193" spans="2:7" ht="21.75" customHeight="1">
      <c r="B4193" s="121">
        <v>41382</v>
      </c>
      <c r="C4193" s="118" t="s">
        <v>2</v>
      </c>
      <c r="D4193" s="118" t="s">
        <v>182</v>
      </c>
      <c r="E4193" s="117"/>
      <c r="G4193" s="110"/>
    </row>
    <row r="4194" spans="2:7" ht="21.75" customHeight="1">
      <c r="B4194" s="121">
        <v>41382</v>
      </c>
      <c r="C4194" s="118" t="s">
        <v>2</v>
      </c>
      <c r="D4194" s="118" t="s">
        <v>182</v>
      </c>
      <c r="E4194" s="117"/>
      <c r="G4194" s="110"/>
    </row>
    <row r="4195" spans="2:7" ht="21.75" customHeight="1">
      <c r="B4195" s="121">
        <v>41382</v>
      </c>
      <c r="C4195" s="118" t="s">
        <v>2</v>
      </c>
      <c r="D4195" s="118" t="s">
        <v>182</v>
      </c>
      <c r="E4195" s="117"/>
      <c r="G4195" s="110"/>
    </row>
    <row r="4196" spans="2:7" ht="21.75" customHeight="1">
      <c r="B4196" s="121">
        <v>41382</v>
      </c>
      <c r="C4196" s="118" t="s">
        <v>28</v>
      </c>
      <c r="D4196" s="118" t="s">
        <v>1148</v>
      </c>
      <c r="E4196" s="120"/>
      <c r="G4196" s="110"/>
    </row>
    <row r="4197" spans="2:7" ht="21.75" customHeight="1">
      <c r="B4197" s="121">
        <v>41382</v>
      </c>
      <c r="C4197" s="118" t="s">
        <v>28</v>
      </c>
      <c r="D4197" s="118" t="s">
        <v>1149</v>
      </c>
      <c r="E4197" s="117"/>
      <c r="G4197" s="110"/>
    </row>
    <row r="4198" spans="2:7" ht="21.75" customHeight="1">
      <c r="B4198" s="121">
        <v>41382</v>
      </c>
      <c r="C4198" s="118" t="s">
        <v>28</v>
      </c>
      <c r="D4198" s="119" t="s">
        <v>1150</v>
      </c>
      <c r="E4198" s="120"/>
      <c r="G4198" s="110"/>
    </row>
    <row r="4199" spans="2:7" ht="21.75" customHeight="1">
      <c r="B4199" s="121">
        <v>41382</v>
      </c>
      <c r="C4199" s="118" t="s">
        <v>2</v>
      </c>
      <c r="D4199" s="119" t="s">
        <v>182</v>
      </c>
      <c r="E4199" s="111"/>
      <c r="G4199" s="110"/>
    </row>
    <row r="4200" spans="2:7" ht="21.75" customHeight="1">
      <c r="B4200" s="121">
        <v>41382</v>
      </c>
      <c r="C4200" s="118" t="s">
        <v>40</v>
      </c>
      <c r="D4200" s="119" t="s">
        <v>1151</v>
      </c>
      <c r="E4200" s="112"/>
      <c r="G4200" s="110"/>
    </row>
    <row r="4201" spans="2:7" ht="21.75" customHeight="1">
      <c r="B4201" s="121">
        <v>41382</v>
      </c>
      <c r="C4201" s="118" t="s">
        <v>392</v>
      </c>
      <c r="D4201" s="119" t="s">
        <v>1115</v>
      </c>
      <c r="E4201" s="112"/>
      <c r="G4201" s="110"/>
    </row>
    <row r="4202" spans="2:7" ht="21.75" customHeight="1">
      <c r="B4202" s="121">
        <v>41382</v>
      </c>
      <c r="C4202" s="118" t="s">
        <v>28</v>
      </c>
      <c r="D4202" s="119" t="s">
        <v>850</v>
      </c>
      <c r="E4202" s="113"/>
      <c r="G4202" s="110"/>
    </row>
    <row r="4203" spans="2:7" ht="21.75" customHeight="1">
      <c r="B4203" s="121">
        <v>41382</v>
      </c>
      <c r="C4203" s="118" t="s">
        <v>80</v>
      </c>
      <c r="D4203" s="119" t="s">
        <v>1152</v>
      </c>
      <c r="E4203" s="120"/>
      <c r="G4203" s="110"/>
    </row>
    <row r="4204" spans="2:7" ht="21.75" customHeight="1">
      <c r="B4204" s="121">
        <v>41382</v>
      </c>
      <c r="C4204" s="118" t="s">
        <v>184</v>
      </c>
      <c r="D4204" s="119" t="s">
        <v>2544</v>
      </c>
      <c r="E4204" s="78"/>
      <c r="G4204" s="110"/>
    </row>
    <row r="4205" spans="2:7" ht="21.75" customHeight="1">
      <c r="B4205" s="121">
        <v>41382</v>
      </c>
      <c r="C4205" s="118" t="s">
        <v>2</v>
      </c>
      <c r="D4205" s="119" t="s">
        <v>182</v>
      </c>
      <c r="E4205" s="78"/>
      <c r="G4205" s="110"/>
    </row>
    <row r="4206" spans="2:7" ht="21.75" customHeight="1">
      <c r="B4206" s="121">
        <v>41382</v>
      </c>
      <c r="C4206" s="118" t="s">
        <v>2</v>
      </c>
      <c r="D4206" s="119" t="s">
        <v>182</v>
      </c>
      <c r="E4206" s="78"/>
      <c r="G4206" s="110"/>
    </row>
    <row r="4207" spans="2:7" ht="21.75" customHeight="1">
      <c r="B4207" s="121">
        <v>41382</v>
      </c>
      <c r="C4207" s="118" t="s">
        <v>40</v>
      </c>
      <c r="D4207" s="119" t="s">
        <v>1121</v>
      </c>
      <c r="E4207" s="78"/>
      <c r="G4207" s="110"/>
    </row>
    <row r="4208" spans="2:7" ht="21.75" customHeight="1">
      <c r="B4208" s="121">
        <v>41382</v>
      </c>
      <c r="C4208" s="118" t="s">
        <v>40</v>
      </c>
      <c r="D4208" s="119" t="s">
        <v>180</v>
      </c>
      <c r="E4208" s="78"/>
      <c r="G4208" s="110"/>
    </row>
    <row r="4209" spans="2:7" ht="21.75" customHeight="1">
      <c r="B4209" s="121">
        <v>41382</v>
      </c>
      <c r="C4209" s="118" t="s">
        <v>40</v>
      </c>
      <c r="D4209" s="119" t="s">
        <v>180</v>
      </c>
      <c r="E4209" s="78"/>
      <c r="G4209" s="110"/>
    </row>
    <row r="4210" spans="2:7" ht="21.75" customHeight="1">
      <c r="B4210" s="121">
        <v>41382</v>
      </c>
      <c r="C4210" s="118" t="s">
        <v>40</v>
      </c>
      <c r="D4210" s="119" t="s">
        <v>1153</v>
      </c>
      <c r="E4210" s="9"/>
      <c r="G4210" s="110"/>
    </row>
    <row r="4211" spans="2:7" ht="21.75" customHeight="1">
      <c r="B4211" s="121">
        <v>41382</v>
      </c>
      <c r="C4211" s="118" t="s">
        <v>2</v>
      </c>
      <c r="D4211" s="119" t="s">
        <v>182</v>
      </c>
      <c r="E4211" s="9"/>
      <c r="G4211" s="110"/>
    </row>
    <row r="4212" spans="2:7" ht="21.75" customHeight="1">
      <c r="B4212" s="121">
        <v>41382</v>
      </c>
      <c r="C4212" s="118" t="s">
        <v>392</v>
      </c>
      <c r="D4212" s="119" t="s">
        <v>1115</v>
      </c>
      <c r="E4212" s="9"/>
      <c r="G4212" s="110"/>
    </row>
    <row r="4213" spans="2:7" ht="21.75" customHeight="1">
      <c r="B4213" s="121">
        <v>41382</v>
      </c>
      <c r="C4213" s="118" t="s">
        <v>94</v>
      </c>
      <c r="D4213" s="119" t="s">
        <v>1108</v>
      </c>
      <c r="E4213" s="9"/>
      <c r="G4213" s="110"/>
    </row>
    <row r="4214" spans="2:7" ht="21.75" customHeight="1">
      <c r="B4214" s="121">
        <v>41382</v>
      </c>
      <c r="C4214" s="118" t="s">
        <v>2</v>
      </c>
      <c r="D4214" s="118" t="s">
        <v>182</v>
      </c>
      <c r="E4214" s="120"/>
      <c r="G4214" s="110"/>
    </row>
    <row r="4215" spans="2:7" ht="21.75" customHeight="1">
      <c r="B4215" s="121">
        <v>41382</v>
      </c>
      <c r="C4215" s="118" t="s">
        <v>40</v>
      </c>
      <c r="D4215" s="118" t="s">
        <v>180</v>
      </c>
      <c r="E4215" s="120"/>
      <c r="G4215" s="110"/>
    </row>
    <row r="4216" spans="2:7" ht="21.75" customHeight="1">
      <c r="B4216" s="121">
        <v>41382</v>
      </c>
      <c r="C4216" s="118" t="s">
        <v>28</v>
      </c>
      <c r="D4216" s="118" t="s">
        <v>181</v>
      </c>
      <c r="E4216" s="120"/>
      <c r="G4216" s="110"/>
    </row>
    <row r="4217" spans="2:7" ht="21.75" customHeight="1">
      <c r="B4217" s="121">
        <v>41382</v>
      </c>
      <c r="C4217" s="118" t="s">
        <v>40</v>
      </c>
      <c r="D4217" s="118" t="s">
        <v>43</v>
      </c>
      <c r="E4217" s="117"/>
      <c r="G4217" s="110"/>
    </row>
    <row r="4218" spans="2:7" ht="21.75" customHeight="1">
      <c r="B4218" s="121">
        <v>41382</v>
      </c>
      <c r="C4218" s="118" t="s">
        <v>2</v>
      </c>
      <c r="D4218" s="118" t="s">
        <v>182</v>
      </c>
      <c r="E4218" s="117"/>
      <c r="G4218" s="110"/>
    </row>
    <row r="4219" spans="2:7" ht="21.75" customHeight="1">
      <c r="B4219" s="121">
        <v>41382</v>
      </c>
      <c r="C4219" s="118" t="s">
        <v>28</v>
      </c>
      <c r="D4219" s="118" t="s">
        <v>107</v>
      </c>
      <c r="E4219" s="117"/>
      <c r="G4219" s="110"/>
    </row>
    <row r="4220" spans="2:7" ht="21.75" customHeight="1">
      <c r="B4220" s="121">
        <v>41382</v>
      </c>
      <c r="C4220" s="118" t="s">
        <v>392</v>
      </c>
      <c r="D4220" s="118" t="s">
        <v>1115</v>
      </c>
      <c r="E4220" s="120"/>
      <c r="G4220" s="110"/>
    </row>
    <row r="4221" spans="2:7" ht="21.75" customHeight="1">
      <c r="B4221" s="121">
        <v>41382</v>
      </c>
      <c r="C4221" s="118" t="s">
        <v>2</v>
      </c>
      <c r="D4221" s="118" t="s">
        <v>182</v>
      </c>
      <c r="E4221" s="117"/>
      <c r="G4221" s="110"/>
    </row>
    <row r="4222" spans="2:7" ht="21.75" customHeight="1">
      <c r="B4222" s="121">
        <v>41382</v>
      </c>
      <c r="C4222" s="118" t="s">
        <v>28</v>
      </c>
      <c r="D4222" s="119" t="s">
        <v>107</v>
      </c>
      <c r="E4222" s="120"/>
      <c r="G4222" s="110"/>
    </row>
    <row r="4223" spans="2:7" ht="21.75" customHeight="1">
      <c r="B4223" s="121">
        <v>41382</v>
      </c>
      <c r="C4223" s="118" t="s">
        <v>28</v>
      </c>
      <c r="D4223" s="119" t="s">
        <v>549</v>
      </c>
      <c r="E4223" s="111"/>
      <c r="G4223" s="110"/>
    </row>
    <row r="4224" spans="2:7" ht="21.75" customHeight="1">
      <c r="B4224" s="121">
        <v>41382</v>
      </c>
      <c r="C4224" s="118" t="s">
        <v>2</v>
      </c>
      <c r="D4224" s="119" t="s">
        <v>182</v>
      </c>
      <c r="E4224" s="112"/>
      <c r="G4224" s="110"/>
    </row>
    <row r="4225" spans="2:7" ht="21.75" customHeight="1">
      <c r="B4225" s="121">
        <v>41382</v>
      </c>
      <c r="C4225" s="118" t="s">
        <v>40</v>
      </c>
      <c r="D4225" s="119" t="s">
        <v>1121</v>
      </c>
      <c r="E4225" s="112"/>
      <c r="G4225" s="110"/>
    </row>
    <row r="4226" spans="2:7" ht="21.75" customHeight="1">
      <c r="B4226" s="121">
        <v>41382</v>
      </c>
      <c r="C4226" s="118" t="s">
        <v>2</v>
      </c>
      <c r="D4226" s="119" t="s">
        <v>182</v>
      </c>
      <c r="E4226" s="113"/>
      <c r="G4226" s="110"/>
    </row>
    <row r="4227" spans="2:7" ht="21.75" customHeight="1">
      <c r="B4227" s="121">
        <v>41382</v>
      </c>
      <c r="C4227" s="118" t="s">
        <v>40</v>
      </c>
      <c r="D4227" s="119" t="s">
        <v>180</v>
      </c>
      <c r="E4227" s="32"/>
      <c r="G4227" s="110"/>
    </row>
    <row r="4228" spans="2:7" ht="21.75" customHeight="1">
      <c r="B4228" s="121">
        <v>41382</v>
      </c>
      <c r="C4228" s="118" t="s">
        <v>40</v>
      </c>
      <c r="D4228" s="119" t="s">
        <v>1121</v>
      </c>
      <c r="E4228" s="120"/>
      <c r="G4228" s="110"/>
    </row>
    <row r="4229" spans="2:7" ht="21.75" customHeight="1">
      <c r="B4229" s="121">
        <v>41382</v>
      </c>
      <c r="C4229" s="118" t="s">
        <v>40</v>
      </c>
      <c r="D4229" s="119" t="s">
        <v>180</v>
      </c>
      <c r="E4229" s="78"/>
      <c r="G4229" s="110"/>
    </row>
    <row r="4230" spans="2:7" ht="21.75" customHeight="1">
      <c r="B4230" s="121">
        <v>41382</v>
      </c>
      <c r="C4230" s="118" t="s">
        <v>40</v>
      </c>
      <c r="D4230" s="119" t="s">
        <v>180</v>
      </c>
      <c r="E4230" s="78"/>
      <c r="G4230" s="110"/>
    </row>
    <row r="4231" spans="2:7" ht="21.75" customHeight="1">
      <c r="B4231" s="121">
        <v>41382</v>
      </c>
      <c r="C4231" s="118" t="s">
        <v>392</v>
      </c>
      <c r="D4231" s="119" t="s">
        <v>1115</v>
      </c>
      <c r="E4231" s="78"/>
      <c r="G4231" s="110"/>
    </row>
    <row r="4232" spans="2:7" ht="21.75" customHeight="1">
      <c r="B4232" s="121">
        <v>41382</v>
      </c>
      <c r="C4232" s="118" t="s">
        <v>2</v>
      </c>
      <c r="D4232" s="119" t="s">
        <v>182</v>
      </c>
      <c r="E4232" s="78"/>
      <c r="G4232" s="110"/>
    </row>
    <row r="4233" spans="2:7" ht="21.75" customHeight="1">
      <c r="B4233" s="121">
        <v>41382</v>
      </c>
      <c r="C4233" s="118" t="s">
        <v>94</v>
      </c>
      <c r="D4233" s="119" t="s">
        <v>1108</v>
      </c>
      <c r="E4233" s="78"/>
      <c r="G4233" s="110"/>
    </row>
    <row r="4234" spans="2:7" ht="21.75" customHeight="1">
      <c r="B4234" s="121">
        <v>41382</v>
      </c>
      <c r="C4234" s="118" t="s">
        <v>40</v>
      </c>
      <c r="D4234" s="119" t="s">
        <v>180</v>
      </c>
      <c r="E4234" s="78"/>
      <c r="G4234" s="110"/>
    </row>
    <row r="4235" spans="2:7" ht="21.75" customHeight="1">
      <c r="B4235" s="121">
        <v>41383</v>
      </c>
      <c r="C4235" s="118" t="s">
        <v>40</v>
      </c>
      <c r="D4235" s="118" t="s">
        <v>180</v>
      </c>
      <c r="E4235" s="120"/>
      <c r="G4235" s="110"/>
    </row>
    <row r="4236" spans="2:7" ht="21.75" customHeight="1">
      <c r="B4236" s="121">
        <v>41383</v>
      </c>
      <c r="C4236" s="118" t="s">
        <v>1154</v>
      </c>
      <c r="D4236" s="118" t="s">
        <v>180</v>
      </c>
      <c r="E4236" s="120"/>
      <c r="G4236" s="110"/>
    </row>
    <row r="4237" spans="2:7" ht="21.75" customHeight="1">
      <c r="B4237" s="121">
        <v>41383</v>
      </c>
      <c r="C4237" s="118" t="s">
        <v>40</v>
      </c>
      <c r="D4237" s="118" t="s">
        <v>180</v>
      </c>
      <c r="E4237" s="120"/>
      <c r="G4237" s="110"/>
    </row>
    <row r="4238" spans="2:7" ht="21.75" customHeight="1">
      <c r="B4238" s="121">
        <v>41383</v>
      </c>
      <c r="C4238" s="118" t="s">
        <v>2</v>
      </c>
      <c r="D4238" s="118" t="s">
        <v>105</v>
      </c>
      <c r="E4238" s="117"/>
      <c r="G4238" s="110"/>
    </row>
    <row r="4239" spans="2:7" ht="21.75" customHeight="1">
      <c r="B4239" s="121">
        <v>41383</v>
      </c>
      <c r="C4239" s="118" t="s">
        <v>28</v>
      </c>
      <c r="D4239" s="118" t="s">
        <v>107</v>
      </c>
      <c r="E4239" s="117"/>
      <c r="G4239" s="110"/>
    </row>
    <row r="4240" spans="2:7" ht="21.75" customHeight="1">
      <c r="B4240" s="121">
        <v>41383</v>
      </c>
      <c r="C4240" s="118" t="s">
        <v>40</v>
      </c>
      <c r="D4240" s="119" t="s">
        <v>43</v>
      </c>
      <c r="E4240" s="117"/>
      <c r="G4240" s="110"/>
    </row>
    <row r="4241" spans="2:7" ht="21.75" customHeight="1">
      <c r="B4241" s="121">
        <v>41383</v>
      </c>
      <c r="C4241" s="118" t="s">
        <v>40</v>
      </c>
      <c r="D4241" s="119" t="s">
        <v>1116</v>
      </c>
      <c r="E4241" s="120"/>
      <c r="G4241" s="110"/>
    </row>
    <row r="4242" spans="2:7" ht="21.75" customHeight="1">
      <c r="B4242" s="121">
        <v>41383</v>
      </c>
      <c r="C4242" s="118" t="s">
        <v>40</v>
      </c>
      <c r="D4242" s="119" t="s">
        <v>43</v>
      </c>
      <c r="E4242" s="117"/>
      <c r="G4242" s="110"/>
    </row>
    <row r="4243" spans="2:7" ht="21.75" customHeight="1">
      <c r="B4243" s="121">
        <v>41383</v>
      </c>
      <c r="C4243" s="118" t="s">
        <v>2</v>
      </c>
      <c r="D4243" s="119" t="s">
        <v>105</v>
      </c>
      <c r="E4243" s="120"/>
      <c r="G4243" s="110"/>
    </row>
    <row r="4244" spans="2:7" ht="21.75" customHeight="1">
      <c r="B4244" s="121">
        <v>41383</v>
      </c>
      <c r="C4244" s="118" t="s">
        <v>2</v>
      </c>
      <c r="D4244" s="119" t="s">
        <v>105</v>
      </c>
      <c r="E4244" s="111"/>
      <c r="G4244" s="110"/>
    </row>
    <row r="4245" spans="2:7" ht="21.75" customHeight="1">
      <c r="B4245" s="121">
        <v>41383</v>
      </c>
      <c r="C4245" s="118" t="s">
        <v>28</v>
      </c>
      <c r="D4245" s="119" t="s">
        <v>114</v>
      </c>
      <c r="E4245" s="112"/>
      <c r="G4245" s="110"/>
    </row>
    <row r="4246" spans="2:7" ht="21.75" customHeight="1">
      <c r="B4246" s="121">
        <v>41383</v>
      </c>
      <c r="C4246" s="118" t="s">
        <v>28</v>
      </c>
      <c r="D4246" s="119" t="s">
        <v>107</v>
      </c>
      <c r="E4246" s="113"/>
      <c r="G4246" s="110"/>
    </row>
    <row r="4247" spans="2:7" ht="21.75" customHeight="1">
      <c r="B4247" s="121">
        <v>41383</v>
      </c>
      <c r="C4247" s="118" t="s">
        <v>40</v>
      </c>
      <c r="D4247" s="119" t="s">
        <v>180</v>
      </c>
      <c r="E4247" s="32"/>
      <c r="G4247" s="110"/>
    </row>
    <row r="4248" spans="2:7" ht="21.75" customHeight="1">
      <c r="B4248" s="121">
        <v>41383</v>
      </c>
      <c r="C4248" s="118" t="s">
        <v>40</v>
      </c>
      <c r="D4248" s="119" t="s">
        <v>43</v>
      </c>
      <c r="E4248" s="120"/>
      <c r="G4248" s="110"/>
    </row>
    <row r="4249" spans="2:7" ht="21.75" customHeight="1">
      <c r="B4249" s="121">
        <v>41383</v>
      </c>
      <c r="C4249" s="118" t="s">
        <v>28</v>
      </c>
      <c r="D4249" s="119" t="s">
        <v>114</v>
      </c>
      <c r="E4249" s="78"/>
      <c r="G4249" s="110"/>
    </row>
    <row r="4250" spans="2:7" ht="21.75" customHeight="1">
      <c r="B4250" s="121">
        <v>41383</v>
      </c>
      <c r="C4250" s="118" t="s">
        <v>28</v>
      </c>
      <c r="D4250" s="119" t="s">
        <v>549</v>
      </c>
      <c r="E4250" s="78"/>
      <c r="G4250" s="110"/>
    </row>
    <row r="4251" spans="2:7" ht="21.75" customHeight="1">
      <c r="B4251" s="121">
        <v>41383</v>
      </c>
      <c r="C4251" s="118" t="s">
        <v>2</v>
      </c>
      <c r="D4251" s="119" t="s">
        <v>105</v>
      </c>
      <c r="E4251" s="78"/>
      <c r="G4251" s="110"/>
    </row>
    <row r="4252" spans="2:7" ht="21.75" customHeight="1">
      <c r="B4252" s="121">
        <v>41383</v>
      </c>
      <c r="C4252" s="118" t="s">
        <v>28</v>
      </c>
      <c r="D4252" s="119" t="s">
        <v>107</v>
      </c>
      <c r="E4252" s="78"/>
      <c r="G4252" s="110"/>
    </row>
    <row r="4253" spans="2:7" ht="21.75" customHeight="1">
      <c r="B4253" s="121">
        <v>41383</v>
      </c>
      <c r="C4253" s="118" t="s">
        <v>28</v>
      </c>
      <c r="D4253" s="119" t="s">
        <v>107</v>
      </c>
      <c r="E4253" s="78"/>
      <c r="G4253" s="110"/>
    </row>
    <row r="4254" spans="2:7" ht="21.75" customHeight="1">
      <c r="B4254" s="121">
        <v>41383</v>
      </c>
      <c r="C4254" s="118" t="s">
        <v>28</v>
      </c>
      <c r="D4254" s="119" t="s">
        <v>107</v>
      </c>
      <c r="E4254" s="78"/>
      <c r="G4254" s="110"/>
    </row>
    <row r="4255" spans="2:7" ht="21.75" customHeight="1">
      <c r="B4255" s="121">
        <v>41383</v>
      </c>
      <c r="C4255" s="118" t="s">
        <v>40</v>
      </c>
      <c r="D4255" s="119" t="s">
        <v>180</v>
      </c>
      <c r="E4255" s="9"/>
      <c r="G4255" s="110"/>
    </row>
    <row r="4256" spans="2:7" ht="21.75" customHeight="1">
      <c r="B4256" s="121">
        <v>41383</v>
      </c>
      <c r="C4256" s="118" t="s">
        <v>184</v>
      </c>
      <c r="D4256" s="119" t="s">
        <v>2546</v>
      </c>
      <c r="E4256" s="9"/>
      <c r="G4256" s="110"/>
    </row>
    <row r="4257" spans="2:7" ht="21.75" customHeight="1">
      <c r="B4257" s="98" t="s">
        <v>1155</v>
      </c>
      <c r="C4257" s="118" t="s">
        <v>2</v>
      </c>
      <c r="D4257" s="118" t="s">
        <v>1156</v>
      </c>
      <c r="E4257" s="120"/>
      <c r="G4257" s="110"/>
    </row>
    <row r="4258" spans="2:7" ht="21.75" customHeight="1">
      <c r="B4258" s="98" t="s">
        <v>1155</v>
      </c>
      <c r="C4258" s="118" t="s">
        <v>28</v>
      </c>
      <c r="D4258" s="123" t="s">
        <v>431</v>
      </c>
      <c r="E4258" s="120"/>
      <c r="G4258" s="110"/>
    </row>
    <row r="4259" spans="2:7" ht="21.75" customHeight="1">
      <c r="B4259" s="98" t="s">
        <v>1155</v>
      </c>
      <c r="C4259" s="118" t="s">
        <v>3</v>
      </c>
      <c r="D4259" s="123" t="s">
        <v>652</v>
      </c>
      <c r="E4259" s="120"/>
      <c r="G4259" s="110"/>
    </row>
    <row r="4260" spans="2:7" ht="21.75" customHeight="1">
      <c r="B4260" s="98" t="s">
        <v>1155</v>
      </c>
      <c r="C4260" s="118" t="s">
        <v>3</v>
      </c>
      <c r="D4260" s="123" t="s">
        <v>652</v>
      </c>
      <c r="E4260" s="117"/>
      <c r="G4260" s="110"/>
    </row>
    <row r="4261" spans="2:7" ht="21.75" customHeight="1">
      <c r="B4261" s="98" t="s">
        <v>1155</v>
      </c>
      <c r="C4261" s="118" t="s">
        <v>40</v>
      </c>
      <c r="D4261" s="3" t="s">
        <v>180</v>
      </c>
      <c r="E4261" s="117"/>
      <c r="G4261" s="110"/>
    </row>
    <row r="4262" spans="2:7" ht="21.75" customHeight="1">
      <c r="B4262" s="98" t="s">
        <v>1155</v>
      </c>
      <c r="C4262" s="118" t="s">
        <v>2</v>
      </c>
      <c r="D4262" s="3" t="s">
        <v>769</v>
      </c>
      <c r="E4262" s="117"/>
      <c r="G4262" s="110"/>
    </row>
    <row r="4263" spans="2:7" ht="21.75" customHeight="1">
      <c r="B4263" s="98" t="s">
        <v>1155</v>
      </c>
      <c r="C4263" s="118" t="s">
        <v>3</v>
      </c>
      <c r="D4263" s="123" t="s">
        <v>652</v>
      </c>
      <c r="E4263" s="120"/>
      <c r="G4263" s="110"/>
    </row>
    <row r="4264" spans="2:7" ht="21.75" customHeight="1">
      <c r="B4264" s="98" t="s">
        <v>1155</v>
      </c>
      <c r="C4264" s="118" t="s">
        <v>94</v>
      </c>
      <c r="D4264" s="118" t="s">
        <v>1157</v>
      </c>
      <c r="E4264" s="117"/>
      <c r="G4264" s="110"/>
    </row>
    <row r="4265" spans="2:7" ht="21.75" customHeight="1">
      <c r="B4265" s="98" t="s">
        <v>1155</v>
      </c>
      <c r="C4265" s="118" t="s">
        <v>155</v>
      </c>
      <c r="D4265" s="118" t="s">
        <v>1057</v>
      </c>
      <c r="E4265" s="120"/>
      <c r="G4265" s="110"/>
    </row>
    <row r="4266" spans="2:7" ht="21.75" customHeight="1">
      <c r="B4266" s="98" t="s">
        <v>1155</v>
      </c>
      <c r="C4266" s="118" t="s">
        <v>40</v>
      </c>
      <c r="D4266" s="118" t="s">
        <v>180</v>
      </c>
      <c r="E4266" s="111"/>
      <c r="G4266" s="110"/>
    </row>
    <row r="4267" spans="2:7" ht="21.75" customHeight="1">
      <c r="B4267" s="98" t="s">
        <v>1155</v>
      </c>
      <c r="C4267" s="118" t="s">
        <v>40</v>
      </c>
      <c r="D4267" s="118" t="s">
        <v>180</v>
      </c>
      <c r="E4267" s="112"/>
      <c r="G4267" s="110"/>
    </row>
    <row r="4268" spans="2:7" ht="21.75" customHeight="1">
      <c r="B4268" s="98" t="s">
        <v>1155</v>
      </c>
      <c r="C4268" s="118" t="s">
        <v>3</v>
      </c>
      <c r="D4268" s="123" t="s">
        <v>652</v>
      </c>
      <c r="E4268" s="112"/>
      <c r="G4268" s="110"/>
    </row>
    <row r="4269" spans="2:7" ht="21.75" customHeight="1">
      <c r="B4269" s="98" t="s">
        <v>1155</v>
      </c>
      <c r="C4269" s="118" t="s">
        <v>3</v>
      </c>
      <c r="D4269" s="123" t="s">
        <v>616</v>
      </c>
      <c r="E4269" s="113"/>
      <c r="G4269" s="110"/>
    </row>
    <row r="4270" spans="2:7" ht="21.75" customHeight="1">
      <c r="B4270" s="98" t="s">
        <v>1155</v>
      </c>
      <c r="C4270" s="118" t="s">
        <v>28</v>
      </c>
      <c r="D4270" s="3" t="s">
        <v>431</v>
      </c>
      <c r="E4270" s="32"/>
      <c r="G4270" s="110"/>
    </row>
    <row r="4271" spans="2:7" ht="21.75" customHeight="1">
      <c r="B4271" s="121">
        <v>41386</v>
      </c>
      <c r="C4271" s="118" t="s">
        <v>28</v>
      </c>
      <c r="D4271" s="118" t="s">
        <v>431</v>
      </c>
      <c r="E4271" s="120"/>
      <c r="G4271" s="110"/>
    </row>
    <row r="4272" spans="2:7" ht="21.75" customHeight="1">
      <c r="B4272" s="121">
        <v>41386</v>
      </c>
      <c r="C4272" s="118" t="s">
        <v>18</v>
      </c>
      <c r="D4272" s="118" t="s">
        <v>112</v>
      </c>
      <c r="E4272" s="120"/>
      <c r="G4272" s="110"/>
    </row>
    <row r="4273" spans="2:7" ht="21.75" customHeight="1">
      <c r="B4273" s="121">
        <v>41386</v>
      </c>
      <c r="C4273" s="118" t="s">
        <v>28</v>
      </c>
      <c r="D4273" s="118" t="s">
        <v>431</v>
      </c>
      <c r="E4273" s="120"/>
      <c r="G4273" s="110"/>
    </row>
    <row r="4274" spans="2:7" ht="21.75" customHeight="1">
      <c r="B4274" s="121">
        <v>41386</v>
      </c>
      <c r="C4274" s="118" t="s">
        <v>28</v>
      </c>
      <c r="D4274" s="119" t="s">
        <v>114</v>
      </c>
      <c r="E4274" s="117"/>
      <c r="G4274" s="110"/>
    </row>
    <row r="4275" spans="2:7" ht="21.75" customHeight="1">
      <c r="B4275" s="121">
        <v>41386</v>
      </c>
      <c r="C4275" s="118" t="s">
        <v>184</v>
      </c>
      <c r="D4275" s="119" t="s">
        <v>2546</v>
      </c>
      <c r="E4275" s="117"/>
      <c r="G4275" s="110"/>
    </row>
    <row r="4276" spans="2:7" ht="21.75" customHeight="1">
      <c r="B4276" s="121">
        <v>41386</v>
      </c>
      <c r="C4276" s="118" t="s">
        <v>2</v>
      </c>
      <c r="D4276" s="119" t="s">
        <v>182</v>
      </c>
      <c r="E4276" s="117"/>
      <c r="G4276" s="110"/>
    </row>
    <row r="4277" spans="2:7" ht="21.75" customHeight="1">
      <c r="B4277" s="121">
        <v>41386</v>
      </c>
      <c r="C4277" s="118" t="s">
        <v>40</v>
      </c>
      <c r="D4277" s="119" t="s">
        <v>43</v>
      </c>
      <c r="E4277" s="120"/>
      <c r="G4277" s="110"/>
    </row>
    <row r="4278" spans="2:7" ht="21.75" customHeight="1">
      <c r="B4278" s="121">
        <v>41386</v>
      </c>
      <c r="C4278" s="118" t="s">
        <v>40</v>
      </c>
      <c r="D4278" s="119" t="s">
        <v>180</v>
      </c>
      <c r="E4278" s="117"/>
      <c r="G4278" s="110"/>
    </row>
    <row r="4279" spans="2:7" ht="21.75" customHeight="1">
      <c r="B4279" s="121">
        <v>41386</v>
      </c>
      <c r="C4279" s="118" t="s">
        <v>2</v>
      </c>
      <c r="D4279" s="119" t="s">
        <v>182</v>
      </c>
      <c r="E4279" s="120"/>
      <c r="G4279" s="110"/>
    </row>
    <row r="4280" spans="2:7" ht="21.75" customHeight="1">
      <c r="B4280" s="121">
        <v>41386</v>
      </c>
      <c r="C4280" s="118" t="s">
        <v>40</v>
      </c>
      <c r="D4280" s="118" t="s">
        <v>180</v>
      </c>
      <c r="E4280" s="111"/>
      <c r="G4280" s="110"/>
    </row>
    <row r="4281" spans="2:7" ht="21.75" customHeight="1">
      <c r="B4281" s="121">
        <v>41386</v>
      </c>
      <c r="C4281" s="118" t="s">
        <v>40</v>
      </c>
      <c r="D4281" s="118" t="s">
        <v>43</v>
      </c>
      <c r="E4281" s="112"/>
      <c r="G4281" s="110"/>
    </row>
    <row r="4282" spans="2:7" ht="21.75" customHeight="1">
      <c r="B4282" s="121">
        <v>41386</v>
      </c>
      <c r="C4282" s="118" t="s">
        <v>40</v>
      </c>
      <c r="D4282" s="118" t="s">
        <v>180</v>
      </c>
      <c r="E4282" s="112"/>
      <c r="G4282" s="110"/>
    </row>
    <row r="4283" spans="2:7" ht="21.75" customHeight="1">
      <c r="B4283" s="121">
        <v>41386</v>
      </c>
      <c r="C4283" s="118" t="s">
        <v>2</v>
      </c>
      <c r="D4283" s="3" t="s">
        <v>182</v>
      </c>
      <c r="E4283" s="113"/>
      <c r="G4283" s="110"/>
    </row>
    <row r="4284" spans="2:7" ht="21.75" customHeight="1">
      <c r="B4284" s="121">
        <v>41386</v>
      </c>
      <c r="C4284" s="118" t="s">
        <v>2</v>
      </c>
      <c r="D4284" s="3" t="s">
        <v>182</v>
      </c>
      <c r="E4284" s="32"/>
      <c r="G4284" s="110"/>
    </row>
    <row r="4285" spans="2:7" ht="21.75" customHeight="1">
      <c r="B4285" s="121">
        <v>41386</v>
      </c>
      <c r="C4285" s="118" t="s">
        <v>94</v>
      </c>
      <c r="D4285" s="3" t="s">
        <v>1108</v>
      </c>
      <c r="E4285" s="120"/>
      <c r="G4285" s="110"/>
    </row>
    <row r="4286" spans="2:7" ht="21.75" customHeight="1">
      <c r="B4286" s="121">
        <v>41386</v>
      </c>
      <c r="C4286" s="118" t="s">
        <v>184</v>
      </c>
      <c r="D4286" s="3" t="s">
        <v>2546</v>
      </c>
      <c r="E4286" s="78"/>
      <c r="G4286" s="110"/>
    </row>
    <row r="4287" spans="2:7" ht="21.75" customHeight="1">
      <c r="B4287" s="121">
        <v>41387</v>
      </c>
      <c r="C4287" s="118" t="s">
        <v>2</v>
      </c>
      <c r="D4287" s="118" t="s">
        <v>105</v>
      </c>
      <c r="E4287" s="120"/>
      <c r="G4287" s="110"/>
    </row>
    <row r="4288" spans="2:7" ht="21.75" customHeight="1">
      <c r="B4288" s="121">
        <v>41387</v>
      </c>
      <c r="C4288" s="118" t="s">
        <v>18</v>
      </c>
      <c r="D4288" s="118" t="s">
        <v>112</v>
      </c>
      <c r="E4288" s="120"/>
      <c r="G4288" s="110"/>
    </row>
    <row r="4289" spans="2:7" ht="21.75" customHeight="1">
      <c r="B4289" s="121">
        <v>41387</v>
      </c>
      <c r="C4289" s="118" t="s">
        <v>28</v>
      </c>
      <c r="D4289" s="118" t="s">
        <v>181</v>
      </c>
      <c r="E4289" s="120"/>
      <c r="G4289" s="110"/>
    </row>
    <row r="4290" spans="2:7" ht="21.75" customHeight="1">
      <c r="B4290" s="121">
        <v>41387</v>
      </c>
      <c r="C4290" s="118" t="s">
        <v>40</v>
      </c>
      <c r="D4290" s="118" t="s">
        <v>180</v>
      </c>
      <c r="E4290" s="117"/>
      <c r="G4290" s="110"/>
    </row>
    <row r="4291" spans="2:7" ht="21.75" customHeight="1">
      <c r="B4291" s="121">
        <v>41387</v>
      </c>
      <c r="C4291" s="118" t="s">
        <v>40</v>
      </c>
      <c r="D4291" s="118" t="s">
        <v>177</v>
      </c>
      <c r="E4291" s="117"/>
      <c r="G4291" s="110"/>
    </row>
    <row r="4292" spans="2:7" ht="21.75" customHeight="1">
      <c r="B4292" s="121">
        <v>41387</v>
      </c>
      <c r="C4292" s="118" t="s">
        <v>94</v>
      </c>
      <c r="D4292" s="118" t="s">
        <v>1158</v>
      </c>
      <c r="E4292" s="117"/>
      <c r="G4292" s="110"/>
    </row>
    <row r="4293" spans="2:7" ht="21.75" customHeight="1">
      <c r="B4293" s="121">
        <v>41387</v>
      </c>
      <c r="C4293" s="118" t="s">
        <v>28</v>
      </c>
      <c r="D4293" s="118" t="s">
        <v>181</v>
      </c>
      <c r="E4293" s="120"/>
      <c r="G4293" s="110"/>
    </row>
    <row r="4294" spans="2:7" ht="21.75" customHeight="1">
      <c r="B4294" s="121">
        <v>41387</v>
      </c>
      <c r="C4294" s="118" t="s">
        <v>2</v>
      </c>
      <c r="D4294" s="118" t="s">
        <v>1159</v>
      </c>
      <c r="E4294" s="117"/>
      <c r="G4294" s="110"/>
    </row>
    <row r="4295" spans="2:7" ht="21.75" customHeight="1">
      <c r="B4295" s="121">
        <v>41387</v>
      </c>
      <c r="C4295" s="118" t="s">
        <v>2</v>
      </c>
      <c r="D4295" s="118" t="s">
        <v>105</v>
      </c>
      <c r="E4295" s="120"/>
      <c r="G4295" s="110"/>
    </row>
    <row r="4296" spans="2:7" ht="21.75" customHeight="1">
      <c r="B4296" s="121">
        <v>41387</v>
      </c>
      <c r="C4296" s="118" t="s">
        <v>2</v>
      </c>
      <c r="D4296" s="118" t="s">
        <v>1160</v>
      </c>
      <c r="E4296" s="111"/>
      <c r="G4296" s="110"/>
    </row>
    <row r="4297" spans="2:7" ht="21.75" customHeight="1">
      <c r="B4297" s="121">
        <v>41387</v>
      </c>
      <c r="C4297" s="118" t="s">
        <v>40</v>
      </c>
      <c r="D4297" s="118" t="s">
        <v>180</v>
      </c>
      <c r="E4297" s="112"/>
      <c r="G4297" s="110"/>
    </row>
    <row r="4298" spans="2:7" ht="21.75" customHeight="1">
      <c r="B4298" s="121">
        <v>41387</v>
      </c>
      <c r="C4298" s="118" t="s">
        <v>392</v>
      </c>
      <c r="D4298" s="119" t="s">
        <v>1115</v>
      </c>
      <c r="E4298" s="112"/>
      <c r="G4298" s="110"/>
    </row>
    <row r="4299" spans="2:7" ht="21.75" customHeight="1">
      <c r="B4299" s="121">
        <v>41387</v>
      </c>
      <c r="C4299" s="118" t="s">
        <v>28</v>
      </c>
      <c r="D4299" s="119" t="s">
        <v>107</v>
      </c>
      <c r="E4299" s="113"/>
      <c r="G4299" s="110"/>
    </row>
    <row r="4300" spans="2:7" ht="21.75" customHeight="1">
      <c r="B4300" s="121">
        <v>41387</v>
      </c>
      <c r="C4300" s="118" t="s">
        <v>2</v>
      </c>
      <c r="D4300" s="119" t="s">
        <v>182</v>
      </c>
      <c r="E4300" s="32"/>
      <c r="G4300" s="110"/>
    </row>
    <row r="4301" spans="2:7" ht="21.75" customHeight="1">
      <c r="B4301" s="121">
        <v>41387</v>
      </c>
      <c r="C4301" s="118" t="s">
        <v>40</v>
      </c>
      <c r="D4301" s="119" t="s">
        <v>180</v>
      </c>
      <c r="E4301" s="120"/>
      <c r="G4301" s="110"/>
    </row>
    <row r="4302" spans="2:7" ht="21.75" customHeight="1">
      <c r="B4302" s="121">
        <v>41387</v>
      </c>
      <c r="C4302" s="118" t="s">
        <v>40</v>
      </c>
      <c r="D4302" s="119" t="s">
        <v>43</v>
      </c>
      <c r="E4302" s="78"/>
      <c r="G4302" s="110"/>
    </row>
    <row r="4303" spans="2:7" ht="21.75" customHeight="1">
      <c r="B4303" s="121">
        <v>41387</v>
      </c>
      <c r="C4303" s="118" t="s">
        <v>40</v>
      </c>
      <c r="D4303" s="119" t="s">
        <v>180</v>
      </c>
      <c r="E4303" s="78"/>
      <c r="G4303" s="110"/>
    </row>
    <row r="4304" spans="2:7" ht="21.75" customHeight="1">
      <c r="B4304" s="121">
        <v>41387</v>
      </c>
      <c r="C4304" s="118" t="s">
        <v>2</v>
      </c>
      <c r="D4304" s="119" t="s">
        <v>182</v>
      </c>
      <c r="E4304" s="78"/>
      <c r="G4304" s="110"/>
    </row>
    <row r="4305" spans="2:7" ht="21.75" customHeight="1">
      <c r="B4305" s="121">
        <v>41387</v>
      </c>
      <c r="C4305" s="118" t="s">
        <v>40</v>
      </c>
      <c r="D4305" s="119" t="s">
        <v>180</v>
      </c>
      <c r="E4305" s="78"/>
      <c r="G4305" s="110"/>
    </row>
    <row r="4306" spans="2:7" ht="21.75" customHeight="1">
      <c r="B4306" s="121">
        <v>41387</v>
      </c>
      <c r="C4306" s="118" t="s">
        <v>3</v>
      </c>
      <c r="D4306" s="119" t="s">
        <v>1161</v>
      </c>
      <c r="E4306" s="78"/>
      <c r="G4306" s="110"/>
    </row>
    <row r="4307" spans="2:7" ht="21.75" customHeight="1">
      <c r="B4307" s="121">
        <v>41387</v>
      </c>
      <c r="C4307" s="118" t="s">
        <v>2</v>
      </c>
      <c r="D4307" s="119" t="s">
        <v>105</v>
      </c>
      <c r="E4307" s="78"/>
      <c r="G4307" s="110"/>
    </row>
    <row r="4308" spans="2:7" ht="21.75" customHeight="1">
      <c r="B4308" s="121">
        <v>41387</v>
      </c>
      <c r="C4308" s="118" t="s">
        <v>28</v>
      </c>
      <c r="D4308" s="119" t="s">
        <v>107</v>
      </c>
      <c r="E4308" s="9"/>
      <c r="G4308" s="110"/>
    </row>
    <row r="4309" spans="2:7" ht="21.75" customHeight="1">
      <c r="B4309" s="121">
        <v>41387</v>
      </c>
      <c r="C4309" s="118" t="s">
        <v>28</v>
      </c>
      <c r="D4309" s="119" t="s">
        <v>549</v>
      </c>
      <c r="E4309" s="9"/>
      <c r="G4309" s="110"/>
    </row>
    <row r="4310" spans="2:7" ht="21.75" customHeight="1">
      <c r="B4310" s="121">
        <v>41387</v>
      </c>
      <c r="C4310" s="118" t="s">
        <v>2</v>
      </c>
      <c r="D4310" s="119" t="s">
        <v>182</v>
      </c>
      <c r="E4310" s="9"/>
      <c r="G4310" s="110"/>
    </row>
    <row r="4311" spans="2:7" ht="21.75" customHeight="1">
      <c r="B4311" s="121">
        <v>41387</v>
      </c>
      <c r="C4311" s="118" t="s">
        <v>40</v>
      </c>
      <c r="D4311" s="119" t="s">
        <v>180</v>
      </c>
      <c r="E4311" s="9"/>
      <c r="G4311" s="110"/>
    </row>
    <row r="4312" spans="2:7" ht="21.75" customHeight="1">
      <c r="B4312" s="121">
        <v>41387</v>
      </c>
      <c r="C4312" s="118" t="s">
        <v>18</v>
      </c>
      <c r="D4312" s="119" t="s">
        <v>112</v>
      </c>
      <c r="E4312" s="9"/>
      <c r="G4312" s="110"/>
    </row>
    <row r="4313" spans="2:7" ht="21.75" customHeight="1">
      <c r="B4313" s="121">
        <v>41387</v>
      </c>
      <c r="C4313" s="118" t="s">
        <v>94</v>
      </c>
      <c r="D4313" s="119" t="s">
        <v>1108</v>
      </c>
      <c r="E4313" s="9"/>
      <c r="G4313" s="110"/>
    </row>
    <row r="4314" spans="2:7" ht="21.75" customHeight="1">
      <c r="B4314" s="121">
        <v>41387</v>
      </c>
      <c r="C4314" s="118" t="s">
        <v>2</v>
      </c>
      <c r="D4314" s="119" t="s">
        <v>105</v>
      </c>
      <c r="E4314" s="9"/>
      <c r="G4314" s="110"/>
    </row>
    <row r="4315" spans="2:7" ht="21.75" customHeight="1">
      <c r="B4315" s="121">
        <v>41387</v>
      </c>
      <c r="C4315" s="118" t="s">
        <v>2</v>
      </c>
      <c r="D4315" s="118" t="s">
        <v>182</v>
      </c>
      <c r="E4315" s="9"/>
      <c r="G4315" s="110"/>
    </row>
    <row r="4316" spans="2:7" ht="21.75" customHeight="1">
      <c r="B4316" s="121">
        <v>41388</v>
      </c>
      <c r="C4316" s="118" t="s">
        <v>28</v>
      </c>
      <c r="D4316" s="118" t="s">
        <v>1162</v>
      </c>
      <c r="E4316" s="120"/>
      <c r="G4316" s="110"/>
    </row>
    <row r="4317" spans="2:7" ht="21.75" customHeight="1">
      <c r="B4317" s="121">
        <v>41388</v>
      </c>
      <c r="C4317" s="118" t="s">
        <v>2</v>
      </c>
      <c r="D4317" s="118" t="s">
        <v>182</v>
      </c>
      <c r="E4317" s="120"/>
      <c r="G4317" s="110"/>
    </row>
    <row r="4318" spans="2:7" ht="21.75" customHeight="1">
      <c r="B4318" s="121">
        <v>41388</v>
      </c>
      <c r="C4318" s="118" t="s">
        <v>94</v>
      </c>
      <c r="D4318" s="118" t="s">
        <v>641</v>
      </c>
      <c r="E4318" s="120"/>
      <c r="G4318" s="110"/>
    </row>
    <row r="4319" spans="2:7" ht="21.75" customHeight="1">
      <c r="B4319" s="121">
        <v>41388</v>
      </c>
      <c r="C4319" s="118" t="s">
        <v>40</v>
      </c>
      <c r="D4319" s="118" t="s">
        <v>180</v>
      </c>
      <c r="E4319" s="117"/>
      <c r="G4319" s="110"/>
    </row>
    <row r="4320" spans="2:7" ht="21.75" customHeight="1">
      <c r="B4320" s="121">
        <v>41388</v>
      </c>
      <c r="C4320" s="118" t="s">
        <v>40</v>
      </c>
      <c r="D4320" s="118" t="s">
        <v>43</v>
      </c>
      <c r="E4320" s="117"/>
      <c r="G4320" s="110"/>
    </row>
    <row r="4321" spans="2:7" ht="21.75" customHeight="1">
      <c r="B4321" s="121">
        <v>41388</v>
      </c>
      <c r="C4321" s="118" t="s">
        <v>2</v>
      </c>
      <c r="D4321" s="118" t="s">
        <v>182</v>
      </c>
      <c r="E4321" s="117"/>
      <c r="G4321" s="110"/>
    </row>
    <row r="4322" spans="2:7" ht="21.75" customHeight="1">
      <c r="B4322" s="121">
        <v>41388</v>
      </c>
      <c r="C4322" s="118" t="s">
        <v>2</v>
      </c>
      <c r="D4322" s="118" t="s">
        <v>105</v>
      </c>
      <c r="E4322" s="120"/>
      <c r="G4322" s="110"/>
    </row>
    <row r="4323" spans="2:7" ht="21.75" customHeight="1">
      <c r="B4323" s="121">
        <v>41388</v>
      </c>
      <c r="C4323" s="118" t="s">
        <v>28</v>
      </c>
      <c r="D4323" s="118" t="s">
        <v>431</v>
      </c>
      <c r="E4323" s="117"/>
      <c r="G4323" s="110"/>
    </row>
    <row r="4324" spans="2:7" ht="21.75" customHeight="1">
      <c r="B4324" s="121">
        <v>41388</v>
      </c>
      <c r="C4324" s="118" t="s">
        <v>40</v>
      </c>
      <c r="D4324" s="118" t="s">
        <v>180</v>
      </c>
      <c r="E4324" s="120"/>
      <c r="G4324" s="110"/>
    </row>
    <row r="4325" spans="2:7" ht="21.75" customHeight="1">
      <c r="B4325" s="121">
        <v>41388</v>
      </c>
      <c r="C4325" s="118" t="s">
        <v>94</v>
      </c>
      <c r="D4325" s="119" t="s">
        <v>1108</v>
      </c>
      <c r="E4325" s="111"/>
      <c r="G4325" s="110"/>
    </row>
    <row r="4326" spans="2:7" ht="21.75" customHeight="1">
      <c r="B4326" s="121">
        <v>41388</v>
      </c>
      <c r="C4326" s="118" t="s">
        <v>2</v>
      </c>
      <c r="D4326" s="119" t="s">
        <v>182</v>
      </c>
      <c r="E4326" s="112"/>
      <c r="G4326" s="110"/>
    </row>
    <row r="4327" spans="2:7" ht="21.75" customHeight="1">
      <c r="B4327" s="121">
        <v>41388</v>
      </c>
      <c r="C4327" s="118" t="s">
        <v>2</v>
      </c>
      <c r="D4327" s="119" t="s">
        <v>182</v>
      </c>
      <c r="E4327" s="112"/>
      <c r="G4327" s="110"/>
    </row>
    <row r="4328" spans="2:7" ht="21.75" customHeight="1">
      <c r="B4328" s="121">
        <v>41388</v>
      </c>
      <c r="C4328" s="118" t="s">
        <v>184</v>
      </c>
      <c r="D4328" s="119" t="s">
        <v>2549</v>
      </c>
      <c r="E4328" s="113"/>
      <c r="G4328" s="110"/>
    </row>
    <row r="4329" spans="2:7" ht="21.75" customHeight="1">
      <c r="B4329" s="121">
        <v>41388</v>
      </c>
      <c r="C4329" s="118" t="s">
        <v>2</v>
      </c>
      <c r="D4329" s="119" t="s">
        <v>182</v>
      </c>
      <c r="E4329" s="32"/>
      <c r="G4329" s="110"/>
    </row>
    <row r="4330" spans="2:7" ht="21.75" customHeight="1">
      <c r="B4330" s="121">
        <v>41388</v>
      </c>
      <c r="C4330" s="118" t="s">
        <v>28</v>
      </c>
      <c r="D4330" s="119" t="s">
        <v>114</v>
      </c>
      <c r="E4330" s="120"/>
      <c r="G4330" s="110"/>
    </row>
    <row r="4331" spans="2:7" ht="21.75" customHeight="1">
      <c r="B4331" s="121">
        <v>41388</v>
      </c>
      <c r="C4331" s="118" t="s">
        <v>2</v>
      </c>
      <c r="D4331" s="119" t="s">
        <v>1163</v>
      </c>
      <c r="E4331" s="78"/>
      <c r="G4331" s="110"/>
    </row>
    <row r="4332" spans="2:7" ht="21.75" customHeight="1">
      <c r="B4332" s="121">
        <v>41388</v>
      </c>
      <c r="C4332" s="118" t="s">
        <v>2</v>
      </c>
      <c r="D4332" s="3" t="s">
        <v>182</v>
      </c>
      <c r="E4332" s="78"/>
      <c r="G4332" s="110"/>
    </row>
    <row r="4333" spans="2:7" ht="21.75" customHeight="1">
      <c r="B4333" s="121">
        <v>41388</v>
      </c>
      <c r="C4333" s="118" t="s">
        <v>2</v>
      </c>
      <c r="D4333" s="3" t="s">
        <v>182</v>
      </c>
      <c r="E4333" s="78"/>
      <c r="G4333" s="110"/>
    </row>
    <row r="4334" spans="2:7" ht="21.75" customHeight="1">
      <c r="B4334" s="121">
        <v>41388</v>
      </c>
      <c r="C4334" s="118" t="s">
        <v>28</v>
      </c>
      <c r="D4334" s="3" t="s">
        <v>107</v>
      </c>
      <c r="E4334" s="78"/>
      <c r="G4334" s="110"/>
    </row>
    <row r="4335" spans="2:7" ht="21.75" customHeight="1">
      <c r="B4335" s="121">
        <v>41388</v>
      </c>
      <c r="C4335" s="118" t="s">
        <v>28</v>
      </c>
      <c r="D4335" s="3" t="s">
        <v>549</v>
      </c>
      <c r="E4335" s="78"/>
      <c r="G4335" s="110"/>
    </row>
    <row r="4336" spans="2:7" ht="21.75" customHeight="1">
      <c r="B4336" s="121">
        <v>41388</v>
      </c>
      <c r="C4336" s="118" t="s">
        <v>392</v>
      </c>
      <c r="D4336" s="3" t="s">
        <v>1115</v>
      </c>
      <c r="E4336" s="78"/>
      <c r="G4336" s="110"/>
    </row>
    <row r="4337" spans="2:7" ht="21.75" customHeight="1">
      <c r="B4337" s="121">
        <v>41388</v>
      </c>
      <c r="C4337" s="118" t="s">
        <v>94</v>
      </c>
      <c r="D4337" s="3" t="s">
        <v>1108</v>
      </c>
      <c r="E4337" s="9"/>
      <c r="G4337" s="110"/>
    </row>
    <row r="4338" spans="2:7" ht="21.75" customHeight="1">
      <c r="B4338" s="121">
        <v>41388</v>
      </c>
      <c r="C4338" s="118" t="s">
        <v>40</v>
      </c>
      <c r="D4338" s="3" t="s">
        <v>180</v>
      </c>
      <c r="E4338" s="9"/>
      <c r="G4338" s="110"/>
    </row>
    <row r="4339" spans="2:7" ht="21.75" customHeight="1">
      <c r="B4339" s="121">
        <v>41389</v>
      </c>
      <c r="C4339" s="118" t="s">
        <v>28</v>
      </c>
      <c r="D4339" s="119" t="s">
        <v>1162</v>
      </c>
      <c r="E4339" s="120"/>
      <c r="G4339" s="110"/>
    </row>
    <row r="4340" spans="2:7" ht="21.75" customHeight="1">
      <c r="B4340" s="121">
        <v>41389</v>
      </c>
      <c r="C4340" s="118" t="s">
        <v>28</v>
      </c>
      <c r="D4340" s="119" t="s">
        <v>549</v>
      </c>
      <c r="E4340" s="120"/>
      <c r="G4340" s="110"/>
    </row>
    <row r="4341" spans="2:7" ht="21.75" customHeight="1">
      <c r="B4341" s="121">
        <v>41389</v>
      </c>
      <c r="C4341" s="118" t="s">
        <v>1164</v>
      </c>
      <c r="D4341" s="119" t="s">
        <v>1165</v>
      </c>
      <c r="E4341" s="120"/>
      <c r="G4341" s="110"/>
    </row>
    <row r="4342" spans="2:7" ht="21.75" customHeight="1">
      <c r="B4342" s="121">
        <v>41389</v>
      </c>
      <c r="C4342" s="118" t="s">
        <v>28</v>
      </c>
      <c r="D4342" s="119" t="s">
        <v>30</v>
      </c>
      <c r="E4342" s="117"/>
      <c r="G4342" s="110"/>
    </row>
    <row r="4343" spans="2:7" ht="21.75" customHeight="1">
      <c r="B4343" s="121">
        <v>41389</v>
      </c>
      <c r="C4343" s="118" t="s">
        <v>40</v>
      </c>
      <c r="D4343" s="119" t="s">
        <v>180</v>
      </c>
      <c r="E4343" s="117"/>
      <c r="G4343" s="110"/>
    </row>
    <row r="4344" spans="2:7" ht="21.75" customHeight="1">
      <c r="B4344" s="121">
        <v>41389</v>
      </c>
      <c r="C4344" s="118" t="s">
        <v>28</v>
      </c>
      <c r="D4344" s="119" t="s">
        <v>114</v>
      </c>
      <c r="E4344" s="117"/>
      <c r="G4344" s="110"/>
    </row>
    <row r="4345" spans="2:7" ht="21.75" customHeight="1">
      <c r="B4345" s="121">
        <v>41389</v>
      </c>
      <c r="C4345" s="118" t="s">
        <v>28</v>
      </c>
      <c r="D4345" s="119" t="s">
        <v>30</v>
      </c>
      <c r="E4345" s="120"/>
      <c r="G4345" s="110"/>
    </row>
    <row r="4346" spans="2:7" ht="21.75" customHeight="1">
      <c r="B4346" s="121">
        <v>41389</v>
      </c>
      <c r="C4346" s="118" t="s">
        <v>28</v>
      </c>
      <c r="D4346" s="119" t="s">
        <v>850</v>
      </c>
      <c r="E4346" s="117"/>
      <c r="G4346" s="110"/>
    </row>
    <row r="4347" spans="2:7" ht="21.75" customHeight="1">
      <c r="B4347" s="121">
        <v>41389</v>
      </c>
      <c r="C4347" s="118" t="s">
        <v>40</v>
      </c>
      <c r="D4347" s="119" t="s">
        <v>1109</v>
      </c>
      <c r="E4347" s="120"/>
      <c r="G4347" s="110"/>
    </row>
    <row r="4348" spans="2:7" ht="21.75" customHeight="1">
      <c r="B4348" s="121">
        <v>41389</v>
      </c>
      <c r="C4348" s="118" t="s">
        <v>392</v>
      </c>
      <c r="D4348" s="119" t="s">
        <v>1115</v>
      </c>
      <c r="E4348" s="111"/>
      <c r="G4348" s="110"/>
    </row>
    <row r="4349" spans="2:7" ht="21.75" customHeight="1">
      <c r="B4349" s="121">
        <v>41389</v>
      </c>
      <c r="C4349" s="118" t="s">
        <v>2</v>
      </c>
      <c r="D4349" s="119" t="s">
        <v>182</v>
      </c>
      <c r="E4349" s="112"/>
      <c r="G4349" s="110"/>
    </row>
    <row r="4350" spans="2:7" ht="21.75" customHeight="1">
      <c r="B4350" s="121">
        <v>41389</v>
      </c>
      <c r="C4350" s="118" t="s">
        <v>2</v>
      </c>
      <c r="D4350" s="119" t="s">
        <v>182</v>
      </c>
      <c r="E4350" s="112"/>
      <c r="G4350" s="110"/>
    </row>
    <row r="4351" spans="2:7" ht="21.75" customHeight="1">
      <c r="B4351" s="121">
        <v>41389</v>
      </c>
      <c r="C4351" s="118" t="s">
        <v>40</v>
      </c>
      <c r="D4351" s="119" t="s">
        <v>180</v>
      </c>
      <c r="E4351" s="113"/>
      <c r="G4351" s="110"/>
    </row>
    <row r="4352" spans="2:7" ht="21.75" customHeight="1">
      <c r="B4352" s="121">
        <v>41389</v>
      </c>
      <c r="C4352" s="118" t="s">
        <v>40</v>
      </c>
      <c r="D4352" s="119" t="s">
        <v>43</v>
      </c>
      <c r="E4352" s="32"/>
      <c r="G4352" s="110"/>
    </row>
    <row r="4353" spans="2:7" ht="21.75" customHeight="1">
      <c r="B4353" s="121">
        <v>41389</v>
      </c>
      <c r="C4353" s="118" t="s">
        <v>392</v>
      </c>
      <c r="D4353" s="119" t="s">
        <v>1115</v>
      </c>
      <c r="E4353" s="120"/>
      <c r="G4353" s="110"/>
    </row>
    <row r="4354" spans="2:7" ht="21.75" customHeight="1">
      <c r="B4354" s="121">
        <v>41389</v>
      </c>
      <c r="C4354" s="118" t="s">
        <v>94</v>
      </c>
      <c r="D4354" s="118" t="s">
        <v>641</v>
      </c>
      <c r="E4354" s="78"/>
      <c r="G4354" s="110"/>
    </row>
    <row r="4355" spans="2:7" ht="21.75" customHeight="1">
      <c r="B4355" s="121">
        <v>41389</v>
      </c>
      <c r="C4355" s="118" t="s">
        <v>28</v>
      </c>
      <c r="D4355" s="118" t="s">
        <v>431</v>
      </c>
      <c r="E4355" s="78"/>
      <c r="G4355" s="110"/>
    </row>
    <row r="4356" spans="2:7" ht="21.75" customHeight="1">
      <c r="B4356" s="121">
        <v>41389</v>
      </c>
      <c r="C4356" s="118" t="s">
        <v>40</v>
      </c>
      <c r="D4356" s="118" t="s">
        <v>180</v>
      </c>
      <c r="E4356" s="78"/>
      <c r="G4356" s="110"/>
    </row>
    <row r="4357" spans="2:7" ht="21.75" customHeight="1">
      <c r="B4357" s="121">
        <v>41389</v>
      </c>
      <c r="C4357" s="118" t="s">
        <v>18</v>
      </c>
      <c r="D4357" s="118" t="s">
        <v>112</v>
      </c>
      <c r="E4357" s="78"/>
      <c r="G4357" s="110"/>
    </row>
    <row r="4358" spans="2:7" ht="21.75" customHeight="1">
      <c r="B4358" s="121">
        <v>41389</v>
      </c>
      <c r="C4358" s="118" t="s">
        <v>2</v>
      </c>
      <c r="D4358" s="118" t="s">
        <v>1160</v>
      </c>
      <c r="E4358" s="78"/>
      <c r="G4358" s="110"/>
    </row>
    <row r="4359" spans="2:7" ht="21.75" customHeight="1">
      <c r="B4359" s="121">
        <v>41389</v>
      </c>
      <c r="C4359" s="118" t="s">
        <v>2</v>
      </c>
      <c r="D4359" s="118" t="s">
        <v>1159</v>
      </c>
      <c r="E4359" s="78"/>
      <c r="G4359" s="110"/>
    </row>
    <row r="4360" spans="2:7" ht="21.75" customHeight="1">
      <c r="B4360" s="121">
        <v>41389</v>
      </c>
      <c r="C4360" s="118" t="s">
        <v>28</v>
      </c>
      <c r="D4360" s="118" t="s">
        <v>431</v>
      </c>
      <c r="E4360" s="9"/>
      <c r="G4360" s="110"/>
    </row>
    <row r="4361" spans="2:7" ht="21.75" customHeight="1">
      <c r="B4361" s="121">
        <v>41389</v>
      </c>
      <c r="C4361" s="118" t="s">
        <v>155</v>
      </c>
      <c r="D4361" s="118" t="s">
        <v>1110</v>
      </c>
      <c r="E4361" s="9"/>
      <c r="G4361" s="110"/>
    </row>
    <row r="4362" spans="2:7" ht="21.75" customHeight="1">
      <c r="B4362" s="121">
        <v>41390</v>
      </c>
      <c r="C4362" s="118" t="s">
        <v>28</v>
      </c>
      <c r="D4362" s="119" t="s">
        <v>850</v>
      </c>
      <c r="E4362" s="120"/>
      <c r="G4362" s="110"/>
    </row>
    <row r="4363" spans="2:7" ht="21.75" customHeight="1">
      <c r="B4363" s="121">
        <v>41390</v>
      </c>
      <c r="C4363" s="118" t="s">
        <v>28</v>
      </c>
      <c r="D4363" s="119" t="s">
        <v>1162</v>
      </c>
      <c r="E4363" s="120"/>
      <c r="G4363" s="110"/>
    </row>
    <row r="4364" spans="2:7" ht="21.75" customHeight="1">
      <c r="B4364" s="121">
        <v>41390</v>
      </c>
      <c r="C4364" s="118" t="s">
        <v>28</v>
      </c>
      <c r="D4364" s="119" t="s">
        <v>1118</v>
      </c>
      <c r="E4364" s="120"/>
      <c r="G4364" s="110"/>
    </row>
    <row r="4365" spans="2:7" ht="21.75" customHeight="1">
      <c r="B4365" s="121">
        <v>41390</v>
      </c>
      <c r="C4365" s="118" t="s">
        <v>40</v>
      </c>
      <c r="D4365" s="119" t="s">
        <v>1109</v>
      </c>
      <c r="E4365" s="117"/>
      <c r="G4365" s="110"/>
    </row>
    <row r="4366" spans="2:7" ht="21.75" customHeight="1">
      <c r="B4366" s="121">
        <v>41390</v>
      </c>
      <c r="C4366" s="118" t="s">
        <v>2</v>
      </c>
      <c r="D4366" s="119" t="s">
        <v>182</v>
      </c>
      <c r="E4366" s="117"/>
      <c r="G4366" s="110"/>
    </row>
    <row r="4367" spans="2:7" ht="21.75" customHeight="1">
      <c r="B4367" s="121">
        <v>41390</v>
      </c>
      <c r="C4367" s="118" t="s">
        <v>40</v>
      </c>
      <c r="D4367" s="119" t="s">
        <v>1166</v>
      </c>
      <c r="E4367" s="117"/>
      <c r="G4367" s="110"/>
    </row>
    <row r="4368" spans="2:7" ht="21.75" customHeight="1">
      <c r="B4368" s="121">
        <v>41390</v>
      </c>
      <c r="C4368" s="118" t="s">
        <v>28</v>
      </c>
      <c r="D4368" s="119" t="s">
        <v>549</v>
      </c>
      <c r="E4368" s="120"/>
      <c r="G4368" s="110"/>
    </row>
    <row r="4369" spans="2:7" ht="21.75" customHeight="1">
      <c r="B4369" s="121">
        <v>41390</v>
      </c>
      <c r="C4369" s="118" t="s">
        <v>40</v>
      </c>
      <c r="D4369" s="119" t="s">
        <v>180</v>
      </c>
      <c r="E4369" s="117"/>
      <c r="G4369" s="110"/>
    </row>
    <row r="4370" spans="2:7" ht="21.75" customHeight="1">
      <c r="B4370" s="121">
        <v>41390</v>
      </c>
      <c r="C4370" s="118" t="s">
        <v>2</v>
      </c>
      <c r="D4370" s="119" t="s">
        <v>105</v>
      </c>
      <c r="E4370" s="120"/>
      <c r="G4370" s="110"/>
    </row>
    <row r="4371" spans="2:7" ht="21.75" customHeight="1">
      <c r="B4371" s="121">
        <v>41390</v>
      </c>
      <c r="C4371" s="118" t="s">
        <v>2</v>
      </c>
      <c r="D4371" s="119" t="s">
        <v>182</v>
      </c>
      <c r="E4371" s="111"/>
      <c r="G4371" s="110"/>
    </row>
    <row r="4372" spans="2:7" ht="21.75" customHeight="1">
      <c r="B4372" s="121">
        <v>41390</v>
      </c>
      <c r="C4372" s="118" t="s">
        <v>40</v>
      </c>
      <c r="D4372" s="119" t="s">
        <v>180</v>
      </c>
      <c r="E4372" s="112"/>
      <c r="G4372" s="110"/>
    </row>
    <row r="4373" spans="2:7" ht="21.75" customHeight="1">
      <c r="B4373" s="121">
        <v>41390</v>
      </c>
      <c r="C4373" s="118" t="s">
        <v>184</v>
      </c>
      <c r="D4373" s="119" t="s">
        <v>2546</v>
      </c>
      <c r="E4373" s="112"/>
      <c r="G4373" s="110"/>
    </row>
    <row r="4374" spans="2:7" ht="21.75" customHeight="1">
      <c r="B4374" s="121">
        <v>41390</v>
      </c>
      <c r="C4374" s="118" t="s">
        <v>28</v>
      </c>
      <c r="D4374" s="118" t="s">
        <v>431</v>
      </c>
      <c r="E4374" s="113"/>
      <c r="G4374" s="110"/>
    </row>
    <row r="4375" spans="2:7" ht="21.75" customHeight="1">
      <c r="B4375" s="121">
        <v>41390</v>
      </c>
      <c r="C4375" s="118" t="s">
        <v>28</v>
      </c>
      <c r="D4375" s="118" t="s">
        <v>1162</v>
      </c>
      <c r="E4375" s="32"/>
      <c r="G4375" s="110"/>
    </row>
    <row r="4376" spans="2:7" ht="21.75" customHeight="1">
      <c r="B4376" s="121">
        <v>41390</v>
      </c>
      <c r="C4376" s="118" t="s">
        <v>155</v>
      </c>
      <c r="D4376" s="118" t="s">
        <v>1110</v>
      </c>
      <c r="E4376" s="120"/>
      <c r="G4376" s="110"/>
    </row>
    <row r="4377" spans="2:7" ht="21.75" customHeight="1">
      <c r="B4377" s="121">
        <v>41390</v>
      </c>
      <c r="C4377" s="118" t="s">
        <v>40</v>
      </c>
      <c r="D4377" s="118" t="s">
        <v>180</v>
      </c>
      <c r="E4377" s="78"/>
      <c r="G4377" s="110"/>
    </row>
    <row r="4378" spans="2:7" ht="21.75" customHeight="1">
      <c r="B4378" s="121">
        <v>41390</v>
      </c>
      <c r="C4378" s="118" t="s">
        <v>40</v>
      </c>
      <c r="D4378" s="118" t="s">
        <v>180</v>
      </c>
      <c r="E4378" s="78"/>
      <c r="G4378" s="110"/>
    </row>
    <row r="4379" spans="2:7" ht="21.75" customHeight="1">
      <c r="B4379" s="121">
        <v>41390</v>
      </c>
      <c r="C4379" s="118" t="s">
        <v>155</v>
      </c>
      <c r="D4379" s="118" t="s">
        <v>1110</v>
      </c>
      <c r="E4379" s="78"/>
      <c r="G4379" s="110"/>
    </row>
    <row r="4380" spans="2:7" ht="21.75" customHeight="1">
      <c r="B4380" s="121">
        <v>41390</v>
      </c>
      <c r="C4380" s="118" t="s">
        <v>2</v>
      </c>
      <c r="D4380" s="118" t="s">
        <v>182</v>
      </c>
      <c r="E4380" s="78"/>
      <c r="G4380" s="110"/>
    </row>
    <row r="4381" spans="2:7" ht="21.75" customHeight="1">
      <c r="B4381" s="121">
        <v>41390</v>
      </c>
      <c r="C4381" s="118" t="s">
        <v>2</v>
      </c>
      <c r="D4381" s="118" t="s">
        <v>182</v>
      </c>
      <c r="E4381" s="78"/>
      <c r="G4381" s="110"/>
    </row>
    <row r="4382" spans="2:7" ht="21.75" customHeight="1">
      <c r="B4382" s="121">
        <v>41390</v>
      </c>
      <c r="C4382" s="118" t="s">
        <v>28</v>
      </c>
      <c r="D4382" s="118" t="s">
        <v>431</v>
      </c>
      <c r="E4382" s="78"/>
      <c r="G4382" s="110"/>
    </row>
    <row r="4383" spans="2:7" ht="21.75" customHeight="1">
      <c r="B4383" s="121">
        <v>41390</v>
      </c>
      <c r="C4383" s="118" t="s">
        <v>28</v>
      </c>
      <c r="D4383" s="118" t="s">
        <v>431</v>
      </c>
      <c r="E4383" s="9"/>
      <c r="G4383" s="110"/>
    </row>
    <row r="4384" spans="2:7" ht="21.75" customHeight="1">
      <c r="B4384" s="121">
        <v>41390</v>
      </c>
      <c r="C4384" s="118" t="s">
        <v>18</v>
      </c>
      <c r="D4384" s="118" t="s">
        <v>112</v>
      </c>
      <c r="E4384" s="9"/>
      <c r="G4384" s="110"/>
    </row>
    <row r="4385" spans="2:7" ht="21.75" customHeight="1">
      <c r="B4385" s="121">
        <v>41390</v>
      </c>
      <c r="C4385" s="118" t="s">
        <v>392</v>
      </c>
      <c r="D4385" s="118" t="s">
        <v>1167</v>
      </c>
      <c r="E4385" s="9"/>
      <c r="G4385" s="110"/>
    </row>
    <row r="4386" spans="2:7" ht="21.75" customHeight="1">
      <c r="B4386" s="98" t="s">
        <v>1168</v>
      </c>
      <c r="C4386" s="118" t="s">
        <v>2</v>
      </c>
      <c r="D4386" s="118" t="s">
        <v>1159</v>
      </c>
      <c r="E4386" s="120"/>
      <c r="G4386" s="110"/>
    </row>
    <row r="4387" spans="2:7" ht="21.75" customHeight="1">
      <c r="B4387" s="98" t="s">
        <v>1168</v>
      </c>
      <c r="C4387" s="118" t="s">
        <v>3</v>
      </c>
      <c r="D4387" s="123" t="s">
        <v>616</v>
      </c>
      <c r="E4387" s="120"/>
      <c r="G4387" s="110"/>
    </row>
    <row r="4388" spans="2:7" ht="21.75" customHeight="1">
      <c r="B4388" s="98" t="s">
        <v>1168</v>
      </c>
      <c r="C4388" s="118" t="s">
        <v>94</v>
      </c>
      <c r="D4388" s="118" t="s">
        <v>641</v>
      </c>
      <c r="E4388" s="120"/>
      <c r="G4388" s="110"/>
    </row>
    <row r="4389" spans="2:7" ht="21.75" customHeight="1">
      <c r="B4389" s="98" t="s">
        <v>1168</v>
      </c>
      <c r="C4389" s="118" t="s">
        <v>28</v>
      </c>
      <c r="D4389" s="118" t="s">
        <v>431</v>
      </c>
      <c r="E4389" s="117"/>
      <c r="G4389" s="110"/>
    </row>
    <row r="4390" spans="2:7" ht="21.75" customHeight="1">
      <c r="B4390" s="98" t="s">
        <v>1168</v>
      </c>
      <c r="C4390" s="118" t="s">
        <v>3</v>
      </c>
      <c r="D4390" s="123" t="s">
        <v>616</v>
      </c>
      <c r="E4390" s="117"/>
      <c r="G4390" s="110"/>
    </row>
    <row r="4391" spans="2:7" ht="21.75" customHeight="1">
      <c r="B4391" s="98" t="s">
        <v>1168</v>
      </c>
      <c r="C4391" s="118" t="s">
        <v>3</v>
      </c>
      <c r="D4391" s="123" t="s">
        <v>616</v>
      </c>
      <c r="E4391" s="117"/>
      <c r="G4391" s="110"/>
    </row>
    <row r="4392" spans="2:7" ht="21.75" customHeight="1">
      <c r="B4392" s="98" t="s">
        <v>1168</v>
      </c>
      <c r="C4392" s="118" t="s">
        <v>3</v>
      </c>
      <c r="D4392" s="123" t="s">
        <v>652</v>
      </c>
      <c r="E4392" s="120"/>
      <c r="G4392" s="110"/>
    </row>
    <row r="4393" spans="2:7" ht="21.75" customHeight="1">
      <c r="B4393" s="98" t="s">
        <v>1168</v>
      </c>
      <c r="C4393" s="118" t="s">
        <v>40</v>
      </c>
      <c r="D4393" s="118" t="s">
        <v>180</v>
      </c>
      <c r="E4393" s="117"/>
      <c r="G4393" s="110"/>
    </row>
    <row r="4394" spans="2:7" ht="21.75" customHeight="1">
      <c r="B4394" s="98" t="s">
        <v>1168</v>
      </c>
      <c r="C4394" s="118" t="s">
        <v>40</v>
      </c>
      <c r="D4394" s="118" t="s">
        <v>180</v>
      </c>
      <c r="E4394" s="120"/>
      <c r="G4394" s="110"/>
    </row>
    <row r="4395" spans="2:7" ht="21.75" customHeight="1">
      <c r="B4395" s="98" t="s">
        <v>1168</v>
      </c>
      <c r="C4395" s="118" t="s">
        <v>28</v>
      </c>
      <c r="D4395" s="118" t="s">
        <v>431</v>
      </c>
      <c r="E4395" s="111"/>
      <c r="G4395" s="110"/>
    </row>
    <row r="4396" spans="2:7" ht="21.75" customHeight="1">
      <c r="B4396" s="98" t="s">
        <v>1168</v>
      </c>
      <c r="C4396" s="118" t="s">
        <v>2</v>
      </c>
      <c r="D4396" s="118" t="s">
        <v>1159</v>
      </c>
      <c r="E4396" s="112"/>
      <c r="G4396" s="110"/>
    </row>
    <row r="4397" spans="2:7" ht="21.75" customHeight="1">
      <c r="B4397" s="98" t="s">
        <v>1168</v>
      </c>
      <c r="C4397" s="118" t="s">
        <v>2</v>
      </c>
      <c r="D4397" s="118" t="s">
        <v>1160</v>
      </c>
      <c r="E4397" s="112"/>
      <c r="G4397" s="110"/>
    </row>
    <row r="4398" spans="2:7" ht="21.75" customHeight="1">
      <c r="B4398" s="98" t="s">
        <v>1168</v>
      </c>
      <c r="C4398" s="118" t="s">
        <v>392</v>
      </c>
      <c r="D4398" s="118" t="s">
        <v>1167</v>
      </c>
      <c r="E4398" s="113"/>
      <c r="G4398" s="110"/>
    </row>
    <row r="4399" spans="2:7" ht="21.75" customHeight="1">
      <c r="B4399" s="98" t="s">
        <v>1168</v>
      </c>
      <c r="C4399" s="118" t="s">
        <v>3</v>
      </c>
      <c r="D4399" s="123" t="s">
        <v>652</v>
      </c>
      <c r="E4399" s="32"/>
      <c r="G4399" s="110"/>
    </row>
    <row r="4400" spans="2:7" ht="21.75" customHeight="1">
      <c r="B4400" s="98" t="s">
        <v>1168</v>
      </c>
      <c r="C4400" s="118" t="s">
        <v>3</v>
      </c>
      <c r="D4400" s="123" t="s">
        <v>652</v>
      </c>
      <c r="E4400" s="120"/>
      <c r="G4400" s="110"/>
    </row>
    <row r="4401" spans="2:7" ht="21.75" customHeight="1">
      <c r="B4401" s="98" t="s">
        <v>1168</v>
      </c>
      <c r="C4401" s="118" t="s">
        <v>3</v>
      </c>
      <c r="D4401" s="123" t="s">
        <v>652</v>
      </c>
      <c r="E4401" s="78"/>
      <c r="G4401" s="110"/>
    </row>
    <row r="4402" spans="2:7" ht="21.75" customHeight="1">
      <c r="B4402" s="121">
        <v>41394</v>
      </c>
      <c r="C4402" s="118" t="s">
        <v>155</v>
      </c>
      <c r="D4402" s="118" t="s">
        <v>1175</v>
      </c>
      <c r="E4402" s="120"/>
      <c r="G4402" s="110"/>
    </row>
    <row r="4403" spans="2:7" ht="21.75" customHeight="1">
      <c r="B4403" s="121">
        <v>41394</v>
      </c>
      <c r="C4403" s="118" t="s">
        <v>2</v>
      </c>
      <c r="D4403" s="118" t="s">
        <v>1159</v>
      </c>
      <c r="E4403" s="120"/>
      <c r="G4403" s="110"/>
    </row>
    <row r="4404" spans="2:7" ht="21.75" customHeight="1">
      <c r="B4404" s="121">
        <v>41394</v>
      </c>
      <c r="C4404" s="118" t="s">
        <v>28</v>
      </c>
      <c r="D4404" s="118" t="s">
        <v>431</v>
      </c>
      <c r="E4404" s="120"/>
      <c r="G4404" s="110"/>
    </row>
    <row r="4405" spans="2:7" ht="21.75" customHeight="1">
      <c r="B4405" s="121">
        <v>41394</v>
      </c>
      <c r="C4405" s="118" t="s">
        <v>28</v>
      </c>
      <c r="D4405" s="118" t="s">
        <v>431</v>
      </c>
      <c r="E4405" s="117"/>
      <c r="G4405" s="110"/>
    </row>
    <row r="4406" spans="2:7" ht="21.75" customHeight="1">
      <c r="B4406" s="121">
        <v>41394</v>
      </c>
      <c r="C4406" s="118" t="s">
        <v>184</v>
      </c>
      <c r="D4406" s="118" t="s">
        <v>184</v>
      </c>
      <c r="E4406" s="117"/>
      <c r="G4406" s="110"/>
    </row>
    <row r="4407" spans="2:7" ht="21.75" customHeight="1">
      <c r="B4407" s="121">
        <v>41394</v>
      </c>
      <c r="C4407" s="118" t="s">
        <v>40</v>
      </c>
      <c r="D4407" s="118" t="s">
        <v>180</v>
      </c>
      <c r="E4407" s="117"/>
      <c r="G4407" s="110"/>
    </row>
    <row r="4408" spans="2:7" ht="21.75" customHeight="1">
      <c r="B4408" s="121">
        <v>41394</v>
      </c>
      <c r="C4408" s="118" t="s">
        <v>40</v>
      </c>
      <c r="D4408" s="118" t="s">
        <v>180</v>
      </c>
      <c r="E4408" s="120"/>
      <c r="G4408" s="110"/>
    </row>
    <row r="4409" spans="2:7" ht="21.75" customHeight="1">
      <c r="B4409" s="121">
        <v>41394</v>
      </c>
      <c r="C4409" s="118" t="s">
        <v>28</v>
      </c>
      <c r="D4409" s="118" t="s">
        <v>431</v>
      </c>
      <c r="E4409" s="117"/>
      <c r="G4409" s="110"/>
    </row>
    <row r="4410" spans="2:7" ht="21.75" customHeight="1">
      <c r="B4410" s="121">
        <v>41394</v>
      </c>
      <c r="C4410" s="118" t="s">
        <v>2</v>
      </c>
      <c r="D4410" s="118" t="s">
        <v>1159</v>
      </c>
      <c r="E4410" s="120"/>
      <c r="G4410" s="110"/>
    </row>
    <row r="4411" spans="2:7" ht="21.75" customHeight="1">
      <c r="B4411" s="121">
        <v>41394</v>
      </c>
      <c r="C4411" s="118" t="s">
        <v>40</v>
      </c>
      <c r="D4411" s="118" t="s">
        <v>43</v>
      </c>
      <c r="E4411" s="111"/>
      <c r="G4411" s="110"/>
    </row>
    <row r="4412" spans="2:7" ht="21.75" customHeight="1">
      <c r="B4412" s="121">
        <v>41394</v>
      </c>
      <c r="C4412" s="118" t="s">
        <v>28</v>
      </c>
      <c r="D4412" s="118" t="s">
        <v>431</v>
      </c>
      <c r="E4412" s="112"/>
      <c r="G4412" s="110"/>
    </row>
    <row r="4413" spans="2:7" ht="21.75" customHeight="1">
      <c r="B4413" s="121">
        <v>41394</v>
      </c>
      <c r="C4413" s="118" t="s">
        <v>40</v>
      </c>
      <c r="D4413" s="119" t="s">
        <v>180</v>
      </c>
      <c r="E4413" s="112"/>
      <c r="G4413" s="110"/>
    </row>
    <row r="4414" spans="2:7" ht="21.75" customHeight="1">
      <c r="B4414" s="121">
        <v>41394</v>
      </c>
      <c r="C4414" s="118" t="s">
        <v>28</v>
      </c>
      <c r="D4414" s="119" t="s">
        <v>107</v>
      </c>
      <c r="E4414" s="113"/>
      <c r="G4414" s="110"/>
    </row>
    <row r="4415" spans="2:7" ht="21.75" customHeight="1">
      <c r="B4415" s="121">
        <v>41394</v>
      </c>
      <c r="C4415" s="118" t="s">
        <v>2</v>
      </c>
      <c r="D4415" s="119" t="s">
        <v>182</v>
      </c>
      <c r="E4415" s="32"/>
      <c r="G4415" s="110"/>
    </row>
    <row r="4416" spans="2:7" ht="21.75" customHeight="1">
      <c r="B4416" s="121">
        <v>41394</v>
      </c>
      <c r="C4416" s="118" t="s">
        <v>94</v>
      </c>
      <c r="D4416" s="119" t="s">
        <v>1108</v>
      </c>
      <c r="E4416" s="120"/>
      <c r="G4416" s="110"/>
    </row>
    <row r="4417" spans="2:7" ht="21.75" customHeight="1">
      <c r="B4417" s="121">
        <v>41394</v>
      </c>
      <c r="C4417" s="118" t="s">
        <v>40</v>
      </c>
      <c r="D4417" s="119" t="s">
        <v>180</v>
      </c>
      <c r="E4417" s="78"/>
      <c r="G4417" s="119" t="s">
        <v>1197</v>
      </c>
    </row>
    <row r="4418" spans="2:7" ht="21.75" customHeight="1">
      <c r="B4418" s="121">
        <v>41394</v>
      </c>
      <c r="C4418" s="118" t="s">
        <v>184</v>
      </c>
      <c r="D4418" s="119" t="s">
        <v>2544</v>
      </c>
      <c r="E4418" s="78"/>
      <c r="G4418" s="110"/>
    </row>
    <row r="4419" spans="2:7" ht="21.75" customHeight="1">
      <c r="B4419" s="121">
        <v>41394</v>
      </c>
      <c r="C4419" s="118" t="s">
        <v>40</v>
      </c>
      <c r="D4419" s="119" t="s">
        <v>180</v>
      </c>
      <c r="E4419" s="78"/>
      <c r="G4419" s="110"/>
    </row>
    <row r="4420" spans="2:7" ht="21.75" customHeight="1">
      <c r="B4420" s="121">
        <v>41394</v>
      </c>
      <c r="C4420" s="118" t="s">
        <v>2</v>
      </c>
      <c r="D4420" s="119" t="s">
        <v>182</v>
      </c>
      <c r="E4420" s="78"/>
      <c r="G4420" s="110"/>
    </row>
    <row r="4421" spans="2:7" ht="21.75" customHeight="1">
      <c r="B4421" s="121">
        <v>41395</v>
      </c>
      <c r="C4421" s="118" t="s">
        <v>40</v>
      </c>
      <c r="D4421" s="119" t="s">
        <v>180</v>
      </c>
      <c r="E4421" s="120"/>
      <c r="G4421" s="110"/>
    </row>
    <row r="4422" spans="2:7" ht="21.75" customHeight="1">
      <c r="B4422" s="121">
        <v>41395</v>
      </c>
      <c r="C4422" s="118" t="s">
        <v>40</v>
      </c>
      <c r="D4422" s="119" t="s">
        <v>180</v>
      </c>
      <c r="E4422" s="120"/>
      <c r="G4422" s="110"/>
    </row>
    <row r="4423" spans="2:7" ht="21.75" customHeight="1">
      <c r="B4423" s="121">
        <v>41395</v>
      </c>
      <c r="C4423" s="118" t="s">
        <v>2</v>
      </c>
      <c r="D4423" s="119" t="s">
        <v>182</v>
      </c>
      <c r="E4423" s="120"/>
      <c r="G4423" s="110"/>
    </row>
    <row r="4424" spans="2:7" ht="21.75" customHeight="1">
      <c r="B4424" s="121">
        <v>41395</v>
      </c>
      <c r="C4424" s="118" t="s">
        <v>2</v>
      </c>
      <c r="D4424" s="119" t="s">
        <v>182</v>
      </c>
      <c r="E4424" s="117"/>
      <c r="G4424" s="110"/>
    </row>
    <row r="4425" spans="2:7" ht="21.75" customHeight="1">
      <c r="B4425" s="121">
        <v>41395</v>
      </c>
      <c r="C4425" s="118" t="s">
        <v>40</v>
      </c>
      <c r="D4425" s="119" t="s">
        <v>43</v>
      </c>
      <c r="E4425" s="117"/>
      <c r="G4425" s="110"/>
    </row>
    <row r="4426" spans="2:7" ht="21.75" customHeight="1">
      <c r="B4426" s="121">
        <v>41395</v>
      </c>
      <c r="C4426" s="118" t="s">
        <v>28</v>
      </c>
      <c r="D4426" s="119" t="s">
        <v>107</v>
      </c>
      <c r="E4426" s="117"/>
      <c r="G4426" s="110"/>
    </row>
    <row r="4427" spans="2:7" ht="21.75" customHeight="1">
      <c r="B4427" s="121">
        <v>41395</v>
      </c>
      <c r="C4427" s="118" t="s">
        <v>2</v>
      </c>
      <c r="D4427" s="119" t="s">
        <v>182</v>
      </c>
      <c r="E4427" s="120"/>
      <c r="G4427" s="110"/>
    </row>
    <row r="4428" spans="2:7" ht="21.75" customHeight="1">
      <c r="B4428" s="121">
        <v>41395</v>
      </c>
      <c r="C4428" s="118" t="s">
        <v>184</v>
      </c>
      <c r="D4428" s="119" t="s">
        <v>2546</v>
      </c>
      <c r="E4428" s="117"/>
      <c r="G4428" s="110"/>
    </row>
    <row r="4429" spans="2:7" ht="21.75" customHeight="1">
      <c r="B4429" s="121">
        <v>41395</v>
      </c>
      <c r="C4429" s="118" t="s">
        <v>2</v>
      </c>
      <c r="D4429" s="119" t="s">
        <v>182</v>
      </c>
      <c r="E4429" s="120"/>
      <c r="G4429" s="110"/>
    </row>
    <row r="4430" spans="2:7" ht="21.75" customHeight="1">
      <c r="B4430" s="121">
        <v>41395</v>
      </c>
      <c r="C4430" s="118" t="s">
        <v>2</v>
      </c>
      <c r="D4430" s="119" t="s">
        <v>105</v>
      </c>
      <c r="E4430" s="111"/>
      <c r="G4430" s="110"/>
    </row>
    <row r="4431" spans="2:7" ht="21.75" customHeight="1">
      <c r="B4431" s="121">
        <v>41395</v>
      </c>
      <c r="C4431" s="118" t="s">
        <v>184</v>
      </c>
      <c r="D4431" s="119" t="s">
        <v>2546</v>
      </c>
      <c r="E4431" s="112"/>
      <c r="G4431" s="110"/>
    </row>
    <row r="4432" spans="2:7" ht="21.75" customHeight="1">
      <c r="B4432" s="121">
        <v>41395</v>
      </c>
      <c r="C4432" s="118" t="s">
        <v>2</v>
      </c>
      <c r="D4432" s="118" t="s">
        <v>1160</v>
      </c>
      <c r="E4432" s="112"/>
      <c r="G4432" s="110"/>
    </row>
    <row r="4433" spans="2:7" ht="21.75" customHeight="1">
      <c r="B4433" s="121">
        <v>41395</v>
      </c>
      <c r="C4433" s="118" t="s">
        <v>18</v>
      </c>
      <c r="D4433" s="118" t="s">
        <v>112</v>
      </c>
      <c r="E4433" s="113"/>
      <c r="G4433" s="110"/>
    </row>
    <row r="4434" spans="2:7" ht="21.75" customHeight="1">
      <c r="B4434" s="121">
        <v>41395</v>
      </c>
      <c r="C4434" s="118" t="s">
        <v>40</v>
      </c>
      <c r="D4434" s="118" t="s">
        <v>180</v>
      </c>
      <c r="E4434" s="32"/>
      <c r="G4434" s="110"/>
    </row>
    <row r="4435" spans="2:7" ht="21.75" customHeight="1">
      <c r="B4435" s="121">
        <v>41395</v>
      </c>
      <c r="C4435" s="118" t="s">
        <v>40</v>
      </c>
      <c r="D4435" s="118" t="s">
        <v>180</v>
      </c>
      <c r="E4435" s="120"/>
      <c r="G4435" s="110"/>
    </row>
    <row r="4436" spans="2:7" ht="21.75" customHeight="1">
      <c r="B4436" s="121">
        <v>41395</v>
      </c>
      <c r="C4436" s="118" t="s">
        <v>2</v>
      </c>
      <c r="D4436" s="118" t="s">
        <v>182</v>
      </c>
      <c r="E4436" s="78"/>
      <c r="G4436" s="110"/>
    </row>
    <row r="4437" spans="2:7" ht="21.75" customHeight="1">
      <c r="B4437" s="121">
        <v>41395</v>
      </c>
      <c r="C4437" s="118" t="s">
        <v>2</v>
      </c>
      <c r="D4437" s="118" t="s">
        <v>182</v>
      </c>
      <c r="E4437" s="78"/>
      <c r="G4437" s="110"/>
    </row>
    <row r="4438" spans="2:7" ht="21.75" customHeight="1">
      <c r="B4438" s="121">
        <v>41395</v>
      </c>
      <c r="C4438" s="118" t="s">
        <v>392</v>
      </c>
      <c r="D4438" s="118" t="s">
        <v>1115</v>
      </c>
      <c r="E4438" s="78"/>
      <c r="G4438" s="110"/>
    </row>
    <row r="4439" spans="2:7" ht="21.75" customHeight="1">
      <c r="B4439" s="121">
        <v>41395</v>
      </c>
      <c r="C4439" s="118" t="s">
        <v>28</v>
      </c>
      <c r="D4439" s="118" t="s">
        <v>431</v>
      </c>
      <c r="E4439" s="78"/>
      <c r="G4439" s="110"/>
    </row>
    <row r="4440" spans="2:7" ht="21.75" customHeight="1">
      <c r="B4440" s="121">
        <v>41395</v>
      </c>
      <c r="C4440" s="118" t="s">
        <v>28</v>
      </c>
      <c r="D4440" s="118" t="s">
        <v>431</v>
      </c>
      <c r="E4440" s="78"/>
      <c r="G4440" s="110"/>
    </row>
    <row r="4441" spans="2:7" ht="21.75" customHeight="1">
      <c r="B4441" s="121">
        <v>41395</v>
      </c>
      <c r="C4441" s="118" t="s">
        <v>40</v>
      </c>
      <c r="D4441" s="118" t="s">
        <v>43</v>
      </c>
      <c r="E4441" s="78"/>
      <c r="G4441" s="110"/>
    </row>
    <row r="4442" spans="2:7" ht="21.75" customHeight="1">
      <c r="B4442" s="121">
        <v>41395</v>
      </c>
      <c r="C4442" s="118" t="s">
        <v>2</v>
      </c>
      <c r="D4442" s="118" t="s">
        <v>182</v>
      </c>
      <c r="E4442" s="9"/>
      <c r="G4442" s="110"/>
    </row>
    <row r="4443" spans="2:7" ht="21.75" customHeight="1">
      <c r="B4443" s="121">
        <v>41396</v>
      </c>
      <c r="C4443" s="118" t="s">
        <v>40</v>
      </c>
      <c r="D4443" s="119" t="s">
        <v>180</v>
      </c>
      <c r="E4443" s="120"/>
      <c r="G4443" s="110"/>
    </row>
    <row r="4444" spans="2:7" ht="21.75" customHeight="1">
      <c r="B4444" s="121">
        <v>41396</v>
      </c>
      <c r="C4444" s="118" t="s">
        <v>40</v>
      </c>
      <c r="D4444" s="119" t="s">
        <v>180</v>
      </c>
      <c r="E4444" s="120"/>
      <c r="G4444" s="110"/>
    </row>
    <row r="4445" spans="2:7" ht="21.75" customHeight="1">
      <c r="B4445" s="121">
        <v>41396</v>
      </c>
      <c r="C4445" s="118" t="s">
        <v>28</v>
      </c>
      <c r="D4445" s="119" t="s">
        <v>107</v>
      </c>
      <c r="E4445" s="120"/>
      <c r="G4445" s="110"/>
    </row>
    <row r="4446" spans="2:7" ht="21.75" customHeight="1">
      <c r="B4446" s="121">
        <v>41396</v>
      </c>
      <c r="C4446" s="118" t="s">
        <v>2</v>
      </c>
      <c r="D4446" s="119" t="s">
        <v>182</v>
      </c>
      <c r="E4446" s="117"/>
      <c r="G4446" s="110"/>
    </row>
    <row r="4447" spans="2:7" ht="21.75" customHeight="1">
      <c r="B4447" s="121">
        <v>41396</v>
      </c>
      <c r="C4447" s="118" t="s">
        <v>40</v>
      </c>
      <c r="D4447" s="119" t="s">
        <v>43</v>
      </c>
      <c r="E4447" s="117"/>
      <c r="G4447" s="110"/>
    </row>
    <row r="4448" spans="2:7" ht="21.75" customHeight="1">
      <c r="B4448" s="121">
        <v>41396</v>
      </c>
      <c r="C4448" s="118" t="s">
        <v>28</v>
      </c>
      <c r="D4448" s="118" t="s">
        <v>1176</v>
      </c>
      <c r="E4448" s="117"/>
      <c r="G4448" s="110"/>
    </row>
    <row r="4449" spans="2:7" ht="21.75" customHeight="1">
      <c r="B4449" s="121">
        <v>41396</v>
      </c>
      <c r="C4449" s="118" t="s">
        <v>28</v>
      </c>
      <c r="D4449" s="118" t="s">
        <v>1177</v>
      </c>
      <c r="E4449" s="120"/>
      <c r="G4449" s="110"/>
    </row>
    <row r="4450" spans="2:7" ht="21.75" customHeight="1">
      <c r="B4450" s="121">
        <v>41396</v>
      </c>
      <c r="C4450" s="118" t="s">
        <v>2</v>
      </c>
      <c r="D4450" s="118" t="s">
        <v>1178</v>
      </c>
      <c r="E4450" s="117"/>
      <c r="G4450" s="110"/>
    </row>
    <row r="4451" spans="2:7" ht="21.75" customHeight="1">
      <c r="B4451" s="121">
        <v>41396</v>
      </c>
      <c r="C4451" s="118" t="s">
        <v>184</v>
      </c>
      <c r="D4451" s="118" t="s">
        <v>62</v>
      </c>
      <c r="E4451" s="120"/>
      <c r="G4451" s="110"/>
    </row>
    <row r="4452" spans="2:7" ht="21.75" customHeight="1">
      <c r="B4452" s="121">
        <v>41396</v>
      </c>
      <c r="C4452" s="118" t="s">
        <v>40</v>
      </c>
      <c r="D4452" s="118" t="s">
        <v>180</v>
      </c>
      <c r="E4452" s="111"/>
      <c r="G4452" s="110"/>
    </row>
    <row r="4453" spans="2:7" ht="21.75" customHeight="1">
      <c r="B4453" s="121">
        <v>41396</v>
      </c>
      <c r="C4453" s="118" t="s">
        <v>40</v>
      </c>
      <c r="D4453" s="118" t="s">
        <v>43</v>
      </c>
      <c r="E4453" s="112"/>
      <c r="G4453" s="110"/>
    </row>
    <row r="4454" spans="2:7" ht="21.75" customHeight="1">
      <c r="B4454" s="121">
        <v>41396</v>
      </c>
      <c r="C4454" s="118" t="s">
        <v>2</v>
      </c>
      <c r="D4454" s="118" t="s">
        <v>1159</v>
      </c>
      <c r="E4454" s="112"/>
      <c r="G4454" s="110"/>
    </row>
    <row r="4455" spans="2:7" ht="21.75" customHeight="1">
      <c r="B4455" s="121">
        <v>41397</v>
      </c>
      <c r="C4455" s="118" t="s">
        <v>40</v>
      </c>
      <c r="D4455" s="119" t="s">
        <v>180</v>
      </c>
      <c r="E4455" s="120"/>
      <c r="G4455" s="110"/>
    </row>
    <row r="4456" spans="2:7" ht="21.75" customHeight="1">
      <c r="B4456" s="121">
        <v>41397</v>
      </c>
      <c r="C4456" s="118" t="s">
        <v>28</v>
      </c>
      <c r="D4456" s="119" t="s">
        <v>107</v>
      </c>
      <c r="E4456" s="120"/>
      <c r="G4456" s="110"/>
    </row>
    <row r="4457" spans="2:7" ht="21.75" customHeight="1">
      <c r="B4457" s="121">
        <v>41397</v>
      </c>
      <c r="C4457" s="118" t="s">
        <v>40</v>
      </c>
      <c r="D4457" s="119" t="s">
        <v>1109</v>
      </c>
      <c r="E4457" s="120"/>
      <c r="G4457" s="110"/>
    </row>
    <row r="4458" spans="2:7" ht="21.75" customHeight="1">
      <c r="B4458" s="121">
        <v>41397</v>
      </c>
      <c r="C4458" s="118" t="s">
        <v>40</v>
      </c>
      <c r="D4458" s="119" t="s">
        <v>1109</v>
      </c>
      <c r="E4458" s="117"/>
      <c r="G4458" s="110"/>
    </row>
    <row r="4459" spans="2:7" ht="21.75" customHeight="1">
      <c r="B4459" s="121">
        <v>41397</v>
      </c>
      <c r="C4459" s="118" t="s">
        <v>40</v>
      </c>
      <c r="D4459" s="119" t="s">
        <v>1109</v>
      </c>
      <c r="E4459" s="117"/>
      <c r="G4459" s="110"/>
    </row>
    <row r="4460" spans="2:7" ht="21.75" customHeight="1">
      <c r="B4460" s="121">
        <v>41397</v>
      </c>
      <c r="C4460" s="118" t="s">
        <v>40</v>
      </c>
      <c r="D4460" s="119" t="s">
        <v>43</v>
      </c>
      <c r="E4460" s="117"/>
      <c r="G4460" s="110"/>
    </row>
    <row r="4461" spans="2:7" ht="21.75" customHeight="1">
      <c r="B4461" s="121">
        <v>41397</v>
      </c>
      <c r="C4461" s="118" t="s">
        <v>324</v>
      </c>
      <c r="D4461" s="119" t="s">
        <v>1179</v>
      </c>
      <c r="E4461" s="120"/>
      <c r="G4461" s="119" t="s">
        <v>112</v>
      </c>
    </row>
    <row r="4462" spans="2:7" ht="21.75" customHeight="1">
      <c r="B4462" s="121">
        <v>41397</v>
      </c>
      <c r="C4462" s="118" t="s">
        <v>392</v>
      </c>
      <c r="D4462" s="119" t="s">
        <v>1115</v>
      </c>
      <c r="E4462" s="117"/>
      <c r="G4462" s="110"/>
    </row>
    <row r="4463" spans="2:7" ht="21.75" customHeight="1">
      <c r="B4463" s="121">
        <v>41397</v>
      </c>
      <c r="C4463" s="118" t="s">
        <v>2</v>
      </c>
      <c r="D4463" s="119" t="s">
        <v>182</v>
      </c>
      <c r="E4463" s="120"/>
      <c r="G4463" s="110"/>
    </row>
    <row r="4464" spans="2:7" ht="21.75" customHeight="1">
      <c r="B4464" s="121">
        <v>41397</v>
      </c>
      <c r="C4464" s="118" t="s">
        <v>2</v>
      </c>
      <c r="D4464" s="119" t="s">
        <v>1180</v>
      </c>
      <c r="E4464" s="111"/>
      <c r="G4464" s="110"/>
    </row>
    <row r="4465" spans="2:7" ht="21.75" customHeight="1">
      <c r="B4465" s="121">
        <v>41397</v>
      </c>
      <c r="C4465" s="118" t="s">
        <v>28</v>
      </c>
      <c r="D4465" s="119" t="s">
        <v>107</v>
      </c>
      <c r="E4465" s="112"/>
      <c r="G4465" s="110"/>
    </row>
    <row r="4466" spans="2:7" ht="21.75" customHeight="1">
      <c r="B4466" s="121">
        <v>41397</v>
      </c>
      <c r="C4466" s="118" t="s">
        <v>2</v>
      </c>
      <c r="D4466" s="119" t="s">
        <v>105</v>
      </c>
      <c r="E4466" s="112"/>
      <c r="G4466" s="110"/>
    </row>
    <row r="4467" spans="2:7" ht="21.75" customHeight="1">
      <c r="B4467" s="121">
        <v>41397</v>
      </c>
      <c r="C4467" s="118" t="s">
        <v>40</v>
      </c>
      <c r="D4467" s="119" t="s">
        <v>180</v>
      </c>
      <c r="E4467" s="113"/>
      <c r="G4467" s="110"/>
    </row>
    <row r="4468" spans="2:7" ht="21.75" customHeight="1">
      <c r="B4468" s="121">
        <v>41397</v>
      </c>
      <c r="C4468" s="118" t="s">
        <v>40</v>
      </c>
      <c r="D4468" s="119" t="s">
        <v>43</v>
      </c>
      <c r="E4468" s="32"/>
      <c r="G4468" s="110"/>
    </row>
    <row r="4469" spans="2:7" ht="21.75" customHeight="1">
      <c r="B4469" s="121">
        <v>41397</v>
      </c>
      <c r="C4469" s="118" t="s">
        <v>40</v>
      </c>
      <c r="D4469" s="119" t="s">
        <v>1109</v>
      </c>
      <c r="E4469" s="120"/>
      <c r="G4469" s="110"/>
    </row>
    <row r="4470" spans="2:7" ht="21.75" customHeight="1">
      <c r="B4470" s="121">
        <v>41397</v>
      </c>
      <c r="C4470" s="118" t="s">
        <v>28</v>
      </c>
      <c r="D4470" s="118" t="s">
        <v>431</v>
      </c>
      <c r="E4470" s="78"/>
      <c r="G4470" s="110"/>
    </row>
    <row r="4471" spans="2:7" ht="21.75" customHeight="1">
      <c r="B4471" s="121">
        <v>41397</v>
      </c>
      <c r="C4471" s="118" t="s">
        <v>40</v>
      </c>
      <c r="D4471" s="118" t="s">
        <v>180</v>
      </c>
      <c r="E4471" s="78"/>
      <c r="G4471" s="110"/>
    </row>
    <row r="4472" spans="2:7" ht="21.75" customHeight="1">
      <c r="B4472" s="121">
        <v>41397</v>
      </c>
      <c r="C4472" s="118" t="s">
        <v>40</v>
      </c>
      <c r="D4472" s="118" t="s">
        <v>43</v>
      </c>
      <c r="E4472" s="78"/>
      <c r="G4472" s="110"/>
    </row>
    <row r="4473" spans="2:7" ht="21.75" customHeight="1">
      <c r="B4473" s="121">
        <v>41397</v>
      </c>
      <c r="C4473" s="118" t="s">
        <v>184</v>
      </c>
      <c r="D4473" s="118" t="s">
        <v>2550</v>
      </c>
      <c r="E4473" s="78"/>
      <c r="G4473" s="110"/>
    </row>
    <row r="4474" spans="2:7" ht="21.75" customHeight="1">
      <c r="B4474" s="121">
        <v>41397</v>
      </c>
      <c r="C4474" s="118" t="s">
        <v>28</v>
      </c>
      <c r="D4474" s="118" t="s">
        <v>431</v>
      </c>
      <c r="E4474" s="78"/>
      <c r="G4474" s="110"/>
    </row>
    <row r="4475" spans="2:7" ht="21.75" customHeight="1">
      <c r="B4475" s="121">
        <v>41397</v>
      </c>
      <c r="C4475" s="118" t="s">
        <v>94</v>
      </c>
      <c r="D4475" s="118" t="s">
        <v>641</v>
      </c>
      <c r="E4475" s="78"/>
      <c r="G4475" s="110"/>
    </row>
    <row r="4476" spans="2:7" ht="21.75" customHeight="1">
      <c r="B4476" s="121">
        <v>41397</v>
      </c>
      <c r="C4476" s="118" t="s">
        <v>40</v>
      </c>
      <c r="D4476" s="118" t="s">
        <v>43</v>
      </c>
      <c r="E4476" s="9"/>
      <c r="G4476" s="110"/>
    </row>
    <row r="4477" spans="2:7" ht="21.75" customHeight="1">
      <c r="B4477" s="121">
        <v>41397</v>
      </c>
      <c r="C4477" s="118" t="s">
        <v>18</v>
      </c>
      <c r="D4477" s="118" t="s">
        <v>112</v>
      </c>
      <c r="E4477" s="9"/>
      <c r="G4477" s="110"/>
    </row>
    <row r="4478" spans="2:7" ht="21.75" customHeight="1">
      <c r="B4478" s="121">
        <v>41397</v>
      </c>
      <c r="C4478" s="118" t="s">
        <v>2</v>
      </c>
      <c r="D4478" s="118" t="s">
        <v>1159</v>
      </c>
      <c r="E4478" s="9"/>
      <c r="G4478" s="110"/>
    </row>
    <row r="4479" spans="2:7" ht="21.75" customHeight="1">
      <c r="B4479" s="121">
        <v>41397</v>
      </c>
      <c r="C4479" s="118" t="s">
        <v>2</v>
      </c>
      <c r="D4479" s="118" t="s">
        <v>1159</v>
      </c>
      <c r="E4479" s="9"/>
      <c r="G4479" s="110"/>
    </row>
    <row r="4480" spans="2:7" ht="21.75" customHeight="1">
      <c r="B4480" s="121">
        <v>41397</v>
      </c>
      <c r="C4480" s="118" t="s">
        <v>28</v>
      </c>
      <c r="D4480" s="118" t="s">
        <v>431</v>
      </c>
      <c r="E4480" s="9"/>
      <c r="G4480" s="110"/>
    </row>
    <row r="4481" spans="2:7" ht="21.75" customHeight="1">
      <c r="B4481" s="121">
        <v>41397</v>
      </c>
      <c r="C4481" s="118" t="s">
        <v>2</v>
      </c>
      <c r="D4481" s="118" t="s">
        <v>105</v>
      </c>
      <c r="E4481" s="9"/>
      <c r="G4481" s="110"/>
    </row>
    <row r="4482" spans="2:7" ht="21.75" customHeight="1">
      <c r="B4482" s="121">
        <v>41398</v>
      </c>
      <c r="C4482" s="118" t="s">
        <v>3</v>
      </c>
      <c r="D4482" s="119" t="s">
        <v>1103</v>
      </c>
      <c r="E4482" s="120" t="s">
        <v>1104</v>
      </c>
      <c r="G4482" s="110"/>
    </row>
    <row r="4483" spans="2:7" ht="21.75" customHeight="1">
      <c r="B4483" s="121">
        <v>41398</v>
      </c>
      <c r="C4483" s="118" t="s">
        <v>3</v>
      </c>
      <c r="D4483" s="119" t="s">
        <v>1103</v>
      </c>
      <c r="E4483" s="120" t="s">
        <v>1104</v>
      </c>
      <c r="G4483" s="110"/>
    </row>
    <row r="4484" spans="2:7" ht="21.75" customHeight="1">
      <c r="B4484" s="121">
        <v>41398</v>
      </c>
      <c r="C4484" s="118" t="s">
        <v>3</v>
      </c>
      <c r="D4484" s="119" t="s">
        <v>1105</v>
      </c>
      <c r="E4484" s="120" t="s">
        <v>1104</v>
      </c>
      <c r="G4484" s="110"/>
    </row>
    <row r="4485" spans="2:7" ht="21.75" customHeight="1">
      <c r="B4485" s="121">
        <v>41398</v>
      </c>
      <c r="C4485" s="118" t="s">
        <v>3</v>
      </c>
      <c r="D4485" s="119" t="s">
        <v>1105</v>
      </c>
      <c r="E4485" s="117" t="s">
        <v>1104</v>
      </c>
      <c r="G4485" s="110"/>
    </row>
    <row r="4486" spans="2:7" ht="21.75" customHeight="1">
      <c r="B4486" s="121">
        <v>41398</v>
      </c>
      <c r="C4486" s="118" t="s">
        <v>3</v>
      </c>
      <c r="D4486" s="119" t="s">
        <v>1105</v>
      </c>
      <c r="E4486" s="117" t="s">
        <v>1104</v>
      </c>
      <c r="G4486" s="110"/>
    </row>
    <row r="4487" spans="2:7" ht="21.75" customHeight="1">
      <c r="B4487" s="121">
        <v>41398</v>
      </c>
      <c r="C4487" s="118" t="s">
        <v>94</v>
      </c>
      <c r="D4487" s="119" t="s">
        <v>1108</v>
      </c>
      <c r="E4487" s="117" t="s">
        <v>1104</v>
      </c>
      <c r="G4487" s="110"/>
    </row>
    <row r="4488" spans="2:7" ht="21.75" customHeight="1">
      <c r="B4488" s="121">
        <v>41398</v>
      </c>
      <c r="C4488" s="118" t="s">
        <v>3</v>
      </c>
      <c r="D4488" s="119" t="s">
        <v>1103</v>
      </c>
      <c r="E4488" s="120" t="s">
        <v>1104</v>
      </c>
      <c r="G4488" s="110"/>
    </row>
    <row r="4489" spans="2:7" ht="21.75" customHeight="1">
      <c r="B4489" s="121">
        <v>41398</v>
      </c>
      <c r="C4489" s="118" t="s">
        <v>2</v>
      </c>
      <c r="D4489" s="119" t="s">
        <v>182</v>
      </c>
      <c r="E4489" s="117" t="s">
        <v>1104</v>
      </c>
      <c r="G4489" s="110"/>
    </row>
    <row r="4490" spans="2:7" ht="21.75" customHeight="1">
      <c r="B4490" s="121">
        <v>41398</v>
      </c>
      <c r="C4490" s="118" t="s">
        <v>28</v>
      </c>
      <c r="D4490" s="119" t="s">
        <v>1181</v>
      </c>
      <c r="E4490" s="120" t="s">
        <v>1104</v>
      </c>
      <c r="G4490" s="110"/>
    </row>
    <row r="4491" spans="2:7" ht="21.75" customHeight="1">
      <c r="B4491" s="121">
        <v>41398</v>
      </c>
      <c r="C4491" s="118" t="s">
        <v>2</v>
      </c>
      <c r="D4491" s="119" t="s">
        <v>105</v>
      </c>
      <c r="E4491" s="111" t="s">
        <v>1104</v>
      </c>
      <c r="G4491" s="110"/>
    </row>
    <row r="4492" spans="2:7" ht="21.75" customHeight="1">
      <c r="B4492" s="121">
        <v>41398</v>
      </c>
      <c r="C4492" s="118" t="s">
        <v>2</v>
      </c>
      <c r="D4492" s="119" t="s">
        <v>105</v>
      </c>
      <c r="E4492" s="112" t="s">
        <v>1104</v>
      </c>
      <c r="G4492" s="110"/>
    </row>
    <row r="4493" spans="2:7" ht="21.75" customHeight="1">
      <c r="B4493" s="121">
        <v>41398</v>
      </c>
      <c r="C4493" s="118" t="s">
        <v>40</v>
      </c>
      <c r="D4493" s="119" t="s">
        <v>180</v>
      </c>
      <c r="E4493" s="112" t="s">
        <v>1104</v>
      </c>
      <c r="G4493" s="110"/>
    </row>
    <row r="4494" spans="2:7" ht="21.75" customHeight="1">
      <c r="B4494" s="121">
        <v>41398</v>
      </c>
      <c r="C4494" s="118" t="s">
        <v>2</v>
      </c>
      <c r="D4494" s="119" t="s">
        <v>182</v>
      </c>
      <c r="E4494" s="163" t="s">
        <v>1104</v>
      </c>
      <c r="G4494" s="110"/>
    </row>
    <row r="4495" spans="2:7" ht="21.75" customHeight="1">
      <c r="B4495" s="121">
        <v>41400</v>
      </c>
      <c r="C4495" s="118" t="s">
        <v>40</v>
      </c>
      <c r="D4495" s="119" t="s">
        <v>1109</v>
      </c>
      <c r="E4495" s="120"/>
      <c r="G4495" s="110"/>
    </row>
    <row r="4496" spans="2:7" ht="21.75" customHeight="1">
      <c r="B4496" s="121">
        <v>41400</v>
      </c>
      <c r="C4496" s="118" t="s">
        <v>28</v>
      </c>
      <c r="D4496" s="119" t="s">
        <v>107</v>
      </c>
      <c r="E4496" s="120"/>
      <c r="G4496" s="110"/>
    </row>
    <row r="4497" spans="2:7" ht="21.75" customHeight="1">
      <c r="B4497" s="121">
        <v>41400</v>
      </c>
      <c r="C4497" s="118" t="s">
        <v>2</v>
      </c>
      <c r="D4497" s="119" t="s">
        <v>182</v>
      </c>
      <c r="E4497" s="120"/>
      <c r="G4497" s="110"/>
    </row>
    <row r="4498" spans="2:7" ht="21.75" customHeight="1">
      <c r="B4498" s="121">
        <v>41400</v>
      </c>
      <c r="C4498" s="118" t="s">
        <v>40</v>
      </c>
      <c r="D4498" s="119" t="s">
        <v>180</v>
      </c>
      <c r="E4498" s="117"/>
      <c r="G4498" s="110"/>
    </row>
    <row r="4499" spans="2:7" ht="21.75" customHeight="1">
      <c r="B4499" s="121">
        <v>41400</v>
      </c>
      <c r="C4499" s="118" t="s">
        <v>2</v>
      </c>
      <c r="D4499" s="119" t="s">
        <v>182</v>
      </c>
      <c r="E4499" s="117"/>
      <c r="G4499" s="110"/>
    </row>
    <row r="4500" spans="2:7" ht="21.75" customHeight="1">
      <c r="B4500" s="121">
        <v>41400</v>
      </c>
      <c r="C4500" s="118" t="s">
        <v>94</v>
      </c>
      <c r="D4500" s="119" t="s">
        <v>1196</v>
      </c>
      <c r="E4500" s="117"/>
      <c r="G4500" s="110"/>
    </row>
    <row r="4501" spans="2:7" ht="21.75" customHeight="1">
      <c r="B4501" s="121">
        <v>41400</v>
      </c>
      <c r="C4501" s="118" t="s">
        <v>40</v>
      </c>
      <c r="D4501" s="119" t="s">
        <v>1109</v>
      </c>
      <c r="E4501" s="120"/>
      <c r="G4501" s="110"/>
    </row>
    <row r="4502" spans="2:7" ht="21.75" customHeight="1">
      <c r="B4502" s="121">
        <v>41400</v>
      </c>
      <c r="C4502" s="118" t="s">
        <v>28</v>
      </c>
      <c r="D4502" s="119" t="s">
        <v>107</v>
      </c>
      <c r="E4502" s="117"/>
      <c r="G4502" s="110"/>
    </row>
    <row r="4503" spans="2:7" ht="21.75" customHeight="1">
      <c r="B4503" s="121">
        <v>41400</v>
      </c>
      <c r="C4503" s="118" t="s">
        <v>324</v>
      </c>
      <c r="D4503" s="119" t="s">
        <v>1179</v>
      </c>
      <c r="E4503" s="120"/>
      <c r="G4503" s="110"/>
    </row>
    <row r="4504" spans="2:7" ht="21.75" customHeight="1">
      <c r="B4504" s="121">
        <v>41400</v>
      </c>
      <c r="C4504" s="118" t="s">
        <v>392</v>
      </c>
      <c r="D4504" s="119" t="s">
        <v>1115</v>
      </c>
      <c r="E4504" s="111"/>
      <c r="G4504" s="110"/>
    </row>
    <row r="4505" spans="2:7" ht="21.75" customHeight="1">
      <c r="B4505" s="121">
        <v>41400</v>
      </c>
      <c r="C4505" s="118" t="s">
        <v>2</v>
      </c>
      <c r="D4505" s="119" t="s">
        <v>182</v>
      </c>
      <c r="E4505" s="112"/>
      <c r="G4505" s="110"/>
    </row>
    <row r="4506" spans="2:7" ht="21.75" customHeight="1">
      <c r="B4506" s="121">
        <v>41400</v>
      </c>
      <c r="C4506" s="118" t="s">
        <v>2</v>
      </c>
      <c r="D4506" s="119" t="s">
        <v>182</v>
      </c>
      <c r="E4506" s="112"/>
      <c r="G4506" s="110"/>
    </row>
    <row r="4507" spans="2:7" ht="21.75" customHeight="1">
      <c r="B4507" s="121">
        <v>41400</v>
      </c>
      <c r="C4507" s="118" t="s">
        <v>28</v>
      </c>
      <c r="D4507" s="119" t="s">
        <v>107</v>
      </c>
      <c r="E4507" s="113"/>
      <c r="G4507" s="110"/>
    </row>
    <row r="4508" spans="2:7" ht="21.75" customHeight="1">
      <c r="B4508" s="121">
        <v>41400</v>
      </c>
      <c r="C4508" s="118" t="s">
        <v>40</v>
      </c>
      <c r="D4508" s="119" t="s">
        <v>180</v>
      </c>
      <c r="E4508" s="32"/>
      <c r="G4508" s="110"/>
    </row>
    <row r="4509" spans="2:7" ht="21.75" customHeight="1">
      <c r="B4509" s="121">
        <v>41400</v>
      </c>
      <c r="C4509" s="118" t="s">
        <v>28</v>
      </c>
      <c r="D4509" s="119" t="s">
        <v>1182</v>
      </c>
      <c r="E4509" s="120"/>
      <c r="G4509" s="110"/>
    </row>
    <row r="4510" spans="2:7" ht="21.75" customHeight="1">
      <c r="B4510" s="121">
        <v>41400</v>
      </c>
      <c r="C4510" s="118" t="s">
        <v>155</v>
      </c>
      <c r="D4510" s="119" t="s">
        <v>1110</v>
      </c>
      <c r="E4510" s="78"/>
      <c r="G4510" s="110"/>
    </row>
    <row r="4511" spans="2:7" ht="21.75" customHeight="1">
      <c r="B4511" s="121">
        <v>41400</v>
      </c>
      <c r="C4511" s="118" t="s">
        <v>2</v>
      </c>
      <c r="D4511" s="118" t="s">
        <v>105</v>
      </c>
      <c r="E4511" s="78"/>
      <c r="G4511" s="110"/>
    </row>
    <row r="4512" spans="2:7" ht="21.75" customHeight="1">
      <c r="B4512" s="121">
        <v>41400</v>
      </c>
      <c r="C4512" s="118" t="s">
        <v>2</v>
      </c>
      <c r="D4512" s="118" t="s">
        <v>1159</v>
      </c>
      <c r="E4512" s="78"/>
      <c r="G4512" s="110"/>
    </row>
    <row r="4513" spans="2:7" ht="21.75" customHeight="1">
      <c r="B4513" s="121">
        <v>41400</v>
      </c>
      <c r="C4513" s="118" t="s">
        <v>28</v>
      </c>
      <c r="D4513" s="118" t="s">
        <v>431</v>
      </c>
      <c r="E4513" s="78"/>
      <c r="G4513" s="110"/>
    </row>
    <row r="4514" spans="2:7" ht="21.75" customHeight="1">
      <c r="B4514" s="121">
        <v>41400</v>
      </c>
      <c r="C4514" s="118" t="s">
        <v>40</v>
      </c>
      <c r="D4514" s="118" t="s">
        <v>1109</v>
      </c>
      <c r="E4514" s="78"/>
      <c r="G4514" s="110"/>
    </row>
    <row r="4515" spans="2:7" ht="21.75" customHeight="1">
      <c r="B4515" s="121">
        <v>41400</v>
      </c>
      <c r="C4515" s="118" t="s">
        <v>184</v>
      </c>
      <c r="D4515" s="118" t="s">
        <v>62</v>
      </c>
      <c r="E4515" s="78"/>
      <c r="G4515" s="110"/>
    </row>
    <row r="4516" spans="2:7" ht="21.75" customHeight="1">
      <c r="B4516" s="121">
        <v>41400</v>
      </c>
      <c r="C4516" s="118" t="s">
        <v>40</v>
      </c>
      <c r="D4516" s="118" t="s">
        <v>180</v>
      </c>
      <c r="E4516" s="9"/>
      <c r="G4516" s="110"/>
    </row>
    <row r="4517" spans="2:7" ht="21.75" customHeight="1">
      <c r="B4517" s="121">
        <v>41400</v>
      </c>
      <c r="C4517" s="118" t="s">
        <v>94</v>
      </c>
      <c r="D4517" s="118" t="s">
        <v>1183</v>
      </c>
      <c r="E4517" s="9"/>
      <c r="G4517" s="110"/>
    </row>
    <row r="4518" spans="2:7" ht="21.75" customHeight="1">
      <c r="B4518" s="121">
        <v>41400</v>
      </c>
      <c r="C4518" s="118" t="s">
        <v>2</v>
      </c>
      <c r="D4518" s="118" t="s">
        <v>1160</v>
      </c>
      <c r="E4518" s="9"/>
      <c r="G4518" s="110"/>
    </row>
    <row r="4519" spans="2:7" ht="21.75" customHeight="1">
      <c r="B4519" s="121">
        <v>41400</v>
      </c>
      <c r="C4519" s="118" t="s">
        <v>40</v>
      </c>
      <c r="D4519" s="118" t="s">
        <v>180</v>
      </c>
      <c r="E4519" s="9"/>
      <c r="G4519" s="110"/>
    </row>
    <row r="4520" spans="2:7" ht="21.75" customHeight="1">
      <c r="B4520" s="121">
        <v>41400</v>
      </c>
      <c r="C4520" s="118" t="s">
        <v>392</v>
      </c>
      <c r="D4520" s="118" t="s">
        <v>1115</v>
      </c>
      <c r="E4520" s="9"/>
      <c r="G4520" s="110"/>
    </row>
    <row r="4521" spans="2:7" ht="21.75" customHeight="1">
      <c r="B4521" s="121">
        <v>41400</v>
      </c>
      <c r="C4521" s="118" t="s">
        <v>40</v>
      </c>
      <c r="D4521" s="118" t="s">
        <v>180</v>
      </c>
      <c r="E4521" s="9"/>
      <c r="G4521" s="110"/>
    </row>
    <row r="4522" spans="2:7" ht="21.75" customHeight="1">
      <c r="B4522" s="121">
        <v>41400</v>
      </c>
      <c r="C4522" s="118" t="s">
        <v>2</v>
      </c>
      <c r="D4522" s="118" t="s">
        <v>1159</v>
      </c>
      <c r="E4522" s="9"/>
      <c r="G4522" s="110"/>
    </row>
    <row r="4523" spans="2:7" ht="21.75" customHeight="1">
      <c r="B4523" s="121">
        <v>41400</v>
      </c>
      <c r="C4523" s="118" t="s">
        <v>2</v>
      </c>
      <c r="D4523" s="3" t="s">
        <v>1159</v>
      </c>
      <c r="E4523" s="9"/>
      <c r="G4523" s="110"/>
    </row>
    <row r="4524" spans="2:7" ht="21.75" customHeight="1">
      <c r="B4524" s="121">
        <v>41400</v>
      </c>
      <c r="C4524" s="118" t="s">
        <v>18</v>
      </c>
      <c r="D4524" s="3" t="s">
        <v>112</v>
      </c>
      <c r="E4524" s="9"/>
      <c r="G4524" s="110"/>
    </row>
    <row r="4525" spans="2:7" ht="21.75" customHeight="1">
      <c r="B4525" s="121">
        <v>41401</v>
      </c>
      <c r="C4525" s="118" t="s">
        <v>18</v>
      </c>
      <c r="D4525" s="119" t="s">
        <v>112</v>
      </c>
      <c r="E4525" s="120"/>
      <c r="G4525" s="110"/>
    </row>
    <row r="4526" spans="2:7" ht="21.75" customHeight="1">
      <c r="B4526" s="121">
        <v>41401</v>
      </c>
      <c r="C4526" s="118" t="s">
        <v>2</v>
      </c>
      <c r="D4526" s="119" t="s">
        <v>182</v>
      </c>
      <c r="E4526" s="120"/>
      <c r="G4526" s="110"/>
    </row>
    <row r="4527" spans="2:7" ht="21.75" customHeight="1">
      <c r="B4527" s="121">
        <v>41401</v>
      </c>
      <c r="C4527" s="118" t="s">
        <v>40</v>
      </c>
      <c r="D4527" s="119" t="s">
        <v>180</v>
      </c>
      <c r="E4527" s="120"/>
      <c r="G4527" s="110"/>
    </row>
    <row r="4528" spans="2:7" ht="21.75" customHeight="1">
      <c r="B4528" s="121">
        <v>41401</v>
      </c>
      <c r="C4528" s="118" t="s">
        <v>40</v>
      </c>
      <c r="D4528" s="119" t="s">
        <v>1184</v>
      </c>
      <c r="E4528" s="117"/>
      <c r="G4528" s="110"/>
    </row>
    <row r="4529" spans="2:7" ht="21.75" customHeight="1">
      <c r="B4529" s="121">
        <v>41401</v>
      </c>
      <c r="C4529" s="118" t="s">
        <v>2</v>
      </c>
      <c r="D4529" s="119" t="s">
        <v>105</v>
      </c>
      <c r="E4529" s="117"/>
      <c r="G4529" s="110"/>
    </row>
    <row r="4530" spans="2:7" ht="21.75" customHeight="1">
      <c r="B4530" s="121">
        <v>41401</v>
      </c>
      <c r="C4530" s="118" t="s">
        <v>392</v>
      </c>
      <c r="D4530" s="119" t="s">
        <v>1115</v>
      </c>
      <c r="E4530" s="117"/>
      <c r="G4530" s="110"/>
    </row>
    <row r="4531" spans="2:7" ht="21.75" customHeight="1">
      <c r="B4531" s="121">
        <v>41401</v>
      </c>
      <c r="C4531" s="118" t="s">
        <v>28</v>
      </c>
      <c r="D4531" s="119" t="s">
        <v>107</v>
      </c>
      <c r="E4531" s="120"/>
      <c r="G4531" s="110"/>
    </row>
    <row r="4532" spans="2:7" ht="21.75" customHeight="1">
      <c r="B4532" s="121">
        <v>41401</v>
      </c>
      <c r="C4532" s="118" t="s">
        <v>40</v>
      </c>
      <c r="D4532" s="119" t="s">
        <v>43</v>
      </c>
      <c r="E4532" s="117"/>
      <c r="G4532" s="110"/>
    </row>
    <row r="4533" spans="2:7" ht="21.75" customHeight="1">
      <c r="B4533" s="121">
        <v>41401</v>
      </c>
      <c r="C4533" s="118" t="s">
        <v>3</v>
      </c>
      <c r="D4533" s="119" t="s">
        <v>1185</v>
      </c>
      <c r="E4533" s="120"/>
      <c r="G4533" s="110"/>
    </row>
    <row r="4534" spans="2:7" ht="21.75" customHeight="1">
      <c r="B4534" s="121">
        <v>41401</v>
      </c>
      <c r="C4534" s="118" t="s">
        <v>2</v>
      </c>
      <c r="D4534" s="119" t="s">
        <v>182</v>
      </c>
      <c r="E4534" s="111"/>
      <c r="G4534" s="110"/>
    </row>
    <row r="4535" spans="2:7" ht="21.75" customHeight="1">
      <c r="B4535" s="121">
        <v>41401</v>
      </c>
      <c r="C4535" s="118" t="s">
        <v>40</v>
      </c>
      <c r="D4535" s="119" t="s">
        <v>1109</v>
      </c>
      <c r="E4535" s="112"/>
      <c r="G4535" s="110"/>
    </row>
    <row r="4536" spans="2:7" ht="21.75" customHeight="1">
      <c r="B4536" s="121">
        <v>41401</v>
      </c>
      <c r="C4536" s="118" t="s">
        <v>2</v>
      </c>
      <c r="D4536" s="119" t="s">
        <v>182</v>
      </c>
      <c r="E4536" s="112"/>
      <c r="G4536" s="110"/>
    </row>
    <row r="4537" spans="2:7" ht="21.75" customHeight="1">
      <c r="B4537" s="121">
        <v>41401</v>
      </c>
      <c r="C4537" s="118" t="s">
        <v>28</v>
      </c>
      <c r="D4537" s="119" t="s">
        <v>850</v>
      </c>
      <c r="E4537" s="113"/>
      <c r="G4537" s="110"/>
    </row>
    <row r="4538" spans="2:7" ht="21.75" customHeight="1">
      <c r="B4538" s="121">
        <v>41401</v>
      </c>
      <c r="C4538" s="118" t="s">
        <v>28</v>
      </c>
      <c r="D4538" s="119" t="s">
        <v>549</v>
      </c>
      <c r="E4538" s="32"/>
      <c r="G4538" s="110"/>
    </row>
    <row r="4539" spans="2:7" ht="21.75" customHeight="1">
      <c r="B4539" s="121">
        <v>41401</v>
      </c>
      <c r="C4539" s="118" t="s">
        <v>28</v>
      </c>
      <c r="D4539" s="119" t="s">
        <v>850</v>
      </c>
      <c r="E4539" s="120"/>
      <c r="G4539" s="110"/>
    </row>
    <row r="4540" spans="2:7" ht="21.75" customHeight="1">
      <c r="B4540" s="121">
        <v>41401</v>
      </c>
      <c r="C4540" s="118" t="s">
        <v>2</v>
      </c>
      <c r="D4540" s="119" t="s">
        <v>182</v>
      </c>
      <c r="E4540" s="78"/>
      <c r="G4540" s="110"/>
    </row>
    <row r="4541" spans="2:7" ht="21.75" customHeight="1">
      <c r="B4541" s="121">
        <v>41401</v>
      </c>
      <c r="C4541" s="118" t="s">
        <v>94</v>
      </c>
      <c r="D4541" s="119" t="s">
        <v>1108</v>
      </c>
      <c r="E4541" s="78"/>
      <c r="G4541" s="110"/>
    </row>
    <row r="4542" spans="2:7" ht="21.75" customHeight="1">
      <c r="B4542" s="121">
        <v>41401</v>
      </c>
      <c r="C4542" s="118" t="s">
        <v>28</v>
      </c>
      <c r="D4542" s="118" t="s">
        <v>181</v>
      </c>
      <c r="E4542" s="78"/>
      <c r="G4542" s="110"/>
    </row>
    <row r="4543" spans="2:7" ht="21.75" customHeight="1">
      <c r="B4543" s="121">
        <v>41401</v>
      </c>
      <c r="C4543" s="118" t="s">
        <v>184</v>
      </c>
      <c r="D4543" s="118" t="s">
        <v>184</v>
      </c>
      <c r="E4543" s="78"/>
      <c r="G4543" s="110"/>
    </row>
    <row r="4544" spans="2:7" ht="21.75" customHeight="1">
      <c r="B4544" s="121">
        <v>41401</v>
      </c>
      <c r="C4544" s="118" t="s">
        <v>155</v>
      </c>
      <c r="D4544" s="118" t="s">
        <v>1110</v>
      </c>
      <c r="E4544" s="78"/>
      <c r="G4544" s="110"/>
    </row>
    <row r="4545" spans="2:7" ht="21.75" customHeight="1">
      <c r="B4545" s="121">
        <v>41401</v>
      </c>
      <c r="C4545" s="118" t="s">
        <v>28</v>
      </c>
      <c r="D4545" s="118" t="s">
        <v>181</v>
      </c>
      <c r="E4545" s="78"/>
      <c r="G4545" s="110"/>
    </row>
    <row r="4546" spans="2:7" ht="21.75" customHeight="1">
      <c r="B4546" s="121">
        <v>41401</v>
      </c>
      <c r="C4546" s="118" t="s">
        <v>2</v>
      </c>
      <c r="D4546" s="118" t="s">
        <v>105</v>
      </c>
      <c r="E4546" s="9"/>
      <c r="G4546" s="110"/>
    </row>
    <row r="4547" spans="2:7" ht="21.75" customHeight="1">
      <c r="B4547" s="121">
        <v>41401</v>
      </c>
      <c r="C4547" s="118" t="s">
        <v>40</v>
      </c>
      <c r="D4547" s="118" t="s">
        <v>1186</v>
      </c>
      <c r="E4547" s="9"/>
      <c r="G4547" s="110"/>
    </row>
    <row r="4548" spans="2:7" ht="21.75" customHeight="1">
      <c r="B4548" s="121">
        <v>41401</v>
      </c>
      <c r="C4548" s="118" t="s">
        <v>2</v>
      </c>
      <c r="D4548" s="118" t="s">
        <v>1159</v>
      </c>
      <c r="E4548" s="9"/>
      <c r="G4548" s="110"/>
    </row>
    <row r="4549" spans="2:7" ht="21.75" customHeight="1">
      <c r="B4549" s="121">
        <v>41401</v>
      </c>
      <c r="C4549" s="118" t="s">
        <v>40</v>
      </c>
      <c r="D4549" s="118" t="s">
        <v>180</v>
      </c>
      <c r="E4549" s="9"/>
      <c r="G4549" s="110"/>
    </row>
    <row r="4550" spans="2:7" ht="21.75" customHeight="1">
      <c r="B4550" s="121">
        <v>41401</v>
      </c>
      <c r="C4550" s="118" t="s">
        <v>28</v>
      </c>
      <c r="D4550" s="118" t="s">
        <v>181</v>
      </c>
      <c r="E4550" s="9"/>
      <c r="G4550" s="110"/>
    </row>
    <row r="4551" spans="2:7" ht="21.75" customHeight="1">
      <c r="B4551" s="121">
        <v>41401</v>
      </c>
      <c r="C4551" s="118" t="s">
        <v>28</v>
      </c>
      <c r="D4551" s="118" t="s">
        <v>181</v>
      </c>
      <c r="E4551" s="9"/>
      <c r="G4551" s="110"/>
    </row>
    <row r="4552" spans="2:7" ht="21.75" customHeight="1">
      <c r="B4552" s="121">
        <v>41402</v>
      </c>
      <c r="C4552" s="118" t="s">
        <v>40</v>
      </c>
      <c r="D4552" s="119" t="s">
        <v>43</v>
      </c>
      <c r="E4552" s="120"/>
      <c r="G4552" s="110"/>
    </row>
    <row r="4553" spans="2:7" ht="21.75" customHeight="1">
      <c r="B4553" s="121">
        <v>41402</v>
      </c>
      <c r="C4553" s="118" t="s">
        <v>2</v>
      </c>
      <c r="D4553" s="119" t="s">
        <v>182</v>
      </c>
      <c r="E4553" s="120"/>
      <c r="G4553" s="110"/>
    </row>
    <row r="4554" spans="2:7" ht="21.75" customHeight="1">
      <c r="B4554" s="121">
        <v>41402</v>
      </c>
      <c r="C4554" s="118" t="s">
        <v>184</v>
      </c>
      <c r="D4554" s="119" t="s">
        <v>2544</v>
      </c>
      <c r="E4554" s="120"/>
      <c r="G4554" s="110"/>
    </row>
    <row r="4555" spans="2:7" ht="21.75" customHeight="1">
      <c r="B4555" s="121">
        <v>41402</v>
      </c>
      <c r="C4555" s="118" t="s">
        <v>28</v>
      </c>
      <c r="D4555" s="119" t="s">
        <v>549</v>
      </c>
      <c r="E4555" s="117"/>
      <c r="G4555" s="110"/>
    </row>
    <row r="4556" spans="2:7" ht="21.75" customHeight="1">
      <c r="B4556" s="121">
        <v>41402</v>
      </c>
      <c r="C4556" s="118" t="s">
        <v>40</v>
      </c>
      <c r="D4556" s="119" t="s">
        <v>180</v>
      </c>
      <c r="E4556" s="117"/>
      <c r="G4556" s="110"/>
    </row>
    <row r="4557" spans="2:7" ht="21.75" customHeight="1">
      <c r="B4557" s="121">
        <v>41402</v>
      </c>
      <c r="C4557" s="118" t="s">
        <v>2</v>
      </c>
      <c r="D4557" s="119" t="s">
        <v>182</v>
      </c>
      <c r="E4557" s="117"/>
      <c r="G4557" s="110"/>
    </row>
    <row r="4558" spans="2:7" ht="21.75" customHeight="1">
      <c r="B4558" s="121">
        <v>41402</v>
      </c>
      <c r="C4558" s="118" t="s">
        <v>2</v>
      </c>
      <c r="D4558" s="119" t="s">
        <v>182</v>
      </c>
      <c r="E4558" s="120"/>
      <c r="G4558" s="110"/>
    </row>
    <row r="4559" spans="2:7" ht="21.75" customHeight="1">
      <c r="B4559" s="121">
        <v>41402</v>
      </c>
      <c r="C4559" s="118" t="s">
        <v>40</v>
      </c>
      <c r="D4559" s="119" t="s">
        <v>180</v>
      </c>
      <c r="E4559" s="117"/>
      <c r="G4559" s="110"/>
    </row>
    <row r="4560" spans="2:7" ht="21.75" customHeight="1">
      <c r="B4560" s="121">
        <v>41402</v>
      </c>
      <c r="C4560" s="118" t="s">
        <v>40</v>
      </c>
      <c r="D4560" s="119" t="s">
        <v>180</v>
      </c>
      <c r="E4560" s="120"/>
      <c r="G4560" s="110"/>
    </row>
    <row r="4561" spans="2:7" ht="21.75" customHeight="1">
      <c r="B4561" s="121">
        <v>41402</v>
      </c>
      <c r="C4561" s="118" t="s">
        <v>40</v>
      </c>
      <c r="D4561" s="119" t="s">
        <v>1109</v>
      </c>
      <c r="E4561" s="111"/>
      <c r="G4561" s="110"/>
    </row>
    <row r="4562" spans="2:7" ht="21.75" customHeight="1">
      <c r="B4562" s="121">
        <v>41402</v>
      </c>
      <c r="C4562" s="118" t="s">
        <v>28</v>
      </c>
      <c r="D4562" s="118" t="s">
        <v>113</v>
      </c>
      <c r="E4562" s="112"/>
      <c r="G4562" s="110"/>
    </row>
    <row r="4563" spans="2:7" ht="21.75" customHeight="1">
      <c r="B4563" s="121">
        <v>41402</v>
      </c>
      <c r="C4563" s="118" t="s">
        <v>2</v>
      </c>
      <c r="D4563" s="118" t="s">
        <v>105</v>
      </c>
      <c r="E4563" s="112"/>
      <c r="G4563" s="110"/>
    </row>
    <row r="4564" spans="2:7" ht="21.75" customHeight="1">
      <c r="B4564" s="121">
        <v>41402</v>
      </c>
      <c r="C4564" s="118" t="s">
        <v>28</v>
      </c>
      <c r="D4564" s="118" t="s">
        <v>431</v>
      </c>
      <c r="E4564" s="113"/>
      <c r="G4564" s="110"/>
    </row>
    <row r="4565" spans="2:7" ht="21.75" customHeight="1">
      <c r="B4565" s="121">
        <v>41402</v>
      </c>
      <c r="C4565" s="118" t="s">
        <v>2</v>
      </c>
      <c r="D4565" s="118" t="s">
        <v>182</v>
      </c>
      <c r="E4565" s="32"/>
      <c r="G4565" s="110"/>
    </row>
    <row r="4566" spans="2:7" ht="21.75" customHeight="1">
      <c r="B4566" s="121">
        <v>41402</v>
      </c>
      <c r="C4566" s="118" t="s">
        <v>28</v>
      </c>
      <c r="D4566" s="118" t="s">
        <v>431</v>
      </c>
      <c r="E4566" s="120"/>
      <c r="G4566" s="110"/>
    </row>
    <row r="4567" spans="2:7" ht="21.75" customHeight="1">
      <c r="B4567" s="121">
        <v>41402</v>
      </c>
      <c r="C4567" s="118" t="s">
        <v>40</v>
      </c>
      <c r="D4567" s="196" t="s">
        <v>180</v>
      </c>
      <c r="E4567" s="78"/>
      <c r="G4567" s="110"/>
    </row>
    <row r="4568" spans="2:7" ht="21.75" customHeight="1">
      <c r="B4568" s="121">
        <v>41402</v>
      </c>
      <c r="C4568" s="118" t="s">
        <v>40</v>
      </c>
      <c r="D4568" s="118" t="s">
        <v>43</v>
      </c>
      <c r="E4568" s="78"/>
      <c r="G4568" s="110"/>
    </row>
    <row r="4569" spans="2:7" ht="21.75" customHeight="1">
      <c r="B4569" s="121">
        <v>41402</v>
      </c>
      <c r="C4569" s="118" t="s">
        <v>2</v>
      </c>
      <c r="D4569" s="118" t="s">
        <v>105</v>
      </c>
      <c r="E4569" s="78"/>
      <c r="G4569" s="110"/>
    </row>
    <row r="4570" spans="2:7" ht="21.75" customHeight="1">
      <c r="B4570" s="121">
        <v>41402</v>
      </c>
      <c r="C4570" s="118" t="s">
        <v>184</v>
      </c>
      <c r="D4570" s="118" t="s">
        <v>62</v>
      </c>
      <c r="E4570" s="78"/>
      <c r="G4570" s="110"/>
    </row>
    <row r="4571" spans="2:7" ht="21.75" customHeight="1">
      <c r="B4571" s="121">
        <v>41402</v>
      </c>
      <c r="C4571" s="118" t="s">
        <v>155</v>
      </c>
      <c r="D4571" s="118" t="s">
        <v>1110</v>
      </c>
      <c r="E4571" s="78"/>
      <c r="G4571" s="110"/>
    </row>
    <row r="4572" spans="2:7" ht="21.75" customHeight="1">
      <c r="B4572" s="121">
        <v>41403</v>
      </c>
      <c r="C4572" s="118" t="s">
        <v>184</v>
      </c>
      <c r="D4572" s="119" t="s">
        <v>2544</v>
      </c>
      <c r="E4572" s="120"/>
      <c r="G4572" s="110"/>
    </row>
    <row r="4573" spans="2:7" ht="21.75" customHeight="1">
      <c r="B4573" s="121">
        <v>41403</v>
      </c>
      <c r="C4573" s="118" t="s">
        <v>94</v>
      </c>
      <c r="D4573" s="119" t="s">
        <v>1108</v>
      </c>
      <c r="E4573" s="120"/>
      <c r="G4573" s="110"/>
    </row>
    <row r="4574" spans="2:7" ht="21.75" customHeight="1">
      <c r="B4574" s="121">
        <v>41403</v>
      </c>
      <c r="C4574" s="118" t="s">
        <v>94</v>
      </c>
      <c r="D4574" s="119" t="s">
        <v>1108</v>
      </c>
      <c r="E4574" s="120"/>
      <c r="G4574" s="110"/>
    </row>
    <row r="4575" spans="2:7" ht="21.75" customHeight="1">
      <c r="B4575" s="121">
        <v>41403</v>
      </c>
      <c r="C4575" s="118" t="s">
        <v>40</v>
      </c>
      <c r="D4575" s="119" t="s">
        <v>43</v>
      </c>
      <c r="E4575" s="117"/>
      <c r="G4575" s="110"/>
    </row>
    <row r="4576" spans="2:7" ht="21.75" customHeight="1">
      <c r="B4576" s="121">
        <v>41403</v>
      </c>
      <c r="C4576" s="118" t="s">
        <v>28</v>
      </c>
      <c r="D4576" s="119" t="s">
        <v>850</v>
      </c>
      <c r="E4576" s="117"/>
      <c r="G4576" s="110"/>
    </row>
    <row r="4577" spans="2:7" ht="21.75" customHeight="1">
      <c r="B4577" s="121">
        <v>41403</v>
      </c>
      <c r="C4577" s="118" t="s">
        <v>40</v>
      </c>
      <c r="D4577" s="119" t="s">
        <v>180</v>
      </c>
      <c r="E4577" s="117"/>
      <c r="G4577" s="110"/>
    </row>
    <row r="4578" spans="2:7" ht="21.75" customHeight="1">
      <c r="B4578" s="121">
        <v>41403</v>
      </c>
      <c r="C4578" s="118" t="s">
        <v>40</v>
      </c>
      <c r="D4578" s="119" t="s">
        <v>43</v>
      </c>
      <c r="E4578" s="120"/>
      <c r="G4578" s="110"/>
    </row>
    <row r="4579" spans="2:7" ht="21.75" customHeight="1">
      <c r="B4579" s="121">
        <v>41403</v>
      </c>
      <c r="C4579" s="118" t="s">
        <v>40</v>
      </c>
      <c r="D4579" s="119" t="s">
        <v>43</v>
      </c>
      <c r="E4579" s="117"/>
      <c r="G4579" s="110"/>
    </row>
    <row r="4580" spans="2:7" ht="21.75" customHeight="1">
      <c r="B4580" s="121">
        <v>41403</v>
      </c>
      <c r="C4580" s="118" t="s">
        <v>28</v>
      </c>
      <c r="D4580" s="118" t="s">
        <v>181</v>
      </c>
      <c r="E4580" s="120"/>
      <c r="G4580" s="110"/>
    </row>
    <row r="4581" spans="2:7" ht="21.75" customHeight="1">
      <c r="B4581" s="121">
        <v>41403</v>
      </c>
      <c r="C4581" s="118" t="s">
        <v>155</v>
      </c>
      <c r="D4581" s="118" t="s">
        <v>1110</v>
      </c>
      <c r="E4581" s="111"/>
      <c r="G4581" s="110"/>
    </row>
    <row r="4582" spans="2:7" ht="21.75" customHeight="1">
      <c r="B4582" s="121">
        <v>41403</v>
      </c>
      <c r="C4582" s="118" t="s">
        <v>2</v>
      </c>
      <c r="D4582" s="118" t="s">
        <v>1160</v>
      </c>
      <c r="E4582" s="112"/>
      <c r="G4582" s="110"/>
    </row>
    <row r="4583" spans="2:7" ht="21.75" customHeight="1">
      <c r="B4583" s="121">
        <v>41403</v>
      </c>
      <c r="C4583" s="118" t="s">
        <v>2</v>
      </c>
      <c r="D4583" s="118" t="s">
        <v>182</v>
      </c>
      <c r="E4583" s="112"/>
      <c r="G4583" s="110"/>
    </row>
    <row r="4584" spans="2:7" ht="21.75" customHeight="1">
      <c r="B4584" s="121">
        <v>41403</v>
      </c>
      <c r="C4584" s="118" t="s">
        <v>28</v>
      </c>
      <c r="D4584" s="118" t="s">
        <v>181</v>
      </c>
      <c r="E4584" s="113"/>
      <c r="G4584" s="110"/>
    </row>
    <row r="4585" spans="2:7" ht="21.75" customHeight="1">
      <c r="B4585" s="121">
        <v>41403</v>
      </c>
      <c r="C4585" s="118" t="s">
        <v>28</v>
      </c>
      <c r="D4585" s="118" t="s">
        <v>181</v>
      </c>
      <c r="E4585" s="32"/>
      <c r="G4585" s="110"/>
    </row>
    <row r="4586" spans="2:7" ht="21.75" customHeight="1">
      <c r="B4586" s="121">
        <v>41403</v>
      </c>
      <c r="C4586" s="118" t="s">
        <v>184</v>
      </c>
      <c r="D4586" s="118" t="s">
        <v>2551</v>
      </c>
      <c r="E4586" s="120"/>
      <c r="G4586" s="110"/>
    </row>
    <row r="4587" spans="2:7" ht="21.75" customHeight="1">
      <c r="B4587" s="121">
        <v>41403</v>
      </c>
      <c r="C4587" s="118" t="s">
        <v>94</v>
      </c>
      <c r="D4587" s="118" t="s">
        <v>1183</v>
      </c>
      <c r="E4587" s="78"/>
      <c r="G4587" s="110"/>
    </row>
    <row r="4588" spans="2:7" ht="21.75" customHeight="1">
      <c r="B4588" s="121">
        <v>41403</v>
      </c>
      <c r="C4588" s="118" t="s">
        <v>40</v>
      </c>
      <c r="D4588" s="118" t="s">
        <v>180</v>
      </c>
      <c r="E4588" s="78"/>
      <c r="G4588" s="110"/>
    </row>
    <row r="4589" spans="2:7" ht="21.75" customHeight="1">
      <c r="B4589" s="121">
        <v>41403</v>
      </c>
      <c r="C4589" s="118" t="s">
        <v>40</v>
      </c>
      <c r="D4589" s="118" t="s">
        <v>43</v>
      </c>
      <c r="E4589" s="78"/>
      <c r="G4589" s="110"/>
    </row>
    <row r="4590" spans="2:7" ht="21.75" customHeight="1">
      <c r="B4590" s="121">
        <v>41403</v>
      </c>
      <c r="C4590" s="118" t="s">
        <v>28</v>
      </c>
      <c r="D4590" s="118" t="s">
        <v>181</v>
      </c>
      <c r="E4590" s="78"/>
      <c r="G4590" s="110"/>
    </row>
    <row r="4591" spans="2:7" ht="21.75" customHeight="1">
      <c r="B4591" s="121">
        <v>41404</v>
      </c>
      <c r="C4591" s="118" t="s">
        <v>3</v>
      </c>
      <c r="D4591" s="119" t="s">
        <v>1185</v>
      </c>
      <c r="E4591" s="120"/>
      <c r="G4591" s="110"/>
    </row>
    <row r="4592" spans="2:7" ht="21.75" customHeight="1">
      <c r="B4592" s="121">
        <v>41404</v>
      </c>
      <c r="C4592" s="118" t="s">
        <v>28</v>
      </c>
      <c r="D4592" s="119" t="s">
        <v>1187</v>
      </c>
      <c r="E4592" s="120"/>
      <c r="G4592" s="110"/>
    </row>
    <row r="4593" spans="2:7" ht="21.75" customHeight="1">
      <c r="B4593" s="121">
        <v>41404</v>
      </c>
      <c r="C4593" s="118" t="s">
        <v>28</v>
      </c>
      <c r="D4593" s="119" t="s">
        <v>1162</v>
      </c>
      <c r="E4593" s="120"/>
      <c r="G4593" s="110"/>
    </row>
    <row r="4594" spans="2:7" ht="21.75" customHeight="1">
      <c r="B4594" s="121">
        <v>41404</v>
      </c>
      <c r="C4594" s="118" t="s">
        <v>40</v>
      </c>
      <c r="D4594" s="119" t="s">
        <v>1116</v>
      </c>
      <c r="E4594" s="117"/>
      <c r="G4594" s="110"/>
    </row>
    <row r="4595" spans="2:7" ht="21.75" customHeight="1">
      <c r="B4595" s="121">
        <v>41404</v>
      </c>
      <c r="C4595" s="118" t="s">
        <v>40</v>
      </c>
      <c r="D4595" s="119" t="s">
        <v>43</v>
      </c>
      <c r="E4595" s="117"/>
      <c r="G4595" s="110"/>
    </row>
    <row r="4596" spans="2:7" ht="21.75" customHeight="1">
      <c r="B4596" s="121">
        <v>41404</v>
      </c>
      <c r="C4596" s="118" t="s">
        <v>40</v>
      </c>
      <c r="D4596" s="119" t="s">
        <v>180</v>
      </c>
      <c r="E4596" s="117"/>
      <c r="G4596" s="110"/>
    </row>
    <row r="4597" spans="2:7" ht="21.75" customHeight="1">
      <c r="B4597" s="121">
        <v>41404</v>
      </c>
      <c r="C4597" s="118" t="s">
        <v>28</v>
      </c>
      <c r="D4597" s="119" t="s">
        <v>850</v>
      </c>
      <c r="E4597" s="120"/>
      <c r="G4597" s="110"/>
    </row>
    <row r="4598" spans="2:7" ht="21.75" customHeight="1">
      <c r="B4598" s="121">
        <v>41404</v>
      </c>
      <c r="C4598" s="118" t="s">
        <v>184</v>
      </c>
      <c r="D4598" s="119" t="s">
        <v>2544</v>
      </c>
      <c r="E4598" s="117"/>
      <c r="G4598" s="110"/>
    </row>
    <row r="4599" spans="2:7" ht="21.75" customHeight="1">
      <c r="B4599" s="121">
        <v>41404</v>
      </c>
      <c r="C4599" s="118" t="s">
        <v>28</v>
      </c>
      <c r="D4599" s="119" t="s">
        <v>107</v>
      </c>
      <c r="E4599" s="120"/>
      <c r="G4599" s="110"/>
    </row>
    <row r="4600" spans="2:7" ht="21.75" customHeight="1">
      <c r="B4600" s="121">
        <v>41404</v>
      </c>
      <c r="C4600" s="118" t="s">
        <v>28</v>
      </c>
      <c r="D4600" s="118" t="s">
        <v>181</v>
      </c>
      <c r="E4600" s="111"/>
      <c r="G4600" s="110"/>
    </row>
    <row r="4601" spans="2:7" ht="21.75" customHeight="1">
      <c r="B4601" s="121">
        <v>41404</v>
      </c>
      <c r="C4601" s="118" t="s">
        <v>40</v>
      </c>
      <c r="D4601" s="118" t="s">
        <v>180</v>
      </c>
      <c r="E4601" s="112"/>
      <c r="G4601" s="110"/>
    </row>
    <row r="4602" spans="2:7" ht="21.75" customHeight="1">
      <c r="B4602" s="121">
        <v>41404</v>
      </c>
      <c r="C4602" s="118" t="s">
        <v>184</v>
      </c>
      <c r="D4602" s="118" t="s">
        <v>2028</v>
      </c>
      <c r="E4602" s="112"/>
      <c r="G4602" s="110"/>
    </row>
    <row r="4603" spans="2:7" ht="21.75" customHeight="1">
      <c r="B4603" s="121">
        <v>41404</v>
      </c>
      <c r="C4603" s="118" t="s">
        <v>94</v>
      </c>
      <c r="D4603" s="118" t="s">
        <v>641</v>
      </c>
      <c r="E4603" s="113"/>
      <c r="G4603" s="110"/>
    </row>
    <row r="4604" spans="2:7" ht="21.75" customHeight="1">
      <c r="B4604" s="121">
        <v>41404</v>
      </c>
      <c r="C4604" s="118" t="s">
        <v>28</v>
      </c>
      <c r="D4604" s="118" t="s">
        <v>181</v>
      </c>
      <c r="E4604" s="32"/>
      <c r="G4604" s="110"/>
    </row>
    <row r="4605" spans="2:7" ht="21.75" customHeight="1">
      <c r="B4605" s="121">
        <v>41404</v>
      </c>
      <c r="C4605" s="118" t="s">
        <v>28</v>
      </c>
      <c r="D4605" s="118" t="s">
        <v>181</v>
      </c>
      <c r="E4605" s="120"/>
      <c r="G4605" s="110"/>
    </row>
    <row r="4606" spans="2:7" ht="21.75" customHeight="1">
      <c r="B4606" s="121">
        <v>41404</v>
      </c>
      <c r="C4606" s="118" t="s">
        <v>2</v>
      </c>
      <c r="D4606" s="118" t="s">
        <v>1159</v>
      </c>
      <c r="E4606" s="78"/>
      <c r="G4606" s="110"/>
    </row>
    <row r="4607" spans="2:7" ht="21.75" customHeight="1">
      <c r="B4607" s="121">
        <v>41404</v>
      </c>
      <c r="C4607" s="118" t="s">
        <v>40</v>
      </c>
      <c r="D4607" s="118" t="s">
        <v>43</v>
      </c>
      <c r="E4607" s="78"/>
      <c r="G4607" s="110"/>
    </row>
    <row r="4608" spans="2:7" ht="21.75" customHeight="1">
      <c r="B4608" s="98" t="s">
        <v>1188</v>
      </c>
      <c r="C4608" s="118" t="s">
        <v>3</v>
      </c>
      <c r="D4608" s="123" t="s">
        <v>652</v>
      </c>
      <c r="E4608" s="120"/>
      <c r="G4608" s="110"/>
    </row>
    <row r="4609" spans="2:7" ht="21.75" customHeight="1">
      <c r="B4609" s="98" t="s">
        <v>1188</v>
      </c>
      <c r="C4609" s="118" t="s">
        <v>3</v>
      </c>
      <c r="D4609" s="123" t="s">
        <v>652</v>
      </c>
      <c r="E4609" s="120"/>
      <c r="G4609" s="110"/>
    </row>
    <row r="4610" spans="2:7" ht="21.75" customHeight="1">
      <c r="B4610" s="98" t="s">
        <v>1188</v>
      </c>
      <c r="C4610" s="118" t="s">
        <v>28</v>
      </c>
      <c r="D4610" s="118" t="s">
        <v>431</v>
      </c>
      <c r="E4610" s="120"/>
      <c r="G4610" s="110"/>
    </row>
    <row r="4611" spans="2:7" ht="21.75" customHeight="1">
      <c r="B4611" s="98" t="s">
        <v>1188</v>
      </c>
      <c r="C4611" s="118" t="s">
        <v>94</v>
      </c>
      <c r="D4611" s="118" t="s">
        <v>1189</v>
      </c>
      <c r="E4611" s="117"/>
      <c r="G4611" s="110"/>
    </row>
    <row r="4612" spans="2:7" ht="21.75" customHeight="1">
      <c r="B4612" s="98" t="s">
        <v>1188</v>
      </c>
      <c r="C4612" s="118" t="s">
        <v>2</v>
      </c>
      <c r="D4612" s="118" t="s">
        <v>182</v>
      </c>
      <c r="E4612" s="117"/>
      <c r="G4612" s="110"/>
    </row>
    <row r="4613" spans="2:7" ht="21.75" customHeight="1">
      <c r="B4613" s="98" t="s">
        <v>1188</v>
      </c>
      <c r="C4613" s="118" t="s">
        <v>40</v>
      </c>
      <c r="D4613" s="118" t="s">
        <v>180</v>
      </c>
      <c r="E4613" s="117"/>
      <c r="G4613" s="110"/>
    </row>
    <row r="4614" spans="2:7" ht="21.75" customHeight="1">
      <c r="B4614" s="98" t="s">
        <v>1188</v>
      </c>
      <c r="C4614" s="118" t="s">
        <v>40</v>
      </c>
      <c r="D4614" s="118" t="s">
        <v>180</v>
      </c>
      <c r="E4614" s="120"/>
      <c r="G4614" s="110"/>
    </row>
    <row r="4615" spans="2:7" ht="21.75" customHeight="1">
      <c r="B4615" s="98" t="s">
        <v>1188</v>
      </c>
      <c r="C4615" s="118" t="s">
        <v>40</v>
      </c>
      <c r="D4615" s="118" t="s">
        <v>180</v>
      </c>
      <c r="E4615" s="117"/>
      <c r="G4615" s="110"/>
    </row>
    <row r="4616" spans="2:7" ht="21.75" customHeight="1">
      <c r="B4616" s="98" t="s">
        <v>1188</v>
      </c>
      <c r="C4616" s="118" t="s">
        <v>3</v>
      </c>
      <c r="D4616" s="123" t="s">
        <v>616</v>
      </c>
      <c r="E4616" s="120"/>
      <c r="G4616" s="110"/>
    </row>
    <row r="4617" spans="2:7" ht="21.75" customHeight="1">
      <c r="B4617" s="98" t="s">
        <v>1188</v>
      </c>
      <c r="C4617" s="118" t="s">
        <v>3</v>
      </c>
      <c r="D4617" s="123" t="s">
        <v>616</v>
      </c>
      <c r="E4617" s="111"/>
      <c r="G4617" s="110"/>
    </row>
    <row r="4618" spans="2:7" ht="21.75" customHeight="1">
      <c r="B4618" s="98" t="s">
        <v>1188</v>
      </c>
      <c r="C4618" s="118" t="s">
        <v>3</v>
      </c>
      <c r="D4618" s="123" t="s">
        <v>616</v>
      </c>
      <c r="E4618" s="112"/>
      <c r="G4618" s="110"/>
    </row>
    <row r="4619" spans="2:7" ht="21.75" customHeight="1">
      <c r="B4619" s="98" t="s">
        <v>1188</v>
      </c>
      <c r="C4619" s="118" t="s">
        <v>40</v>
      </c>
      <c r="D4619" s="118" t="s">
        <v>180</v>
      </c>
      <c r="E4619" s="112"/>
      <c r="G4619" s="110"/>
    </row>
    <row r="4620" spans="2:7" ht="21.75" customHeight="1">
      <c r="B4620" s="98" t="s">
        <v>1188</v>
      </c>
      <c r="C4620" s="118" t="s">
        <v>3</v>
      </c>
      <c r="D4620" s="123" t="s">
        <v>652</v>
      </c>
      <c r="E4620" s="113"/>
      <c r="G4620" s="110"/>
    </row>
    <row r="4621" spans="2:7" ht="21.75" customHeight="1">
      <c r="B4621" s="98" t="s">
        <v>1188</v>
      </c>
      <c r="C4621" s="118" t="s">
        <v>3</v>
      </c>
      <c r="D4621" s="123" t="s">
        <v>652</v>
      </c>
      <c r="E4621" s="32"/>
      <c r="G4621" s="110"/>
    </row>
    <row r="4622" spans="2:7" ht="21.75" customHeight="1">
      <c r="B4622" s="121">
        <v>41407</v>
      </c>
      <c r="C4622" s="118" t="s">
        <v>40</v>
      </c>
      <c r="D4622" s="119" t="s">
        <v>43</v>
      </c>
      <c r="E4622" s="120"/>
      <c r="G4622" s="110"/>
    </row>
    <row r="4623" spans="2:7" ht="21.75" customHeight="1">
      <c r="B4623" s="121">
        <v>41407</v>
      </c>
      <c r="C4623" s="118" t="s">
        <v>155</v>
      </c>
      <c r="D4623" s="119" t="s">
        <v>1110</v>
      </c>
      <c r="E4623" s="120"/>
      <c r="G4623" s="110"/>
    </row>
    <row r="4624" spans="2:7" ht="21.75" customHeight="1">
      <c r="B4624" s="121">
        <v>41407</v>
      </c>
      <c r="C4624" s="118" t="s">
        <v>40</v>
      </c>
      <c r="D4624" s="119" t="s">
        <v>43</v>
      </c>
      <c r="E4624" s="120"/>
      <c r="G4624" s="110"/>
    </row>
    <row r="4625" spans="2:7" ht="21.75" customHeight="1">
      <c r="B4625" s="121">
        <v>41407</v>
      </c>
      <c r="C4625" s="118" t="s">
        <v>28</v>
      </c>
      <c r="D4625" s="118" t="s">
        <v>431</v>
      </c>
      <c r="E4625" s="117"/>
      <c r="G4625" s="110"/>
    </row>
    <row r="4626" spans="2:7" ht="21.75" customHeight="1">
      <c r="B4626" s="121">
        <v>41407</v>
      </c>
      <c r="C4626" s="118" t="s">
        <v>392</v>
      </c>
      <c r="D4626" s="119" t="s">
        <v>1115</v>
      </c>
      <c r="E4626" s="117"/>
      <c r="G4626" s="110"/>
    </row>
    <row r="4627" spans="2:7" ht="21.75" customHeight="1">
      <c r="B4627" s="121">
        <v>41407</v>
      </c>
      <c r="C4627" s="118" t="s">
        <v>40</v>
      </c>
      <c r="D4627" s="119" t="s">
        <v>180</v>
      </c>
      <c r="E4627" s="117"/>
      <c r="G4627" s="110"/>
    </row>
    <row r="4628" spans="2:7" ht="21.75" customHeight="1">
      <c r="B4628" s="121">
        <v>41407</v>
      </c>
      <c r="C4628" s="118" t="s">
        <v>94</v>
      </c>
      <c r="D4628" s="119" t="s">
        <v>1108</v>
      </c>
      <c r="E4628" s="120"/>
      <c r="G4628" s="110"/>
    </row>
    <row r="4629" spans="2:7" ht="21.75" customHeight="1">
      <c r="B4629" s="121">
        <v>41407</v>
      </c>
      <c r="C4629" s="118" t="s">
        <v>28</v>
      </c>
      <c r="D4629" s="119" t="s">
        <v>850</v>
      </c>
      <c r="E4629" s="117"/>
      <c r="G4629" s="110"/>
    </row>
    <row r="4630" spans="2:7" ht="21.75" customHeight="1">
      <c r="B4630" s="121">
        <v>41407</v>
      </c>
      <c r="C4630" s="118" t="s">
        <v>392</v>
      </c>
      <c r="D4630" s="119" t="s">
        <v>1115</v>
      </c>
      <c r="E4630" s="120"/>
      <c r="G4630" s="110"/>
    </row>
    <row r="4631" spans="2:7" ht="21.75" customHeight="1">
      <c r="B4631" s="121">
        <v>41407</v>
      </c>
      <c r="C4631" s="118" t="s">
        <v>94</v>
      </c>
      <c r="D4631" s="119" t="s">
        <v>1108</v>
      </c>
      <c r="E4631" s="111"/>
      <c r="G4631" s="110"/>
    </row>
    <row r="4632" spans="2:7" ht="21.75" customHeight="1">
      <c r="B4632" s="121">
        <v>41407</v>
      </c>
      <c r="C4632" s="118" t="s">
        <v>94</v>
      </c>
      <c r="D4632" s="119" t="s">
        <v>1108</v>
      </c>
      <c r="E4632" s="112"/>
      <c r="G4632" s="110"/>
    </row>
    <row r="4633" spans="2:7" ht="21.75" customHeight="1">
      <c r="B4633" s="121">
        <v>41407</v>
      </c>
      <c r="C4633" s="118" t="s">
        <v>28</v>
      </c>
      <c r="D4633" s="118" t="s">
        <v>431</v>
      </c>
      <c r="E4633" s="112"/>
      <c r="G4633" s="110"/>
    </row>
    <row r="4634" spans="2:7" ht="21.75" customHeight="1">
      <c r="B4634" s="121">
        <v>41407</v>
      </c>
      <c r="C4634" s="118" t="s">
        <v>155</v>
      </c>
      <c r="D4634" s="118" t="s">
        <v>1110</v>
      </c>
      <c r="E4634" s="113"/>
      <c r="G4634" s="110"/>
    </row>
    <row r="4635" spans="2:7" ht="21.75" customHeight="1">
      <c r="B4635" s="121">
        <v>41407</v>
      </c>
      <c r="C4635" s="118" t="s">
        <v>28</v>
      </c>
      <c r="D4635" s="118" t="s">
        <v>431</v>
      </c>
      <c r="E4635" s="32"/>
      <c r="G4635" s="110"/>
    </row>
    <row r="4636" spans="2:7" ht="21.75" customHeight="1">
      <c r="B4636" s="121">
        <v>41407</v>
      </c>
      <c r="C4636" s="118" t="s">
        <v>28</v>
      </c>
      <c r="D4636" s="118" t="s">
        <v>431</v>
      </c>
      <c r="E4636" s="120"/>
      <c r="G4636" s="110"/>
    </row>
    <row r="4637" spans="2:7" ht="21.75" customHeight="1">
      <c r="B4637" s="121">
        <v>41407</v>
      </c>
      <c r="C4637" s="118" t="s">
        <v>2</v>
      </c>
      <c r="D4637" s="118" t="s">
        <v>1190</v>
      </c>
      <c r="E4637" s="78"/>
      <c r="G4637" s="110"/>
    </row>
    <row r="4638" spans="2:7" ht="21.75" customHeight="1">
      <c r="B4638" s="121">
        <v>41407</v>
      </c>
      <c r="C4638" s="118" t="s">
        <v>2</v>
      </c>
      <c r="D4638" s="118" t="s">
        <v>1159</v>
      </c>
      <c r="E4638" s="78"/>
      <c r="G4638" s="110"/>
    </row>
    <row r="4639" spans="2:7" ht="21.75" customHeight="1">
      <c r="B4639" s="121">
        <v>41407</v>
      </c>
      <c r="C4639" s="118" t="s">
        <v>40</v>
      </c>
      <c r="D4639" s="118" t="s">
        <v>180</v>
      </c>
      <c r="E4639" s="78"/>
      <c r="G4639" s="110"/>
    </row>
    <row r="4640" spans="2:7" ht="21.75" customHeight="1">
      <c r="B4640" s="121">
        <v>41407</v>
      </c>
      <c r="C4640" s="118" t="s">
        <v>40</v>
      </c>
      <c r="D4640" s="118" t="s">
        <v>180</v>
      </c>
      <c r="E4640" s="78"/>
      <c r="G4640" s="110"/>
    </row>
    <row r="4641" spans="2:7" ht="21.75" customHeight="1">
      <c r="B4641" s="121">
        <v>41407</v>
      </c>
      <c r="C4641" s="118" t="s">
        <v>28</v>
      </c>
      <c r="D4641" s="118" t="s">
        <v>431</v>
      </c>
      <c r="E4641" s="78"/>
      <c r="G4641" s="110"/>
    </row>
    <row r="4642" spans="2:7" ht="21.75" customHeight="1">
      <c r="B4642" s="121">
        <v>41409</v>
      </c>
      <c r="C4642" s="118" t="s">
        <v>40</v>
      </c>
      <c r="D4642" s="119" t="s">
        <v>43</v>
      </c>
      <c r="E4642" s="120"/>
      <c r="G4642" s="110"/>
    </row>
    <row r="4643" spans="2:7" ht="21.75" customHeight="1">
      <c r="B4643" s="121">
        <v>41409</v>
      </c>
      <c r="C4643" s="118" t="s">
        <v>28</v>
      </c>
      <c r="D4643" s="119" t="s">
        <v>107</v>
      </c>
      <c r="E4643" s="120"/>
      <c r="G4643" s="110"/>
    </row>
    <row r="4644" spans="2:7" ht="21.75" customHeight="1">
      <c r="B4644" s="121">
        <v>41409</v>
      </c>
      <c r="C4644" s="118" t="s">
        <v>392</v>
      </c>
      <c r="D4644" s="119" t="s">
        <v>1115</v>
      </c>
      <c r="E4644" s="120"/>
      <c r="G4644" s="110"/>
    </row>
    <row r="4645" spans="2:7" ht="21.75" customHeight="1">
      <c r="B4645" s="121">
        <v>41409</v>
      </c>
      <c r="C4645" s="118" t="s">
        <v>94</v>
      </c>
      <c r="D4645" s="119" t="s">
        <v>1191</v>
      </c>
      <c r="E4645" s="117"/>
      <c r="G4645" s="110"/>
    </row>
    <row r="4646" spans="2:7" ht="21.75" customHeight="1">
      <c r="B4646" s="121">
        <v>41409</v>
      </c>
      <c r="C4646" s="118" t="s">
        <v>94</v>
      </c>
      <c r="D4646" s="119" t="s">
        <v>1108</v>
      </c>
      <c r="E4646" s="117"/>
      <c r="G4646" s="110"/>
    </row>
    <row r="4647" spans="2:7" ht="21.75" customHeight="1">
      <c r="B4647" s="121">
        <v>41409</v>
      </c>
      <c r="C4647" s="118" t="s">
        <v>2</v>
      </c>
      <c r="D4647" s="119" t="s">
        <v>105</v>
      </c>
      <c r="E4647" s="117"/>
      <c r="G4647" s="110"/>
    </row>
    <row r="4648" spans="2:7" ht="21.75" customHeight="1">
      <c r="B4648" s="121">
        <v>41409</v>
      </c>
      <c r="C4648" s="118" t="s">
        <v>2</v>
      </c>
      <c r="D4648" s="119" t="s">
        <v>105</v>
      </c>
      <c r="E4648" s="120"/>
      <c r="G4648" s="110"/>
    </row>
    <row r="4649" spans="2:7" ht="21.75" customHeight="1">
      <c r="B4649" s="121">
        <v>41409</v>
      </c>
      <c r="C4649" s="118" t="s">
        <v>40</v>
      </c>
      <c r="D4649" s="119" t="s">
        <v>43</v>
      </c>
      <c r="E4649" s="117"/>
      <c r="G4649" s="110"/>
    </row>
    <row r="4650" spans="2:7" ht="21.75" customHeight="1">
      <c r="B4650" s="121">
        <v>41409</v>
      </c>
      <c r="C4650" s="118" t="s">
        <v>184</v>
      </c>
      <c r="D4650" s="119" t="s">
        <v>2546</v>
      </c>
      <c r="E4650" s="120"/>
      <c r="G4650" s="110"/>
    </row>
    <row r="4651" spans="2:7" ht="21.75" customHeight="1">
      <c r="B4651" s="121">
        <v>41409</v>
      </c>
      <c r="C4651" s="118" t="s">
        <v>94</v>
      </c>
      <c r="D4651" s="119" t="s">
        <v>1108</v>
      </c>
      <c r="E4651" s="111"/>
      <c r="G4651" s="110"/>
    </row>
    <row r="4652" spans="2:7" ht="21.75" customHeight="1">
      <c r="B4652" s="121">
        <v>41409</v>
      </c>
      <c r="C4652" s="118" t="s">
        <v>40</v>
      </c>
      <c r="D4652" s="119" t="s">
        <v>180</v>
      </c>
      <c r="E4652" s="112"/>
      <c r="G4652" s="110"/>
    </row>
    <row r="4653" spans="2:7" ht="21.75" customHeight="1">
      <c r="B4653" s="121">
        <v>41409</v>
      </c>
      <c r="C4653" s="118" t="s">
        <v>155</v>
      </c>
      <c r="D4653" s="119" t="s">
        <v>1110</v>
      </c>
      <c r="E4653" s="112"/>
      <c r="G4653" s="110"/>
    </row>
    <row r="4654" spans="2:7" ht="21.75" customHeight="1">
      <c r="B4654" s="121">
        <v>41409</v>
      </c>
      <c r="C4654" s="118" t="s">
        <v>28</v>
      </c>
      <c r="D4654" s="118" t="s">
        <v>181</v>
      </c>
      <c r="E4654" s="113"/>
      <c r="G4654" s="110"/>
    </row>
    <row r="4655" spans="2:7" ht="21.75" customHeight="1">
      <c r="B4655" s="121">
        <v>41409</v>
      </c>
      <c r="C4655" s="118" t="s">
        <v>40</v>
      </c>
      <c r="D4655" s="118" t="s">
        <v>1192</v>
      </c>
      <c r="E4655" s="32"/>
      <c r="G4655" s="110"/>
    </row>
    <row r="4656" spans="2:7" ht="21.75" customHeight="1">
      <c r="B4656" s="121">
        <v>41409</v>
      </c>
      <c r="C4656" s="118" t="s">
        <v>2</v>
      </c>
      <c r="D4656" s="118" t="s">
        <v>1159</v>
      </c>
      <c r="E4656" s="120"/>
      <c r="G4656" s="110"/>
    </row>
    <row r="4657" spans="2:7" ht="21.75" customHeight="1">
      <c r="B4657" s="121">
        <v>41409</v>
      </c>
      <c r="C4657" s="118" t="s">
        <v>2</v>
      </c>
      <c r="D4657" s="118" t="s">
        <v>1159</v>
      </c>
      <c r="E4657" s="78"/>
      <c r="G4657" s="110"/>
    </row>
    <row r="4658" spans="2:7" ht="21.75" customHeight="1">
      <c r="B4658" s="121">
        <v>41409</v>
      </c>
      <c r="C4658" s="118" t="s">
        <v>28</v>
      </c>
      <c r="D4658" s="118" t="s">
        <v>181</v>
      </c>
      <c r="E4658" s="78"/>
      <c r="G4658" s="110"/>
    </row>
    <row r="4659" spans="2:7" ht="21.75" customHeight="1">
      <c r="B4659" s="121">
        <v>41409</v>
      </c>
      <c r="C4659" s="118" t="s">
        <v>18</v>
      </c>
      <c r="D4659" s="118" t="s">
        <v>112</v>
      </c>
      <c r="E4659" s="78"/>
      <c r="G4659" s="110"/>
    </row>
    <row r="4660" spans="2:7" ht="21.75" customHeight="1">
      <c r="B4660" s="121">
        <v>41409</v>
      </c>
      <c r="C4660" s="118" t="s">
        <v>184</v>
      </c>
      <c r="D4660" s="118" t="s">
        <v>62</v>
      </c>
      <c r="E4660" s="78"/>
      <c r="G4660" s="110"/>
    </row>
    <row r="4661" spans="2:7" ht="21.75" customHeight="1">
      <c r="B4661" s="121">
        <v>41409</v>
      </c>
      <c r="C4661" s="118" t="s">
        <v>155</v>
      </c>
      <c r="D4661" s="118" t="s">
        <v>1110</v>
      </c>
      <c r="E4661" s="78"/>
      <c r="G4661" s="110"/>
    </row>
    <row r="4662" spans="2:7" ht="21.75" customHeight="1">
      <c r="B4662" s="121">
        <v>41409</v>
      </c>
      <c r="C4662" s="118" t="s">
        <v>40</v>
      </c>
      <c r="D4662" s="118" t="s">
        <v>180</v>
      </c>
      <c r="E4662" s="78"/>
      <c r="G4662" s="110"/>
    </row>
    <row r="4663" spans="2:7" ht="21.75" customHeight="1">
      <c r="B4663" s="121">
        <v>41409</v>
      </c>
      <c r="C4663" s="118" t="s">
        <v>40</v>
      </c>
      <c r="D4663" s="118" t="s">
        <v>180</v>
      </c>
      <c r="E4663" s="9"/>
      <c r="G4663" s="110"/>
    </row>
    <row r="4664" spans="2:7" ht="21.75" customHeight="1">
      <c r="B4664" s="121">
        <v>41409</v>
      </c>
      <c r="C4664" s="118" t="s">
        <v>28</v>
      </c>
      <c r="D4664" s="118" t="s">
        <v>181</v>
      </c>
      <c r="E4664" s="9"/>
      <c r="G4664" s="110"/>
    </row>
    <row r="4665" spans="2:7" ht="21.75" customHeight="1">
      <c r="B4665" s="121">
        <v>41409</v>
      </c>
      <c r="C4665" s="118" t="s">
        <v>94</v>
      </c>
      <c r="D4665" s="119" t="s">
        <v>1108</v>
      </c>
      <c r="E4665" s="9"/>
      <c r="G4665" s="110"/>
    </row>
    <row r="4666" spans="2:7" ht="21.75" customHeight="1">
      <c r="B4666" s="121">
        <v>41408</v>
      </c>
      <c r="C4666" s="118" t="s">
        <v>2</v>
      </c>
      <c r="D4666" s="119" t="s">
        <v>182</v>
      </c>
      <c r="E4666" s="120"/>
      <c r="G4666" s="110"/>
    </row>
    <row r="4667" spans="2:7" ht="21.75" customHeight="1">
      <c r="B4667" s="121">
        <v>41408</v>
      </c>
      <c r="C4667" s="118" t="s">
        <v>40</v>
      </c>
      <c r="D4667" s="119" t="s">
        <v>43</v>
      </c>
      <c r="E4667" s="120"/>
      <c r="G4667" s="110"/>
    </row>
    <row r="4668" spans="2:7" ht="21.75" customHeight="1">
      <c r="B4668" s="121">
        <v>41408</v>
      </c>
      <c r="C4668" s="118" t="s">
        <v>40</v>
      </c>
      <c r="D4668" s="119" t="s">
        <v>43</v>
      </c>
      <c r="E4668" s="120"/>
      <c r="G4668" s="110"/>
    </row>
    <row r="4669" spans="2:7" ht="21.75" customHeight="1">
      <c r="B4669" s="121">
        <v>41408</v>
      </c>
      <c r="C4669" s="118" t="s">
        <v>40</v>
      </c>
      <c r="D4669" s="119" t="s">
        <v>180</v>
      </c>
      <c r="E4669" s="117"/>
      <c r="G4669" s="110"/>
    </row>
    <row r="4670" spans="2:7" ht="21.75" customHeight="1">
      <c r="B4670" s="121">
        <v>41408</v>
      </c>
      <c r="C4670" s="118" t="s">
        <v>40</v>
      </c>
      <c r="D4670" s="119" t="s">
        <v>43</v>
      </c>
      <c r="E4670" s="117"/>
      <c r="G4670" s="110"/>
    </row>
    <row r="4671" spans="2:7" ht="21.75" customHeight="1">
      <c r="B4671" s="121">
        <v>41408</v>
      </c>
      <c r="C4671" s="118" t="s">
        <v>155</v>
      </c>
      <c r="D4671" s="119" t="s">
        <v>1110</v>
      </c>
      <c r="E4671" s="117"/>
      <c r="G4671" s="110"/>
    </row>
    <row r="4672" spans="2:7" ht="21.75" customHeight="1">
      <c r="B4672" s="121">
        <v>41408</v>
      </c>
      <c r="C4672" s="118" t="s">
        <v>40</v>
      </c>
      <c r="D4672" s="119" t="s">
        <v>43</v>
      </c>
      <c r="E4672" s="120"/>
      <c r="G4672" s="110"/>
    </row>
    <row r="4673" spans="2:7" ht="21.75" customHeight="1">
      <c r="B4673" s="121">
        <v>41408</v>
      </c>
      <c r="C4673" s="118" t="s">
        <v>40</v>
      </c>
      <c r="D4673" s="119" t="s">
        <v>180</v>
      </c>
      <c r="E4673" s="117"/>
      <c r="G4673" s="110"/>
    </row>
    <row r="4674" spans="2:7" ht="21.75" customHeight="1">
      <c r="B4674" s="121">
        <v>41408</v>
      </c>
      <c r="C4674" s="118" t="s">
        <v>40</v>
      </c>
      <c r="D4674" s="119" t="s">
        <v>43</v>
      </c>
      <c r="E4674" s="120"/>
      <c r="G4674" s="110"/>
    </row>
    <row r="4675" spans="2:7" ht="21.75" customHeight="1">
      <c r="B4675" s="121">
        <v>41408</v>
      </c>
      <c r="C4675" s="118" t="s">
        <v>28</v>
      </c>
      <c r="D4675" s="119" t="s">
        <v>114</v>
      </c>
      <c r="E4675" s="111"/>
      <c r="G4675" s="110"/>
    </row>
    <row r="4676" spans="2:7" ht="21.75" customHeight="1">
      <c r="B4676" s="121">
        <v>41408</v>
      </c>
      <c r="C4676" s="118" t="s">
        <v>184</v>
      </c>
      <c r="D4676" s="119" t="s">
        <v>2552</v>
      </c>
      <c r="E4676" s="112"/>
      <c r="G4676" s="110"/>
    </row>
    <row r="4677" spans="2:7" ht="21.75" customHeight="1">
      <c r="B4677" s="121">
        <v>41408</v>
      </c>
      <c r="C4677" s="118" t="s">
        <v>40</v>
      </c>
      <c r="D4677" s="119" t="s">
        <v>180</v>
      </c>
      <c r="E4677" s="112"/>
      <c r="G4677" s="110"/>
    </row>
    <row r="4678" spans="2:7" ht="21.75" customHeight="1">
      <c r="B4678" s="121">
        <v>41408</v>
      </c>
      <c r="C4678" s="118" t="s">
        <v>40</v>
      </c>
      <c r="D4678" s="119" t="s">
        <v>43</v>
      </c>
      <c r="E4678" s="113"/>
      <c r="G4678" s="110"/>
    </row>
    <row r="4679" spans="2:7" ht="21.75" customHeight="1">
      <c r="B4679" s="121">
        <v>41408</v>
      </c>
      <c r="C4679" s="118" t="s">
        <v>40</v>
      </c>
      <c r="D4679" s="119" t="s">
        <v>43</v>
      </c>
      <c r="E4679" s="32"/>
      <c r="G4679" s="110"/>
    </row>
    <row r="4680" spans="2:7" ht="21.75" customHeight="1">
      <c r="B4680" s="121">
        <v>41408</v>
      </c>
      <c r="C4680" s="118" t="s">
        <v>2</v>
      </c>
      <c r="D4680" s="118" t="s">
        <v>1089</v>
      </c>
      <c r="E4680" s="120"/>
      <c r="G4680" s="110"/>
    </row>
    <row r="4681" spans="2:7" ht="21.75" customHeight="1">
      <c r="B4681" s="121">
        <v>41408</v>
      </c>
      <c r="C4681" s="118" t="s">
        <v>2</v>
      </c>
      <c r="D4681" s="118" t="s">
        <v>1160</v>
      </c>
      <c r="E4681" s="78"/>
      <c r="G4681" s="110"/>
    </row>
    <row r="4682" spans="2:7" ht="21.75" customHeight="1">
      <c r="B4682" s="121">
        <v>41408</v>
      </c>
      <c r="C4682" s="118" t="s">
        <v>28</v>
      </c>
      <c r="D4682" s="118" t="s">
        <v>181</v>
      </c>
      <c r="E4682" s="78"/>
      <c r="G4682" s="110"/>
    </row>
    <row r="4683" spans="2:7" ht="21.75" customHeight="1">
      <c r="B4683" s="121">
        <v>41408</v>
      </c>
      <c r="C4683" s="118" t="s">
        <v>155</v>
      </c>
      <c r="D4683" s="118" t="s">
        <v>1110</v>
      </c>
      <c r="E4683" s="78"/>
      <c r="G4683" s="110"/>
    </row>
    <row r="4684" spans="2:7" ht="21.75" customHeight="1">
      <c r="B4684" s="121">
        <v>41408</v>
      </c>
      <c r="C4684" s="118" t="s">
        <v>40</v>
      </c>
      <c r="D4684" s="118" t="s">
        <v>43</v>
      </c>
      <c r="E4684" s="78"/>
      <c r="G4684" s="110"/>
    </row>
    <row r="4685" spans="2:7" ht="21.75" customHeight="1">
      <c r="B4685" s="121">
        <v>41408</v>
      </c>
      <c r="C4685" s="118" t="s">
        <v>40</v>
      </c>
      <c r="D4685" s="118" t="s">
        <v>43</v>
      </c>
      <c r="E4685" s="78"/>
      <c r="G4685" s="110"/>
    </row>
    <row r="4686" spans="2:7" ht="21.75" customHeight="1">
      <c r="B4686" s="121">
        <v>41408</v>
      </c>
      <c r="C4686" s="118" t="s">
        <v>28</v>
      </c>
      <c r="D4686" s="118" t="s">
        <v>850</v>
      </c>
      <c r="E4686" s="78"/>
      <c r="G4686" s="110"/>
    </row>
    <row r="4687" spans="2:7" ht="21.75" customHeight="1">
      <c r="B4687" s="121">
        <v>41410</v>
      </c>
      <c r="C4687" s="118" t="s">
        <v>40</v>
      </c>
      <c r="D4687" s="119" t="s">
        <v>43</v>
      </c>
      <c r="E4687" s="120"/>
      <c r="G4687" s="110"/>
    </row>
    <row r="4688" spans="2:7" ht="21.75" customHeight="1">
      <c r="B4688" s="121">
        <v>41410</v>
      </c>
      <c r="C4688" s="118" t="s">
        <v>28</v>
      </c>
      <c r="D4688" s="119" t="s">
        <v>107</v>
      </c>
      <c r="E4688" s="120"/>
      <c r="G4688" s="110"/>
    </row>
    <row r="4689" spans="2:7" ht="21.75" customHeight="1">
      <c r="B4689" s="121">
        <v>41410</v>
      </c>
      <c r="C4689" s="118" t="s">
        <v>392</v>
      </c>
      <c r="D4689" s="119" t="s">
        <v>1115</v>
      </c>
      <c r="E4689" s="120"/>
      <c r="G4689" s="110"/>
    </row>
    <row r="4690" spans="2:7" ht="21.75" customHeight="1">
      <c r="B4690" s="121">
        <v>41410</v>
      </c>
      <c r="C4690" s="118" t="s">
        <v>94</v>
      </c>
      <c r="D4690" s="119" t="s">
        <v>1191</v>
      </c>
      <c r="E4690" s="117"/>
      <c r="G4690" s="110"/>
    </row>
    <row r="4691" spans="2:7" ht="21.75" customHeight="1">
      <c r="B4691" s="121">
        <v>41410</v>
      </c>
      <c r="C4691" s="118" t="s">
        <v>94</v>
      </c>
      <c r="D4691" s="119" t="s">
        <v>1108</v>
      </c>
      <c r="E4691" s="117"/>
      <c r="G4691" s="110"/>
    </row>
    <row r="4692" spans="2:7" ht="21.75" customHeight="1">
      <c r="B4692" s="121">
        <v>41410</v>
      </c>
      <c r="C4692" s="118" t="s">
        <v>2</v>
      </c>
      <c r="D4692" s="119" t="s">
        <v>105</v>
      </c>
      <c r="E4692" s="117"/>
      <c r="G4692" s="110"/>
    </row>
    <row r="4693" spans="2:7" ht="21.75" customHeight="1">
      <c r="B4693" s="121">
        <v>41410</v>
      </c>
      <c r="C4693" s="118" t="s">
        <v>2</v>
      </c>
      <c r="D4693" s="119" t="s">
        <v>105</v>
      </c>
      <c r="E4693" s="120"/>
      <c r="G4693" s="110"/>
    </row>
    <row r="4694" spans="2:7" ht="21.75" customHeight="1">
      <c r="B4694" s="121">
        <v>41410</v>
      </c>
      <c r="C4694" s="118" t="s">
        <v>40</v>
      </c>
      <c r="D4694" s="119" t="s">
        <v>43</v>
      </c>
      <c r="E4694" s="117"/>
      <c r="G4694" s="110"/>
    </row>
    <row r="4695" spans="2:7" ht="21.75" customHeight="1">
      <c r="B4695" s="121">
        <v>41410</v>
      </c>
      <c r="C4695" s="118" t="s">
        <v>184</v>
      </c>
      <c r="D4695" s="119" t="s">
        <v>2546</v>
      </c>
      <c r="E4695" s="120"/>
      <c r="G4695" s="110"/>
    </row>
    <row r="4696" spans="2:7" ht="21.75" customHeight="1">
      <c r="B4696" s="121">
        <v>41410</v>
      </c>
      <c r="C4696" s="118" t="s">
        <v>94</v>
      </c>
      <c r="D4696" s="119" t="s">
        <v>1108</v>
      </c>
      <c r="E4696" s="111"/>
      <c r="G4696" s="110"/>
    </row>
    <row r="4697" spans="2:7" ht="21.75" customHeight="1">
      <c r="B4697" s="121">
        <v>41410</v>
      </c>
      <c r="C4697" s="118" t="s">
        <v>40</v>
      </c>
      <c r="D4697" s="119" t="s">
        <v>180</v>
      </c>
      <c r="E4697" s="112"/>
      <c r="G4697" s="110"/>
    </row>
    <row r="4698" spans="2:7" ht="21.75" customHeight="1">
      <c r="B4698" s="121">
        <v>41410</v>
      </c>
      <c r="C4698" s="118" t="s">
        <v>155</v>
      </c>
      <c r="D4698" s="119" t="s">
        <v>1110</v>
      </c>
      <c r="E4698" s="112"/>
      <c r="G4698" s="110"/>
    </row>
    <row r="4699" spans="2:7" ht="21.75" customHeight="1">
      <c r="B4699" s="121">
        <v>41410</v>
      </c>
      <c r="C4699" s="118" t="s">
        <v>2</v>
      </c>
      <c r="D4699" s="118" t="s">
        <v>1159</v>
      </c>
      <c r="E4699" s="113"/>
      <c r="G4699" s="110"/>
    </row>
    <row r="4700" spans="2:7" ht="21.75" customHeight="1">
      <c r="B4700" s="121">
        <v>41410</v>
      </c>
      <c r="C4700" s="118" t="s">
        <v>40</v>
      </c>
      <c r="D4700" s="118" t="s">
        <v>180</v>
      </c>
      <c r="E4700" s="32"/>
      <c r="G4700" s="110"/>
    </row>
    <row r="4701" spans="2:7" ht="21.75" customHeight="1">
      <c r="B4701" s="121">
        <v>41410</v>
      </c>
      <c r="C4701" s="118" t="s">
        <v>40</v>
      </c>
      <c r="D4701" s="118" t="s">
        <v>1192</v>
      </c>
      <c r="E4701" s="120"/>
      <c r="G4701" s="110"/>
    </row>
    <row r="4702" spans="2:7" ht="21.75" customHeight="1">
      <c r="B4702" s="121">
        <v>41410</v>
      </c>
      <c r="C4702" s="118" t="s">
        <v>18</v>
      </c>
      <c r="D4702" s="118" t="s">
        <v>112</v>
      </c>
      <c r="E4702" s="78"/>
      <c r="G4702" s="110"/>
    </row>
    <row r="4703" spans="2:7" ht="21.75" customHeight="1">
      <c r="B4703" s="121">
        <v>41410</v>
      </c>
      <c r="C4703" s="118" t="s">
        <v>28</v>
      </c>
      <c r="D4703" s="118" t="s">
        <v>181</v>
      </c>
      <c r="E4703" s="78"/>
      <c r="G4703" s="110"/>
    </row>
    <row r="4704" spans="2:7" ht="21.75" customHeight="1">
      <c r="B4704" s="121">
        <v>41410</v>
      </c>
      <c r="C4704" s="118" t="s">
        <v>28</v>
      </c>
      <c r="D4704" s="118" t="s">
        <v>181</v>
      </c>
      <c r="E4704" s="78"/>
      <c r="G4704" s="110"/>
    </row>
    <row r="4705" spans="2:7" ht="21.75" customHeight="1">
      <c r="B4705" s="121">
        <v>41410</v>
      </c>
      <c r="C4705" s="118" t="s">
        <v>2</v>
      </c>
      <c r="D4705" s="118" t="s">
        <v>1159</v>
      </c>
      <c r="E4705" s="78"/>
      <c r="G4705" s="110"/>
    </row>
    <row r="4706" spans="2:7" ht="21.75" customHeight="1">
      <c r="B4706" s="121">
        <v>41410</v>
      </c>
      <c r="C4706" s="118" t="s">
        <v>2</v>
      </c>
      <c r="D4706" s="118" t="s">
        <v>1159</v>
      </c>
      <c r="E4706" s="78"/>
      <c r="G4706" s="110"/>
    </row>
    <row r="4707" spans="2:7" ht="21.75" customHeight="1">
      <c r="B4707" s="121">
        <v>41410</v>
      </c>
      <c r="C4707" s="118" t="s">
        <v>28</v>
      </c>
      <c r="D4707" s="118" t="s">
        <v>181</v>
      </c>
      <c r="E4707" s="78"/>
      <c r="G4707" s="110"/>
    </row>
    <row r="4708" spans="2:7" ht="21.75" customHeight="1">
      <c r="B4708" s="121">
        <v>41410</v>
      </c>
      <c r="C4708" s="118" t="s">
        <v>40</v>
      </c>
      <c r="D4708" s="118" t="s">
        <v>180</v>
      </c>
      <c r="E4708" s="9"/>
      <c r="G4708" s="110"/>
    </row>
    <row r="4709" spans="2:7" ht="21.75" customHeight="1">
      <c r="B4709" s="121">
        <v>41410</v>
      </c>
      <c r="C4709" s="118" t="s">
        <v>94</v>
      </c>
      <c r="D4709" s="118" t="s">
        <v>641</v>
      </c>
      <c r="E4709" s="9"/>
      <c r="G4709" s="110"/>
    </row>
    <row r="4710" spans="2:7" ht="21.75" customHeight="1">
      <c r="B4710" s="121">
        <v>41411</v>
      </c>
      <c r="C4710" s="118" t="s">
        <v>40</v>
      </c>
      <c r="D4710" s="119" t="s">
        <v>43</v>
      </c>
      <c r="E4710" s="120"/>
      <c r="G4710" s="110"/>
    </row>
    <row r="4711" spans="2:7" ht="21.75" customHeight="1">
      <c r="B4711" s="121">
        <v>41411</v>
      </c>
      <c r="C4711" s="118" t="s">
        <v>28</v>
      </c>
      <c r="D4711" s="119" t="s">
        <v>107</v>
      </c>
      <c r="E4711" s="120"/>
      <c r="G4711" s="110"/>
    </row>
    <row r="4712" spans="2:7" ht="21.75" customHeight="1">
      <c r="B4712" s="121">
        <v>41411</v>
      </c>
      <c r="C4712" s="118" t="s">
        <v>28</v>
      </c>
      <c r="D4712" s="119" t="s">
        <v>459</v>
      </c>
      <c r="E4712" s="120"/>
      <c r="G4712" s="110"/>
    </row>
    <row r="4713" spans="2:7" ht="21.75" customHeight="1">
      <c r="B4713" s="121">
        <v>41411</v>
      </c>
      <c r="C4713" s="118" t="s">
        <v>2</v>
      </c>
      <c r="D4713" s="119" t="s">
        <v>182</v>
      </c>
      <c r="E4713" s="117"/>
      <c r="G4713" s="110"/>
    </row>
    <row r="4714" spans="2:7" ht="21.75" customHeight="1">
      <c r="B4714" s="121">
        <v>41411</v>
      </c>
      <c r="C4714" s="118" t="s">
        <v>2</v>
      </c>
      <c r="D4714" s="119" t="s">
        <v>1160</v>
      </c>
      <c r="E4714" s="117"/>
      <c r="G4714" s="110"/>
    </row>
    <row r="4715" spans="2:7" ht="21.75" customHeight="1">
      <c r="B4715" s="121">
        <v>41411</v>
      </c>
      <c r="C4715" s="118" t="s">
        <v>2</v>
      </c>
      <c r="D4715" s="119" t="s">
        <v>182</v>
      </c>
      <c r="E4715" s="117"/>
      <c r="G4715" s="110"/>
    </row>
    <row r="4716" spans="2:7" ht="21.75" customHeight="1">
      <c r="B4716" s="121">
        <v>41411</v>
      </c>
      <c r="C4716" s="118" t="s">
        <v>184</v>
      </c>
      <c r="D4716" s="119" t="s">
        <v>2544</v>
      </c>
      <c r="E4716" s="120"/>
      <c r="G4716" s="110"/>
    </row>
    <row r="4717" spans="2:7" ht="21.75" customHeight="1">
      <c r="B4717" s="121">
        <v>41411</v>
      </c>
      <c r="C4717" s="118" t="s">
        <v>28</v>
      </c>
      <c r="D4717" s="119" t="s">
        <v>114</v>
      </c>
      <c r="E4717" s="117"/>
      <c r="G4717" s="110"/>
    </row>
    <row r="4718" spans="2:7" ht="21.75" customHeight="1">
      <c r="B4718" s="121">
        <v>41411</v>
      </c>
      <c r="C4718" s="118" t="s">
        <v>28</v>
      </c>
      <c r="D4718" s="118" t="s">
        <v>431</v>
      </c>
      <c r="E4718" s="120"/>
      <c r="G4718" s="110"/>
    </row>
    <row r="4719" spans="2:7" ht="21.75" customHeight="1">
      <c r="B4719" s="121">
        <v>41411</v>
      </c>
      <c r="C4719" s="118" t="s">
        <v>2</v>
      </c>
      <c r="D4719" s="119" t="s">
        <v>182</v>
      </c>
      <c r="E4719" s="111"/>
      <c r="G4719" s="110"/>
    </row>
    <row r="4720" spans="2:7" ht="21.75" customHeight="1">
      <c r="B4720" s="121">
        <v>41411</v>
      </c>
      <c r="C4720" s="118" t="s">
        <v>2</v>
      </c>
      <c r="D4720" s="119" t="s">
        <v>1193</v>
      </c>
      <c r="E4720" s="112"/>
      <c r="G4720" s="110"/>
    </row>
    <row r="4721" spans="2:7" ht="21.75" customHeight="1">
      <c r="B4721" s="121">
        <v>41411</v>
      </c>
      <c r="C4721" s="118" t="s">
        <v>28</v>
      </c>
      <c r="D4721" s="118" t="s">
        <v>850</v>
      </c>
      <c r="E4721" s="112"/>
      <c r="G4721" s="110"/>
    </row>
    <row r="4722" spans="2:7" ht="21.75" customHeight="1">
      <c r="B4722" s="121">
        <v>41411</v>
      </c>
      <c r="C4722" s="118" t="s">
        <v>40</v>
      </c>
      <c r="D4722" s="119" t="s">
        <v>180</v>
      </c>
      <c r="E4722" s="113"/>
      <c r="G4722" s="110"/>
    </row>
    <row r="4723" spans="2:7" ht="21.75" customHeight="1">
      <c r="B4723" s="121">
        <v>41411</v>
      </c>
      <c r="C4723" s="118" t="s">
        <v>94</v>
      </c>
      <c r="D4723" s="119" t="s">
        <v>1108</v>
      </c>
      <c r="E4723" s="32"/>
      <c r="G4723" s="110"/>
    </row>
    <row r="4724" spans="2:7" ht="21.75" customHeight="1">
      <c r="B4724" s="121">
        <v>41411</v>
      </c>
      <c r="C4724" s="118" t="s">
        <v>40</v>
      </c>
      <c r="D4724" s="119" t="s">
        <v>180</v>
      </c>
      <c r="E4724" s="120"/>
      <c r="G4724" s="110"/>
    </row>
    <row r="4725" spans="2:7" ht="21.75" customHeight="1">
      <c r="B4725" s="121">
        <v>41411</v>
      </c>
      <c r="C4725" s="118" t="s">
        <v>94</v>
      </c>
      <c r="D4725" s="119" t="s">
        <v>465</v>
      </c>
      <c r="E4725" s="78"/>
      <c r="G4725" s="110"/>
    </row>
    <row r="4726" spans="2:7" ht="21.75" customHeight="1">
      <c r="B4726" s="121">
        <v>41411</v>
      </c>
      <c r="C4726" s="118" t="s">
        <v>40</v>
      </c>
      <c r="D4726" s="119" t="s">
        <v>43</v>
      </c>
      <c r="E4726" s="78"/>
      <c r="G4726" s="110"/>
    </row>
    <row r="4727" spans="2:7" ht="21.75" customHeight="1">
      <c r="B4727" s="121">
        <v>41411</v>
      </c>
      <c r="C4727" s="118" t="s">
        <v>28</v>
      </c>
      <c r="D4727" s="118" t="s">
        <v>431</v>
      </c>
      <c r="E4727" s="78"/>
      <c r="G4727" s="110"/>
    </row>
    <row r="4728" spans="2:7" ht="21.75" customHeight="1">
      <c r="B4728" s="121">
        <v>41411</v>
      </c>
      <c r="C4728" s="118" t="s">
        <v>155</v>
      </c>
      <c r="D4728" s="118" t="s">
        <v>1110</v>
      </c>
      <c r="E4728" s="78"/>
      <c r="G4728" s="110"/>
    </row>
    <row r="4729" spans="2:7" ht="21.75" customHeight="1">
      <c r="B4729" s="121">
        <v>41411</v>
      </c>
      <c r="C4729" s="118" t="s">
        <v>40</v>
      </c>
      <c r="D4729" s="118" t="s">
        <v>1192</v>
      </c>
      <c r="E4729" s="78"/>
      <c r="G4729" s="110"/>
    </row>
    <row r="4730" spans="2:7" ht="21.75" customHeight="1">
      <c r="B4730" s="121">
        <v>41411</v>
      </c>
      <c r="C4730" s="118" t="s">
        <v>28</v>
      </c>
      <c r="D4730" s="118" t="s">
        <v>431</v>
      </c>
      <c r="E4730" s="78"/>
      <c r="G4730" s="110"/>
    </row>
    <row r="4731" spans="2:7" ht="21.75" customHeight="1">
      <c r="B4731" s="121">
        <v>41411</v>
      </c>
      <c r="C4731" s="118" t="s">
        <v>28</v>
      </c>
      <c r="D4731" s="118" t="s">
        <v>431</v>
      </c>
      <c r="E4731" s="9"/>
      <c r="G4731" s="110"/>
    </row>
    <row r="4732" spans="2:7" ht="21.75" customHeight="1">
      <c r="B4732" s="121">
        <v>41411</v>
      </c>
      <c r="C4732" s="118" t="s">
        <v>392</v>
      </c>
      <c r="D4732" s="118" t="s">
        <v>1167</v>
      </c>
      <c r="E4732" s="9"/>
      <c r="G4732" s="110"/>
    </row>
    <row r="4733" spans="2:7" ht="21.75" customHeight="1">
      <c r="B4733" s="121">
        <v>41411</v>
      </c>
      <c r="C4733" s="118" t="s">
        <v>28</v>
      </c>
      <c r="D4733" s="118" t="s">
        <v>431</v>
      </c>
      <c r="E4733" s="9"/>
      <c r="G4733" s="110"/>
    </row>
    <row r="4734" spans="2:7" ht="21.75" customHeight="1">
      <c r="B4734" s="121">
        <v>41411</v>
      </c>
      <c r="C4734" s="118" t="s">
        <v>28</v>
      </c>
      <c r="D4734" s="118" t="s">
        <v>850</v>
      </c>
      <c r="E4734" s="9"/>
      <c r="G4734" s="110"/>
    </row>
    <row r="4735" spans="2:7" ht="21.75" customHeight="1">
      <c r="B4735" s="121">
        <v>41412</v>
      </c>
      <c r="C4735" s="118" t="s">
        <v>3</v>
      </c>
      <c r="D4735" s="119" t="s">
        <v>1103</v>
      </c>
      <c r="E4735" s="120" t="s">
        <v>1104</v>
      </c>
      <c r="G4735" s="110"/>
    </row>
    <row r="4736" spans="2:7" ht="21.75" customHeight="1">
      <c r="B4736" s="121">
        <v>41412</v>
      </c>
      <c r="C4736" s="118" t="s">
        <v>3</v>
      </c>
      <c r="D4736" s="119" t="s">
        <v>1103</v>
      </c>
      <c r="E4736" s="120" t="s">
        <v>1104</v>
      </c>
      <c r="G4736" s="110"/>
    </row>
    <row r="4737" spans="2:7" ht="21.75" customHeight="1">
      <c r="B4737" s="121">
        <v>41412</v>
      </c>
      <c r="C4737" s="118" t="s">
        <v>3</v>
      </c>
      <c r="D4737" s="119" t="s">
        <v>1103</v>
      </c>
      <c r="E4737" s="120" t="s">
        <v>1104</v>
      </c>
      <c r="G4737" s="110"/>
    </row>
    <row r="4738" spans="2:7" ht="21.75" customHeight="1">
      <c r="B4738" s="121">
        <v>41412</v>
      </c>
      <c r="C4738" s="118" t="s">
        <v>40</v>
      </c>
      <c r="D4738" s="119" t="s">
        <v>180</v>
      </c>
      <c r="E4738" s="120" t="s">
        <v>1104</v>
      </c>
      <c r="G4738" s="110"/>
    </row>
    <row r="4739" spans="2:7" ht="21.75" customHeight="1">
      <c r="B4739" s="121">
        <v>41412</v>
      </c>
      <c r="C4739" s="118" t="s">
        <v>3</v>
      </c>
      <c r="D4739" s="119" t="s">
        <v>1103</v>
      </c>
      <c r="E4739" s="120" t="s">
        <v>1104</v>
      </c>
      <c r="G4739" s="110"/>
    </row>
    <row r="4740" spans="2:7" ht="21.75" customHeight="1">
      <c r="B4740" s="121">
        <v>41412</v>
      </c>
      <c r="C4740" s="118" t="s">
        <v>2</v>
      </c>
      <c r="D4740" s="119" t="s">
        <v>182</v>
      </c>
      <c r="E4740" s="120" t="s">
        <v>1104</v>
      </c>
      <c r="G4740" s="110"/>
    </row>
    <row r="4741" spans="2:7" ht="21.75" customHeight="1">
      <c r="B4741" s="121">
        <v>41412</v>
      </c>
      <c r="C4741" s="118" t="s">
        <v>2</v>
      </c>
      <c r="D4741" s="119" t="s">
        <v>1160</v>
      </c>
      <c r="E4741" s="120" t="s">
        <v>1104</v>
      </c>
      <c r="G4741" s="110"/>
    </row>
    <row r="4742" spans="2:7" ht="21.75" customHeight="1">
      <c r="B4742" s="121">
        <v>41412</v>
      </c>
      <c r="C4742" s="118" t="s">
        <v>3</v>
      </c>
      <c r="D4742" s="119" t="s">
        <v>1103</v>
      </c>
      <c r="E4742" s="120" t="s">
        <v>1104</v>
      </c>
      <c r="G4742" s="110"/>
    </row>
    <row r="4743" spans="2:7" ht="21.75" customHeight="1">
      <c r="B4743" s="121">
        <v>41412</v>
      </c>
      <c r="C4743" s="118" t="s">
        <v>2</v>
      </c>
      <c r="D4743" s="119" t="s">
        <v>1193</v>
      </c>
      <c r="E4743" s="120" t="s">
        <v>1104</v>
      </c>
      <c r="G4743" s="110"/>
    </row>
    <row r="4744" spans="2:7" ht="21.75" customHeight="1">
      <c r="B4744" s="121">
        <v>41412</v>
      </c>
      <c r="C4744" s="118" t="s">
        <v>3</v>
      </c>
      <c r="D4744" s="119" t="s">
        <v>1103</v>
      </c>
      <c r="E4744" s="120" t="s">
        <v>1104</v>
      </c>
      <c r="G4744" s="110"/>
    </row>
    <row r="4745" spans="2:7" ht="21.75" customHeight="1">
      <c r="B4745" s="121">
        <v>41412</v>
      </c>
      <c r="C4745" s="118" t="s">
        <v>3</v>
      </c>
      <c r="D4745" s="119" t="s">
        <v>1103</v>
      </c>
      <c r="E4745" s="120" t="s">
        <v>1104</v>
      </c>
      <c r="G4745" s="110"/>
    </row>
    <row r="4746" spans="2:7" ht="21.75" customHeight="1">
      <c r="B4746" s="121">
        <v>41412</v>
      </c>
      <c r="C4746" s="118" t="s">
        <v>40</v>
      </c>
      <c r="D4746" s="119" t="s">
        <v>43</v>
      </c>
      <c r="E4746" s="120" t="s">
        <v>1104</v>
      </c>
      <c r="G4746" s="110"/>
    </row>
    <row r="4747" spans="2:7" ht="21.75" customHeight="1">
      <c r="B4747" s="121">
        <v>41414</v>
      </c>
      <c r="C4747" s="118" t="s">
        <v>40</v>
      </c>
      <c r="D4747" s="118" t="s">
        <v>180</v>
      </c>
      <c r="E4747" s="120"/>
      <c r="G4747" s="110"/>
    </row>
    <row r="4748" spans="2:7" ht="21.75" customHeight="1">
      <c r="B4748" s="121">
        <v>41414</v>
      </c>
      <c r="C4748" s="118" t="s">
        <v>40</v>
      </c>
      <c r="D4748" s="118" t="s">
        <v>43</v>
      </c>
      <c r="E4748" s="120"/>
      <c r="G4748" s="110"/>
    </row>
    <row r="4749" spans="2:7" ht="21.75" customHeight="1">
      <c r="B4749" s="121">
        <v>41414</v>
      </c>
      <c r="C4749" s="118" t="s">
        <v>28</v>
      </c>
      <c r="D4749" s="118" t="s">
        <v>181</v>
      </c>
      <c r="E4749" s="120"/>
      <c r="G4749" s="110"/>
    </row>
    <row r="4750" spans="2:7" ht="21.75" customHeight="1">
      <c r="B4750" s="121">
        <v>41414</v>
      </c>
      <c r="C4750" s="118" t="s">
        <v>2</v>
      </c>
      <c r="D4750" s="118" t="s">
        <v>182</v>
      </c>
      <c r="E4750" s="117"/>
      <c r="G4750" s="110"/>
    </row>
    <row r="4751" spans="2:7" ht="21.75" customHeight="1">
      <c r="B4751" s="121">
        <v>41414</v>
      </c>
      <c r="C4751" s="118" t="s">
        <v>155</v>
      </c>
      <c r="D4751" s="118" t="s">
        <v>1110</v>
      </c>
      <c r="E4751" s="117"/>
      <c r="G4751" s="110"/>
    </row>
    <row r="4752" spans="2:7" ht="21.75" customHeight="1">
      <c r="B4752" s="121">
        <v>41414</v>
      </c>
      <c r="C4752" s="118" t="s">
        <v>40</v>
      </c>
      <c r="D4752" s="118" t="s">
        <v>43</v>
      </c>
      <c r="E4752" s="117"/>
      <c r="G4752" s="110"/>
    </row>
    <row r="4753" spans="2:7" ht="21.75" customHeight="1">
      <c r="B4753" s="121">
        <v>41414</v>
      </c>
      <c r="C4753" s="118" t="s">
        <v>28</v>
      </c>
      <c r="D4753" s="119" t="s">
        <v>107</v>
      </c>
      <c r="E4753" s="120"/>
      <c r="G4753" s="110"/>
    </row>
    <row r="4754" spans="2:7" ht="21.75" customHeight="1">
      <c r="B4754" s="121">
        <v>41414</v>
      </c>
      <c r="C4754" s="118" t="s">
        <v>40</v>
      </c>
      <c r="D4754" s="119" t="s">
        <v>180</v>
      </c>
      <c r="E4754" s="117"/>
      <c r="G4754" s="110"/>
    </row>
    <row r="4755" spans="2:7" ht="21.75" customHeight="1">
      <c r="B4755" s="121">
        <v>41414</v>
      </c>
      <c r="C4755" s="118" t="s">
        <v>155</v>
      </c>
      <c r="D4755" s="119" t="s">
        <v>1110</v>
      </c>
      <c r="E4755" s="120"/>
      <c r="G4755" s="110"/>
    </row>
    <row r="4756" spans="2:7" ht="21.75" customHeight="1">
      <c r="B4756" s="121">
        <v>41414</v>
      </c>
      <c r="C4756" s="118" t="s">
        <v>28</v>
      </c>
      <c r="D4756" s="119" t="s">
        <v>107</v>
      </c>
      <c r="E4756" s="111"/>
      <c r="G4756" s="110"/>
    </row>
    <row r="4757" spans="2:7" ht="21.75" customHeight="1">
      <c r="B4757" s="121">
        <v>41414</v>
      </c>
      <c r="C4757" s="118" t="s">
        <v>40</v>
      </c>
      <c r="D4757" s="119" t="s">
        <v>180</v>
      </c>
      <c r="E4757" s="112"/>
      <c r="G4757" s="110"/>
    </row>
    <row r="4758" spans="2:7" ht="21.75" customHeight="1">
      <c r="B4758" s="121">
        <v>41414</v>
      </c>
      <c r="C4758" s="118" t="s">
        <v>3</v>
      </c>
      <c r="D4758" s="119" t="s">
        <v>1194</v>
      </c>
      <c r="E4758" s="112"/>
      <c r="G4758" s="110"/>
    </row>
    <row r="4759" spans="2:7" ht="21.75" customHeight="1">
      <c r="B4759" s="121">
        <v>41414</v>
      </c>
      <c r="C4759" s="118" t="s">
        <v>392</v>
      </c>
      <c r="D4759" s="119" t="s">
        <v>1115</v>
      </c>
      <c r="E4759" s="113"/>
      <c r="G4759" s="110"/>
    </row>
    <row r="4760" spans="2:7" ht="21.75" customHeight="1">
      <c r="B4760" s="121">
        <v>41414</v>
      </c>
      <c r="C4760" s="118" t="s">
        <v>28</v>
      </c>
      <c r="D4760" s="119" t="s">
        <v>107</v>
      </c>
      <c r="E4760" s="32"/>
      <c r="G4760" s="110"/>
    </row>
    <row r="4761" spans="2:7" ht="21.75" customHeight="1">
      <c r="B4761" s="121">
        <v>41414</v>
      </c>
      <c r="C4761" s="118" t="s">
        <v>40</v>
      </c>
      <c r="D4761" s="119" t="s">
        <v>180</v>
      </c>
      <c r="E4761" s="120"/>
      <c r="G4761" s="110"/>
    </row>
    <row r="4762" spans="2:7" ht="21.75" customHeight="1">
      <c r="B4762" s="121">
        <v>41414</v>
      </c>
      <c r="C4762" s="118" t="s">
        <v>40</v>
      </c>
      <c r="D4762" s="119" t="s">
        <v>43</v>
      </c>
      <c r="E4762" s="78"/>
      <c r="G4762" s="110"/>
    </row>
    <row r="4763" spans="2:7" ht="21.75" customHeight="1">
      <c r="B4763" s="121">
        <v>41414</v>
      </c>
      <c r="C4763" s="118" t="s">
        <v>40</v>
      </c>
      <c r="D4763" s="119" t="s">
        <v>180</v>
      </c>
      <c r="E4763" s="78"/>
      <c r="G4763" s="110"/>
    </row>
    <row r="4764" spans="2:7" ht="21.75" customHeight="1">
      <c r="B4764" s="121">
        <v>41414</v>
      </c>
      <c r="C4764" s="118" t="s">
        <v>2</v>
      </c>
      <c r="D4764" s="3" t="s">
        <v>182</v>
      </c>
      <c r="E4764" s="78"/>
      <c r="G4764" s="110"/>
    </row>
    <row r="4765" spans="2:7" ht="21.75" customHeight="1">
      <c r="B4765" s="121">
        <v>41414</v>
      </c>
      <c r="C4765" s="118" t="s">
        <v>40</v>
      </c>
      <c r="D4765" s="3" t="s">
        <v>43</v>
      </c>
      <c r="E4765" s="78"/>
      <c r="G4765" s="110"/>
    </row>
    <row r="4766" spans="2:7" ht="21.75" customHeight="1">
      <c r="B4766" s="121">
        <v>41414</v>
      </c>
      <c r="C4766" s="118" t="s">
        <v>2</v>
      </c>
      <c r="D4766" s="3" t="s">
        <v>1180</v>
      </c>
      <c r="E4766" s="78"/>
      <c r="G4766" s="110"/>
    </row>
    <row r="4767" spans="2:7" ht="21.75" customHeight="1">
      <c r="B4767" s="121">
        <v>41414</v>
      </c>
      <c r="C4767" s="118" t="s">
        <v>2</v>
      </c>
      <c r="D4767" s="3" t="s">
        <v>182</v>
      </c>
      <c r="E4767" s="78"/>
      <c r="G4767" s="110"/>
    </row>
    <row r="4768" spans="2:7" ht="21.75" customHeight="1">
      <c r="B4768" s="121">
        <v>41415</v>
      </c>
      <c r="C4768" s="118" t="s">
        <v>28</v>
      </c>
      <c r="D4768" s="118" t="s">
        <v>431</v>
      </c>
      <c r="E4768" s="120"/>
      <c r="G4768" s="110"/>
    </row>
    <row r="4769" spans="2:7" ht="21.75" customHeight="1">
      <c r="B4769" s="121">
        <v>41415</v>
      </c>
      <c r="C4769" s="118" t="s">
        <v>2</v>
      </c>
      <c r="D4769" s="118" t="s">
        <v>1159</v>
      </c>
      <c r="E4769" s="120"/>
      <c r="G4769" s="110"/>
    </row>
    <row r="4770" spans="2:7" ht="21.75" customHeight="1">
      <c r="B4770" s="121">
        <v>41415</v>
      </c>
      <c r="C4770" s="118" t="s">
        <v>2</v>
      </c>
      <c r="D4770" s="118" t="s">
        <v>1159</v>
      </c>
      <c r="E4770" s="120"/>
      <c r="G4770" s="110"/>
    </row>
    <row r="4771" spans="2:7" ht="21.75" customHeight="1">
      <c r="B4771" s="121">
        <v>41415</v>
      </c>
      <c r="C4771" s="118" t="s">
        <v>2</v>
      </c>
      <c r="D4771" s="118" t="s">
        <v>105</v>
      </c>
      <c r="E4771" s="117"/>
      <c r="G4771" s="110"/>
    </row>
    <row r="4772" spans="2:7" ht="21.75" customHeight="1">
      <c r="B4772" s="121">
        <v>41415</v>
      </c>
      <c r="C4772" s="118" t="s">
        <v>28</v>
      </c>
      <c r="D4772" s="118" t="s">
        <v>431</v>
      </c>
      <c r="E4772" s="117"/>
      <c r="G4772" s="110"/>
    </row>
    <row r="4773" spans="2:7" ht="21.75" customHeight="1">
      <c r="B4773" s="121">
        <v>41415</v>
      </c>
      <c r="C4773" s="118" t="s">
        <v>40</v>
      </c>
      <c r="D4773" s="118" t="s">
        <v>180</v>
      </c>
      <c r="E4773" s="117"/>
      <c r="G4773" s="110"/>
    </row>
    <row r="4774" spans="2:7" ht="21.75" customHeight="1">
      <c r="B4774" s="121">
        <v>41415</v>
      </c>
      <c r="C4774" s="118" t="s">
        <v>40</v>
      </c>
      <c r="D4774" s="118" t="s">
        <v>43</v>
      </c>
      <c r="E4774" s="120"/>
      <c r="G4774" s="110"/>
    </row>
    <row r="4775" spans="2:7" ht="21.75" customHeight="1">
      <c r="B4775" s="121">
        <v>41415</v>
      </c>
      <c r="C4775" s="118" t="s">
        <v>155</v>
      </c>
      <c r="D4775" s="118" t="s">
        <v>1110</v>
      </c>
      <c r="E4775" s="117"/>
      <c r="G4775" s="110"/>
    </row>
    <row r="4776" spans="2:7" ht="21.75" customHeight="1">
      <c r="B4776" s="121">
        <v>41415</v>
      </c>
      <c r="C4776" s="118" t="s">
        <v>2</v>
      </c>
      <c r="D4776" s="118" t="s">
        <v>106</v>
      </c>
      <c r="E4776" s="120"/>
      <c r="G4776" s="110"/>
    </row>
    <row r="4777" spans="2:7" ht="21.75" customHeight="1">
      <c r="B4777" s="121">
        <v>41415</v>
      </c>
      <c r="C4777" s="118" t="s">
        <v>18</v>
      </c>
      <c r="D4777" s="118" t="s">
        <v>112</v>
      </c>
      <c r="E4777" s="111"/>
      <c r="G4777" s="110"/>
    </row>
    <row r="4778" spans="2:7" ht="21.75" customHeight="1">
      <c r="B4778" s="121">
        <v>41415</v>
      </c>
      <c r="C4778" s="118" t="s">
        <v>28</v>
      </c>
      <c r="D4778" s="118" t="s">
        <v>431</v>
      </c>
      <c r="E4778" s="112"/>
      <c r="G4778" s="110"/>
    </row>
    <row r="4779" spans="2:7" ht="21.75" customHeight="1">
      <c r="B4779" s="121">
        <v>41415</v>
      </c>
      <c r="C4779" s="118" t="s">
        <v>2</v>
      </c>
      <c r="D4779" s="119" t="s">
        <v>105</v>
      </c>
      <c r="E4779" s="112"/>
      <c r="G4779" s="110"/>
    </row>
    <row r="4780" spans="2:7" ht="21.75" customHeight="1">
      <c r="B4780" s="121">
        <v>41415</v>
      </c>
      <c r="C4780" s="118" t="s">
        <v>28</v>
      </c>
      <c r="D4780" s="119" t="s">
        <v>1195</v>
      </c>
      <c r="E4780" s="113"/>
      <c r="G4780" s="110"/>
    </row>
    <row r="4781" spans="2:7" ht="21.75" customHeight="1">
      <c r="B4781" s="121">
        <v>41415</v>
      </c>
      <c r="C4781" s="118" t="s">
        <v>94</v>
      </c>
      <c r="D4781" s="119" t="s">
        <v>1196</v>
      </c>
      <c r="E4781" s="32"/>
      <c r="G4781" s="110"/>
    </row>
    <row r="4782" spans="2:7" ht="21.75" customHeight="1">
      <c r="B4782" s="121">
        <v>41415</v>
      </c>
      <c r="C4782" s="118" t="s">
        <v>18</v>
      </c>
      <c r="D4782" s="119" t="s">
        <v>1197</v>
      </c>
      <c r="E4782" s="120"/>
      <c r="G4782" s="110"/>
    </row>
    <row r="4783" spans="2:7" ht="21.75" customHeight="1">
      <c r="B4783" s="121">
        <v>41415</v>
      </c>
      <c r="C4783" s="118" t="s">
        <v>2</v>
      </c>
      <c r="D4783" s="119" t="s">
        <v>1198</v>
      </c>
      <c r="E4783" s="78"/>
      <c r="G4783" s="110"/>
    </row>
    <row r="4784" spans="2:7" ht="21.75" customHeight="1">
      <c r="B4784" s="121">
        <v>41415</v>
      </c>
      <c r="C4784" s="118" t="s">
        <v>40</v>
      </c>
      <c r="D4784" s="119" t="s">
        <v>180</v>
      </c>
      <c r="E4784" s="78"/>
      <c r="G4784" s="110"/>
    </row>
    <row r="4785" spans="2:7" ht="21.75" customHeight="1">
      <c r="B4785" s="121">
        <v>41415</v>
      </c>
      <c r="C4785" s="118" t="s">
        <v>2</v>
      </c>
      <c r="D4785" s="119" t="s">
        <v>182</v>
      </c>
      <c r="E4785" s="78"/>
      <c r="G4785" s="110"/>
    </row>
    <row r="4786" spans="2:7" ht="21.75" customHeight="1">
      <c r="B4786" s="121">
        <v>41415</v>
      </c>
      <c r="C4786" s="118" t="s">
        <v>155</v>
      </c>
      <c r="D4786" s="119" t="s">
        <v>1110</v>
      </c>
      <c r="E4786" s="78"/>
      <c r="G4786" s="110"/>
    </row>
    <row r="4787" spans="2:7" ht="21.75" customHeight="1">
      <c r="B4787" s="121">
        <v>41415</v>
      </c>
      <c r="C4787" s="118" t="s">
        <v>40</v>
      </c>
      <c r="D4787" s="119" t="s">
        <v>180</v>
      </c>
      <c r="E4787" s="78"/>
      <c r="G4787" s="110"/>
    </row>
    <row r="4788" spans="2:7" ht="21.75" customHeight="1">
      <c r="B4788" s="121">
        <v>41415</v>
      </c>
      <c r="C4788" s="118" t="s">
        <v>40</v>
      </c>
      <c r="D4788" s="119" t="s">
        <v>43</v>
      </c>
      <c r="E4788" s="78"/>
      <c r="G4788" s="110"/>
    </row>
    <row r="4789" spans="2:7" ht="21.75" customHeight="1">
      <c r="B4789" s="121">
        <v>41415</v>
      </c>
      <c r="C4789" s="118" t="s">
        <v>2</v>
      </c>
      <c r="D4789" s="119" t="s">
        <v>182</v>
      </c>
      <c r="E4789" s="9"/>
      <c r="G4789" s="110"/>
    </row>
    <row r="4790" spans="2:7" ht="21.75" customHeight="1">
      <c r="B4790" s="121">
        <v>41415</v>
      </c>
      <c r="C4790" s="118" t="s">
        <v>94</v>
      </c>
      <c r="D4790" s="119" t="s">
        <v>1108</v>
      </c>
      <c r="E4790" s="9"/>
      <c r="G4790" s="110"/>
    </row>
    <row r="4791" spans="2:7" ht="21.75" customHeight="1">
      <c r="B4791" s="121">
        <v>41415</v>
      </c>
      <c r="C4791" s="118" t="s">
        <v>392</v>
      </c>
      <c r="D4791" s="119" t="s">
        <v>1115</v>
      </c>
      <c r="E4791" s="9"/>
      <c r="G4791" s="110"/>
    </row>
    <row r="4792" spans="2:7" ht="21.75" customHeight="1">
      <c r="B4792" s="121">
        <v>41415</v>
      </c>
      <c r="C4792" s="118" t="s">
        <v>2</v>
      </c>
      <c r="D4792" s="119" t="s">
        <v>182</v>
      </c>
      <c r="E4792" s="9"/>
      <c r="G4792" s="110"/>
    </row>
    <row r="4793" spans="2:7" ht="21.75" customHeight="1">
      <c r="B4793" s="121">
        <v>41416</v>
      </c>
      <c r="C4793" s="118" t="s">
        <v>40</v>
      </c>
      <c r="D4793" s="119" t="s">
        <v>180</v>
      </c>
      <c r="E4793" s="120"/>
      <c r="G4793" s="110"/>
    </row>
    <row r="4794" spans="2:7" ht="21.75" customHeight="1">
      <c r="B4794" s="121">
        <v>41416</v>
      </c>
      <c r="C4794" s="118" t="s">
        <v>40</v>
      </c>
      <c r="D4794" s="119" t="s">
        <v>1109</v>
      </c>
      <c r="E4794" s="120"/>
      <c r="G4794" s="110"/>
    </row>
    <row r="4795" spans="2:7" ht="21.75" customHeight="1">
      <c r="B4795" s="121">
        <v>41416</v>
      </c>
      <c r="C4795" s="118" t="s">
        <v>40</v>
      </c>
      <c r="D4795" s="119" t="s">
        <v>43</v>
      </c>
      <c r="E4795" s="120"/>
      <c r="G4795" s="110"/>
    </row>
    <row r="4796" spans="2:7" ht="21.75" customHeight="1">
      <c r="B4796" s="121">
        <v>41416</v>
      </c>
      <c r="C4796" s="118" t="s">
        <v>40</v>
      </c>
      <c r="D4796" s="119" t="s">
        <v>43</v>
      </c>
      <c r="E4796" s="117"/>
      <c r="G4796" s="110"/>
    </row>
    <row r="4797" spans="2:7" ht="21.75" customHeight="1">
      <c r="B4797" s="121">
        <v>41416</v>
      </c>
      <c r="C4797" s="118" t="s">
        <v>28</v>
      </c>
      <c r="D4797" s="119" t="s">
        <v>107</v>
      </c>
      <c r="E4797" s="117"/>
      <c r="G4797" s="110"/>
    </row>
    <row r="4798" spans="2:7" ht="21.75" customHeight="1">
      <c r="B4798" s="121">
        <v>41416</v>
      </c>
      <c r="C4798" s="118" t="s">
        <v>94</v>
      </c>
      <c r="D4798" s="119" t="s">
        <v>1196</v>
      </c>
      <c r="E4798" s="117"/>
      <c r="G4798" s="110"/>
    </row>
    <row r="4799" spans="2:7" ht="21.75" customHeight="1">
      <c r="B4799" s="121">
        <v>41416</v>
      </c>
      <c r="C4799" s="118" t="s">
        <v>2</v>
      </c>
      <c r="D4799" s="119" t="s">
        <v>1199</v>
      </c>
      <c r="E4799" s="120"/>
      <c r="G4799" s="110"/>
    </row>
    <row r="4800" spans="2:7" ht="21.75" customHeight="1">
      <c r="B4800" s="121">
        <v>41416</v>
      </c>
      <c r="C4800" s="118" t="s">
        <v>28</v>
      </c>
      <c r="D4800" s="119" t="s">
        <v>107</v>
      </c>
      <c r="E4800" s="117"/>
      <c r="G4800" s="110"/>
    </row>
    <row r="4801" spans="2:7" ht="21.75" customHeight="1">
      <c r="B4801" s="121">
        <v>41416</v>
      </c>
      <c r="C4801" s="118" t="s">
        <v>2</v>
      </c>
      <c r="D4801" s="119" t="s">
        <v>1160</v>
      </c>
      <c r="E4801" s="120"/>
      <c r="G4801" s="110"/>
    </row>
    <row r="4802" spans="2:7" ht="21.75" customHeight="1">
      <c r="B4802" s="121">
        <v>41416</v>
      </c>
      <c r="C4802" s="118" t="s">
        <v>1200</v>
      </c>
      <c r="D4802" s="119" t="s">
        <v>1201</v>
      </c>
      <c r="E4802" s="111"/>
      <c r="G4802" s="110"/>
    </row>
    <row r="4803" spans="2:7" ht="21.75" customHeight="1">
      <c r="B4803" s="121">
        <v>41416</v>
      </c>
      <c r="C4803" s="118" t="s">
        <v>18</v>
      </c>
      <c r="D4803" s="118" t="s">
        <v>1202</v>
      </c>
      <c r="E4803" s="112"/>
      <c r="G4803" s="110"/>
    </row>
    <row r="4804" spans="2:7" ht="21.75" customHeight="1">
      <c r="B4804" s="121">
        <v>41416</v>
      </c>
      <c r="C4804" s="118" t="s">
        <v>40</v>
      </c>
      <c r="D4804" s="118" t="s">
        <v>180</v>
      </c>
      <c r="E4804" s="112"/>
      <c r="G4804" s="110"/>
    </row>
    <row r="4805" spans="2:7" ht="21.75" customHeight="1">
      <c r="B4805" s="121">
        <v>41416</v>
      </c>
      <c r="C4805" s="118" t="s">
        <v>40</v>
      </c>
      <c r="D4805" s="118" t="s">
        <v>43</v>
      </c>
      <c r="E4805" s="113"/>
      <c r="G4805" s="110"/>
    </row>
    <row r="4806" spans="2:7" ht="21.75" customHeight="1">
      <c r="B4806" s="121">
        <v>41416</v>
      </c>
      <c r="C4806" s="118" t="s">
        <v>28</v>
      </c>
      <c r="D4806" s="118" t="s">
        <v>181</v>
      </c>
      <c r="E4806" s="32"/>
      <c r="G4806" s="110"/>
    </row>
    <row r="4807" spans="2:7" ht="21.75" customHeight="1">
      <c r="B4807" s="121">
        <v>41416</v>
      </c>
      <c r="C4807" s="118" t="s">
        <v>2</v>
      </c>
      <c r="D4807" s="118" t="s">
        <v>1160</v>
      </c>
      <c r="E4807" s="120"/>
      <c r="G4807" s="110"/>
    </row>
    <row r="4808" spans="2:7" ht="21.75" customHeight="1">
      <c r="B4808" s="121">
        <v>41416</v>
      </c>
      <c r="C4808" s="118" t="s">
        <v>40</v>
      </c>
      <c r="D4808" s="118" t="s">
        <v>1203</v>
      </c>
      <c r="E4808" s="78"/>
      <c r="G4808" s="110"/>
    </row>
    <row r="4809" spans="2:7" ht="21.75" customHeight="1">
      <c r="B4809" s="121">
        <v>41416</v>
      </c>
      <c r="C4809" s="118" t="s">
        <v>2</v>
      </c>
      <c r="D4809" s="118" t="s">
        <v>105</v>
      </c>
      <c r="E4809" s="78"/>
      <c r="G4809" s="110"/>
    </row>
    <row r="4810" spans="2:7" ht="21.75" customHeight="1">
      <c r="B4810" s="121">
        <v>41416</v>
      </c>
      <c r="C4810" s="118" t="s">
        <v>2</v>
      </c>
      <c r="D4810" s="118" t="s">
        <v>182</v>
      </c>
      <c r="E4810" s="78"/>
      <c r="G4810" s="110"/>
    </row>
    <row r="4811" spans="2:7" ht="21.75" customHeight="1">
      <c r="B4811" s="121">
        <v>41417</v>
      </c>
      <c r="C4811" s="118" t="s">
        <v>40</v>
      </c>
      <c r="D4811" s="118" t="s">
        <v>180</v>
      </c>
      <c r="E4811" s="120"/>
      <c r="G4811" s="110"/>
    </row>
    <row r="4812" spans="2:7" ht="21.75" customHeight="1">
      <c r="B4812" s="121">
        <v>41417</v>
      </c>
      <c r="C4812" s="118" t="s">
        <v>40</v>
      </c>
      <c r="D4812" s="118" t="s">
        <v>43</v>
      </c>
      <c r="E4812" s="120"/>
      <c r="G4812" s="110"/>
    </row>
    <row r="4813" spans="2:7" ht="21.75" customHeight="1">
      <c r="B4813" s="121">
        <v>41417</v>
      </c>
      <c r="C4813" s="118" t="s">
        <v>40</v>
      </c>
      <c r="D4813" s="118" t="s">
        <v>180</v>
      </c>
      <c r="E4813" s="120"/>
      <c r="G4813" s="110"/>
    </row>
    <row r="4814" spans="2:7" ht="21.75" customHeight="1">
      <c r="B4814" s="121">
        <v>41417</v>
      </c>
      <c r="C4814" s="118" t="s">
        <v>155</v>
      </c>
      <c r="D4814" s="118" t="s">
        <v>1110</v>
      </c>
      <c r="E4814" s="117"/>
      <c r="G4814" s="110"/>
    </row>
    <row r="4815" spans="2:7" ht="21.75" customHeight="1">
      <c r="B4815" s="121">
        <v>41417</v>
      </c>
      <c r="C4815" s="118" t="s">
        <v>28</v>
      </c>
      <c r="D4815" s="118" t="s">
        <v>181</v>
      </c>
      <c r="E4815" s="117"/>
      <c r="G4815" s="110"/>
    </row>
    <row r="4816" spans="2:7" ht="21.75" customHeight="1">
      <c r="B4816" s="121">
        <v>41417</v>
      </c>
      <c r="C4816" s="118" t="s">
        <v>28</v>
      </c>
      <c r="D4816" s="118" t="s">
        <v>181</v>
      </c>
      <c r="E4816" s="117"/>
      <c r="G4816" s="110"/>
    </row>
    <row r="4817" spans="2:7" ht="21.75" customHeight="1">
      <c r="B4817" s="121">
        <v>41417</v>
      </c>
      <c r="C4817" s="118" t="s">
        <v>184</v>
      </c>
      <c r="D4817" s="118" t="s">
        <v>184</v>
      </c>
      <c r="E4817" s="120"/>
      <c r="G4817" s="110"/>
    </row>
    <row r="4818" spans="2:7" ht="21.75" customHeight="1">
      <c r="B4818" s="121">
        <v>41417</v>
      </c>
      <c r="C4818" s="118" t="s">
        <v>2</v>
      </c>
      <c r="D4818" s="118" t="s">
        <v>182</v>
      </c>
      <c r="E4818" s="117"/>
      <c r="G4818" s="110"/>
    </row>
    <row r="4819" spans="2:7" ht="21.75" customHeight="1">
      <c r="B4819" s="121">
        <v>41417</v>
      </c>
      <c r="C4819" s="118" t="s">
        <v>2</v>
      </c>
      <c r="D4819" s="118" t="s">
        <v>105</v>
      </c>
      <c r="E4819" s="120"/>
      <c r="G4819" s="110"/>
    </row>
    <row r="4820" spans="2:7" ht="21.75" customHeight="1">
      <c r="B4820" s="121">
        <v>41417</v>
      </c>
      <c r="C4820" s="118" t="s">
        <v>155</v>
      </c>
      <c r="D4820" s="119" t="s">
        <v>1110</v>
      </c>
      <c r="E4820" s="111"/>
      <c r="G4820" s="110"/>
    </row>
    <row r="4821" spans="2:7" ht="21.75" customHeight="1">
      <c r="B4821" s="121">
        <v>41417</v>
      </c>
      <c r="C4821" s="118" t="s">
        <v>94</v>
      </c>
      <c r="D4821" s="119" t="s">
        <v>1108</v>
      </c>
      <c r="E4821" s="112"/>
      <c r="G4821" s="110"/>
    </row>
    <row r="4822" spans="2:7" ht="21.75" customHeight="1">
      <c r="B4822" s="121">
        <v>41417</v>
      </c>
      <c r="C4822" s="118" t="s">
        <v>28</v>
      </c>
      <c r="D4822" s="119" t="s">
        <v>1204</v>
      </c>
      <c r="E4822" s="112"/>
      <c r="G4822" s="110"/>
    </row>
    <row r="4823" spans="2:7" ht="21.75" customHeight="1">
      <c r="B4823" s="121">
        <v>41417</v>
      </c>
      <c r="C4823" s="118" t="s">
        <v>2</v>
      </c>
      <c r="D4823" s="119" t="s">
        <v>182</v>
      </c>
      <c r="E4823" s="113"/>
      <c r="G4823" s="110"/>
    </row>
    <row r="4824" spans="2:7" ht="21.75" customHeight="1">
      <c r="B4824" s="121">
        <v>41417</v>
      </c>
      <c r="C4824" s="118" t="s">
        <v>28</v>
      </c>
      <c r="D4824" s="119" t="s">
        <v>107</v>
      </c>
      <c r="E4824" s="32"/>
      <c r="G4824" s="110"/>
    </row>
    <row r="4825" spans="2:7" ht="21.75" customHeight="1">
      <c r="B4825" s="121">
        <v>41417</v>
      </c>
      <c r="C4825" s="118" t="s">
        <v>2</v>
      </c>
      <c r="D4825" s="119" t="s">
        <v>182</v>
      </c>
      <c r="E4825" s="120"/>
      <c r="G4825" s="110"/>
    </row>
    <row r="4826" spans="2:7" ht="21.75" customHeight="1">
      <c r="B4826" s="121">
        <v>41417</v>
      </c>
      <c r="C4826" s="118" t="s">
        <v>40</v>
      </c>
      <c r="D4826" s="119" t="s">
        <v>180</v>
      </c>
      <c r="E4826" s="78"/>
      <c r="G4826" s="110"/>
    </row>
    <row r="4827" spans="2:7" ht="21.75" customHeight="1">
      <c r="B4827" s="121">
        <v>41417</v>
      </c>
      <c r="C4827" s="118" t="s">
        <v>40</v>
      </c>
      <c r="D4827" s="119" t="s">
        <v>1109</v>
      </c>
      <c r="E4827" s="78"/>
      <c r="G4827" s="110"/>
    </row>
    <row r="4828" spans="2:7" ht="21.75" customHeight="1">
      <c r="B4828" s="121">
        <v>41417</v>
      </c>
      <c r="C4828" s="118" t="s">
        <v>2516</v>
      </c>
      <c r="D4828" s="119" t="s">
        <v>1205</v>
      </c>
      <c r="E4828" s="78"/>
      <c r="G4828" s="110"/>
    </row>
    <row r="4829" spans="2:7" ht="21.75" customHeight="1">
      <c r="B4829" s="121">
        <v>41417</v>
      </c>
      <c r="C4829" s="118" t="s">
        <v>40</v>
      </c>
      <c r="D4829" s="3" t="s">
        <v>180</v>
      </c>
      <c r="E4829" s="78"/>
      <c r="G4829" s="110"/>
    </row>
    <row r="4830" spans="2:7" ht="21.75" customHeight="1">
      <c r="B4830" s="121">
        <v>41417</v>
      </c>
      <c r="C4830" s="118" t="s">
        <v>40</v>
      </c>
      <c r="D4830" s="3" t="s">
        <v>43</v>
      </c>
      <c r="E4830" s="78"/>
      <c r="G4830" s="110"/>
    </row>
    <row r="4831" spans="2:7" ht="21.75" customHeight="1">
      <c r="B4831" s="121">
        <v>41417</v>
      </c>
      <c r="C4831" s="118" t="s">
        <v>2</v>
      </c>
      <c r="D4831" s="3" t="s">
        <v>182</v>
      </c>
      <c r="E4831" s="78"/>
      <c r="G4831" s="110"/>
    </row>
    <row r="4832" spans="2:7" ht="21.75" customHeight="1">
      <c r="B4832" s="121">
        <v>41417</v>
      </c>
      <c r="C4832" s="118" t="s">
        <v>2</v>
      </c>
      <c r="D4832" s="3" t="s">
        <v>105</v>
      </c>
      <c r="E4832" s="9"/>
      <c r="G4832" s="110"/>
    </row>
    <row r="4833" spans="2:7" ht="21.75" customHeight="1">
      <c r="B4833" s="121">
        <v>41417</v>
      </c>
      <c r="C4833" s="118" t="s">
        <v>94</v>
      </c>
      <c r="D4833" s="3" t="s">
        <v>1108</v>
      </c>
      <c r="E4833" s="9"/>
      <c r="G4833" s="110"/>
    </row>
    <row r="4834" spans="2:7" ht="21.75" customHeight="1">
      <c r="B4834" s="121">
        <v>41417</v>
      </c>
      <c r="C4834" s="118" t="s">
        <v>155</v>
      </c>
      <c r="D4834" s="119" t="s">
        <v>1110</v>
      </c>
      <c r="E4834" s="9"/>
      <c r="G4834" s="110"/>
    </row>
    <row r="4835" spans="2:7" ht="21.75" customHeight="1">
      <c r="B4835" s="121">
        <v>41417</v>
      </c>
      <c r="C4835" s="118" t="s">
        <v>392</v>
      </c>
      <c r="D4835" s="119" t="s">
        <v>1115</v>
      </c>
      <c r="E4835" s="9"/>
      <c r="G4835" s="110"/>
    </row>
    <row r="4836" spans="2:7" ht="21.75" customHeight="1">
      <c r="B4836" s="121">
        <v>41418</v>
      </c>
      <c r="C4836" s="118" t="s">
        <v>392</v>
      </c>
      <c r="D4836" s="119" t="s">
        <v>1115</v>
      </c>
      <c r="E4836" s="120"/>
      <c r="G4836" s="110"/>
    </row>
    <row r="4837" spans="2:7" ht="21.75" customHeight="1">
      <c r="B4837" s="121">
        <v>41418</v>
      </c>
      <c r="C4837" s="118" t="s">
        <v>28</v>
      </c>
      <c r="D4837" s="119" t="s">
        <v>1118</v>
      </c>
      <c r="E4837" s="120"/>
      <c r="G4837" s="110"/>
    </row>
    <row r="4838" spans="2:7" ht="21.75" customHeight="1">
      <c r="B4838" s="121">
        <v>41418</v>
      </c>
      <c r="C4838" s="118" t="s">
        <v>28</v>
      </c>
      <c r="D4838" s="119" t="s">
        <v>107</v>
      </c>
      <c r="E4838" s="120"/>
      <c r="G4838" s="110"/>
    </row>
    <row r="4839" spans="2:7" ht="21.75" customHeight="1">
      <c r="B4839" s="121">
        <v>41418</v>
      </c>
      <c r="C4839" s="118" t="s">
        <v>1200</v>
      </c>
      <c r="D4839" s="119" t="s">
        <v>148</v>
      </c>
      <c r="E4839" s="117"/>
      <c r="G4839" s="110"/>
    </row>
    <row r="4840" spans="2:7" ht="21.75" customHeight="1">
      <c r="B4840" s="121">
        <v>41418</v>
      </c>
      <c r="C4840" s="118" t="s">
        <v>40</v>
      </c>
      <c r="D4840" s="119" t="s">
        <v>180</v>
      </c>
      <c r="E4840" s="117"/>
      <c r="G4840" s="110"/>
    </row>
    <row r="4841" spans="2:7" ht="21.75" customHeight="1">
      <c r="B4841" s="121">
        <v>41418</v>
      </c>
      <c r="C4841" s="118" t="s">
        <v>2</v>
      </c>
      <c r="D4841" s="119" t="s">
        <v>1160</v>
      </c>
      <c r="E4841" s="117"/>
      <c r="G4841" s="110"/>
    </row>
    <row r="4842" spans="2:7" ht="21.75" customHeight="1">
      <c r="B4842" s="121">
        <v>41418</v>
      </c>
      <c r="C4842" s="118" t="s">
        <v>2</v>
      </c>
      <c r="D4842" s="119" t="s">
        <v>182</v>
      </c>
      <c r="E4842" s="120"/>
      <c r="G4842" s="110"/>
    </row>
    <row r="4843" spans="2:7" ht="21.75" customHeight="1">
      <c r="B4843" s="121">
        <v>41418</v>
      </c>
      <c r="C4843" s="118" t="s">
        <v>40</v>
      </c>
      <c r="D4843" s="119" t="s">
        <v>180</v>
      </c>
      <c r="E4843" s="117"/>
      <c r="G4843" s="110"/>
    </row>
    <row r="4844" spans="2:7" ht="21.75" customHeight="1">
      <c r="B4844" s="121">
        <v>41418</v>
      </c>
      <c r="C4844" s="118" t="s">
        <v>392</v>
      </c>
      <c r="D4844" s="119" t="s">
        <v>1115</v>
      </c>
      <c r="E4844" s="120"/>
      <c r="G4844" s="110"/>
    </row>
    <row r="4845" spans="2:7" ht="21.75" customHeight="1">
      <c r="B4845" s="121">
        <v>41418</v>
      </c>
      <c r="C4845" s="118" t="s">
        <v>28</v>
      </c>
      <c r="D4845" s="119" t="s">
        <v>107</v>
      </c>
      <c r="E4845" s="111"/>
      <c r="G4845" s="110"/>
    </row>
    <row r="4846" spans="2:7" ht="21.75" customHeight="1">
      <c r="B4846" s="121">
        <v>41418</v>
      </c>
      <c r="C4846" s="118" t="s">
        <v>2</v>
      </c>
      <c r="D4846" s="119" t="s">
        <v>182</v>
      </c>
      <c r="E4846" s="112"/>
      <c r="G4846" s="110"/>
    </row>
    <row r="4847" spans="2:7" ht="21.75" customHeight="1">
      <c r="B4847" s="121">
        <v>41418</v>
      </c>
      <c r="C4847" s="118" t="s">
        <v>18</v>
      </c>
      <c r="D4847" s="118" t="s">
        <v>112</v>
      </c>
      <c r="E4847" s="112"/>
      <c r="G4847" s="110"/>
    </row>
    <row r="4848" spans="2:7" ht="21.75" customHeight="1">
      <c r="B4848" s="121">
        <v>41418</v>
      </c>
      <c r="C4848" s="118" t="s">
        <v>2</v>
      </c>
      <c r="D4848" s="118" t="s">
        <v>182</v>
      </c>
      <c r="E4848" s="113"/>
      <c r="G4848" s="110"/>
    </row>
    <row r="4849" spans="2:7" ht="21.75" customHeight="1">
      <c r="B4849" s="121">
        <v>41418</v>
      </c>
      <c r="C4849" s="118" t="s">
        <v>28</v>
      </c>
      <c r="D4849" s="118" t="s">
        <v>431</v>
      </c>
      <c r="E4849" s="32"/>
      <c r="G4849" s="110"/>
    </row>
    <row r="4850" spans="2:7" ht="21.75" customHeight="1">
      <c r="B4850" s="121">
        <v>41418</v>
      </c>
      <c r="C4850" s="118" t="s">
        <v>184</v>
      </c>
      <c r="D4850" s="118" t="s">
        <v>62</v>
      </c>
      <c r="E4850" s="120"/>
      <c r="G4850" s="110"/>
    </row>
    <row r="4851" spans="2:7" ht="21.75" customHeight="1">
      <c r="B4851" s="121">
        <v>41418</v>
      </c>
      <c r="C4851" s="118" t="s">
        <v>28</v>
      </c>
      <c r="D4851" s="118" t="s">
        <v>431</v>
      </c>
      <c r="E4851" s="78"/>
      <c r="G4851" s="110"/>
    </row>
    <row r="4852" spans="2:7" ht="21.75" customHeight="1">
      <c r="B4852" s="98" t="s">
        <v>1206</v>
      </c>
      <c r="C4852" s="118" t="s">
        <v>28</v>
      </c>
      <c r="D4852" s="118" t="s">
        <v>181</v>
      </c>
      <c r="E4852" s="120"/>
      <c r="G4852" s="110"/>
    </row>
    <row r="4853" spans="2:7" ht="21.75" customHeight="1">
      <c r="B4853" s="98" t="s">
        <v>1206</v>
      </c>
      <c r="C4853" s="118" t="s">
        <v>2</v>
      </c>
      <c r="D4853" s="118" t="s">
        <v>1159</v>
      </c>
      <c r="E4853" s="120"/>
      <c r="G4853" s="110"/>
    </row>
    <row r="4854" spans="2:7" ht="21.75" customHeight="1">
      <c r="B4854" s="98" t="s">
        <v>1206</v>
      </c>
      <c r="C4854" s="118" t="s">
        <v>3</v>
      </c>
      <c r="D4854" s="123" t="s">
        <v>616</v>
      </c>
      <c r="E4854" s="120"/>
      <c r="G4854" s="110"/>
    </row>
    <row r="4855" spans="2:7" ht="21.75" customHeight="1">
      <c r="B4855" s="98" t="s">
        <v>1206</v>
      </c>
      <c r="C4855" s="118" t="s">
        <v>3</v>
      </c>
      <c r="D4855" s="123" t="s">
        <v>652</v>
      </c>
      <c r="E4855" s="117"/>
      <c r="G4855" s="110"/>
    </row>
    <row r="4856" spans="2:7" ht="21.75" customHeight="1">
      <c r="B4856" s="98" t="s">
        <v>1206</v>
      </c>
      <c r="C4856" s="118" t="s">
        <v>3</v>
      </c>
      <c r="D4856" s="123" t="s">
        <v>616</v>
      </c>
      <c r="E4856" s="117"/>
      <c r="G4856" s="110"/>
    </row>
    <row r="4857" spans="2:7" ht="21.75" customHeight="1">
      <c r="B4857" s="98" t="s">
        <v>1206</v>
      </c>
      <c r="C4857" s="118" t="s">
        <v>3</v>
      </c>
      <c r="D4857" s="123" t="s">
        <v>616</v>
      </c>
      <c r="E4857" s="117"/>
      <c r="G4857" s="110"/>
    </row>
    <row r="4858" spans="2:7" ht="21.75" customHeight="1">
      <c r="B4858" s="98" t="s">
        <v>1206</v>
      </c>
      <c r="C4858" s="118" t="s">
        <v>40</v>
      </c>
      <c r="D4858" s="118" t="s">
        <v>180</v>
      </c>
      <c r="E4858" s="120"/>
      <c r="G4858" s="110"/>
    </row>
    <row r="4859" spans="2:7" ht="21.75" customHeight="1">
      <c r="B4859" s="98" t="s">
        <v>1206</v>
      </c>
      <c r="C4859" s="118" t="s">
        <v>40</v>
      </c>
      <c r="D4859" s="118" t="s">
        <v>180</v>
      </c>
      <c r="E4859" s="117"/>
      <c r="G4859" s="110"/>
    </row>
    <row r="4860" spans="2:7" ht="21.75" customHeight="1">
      <c r="B4860" s="98" t="s">
        <v>1206</v>
      </c>
      <c r="C4860" s="118" t="s">
        <v>3</v>
      </c>
      <c r="D4860" s="123" t="s">
        <v>652</v>
      </c>
      <c r="E4860" s="120"/>
      <c r="G4860" s="110"/>
    </row>
    <row r="4861" spans="2:7" ht="21.75" customHeight="1">
      <c r="B4861" s="98" t="s">
        <v>1206</v>
      </c>
      <c r="C4861" s="118" t="s">
        <v>3</v>
      </c>
      <c r="D4861" s="123" t="s">
        <v>616</v>
      </c>
      <c r="E4861" s="111"/>
      <c r="G4861" s="110"/>
    </row>
    <row r="4862" spans="2:7" ht="21.75" customHeight="1">
      <c r="B4862" s="98" t="s">
        <v>1206</v>
      </c>
      <c r="C4862" s="118" t="s">
        <v>3</v>
      </c>
      <c r="D4862" s="123" t="s">
        <v>652</v>
      </c>
      <c r="E4862" s="112"/>
      <c r="G4862" s="110"/>
    </row>
    <row r="4863" spans="2:7" ht="21.75" customHeight="1">
      <c r="B4863" s="98" t="s">
        <v>1206</v>
      </c>
      <c r="C4863" s="118" t="s">
        <v>3</v>
      </c>
      <c r="D4863" s="123" t="s">
        <v>652</v>
      </c>
      <c r="E4863" s="112"/>
      <c r="G4863" s="110"/>
    </row>
    <row r="4864" spans="2:7" ht="21.75" customHeight="1">
      <c r="B4864" s="98" t="s">
        <v>1206</v>
      </c>
      <c r="C4864" s="118" t="s">
        <v>3</v>
      </c>
      <c r="D4864" s="123" t="s">
        <v>652</v>
      </c>
      <c r="E4864" s="113"/>
      <c r="G4864" s="110"/>
    </row>
    <row r="4865" spans="2:7" ht="21.75" customHeight="1">
      <c r="B4865" s="98" t="s">
        <v>1206</v>
      </c>
      <c r="C4865" s="118" t="s">
        <v>2</v>
      </c>
      <c r="D4865" s="118" t="s">
        <v>182</v>
      </c>
      <c r="E4865" s="32"/>
      <c r="G4865" s="110"/>
    </row>
    <row r="4866" spans="2:7" ht="21.75" customHeight="1">
      <c r="B4866" s="121">
        <v>41421</v>
      </c>
      <c r="C4866" s="118" t="s">
        <v>184</v>
      </c>
      <c r="D4866" s="118" t="s">
        <v>62</v>
      </c>
      <c r="E4866" s="120"/>
      <c r="G4866" s="110"/>
    </row>
    <row r="4867" spans="2:7" ht="21.75" customHeight="1">
      <c r="B4867" s="121">
        <v>41421</v>
      </c>
      <c r="C4867" s="118" t="s">
        <v>28</v>
      </c>
      <c r="D4867" s="118" t="s">
        <v>431</v>
      </c>
      <c r="E4867" s="120"/>
      <c r="G4867" s="110"/>
    </row>
    <row r="4868" spans="2:7" ht="21.75" customHeight="1">
      <c r="B4868" s="121">
        <v>41421</v>
      </c>
      <c r="C4868" s="118" t="s">
        <v>40</v>
      </c>
      <c r="D4868" s="118" t="s">
        <v>1207</v>
      </c>
      <c r="E4868" s="120"/>
      <c r="G4868" s="110"/>
    </row>
    <row r="4869" spans="2:7" ht="21.75" customHeight="1">
      <c r="B4869" s="121">
        <v>41421</v>
      </c>
      <c r="C4869" s="118" t="s">
        <v>40</v>
      </c>
      <c r="D4869" s="118" t="s">
        <v>43</v>
      </c>
      <c r="E4869" s="117"/>
      <c r="G4869" s="110"/>
    </row>
    <row r="4870" spans="2:7" ht="21.75" customHeight="1">
      <c r="B4870" s="121">
        <v>41421</v>
      </c>
      <c r="C4870" s="118" t="s">
        <v>28</v>
      </c>
      <c r="D4870" s="118" t="s">
        <v>431</v>
      </c>
      <c r="E4870" s="117"/>
      <c r="G4870" s="110"/>
    </row>
    <row r="4871" spans="2:7" ht="21.75" customHeight="1">
      <c r="B4871" s="121">
        <v>41421</v>
      </c>
      <c r="C4871" s="118" t="s">
        <v>40</v>
      </c>
      <c r="D4871" s="118" t="s">
        <v>180</v>
      </c>
      <c r="E4871" s="117"/>
      <c r="G4871" s="110"/>
    </row>
    <row r="4872" spans="2:7" ht="21.75" customHeight="1">
      <c r="B4872" s="121">
        <v>41421</v>
      </c>
      <c r="C4872" s="118" t="s">
        <v>28</v>
      </c>
      <c r="D4872" s="118" t="s">
        <v>431</v>
      </c>
      <c r="E4872" s="120"/>
      <c r="G4872" s="110"/>
    </row>
    <row r="4873" spans="2:7" ht="21.75" customHeight="1">
      <c r="B4873" s="121">
        <v>41421</v>
      </c>
      <c r="C4873" s="118" t="s">
        <v>28</v>
      </c>
      <c r="D4873" s="118" t="s">
        <v>431</v>
      </c>
      <c r="E4873" s="117"/>
      <c r="G4873" s="110"/>
    </row>
    <row r="4874" spans="2:7" ht="21.75" customHeight="1">
      <c r="B4874" s="121">
        <v>41421</v>
      </c>
      <c r="C4874" s="118" t="s">
        <v>40</v>
      </c>
      <c r="D4874" s="119" t="s">
        <v>1109</v>
      </c>
      <c r="E4874" s="120"/>
      <c r="G4874" s="110"/>
    </row>
    <row r="4875" spans="2:7" ht="21.75" customHeight="1">
      <c r="B4875" s="121">
        <v>41421</v>
      </c>
      <c r="C4875" s="118" t="s">
        <v>28</v>
      </c>
      <c r="D4875" s="119" t="s">
        <v>1208</v>
      </c>
      <c r="E4875" s="111"/>
      <c r="G4875" s="110"/>
    </row>
    <row r="4876" spans="2:7" ht="21.75" customHeight="1">
      <c r="B4876" s="121">
        <v>41421</v>
      </c>
      <c r="C4876" s="118" t="s">
        <v>28</v>
      </c>
      <c r="D4876" s="119" t="s">
        <v>107</v>
      </c>
      <c r="E4876" s="112"/>
      <c r="G4876" s="110"/>
    </row>
    <row r="4877" spans="2:7" ht="21.75" customHeight="1">
      <c r="B4877" s="121">
        <v>41421</v>
      </c>
      <c r="C4877" s="118" t="s">
        <v>2</v>
      </c>
      <c r="D4877" s="119" t="s">
        <v>1198</v>
      </c>
      <c r="E4877" s="112"/>
      <c r="G4877" s="110"/>
    </row>
    <row r="4878" spans="2:7" ht="21.75" customHeight="1">
      <c r="B4878" s="121">
        <v>41421</v>
      </c>
      <c r="C4878" s="118" t="s">
        <v>40</v>
      </c>
      <c r="D4878" s="119" t="s">
        <v>180</v>
      </c>
      <c r="E4878" s="113"/>
      <c r="G4878" s="110"/>
    </row>
    <row r="4879" spans="2:7" ht="21.75" customHeight="1">
      <c r="B4879" s="121">
        <v>41421</v>
      </c>
      <c r="C4879" s="118" t="s">
        <v>392</v>
      </c>
      <c r="D4879" s="119" t="s">
        <v>1115</v>
      </c>
      <c r="E4879" s="32"/>
      <c r="G4879" s="110"/>
    </row>
    <row r="4880" spans="2:7" ht="21.75" customHeight="1">
      <c r="B4880" s="121">
        <v>41421</v>
      </c>
      <c r="C4880" s="118" t="s">
        <v>2</v>
      </c>
      <c r="D4880" s="119" t="s">
        <v>182</v>
      </c>
      <c r="E4880" s="120"/>
      <c r="G4880" s="110"/>
    </row>
    <row r="4881" spans="2:7" ht="21.75" customHeight="1">
      <c r="B4881" s="121">
        <v>41421</v>
      </c>
      <c r="C4881" s="118" t="s">
        <v>184</v>
      </c>
      <c r="D4881" s="119" t="s">
        <v>2544</v>
      </c>
      <c r="E4881" s="78"/>
      <c r="G4881" s="110"/>
    </row>
    <row r="4882" spans="2:7" ht="21.75" customHeight="1">
      <c r="B4882" s="121">
        <v>41421</v>
      </c>
      <c r="C4882" s="118" t="s">
        <v>40</v>
      </c>
      <c r="D4882" s="119" t="s">
        <v>180</v>
      </c>
      <c r="E4882" s="78"/>
      <c r="G4882" s="110"/>
    </row>
    <row r="4883" spans="2:7" ht="21.75" customHeight="1">
      <c r="B4883" s="121">
        <v>41421</v>
      </c>
      <c r="C4883" s="118" t="s">
        <v>2</v>
      </c>
      <c r="D4883" s="119" t="s">
        <v>182</v>
      </c>
      <c r="E4883" s="78"/>
      <c r="G4883" s="110"/>
    </row>
    <row r="4884" spans="2:7" ht="21.75" customHeight="1">
      <c r="B4884" s="121">
        <v>41421</v>
      </c>
      <c r="C4884" s="118" t="s">
        <v>40</v>
      </c>
      <c r="D4884" s="119" t="s">
        <v>180</v>
      </c>
      <c r="E4884" s="78"/>
      <c r="G4884" s="110"/>
    </row>
    <row r="4885" spans="2:7" ht="21.75" customHeight="1">
      <c r="B4885" s="121">
        <v>41421</v>
      </c>
      <c r="C4885" s="118" t="s">
        <v>28</v>
      </c>
      <c r="D4885" s="119" t="s">
        <v>107</v>
      </c>
      <c r="E4885" s="78"/>
      <c r="G4885" s="110"/>
    </row>
    <row r="4886" spans="2:7" ht="21.75" customHeight="1">
      <c r="B4886" s="121">
        <v>41421</v>
      </c>
      <c r="C4886" s="118" t="s">
        <v>40</v>
      </c>
      <c r="D4886" s="3" t="s">
        <v>43</v>
      </c>
      <c r="E4886" s="78"/>
      <c r="G4886" s="110"/>
    </row>
    <row r="4887" spans="2:7" ht="21.75" customHeight="1">
      <c r="B4887" s="121">
        <v>41421</v>
      </c>
      <c r="C4887" s="118" t="s">
        <v>40</v>
      </c>
      <c r="D4887" s="3" t="s">
        <v>180</v>
      </c>
      <c r="E4887" s="9"/>
      <c r="G4887" s="110"/>
    </row>
    <row r="4888" spans="2:7" ht="21.75" customHeight="1">
      <c r="B4888" s="121">
        <v>41421</v>
      </c>
      <c r="C4888" s="118" t="s">
        <v>2</v>
      </c>
      <c r="D4888" s="3" t="s">
        <v>1209</v>
      </c>
      <c r="E4888" s="9"/>
      <c r="G4888" s="110"/>
    </row>
    <row r="4889" spans="2:7" ht="21.75" customHeight="1">
      <c r="B4889" s="121">
        <v>41421</v>
      </c>
      <c r="C4889" s="118" t="s">
        <v>2</v>
      </c>
      <c r="D4889" s="119" t="s">
        <v>182</v>
      </c>
      <c r="E4889" s="9"/>
      <c r="G4889" s="110"/>
    </row>
    <row r="4890" spans="2:7" ht="21.75" customHeight="1">
      <c r="B4890" s="121">
        <v>41421</v>
      </c>
      <c r="C4890" s="118" t="s">
        <v>392</v>
      </c>
      <c r="D4890" s="119" t="s">
        <v>1115</v>
      </c>
      <c r="E4890" s="9"/>
      <c r="G4890" s="110"/>
    </row>
    <row r="4891" spans="2:7" ht="21.75" customHeight="1">
      <c r="B4891" s="121">
        <v>41421</v>
      </c>
      <c r="C4891" s="107" t="s">
        <v>28</v>
      </c>
      <c r="D4891" s="6" t="s">
        <v>107</v>
      </c>
      <c r="E4891" s="9"/>
      <c r="G4891" s="110"/>
    </row>
    <row r="4892" spans="2:7" ht="21.75" customHeight="1">
      <c r="B4892" s="121">
        <v>41422</v>
      </c>
      <c r="C4892" s="118" t="s">
        <v>94</v>
      </c>
      <c r="D4892" s="119" t="s">
        <v>1108</v>
      </c>
      <c r="E4892" s="120"/>
      <c r="G4892" s="110"/>
    </row>
    <row r="4893" spans="2:7" ht="21.75" customHeight="1">
      <c r="B4893" s="121">
        <v>41422</v>
      </c>
      <c r="C4893" s="118" t="s">
        <v>40</v>
      </c>
      <c r="D4893" s="119" t="s">
        <v>180</v>
      </c>
      <c r="E4893" s="120"/>
      <c r="G4893" s="110"/>
    </row>
    <row r="4894" spans="2:7" ht="21.75" customHeight="1">
      <c r="B4894" s="121">
        <v>41422</v>
      </c>
      <c r="C4894" s="118" t="s">
        <v>40</v>
      </c>
      <c r="D4894" s="119" t="s">
        <v>43</v>
      </c>
      <c r="E4894" s="120"/>
      <c r="G4894" s="110"/>
    </row>
    <row r="4895" spans="2:7" ht="21.75" customHeight="1">
      <c r="B4895" s="121">
        <v>41422</v>
      </c>
      <c r="C4895" s="118" t="s">
        <v>28</v>
      </c>
      <c r="D4895" s="119" t="s">
        <v>1210</v>
      </c>
      <c r="E4895" s="117"/>
      <c r="G4895" s="110"/>
    </row>
    <row r="4896" spans="2:7" ht="21.75" customHeight="1">
      <c r="B4896" s="121">
        <v>41422</v>
      </c>
      <c r="C4896" s="118" t="s">
        <v>184</v>
      </c>
      <c r="D4896" s="119" t="s">
        <v>2546</v>
      </c>
      <c r="E4896" s="117"/>
      <c r="G4896" s="110"/>
    </row>
    <row r="4897" spans="2:7" ht="21.75" customHeight="1">
      <c r="B4897" s="121">
        <v>41422</v>
      </c>
      <c r="C4897" s="118" t="s">
        <v>2</v>
      </c>
      <c r="D4897" s="119" t="s">
        <v>182</v>
      </c>
      <c r="E4897" s="117"/>
      <c r="G4897" s="110"/>
    </row>
    <row r="4898" spans="2:7" ht="21.75" customHeight="1">
      <c r="B4898" s="121">
        <v>41422</v>
      </c>
      <c r="C4898" s="118" t="s">
        <v>28</v>
      </c>
      <c r="D4898" s="119" t="s">
        <v>107</v>
      </c>
      <c r="E4898" s="120"/>
      <c r="G4898" s="110"/>
    </row>
    <row r="4899" spans="2:7" ht="21.75" customHeight="1">
      <c r="B4899" s="121">
        <v>41422</v>
      </c>
      <c r="C4899" s="118" t="s">
        <v>2</v>
      </c>
      <c r="D4899" s="119" t="s">
        <v>105</v>
      </c>
      <c r="E4899" s="117"/>
      <c r="G4899" s="110"/>
    </row>
    <row r="4900" spans="2:7" ht="21.75" customHeight="1">
      <c r="B4900" s="121">
        <v>41422</v>
      </c>
      <c r="C4900" s="118" t="s">
        <v>28</v>
      </c>
      <c r="D4900" s="119" t="s">
        <v>850</v>
      </c>
      <c r="E4900" s="120"/>
      <c r="G4900" s="110"/>
    </row>
    <row r="4901" spans="2:7" ht="21.75" customHeight="1">
      <c r="B4901" s="121">
        <v>41422</v>
      </c>
      <c r="C4901" s="118" t="s">
        <v>392</v>
      </c>
      <c r="D4901" s="119" t="s">
        <v>1115</v>
      </c>
      <c r="E4901" s="111"/>
      <c r="G4901" s="110"/>
    </row>
    <row r="4902" spans="2:7" ht="21.75" customHeight="1">
      <c r="B4902" s="121">
        <v>41422</v>
      </c>
      <c r="C4902" s="118" t="s">
        <v>184</v>
      </c>
      <c r="D4902" s="119" t="s">
        <v>2546</v>
      </c>
      <c r="E4902" s="112"/>
      <c r="G4902" s="110"/>
    </row>
    <row r="4903" spans="2:7" ht="21.75" customHeight="1">
      <c r="B4903" s="121">
        <v>41422</v>
      </c>
      <c r="C4903" s="118" t="s">
        <v>28</v>
      </c>
      <c r="D4903" s="119" t="s">
        <v>1181</v>
      </c>
      <c r="E4903" s="112"/>
      <c r="G4903" s="110"/>
    </row>
    <row r="4904" spans="2:7" ht="21.75" customHeight="1">
      <c r="B4904" s="121">
        <v>41422</v>
      </c>
      <c r="C4904" s="118" t="s">
        <v>2</v>
      </c>
      <c r="D4904" s="119" t="s">
        <v>182</v>
      </c>
      <c r="E4904" s="113"/>
      <c r="G4904" s="110"/>
    </row>
    <row r="4905" spans="2:7" ht="21.75" customHeight="1">
      <c r="B4905" s="121">
        <v>41422</v>
      </c>
      <c r="C4905" s="118" t="s">
        <v>40</v>
      </c>
      <c r="D4905" s="119" t="s">
        <v>43</v>
      </c>
      <c r="E4905" s="32"/>
      <c r="G4905" s="110"/>
    </row>
    <row r="4906" spans="2:7" ht="21.75" customHeight="1">
      <c r="B4906" s="121">
        <v>41422</v>
      </c>
      <c r="C4906" s="118" t="s">
        <v>184</v>
      </c>
      <c r="D4906" s="119" t="s">
        <v>2546</v>
      </c>
      <c r="E4906" s="120"/>
      <c r="G4906" s="110"/>
    </row>
    <row r="4907" spans="2:7" ht="21.75" customHeight="1">
      <c r="B4907" s="121">
        <v>41422</v>
      </c>
      <c r="C4907" s="118" t="s">
        <v>40</v>
      </c>
      <c r="D4907" s="118" t="s">
        <v>180</v>
      </c>
      <c r="E4907" s="78"/>
      <c r="G4907" s="110"/>
    </row>
    <row r="4908" spans="2:7" ht="21.75" customHeight="1">
      <c r="B4908" s="121">
        <v>41422</v>
      </c>
      <c r="C4908" s="118" t="s">
        <v>40</v>
      </c>
      <c r="D4908" s="118" t="s">
        <v>43</v>
      </c>
      <c r="E4908" s="78"/>
      <c r="G4908" s="110"/>
    </row>
    <row r="4909" spans="2:7" ht="21.75" customHeight="1">
      <c r="B4909" s="121">
        <v>41422</v>
      </c>
      <c r="C4909" s="118" t="s">
        <v>2</v>
      </c>
      <c r="D4909" s="118" t="s">
        <v>182</v>
      </c>
      <c r="E4909" s="78"/>
      <c r="G4909" s="110"/>
    </row>
    <row r="4910" spans="2:7" ht="21.75" customHeight="1">
      <c r="B4910" s="121">
        <v>41422</v>
      </c>
      <c r="C4910" s="118" t="s">
        <v>28</v>
      </c>
      <c r="D4910" s="118" t="s">
        <v>181</v>
      </c>
      <c r="E4910" s="78"/>
      <c r="G4910" s="110"/>
    </row>
    <row r="4911" spans="2:7" ht="21.75" customHeight="1">
      <c r="B4911" s="121">
        <v>41422</v>
      </c>
      <c r="C4911" s="118" t="s">
        <v>28</v>
      </c>
      <c r="D4911" s="118" t="s">
        <v>181</v>
      </c>
      <c r="E4911" s="78"/>
      <c r="G4911" s="110"/>
    </row>
    <row r="4912" spans="2:7" ht="21.75" customHeight="1">
      <c r="B4912" s="121">
        <v>41422</v>
      </c>
      <c r="C4912" s="118" t="s">
        <v>2</v>
      </c>
      <c r="D4912" s="118" t="s">
        <v>1211</v>
      </c>
      <c r="E4912" s="78"/>
      <c r="G4912" s="110"/>
    </row>
    <row r="4913" spans="2:7" ht="21.75" customHeight="1">
      <c r="B4913" s="121">
        <v>41422</v>
      </c>
      <c r="C4913" s="118" t="s">
        <v>184</v>
      </c>
      <c r="D4913" s="118" t="s">
        <v>62</v>
      </c>
      <c r="E4913" s="9"/>
      <c r="G4913" s="110"/>
    </row>
    <row r="4914" spans="2:7" ht="21.75" customHeight="1">
      <c r="B4914" s="121">
        <v>41422</v>
      </c>
      <c r="C4914" s="118" t="s">
        <v>2</v>
      </c>
      <c r="D4914" s="118" t="s">
        <v>182</v>
      </c>
      <c r="E4914" s="9"/>
      <c r="G4914" s="110"/>
    </row>
    <row r="4915" spans="2:7" ht="21.75" customHeight="1">
      <c r="B4915" s="121">
        <v>41422</v>
      </c>
      <c r="C4915" s="118" t="s">
        <v>40</v>
      </c>
      <c r="D4915" s="118" t="s">
        <v>180</v>
      </c>
      <c r="E4915" s="9"/>
      <c r="G4915" s="110"/>
    </row>
    <row r="4916" spans="2:7" ht="21.75" customHeight="1">
      <c r="B4916" s="121">
        <v>41422</v>
      </c>
      <c r="C4916" s="118" t="s">
        <v>155</v>
      </c>
      <c r="D4916" s="118" t="s">
        <v>1110</v>
      </c>
      <c r="E4916" s="9"/>
      <c r="G4916" s="110"/>
    </row>
    <row r="4917" spans="2:7" ht="21.75" customHeight="1">
      <c r="B4917" s="121">
        <v>41423</v>
      </c>
      <c r="C4917" s="118" t="s">
        <v>28</v>
      </c>
      <c r="D4917" s="119" t="s">
        <v>107</v>
      </c>
      <c r="E4917" s="120"/>
      <c r="G4917" s="110"/>
    </row>
    <row r="4918" spans="2:7" ht="21.75" customHeight="1">
      <c r="B4918" s="121">
        <v>41423</v>
      </c>
      <c r="C4918" s="118" t="s">
        <v>2</v>
      </c>
      <c r="D4918" s="119" t="s">
        <v>1163</v>
      </c>
      <c r="E4918" s="120"/>
      <c r="G4918" s="110"/>
    </row>
    <row r="4919" spans="2:7" ht="21.75" customHeight="1">
      <c r="B4919" s="121">
        <v>41423</v>
      </c>
      <c r="C4919" s="118" t="s">
        <v>40</v>
      </c>
      <c r="D4919" s="119" t="s">
        <v>1109</v>
      </c>
      <c r="E4919" s="120"/>
      <c r="G4919" s="110"/>
    </row>
    <row r="4920" spans="2:7" ht="21.75" customHeight="1">
      <c r="B4920" s="121">
        <v>41423</v>
      </c>
      <c r="C4920" s="118" t="s">
        <v>2</v>
      </c>
      <c r="D4920" s="119" t="s">
        <v>182</v>
      </c>
      <c r="E4920" s="117"/>
      <c r="G4920" s="110"/>
    </row>
    <row r="4921" spans="2:7" ht="21.75" customHeight="1">
      <c r="B4921" s="121">
        <v>41423</v>
      </c>
      <c r="C4921" s="118" t="s">
        <v>40</v>
      </c>
      <c r="D4921" s="119" t="s">
        <v>1109</v>
      </c>
      <c r="E4921" s="117"/>
      <c r="G4921" s="110"/>
    </row>
    <row r="4922" spans="2:7" ht="21.75" customHeight="1">
      <c r="B4922" s="121">
        <v>41423</v>
      </c>
      <c r="C4922" s="118" t="s">
        <v>2</v>
      </c>
      <c r="D4922" s="119" t="s">
        <v>182</v>
      </c>
      <c r="E4922" s="117"/>
      <c r="G4922" s="110"/>
    </row>
    <row r="4923" spans="2:7" ht="21.75" customHeight="1">
      <c r="B4923" s="121">
        <v>41423</v>
      </c>
      <c r="C4923" s="118" t="s">
        <v>28</v>
      </c>
      <c r="D4923" s="119" t="s">
        <v>1212</v>
      </c>
      <c r="E4923" s="120"/>
      <c r="G4923" s="110"/>
    </row>
    <row r="4924" spans="2:7" ht="21.75" customHeight="1">
      <c r="B4924" s="121">
        <v>41423</v>
      </c>
      <c r="C4924" s="118" t="s">
        <v>2</v>
      </c>
      <c r="D4924" s="119" t="s">
        <v>182</v>
      </c>
      <c r="E4924" s="117"/>
      <c r="G4924" s="110"/>
    </row>
    <row r="4925" spans="2:7" ht="21.75" customHeight="1">
      <c r="B4925" s="121">
        <v>41423</v>
      </c>
      <c r="C4925" s="118" t="s">
        <v>40</v>
      </c>
      <c r="D4925" s="119" t="s">
        <v>180</v>
      </c>
      <c r="E4925" s="120"/>
      <c r="G4925" s="110"/>
    </row>
    <row r="4926" spans="2:7" ht="21.75" customHeight="1">
      <c r="B4926" s="121">
        <v>41423</v>
      </c>
      <c r="C4926" s="118" t="s">
        <v>40</v>
      </c>
      <c r="D4926" s="119" t="s">
        <v>180</v>
      </c>
      <c r="E4926" s="111"/>
      <c r="G4926" s="110"/>
    </row>
    <row r="4927" spans="2:7" ht="21.75" customHeight="1">
      <c r="B4927" s="121">
        <v>41423</v>
      </c>
      <c r="C4927" s="118" t="s">
        <v>28</v>
      </c>
      <c r="D4927" s="119" t="s">
        <v>850</v>
      </c>
      <c r="E4927" s="112"/>
      <c r="G4927" s="110"/>
    </row>
    <row r="4928" spans="2:7" ht="21.75" customHeight="1">
      <c r="B4928" s="121">
        <v>41423</v>
      </c>
      <c r="C4928" s="118" t="s">
        <v>40</v>
      </c>
      <c r="D4928" s="119" t="s">
        <v>43</v>
      </c>
      <c r="E4928" s="112"/>
      <c r="G4928" s="110"/>
    </row>
    <row r="4929" spans="2:7" ht="21.75" customHeight="1">
      <c r="B4929" s="121">
        <v>41423</v>
      </c>
      <c r="C4929" s="118" t="s">
        <v>28</v>
      </c>
      <c r="D4929" s="119" t="s">
        <v>107</v>
      </c>
      <c r="E4929" s="113"/>
      <c r="G4929" s="110"/>
    </row>
    <row r="4930" spans="2:7" ht="21.75" customHeight="1">
      <c r="B4930" s="121">
        <v>41423</v>
      </c>
      <c r="C4930" s="118" t="s">
        <v>40</v>
      </c>
      <c r="D4930" s="119" t="s">
        <v>180</v>
      </c>
      <c r="E4930" s="32"/>
      <c r="G4930" s="110"/>
    </row>
    <row r="4931" spans="2:7" ht="21.75" customHeight="1">
      <c r="B4931" s="121">
        <v>41423</v>
      </c>
      <c r="C4931" s="118" t="s">
        <v>2</v>
      </c>
      <c r="D4931" s="119" t="s">
        <v>182</v>
      </c>
      <c r="E4931" s="120"/>
      <c r="G4931" s="110"/>
    </row>
    <row r="4932" spans="2:7" ht="21.75" customHeight="1">
      <c r="B4932" s="121">
        <v>41423</v>
      </c>
      <c r="C4932" s="118" t="s">
        <v>94</v>
      </c>
      <c r="D4932" s="119" t="s">
        <v>1108</v>
      </c>
      <c r="E4932" s="78"/>
      <c r="G4932" s="110"/>
    </row>
    <row r="4933" spans="2:7" ht="21.75" customHeight="1">
      <c r="B4933" s="121">
        <v>41423</v>
      </c>
      <c r="C4933" s="118" t="s">
        <v>40</v>
      </c>
      <c r="D4933" s="118" t="s">
        <v>43</v>
      </c>
      <c r="E4933" s="78"/>
      <c r="G4933" s="110"/>
    </row>
    <row r="4934" spans="2:7" ht="21.75" customHeight="1">
      <c r="B4934" s="121">
        <v>41423</v>
      </c>
      <c r="C4934" s="118" t="s">
        <v>40</v>
      </c>
      <c r="D4934" s="118" t="s">
        <v>1192</v>
      </c>
      <c r="E4934" s="78"/>
      <c r="G4934" s="110"/>
    </row>
    <row r="4935" spans="2:7" ht="21.75" customHeight="1">
      <c r="B4935" s="121">
        <v>41423</v>
      </c>
      <c r="C4935" s="118" t="s">
        <v>40</v>
      </c>
      <c r="D4935" s="118" t="s">
        <v>43</v>
      </c>
      <c r="E4935" s="78"/>
      <c r="G4935" s="110"/>
    </row>
    <row r="4936" spans="2:7" ht="21.75" customHeight="1">
      <c r="B4936" s="121">
        <v>41423</v>
      </c>
      <c r="C4936" s="118" t="s">
        <v>28</v>
      </c>
      <c r="D4936" s="118" t="s">
        <v>181</v>
      </c>
      <c r="E4936" s="78"/>
      <c r="G4936" s="110"/>
    </row>
    <row r="4937" spans="2:7" ht="21.75" customHeight="1">
      <c r="B4937" s="121">
        <v>41423</v>
      </c>
      <c r="C4937" s="118" t="s">
        <v>28</v>
      </c>
      <c r="D4937" s="118" t="s">
        <v>181</v>
      </c>
      <c r="E4937" s="78"/>
      <c r="G4937" s="110"/>
    </row>
    <row r="4938" spans="2:7" ht="21.75" customHeight="1">
      <c r="B4938" s="121">
        <v>41423</v>
      </c>
      <c r="C4938" s="118" t="s">
        <v>2</v>
      </c>
      <c r="D4938" s="118" t="s">
        <v>182</v>
      </c>
      <c r="E4938" s="9"/>
      <c r="G4938" s="110"/>
    </row>
    <row r="4939" spans="2:7" ht="21.75" customHeight="1">
      <c r="B4939" s="121">
        <v>41423</v>
      </c>
      <c r="C4939" s="118" t="s">
        <v>28</v>
      </c>
      <c r="D4939" s="118" t="s">
        <v>181</v>
      </c>
      <c r="E4939" s="9"/>
      <c r="G4939" s="110"/>
    </row>
    <row r="4940" spans="2:7" ht="21.75" customHeight="1">
      <c r="B4940" s="121">
        <v>41423</v>
      </c>
      <c r="C4940" s="118" t="s">
        <v>28</v>
      </c>
      <c r="D4940" s="118" t="s">
        <v>181</v>
      </c>
      <c r="E4940" s="9"/>
      <c r="G4940" s="110"/>
    </row>
    <row r="4941" spans="2:7" ht="21.75" customHeight="1">
      <c r="B4941" s="121">
        <v>41423</v>
      </c>
      <c r="C4941" s="118" t="s">
        <v>2</v>
      </c>
      <c r="D4941" s="118" t="s">
        <v>182</v>
      </c>
      <c r="E4941" s="9"/>
      <c r="G4941" s="110"/>
    </row>
    <row r="4942" spans="2:7" ht="21.75" customHeight="1">
      <c r="B4942" s="121">
        <v>41423</v>
      </c>
      <c r="C4942" s="118" t="s">
        <v>184</v>
      </c>
      <c r="D4942" s="118" t="s">
        <v>62</v>
      </c>
      <c r="E4942" s="9"/>
      <c r="G4942" s="110"/>
    </row>
    <row r="4943" spans="2:7" ht="21.75" customHeight="1">
      <c r="B4943" s="121">
        <v>41425</v>
      </c>
      <c r="C4943" s="118" t="s">
        <v>28</v>
      </c>
      <c r="D4943" s="119" t="s">
        <v>107</v>
      </c>
      <c r="E4943" s="120"/>
      <c r="G4943" s="110"/>
    </row>
    <row r="4944" spans="2:7" ht="21.75" customHeight="1">
      <c r="B4944" s="121">
        <v>41425</v>
      </c>
      <c r="C4944" s="118" t="s">
        <v>40</v>
      </c>
      <c r="D4944" s="119" t="s">
        <v>1213</v>
      </c>
      <c r="E4944" s="120"/>
      <c r="G4944" s="110"/>
    </row>
    <row r="4945" spans="2:7" ht="21.75" customHeight="1">
      <c r="B4945" s="121">
        <v>41425</v>
      </c>
      <c r="C4945" s="118" t="s">
        <v>40</v>
      </c>
      <c r="D4945" s="119" t="s">
        <v>180</v>
      </c>
      <c r="E4945" s="120"/>
      <c r="G4945" s="110"/>
    </row>
    <row r="4946" spans="2:7" ht="21.75" customHeight="1">
      <c r="B4946" s="121">
        <v>41425</v>
      </c>
      <c r="C4946" s="118" t="s">
        <v>155</v>
      </c>
      <c r="D4946" s="119" t="s">
        <v>1110</v>
      </c>
      <c r="E4946" s="117"/>
      <c r="G4946" s="110"/>
    </row>
    <row r="4947" spans="2:7" ht="21.75" customHeight="1">
      <c r="B4947" s="121">
        <v>41425</v>
      </c>
      <c r="C4947" s="118" t="s">
        <v>94</v>
      </c>
      <c r="D4947" s="119" t="s">
        <v>1108</v>
      </c>
      <c r="E4947" s="117"/>
      <c r="G4947" s="110"/>
    </row>
    <row r="4948" spans="2:7" ht="21.75" customHeight="1">
      <c r="B4948" s="121">
        <v>41425</v>
      </c>
      <c r="C4948" s="118" t="s">
        <v>40</v>
      </c>
      <c r="D4948" s="119" t="s">
        <v>1213</v>
      </c>
      <c r="E4948" s="117"/>
      <c r="G4948" s="110"/>
    </row>
    <row r="4949" spans="2:7" ht="21.75" customHeight="1">
      <c r="B4949" s="121">
        <v>41425</v>
      </c>
      <c r="C4949" s="118" t="s">
        <v>18</v>
      </c>
      <c r="D4949" s="119" t="s">
        <v>112</v>
      </c>
      <c r="E4949" s="120"/>
      <c r="G4949" s="110"/>
    </row>
    <row r="4950" spans="2:7" ht="21.75" customHeight="1">
      <c r="B4950" s="121">
        <v>41425</v>
      </c>
      <c r="C4950" s="118" t="s">
        <v>28</v>
      </c>
      <c r="D4950" s="119" t="s">
        <v>1181</v>
      </c>
      <c r="E4950" s="117"/>
      <c r="G4950" s="110"/>
    </row>
    <row r="4951" spans="2:7" ht="21.75" customHeight="1">
      <c r="B4951" s="121">
        <v>41425</v>
      </c>
      <c r="C4951" s="118" t="s">
        <v>2</v>
      </c>
      <c r="D4951" s="119" t="s">
        <v>105</v>
      </c>
      <c r="E4951" s="120"/>
      <c r="G4951" s="110"/>
    </row>
    <row r="4952" spans="2:7" ht="21.75" customHeight="1">
      <c r="B4952" s="121">
        <v>41425</v>
      </c>
      <c r="C4952" s="118" t="s">
        <v>392</v>
      </c>
      <c r="D4952" s="119" t="s">
        <v>1115</v>
      </c>
      <c r="E4952" s="111"/>
      <c r="G4952" s="110"/>
    </row>
    <row r="4953" spans="2:7" ht="21.75" customHeight="1">
      <c r="B4953" s="121">
        <v>41425</v>
      </c>
      <c r="C4953" s="118" t="s">
        <v>28</v>
      </c>
      <c r="D4953" s="119" t="s">
        <v>107</v>
      </c>
      <c r="E4953" s="112"/>
      <c r="G4953" s="110"/>
    </row>
    <row r="4954" spans="2:7" ht="21.75" customHeight="1">
      <c r="B4954" s="121">
        <v>41425</v>
      </c>
      <c r="C4954" s="118" t="s">
        <v>40</v>
      </c>
      <c r="D4954" s="119" t="s">
        <v>180</v>
      </c>
      <c r="E4954" s="112"/>
      <c r="G4954" s="110"/>
    </row>
    <row r="4955" spans="2:7" ht="21.75" customHeight="1">
      <c r="B4955" s="121">
        <v>41425</v>
      </c>
      <c r="C4955" s="118" t="s">
        <v>184</v>
      </c>
      <c r="D4955" s="119" t="s">
        <v>2546</v>
      </c>
      <c r="E4955" s="113"/>
      <c r="G4955" s="110"/>
    </row>
    <row r="4956" spans="2:7" ht="21.75" customHeight="1">
      <c r="B4956" s="121">
        <v>41425</v>
      </c>
      <c r="C4956" s="118" t="s">
        <v>40</v>
      </c>
      <c r="D4956" s="119" t="s">
        <v>180</v>
      </c>
      <c r="E4956" s="32"/>
      <c r="G4956" s="110"/>
    </row>
    <row r="4957" spans="2:7" ht="21.75" customHeight="1">
      <c r="B4957" s="121">
        <v>41425</v>
      </c>
      <c r="C4957" s="118" t="s">
        <v>2</v>
      </c>
      <c r="D4957" s="118" t="s">
        <v>105</v>
      </c>
      <c r="E4957" s="120"/>
      <c r="G4957" s="110"/>
    </row>
    <row r="4958" spans="2:7" ht="21.75" customHeight="1">
      <c r="B4958" s="121">
        <v>41425</v>
      </c>
      <c r="C4958" s="118" t="s">
        <v>28</v>
      </c>
      <c r="D4958" s="118" t="s">
        <v>431</v>
      </c>
      <c r="E4958" s="78"/>
      <c r="G4958" s="110"/>
    </row>
    <row r="4959" spans="2:7" ht="21.75" customHeight="1">
      <c r="B4959" s="121">
        <v>41425</v>
      </c>
      <c r="C4959" s="118" t="s">
        <v>2</v>
      </c>
      <c r="D4959" s="118" t="s">
        <v>1159</v>
      </c>
      <c r="E4959" s="78"/>
      <c r="G4959" s="110"/>
    </row>
    <row r="4960" spans="2:7" ht="21.75" customHeight="1">
      <c r="B4960" s="121">
        <v>41425</v>
      </c>
      <c r="C4960" s="118" t="s">
        <v>2</v>
      </c>
      <c r="D4960" s="118" t="s">
        <v>105</v>
      </c>
      <c r="E4960" s="78"/>
      <c r="G4960" s="110"/>
    </row>
    <row r="4961" spans="2:7" ht="21.75" customHeight="1">
      <c r="B4961" s="121">
        <v>41425</v>
      </c>
      <c r="C4961" s="118" t="s">
        <v>40</v>
      </c>
      <c r="D4961" s="118" t="s">
        <v>180</v>
      </c>
      <c r="E4961" s="78"/>
      <c r="G4961" s="110"/>
    </row>
    <row r="4962" spans="2:7" ht="21.75" customHeight="1">
      <c r="B4962" s="121">
        <v>41425</v>
      </c>
      <c r="C4962" s="118" t="s">
        <v>184</v>
      </c>
      <c r="D4962" s="118" t="s">
        <v>62</v>
      </c>
      <c r="E4962" s="78"/>
      <c r="G4962" s="110"/>
    </row>
    <row r="4963" spans="2:7" ht="21.75" customHeight="1">
      <c r="B4963" s="121">
        <v>41425</v>
      </c>
      <c r="C4963" s="118" t="s">
        <v>184</v>
      </c>
      <c r="D4963" s="118" t="s">
        <v>2546</v>
      </c>
      <c r="E4963" s="78"/>
      <c r="G4963" s="110"/>
    </row>
    <row r="4964" spans="2:7" ht="21.75" customHeight="1">
      <c r="B4964" s="121">
        <v>41425</v>
      </c>
      <c r="C4964" s="118" t="s">
        <v>28</v>
      </c>
      <c r="D4964" s="118" t="s">
        <v>431</v>
      </c>
      <c r="E4964" s="9"/>
      <c r="G4964" s="110"/>
    </row>
    <row r="4965" spans="2:7" ht="21.75" customHeight="1">
      <c r="B4965" s="121">
        <v>41425</v>
      </c>
      <c r="C4965" s="118" t="s">
        <v>40</v>
      </c>
      <c r="D4965" s="118" t="s">
        <v>43</v>
      </c>
      <c r="E4965" s="9"/>
      <c r="G4965" s="110"/>
    </row>
    <row r="4966" spans="2:7" ht="21.75" customHeight="1">
      <c r="B4966" s="121">
        <v>41425</v>
      </c>
      <c r="C4966" s="118" t="s">
        <v>28</v>
      </c>
      <c r="D4966" s="118" t="s">
        <v>431</v>
      </c>
      <c r="E4966" s="9"/>
      <c r="G4966" s="110"/>
    </row>
    <row r="4967" spans="2:7" ht="21.75" customHeight="1">
      <c r="B4967" s="121">
        <v>41426</v>
      </c>
      <c r="C4967" s="118" t="s">
        <v>3</v>
      </c>
      <c r="D4967" s="119" t="s">
        <v>1103</v>
      </c>
      <c r="E4967" s="120" t="s">
        <v>1104</v>
      </c>
      <c r="G4967" s="110"/>
    </row>
    <row r="4968" spans="2:7" ht="21.75" customHeight="1">
      <c r="B4968" s="121">
        <v>41426</v>
      </c>
      <c r="C4968" s="118" t="s">
        <v>184</v>
      </c>
      <c r="D4968" s="119" t="s">
        <v>2546</v>
      </c>
      <c r="E4968" s="120" t="s">
        <v>1104</v>
      </c>
      <c r="G4968" s="110"/>
    </row>
    <row r="4969" spans="2:7" ht="21.75" customHeight="1">
      <c r="B4969" s="121">
        <v>41426</v>
      </c>
      <c r="C4969" s="118" t="s">
        <v>40</v>
      </c>
      <c r="D4969" s="119" t="s">
        <v>180</v>
      </c>
      <c r="E4969" s="120" t="s">
        <v>1104</v>
      </c>
      <c r="G4969" s="110"/>
    </row>
    <row r="4970" spans="2:7" ht="21.75" customHeight="1">
      <c r="B4970" s="121">
        <v>41426</v>
      </c>
      <c r="C4970" s="118" t="s">
        <v>3</v>
      </c>
      <c r="D4970" s="119" t="s">
        <v>1103</v>
      </c>
      <c r="E4970" s="117" t="s">
        <v>1104</v>
      </c>
      <c r="G4970" s="110"/>
    </row>
    <row r="4971" spans="2:7" ht="21.75" customHeight="1">
      <c r="B4971" s="121">
        <v>41426</v>
      </c>
      <c r="C4971" s="118" t="s">
        <v>3</v>
      </c>
      <c r="D4971" s="119" t="s">
        <v>1103</v>
      </c>
      <c r="E4971" s="117" t="s">
        <v>1104</v>
      </c>
      <c r="G4971" s="110"/>
    </row>
    <row r="4972" spans="2:7" ht="21.75" customHeight="1">
      <c r="B4972" s="121">
        <v>41426</v>
      </c>
      <c r="C4972" s="118" t="s">
        <v>184</v>
      </c>
      <c r="D4972" s="119" t="s">
        <v>2544</v>
      </c>
      <c r="E4972" s="117" t="s">
        <v>1104</v>
      </c>
      <c r="G4972" s="110"/>
    </row>
    <row r="4973" spans="2:7" ht="21.75" customHeight="1">
      <c r="B4973" s="121">
        <v>41426</v>
      </c>
      <c r="C4973" s="118" t="s">
        <v>18</v>
      </c>
      <c r="D4973" s="119" t="s">
        <v>1197</v>
      </c>
      <c r="E4973" s="120" t="s">
        <v>1104</v>
      </c>
      <c r="G4973" s="110"/>
    </row>
    <row r="4974" spans="2:7" ht="21.75" customHeight="1">
      <c r="B4974" s="121">
        <v>41426</v>
      </c>
      <c r="C4974" s="118" t="s">
        <v>18</v>
      </c>
      <c r="D4974" s="119" t="s">
        <v>1214</v>
      </c>
      <c r="E4974" s="117" t="s">
        <v>1104</v>
      </c>
      <c r="G4974" s="110"/>
    </row>
    <row r="4975" spans="2:7" ht="21.75" customHeight="1">
      <c r="B4975" s="121">
        <v>41426</v>
      </c>
      <c r="C4975" s="118" t="s">
        <v>2</v>
      </c>
      <c r="D4975" s="119" t="s">
        <v>182</v>
      </c>
      <c r="E4975" s="120" t="s">
        <v>1104</v>
      </c>
      <c r="G4975" s="110"/>
    </row>
    <row r="4976" spans="2:7" ht="21.75" customHeight="1">
      <c r="B4976" s="121">
        <v>41426</v>
      </c>
      <c r="C4976" s="118" t="s">
        <v>3</v>
      </c>
      <c r="D4976" s="119" t="s">
        <v>1103</v>
      </c>
      <c r="E4976" s="111" t="s">
        <v>1104</v>
      </c>
      <c r="G4976" s="110"/>
    </row>
    <row r="4977" spans="2:7" ht="21.75" customHeight="1">
      <c r="B4977" s="121">
        <v>41426</v>
      </c>
      <c r="C4977" s="118" t="s">
        <v>3</v>
      </c>
      <c r="D4977" s="119" t="s">
        <v>1103</v>
      </c>
      <c r="E4977" s="112" t="s">
        <v>1104</v>
      </c>
      <c r="G4977" s="110"/>
    </row>
    <row r="4978" spans="2:7" ht="21.75" customHeight="1">
      <c r="B4978" s="121">
        <v>41426</v>
      </c>
      <c r="C4978" s="118" t="s">
        <v>28</v>
      </c>
      <c r="D4978" s="119" t="s">
        <v>1215</v>
      </c>
      <c r="E4978" s="112" t="s">
        <v>1104</v>
      </c>
      <c r="G4978" s="110"/>
    </row>
    <row r="4979" spans="2:7" ht="21.75" customHeight="1">
      <c r="B4979" s="121">
        <v>41426</v>
      </c>
      <c r="C4979" s="118" t="s">
        <v>2</v>
      </c>
      <c r="D4979" s="119" t="s">
        <v>182</v>
      </c>
      <c r="E4979" s="163" t="s">
        <v>1104</v>
      </c>
      <c r="G4979" s="110"/>
    </row>
    <row r="4980" spans="2:7" ht="21.75" customHeight="1">
      <c r="B4980" s="121">
        <v>41426</v>
      </c>
      <c r="C4980" s="118" t="s">
        <v>3</v>
      </c>
      <c r="D4980" s="119" t="s">
        <v>1103</v>
      </c>
      <c r="E4980" s="164" t="s">
        <v>1104</v>
      </c>
      <c r="G4980" s="110"/>
    </row>
    <row r="4981" spans="2:7" ht="21.75" customHeight="1">
      <c r="B4981" s="121">
        <v>41426</v>
      </c>
      <c r="C4981" s="118" t="s">
        <v>28</v>
      </c>
      <c r="D4981" s="119" t="s">
        <v>549</v>
      </c>
      <c r="E4981" s="120" t="s">
        <v>1104</v>
      </c>
      <c r="G4981" s="110"/>
    </row>
    <row r="4982" spans="2:7" ht="21.75" customHeight="1">
      <c r="B4982" s="121">
        <v>41426</v>
      </c>
      <c r="C4982" s="118" t="s">
        <v>155</v>
      </c>
      <c r="D4982" s="119" t="s">
        <v>1110</v>
      </c>
      <c r="E4982" s="78" t="s">
        <v>1104</v>
      </c>
      <c r="G4982" s="110"/>
    </row>
    <row r="4983" spans="2:7" ht="21.75" customHeight="1">
      <c r="B4983" s="121">
        <v>41426</v>
      </c>
      <c r="C4983" s="118" t="s">
        <v>3</v>
      </c>
      <c r="D4983" s="119" t="s">
        <v>1105</v>
      </c>
      <c r="E4983" s="78" t="s">
        <v>1104</v>
      </c>
      <c r="G4983" s="110"/>
    </row>
    <row r="4984" spans="2:7" ht="21.75" customHeight="1">
      <c r="B4984" s="121">
        <v>41426</v>
      </c>
      <c r="C4984" s="118" t="s">
        <v>3</v>
      </c>
      <c r="D4984" s="119" t="s">
        <v>1103</v>
      </c>
      <c r="E4984" s="78" t="s">
        <v>1104</v>
      </c>
      <c r="G4984" s="110"/>
    </row>
    <row r="4985" spans="2:7" ht="21.75" customHeight="1">
      <c r="B4985" s="121">
        <v>41426</v>
      </c>
      <c r="C4985" s="118" t="s">
        <v>40</v>
      </c>
      <c r="D4985" s="119" t="s">
        <v>180</v>
      </c>
      <c r="E4985" s="78" t="s">
        <v>1104</v>
      </c>
      <c r="G4985" s="110"/>
    </row>
    <row r="4986" spans="2:7" ht="21.75" customHeight="1">
      <c r="B4986" s="121">
        <v>41428</v>
      </c>
      <c r="C4986" s="118" t="s">
        <v>28</v>
      </c>
      <c r="D4986" s="119" t="s">
        <v>1217</v>
      </c>
      <c r="E4986" s="120"/>
      <c r="G4986" s="110"/>
    </row>
    <row r="4987" spans="2:7" ht="21.75" customHeight="1">
      <c r="B4987" s="121">
        <v>41428</v>
      </c>
      <c r="C4987" s="118" t="s">
        <v>94</v>
      </c>
      <c r="D4987" s="119" t="s">
        <v>1108</v>
      </c>
      <c r="E4987" s="120"/>
      <c r="G4987" s="110"/>
    </row>
    <row r="4988" spans="2:7" ht="21.75" customHeight="1">
      <c r="B4988" s="121">
        <v>41428</v>
      </c>
      <c r="C4988" s="118" t="s">
        <v>40</v>
      </c>
      <c r="D4988" s="119" t="s">
        <v>1218</v>
      </c>
      <c r="E4988" s="120"/>
      <c r="G4988" s="110"/>
    </row>
    <row r="4989" spans="2:7" ht="21.75" customHeight="1">
      <c r="B4989" s="121">
        <v>41428</v>
      </c>
      <c r="C4989" s="118" t="s">
        <v>94</v>
      </c>
      <c r="D4989" s="119" t="s">
        <v>1219</v>
      </c>
      <c r="E4989" s="117"/>
      <c r="G4989" s="110"/>
    </row>
    <row r="4990" spans="2:7" ht="21.75" customHeight="1">
      <c r="B4990" s="121">
        <v>41428</v>
      </c>
      <c r="C4990" s="118" t="s">
        <v>40</v>
      </c>
      <c r="D4990" s="119" t="s">
        <v>1109</v>
      </c>
      <c r="E4990" s="117"/>
      <c r="G4990" s="110"/>
    </row>
    <row r="4991" spans="2:7" ht="21.75" customHeight="1">
      <c r="B4991" s="121">
        <v>41428</v>
      </c>
      <c r="C4991" s="118" t="s">
        <v>2</v>
      </c>
      <c r="D4991" s="119" t="s">
        <v>182</v>
      </c>
      <c r="E4991" s="117"/>
      <c r="G4991" s="110"/>
    </row>
    <row r="4992" spans="2:7" ht="21.75" customHeight="1">
      <c r="B4992" s="121">
        <v>41428</v>
      </c>
      <c r="C4992" s="118" t="s">
        <v>40</v>
      </c>
      <c r="D4992" s="119" t="s">
        <v>43</v>
      </c>
      <c r="E4992" s="120"/>
      <c r="G4992" s="110"/>
    </row>
    <row r="4993" spans="2:7" ht="21.75" customHeight="1">
      <c r="B4993" s="121">
        <v>41428</v>
      </c>
      <c r="C4993" s="118" t="s">
        <v>28</v>
      </c>
      <c r="D4993" s="118" t="s">
        <v>181</v>
      </c>
      <c r="E4993" s="117"/>
      <c r="G4993" s="110"/>
    </row>
    <row r="4994" spans="2:7" ht="21.75" customHeight="1">
      <c r="B4994" s="121">
        <v>41428</v>
      </c>
      <c r="C4994" s="118" t="s">
        <v>2</v>
      </c>
      <c r="D4994" s="118" t="s">
        <v>182</v>
      </c>
      <c r="E4994" s="120"/>
      <c r="G4994" s="110"/>
    </row>
    <row r="4995" spans="2:7" ht="21.75" customHeight="1">
      <c r="B4995" s="121">
        <v>41428</v>
      </c>
      <c r="C4995" s="118" t="s">
        <v>184</v>
      </c>
      <c r="D4995" s="118" t="s">
        <v>2551</v>
      </c>
      <c r="E4995" s="111"/>
      <c r="G4995" s="110"/>
    </row>
    <row r="4996" spans="2:7" ht="21.75" customHeight="1">
      <c r="B4996" s="121">
        <v>41428</v>
      </c>
      <c r="C4996" s="118" t="s">
        <v>28</v>
      </c>
      <c r="D4996" s="118" t="s">
        <v>181</v>
      </c>
      <c r="E4996" s="112"/>
      <c r="G4996" s="110"/>
    </row>
    <row r="4997" spans="2:7" ht="21.75" customHeight="1">
      <c r="B4997" s="121">
        <v>41428</v>
      </c>
      <c r="C4997" s="118" t="s">
        <v>40</v>
      </c>
      <c r="D4997" s="118" t="s">
        <v>180</v>
      </c>
      <c r="E4997" s="112"/>
      <c r="G4997" s="110"/>
    </row>
    <row r="4998" spans="2:7" ht="21.75" customHeight="1">
      <c r="B4998" s="121">
        <v>41428</v>
      </c>
      <c r="C4998" s="118" t="s">
        <v>2</v>
      </c>
      <c r="D4998" s="118" t="s">
        <v>182</v>
      </c>
      <c r="E4998" s="113"/>
      <c r="G4998" s="110"/>
    </row>
    <row r="4999" spans="2:7" ht="21.75" customHeight="1">
      <c r="B4999" s="121">
        <v>41428</v>
      </c>
      <c r="C4999" s="118" t="s">
        <v>2</v>
      </c>
      <c r="D4999" s="118" t="s">
        <v>1160</v>
      </c>
      <c r="E4999" s="32"/>
      <c r="G4999" s="110"/>
    </row>
    <row r="5000" spans="2:7" ht="21.75" customHeight="1">
      <c r="B5000" s="121">
        <v>41428</v>
      </c>
      <c r="C5000" s="118" t="s">
        <v>184</v>
      </c>
      <c r="D5000" s="118" t="s">
        <v>62</v>
      </c>
      <c r="E5000" s="120"/>
      <c r="G5000" s="110"/>
    </row>
    <row r="5001" spans="2:7" ht="21.75" customHeight="1">
      <c r="B5001" s="121">
        <v>41428</v>
      </c>
      <c r="C5001" s="118" t="s">
        <v>40</v>
      </c>
      <c r="D5001" s="118" t="s">
        <v>180</v>
      </c>
      <c r="E5001" s="78"/>
      <c r="G5001" s="110"/>
    </row>
    <row r="5002" spans="2:7" ht="21.75" customHeight="1">
      <c r="B5002" s="121">
        <v>41428</v>
      </c>
      <c r="C5002" s="118" t="s">
        <v>40</v>
      </c>
      <c r="D5002" s="118" t="s">
        <v>1203</v>
      </c>
      <c r="E5002" s="78"/>
      <c r="G5002" s="110"/>
    </row>
    <row r="5003" spans="2:7" ht="21.75" customHeight="1">
      <c r="B5003" s="121">
        <v>41428</v>
      </c>
      <c r="C5003" s="118" t="s">
        <v>28</v>
      </c>
      <c r="D5003" s="118" t="s">
        <v>181</v>
      </c>
      <c r="E5003" s="78"/>
      <c r="G5003" s="110"/>
    </row>
    <row r="5004" spans="2:7" ht="21.75" customHeight="1">
      <c r="B5004" s="121">
        <v>41429</v>
      </c>
      <c r="C5004" s="118" t="s">
        <v>2</v>
      </c>
      <c r="D5004" s="118" t="s">
        <v>182</v>
      </c>
      <c r="E5004" s="120"/>
      <c r="G5004" s="110"/>
    </row>
    <row r="5005" spans="2:7" ht="21.75" customHeight="1">
      <c r="B5005" s="121">
        <v>41429</v>
      </c>
      <c r="C5005" s="118" t="s">
        <v>28</v>
      </c>
      <c r="D5005" s="118" t="s">
        <v>431</v>
      </c>
      <c r="E5005" s="120"/>
      <c r="G5005" s="110"/>
    </row>
    <row r="5006" spans="2:7" ht="21.75" customHeight="1">
      <c r="B5006" s="121">
        <v>41429</v>
      </c>
      <c r="C5006" s="118" t="s">
        <v>184</v>
      </c>
      <c r="D5006" s="118" t="s">
        <v>184</v>
      </c>
      <c r="E5006" s="120"/>
      <c r="G5006" s="110"/>
    </row>
    <row r="5007" spans="2:7" ht="21.75" customHeight="1">
      <c r="B5007" s="121">
        <v>41429</v>
      </c>
      <c r="C5007" s="118" t="s">
        <v>40</v>
      </c>
      <c r="D5007" s="118" t="s">
        <v>1192</v>
      </c>
      <c r="E5007" s="117"/>
      <c r="G5007" s="110"/>
    </row>
    <row r="5008" spans="2:7" ht="21.75" customHeight="1">
      <c r="B5008" s="121">
        <v>41429</v>
      </c>
      <c r="C5008" s="118" t="s">
        <v>2</v>
      </c>
      <c r="D5008" s="118" t="s">
        <v>105</v>
      </c>
      <c r="E5008" s="117"/>
      <c r="G5008" s="110"/>
    </row>
    <row r="5009" spans="2:7" ht="21.75" customHeight="1">
      <c r="B5009" s="121">
        <v>41429</v>
      </c>
      <c r="C5009" s="118" t="s">
        <v>2</v>
      </c>
      <c r="D5009" s="118" t="s">
        <v>182</v>
      </c>
      <c r="E5009" s="117"/>
      <c r="G5009" s="110"/>
    </row>
    <row r="5010" spans="2:7" ht="21.75" customHeight="1">
      <c r="B5010" s="121">
        <v>41429</v>
      </c>
      <c r="C5010" s="118" t="s">
        <v>40</v>
      </c>
      <c r="D5010" s="118" t="s">
        <v>1192</v>
      </c>
      <c r="E5010" s="120"/>
      <c r="G5010" s="110"/>
    </row>
    <row r="5011" spans="2:7" ht="21.75" customHeight="1">
      <c r="B5011" s="121">
        <v>41429</v>
      </c>
      <c r="C5011" s="118" t="s">
        <v>40</v>
      </c>
      <c r="D5011" s="118" t="s">
        <v>180</v>
      </c>
      <c r="E5011" s="117"/>
      <c r="G5011" s="110"/>
    </row>
    <row r="5012" spans="2:7" ht="21.75" customHeight="1">
      <c r="B5012" s="121">
        <v>41429</v>
      </c>
      <c r="C5012" s="118" t="s">
        <v>40</v>
      </c>
      <c r="D5012" s="118" t="s">
        <v>180</v>
      </c>
      <c r="E5012" s="120"/>
      <c r="G5012" s="110"/>
    </row>
    <row r="5013" spans="2:7" ht="21.75" customHeight="1">
      <c r="B5013" s="121">
        <v>41429</v>
      </c>
      <c r="C5013" s="118" t="s">
        <v>40</v>
      </c>
      <c r="D5013" s="119" t="s">
        <v>180</v>
      </c>
      <c r="E5013" s="111"/>
      <c r="G5013" s="110"/>
    </row>
    <row r="5014" spans="2:7" ht="21.75" customHeight="1">
      <c r="B5014" s="121">
        <v>41429</v>
      </c>
      <c r="C5014" s="118" t="s">
        <v>40</v>
      </c>
      <c r="D5014" s="119" t="s">
        <v>43</v>
      </c>
      <c r="E5014" s="112"/>
      <c r="G5014" s="110"/>
    </row>
    <row r="5015" spans="2:7" ht="21.75" customHeight="1">
      <c r="B5015" s="121">
        <v>41429</v>
      </c>
      <c r="C5015" s="118" t="s">
        <v>28</v>
      </c>
      <c r="D5015" s="119" t="s">
        <v>1181</v>
      </c>
      <c r="E5015" s="112"/>
      <c r="G5015" s="110"/>
    </row>
    <row r="5016" spans="2:7" ht="21.75" customHeight="1">
      <c r="B5016" s="121">
        <v>41429</v>
      </c>
      <c r="C5016" s="118" t="s">
        <v>2</v>
      </c>
      <c r="D5016" s="119" t="s">
        <v>182</v>
      </c>
      <c r="E5016" s="113"/>
      <c r="G5016" s="110"/>
    </row>
    <row r="5017" spans="2:7" ht="21.75" customHeight="1">
      <c r="B5017" s="121">
        <v>41429</v>
      </c>
      <c r="C5017" s="118" t="s">
        <v>392</v>
      </c>
      <c r="D5017" s="119" t="s">
        <v>1115</v>
      </c>
      <c r="E5017" s="32"/>
      <c r="G5017" s="110"/>
    </row>
    <row r="5018" spans="2:7" ht="21.75" customHeight="1">
      <c r="B5018" s="121">
        <v>41429</v>
      </c>
      <c r="C5018" s="118" t="s">
        <v>155</v>
      </c>
      <c r="D5018" s="119" t="s">
        <v>1221</v>
      </c>
      <c r="E5018" s="120"/>
      <c r="G5018" s="110"/>
    </row>
    <row r="5019" spans="2:7" ht="21.75" customHeight="1">
      <c r="B5019" s="121">
        <v>41429</v>
      </c>
      <c r="C5019" s="118" t="s">
        <v>28</v>
      </c>
      <c r="D5019" s="119" t="s">
        <v>107</v>
      </c>
      <c r="E5019" s="78"/>
      <c r="G5019" s="110"/>
    </row>
    <row r="5020" spans="2:7" ht="21.75" customHeight="1">
      <c r="B5020" s="121">
        <v>41429</v>
      </c>
      <c r="C5020" s="118" t="s">
        <v>28</v>
      </c>
      <c r="D5020" s="119" t="s">
        <v>1204</v>
      </c>
      <c r="E5020" s="78"/>
      <c r="G5020" s="110"/>
    </row>
    <row r="5021" spans="2:7" ht="21.75" customHeight="1">
      <c r="B5021" s="121">
        <v>41429</v>
      </c>
      <c r="C5021" s="118" t="s">
        <v>40</v>
      </c>
      <c r="D5021" s="119" t="s">
        <v>43</v>
      </c>
      <c r="E5021" s="78"/>
      <c r="G5021" s="110"/>
    </row>
    <row r="5022" spans="2:7" ht="21.75" customHeight="1">
      <c r="B5022" s="121">
        <v>41429</v>
      </c>
      <c r="C5022" s="118" t="s">
        <v>2</v>
      </c>
      <c r="D5022" s="119" t="s">
        <v>105</v>
      </c>
      <c r="E5022" s="78"/>
      <c r="G5022" s="110"/>
    </row>
    <row r="5023" spans="2:7" ht="21.75" customHeight="1">
      <c r="B5023" s="121">
        <v>41429</v>
      </c>
      <c r="C5023" s="118" t="s">
        <v>94</v>
      </c>
      <c r="D5023" s="119" t="s">
        <v>1108</v>
      </c>
      <c r="E5023" s="78"/>
      <c r="G5023" s="110"/>
    </row>
    <row r="5024" spans="2:7" ht="21.75" customHeight="1">
      <c r="B5024" s="121">
        <v>41429</v>
      </c>
      <c r="C5024" s="118" t="s">
        <v>2</v>
      </c>
      <c r="D5024" s="119" t="s">
        <v>182</v>
      </c>
      <c r="E5024" s="78"/>
      <c r="G5024" s="110"/>
    </row>
    <row r="5025" spans="2:7" ht="21.75" customHeight="1">
      <c r="B5025" s="121">
        <v>41429</v>
      </c>
      <c r="C5025" s="118" t="s">
        <v>2</v>
      </c>
      <c r="D5025" s="119" t="s">
        <v>182</v>
      </c>
      <c r="E5025" s="9"/>
      <c r="G5025" s="110"/>
    </row>
    <row r="5026" spans="2:7" ht="21.75" customHeight="1">
      <c r="B5026" s="121">
        <v>41429</v>
      </c>
      <c r="C5026" s="118" t="s">
        <v>40</v>
      </c>
      <c r="D5026" s="118" t="s">
        <v>180</v>
      </c>
      <c r="E5026" s="9"/>
      <c r="G5026" s="110"/>
    </row>
    <row r="5027" spans="2:7" ht="21.75" customHeight="1">
      <c r="B5027" s="121">
        <v>41429</v>
      </c>
      <c r="C5027" s="118" t="s">
        <v>94</v>
      </c>
      <c r="D5027" s="118" t="s">
        <v>1108</v>
      </c>
      <c r="E5027" s="9"/>
      <c r="G5027" s="110"/>
    </row>
    <row r="5028" spans="2:7" ht="21.75" customHeight="1">
      <c r="B5028" s="121">
        <v>41429</v>
      </c>
      <c r="C5028" s="118" t="s">
        <v>40</v>
      </c>
      <c r="D5028" s="119" t="s">
        <v>43</v>
      </c>
      <c r="E5028" s="9"/>
      <c r="G5028" s="110"/>
    </row>
    <row r="5029" spans="2:7" ht="21.75" customHeight="1">
      <c r="B5029" s="121">
        <v>41430</v>
      </c>
      <c r="C5029" s="118" t="s">
        <v>28</v>
      </c>
      <c r="D5029" s="119" t="s">
        <v>181</v>
      </c>
      <c r="E5029" s="120"/>
      <c r="G5029" s="110"/>
    </row>
    <row r="5030" spans="2:7" ht="21.75" customHeight="1">
      <c r="B5030" s="121">
        <v>41430</v>
      </c>
      <c r="C5030" s="118" t="s">
        <v>40</v>
      </c>
      <c r="D5030" s="119" t="s">
        <v>1109</v>
      </c>
      <c r="E5030" s="120"/>
      <c r="G5030" s="110"/>
    </row>
    <row r="5031" spans="2:7" ht="21.75" customHeight="1">
      <c r="B5031" s="121">
        <v>41430</v>
      </c>
      <c r="C5031" s="118" t="s">
        <v>155</v>
      </c>
      <c r="D5031" s="118" t="s">
        <v>1110</v>
      </c>
      <c r="E5031" s="120"/>
      <c r="G5031" s="110"/>
    </row>
    <row r="5032" spans="2:7" ht="21.75" customHeight="1">
      <c r="B5032" s="121">
        <v>41430</v>
      </c>
      <c r="C5032" s="118" t="s">
        <v>40</v>
      </c>
      <c r="D5032" s="118" t="s">
        <v>180</v>
      </c>
      <c r="E5032" s="117"/>
      <c r="G5032" s="110"/>
    </row>
    <row r="5033" spans="2:7" ht="21.75" customHeight="1">
      <c r="B5033" s="121">
        <v>41430</v>
      </c>
      <c r="C5033" s="118" t="s">
        <v>40</v>
      </c>
      <c r="D5033" s="119" t="s">
        <v>180</v>
      </c>
      <c r="E5033" s="117"/>
      <c r="G5033" s="110"/>
    </row>
    <row r="5034" spans="2:7" ht="21.75" customHeight="1">
      <c r="B5034" s="121">
        <v>41430</v>
      </c>
      <c r="C5034" s="118" t="s">
        <v>155</v>
      </c>
      <c r="D5034" s="119" t="s">
        <v>1110</v>
      </c>
      <c r="E5034" s="117"/>
      <c r="G5034" s="110"/>
    </row>
    <row r="5035" spans="2:7" ht="21.75" customHeight="1">
      <c r="B5035" s="121">
        <v>41430</v>
      </c>
      <c r="C5035" s="118" t="s">
        <v>94</v>
      </c>
      <c r="D5035" s="119" t="s">
        <v>1222</v>
      </c>
      <c r="E5035" s="120"/>
      <c r="G5035" s="110"/>
    </row>
    <row r="5036" spans="2:7" ht="21.75" customHeight="1">
      <c r="B5036" s="121">
        <v>41430</v>
      </c>
      <c r="C5036" s="118" t="s">
        <v>40</v>
      </c>
      <c r="D5036" s="119" t="s">
        <v>180</v>
      </c>
      <c r="E5036" s="117"/>
      <c r="G5036" s="110"/>
    </row>
    <row r="5037" spans="2:7" ht="21.75" customHeight="1">
      <c r="B5037" s="121">
        <v>41430</v>
      </c>
      <c r="C5037" s="118" t="s">
        <v>94</v>
      </c>
      <c r="D5037" s="119" t="s">
        <v>1222</v>
      </c>
      <c r="E5037" s="120"/>
      <c r="G5037" s="110"/>
    </row>
    <row r="5038" spans="2:7" ht="21.75" customHeight="1">
      <c r="B5038" s="121">
        <v>41430</v>
      </c>
      <c r="C5038" s="118" t="s">
        <v>40</v>
      </c>
      <c r="D5038" s="119" t="s">
        <v>43</v>
      </c>
      <c r="E5038" s="111"/>
      <c r="G5038" s="110"/>
    </row>
    <row r="5039" spans="2:7" ht="21.75" customHeight="1">
      <c r="B5039" s="121">
        <v>41430</v>
      </c>
      <c r="C5039" s="118" t="s">
        <v>40</v>
      </c>
      <c r="D5039" s="119" t="s">
        <v>43</v>
      </c>
      <c r="E5039" s="112"/>
      <c r="G5039" s="110"/>
    </row>
    <row r="5040" spans="2:7" ht="21.75" customHeight="1">
      <c r="B5040" s="121">
        <v>41430</v>
      </c>
      <c r="C5040" s="118" t="s">
        <v>322</v>
      </c>
      <c r="D5040" s="119" t="s">
        <v>1223</v>
      </c>
      <c r="E5040" s="112"/>
      <c r="G5040" s="110"/>
    </row>
    <row r="5041" spans="2:7" ht="21.75" customHeight="1">
      <c r="B5041" s="121">
        <v>41430</v>
      </c>
      <c r="C5041" s="118" t="s">
        <v>184</v>
      </c>
      <c r="D5041" s="119" t="s">
        <v>2546</v>
      </c>
      <c r="E5041" s="113"/>
      <c r="G5041" s="110"/>
    </row>
    <row r="5042" spans="2:7" ht="21.75" customHeight="1">
      <c r="B5042" s="121">
        <v>41430</v>
      </c>
      <c r="C5042" s="118" t="s">
        <v>28</v>
      </c>
      <c r="D5042" s="119" t="s">
        <v>1204</v>
      </c>
      <c r="E5042" s="32"/>
      <c r="G5042" s="110"/>
    </row>
    <row r="5043" spans="2:7" ht="21.75" customHeight="1">
      <c r="B5043" s="121">
        <v>41430</v>
      </c>
      <c r="C5043" s="118" t="s">
        <v>40</v>
      </c>
      <c r="D5043" s="119" t="s">
        <v>180</v>
      </c>
      <c r="E5043" s="120"/>
      <c r="G5043" s="110"/>
    </row>
    <row r="5044" spans="2:7" ht="21.75" customHeight="1">
      <c r="B5044" s="121">
        <v>41430</v>
      </c>
      <c r="C5044" s="118" t="s">
        <v>40</v>
      </c>
      <c r="D5044" s="119" t="s">
        <v>180</v>
      </c>
      <c r="E5044" s="78"/>
      <c r="G5044" s="110"/>
    </row>
    <row r="5045" spans="2:7" ht="21.75" customHeight="1">
      <c r="B5045" s="121">
        <v>41430</v>
      </c>
      <c r="C5045" s="118" t="s">
        <v>94</v>
      </c>
      <c r="D5045" s="118" t="s">
        <v>1108</v>
      </c>
      <c r="E5045" s="78"/>
      <c r="G5045" s="110"/>
    </row>
    <row r="5046" spans="2:7" ht="21.75" customHeight="1">
      <c r="B5046" s="121">
        <v>41430</v>
      </c>
      <c r="C5046" s="118" t="s">
        <v>392</v>
      </c>
      <c r="D5046" s="118" t="s">
        <v>1115</v>
      </c>
      <c r="E5046" s="78"/>
      <c r="G5046" s="110"/>
    </row>
    <row r="5047" spans="2:7" ht="21.75" customHeight="1">
      <c r="B5047" s="121">
        <v>41430</v>
      </c>
      <c r="C5047" s="118" t="s">
        <v>2</v>
      </c>
      <c r="D5047" s="118" t="s">
        <v>182</v>
      </c>
      <c r="E5047" s="78"/>
      <c r="G5047" s="110"/>
    </row>
    <row r="5048" spans="2:7" ht="21.75" customHeight="1">
      <c r="B5048" s="121">
        <v>41430</v>
      </c>
      <c r="C5048" s="118" t="s">
        <v>2</v>
      </c>
      <c r="D5048" s="118" t="s">
        <v>182</v>
      </c>
      <c r="E5048" s="78"/>
      <c r="G5048" s="110"/>
    </row>
    <row r="5049" spans="2:7" ht="21.75" customHeight="1">
      <c r="B5049" s="121">
        <v>41430</v>
      </c>
      <c r="C5049" s="118" t="s">
        <v>40</v>
      </c>
      <c r="D5049" s="118" t="s">
        <v>43</v>
      </c>
      <c r="E5049" s="78"/>
      <c r="G5049" s="110"/>
    </row>
    <row r="5050" spans="2:7" ht="21.75" customHeight="1">
      <c r="B5050" s="121">
        <v>41430</v>
      </c>
      <c r="C5050" s="118" t="s">
        <v>392</v>
      </c>
      <c r="D5050" s="118" t="s">
        <v>1115</v>
      </c>
      <c r="E5050" s="9"/>
      <c r="G5050" s="110"/>
    </row>
    <row r="5051" spans="2:7" ht="21.75" customHeight="1">
      <c r="B5051" s="121">
        <v>41430</v>
      </c>
      <c r="C5051" s="118" t="s">
        <v>40</v>
      </c>
      <c r="D5051" s="118" t="s">
        <v>180</v>
      </c>
      <c r="E5051" s="9"/>
      <c r="G5051" s="110"/>
    </row>
    <row r="5052" spans="2:7" ht="21.75" customHeight="1">
      <c r="B5052" s="121">
        <v>41430</v>
      </c>
      <c r="C5052" s="118" t="s">
        <v>40</v>
      </c>
      <c r="D5052" s="118" t="s">
        <v>43</v>
      </c>
      <c r="E5052" s="9"/>
      <c r="G5052" s="110"/>
    </row>
    <row r="5053" spans="2:7" ht="21.75" customHeight="1">
      <c r="B5053" s="121">
        <v>41431</v>
      </c>
      <c r="C5053" s="118" t="s">
        <v>28</v>
      </c>
      <c r="D5053" s="119" t="s">
        <v>1224</v>
      </c>
      <c r="E5053" s="120"/>
      <c r="G5053" s="110"/>
    </row>
    <row r="5054" spans="2:7" ht="21.75" customHeight="1">
      <c r="B5054" s="121">
        <v>41431</v>
      </c>
      <c r="C5054" s="118" t="s">
        <v>2</v>
      </c>
      <c r="D5054" s="119" t="s">
        <v>182</v>
      </c>
      <c r="E5054" s="120"/>
      <c r="G5054" s="110"/>
    </row>
    <row r="5055" spans="2:7" ht="21.75" customHeight="1">
      <c r="B5055" s="121">
        <v>41431</v>
      </c>
      <c r="C5055" s="118" t="s">
        <v>2</v>
      </c>
      <c r="D5055" s="119" t="s">
        <v>1225</v>
      </c>
      <c r="E5055" s="120"/>
      <c r="G5055" s="110"/>
    </row>
    <row r="5056" spans="2:7" ht="21.75" customHeight="1">
      <c r="B5056" s="121">
        <v>41431</v>
      </c>
      <c r="C5056" s="118" t="s">
        <v>40</v>
      </c>
      <c r="D5056" s="119" t="s">
        <v>180</v>
      </c>
      <c r="E5056" s="117"/>
      <c r="G5056" s="110"/>
    </row>
    <row r="5057" spans="2:7" ht="21.75" customHeight="1">
      <c r="B5057" s="121">
        <v>41431</v>
      </c>
      <c r="C5057" s="118" t="s">
        <v>40</v>
      </c>
      <c r="D5057" s="119" t="s">
        <v>180</v>
      </c>
      <c r="E5057" s="117"/>
      <c r="G5057" s="110"/>
    </row>
    <row r="5058" spans="2:7" ht="21.75" customHeight="1">
      <c r="B5058" s="121">
        <v>41431</v>
      </c>
      <c r="C5058" s="118" t="s">
        <v>155</v>
      </c>
      <c r="D5058" s="119" t="s">
        <v>1110</v>
      </c>
      <c r="E5058" s="117"/>
      <c r="G5058" s="110"/>
    </row>
    <row r="5059" spans="2:7" ht="21.75" customHeight="1">
      <c r="B5059" s="121">
        <v>41431</v>
      </c>
      <c r="C5059" s="118" t="s">
        <v>40</v>
      </c>
      <c r="D5059" s="119" t="s">
        <v>1192</v>
      </c>
      <c r="E5059" s="120"/>
      <c r="G5059" s="110"/>
    </row>
    <row r="5060" spans="2:7" ht="21.75" customHeight="1">
      <c r="B5060" s="121">
        <v>41431</v>
      </c>
      <c r="C5060" s="118" t="s">
        <v>2</v>
      </c>
      <c r="D5060" s="119" t="s">
        <v>1225</v>
      </c>
      <c r="E5060" s="117"/>
      <c r="G5060" s="110"/>
    </row>
    <row r="5061" spans="2:7" ht="21.75" customHeight="1">
      <c r="B5061" s="121">
        <v>41431</v>
      </c>
      <c r="C5061" s="118" t="s">
        <v>2</v>
      </c>
      <c r="D5061" s="119" t="s">
        <v>182</v>
      </c>
      <c r="E5061" s="120"/>
      <c r="G5061" s="110"/>
    </row>
    <row r="5062" spans="2:7" ht="21.75" customHeight="1">
      <c r="B5062" s="121">
        <v>41431</v>
      </c>
      <c r="C5062" s="118" t="s">
        <v>40</v>
      </c>
      <c r="D5062" s="119" t="s">
        <v>1192</v>
      </c>
      <c r="E5062" s="111"/>
      <c r="G5062" s="110"/>
    </row>
    <row r="5063" spans="2:7" ht="21.75" customHeight="1">
      <c r="B5063" s="121">
        <v>41431</v>
      </c>
      <c r="C5063" s="118" t="s">
        <v>184</v>
      </c>
      <c r="D5063" s="119" t="s">
        <v>62</v>
      </c>
      <c r="E5063" s="112"/>
      <c r="G5063" s="110"/>
    </row>
    <row r="5064" spans="2:7" ht="21.75" customHeight="1">
      <c r="B5064" s="121">
        <v>41431</v>
      </c>
      <c r="C5064" s="118" t="s">
        <v>28</v>
      </c>
      <c r="D5064" s="119" t="s">
        <v>1224</v>
      </c>
      <c r="E5064" s="112"/>
      <c r="G5064" s="110"/>
    </row>
    <row r="5065" spans="2:7" ht="21.75" customHeight="1">
      <c r="B5065" s="121">
        <v>41431</v>
      </c>
      <c r="C5065" s="118" t="s">
        <v>2</v>
      </c>
      <c r="D5065" s="119" t="s">
        <v>105</v>
      </c>
      <c r="E5065" s="113"/>
      <c r="G5065" s="110"/>
    </row>
    <row r="5066" spans="2:7" ht="21.75" customHeight="1">
      <c r="B5066" s="121">
        <v>41431</v>
      </c>
      <c r="C5066" s="118" t="s">
        <v>94</v>
      </c>
      <c r="D5066" s="119" t="s">
        <v>1108</v>
      </c>
      <c r="E5066" s="32"/>
      <c r="G5066" s="110"/>
    </row>
    <row r="5067" spans="2:7" ht="21.75" customHeight="1">
      <c r="B5067" s="121">
        <v>41431</v>
      </c>
      <c r="C5067" s="118" t="s">
        <v>2</v>
      </c>
      <c r="D5067" s="119" t="s">
        <v>182</v>
      </c>
      <c r="E5067" s="120"/>
      <c r="G5067" s="110"/>
    </row>
    <row r="5068" spans="2:7" ht="21.75" customHeight="1">
      <c r="B5068" s="121">
        <v>41431</v>
      </c>
      <c r="C5068" s="118" t="s">
        <v>40</v>
      </c>
      <c r="D5068" s="119" t="s">
        <v>180</v>
      </c>
      <c r="E5068" s="78"/>
      <c r="G5068" s="110"/>
    </row>
    <row r="5069" spans="2:7" ht="21.75" customHeight="1">
      <c r="B5069" s="121">
        <v>41431</v>
      </c>
      <c r="C5069" s="118" t="s">
        <v>184</v>
      </c>
      <c r="D5069" s="119" t="s">
        <v>2544</v>
      </c>
      <c r="E5069" s="78"/>
      <c r="G5069" s="110"/>
    </row>
    <row r="5070" spans="2:7" ht="21.75" customHeight="1">
      <c r="B5070" s="121">
        <v>41431</v>
      </c>
      <c r="C5070" s="118" t="s">
        <v>40</v>
      </c>
      <c r="D5070" s="119" t="s">
        <v>180</v>
      </c>
      <c r="E5070" s="78"/>
      <c r="G5070" s="110"/>
    </row>
    <row r="5071" spans="2:7" ht="21.75" customHeight="1">
      <c r="B5071" s="121">
        <v>41431</v>
      </c>
      <c r="C5071" s="118" t="s">
        <v>2</v>
      </c>
      <c r="D5071" s="119" t="s">
        <v>1198</v>
      </c>
      <c r="E5071" s="78"/>
      <c r="G5071" s="110"/>
    </row>
    <row r="5072" spans="2:7" ht="21.75" customHeight="1">
      <c r="B5072" s="121">
        <v>41431</v>
      </c>
      <c r="C5072" s="118" t="s">
        <v>40</v>
      </c>
      <c r="D5072" s="119" t="s">
        <v>1109</v>
      </c>
      <c r="E5072" s="78"/>
      <c r="G5072" s="110"/>
    </row>
    <row r="5073" spans="2:7" ht="21.75" customHeight="1">
      <c r="B5073" s="121">
        <v>41431</v>
      </c>
      <c r="C5073" s="118" t="s">
        <v>2</v>
      </c>
      <c r="D5073" s="119" t="s">
        <v>1145</v>
      </c>
      <c r="E5073" s="78"/>
      <c r="G5073" s="110"/>
    </row>
    <row r="5074" spans="2:7" ht="21.75" customHeight="1">
      <c r="B5074" s="121">
        <v>41431</v>
      </c>
      <c r="C5074" s="118" t="s">
        <v>28</v>
      </c>
      <c r="D5074" s="119" t="s">
        <v>1212</v>
      </c>
      <c r="E5074" s="9"/>
      <c r="G5074" s="110"/>
    </row>
    <row r="5075" spans="2:7" ht="21.75" customHeight="1">
      <c r="B5075" s="121">
        <v>41431</v>
      </c>
      <c r="C5075" s="118" t="s">
        <v>40</v>
      </c>
      <c r="D5075" s="119" t="s">
        <v>1109</v>
      </c>
      <c r="E5075" s="9"/>
      <c r="G5075" s="110"/>
    </row>
    <row r="5076" spans="2:7" ht="21.75" customHeight="1">
      <c r="B5076" s="121">
        <v>41431</v>
      </c>
      <c r="C5076" s="118" t="s">
        <v>2</v>
      </c>
      <c r="D5076" s="119" t="s">
        <v>182</v>
      </c>
      <c r="E5076" s="9"/>
      <c r="G5076" s="110"/>
    </row>
    <row r="5077" spans="2:7" ht="21.75" customHeight="1">
      <c r="B5077" s="121">
        <v>41431</v>
      </c>
      <c r="C5077" s="118" t="s">
        <v>2</v>
      </c>
      <c r="D5077" s="119" t="s">
        <v>105</v>
      </c>
      <c r="E5077" s="9"/>
      <c r="G5077" s="110"/>
    </row>
    <row r="5078" spans="2:7" ht="21.75" customHeight="1">
      <c r="B5078" s="121">
        <v>41431</v>
      </c>
      <c r="C5078" s="118" t="s">
        <v>40</v>
      </c>
      <c r="D5078" s="119" t="s">
        <v>43</v>
      </c>
      <c r="E5078" s="9"/>
      <c r="G5078" s="110"/>
    </row>
    <row r="5079" spans="2:7" ht="21.75" customHeight="1">
      <c r="B5079" s="121">
        <v>41431</v>
      </c>
      <c r="C5079" s="118" t="s">
        <v>40</v>
      </c>
      <c r="D5079" s="118" t="s">
        <v>180</v>
      </c>
      <c r="E5079" s="9"/>
      <c r="G5079" s="110"/>
    </row>
    <row r="5080" spans="2:7" ht="21.75" customHeight="1">
      <c r="B5080" s="121">
        <v>41431</v>
      </c>
      <c r="C5080" s="118" t="s">
        <v>392</v>
      </c>
      <c r="D5080" s="6" t="s">
        <v>1115</v>
      </c>
      <c r="E5080" s="9"/>
      <c r="G5080" s="110"/>
    </row>
    <row r="5081" spans="2:7" ht="21.75" customHeight="1">
      <c r="B5081" s="121">
        <v>41431</v>
      </c>
      <c r="C5081" s="107" t="s">
        <v>94</v>
      </c>
      <c r="D5081" s="6" t="s">
        <v>1108</v>
      </c>
      <c r="E5081" s="9"/>
      <c r="G5081" s="110"/>
    </row>
    <row r="5082" spans="2:7" ht="21.75" customHeight="1">
      <c r="B5082" s="121">
        <v>41432</v>
      </c>
      <c r="C5082" s="118" t="s">
        <v>18</v>
      </c>
      <c r="D5082" s="119" t="s">
        <v>112</v>
      </c>
      <c r="E5082" s="120"/>
      <c r="G5082" s="110"/>
    </row>
    <row r="5083" spans="2:7" ht="21.75" customHeight="1">
      <c r="B5083" s="121">
        <v>41432</v>
      </c>
      <c r="C5083" s="118" t="s">
        <v>40</v>
      </c>
      <c r="D5083" s="119" t="s">
        <v>180</v>
      </c>
      <c r="E5083" s="120"/>
      <c r="G5083" s="110"/>
    </row>
    <row r="5084" spans="2:7" ht="21.75" customHeight="1">
      <c r="B5084" s="121">
        <v>41432</v>
      </c>
      <c r="C5084" s="118" t="s">
        <v>40</v>
      </c>
      <c r="D5084" s="119" t="s">
        <v>180</v>
      </c>
      <c r="E5084" s="120"/>
      <c r="G5084" s="110"/>
    </row>
    <row r="5085" spans="2:7" ht="21.75" customHeight="1">
      <c r="B5085" s="121">
        <v>41432</v>
      </c>
      <c r="C5085" s="118" t="s">
        <v>2</v>
      </c>
      <c r="D5085" s="119" t="s">
        <v>105</v>
      </c>
      <c r="E5085" s="117"/>
      <c r="G5085" s="110"/>
    </row>
    <row r="5086" spans="2:7" ht="21.75" customHeight="1">
      <c r="B5086" s="121">
        <v>41432</v>
      </c>
      <c r="C5086" s="118" t="s">
        <v>40</v>
      </c>
      <c r="D5086" s="119" t="s">
        <v>178</v>
      </c>
      <c r="E5086" s="117"/>
      <c r="G5086" s="110"/>
    </row>
    <row r="5087" spans="2:7" ht="21.75" customHeight="1">
      <c r="B5087" s="121">
        <v>41432</v>
      </c>
      <c r="C5087" s="118" t="s">
        <v>40</v>
      </c>
      <c r="D5087" s="119" t="s">
        <v>178</v>
      </c>
      <c r="E5087" s="117"/>
      <c r="G5087" s="110"/>
    </row>
    <row r="5088" spans="2:7" ht="21.75" customHeight="1">
      <c r="B5088" s="121">
        <v>41432</v>
      </c>
      <c r="C5088" s="118" t="s">
        <v>184</v>
      </c>
      <c r="D5088" s="119" t="s">
        <v>184</v>
      </c>
      <c r="E5088" s="120"/>
      <c r="G5088" s="110"/>
    </row>
    <row r="5089" spans="2:7" ht="21.75" customHeight="1">
      <c r="B5089" s="121">
        <v>41432</v>
      </c>
      <c r="C5089" s="118" t="s">
        <v>94</v>
      </c>
      <c r="D5089" s="119" t="s">
        <v>641</v>
      </c>
      <c r="E5089" s="117"/>
      <c r="G5089" s="110"/>
    </row>
    <row r="5090" spans="2:7" ht="21.75" customHeight="1">
      <c r="B5090" s="121">
        <v>41432</v>
      </c>
      <c r="C5090" s="118" t="s">
        <v>155</v>
      </c>
      <c r="D5090" s="119" t="s">
        <v>1110</v>
      </c>
      <c r="E5090" s="120"/>
      <c r="G5090" s="110"/>
    </row>
    <row r="5091" spans="2:7" ht="21.75" customHeight="1">
      <c r="B5091" s="121">
        <v>41432</v>
      </c>
      <c r="C5091" s="118" t="s">
        <v>184</v>
      </c>
      <c r="D5091" s="119" t="s">
        <v>184</v>
      </c>
      <c r="E5091" s="111"/>
      <c r="G5091" s="110"/>
    </row>
    <row r="5092" spans="2:7" ht="21.75" customHeight="1">
      <c r="B5092" s="121">
        <v>41432</v>
      </c>
      <c r="C5092" s="118" t="s">
        <v>2</v>
      </c>
      <c r="D5092" s="119" t="s">
        <v>182</v>
      </c>
      <c r="E5092" s="112"/>
      <c r="G5092" s="110"/>
    </row>
    <row r="5093" spans="2:7" ht="21.75" customHeight="1">
      <c r="B5093" s="121">
        <v>41432</v>
      </c>
      <c r="C5093" s="118" t="s">
        <v>28</v>
      </c>
      <c r="D5093" s="119" t="s">
        <v>181</v>
      </c>
      <c r="E5093" s="112"/>
      <c r="G5093" s="110"/>
    </row>
    <row r="5094" spans="2:7" ht="21.75" customHeight="1">
      <c r="B5094" s="121">
        <v>41432</v>
      </c>
      <c r="C5094" s="118" t="s">
        <v>40</v>
      </c>
      <c r="D5094" s="119" t="s">
        <v>1109</v>
      </c>
      <c r="E5094" s="113"/>
      <c r="G5094" s="110"/>
    </row>
    <row r="5095" spans="2:7" ht="21.75" customHeight="1">
      <c r="B5095" s="121">
        <v>41432</v>
      </c>
      <c r="C5095" s="118" t="s">
        <v>40</v>
      </c>
      <c r="D5095" s="119" t="s">
        <v>180</v>
      </c>
      <c r="E5095" s="32"/>
      <c r="G5095" s="110"/>
    </row>
    <row r="5096" spans="2:7" ht="21.75" customHeight="1">
      <c r="B5096" s="121">
        <v>41432</v>
      </c>
      <c r="C5096" s="118" t="s">
        <v>94</v>
      </c>
      <c r="D5096" s="119" t="s">
        <v>1108</v>
      </c>
      <c r="E5096" s="120"/>
      <c r="G5096" s="110"/>
    </row>
    <row r="5097" spans="2:7" ht="21.75" customHeight="1">
      <c r="B5097" s="121">
        <v>41432</v>
      </c>
      <c r="C5097" s="118" t="s">
        <v>2</v>
      </c>
      <c r="D5097" s="119" t="s">
        <v>182</v>
      </c>
      <c r="E5097" s="78"/>
      <c r="G5097" s="110"/>
    </row>
    <row r="5098" spans="2:7" ht="21.75" customHeight="1">
      <c r="B5098" s="121">
        <v>41432</v>
      </c>
      <c r="C5098" s="118" t="s">
        <v>40</v>
      </c>
      <c r="D5098" s="119" t="s">
        <v>1109</v>
      </c>
      <c r="E5098" s="78"/>
      <c r="G5098" s="110"/>
    </row>
    <row r="5099" spans="2:7" ht="21.75" customHeight="1">
      <c r="B5099" s="121">
        <v>41432</v>
      </c>
      <c r="C5099" s="118" t="s">
        <v>2</v>
      </c>
      <c r="D5099" s="119" t="s">
        <v>182</v>
      </c>
      <c r="E5099" s="78"/>
      <c r="G5099" s="110"/>
    </row>
    <row r="5100" spans="2:7" ht="21.75" customHeight="1">
      <c r="B5100" s="121">
        <v>41432</v>
      </c>
      <c r="C5100" s="118" t="s">
        <v>2</v>
      </c>
      <c r="D5100" s="119" t="s">
        <v>182</v>
      </c>
      <c r="E5100" s="78"/>
      <c r="G5100" s="110"/>
    </row>
    <row r="5101" spans="2:7" ht="21.75" customHeight="1">
      <c r="B5101" s="121">
        <v>41432</v>
      </c>
      <c r="C5101" s="118" t="s">
        <v>184</v>
      </c>
      <c r="D5101" s="119" t="s">
        <v>2546</v>
      </c>
      <c r="E5101" s="78"/>
      <c r="G5101" s="110"/>
    </row>
    <row r="5102" spans="2:7" ht="21.75" customHeight="1">
      <c r="B5102" s="121">
        <v>41432</v>
      </c>
      <c r="C5102" s="118" t="s">
        <v>40</v>
      </c>
      <c r="D5102" s="119" t="s">
        <v>180</v>
      </c>
      <c r="E5102" s="78"/>
      <c r="G5102" s="110"/>
    </row>
    <row r="5103" spans="2:7" ht="21.75" customHeight="1">
      <c r="B5103" s="121">
        <v>41432</v>
      </c>
      <c r="C5103" s="118" t="s">
        <v>392</v>
      </c>
      <c r="D5103" s="119" t="s">
        <v>1115</v>
      </c>
      <c r="E5103" s="9"/>
      <c r="G5103" s="110"/>
    </row>
    <row r="5104" spans="2:7" ht="21.75" customHeight="1">
      <c r="B5104" s="121">
        <v>41432</v>
      </c>
      <c r="C5104" s="118" t="s">
        <v>94</v>
      </c>
      <c r="D5104" s="119" t="s">
        <v>1108</v>
      </c>
      <c r="E5104" s="9"/>
      <c r="G5104" s="110"/>
    </row>
    <row r="5105" spans="2:7" ht="21.75" customHeight="1">
      <c r="B5105" s="121">
        <v>41432</v>
      </c>
      <c r="C5105" s="118" t="s">
        <v>28</v>
      </c>
      <c r="D5105" s="119" t="s">
        <v>107</v>
      </c>
      <c r="E5105" s="9"/>
      <c r="G5105" s="110"/>
    </row>
    <row r="5106" spans="2:7" ht="21.75" customHeight="1">
      <c r="B5106" s="121">
        <v>41432</v>
      </c>
      <c r="C5106" s="118" t="s">
        <v>3</v>
      </c>
      <c r="D5106" s="119" t="s">
        <v>1226</v>
      </c>
      <c r="E5106" s="9"/>
      <c r="G5106" s="110"/>
    </row>
    <row r="5107" spans="2:7" ht="21.75" customHeight="1">
      <c r="B5107" s="98" t="s">
        <v>1227</v>
      </c>
      <c r="C5107" s="118" t="s">
        <v>2</v>
      </c>
      <c r="D5107" s="119" t="s">
        <v>182</v>
      </c>
      <c r="E5107" s="120"/>
      <c r="G5107" s="110"/>
    </row>
    <row r="5108" spans="2:7" ht="21.75" customHeight="1">
      <c r="B5108" s="98" t="s">
        <v>1227</v>
      </c>
      <c r="C5108" s="118" t="s">
        <v>40</v>
      </c>
      <c r="D5108" s="119" t="s">
        <v>180</v>
      </c>
      <c r="E5108" s="120"/>
      <c r="G5108" s="110"/>
    </row>
    <row r="5109" spans="2:7" ht="21.75" customHeight="1">
      <c r="B5109" s="98" t="s">
        <v>1227</v>
      </c>
      <c r="C5109" s="118" t="s">
        <v>3</v>
      </c>
      <c r="D5109" s="123" t="s">
        <v>616</v>
      </c>
      <c r="E5109" s="120"/>
      <c r="G5109" s="110"/>
    </row>
    <row r="5110" spans="2:7" ht="21.75" customHeight="1">
      <c r="B5110" s="98" t="s">
        <v>1227</v>
      </c>
      <c r="C5110" s="118" t="s">
        <v>690</v>
      </c>
      <c r="D5110" s="123" t="s">
        <v>652</v>
      </c>
      <c r="E5110" s="117"/>
      <c r="G5110" s="110"/>
    </row>
    <row r="5111" spans="2:7" ht="21.75" customHeight="1">
      <c r="B5111" s="98" t="s">
        <v>1227</v>
      </c>
      <c r="C5111" s="118" t="s">
        <v>3</v>
      </c>
      <c r="D5111" s="123" t="s">
        <v>616</v>
      </c>
      <c r="E5111" s="117"/>
      <c r="G5111" s="110"/>
    </row>
    <row r="5112" spans="2:7" ht="21.75" customHeight="1">
      <c r="B5112" s="98" t="s">
        <v>1227</v>
      </c>
      <c r="C5112" s="118" t="s">
        <v>28</v>
      </c>
      <c r="D5112" s="123" t="s">
        <v>431</v>
      </c>
      <c r="E5112" s="117"/>
      <c r="G5112" s="110"/>
    </row>
    <row r="5113" spans="2:7" ht="21.75" customHeight="1">
      <c r="B5113" s="98" t="s">
        <v>1227</v>
      </c>
      <c r="C5113" s="118" t="s">
        <v>3</v>
      </c>
      <c r="D5113" s="123" t="s">
        <v>616</v>
      </c>
      <c r="E5113" s="120"/>
      <c r="G5113" s="110"/>
    </row>
    <row r="5114" spans="2:7" ht="21.75" customHeight="1">
      <c r="B5114" s="98" t="s">
        <v>1227</v>
      </c>
      <c r="C5114" s="118" t="s">
        <v>3</v>
      </c>
      <c r="D5114" s="123" t="s">
        <v>616</v>
      </c>
      <c r="E5114" s="117"/>
      <c r="G5114" s="110"/>
    </row>
    <row r="5115" spans="2:7" ht="21.75" customHeight="1">
      <c r="B5115" s="98" t="s">
        <v>1227</v>
      </c>
      <c r="C5115" s="118" t="s">
        <v>3</v>
      </c>
      <c r="D5115" s="123" t="s">
        <v>616</v>
      </c>
      <c r="E5115" s="120"/>
      <c r="G5115" s="110"/>
    </row>
    <row r="5116" spans="2:7" ht="21.75" customHeight="1">
      <c r="B5116" s="98" t="s">
        <v>1227</v>
      </c>
      <c r="C5116" s="118" t="s">
        <v>3</v>
      </c>
      <c r="D5116" s="123" t="s">
        <v>616</v>
      </c>
      <c r="E5116" s="111"/>
      <c r="G5116" s="110"/>
    </row>
    <row r="5117" spans="2:7" ht="21.75" customHeight="1">
      <c r="B5117" s="98" t="s">
        <v>1227</v>
      </c>
      <c r="C5117" s="118" t="s">
        <v>28</v>
      </c>
      <c r="D5117" s="119" t="s">
        <v>431</v>
      </c>
      <c r="E5117" s="112"/>
      <c r="G5117" s="110"/>
    </row>
    <row r="5118" spans="2:7" ht="21.75" customHeight="1">
      <c r="B5118" s="98" t="s">
        <v>1227</v>
      </c>
      <c r="C5118" s="118" t="s">
        <v>2</v>
      </c>
      <c r="D5118" s="119" t="s">
        <v>105</v>
      </c>
      <c r="E5118" s="112"/>
      <c r="G5118" s="110"/>
    </row>
    <row r="5119" spans="2:7" ht="21.75" customHeight="1">
      <c r="B5119" s="98" t="s">
        <v>1227</v>
      </c>
      <c r="C5119" s="118" t="s">
        <v>184</v>
      </c>
      <c r="D5119" s="119" t="s">
        <v>184</v>
      </c>
      <c r="E5119" s="113"/>
      <c r="G5119" s="110"/>
    </row>
    <row r="5120" spans="2:7" ht="21.75" customHeight="1">
      <c r="B5120" s="98" t="s">
        <v>1227</v>
      </c>
      <c r="C5120" s="118" t="s">
        <v>94</v>
      </c>
      <c r="D5120" s="119" t="s">
        <v>641</v>
      </c>
      <c r="E5120" s="32"/>
      <c r="G5120" s="110"/>
    </row>
    <row r="5121" spans="2:7" ht="21.75" customHeight="1">
      <c r="B5121" s="98" t="s">
        <v>1227</v>
      </c>
      <c r="C5121" s="118" t="s">
        <v>3</v>
      </c>
      <c r="D5121" s="123" t="s">
        <v>616</v>
      </c>
      <c r="E5121" s="120"/>
      <c r="G5121" s="110"/>
    </row>
    <row r="5122" spans="2:7" ht="21.75" customHeight="1">
      <c r="B5122" s="98" t="s">
        <v>1227</v>
      </c>
      <c r="C5122" s="118" t="s">
        <v>40</v>
      </c>
      <c r="D5122" s="118" t="s">
        <v>180</v>
      </c>
      <c r="E5122" s="78"/>
      <c r="G5122" s="110"/>
    </row>
    <row r="5123" spans="2:7" ht="21.75" customHeight="1">
      <c r="B5123" s="98" t="s">
        <v>1227</v>
      </c>
      <c r="C5123" s="118" t="s">
        <v>40</v>
      </c>
      <c r="D5123" s="118" t="s">
        <v>180</v>
      </c>
      <c r="E5123" s="78"/>
      <c r="G5123" s="110"/>
    </row>
    <row r="5124" spans="2:7" ht="21.75" customHeight="1">
      <c r="B5124" s="121">
        <v>41435</v>
      </c>
      <c r="C5124" s="118" t="s">
        <v>28</v>
      </c>
      <c r="D5124" s="119" t="s">
        <v>549</v>
      </c>
      <c r="E5124" s="120"/>
      <c r="G5124" s="110"/>
    </row>
    <row r="5125" spans="2:7" ht="21.75" customHeight="1">
      <c r="B5125" s="121">
        <v>41435</v>
      </c>
      <c r="C5125" s="118" t="s">
        <v>40</v>
      </c>
      <c r="D5125" s="119" t="s">
        <v>1109</v>
      </c>
      <c r="E5125" s="120"/>
      <c r="G5125" s="110"/>
    </row>
    <row r="5126" spans="2:7" ht="21.75" customHeight="1">
      <c r="B5126" s="121">
        <v>41435</v>
      </c>
      <c r="C5126" s="118" t="s">
        <v>2</v>
      </c>
      <c r="D5126" s="119" t="s">
        <v>52</v>
      </c>
      <c r="E5126" s="120"/>
      <c r="G5126" s="110"/>
    </row>
    <row r="5127" spans="2:7" ht="21.75" customHeight="1">
      <c r="B5127" s="121">
        <v>41435</v>
      </c>
      <c r="C5127" s="118" t="s">
        <v>94</v>
      </c>
      <c r="D5127" s="119" t="s">
        <v>1108</v>
      </c>
      <c r="E5127" s="117"/>
      <c r="G5127" s="110"/>
    </row>
    <row r="5128" spans="2:7" ht="21.75" customHeight="1">
      <c r="B5128" s="121">
        <v>41435</v>
      </c>
      <c r="C5128" s="118" t="s">
        <v>94</v>
      </c>
      <c r="D5128" s="119" t="s">
        <v>1108</v>
      </c>
      <c r="E5128" s="117"/>
      <c r="G5128" s="110"/>
    </row>
    <row r="5129" spans="2:7" ht="21.75" customHeight="1">
      <c r="B5129" s="121">
        <v>41435</v>
      </c>
      <c r="C5129" s="118" t="s">
        <v>28</v>
      </c>
      <c r="D5129" s="119" t="s">
        <v>107</v>
      </c>
      <c r="E5129" s="117"/>
      <c r="G5129" s="110"/>
    </row>
    <row r="5130" spans="2:7" ht="21.75" customHeight="1">
      <c r="B5130" s="121">
        <v>41435</v>
      </c>
      <c r="C5130" s="118" t="s">
        <v>28</v>
      </c>
      <c r="D5130" s="119" t="s">
        <v>147</v>
      </c>
      <c r="E5130" s="120"/>
      <c r="G5130" s="110"/>
    </row>
    <row r="5131" spans="2:7" ht="21.75" customHeight="1">
      <c r="B5131" s="121">
        <v>41435</v>
      </c>
      <c r="C5131" s="118" t="s">
        <v>155</v>
      </c>
      <c r="D5131" s="119" t="s">
        <v>1110</v>
      </c>
      <c r="E5131" s="117"/>
      <c r="G5131" s="110"/>
    </row>
    <row r="5132" spans="2:7" ht="21.75" customHeight="1">
      <c r="B5132" s="121">
        <v>41435</v>
      </c>
      <c r="C5132" s="118" t="s">
        <v>40</v>
      </c>
      <c r="D5132" s="119" t="s">
        <v>1109</v>
      </c>
      <c r="E5132" s="120"/>
      <c r="G5132" s="110"/>
    </row>
    <row r="5133" spans="2:7" ht="21.75" customHeight="1">
      <c r="B5133" s="121">
        <v>41435</v>
      </c>
      <c r="C5133" s="118" t="s">
        <v>40</v>
      </c>
      <c r="D5133" s="119" t="s">
        <v>180</v>
      </c>
      <c r="E5133" s="111"/>
      <c r="G5133" s="110"/>
    </row>
    <row r="5134" spans="2:7" ht="21.75" customHeight="1">
      <c r="B5134" s="121">
        <v>41435</v>
      </c>
      <c r="C5134" s="118" t="s">
        <v>392</v>
      </c>
      <c r="D5134" s="119" t="s">
        <v>1115</v>
      </c>
      <c r="E5134" s="112"/>
      <c r="G5134" s="110"/>
    </row>
    <row r="5135" spans="2:7" ht="21.75" customHeight="1">
      <c r="B5135" s="121">
        <v>41435</v>
      </c>
      <c r="C5135" s="118" t="s">
        <v>40</v>
      </c>
      <c r="D5135" s="119" t="s">
        <v>1109</v>
      </c>
      <c r="E5135" s="112"/>
      <c r="G5135" s="110"/>
    </row>
    <row r="5136" spans="2:7" ht="21.75" customHeight="1">
      <c r="B5136" s="121">
        <v>41435</v>
      </c>
      <c r="C5136" s="118" t="s">
        <v>2</v>
      </c>
      <c r="D5136" s="119" t="s">
        <v>182</v>
      </c>
      <c r="E5136" s="113"/>
      <c r="G5136" s="110"/>
    </row>
    <row r="5137" spans="2:7" ht="21.75" customHeight="1">
      <c r="B5137" s="121">
        <v>41435</v>
      </c>
      <c r="C5137" s="118" t="s">
        <v>40</v>
      </c>
      <c r="D5137" s="119" t="s">
        <v>180</v>
      </c>
      <c r="E5137" s="32"/>
      <c r="G5137" s="110"/>
    </row>
    <row r="5138" spans="2:7" ht="21.75" customHeight="1">
      <c r="B5138" s="121">
        <v>41435</v>
      </c>
      <c r="C5138" s="118" t="s">
        <v>40</v>
      </c>
      <c r="D5138" s="119" t="s">
        <v>43</v>
      </c>
      <c r="E5138" s="120"/>
      <c r="G5138" s="110"/>
    </row>
    <row r="5139" spans="2:7" ht="21.75" customHeight="1">
      <c r="B5139" s="121">
        <v>41435</v>
      </c>
      <c r="C5139" s="118" t="s">
        <v>40</v>
      </c>
      <c r="D5139" s="119" t="s">
        <v>1109</v>
      </c>
      <c r="E5139" s="78"/>
      <c r="G5139" s="110"/>
    </row>
    <row r="5140" spans="2:7" ht="21.75" customHeight="1">
      <c r="B5140" s="121">
        <v>41436</v>
      </c>
      <c r="C5140" s="118" t="s">
        <v>2</v>
      </c>
      <c r="D5140" s="119" t="s">
        <v>1232</v>
      </c>
      <c r="E5140" s="120"/>
      <c r="G5140" s="110"/>
    </row>
    <row r="5141" spans="2:7" ht="21.75" customHeight="1">
      <c r="B5141" s="121">
        <v>41436</v>
      </c>
      <c r="C5141" s="118" t="s">
        <v>28</v>
      </c>
      <c r="D5141" s="119" t="s">
        <v>431</v>
      </c>
      <c r="E5141" s="120"/>
      <c r="G5141" s="110"/>
    </row>
    <row r="5142" spans="2:7" ht="21.75" customHeight="1">
      <c r="B5142" s="121">
        <v>41436</v>
      </c>
      <c r="C5142" s="118" t="s">
        <v>2</v>
      </c>
      <c r="D5142" s="119" t="s">
        <v>105</v>
      </c>
      <c r="E5142" s="120"/>
      <c r="G5142" s="110"/>
    </row>
    <row r="5143" spans="2:7" ht="21.75" customHeight="1">
      <c r="B5143" s="121">
        <v>41436</v>
      </c>
      <c r="C5143" s="118" t="s">
        <v>155</v>
      </c>
      <c r="D5143" s="119" t="s">
        <v>1233</v>
      </c>
      <c r="E5143" s="117"/>
      <c r="G5143" s="110"/>
    </row>
    <row r="5144" spans="2:7" ht="21.75" customHeight="1">
      <c r="B5144" s="121">
        <v>41436</v>
      </c>
      <c r="C5144" s="118" t="s">
        <v>184</v>
      </c>
      <c r="D5144" s="119" t="s">
        <v>62</v>
      </c>
      <c r="E5144" s="117"/>
      <c r="G5144" s="110"/>
    </row>
    <row r="5145" spans="2:7" ht="21.75" customHeight="1">
      <c r="B5145" s="121">
        <v>41436</v>
      </c>
      <c r="C5145" s="118" t="s">
        <v>2</v>
      </c>
      <c r="D5145" s="119" t="s">
        <v>182</v>
      </c>
      <c r="E5145" s="117"/>
      <c r="G5145" s="110"/>
    </row>
    <row r="5146" spans="2:7" ht="21.75" customHeight="1">
      <c r="B5146" s="121">
        <v>41436</v>
      </c>
      <c r="C5146" s="118" t="s">
        <v>94</v>
      </c>
      <c r="D5146" s="119" t="s">
        <v>1108</v>
      </c>
      <c r="E5146" s="120"/>
      <c r="G5146" s="110"/>
    </row>
    <row r="5147" spans="2:7" ht="21.75" customHeight="1">
      <c r="B5147" s="121">
        <v>41436</v>
      </c>
      <c r="C5147" s="118" t="s">
        <v>40</v>
      </c>
      <c r="D5147" s="119" t="s">
        <v>180</v>
      </c>
      <c r="E5147" s="117"/>
      <c r="G5147" s="110"/>
    </row>
    <row r="5148" spans="2:7" ht="21.75" customHeight="1">
      <c r="B5148" s="121">
        <v>41436</v>
      </c>
      <c r="C5148" s="118" t="s">
        <v>40</v>
      </c>
      <c r="D5148" s="119" t="s">
        <v>1109</v>
      </c>
      <c r="E5148" s="120"/>
      <c r="G5148" s="110"/>
    </row>
    <row r="5149" spans="2:7" ht="21.75" customHeight="1">
      <c r="B5149" s="121">
        <v>41436</v>
      </c>
      <c r="C5149" s="118" t="s">
        <v>94</v>
      </c>
      <c r="D5149" s="119" t="s">
        <v>1108</v>
      </c>
      <c r="E5149" s="111"/>
      <c r="G5149" s="110"/>
    </row>
    <row r="5150" spans="2:7" ht="21.75" customHeight="1">
      <c r="B5150" s="121">
        <v>41436</v>
      </c>
      <c r="C5150" s="118" t="s">
        <v>184</v>
      </c>
      <c r="D5150" s="119" t="s">
        <v>2546</v>
      </c>
      <c r="E5150" s="112"/>
      <c r="G5150" s="110"/>
    </row>
    <row r="5151" spans="2:7" ht="21.75" customHeight="1">
      <c r="B5151" s="121">
        <v>41436</v>
      </c>
      <c r="C5151" s="118" t="s">
        <v>2</v>
      </c>
      <c r="D5151" s="119" t="s">
        <v>182</v>
      </c>
      <c r="E5151" s="112"/>
      <c r="G5151" s="110"/>
    </row>
    <row r="5152" spans="2:7" ht="21.75" customHeight="1">
      <c r="B5152" s="121">
        <v>41436</v>
      </c>
      <c r="C5152" s="118" t="s">
        <v>2</v>
      </c>
      <c r="D5152" s="119" t="s">
        <v>182</v>
      </c>
      <c r="E5152" s="113"/>
      <c r="G5152" s="110"/>
    </row>
    <row r="5153" spans="2:7" ht="21.75" customHeight="1">
      <c r="B5153" s="121">
        <v>41436</v>
      </c>
      <c r="C5153" s="118" t="s">
        <v>94</v>
      </c>
      <c r="D5153" s="119" t="s">
        <v>1108</v>
      </c>
      <c r="E5153" s="32"/>
      <c r="G5153" s="110"/>
    </row>
    <row r="5154" spans="2:7" ht="21.75" customHeight="1">
      <c r="B5154" s="121">
        <v>41436</v>
      </c>
      <c r="C5154" s="118" t="s">
        <v>392</v>
      </c>
      <c r="D5154" s="119" t="s">
        <v>1115</v>
      </c>
      <c r="E5154" s="120"/>
      <c r="G5154" s="110"/>
    </row>
    <row r="5155" spans="2:7" ht="21.75" customHeight="1">
      <c r="B5155" s="121">
        <v>41436</v>
      </c>
      <c r="C5155" s="118" t="s">
        <v>2</v>
      </c>
      <c r="D5155" s="119" t="s">
        <v>182</v>
      </c>
      <c r="E5155" s="78"/>
      <c r="G5155" s="110"/>
    </row>
    <row r="5156" spans="2:7" ht="21.75" customHeight="1">
      <c r="B5156" s="121">
        <v>41436</v>
      </c>
      <c r="C5156" s="118" t="s">
        <v>2</v>
      </c>
      <c r="D5156" s="119" t="s">
        <v>105</v>
      </c>
      <c r="E5156" s="78"/>
      <c r="G5156" s="110"/>
    </row>
    <row r="5157" spans="2:7" ht="21.75" customHeight="1">
      <c r="B5157" s="121">
        <v>41436</v>
      </c>
      <c r="C5157" s="118" t="s">
        <v>40</v>
      </c>
      <c r="D5157" s="119" t="s">
        <v>180</v>
      </c>
      <c r="E5157" s="78"/>
      <c r="G5157" s="110"/>
    </row>
    <row r="5158" spans="2:7" ht="21.75" customHeight="1">
      <c r="B5158" s="121">
        <v>41436</v>
      </c>
      <c r="C5158" s="118" t="s">
        <v>28</v>
      </c>
      <c r="D5158" s="118" t="s">
        <v>107</v>
      </c>
      <c r="E5158" s="78"/>
      <c r="G5158" s="110"/>
    </row>
    <row r="5159" spans="2:7" ht="21.75" customHeight="1">
      <c r="B5159" s="121">
        <v>41436</v>
      </c>
      <c r="C5159" s="118" t="s">
        <v>2</v>
      </c>
      <c r="D5159" s="118" t="s">
        <v>182</v>
      </c>
      <c r="E5159" s="78"/>
      <c r="G5159" s="110"/>
    </row>
    <row r="5160" spans="2:7" ht="21.75" customHeight="1">
      <c r="B5160" s="121">
        <v>41436</v>
      </c>
      <c r="C5160" s="118" t="s">
        <v>94</v>
      </c>
      <c r="D5160" s="118" t="s">
        <v>1108</v>
      </c>
      <c r="E5160" s="78"/>
      <c r="G5160" s="110"/>
    </row>
    <row r="5161" spans="2:7" ht="21.75" customHeight="1">
      <c r="B5161" s="121">
        <v>41436</v>
      </c>
      <c r="C5161" s="118" t="s">
        <v>184</v>
      </c>
      <c r="D5161" s="118" t="s">
        <v>2546</v>
      </c>
      <c r="E5161" s="9"/>
      <c r="G5161" s="110"/>
    </row>
    <row r="5162" spans="2:7" ht="21.75" customHeight="1">
      <c r="B5162" s="121">
        <v>41437</v>
      </c>
      <c r="C5162" s="118" t="s">
        <v>28</v>
      </c>
      <c r="D5162" s="119" t="s">
        <v>431</v>
      </c>
      <c r="E5162" s="120"/>
      <c r="G5162" s="110"/>
    </row>
    <row r="5163" spans="2:7" ht="21.75" customHeight="1">
      <c r="B5163" s="121">
        <v>41437</v>
      </c>
      <c r="C5163" s="118" t="s">
        <v>155</v>
      </c>
      <c r="D5163" s="119" t="s">
        <v>1110</v>
      </c>
      <c r="E5163" s="120"/>
      <c r="G5163" s="110"/>
    </row>
    <row r="5164" spans="2:7" ht="21.75" customHeight="1">
      <c r="B5164" s="121">
        <v>41437</v>
      </c>
      <c r="C5164" s="118" t="s">
        <v>40</v>
      </c>
      <c r="D5164" s="119" t="s">
        <v>180</v>
      </c>
      <c r="E5164" s="120"/>
      <c r="G5164" s="110"/>
    </row>
    <row r="5165" spans="2:7" ht="21.75" customHeight="1">
      <c r="B5165" s="121">
        <v>41437</v>
      </c>
      <c r="C5165" s="118" t="s">
        <v>40</v>
      </c>
      <c r="D5165" s="119" t="s">
        <v>180</v>
      </c>
      <c r="E5165" s="117"/>
      <c r="G5165" s="110"/>
    </row>
    <row r="5166" spans="2:7" ht="21.75" customHeight="1">
      <c r="B5166" s="121">
        <v>41437</v>
      </c>
      <c r="C5166" s="118" t="s">
        <v>28</v>
      </c>
      <c r="D5166" s="119" t="s">
        <v>431</v>
      </c>
      <c r="E5166" s="117"/>
      <c r="G5166" s="110"/>
    </row>
    <row r="5167" spans="2:7" ht="21.75" customHeight="1">
      <c r="B5167" s="121">
        <v>41437</v>
      </c>
      <c r="C5167" s="118" t="s">
        <v>2</v>
      </c>
      <c r="D5167" s="119" t="s">
        <v>105</v>
      </c>
      <c r="E5167" s="117"/>
      <c r="G5167" s="110"/>
    </row>
    <row r="5168" spans="2:7" ht="21.75" customHeight="1">
      <c r="B5168" s="121">
        <v>41437</v>
      </c>
      <c r="C5168" s="118" t="s">
        <v>2</v>
      </c>
      <c r="D5168" s="119" t="s">
        <v>182</v>
      </c>
      <c r="E5168" s="120"/>
      <c r="G5168" s="110"/>
    </row>
    <row r="5169" spans="2:7" ht="21.75" customHeight="1">
      <c r="B5169" s="121">
        <v>41437</v>
      </c>
      <c r="C5169" s="118" t="s">
        <v>94</v>
      </c>
      <c r="D5169" s="119" t="s">
        <v>641</v>
      </c>
      <c r="E5169" s="117"/>
      <c r="G5169" s="110"/>
    </row>
    <row r="5170" spans="2:7" ht="21.75" customHeight="1">
      <c r="B5170" s="121">
        <v>41437</v>
      </c>
      <c r="C5170" s="118" t="s">
        <v>184</v>
      </c>
      <c r="D5170" s="119" t="s">
        <v>62</v>
      </c>
      <c r="E5170" s="120"/>
      <c r="G5170" s="110"/>
    </row>
    <row r="5171" spans="2:7" ht="21.75" customHeight="1">
      <c r="B5171" s="121">
        <v>41437</v>
      </c>
      <c r="C5171" s="118" t="s">
        <v>40</v>
      </c>
      <c r="D5171" s="119" t="s">
        <v>43</v>
      </c>
      <c r="E5171" s="111"/>
      <c r="G5171" s="110"/>
    </row>
    <row r="5172" spans="2:7" ht="21.75" customHeight="1">
      <c r="B5172" s="121">
        <v>41437</v>
      </c>
      <c r="C5172" s="118" t="s">
        <v>28</v>
      </c>
      <c r="D5172" s="119" t="s">
        <v>431</v>
      </c>
      <c r="E5172" s="112"/>
      <c r="G5172" s="110"/>
    </row>
    <row r="5173" spans="2:7" ht="21.75" customHeight="1">
      <c r="B5173" s="121">
        <v>41437</v>
      </c>
      <c r="C5173" s="118" t="s">
        <v>2</v>
      </c>
      <c r="D5173" s="119" t="s">
        <v>182</v>
      </c>
      <c r="E5173" s="112"/>
      <c r="G5173" s="110"/>
    </row>
    <row r="5174" spans="2:7" ht="21.75" customHeight="1">
      <c r="B5174" s="121">
        <v>41437</v>
      </c>
      <c r="C5174" s="118" t="s">
        <v>40</v>
      </c>
      <c r="D5174" s="119" t="s">
        <v>1109</v>
      </c>
      <c r="E5174" s="113"/>
      <c r="G5174" s="110"/>
    </row>
    <row r="5175" spans="2:7" ht="21.75" customHeight="1">
      <c r="B5175" s="121">
        <v>41437</v>
      </c>
      <c r="C5175" s="118" t="s">
        <v>392</v>
      </c>
      <c r="D5175" s="119" t="s">
        <v>1115</v>
      </c>
      <c r="E5175" s="32"/>
      <c r="G5175" s="110"/>
    </row>
    <row r="5176" spans="2:7" ht="21.75" customHeight="1">
      <c r="B5176" s="121">
        <v>41437</v>
      </c>
      <c r="C5176" s="118" t="s">
        <v>40</v>
      </c>
      <c r="D5176" s="119" t="s">
        <v>180</v>
      </c>
      <c r="E5176" s="120"/>
      <c r="G5176" s="110"/>
    </row>
    <row r="5177" spans="2:7" ht="21.75" customHeight="1">
      <c r="B5177" s="121">
        <v>41437</v>
      </c>
      <c r="C5177" s="118" t="s">
        <v>2</v>
      </c>
      <c r="D5177" s="119" t="s">
        <v>1234</v>
      </c>
      <c r="E5177" s="78"/>
      <c r="G5177" s="110"/>
    </row>
    <row r="5178" spans="2:7" ht="21.75" customHeight="1">
      <c r="B5178" s="121">
        <v>41437</v>
      </c>
      <c r="C5178" s="118" t="s">
        <v>40</v>
      </c>
      <c r="D5178" s="119" t="s">
        <v>180</v>
      </c>
      <c r="E5178" s="78"/>
      <c r="G5178" s="110"/>
    </row>
    <row r="5179" spans="2:7" ht="21.75" customHeight="1">
      <c r="B5179" s="121">
        <v>41437</v>
      </c>
      <c r="C5179" s="118" t="s">
        <v>2</v>
      </c>
      <c r="D5179" s="119" t="s">
        <v>1234</v>
      </c>
      <c r="E5179" s="78"/>
      <c r="G5179" s="110"/>
    </row>
    <row r="5180" spans="2:7" ht="21.75" customHeight="1">
      <c r="B5180" s="121">
        <v>41437</v>
      </c>
      <c r="C5180" s="118" t="s">
        <v>2</v>
      </c>
      <c r="D5180" s="119" t="s">
        <v>1198</v>
      </c>
      <c r="E5180" s="78"/>
      <c r="G5180" s="110"/>
    </row>
    <row r="5181" spans="2:7" ht="21.75" customHeight="1">
      <c r="B5181" s="121">
        <v>41437</v>
      </c>
      <c r="C5181" s="118" t="s">
        <v>40</v>
      </c>
      <c r="D5181" s="119" t="s">
        <v>180</v>
      </c>
      <c r="E5181" s="78"/>
      <c r="G5181" s="110"/>
    </row>
    <row r="5182" spans="2:7" ht="21.75" customHeight="1">
      <c r="B5182" s="121">
        <v>41437</v>
      </c>
      <c r="C5182" s="118" t="s">
        <v>40</v>
      </c>
      <c r="D5182" s="119" t="s">
        <v>180</v>
      </c>
      <c r="E5182" s="78"/>
      <c r="G5182" s="110"/>
    </row>
    <row r="5183" spans="2:7" ht="21.75" customHeight="1">
      <c r="B5183" s="121">
        <v>41437</v>
      </c>
      <c r="C5183" s="118" t="s">
        <v>28</v>
      </c>
      <c r="D5183" s="119" t="s">
        <v>850</v>
      </c>
      <c r="E5183" s="9"/>
      <c r="G5183" s="110"/>
    </row>
    <row r="5184" spans="2:7" ht="21.75" customHeight="1">
      <c r="B5184" s="121">
        <v>41437</v>
      </c>
      <c r="C5184" s="118" t="s">
        <v>28</v>
      </c>
      <c r="D5184" s="119" t="s">
        <v>107</v>
      </c>
      <c r="E5184" s="9"/>
      <c r="G5184" s="110"/>
    </row>
    <row r="5185" spans="2:7" ht="21.75" customHeight="1">
      <c r="B5185" s="121">
        <v>41437</v>
      </c>
      <c r="C5185" s="118" t="s">
        <v>155</v>
      </c>
      <c r="D5185" s="119" t="s">
        <v>1110</v>
      </c>
      <c r="E5185" s="9"/>
      <c r="G5185" s="110"/>
    </row>
    <row r="5186" spans="2:7" ht="21.75" customHeight="1">
      <c r="B5186" s="121">
        <v>41437</v>
      </c>
      <c r="C5186" s="118" t="s">
        <v>2</v>
      </c>
      <c r="D5186" s="119" t="s">
        <v>105</v>
      </c>
      <c r="E5186" s="9"/>
      <c r="G5186" s="110"/>
    </row>
    <row r="5187" spans="2:7" ht="21.75" customHeight="1">
      <c r="B5187" s="121">
        <v>41437</v>
      </c>
      <c r="C5187" s="118" t="s">
        <v>392</v>
      </c>
      <c r="D5187" s="119" t="s">
        <v>1115</v>
      </c>
      <c r="E5187" s="9"/>
      <c r="G5187" s="110"/>
    </row>
    <row r="5188" spans="2:7" ht="21.75" customHeight="1">
      <c r="B5188" s="121">
        <v>41437</v>
      </c>
      <c r="C5188" s="107" t="s">
        <v>94</v>
      </c>
      <c r="D5188" s="6" t="s">
        <v>641</v>
      </c>
      <c r="E5188" s="9"/>
      <c r="G5188" s="110"/>
    </row>
    <row r="5189" spans="2:7" ht="21.75" customHeight="1">
      <c r="B5189" s="121">
        <v>41438</v>
      </c>
      <c r="C5189" s="118" t="s">
        <v>2</v>
      </c>
      <c r="D5189" s="119" t="s">
        <v>105</v>
      </c>
      <c r="E5189" s="120"/>
      <c r="G5189" s="110"/>
    </row>
    <row r="5190" spans="2:7" ht="21.75" customHeight="1">
      <c r="B5190" s="121">
        <v>41438</v>
      </c>
      <c r="C5190" s="118" t="s">
        <v>2</v>
      </c>
      <c r="D5190" s="119" t="s">
        <v>182</v>
      </c>
      <c r="E5190" s="120"/>
      <c r="G5190" s="110"/>
    </row>
    <row r="5191" spans="2:7" ht="21.75" customHeight="1">
      <c r="B5191" s="121">
        <v>41438</v>
      </c>
      <c r="C5191" s="118" t="s">
        <v>28</v>
      </c>
      <c r="D5191" s="119" t="s">
        <v>181</v>
      </c>
      <c r="E5191" s="120"/>
      <c r="G5191" s="110"/>
    </row>
    <row r="5192" spans="2:7" ht="21.75" customHeight="1">
      <c r="B5192" s="121">
        <v>41438</v>
      </c>
      <c r="C5192" s="118" t="s">
        <v>2</v>
      </c>
      <c r="D5192" s="119" t="s">
        <v>105</v>
      </c>
      <c r="E5192" s="117"/>
      <c r="G5192" s="110"/>
    </row>
    <row r="5193" spans="2:7" ht="21.75" customHeight="1">
      <c r="B5193" s="121">
        <v>41438</v>
      </c>
      <c r="C5193" s="118" t="s">
        <v>184</v>
      </c>
      <c r="D5193" s="119" t="s">
        <v>184</v>
      </c>
      <c r="E5193" s="117"/>
      <c r="G5193" s="110"/>
    </row>
    <row r="5194" spans="2:7" ht="21.75" customHeight="1">
      <c r="B5194" s="121">
        <v>41438</v>
      </c>
      <c r="C5194" s="118" t="s">
        <v>40</v>
      </c>
      <c r="D5194" s="119" t="s">
        <v>180</v>
      </c>
      <c r="E5194" s="117"/>
      <c r="G5194" s="110"/>
    </row>
    <row r="5195" spans="2:7" ht="21.75" customHeight="1">
      <c r="B5195" s="121">
        <v>41438</v>
      </c>
      <c r="C5195" s="118" t="s">
        <v>40</v>
      </c>
      <c r="D5195" s="119" t="s">
        <v>43</v>
      </c>
      <c r="E5195" s="120"/>
      <c r="G5195" s="110"/>
    </row>
    <row r="5196" spans="2:7" ht="21.75" customHeight="1">
      <c r="B5196" s="121">
        <v>41438</v>
      </c>
      <c r="C5196" s="118" t="s">
        <v>40</v>
      </c>
      <c r="D5196" s="119" t="s">
        <v>43</v>
      </c>
      <c r="E5196" s="117"/>
      <c r="G5196" s="110"/>
    </row>
    <row r="5197" spans="2:7" ht="21.75" customHeight="1">
      <c r="B5197" s="121">
        <v>41438</v>
      </c>
      <c r="C5197" s="118" t="s">
        <v>28</v>
      </c>
      <c r="D5197" s="119" t="s">
        <v>181</v>
      </c>
      <c r="E5197" s="120"/>
      <c r="G5197" s="110"/>
    </row>
    <row r="5198" spans="2:7" ht="21.75" customHeight="1">
      <c r="B5198" s="121">
        <v>41438</v>
      </c>
      <c r="C5198" s="118" t="s">
        <v>28</v>
      </c>
      <c r="D5198" s="119" t="s">
        <v>181</v>
      </c>
      <c r="E5198" s="111"/>
      <c r="G5198" s="110"/>
    </row>
    <row r="5199" spans="2:7" ht="21.75" customHeight="1">
      <c r="B5199" s="121">
        <v>41438</v>
      </c>
      <c r="C5199" s="118" t="s">
        <v>40</v>
      </c>
      <c r="D5199" s="119" t="s">
        <v>180</v>
      </c>
      <c r="E5199" s="112"/>
      <c r="G5199" s="110"/>
    </row>
    <row r="5200" spans="2:7" ht="21.75" customHeight="1">
      <c r="B5200" s="121">
        <v>41438</v>
      </c>
      <c r="C5200" s="118" t="s">
        <v>94</v>
      </c>
      <c r="D5200" s="119" t="s">
        <v>641</v>
      </c>
      <c r="E5200" s="112"/>
      <c r="G5200" s="110"/>
    </row>
    <row r="5201" spans="2:7" ht="21.75" customHeight="1">
      <c r="B5201" s="121">
        <v>41438</v>
      </c>
      <c r="C5201" s="118" t="s">
        <v>155</v>
      </c>
      <c r="D5201" s="119" t="s">
        <v>1110</v>
      </c>
      <c r="E5201" s="113"/>
      <c r="G5201" s="110"/>
    </row>
    <row r="5202" spans="2:7" ht="21.75" customHeight="1">
      <c r="B5202" s="121">
        <v>41438</v>
      </c>
      <c r="C5202" s="118" t="s">
        <v>1200</v>
      </c>
      <c r="D5202" s="119" t="s">
        <v>1201</v>
      </c>
      <c r="E5202" s="32"/>
      <c r="G5202" s="110"/>
    </row>
    <row r="5203" spans="2:7" ht="21.75" customHeight="1">
      <c r="B5203" s="121">
        <v>41438</v>
      </c>
      <c r="C5203" s="118" t="s">
        <v>2</v>
      </c>
      <c r="D5203" s="119" t="s">
        <v>182</v>
      </c>
      <c r="E5203" s="120"/>
      <c r="G5203" s="110"/>
    </row>
    <row r="5204" spans="2:7" ht="21.75" customHeight="1">
      <c r="B5204" s="121">
        <v>41438</v>
      </c>
      <c r="C5204" s="118" t="s">
        <v>2</v>
      </c>
      <c r="D5204" s="119" t="s">
        <v>182</v>
      </c>
      <c r="E5204" s="78"/>
      <c r="G5204" s="110"/>
    </row>
    <row r="5205" spans="2:7" ht="21.75" customHeight="1">
      <c r="B5205" s="121">
        <v>41438</v>
      </c>
      <c r="C5205" s="118" t="s">
        <v>2</v>
      </c>
      <c r="D5205" s="119" t="s">
        <v>182</v>
      </c>
      <c r="E5205" s="78"/>
      <c r="G5205" s="110"/>
    </row>
    <row r="5206" spans="2:7" ht="21.75" customHeight="1">
      <c r="B5206" s="121">
        <v>41438</v>
      </c>
      <c r="C5206" s="118" t="s">
        <v>392</v>
      </c>
      <c r="D5206" s="119" t="s">
        <v>1115</v>
      </c>
      <c r="E5206" s="78"/>
      <c r="G5206" s="110"/>
    </row>
    <row r="5207" spans="2:7" ht="21.75" customHeight="1">
      <c r="B5207" s="121">
        <v>41438</v>
      </c>
      <c r="C5207" s="118" t="s">
        <v>94</v>
      </c>
      <c r="D5207" s="119" t="s">
        <v>1108</v>
      </c>
      <c r="E5207" s="78"/>
      <c r="G5207" s="110"/>
    </row>
    <row r="5208" spans="2:7" ht="21.75" customHeight="1">
      <c r="B5208" s="121">
        <v>41438</v>
      </c>
      <c r="C5208" s="118" t="s">
        <v>28</v>
      </c>
      <c r="D5208" s="119" t="s">
        <v>107</v>
      </c>
      <c r="E5208" s="78"/>
      <c r="G5208" s="110"/>
    </row>
    <row r="5209" spans="2:7" ht="21.75" customHeight="1">
      <c r="B5209" s="121">
        <v>41438</v>
      </c>
      <c r="C5209" s="118" t="s">
        <v>184</v>
      </c>
      <c r="D5209" s="119" t="s">
        <v>2546</v>
      </c>
      <c r="E5209" s="78"/>
      <c r="G5209" s="110"/>
    </row>
    <row r="5210" spans="2:7" ht="21.75" customHeight="1">
      <c r="B5210" s="121">
        <v>41438</v>
      </c>
      <c r="C5210" s="118" t="s">
        <v>2</v>
      </c>
      <c r="D5210" s="119" t="s">
        <v>105</v>
      </c>
      <c r="E5210" s="9"/>
      <c r="G5210" s="110"/>
    </row>
    <row r="5211" spans="2:7" ht="21.75" customHeight="1">
      <c r="B5211" s="121">
        <v>41438</v>
      </c>
      <c r="C5211" s="118" t="s">
        <v>184</v>
      </c>
      <c r="D5211" s="119" t="s">
        <v>2546</v>
      </c>
      <c r="E5211" s="9"/>
      <c r="G5211" s="110"/>
    </row>
    <row r="5212" spans="2:7" ht="21.75" customHeight="1">
      <c r="B5212" s="121">
        <v>41438</v>
      </c>
      <c r="C5212" s="118" t="s">
        <v>184</v>
      </c>
      <c r="D5212" s="119" t="s">
        <v>2544</v>
      </c>
      <c r="E5212" s="9"/>
      <c r="G5212" s="110"/>
    </row>
    <row r="5213" spans="2:7" ht="21.75" customHeight="1">
      <c r="B5213" s="121">
        <v>41438</v>
      </c>
      <c r="C5213" s="118" t="s">
        <v>28</v>
      </c>
      <c r="D5213" s="119" t="s">
        <v>1212</v>
      </c>
      <c r="E5213" s="9"/>
      <c r="G5213" s="110"/>
    </row>
    <row r="5214" spans="2:7" ht="21.75" customHeight="1">
      <c r="B5214" s="121">
        <v>41438</v>
      </c>
      <c r="C5214" s="118" t="s">
        <v>94</v>
      </c>
      <c r="D5214" s="119" t="s">
        <v>1108</v>
      </c>
      <c r="E5214" s="9"/>
      <c r="G5214" s="110"/>
    </row>
    <row r="5215" spans="2:7" ht="21.75" customHeight="1">
      <c r="B5215" s="121">
        <v>41438</v>
      </c>
      <c r="C5215" s="118" t="s">
        <v>40</v>
      </c>
      <c r="D5215" s="118" t="s">
        <v>43</v>
      </c>
      <c r="E5215" s="9"/>
      <c r="G5215" s="110"/>
    </row>
    <row r="5216" spans="2:7" ht="21.75" customHeight="1">
      <c r="B5216" s="121">
        <v>41439</v>
      </c>
      <c r="C5216" s="118" t="s">
        <v>184</v>
      </c>
      <c r="D5216" s="119" t="s">
        <v>184</v>
      </c>
      <c r="E5216" s="120"/>
      <c r="G5216" s="110"/>
    </row>
    <row r="5217" spans="2:7" ht="21.75" customHeight="1">
      <c r="B5217" s="121">
        <v>41439</v>
      </c>
      <c r="C5217" s="118" t="s">
        <v>18</v>
      </c>
      <c r="D5217" s="119" t="s">
        <v>112</v>
      </c>
      <c r="E5217" s="120"/>
      <c r="G5217" s="110"/>
    </row>
    <row r="5218" spans="2:7" ht="21.75" customHeight="1">
      <c r="B5218" s="121">
        <v>41439</v>
      </c>
      <c r="C5218" s="118" t="s">
        <v>28</v>
      </c>
      <c r="D5218" s="119" t="s">
        <v>181</v>
      </c>
      <c r="E5218" s="120"/>
      <c r="G5218" s="110"/>
    </row>
    <row r="5219" spans="2:7" ht="21.75" customHeight="1">
      <c r="B5219" s="121">
        <v>41439</v>
      </c>
      <c r="C5219" s="118" t="s">
        <v>28</v>
      </c>
      <c r="D5219" s="119" t="s">
        <v>181</v>
      </c>
      <c r="E5219" s="117"/>
      <c r="G5219" s="110"/>
    </row>
    <row r="5220" spans="2:7" ht="21.75" customHeight="1">
      <c r="B5220" s="121">
        <v>41439</v>
      </c>
      <c r="C5220" s="118" t="s">
        <v>40</v>
      </c>
      <c r="D5220" s="119" t="s">
        <v>180</v>
      </c>
      <c r="E5220" s="117"/>
      <c r="G5220" s="110"/>
    </row>
    <row r="5221" spans="2:7" ht="21.75" customHeight="1">
      <c r="B5221" s="121">
        <v>41439</v>
      </c>
      <c r="C5221" s="118" t="s">
        <v>40</v>
      </c>
      <c r="D5221" s="119" t="s">
        <v>43</v>
      </c>
      <c r="E5221" s="117"/>
      <c r="G5221" s="110"/>
    </row>
    <row r="5222" spans="2:7" ht="21.75" customHeight="1">
      <c r="B5222" s="121">
        <v>41439</v>
      </c>
      <c r="C5222" s="118" t="s">
        <v>2</v>
      </c>
      <c r="D5222" s="119" t="s">
        <v>105</v>
      </c>
      <c r="E5222" s="120"/>
      <c r="G5222" s="110"/>
    </row>
    <row r="5223" spans="2:7" ht="21.75" customHeight="1">
      <c r="B5223" s="121">
        <v>41439</v>
      </c>
      <c r="C5223" s="118" t="s">
        <v>184</v>
      </c>
      <c r="D5223" s="119" t="s">
        <v>184</v>
      </c>
      <c r="E5223" s="117"/>
      <c r="G5223" s="110"/>
    </row>
    <row r="5224" spans="2:7" ht="21.75" customHeight="1">
      <c r="B5224" s="121">
        <v>41439</v>
      </c>
      <c r="C5224" s="118" t="s">
        <v>94</v>
      </c>
      <c r="D5224" s="119" t="s">
        <v>1183</v>
      </c>
      <c r="E5224" s="120"/>
      <c r="G5224" s="110"/>
    </row>
    <row r="5225" spans="2:7" ht="21.75" customHeight="1">
      <c r="B5225" s="121">
        <v>41439</v>
      </c>
      <c r="C5225" s="118" t="s">
        <v>28</v>
      </c>
      <c r="D5225" s="119" t="s">
        <v>181</v>
      </c>
      <c r="E5225" s="111"/>
      <c r="G5225" s="110"/>
    </row>
    <row r="5226" spans="2:7" ht="21.75" customHeight="1">
      <c r="B5226" s="121">
        <v>41439</v>
      </c>
      <c r="C5226" s="118" t="s">
        <v>40</v>
      </c>
      <c r="D5226" s="119" t="s">
        <v>180</v>
      </c>
      <c r="E5226" s="112"/>
      <c r="G5226" s="110"/>
    </row>
    <row r="5227" spans="2:7" ht="21.75" customHeight="1">
      <c r="B5227" s="121">
        <v>41439</v>
      </c>
      <c r="C5227" s="118" t="s">
        <v>2</v>
      </c>
      <c r="D5227" s="119" t="s">
        <v>105</v>
      </c>
      <c r="E5227" s="112"/>
      <c r="G5227" s="110"/>
    </row>
    <row r="5228" spans="2:7" ht="21.75" customHeight="1">
      <c r="B5228" s="121">
        <v>41439</v>
      </c>
      <c r="C5228" s="118" t="s">
        <v>2</v>
      </c>
      <c r="D5228" s="119" t="s">
        <v>182</v>
      </c>
      <c r="E5228" s="113"/>
      <c r="G5228" s="110"/>
    </row>
    <row r="5229" spans="2:7" ht="21.75" customHeight="1">
      <c r="B5229" s="121">
        <v>41439</v>
      </c>
      <c r="C5229" s="118" t="s">
        <v>2</v>
      </c>
      <c r="D5229" s="119" t="s">
        <v>182</v>
      </c>
      <c r="E5229" s="32"/>
      <c r="G5229" s="110"/>
    </row>
    <row r="5230" spans="2:7" ht="21.75" customHeight="1">
      <c r="B5230" s="121">
        <v>41439</v>
      </c>
      <c r="C5230" s="118" t="s">
        <v>40</v>
      </c>
      <c r="D5230" s="119" t="s">
        <v>43</v>
      </c>
      <c r="E5230" s="120"/>
      <c r="G5230" s="110"/>
    </row>
    <row r="5231" spans="2:7" ht="21.75" customHeight="1">
      <c r="B5231" s="121">
        <v>41439</v>
      </c>
      <c r="C5231" s="118" t="s">
        <v>40</v>
      </c>
      <c r="D5231" s="119" t="s">
        <v>180</v>
      </c>
      <c r="E5231" s="78"/>
      <c r="G5231" s="110"/>
    </row>
    <row r="5232" spans="2:7" ht="21.75" customHeight="1">
      <c r="B5232" s="121">
        <v>41439</v>
      </c>
      <c r="C5232" s="118" t="s">
        <v>40</v>
      </c>
      <c r="D5232" s="119" t="s">
        <v>1184</v>
      </c>
      <c r="E5232" s="78"/>
      <c r="G5232" s="110"/>
    </row>
    <row r="5233" spans="2:7" ht="21.75" customHeight="1">
      <c r="B5233" s="121">
        <v>41439</v>
      </c>
      <c r="C5233" s="118" t="s">
        <v>40</v>
      </c>
      <c r="D5233" s="119" t="s">
        <v>43</v>
      </c>
      <c r="E5233" s="78"/>
      <c r="G5233" s="110"/>
    </row>
    <row r="5234" spans="2:7" ht="21.75" customHeight="1">
      <c r="B5234" s="121">
        <v>41439</v>
      </c>
      <c r="C5234" s="118" t="s">
        <v>392</v>
      </c>
      <c r="D5234" s="119" t="s">
        <v>1115</v>
      </c>
      <c r="E5234" s="78"/>
      <c r="G5234" s="110"/>
    </row>
    <row r="5235" spans="2:7" ht="21.75" customHeight="1">
      <c r="B5235" s="121">
        <v>41439</v>
      </c>
      <c r="C5235" s="118" t="s">
        <v>40</v>
      </c>
      <c r="D5235" s="119" t="s">
        <v>180</v>
      </c>
      <c r="E5235" s="78"/>
      <c r="G5235" s="110"/>
    </row>
    <row r="5236" spans="2:7" ht="21.75" customHeight="1">
      <c r="B5236" s="121">
        <v>41439</v>
      </c>
      <c r="C5236" s="118" t="s">
        <v>2</v>
      </c>
      <c r="D5236" s="119" t="s">
        <v>182</v>
      </c>
      <c r="E5236" s="78"/>
      <c r="G5236" s="110"/>
    </row>
    <row r="5237" spans="2:7" ht="21.75" customHeight="1">
      <c r="B5237" s="121">
        <v>41439</v>
      </c>
      <c r="C5237" s="118" t="s">
        <v>2</v>
      </c>
      <c r="D5237" s="118" t="s">
        <v>105</v>
      </c>
      <c r="E5237" s="9"/>
      <c r="G5237" s="110"/>
    </row>
    <row r="5238" spans="2:7" ht="21.75" customHeight="1">
      <c r="B5238" s="121">
        <v>41439</v>
      </c>
      <c r="C5238" s="118" t="s">
        <v>94</v>
      </c>
      <c r="D5238" s="118" t="s">
        <v>1108</v>
      </c>
      <c r="E5238" s="9"/>
      <c r="G5238" s="110"/>
    </row>
    <row r="5239" spans="2:7" ht="21.75" customHeight="1">
      <c r="B5239" s="121">
        <v>41439</v>
      </c>
      <c r="C5239" s="118" t="s">
        <v>392</v>
      </c>
      <c r="D5239" s="118" t="s">
        <v>1115</v>
      </c>
      <c r="E5239" s="9"/>
      <c r="G5239" s="110"/>
    </row>
    <row r="5240" spans="2:7" ht="21.75" customHeight="1">
      <c r="B5240" s="121">
        <v>41440</v>
      </c>
      <c r="C5240" s="118" t="s">
        <v>3</v>
      </c>
      <c r="D5240" s="119" t="s">
        <v>1105</v>
      </c>
      <c r="E5240" s="120" t="s">
        <v>1104</v>
      </c>
      <c r="G5240" s="110"/>
    </row>
    <row r="5241" spans="2:7" ht="21.75" customHeight="1">
      <c r="B5241" s="121">
        <v>41440</v>
      </c>
      <c r="C5241" s="118" t="s">
        <v>3</v>
      </c>
      <c r="D5241" s="119" t="s">
        <v>1103</v>
      </c>
      <c r="E5241" s="120" t="s">
        <v>1104</v>
      </c>
      <c r="G5241" s="110"/>
    </row>
    <row r="5242" spans="2:7" ht="21.75" customHeight="1">
      <c r="B5242" s="121">
        <v>41440</v>
      </c>
      <c r="C5242" s="118" t="s">
        <v>40</v>
      </c>
      <c r="D5242" s="119" t="s">
        <v>43</v>
      </c>
      <c r="E5242" s="120" t="s">
        <v>1104</v>
      </c>
      <c r="G5242" s="110"/>
    </row>
    <row r="5243" spans="2:7" ht="21.75" customHeight="1">
      <c r="B5243" s="121">
        <v>41440</v>
      </c>
      <c r="C5243" s="118" t="s">
        <v>3</v>
      </c>
      <c r="D5243" s="119" t="s">
        <v>1103</v>
      </c>
      <c r="E5243" s="117" t="s">
        <v>1104</v>
      </c>
      <c r="G5243" s="110"/>
    </row>
    <row r="5244" spans="2:7" ht="21.75" customHeight="1">
      <c r="B5244" s="121">
        <v>41440</v>
      </c>
      <c r="C5244" s="118" t="s">
        <v>3</v>
      </c>
      <c r="D5244" s="119" t="s">
        <v>1105</v>
      </c>
      <c r="E5244" s="117" t="s">
        <v>1104</v>
      </c>
      <c r="G5244" s="110"/>
    </row>
    <row r="5245" spans="2:7" ht="21.75" customHeight="1">
      <c r="B5245" s="121">
        <v>41440</v>
      </c>
      <c r="C5245" s="118" t="s">
        <v>3</v>
      </c>
      <c r="D5245" s="119" t="s">
        <v>1103</v>
      </c>
      <c r="E5245" s="117" t="s">
        <v>1104</v>
      </c>
      <c r="G5245" s="110"/>
    </row>
    <row r="5246" spans="2:7" ht="21.75" customHeight="1">
      <c r="B5246" s="121">
        <v>41440</v>
      </c>
      <c r="C5246" s="118" t="s">
        <v>28</v>
      </c>
      <c r="D5246" s="119" t="s">
        <v>850</v>
      </c>
      <c r="E5246" s="120" t="s">
        <v>1104</v>
      </c>
      <c r="G5246" s="110"/>
    </row>
    <row r="5247" spans="2:7" ht="21.75" customHeight="1">
      <c r="B5247" s="121">
        <v>41440</v>
      </c>
      <c r="C5247" s="118" t="s">
        <v>3</v>
      </c>
      <c r="D5247" s="119" t="s">
        <v>1103</v>
      </c>
      <c r="E5247" s="117" t="s">
        <v>1104</v>
      </c>
      <c r="G5247" s="110"/>
    </row>
    <row r="5248" spans="2:7" ht="21.75" customHeight="1">
      <c r="B5248" s="121">
        <v>41440</v>
      </c>
      <c r="C5248" s="118" t="s">
        <v>2</v>
      </c>
      <c r="D5248" s="119" t="s">
        <v>182</v>
      </c>
      <c r="E5248" s="120" t="s">
        <v>1104</v>
      </c>
      <c r="G5248" s="110"/>
    </row>
    <row r="5249" spans="2:7" ht="21.75" customHeight="1">
      <c r="B5249" s="121">
        <v>41440</v>
      </c>
      <c r="C5249" s="118" t="s">
        <v>3</v>
      </c>
      <c r="D5249" s="119" t="s">
        <v>1105</v>
      </c>
      <c r="E5249" s="111" t="s">
        <v>1104</v>
      </c>
      <c r="G5249" s="110"/>
    </row>
    <row r="5250" spans="2:7" ht="21.75" customHeight="1">
      <c r="B5250" s="121">
        <v>41440</v>
      </c>
      <c r="C5250" s="118" t="s">
        <v>3</v>
      </c>
      <c r="D5250" s="119" t="s">
        <v>1103</v>
      </c>
      <c r="E5250" s="112" t="s">
        <v>1104</v>
      </c>
      <c r="G5250" s="110"/>
    </row>
    <row r="5251" spans="2:7" ht="21.75" customHeight="1">
      <c r="B5251" s="121">
        <v>41440</v>
      </c>
      <c r="C5251" s="118" t="s">
        <v>2</v>
      </c>
      <c r="D5251" s="119" t="s">
        <v>1235</v>
      </c>
      <c r="E5251" s="112" t="s">
        <v>1104</v>
      </c>
      <c r="G5251" s="110"/>
    </row>
    <row r="5252" spans="2:7" ht="21.75" customHeight="1">
      <c r="B5252" s="121">
        <v>41440</v>
      </c>
      <c r="C5252" s="118" t="s">
        <v>3</v>
      </c>
      <c r="D5252" s="119" t="s">
        <v>1103</v>
      </c>
      <c r="E5252" s="163" t="s">
        <v>1104</v>
      </c>
      <c r="G5252" s="110"/>
    </row>
    <row r="5253" spans="2:7" ht="21.75" customHeight="1">
      <c r="B5253" s="121">
        <v>41440</v>
      </c>
      <c r="C5253" s="118" t="s">
        <v>40</v>
      </c>
      <c r="D5253" s="119" t="s">
        <v>180</v>
      </c>
      <c r="E5253" s="164" t="s">
        <v>1104</v>
      </c>
      <c r="G5253" s="110"/>
    </row>
    <row r="5254" spans="2:7" ht="21.75" customHeight="1">
      <c r="B5254" s="121">
        <v>41440</v>
      </c>
      <c r="C5254" s="118" t="s">
        <v>3</v>
      </c>
      <c r="D5254" s="118" t="s">
        <v>1103</v>
      </c>
      <c r="E5254" s="120" t="s">
        <v>1104</v>
      </c>
      <c r="G5254" s="110"/>
    </row>
    <row r="5255" spans="2:7" ht="21.75" customHeight="1">
      <c r="B5255" s="121">
        <v>41440</v>
      </c>
      <c r="C5255" s="118" t="s">
        <v>2</v>
      </c>
      <c r="D5255" s="118" t="s">
        <v>182</v>
      </c>
      <c r="E5255" s="78" t="s">
        <v>1104</v>
      </c>
      <c r="G5255" s="110"/>
    </row>
    <row r="5256" spans="2:7" ht="21.75" customHeight="1">
      <c r="B5256" s="121">
        <v>41440</v>
      </c>
      <c r="C5256" s="118" t="s">
        <v>3</v>
      </c>
      <c r="D5256" s="119" t="s">
        <v>1105</v>
      </c>
      <c r="E5256" s="78" t="s">
        <v>1104</v>
      </c>
      <c r="G5256" s="110"/>
    </row>
    <row r="5257" spans="2:7" ht="21.75" customHeight="1">
      <c r="B5257" s="121">
        <v>41440</v>
      </c>
      <c r="C5257" s="118" t="s">
        <v>40</v>
      </c>
      <c r="D5257" s="118" t="s">
        <v>180</v>
      </c>
      <c r="E5257" s="78" t="s">
        <v>1104</v>
      </c>
      <c r="G5257" s="110"/>
    </row>
    <row r="5258" spans="2:7" ht="21.75" customHeight="1">
      <c r="B5258" s="121">
        <v>41442</v>
      </c>
      <c r="C5258" s="118" t="s">
        <v>28</v>
      </c>
      <c r="D5258" s="119" t="s">
        <v>431</v>
      </c>
      <c r="E5258" s="120"/>
      <c r="G5258" s="110"/>
    </row>
    <row r="5259" spans="2:7" ht="21.75" customHeight="1">
      <c r="B5259" s="121">
        <v>41442</v>
      </c>
      <c r="C5259" s="118" t="s">
        <v>40</v>
      </c>
      <c r="D5259" s="119" t="s">
        <v>1236</v>
      </c>
      <c r="E5259" s="120"/>
      <c r="G5259" s="110"/>
    </row>
    <row r="5260" spans="2:7" ht="21.75" customHeight="1">
      <c r="B5260" s="121">
        <v>41442</v>
      </c>
      <c r="C5260" s="118" t="s">
        <v>2</v>
      </c>
      <c r="D5260" s="119" t="s">
        <v>105</v>
      </c>
      <c r="E5260" s="120"/>
      <c r="G5260" s="110"/>
    </row>
    <row r="5261" spans="2:7" ht="21.75" customHeight="1">
      <c r="B5261" s="121">
        <v>41442</v>
      </c>
      <c r="C5261" s="118" t="s">
        <v>2</v>
      </c>
      <c r="D5261" s="119" t="s">
        <v>182</v>
      </c>
      <c r="E5261" s="117"/>
      <c r="G5261" s="110"/>
    </row>
    <row r="5262" spans="2:7" ht="21.75" customHeight="1">
      <c r="B5262" s="121">
        <v>41442</v>
      </c>
      <c r="C5262" s="118" t="s">
        <v>40</v>
      </c>
      <c r="D5262" s="119" t="s">
        <v>43</v>
      </c>
      <c r="E5262" s="117"/>
      <c r="G5262" s="110"/>
    </row>
    <row r="5263" spans="2:7" ht="21.75" customHeight="1">
      <c r="B5263" s="121">
        <v>41442</v>
      </c>
      <c r="C5263" s="118" t="s">
        <v>94</v>
      </c>
      <c r="D5263" s="119" t="s">
        <v>1108</v>
      </c>
      <c r="E5263" s="117"/>
      <c r="G5263" s="110"/>
    </row>
    <row r="5264" spans="2:7" ht="21.75" customHeight="1">
      <c r="B5264" s="121">
        <v>41442</v>
      </c>
      <c r="C5264" s="118" t="s">
        <v>40</v>
      </c>
      <c r="D5264" s="119" t="s">
        <v>180</v>
      </c>
      <c r="E5264" s="120"/>
      <c r="G5264" s="110"/>
    </row>
    <row r="5265" spans="2:7" ht="21.75" customHeight="1">
      <c r="B5265" s="121">
        <v>41442</v>
      </c>
      <c r="C5265" s="118" t="s">
        <v>94</v>
      </c>
      <c r="D5265" s="119" t="s">
        <v>1108</v>
      </c>
      <c r="E5265" s="117"/>
      <c r="G5265" s="110"/>
    </row>
    <row r="5266" spans="2:7" ht="21.75" customHeight="1">
      <c r="B5266" s="121">
        <v>41442</v>
      </c>
      <c r="C5266" s="118" t="s">
        <v>40</v>
      </c>
      <c r="D5266" s="119" t="s">
        <v>43</v>
      </c>
      <c r="E5266" s="120"/>
      <c r="G5266" s="110"/>
    </row>
    <row r="5267" spans="2:7" ht="21.75" customHeight="1">
      <c r="B5267" s="121">
        <v>41442</v>
      </c>
      <c r="C5267" s="118" t="s">
        <v>40</v>
      </c>
      <c r="D5267" s="119" t="s">
        <v>1147</v>
      </c>
      <c r="E5267" s="111"/>
      <c r="G5267" s="110"/>
    </row>
    <row r="5268" spans="2:7" ht="21.75" customHeight="1">
      <c r="B5268" s="121">
        <v>41442</v>
      </c>
      <c r="C5268" s="118" t="s">
        <v>2</v>
      </c>
      <c r="D5268" s="119" t="s">
        <v>182</v>
      </c>
      <c r="E5268" s="112"/>
      <c r="G5268" s="110"/>
    </row>
    <row r="5269" spans="2:7" ht="21.75" customHeight="1">
      <c r="B5269" s="121">
        <v>41442</v>
      </c>
      <c r="C5269" s="118" t="s">
        <v>28</v>
      </c>
      <c r="D5269" s="119" t="s">
        <v>1204</v>
      </c>
      <c r="E5269" s="112"/>
      <c r="G5269" s="110"/>
    </row>
    <row r="5270" spans="2:7" ht="21.75" customHeight="1">
      <c r="B5270" s="121">
        <v>41442</v>
      </c>
      <c r="C5270" s="118" t="s">
        <v>28</v>
      </c>
      <c r="D5270" s="119" t="s">
        <v>107</v>
      </c>
      <c r="E5270" s="113"/>
      <c r="G5270" s="110"/>
    </row>
    <row r="5271" spans="2:7" ht="21.75" customHeight="1">
      <c r="B5271" s="121">
        <v>41442</v>
      </c>
      <c r="C5271" s="118" t="s">
        <v>28</v>
      </c>
      <c r="D5271" s="119" t="s">
        <v>1150</v>
      </c>
      <c r="E5271" s="32"/>
      <c r="G5271" s="110"/>
    </row>
    <row r="5272" spans="2:7" ht="21.75" customHeight="1">
      <c r="B5272" s="121">
        <v>41442</v>
      </c>
      <c r="C5272" s="118" t="s">
        <v>94</v>
      </c>
      <c r="D5272" s="119" t="s">
        <v>1108</v>
      </c>
      <c r="E5272" s="120"/>
      <c r="G5272" s="110"/>
    </row>
    <row r="5273" spans="2:7" ht="21.75" customHeight="1">
      <c r="B5273" s="121">
        <v>41442</v>
      </c>
      <c r="C5273" s="118" t="s">
        <v>28</v>
      </c>
      <c r="D5273" s="119" t="s">
        <v>126</v>
      </c>
      <c r="E5273" s="78"/>
      <c r="G5273" s="110"/>
    </row>
    <row r="5274" spans="2:7" ht="21.75" customHeight="1">
      <c r="B5274" s="121">
        <v>41442</v>
      </c>
      <c r="C5274" s="118" t="s">
        <v>2</v>
      </c>
      <c r="D5274" s="118" t="s">
        <v>182</v>
      </c>
      <c r="E5274" s="78"/>
      <c r="G5274" s="110"/>
    </row>
    <row r="5275" spans="2:7" ht="21.75" customHeight="1">
      <c r="B5275" s="121">
        <v>41442</v>
      </c>
      <c r="C5275" s="118" t="s">
        <v>94</v>
      </c>
      <c r="D5275" s="118" t="s">
        <v>1108</v>
      </c>
      <c r="E5275" s="78"/>
      <c r="G5275" s="110"/>
    </row>
    <row r="5276" spans="2:7" ht="21.75" customHeight="1">
      <c r="B5276" s="121">
        <v>41442</v>
      </c>
      <c r="C5276" s="118" t="s">
        <v>28</v>
      </c>
      <c r="D5276" s="118" t="s">
        <v>850</v>
      </c>
      <c r="E5276" s="78"/>
      <c r="G5276" s="110"/>
    </row>
    <row r="5277" spans="2:7" ht="21.75" customHeight="1">
      <c r="B5277" s="121">
        <v>41442</v>
      </c>
      <c r="C5277" s="118" t="s">
        <v>392</v>
      </c>
      <c r="D5277" s="118" t="s">
        <v>1115</v>
      </c>
      <c r="E5277" s="78"/>
      <c r="G5277" s="110"/>
    </row>
    <row r="5278" spans="2:7" ht="21.75" customHeight="1">
      <c r="B5278" s="98" t="s">
        <v>1237</v>
      </c>
      <c r="C5278" s="118" t="s">
        <v>956</v>
      </c>
      <c r="D5278" s="119" t="s">
        <v>1238</v>
      </c>
      <c r="E5278" s="120"/>
      <c r="G5278" s="110"/>
    </row>
    <row r="5279" spans="2:7" ht="21.75" customHeight="1">
      <c r="B5279" s="98" t="s">
        <v>1237</v>
      </c>
      <c r="C5279" s="118" t="s">
        <v>40</v>
      </c>
      <c r="D5279" s="119" t="s">
        <v>1192</v>
      </c>
      <c r="E5279" s="120"/>
      <c r="G5279" s="110"/>
    </row>
    <row r="5280" spans="2:7" ht="21.75" customHeight="1">
      <c r="B5280" s="98" t="s">
        <v>1237</v>
      </c>
      <c r="C5280" s="118" t="s">
        <v>40</v>
      </c>
      <c r="D5280" s="119" t="s">
        <v>180</v>
      </c>
      <c r="E5280" s="120"/>
      <c r="G5280" s="110"/>
    </row>
    <row r="5281" spans="2:7" ht="21.75" customHeight="1">
      <c r="B5281" s="98" t="s">
        <v>1237</v>
      </c>
      <c r="C5281" s="118" t="s">
        <v>2</v>
      </c>
      <c r="D5281" s="119" t="s">
        <v>182</v>
      </c>
      <c r="E5281" s="117"/>
      <c r="G5281" s="110"/>
    </row>
    <row r="5282" spans="2:7" ht="21.75" customHeight="1">
      <c r="B5282" s="98" t="s">
        <v>1237</v>
      </c>
      <c r="C5282" s="118" t="s">
        <v>28</v>
      </c>
      <c r="D5282" s="119" t="s">
        <v>181</v>
      </c>
      <c r="E5282" s="117"/>
      <c r="G5282" s="110"/>
    </row>
    <row r="5283" spans="2:7" ht="21.75" customHeight="1">
      <c r="B5283" s="98" t="s">
        <v>1237</v>
      </c>
      <c r="C5283" s="118" t="s">
        <v>40</v>
      </c>
      <c r="D5283" s="119" t="s">
        <v>43</v>
      </c>
      <c r="E5283" s="117"/>
      <c r="G5283" s="110"/>
    </row>
    <row r="5284" spans="2:7" ht="21.75" customHeight="1">
      <c r="B5284" s="98" t="s">
        <v>1237</v>
      </c>
      <c r="C5284" s="118" t="s">
        <v>94</v>
      </c>
      <c r="D5284" s="119" t="s">
        <v>1108</v>
      </c>
      <c r="E5284" s="120"/>
      <c r="G5284" s="110"/>
    </row>
    <row r="5285" spans="2:7" ht="21.75" customHeight="1">
      <c r="B5285" s="98" t="s">
        <v>1237</v>
      </c>
      <c r="C5285" s="118" t="s">
        <v>40</v>
      </c>
      <c r="D5285" s="119" t="s">
        <v>180</v>
      </c>
      <c r="E5285" s="117"/>
      <c r="G5285" s="110"/>
    </row>
    <row r="5286" spans="2:7" ht="21.75" customHeight="1">
      <c r="B5286" s="98" t="s">
        <v>1237</v>
      </c>
      <c r="C5286" s="118" t="s">
        <v>2</v>
      </c>
      <c r="D5286" s="119" t="s">
        <v>182</v>
      </c>
      <c r="E5286" s="120"/>
      <c r="G5286" s="110"/>
    </row>
    <row r="5287" spans="2:7" ht="21.75" customHeight="1">
      <c r="B5287" s="98" t="s">
        <v>1237</v>
      </c>
      <c r="C5287" s="118" t="s">
        <v>94</v>
      </c>
      <c r="D5287" s="119" t="s">
        <v>1108</v>
      </c>
      <c r="E5287" s="111"/>
      <c r="G5287" s="110"/>
    </row>
    <row r="5288" spans="2:7" ht="21.75" customHeight="1">
      <c r="B5288" s="98" t="s">
        <v>1237</v>
      </c>
      <c r="C5288" s="118" t="s">
        <v>2</v>
      </c>
      <c r="D5288" s="119" t="s">
        <v>182</v>
      </c>
      <c r="E5288" s="112"/>
      <c r="G5288" s="110"/>
    </row>
    <row r="5289" spans="2:7" ht="21.75" customHeight="1">
      <c r="B5289" s="98" t="s">
        <v>1237</v>
      </c>
      <c r="C5289" s="118" t="s">
        <v>155</v>
      </c>
      <c r="D5289" s="119" t="s">
        <v>1110</v>
      </c>
      <c r="E5289" s="112"/>
      <c r="G5289" s="110"/>
    </row>
    <row r="5290" spans="2:7" ht="21.75" customHeight="1">
      <c r="B5290" s="98" t="s">
        <v>1237</v>
      </c>
      <c r="C5290" s="118" t="s">
        <v>40</v>
      </c>
      <c r="D5290" s="119" t="s">
        <v>180</v>
      </c>
      <c r="E5290" s="113"/>
      <c r="G5290" s="110"/>
    </row>
    <row r="5291" spans="2:7" ht="21.75" customHeight="1">
      <c r="B5291" s="98" t="s">
        <v>1237</v>
      </c>
      <c r="C5291" s="118" t="s">
        <v>28</v>
      </c>
      <c r="D5291" s="119" t="s">
        <v>107</v>
      </c>
      <c r="E5291" s="32"/>
      <c r="G5291" s="110"/>
    </row>
    <row r="5292" spans="2:7" ht="21.75" customHeight="1">
      <c r="B5292" s="98" t="s">
        <v>1237</v>
      </c>
      <c r="C5292" s="118" t="s">
        <v>94</v>
      </c>
      <c r="D5292" s="119" t="s">
        <v>1108</v>
      </c>
      <c r="E5292" s="120"/>
      <c r="G5292" s="110"/>
    </row>
    <row r="5293" spans="2:7" ht="21.75" customHeight="1">
      <c r="B5293" s="98" t="s">
        <v>1237</v>
      </c>
      <c r="C5293" s="118" t="s">
        <v>94</v>
      </c>
      <c r="D5293" s="119" t="s">
        <v>1108</v>
      </c>
      <c r="E5293" s="78"/>
      <c r="G5293" s="110"/>
    </row>
    <row r="5294" spans="2:7" ht="21.75" customHeight="1">
      <c r="B5294" s="98" t="s">
        <v>1237</v>
      </c>
      <c r="C5294" s="118" t="s">
        <v>40</v>
      </c>
      <c r="D5294" s="119" t="s">
        <v>180</v>
      </c>
      <c r="E5294" s="78"/>
      <c r="G5294" s="110"/>
    </row>
    <row r="5295" spans="2:7" ht="21.75" customHeight="1">
      <c r="B5295" s="98" t="s">
        <v>1237</v>
      </c>
      <c r="C5295" s="118" t="s">
        <v>2</v>
      </c>
      <c r="D5295" s="119" t="s">
        <v>182</v>
      </c>
      <c r="E5295" s="78"/>
      <c r="G5295" s="110"/>
    </row>
    <row r="5296" spans="2:7" ht="21.75" customHeight="1">
      <c r="B5296" s="121">
        <v>41444</v>
      </c>
      <c r="C5296" s="118" t="s">
        <v>40</v>
      </c>
      <c r="D5296" s="119" t="s">
        <v>180</v>
      </c>
      <c r="E5296" s="120"/>
      <c r="G5296" s="110"/>
    </row>
    <row r="5297" spans="2:7" ht="21.75" customHeight="1">
      <c r="B5297" s="121">
        <v>41444</v>
      </c>
      <c r="C5297" s="118" t="s">
        <v>392</v>
      </c>
      <c r="D5297" s="119" t="s">
        <v>1115</v>
      </c>
      <c r="E5297" s="120"/>
      <c r="G5297" s="110"/>
    </row>
    <row r="5298" spans="2:7" ht="21.75" customHeight="1">
      <c r="B5298" s="121">
        <v>41444</v>
      </c>
      <c r="C5298" s="118" t="s">
        <v>94</v>
      </c>
      <c r="D5298" s="119" t="s">
        <v>1108</v>
      </c>
      <c r="E5298" s="120"/>
      <c r="G5298" s="110"/>
    </row>
    <row r="5299" spans="2:7" ht="21.75" customHeight="1">
      <c r="B5299" s="121">
        <v>41444</v>
      </c>
      <c r="C5299" s="118" t="s">
        <v>392</v>
      </c>
      <c r="D5299" s="119" t="s">
        <v>1115</v>
      </c>
      <c r="E5299" s="117"/>
      <c r="G5299" s="110"/>
    </row>
    <row r="5300" spans="2:7" ht="21.75" customHeight="1">
      <c r="B5300" s="121">
        <v>41444</v>
      </c>
      <c r="C5300" s="118" t="s">
        <v>94</v>
      </c>
      <c r="D5300" s="119" t="s">
        <v>1196</v>
      </c>
      <c r="E5300" s="117"/>
      <c r="G5300" s="110"/>
    </row>
    <row r="5301" spans="2:7" ht="21.75" customHeight="1">
      <c r="B5301" s="121">
        <v>41444</v>
      </c>
      <c r="C5301" s="118" t="s">
        <v>184</v>
      </c>
      <c r="D5301" s="119" t="s">
        <v>2544</v>
      </c>
      <c r="E5301" s="117"/>
      <c r="G5301" s="110"/>
    </row>
    <row r="5302" spans="2:7" ht="21.75" customHeight="1">
      <c r="B5302" s="121">
        <v>41444</v>
      </c>
      <c r="C5302" s="118" t="s">
        <v>184</v>
      </c>
      <c r="D5302" s="119" t="s">
        <v>2544</v>
      </c>
      <c r="E5302" s="120"/>
      <c r="G5302" s="110"/>
    </row>
    <row r="5303" spans="2:7" ht="21.75" customHeight="1">
      <c r="B5303" s="121">
        <v>41444</v>
      </c>
      <c r="C5303" s="118" t="s">
        <v>2</v>
      </c>
      <c r="D5303" s="119" t="s">
        <v>182</v>
      </c>
      <c r="E5303" s="117"/>
      <c r="G5303" s="110"/>
    </row>
    <row r="5304" spans="2:7" ht="21.75" customHeight="1">
      <c r="B5304" s="121">
        <v>41444</v>
      </c>
      <c r="C5304" s="118" t="s">
        <v>94</v>
      </c>
      <c r="D5304" s="119" t="s">
        <v>1108</v>
      </c>
      <c r="E5304" s="120"/>
      <c r="G5304" s="110"/>
    </row>
    <row r="5305" spans="2:7" ht="21.75" customHeight="1">
      <c r="B5305" s="121">
        <v>41444</v>
      </c>
      <c r="C5305" s="118" t="s">
        <v>40</v>
      </c>
      <c r="D5305" s="119" t="s">
        <v>180</v>
      </c>
      <c r="E5305" s="111"/>
      <c r="G5305" s="110"/>
    </row>
    <row r="5306" spans="2:7" ht="21.75" customHeight="1">
      <c r="B5306" s="121">
        <v>41444</v>
      </c>
      <c r="C5306" s="118" t="s">
        <v>40</v>
      </c>
      <c r="D5306" s="119" t="s">
        <v>43</v>
      </c>
      <c r="E5306" s="112"/>
      <c r="G5306" s="110"/>
    </row>
    <row r="5307" spans="2:7" ht="21.75" customHeight="1">
      <c r="B5307" s="121">
        <v>41444</v>
      </c>
      <c r="C5307" s="118" t="s">
        <v>40</v>
      </c>
      <c r="D5307" s="119" t="s">
        <v>180</v>
      </c>
      <c r="E5307" s="112"/>
      <c r="G5307" s="110"/>
    </row>
    <row r="5308" spans="2:7" ht="21.75" customHeight="1">
      <c r="B5308" s="121">
        <v>41444</v>
      </c>
      <c r="C5308" s="118" t="s">
        <v>94</v>
      </c>
      <c r="D5308" s="119" t="s">
        <v>1108</v>
      </c>
      <c r="E5308" s="113"/>
      <c r="G5308" s="110"/>
    </row>
    <row r="5309" spans="2:7" ht="21.75" customHeight="1">
      <c r="B5309" s="121">
        <v>41444</v>
      </c>
      <c r="C5309" s="118" t="s">
        <v>184</v>
      </c>
      <c r="D5309" s="119" t="s">
        <v>62</v>
      </c>
      <c r="E5309" s="32"/>
      <c r="G5309" s="110"/>
    </row>
    <row r="5310" spans="2:7" ht="21.75" customHeight="1">
      <c r="B5310" s="121">
        <v>41444</v>
      </c>
      <c r="C5310" s="118" t="s">
        <v>40</v>
      </c>
      <c r="D5310" s="119" t="s">
        <v>180</v>
      </c>
      <c r="E5310" s="120"/>
      <c r="G5310" s="110"/>
    </row>
    <row r="5311" spans="2:7" ht="21.75" customHeight="1">
      <c r="B5311" s="121">
        <v>41444</v>
      </c>
      <c r="C5311" s="118" t="s">
        <v>18</v>
      </c>
      <c r="D5311" s="119" t="s">
        <v>112</v>
      </c>
      <c r="E5311" s="78"/>
      <c r="G5311" s="110"/>
    </row>
    <row r="5312" spans="2:7" ht="21.75" customHeight="1">
      <c r="B5312" s="121">
        <v>41444</v>
      </c>
      <c r="C5312" s="118" t="s">
        <v>40</v>
      </c>
      <c r="D5312" s="119" t="s">
        <v>180</v>
      </c>
      <c r="E5312" s="78"/>
      <c r="G5312" s="110"/>
    </row>
    <row r="5313" spans="2:7" ht="21.75" customHeight="1">
      <c r="B5313" s="121">
        <v>41444</v>
      </c>
      <c r="C5313" s="118" t="s">
        <v>94</v>
      </c>
      <c r="D5313" s="119" t="s">
        <v>1239</v>
      </c>
      <c r="E5313" s="78"/>
      <c r="G5313" s="110"/>
    </row>
    <row r="5314" spans="2:7" ht="21.75" customHeight="1">
      <c r="B5314" s="121">
        <v>41444</v>
      </c>
      <c r="C5314" s="118" t="s">
        <v>956</v>
      </c>
      <c r="D5314" s="119" t="s">
        <v>1238</v>
      </c>
      <c r="E5314" s="78"/>
      <c r="G5314" s="110"/>
    </row>
    <row r="5315" spans="2:7" ht="21.75" customHeight="1">
      <c r="B5315" s="121">
        <v>41444</v>
      </c>
      <c r="C5315" s="118" t="s">
        <v>40</v>
      </c>
      <c r="D5315" s="119" t="s">
        <v>1192</v>
      </c>
      <c r="E5315" s="78"/>
      <c r="G5315" s="110"/>
    </row>
    <row r="5316" spans="2:7" ht="21.75" customHeight="1">
      <c r="B5316" s="121">
        <v>41444</v>
      </c>
      <c r="C5316" s="118" t="s">
        <v>2</v>
      </c>
      <c r="D5316" s="119" t="s">
        <v>182</v>
      </c>
      <c r="E5316" s="78"/>
      <c r="G5316" s="110"/>
    </row>
    <row r="5317" spans="2:7" ht="21.75" customHeight="1">
      <c r="B5317" s="121">
        <v>41444</v>
      </c>
      <c r="C5317" s="118" t="s">
        <v>2</v>
      </c>
      <c r="D5317" s="119" t="s">
        <v>182</v>
      </c>
      <c r="E5317" s="9"/>
      <c r="G5317" s="110"/>
    </row>
    <row r="5318" spans="2:7" ht="21.75" customHeight="1">
      <c r="B5318" s="121">
        <v>41444</v>
      </c>
      <c r="C5318" s="118" t="s">
        <v>28</v>
      </c>
      <c r="D5318" s="119" t="s">
        <v>181</v>
      </c>
      <c r="E5318" s="9"/>
      <c r="G5318" s="110"/>
    </row>
    <row r="5319" spans="2:7" ht="21.75" customHeight="1">
      <c r="B5319" s="121">
        <v>41444</v>
      </c>
      <c r="C5319" s="118" t="s">
        <v>28</v>
      </c>
      <c r="D5319" s="119" t="s">
        <v>181</v>
      </c>
      <c r="E5319" s="9"/>
      <c r="G5319" s="110"/>
    </row>
    <row r="5320" spans="2:7" ht="21.75" customHeight="1">
      <c r="B5320" s="121">
        <v>41444</v>
      </c>
      <c r="C5320" s="118" t="s">
        <v>2</v>
      </c>
      <c r="D5320" s="119" t="s">
        <v>105</v>
      </c>
      <c r="E5320" s="9"/>
      <c r="G5320" s="110"/>
    </row>
    <row r="5321" spans="2:7" ht="21.75" customHeight="1">
      <c r="B5321" s="121">
        <v>41444</v>
      </c>
      <c r="C5321" s="118" t="s">
        <v>40</v>
      </c>
      <c r="D5321" s="119" t="s">
        <v>180</v>
      </c>
      <c r="E5321" s="9"/>
      <c r="G5321" s="110"/>
    </row>
    <row r="5322" spans="2:7" ht="21.75" customHeight="1">
      <c r="B5322" s="121">
        <v>41445</v>
      </c>
      <c r="C5322" s="118" t="s">
        <v>28</v>
      </c>
      <c r="D5322" s="119" t="s">
        <v>431</v>
      </c>
      <c r="E5322" s="120"/>
      <c r="G5322" s="110"/>
    </row>
    <row r="5323" spans="2:7" ht="21.75" customHeight="1">
      <c r="B5323" s="121">
        <v>41445</v>
      </c>
      <c r="C5323" s="118" t="s">
        <v>2</v>
      </c>
      <c r="D5323" s="119" t="s">
        <v>105</v>
      </c>
      <c r="E5323" s="120"/>
      <c r="G5323" s="110"/>
    </row>
    <row r="5324" spans="2:7" ht="21.75" customHeight="1">
      <c r="B5324" s="121">
        <v>41445</v>
      </c>
      <c r="C5324" s="118" t="s">
        <v>184</v>
      </c>
      <c r="D5324" s="119" t="s">
        <v>62</v>
      </c>
      <c r="E5324" s="120"/>
      <c r="G5324" s="110"/>
    </row>
    <row r="5325" spans="2:7" ht="21.75" customHeight="1">
      <c r="B5325" s="121">
        <v>41445</v>
      </c>
      <c r="C5325" s="118" t="s">
        <v>40</v>
      </c>
      <c r="D5325" s="119" t="s">
        <v>180</v>
      </c>
      <c r="E5325" s="117"/>
      <c r="G5325" s="110"/>
    </row>
    <row r="5326" spans="2:7" ht="21.75" customHeight="1">
      <c r="B5326" s="121">
        <v>41445</v>
      </c>
      <c r="C5326" s="118" t="s">
        <v>40</v>
      </c>
      <c r="D5326" s="119" t="s">
        <v>43</v>
      </c>
      <c r="E5326" s="117"/>
      <c r="G5326" s="110"/>
    </row>
    <row r="5327" spans="2:7" ht="21.75" customHeight="1">
      <c r="B5327" s="121">
        <v>41445</v>
      </c>
      <c r="C5327" s="118" t="s">
        <v>155</v>
      </c>
      <c r="D5327" s="119" t="s">
        <v>156</v>
      </c>
      <c r="E5327" s="117"/>
      <c r="G5327" s="110"/>
    </row>
    <row r="5328" spans="2:7" ht="21.75" customHeight="1">
      <c r="B5328" s="121">
        <v>41445</v>
      </c>
      <c r="C5328" s="118" t="s">
        <v>40</v>
      </c>
      <c r="D5328" s="119" t="s">
        <v>180</v>
      </c>
      <c r="E5328" s="120"/>
      <c r="G5328" s="110"/>
    </row>
    <row r="5329" spans="2:7" ht="21.75" customHeight="1">
      <c r="B5329" s="121">
        <v>41445</v>
      </c>
      <c r="C5329" s="118" t="s">
        <v>956</v>
      </c>
      <c r="D5329" s="119" t="s">
        <v>1238</v>
      </c>
      <c r="E5329" s="117"/>
      <c r="G5329" s="110"/>
    </row>
    <row r="5330" spans="2:7" ht="21.75" customHeight="1">
      <c r="B5330" s="121">
        <v>41445</v>
      </c>
      <c r="C5330" s="118" t="s">
        <v>2</v>
      </c>
      <c r="D5330" s="119" t="s">
        <v>182</v>
      </c>
      <c r="E5330" s="120"/>
      <c r="G5330" s="110"/>
    </row>
    <row r="5331" spans="2:7" ht="21.75" customHeight="1">
      <c r="B5331" s="121">
        <v>41445</v>
      </c>
      <c r="C5331" s="118" t="s">
        <v>40</v>
      </c>
      <c r="D5331" s="119" t="s">
        <v>43</v>
      </c>
      <c r="E5331" s="111"/>
      <c r="G5331" s="110"/>
    </row>
    <row r="5332" spans="2:7" ht="21.75" customHeight="1">
      <c r="B5332" s="121">
        <v>41445</v>
      </c>
      <c r="C5332" s="118" t="s">
        <v>155</v>
      </c>
      <c r="D5332" s="119" t="s">
        <v>1240</v>
      </c>
      <c r="E5332" s="112"/>
      <c r="G5332" s="110"/>
    </row>
    <row r="5333" spans="2:7" ht="21.75" customHeight="1">
      <c r="B5333" s="121">
        <v>41445</v>
      </c>
      <c r="C5333" s="118" t="s">
        <v>40</v>
      </c>
      <c r="D5333" s="119" t="s">
        <v>180</v>
      </c>
      <c r="E5333" s="112"/>
      <c r="G5333" s="110"/>
    </row>
    <row r="5334" spans="2:7" ht="21.75" customHeight="1">
      <c r="B5334" s="121">
        <v>41445</v>
      </c>
      <c r="C5334" s="118" t="s">
        <v>40</v>
      </c>
      <c r="D5334" s="119" t="s">
        <v>180</v>
      </c>
      <c r="E5334" s="113"/>
      <c r="G5334" s="110"/>
    </row>
    <row r="5335" spans="2:7" ht="21.75" customHeight="1">
      <c r="B5335" s="121">
        <v>41445</v>
      </c>
      <c r="C5335" s="118" t="s">
        <v>40</v>
      </c>
      <c r="D5335" s="119" t="s">
        <v>180</v>
      </c>
      <c r="E5335" s="32"/>
      <c r="G5335" s="110"/>
    </row>
    <row r="5336" spans="2:7" ht="21.75" customHeight="1">
      <c r="B5336" s="121">
        <v>41445</v>
      </c>
      <c r="C5336" s="118" t="s">
        <v>28</v>
      </c>
      <c r="D5336" s="119" t="s">
        <v>107</v>
      </c>
      <c r="E5336" s="120"/>
      <c r="G5336" s="110"/>
    </row>
    <row r="5337" spans="2:7" ht="21.75" customHeight="1">
      <c r="B5337" s="121">
        <v>41445</v>
      </c>
      <c r="C5337" s="118" t="s">
        <v>40</v>
      </c>
      <c r="D5337" s="119" t="s">
        <v>43</v>
      </c>
      <c r="E5337" s="78"/>
      <c r="G5337" s="110"/>
    </row>
    <row r="5338" spans="2:7" ht="21.75" customHeight="1">
      <c r="B5338" s="121">
        <v>41445</v>
      </c>
      <c r="C5338" s="118" t="s">
        <v>40</v>
      </c>
      <c r="D5338" s="119" t="s">
        <v>180</v>
      </c>
      <c r="E5338" s="78"/>
      <c r="G5338" s="110"/>
    </row>
    <row r="5339" spans="2:7" ht="21.75" customHeight="1">
      <c r="B5339" s="121">
        <v>41445</v>
      </c>
      <c r="C5339" s="118" t="s">
        <v>392</v>
      </c>
      <c r="D5339" s="119" t="s">
        <v>1115</v>
      </c>
      <c r="E5339" s="78"/>
      <c r="G5339" s="110"/>
    </row>
    <row r="5340" spans="2:7" ht="21.75" customHeight="1">
      <c r="B5340" s="121">
        <v>41445</v>
      </c>
      <c r="C5340" s="118" t="s">
        <v>94</v>
      </c>
      <c r="D5340" s="119" t="s">
        <v>1108</v>
      </c>
      <c r="E5340" s="78"/>
      <c r="G5340" s="110"/>
    </row>
    <row r="5341" spans="2:7" ht="21.75" customHeight="1">
      <c r="B5341" s="121">
        <v>41445</v>
      </c>
      <c r="C5341" s="118" t="s">
        <v>18</v>
      </c>
      <c r="D5341" s="119" t="s">
        <v>112</v>
      </c>
      <c r="E5341" s="78"/>
      <c r="G5341" s="110"/>
    </row>
    <row r="5342" spans="2:7" ht="21.75" customHeight="1">
      <c r="B5342" s="121">
        <v>41445</v>
      </c>
      <c r="C5342" s="118" t="s">
        <v>94</v>
      </c>
      <c r="D5342" s="119" t="s">
        <v>1196</v>
      </c>
      <c r="E5342" s="78"/>
      <c r="G5342" s="110"/>
    </row>
    <row r="5343" spans="2:7" ht="21.75" customHeight="1">
      <c r="B5343" s="121">
        <v>41445</v>
      </c>
      <c r="C5343" s="118" t="s">
        <v>28</v>
      </c>
      <c r="D5343" s="119" t="s">
        <v>107</v>
      </c>
      <c r="E5343" s="9"/>
      <c r="G5343" s="110"/>
    </row>
    <row r="5344" spans="2:7" ht="21.75" customHeight="1">
      <c r="B5344" s="121">
        <v>41446</v>
      </c>
      <c r="C5344" s="118" t="s">
        <v>2</v>
      </c>
      <c r="D5344" s="119" t="s">
        <v>182</v>
      </c>
      <c r="E5344" s="120"/>
      <c r="G5344" s="110"/>
    </row>
    <row r="5345" spans="2:7" ht="21.75" customHeight="1">
      <c r="B5345" s="121">
        <v>41446</v>
      </c>
      <c r="C5345" s="118" t="s">
        <v>40</v>
      </c>
      <c r="D5345" s="119" t="s">
        <v>180</v>
      </c>
      <c r="E5345" s="120"/>
      <c r="G5345" s="110"/>
    </row>
    <row r="5346" spans="2:7" ht="21.75" customHeight="1">
      <c r="B5346" s="121">
        <v>41446</v>
      </c>
      <c r="C5346" s="118" t="s">
        <v>40</v>
      </c>
      <c r="D5346" s="119" t="s">
        <v>43</v>
      </c>
      <c r="E5346" s="120"/>
      <c r="G5346" s="110"/>
    </row>
    <row r="5347" spans="2:7" ht="21.75" customHeight="1">
      <c r="B5347" s="121">
        <v>41446</v>
      </c>
      <c r="C5347" s="118" t="s">
        <v>40</v>
      </c>
      <c r="D5347" s="119" t="s">
        <v>180</v>
      </c>
      <c r="E5347" s="117"/>
      <c r="G5347" s="110"/>
    </row>
    <row r="5348" spans="2:7" ht="21.75" customHeight="1">
      <c r="B5348" s="121">
        <v>41446</v>
      </c>
      <c r="C5348" s="118" t="s">
        <v>3</v>
      </c>
      <c r="D5348" s="119" t="s">
        <v>1241</v>
      </c>
      <c r="E5348" s="117"/>
      <c r="G5348" s="110"/>
    </row>
    <row r="5349" spans="2:7" ht="21.75" customHeight="1">
      <c r="B5349" s="121">
        <v>41446</v>
      </c>
      <c r="C5349" s="118" t="s">
        <v>2</v>
      </c>
      <c r="D5349" s="119" t="s">
        <v>182</v>
      </c>
      <c r="E5349" s="117"/>
      <c r="G5349" s="110"/>
    </row>
    <row r="5350" spans="2:7" ht="21.75" customHeight="1">
      <c r="B5350" s="121">
        <v>41446</v>
      </c>
      <c r="C5350" s="118" t="s">
        <v>28</v>
      </c>
      <c r="D5350" s="119" t="s">
        <v>107</v>
      </c>
      <c r="E5350" s="120"/>
      <c r="G5350" s="110"/>
    </row>
    <row r="5351" spans="2:7" ht="21.75" customHeight="1">
      <c r="B5351" s="121">
        <v>41446</v>
      </c>
      <c r="C5351" s="118" t="s">
        <v>2</v>
      </c>
      <c r="D5351" s="119" t="s">
        <v>182</v>
      </c>
      <c r="E5351" s="117"/>
      <c r="G5351" s="110"/>
    </row>
    <row r="5352" spans="2:7" ht="21.75" customHeight="1">
      <c r="B5352" s="121">
        <v>41446</v>
      </c>
      <c r="C5352" s="118" t="s">
        <v>184</v>
      </c>
      <c r="D5352" s="119" t="s">
        <v>2544</v>
      </c>
      <c r="E5352" s="120"/>
      <c r="G5352" s="110"/>
    </row>
    <row r="5353" spans="2:7" ht="21.75" customHeight="1">
      <c r="B5353" s="121">
        <v>41446</v>
      </c>
      <c r="C5353" s="118" t="s">
        <v>155</v>
      </c>
      <c r="D5353" s="119" t="s">
        <v>1242</v>
      </c>
      <c r="E5353" s="111"/>
      <c r="G5353" s="110"/>
    </row>
    <row r="5354" spans="2:7" ht="21.75" customHeight="1">
      <c r="B5354" s="121">
        <v>41446</v>
      </c>
      <c r="C5354" s="118" t="s">
        <v>2</v>
      </c>
      <c r="D5354" s="119" t="s">
        <v>182</v>
      </c>
      <c r="E5354" s="112"/>
      <c r="G5354" s="110"/>
    </row>
    <row r="5355" spans="2:7" ht="21.75" customHeight="1">
      <c r="B5355" s="121">
        <v>41446</v>
      </c>
      <c r="C5355" s="118" t="s">
        <v>2</v>
      </c>
      <c r="D5355" s="119" t="s">
        <v>105</v>
      </c>
      <c r="E5355" s="112"/>
      <c r="G5355" s="110"/>
    </row>
    <row r="5356" spans="2:7" ht="21.75" customHeight="1">
      <c r="B5356" s="121">
        <v>41446</v>
      </c>
      <c r="C5356" s="118" t="s">
        <v>40</v>
      </c>
      <c r="D5356" s="119" t="s">
        <v>180</v>
      </c>
      <c r="E5356" s="113"/>
      <c r="G5356" s="110"/>
    </row>
    <row r="5357" spans="2:7" ht="21.75" customHeight="1">
      <c r="B5357" s="121">
        <v>41446</v>
      </c>
      <c r="C5357" s="118" t="s">
        <v>40</v>
      </c>
      <c r="D5357" s="119" t="s">
        <v>43</v>
      </c>
      <c r="E5357" s="32"/>
      <c r="G5357" s="110"/>
    </row>
    <row r="5358" spans="2:7" ht="21.75" customHeight="1">
      <c r="B5358" s="121">
        <v>41446</v>
      </c>
      <c r="C5358" s="118" t="s">
        <v>184</v>
      </c>
      <c r="D5358" s="119" t="s">
        <v>62</v>
      </c>
      <c r="E5358" s="120"/>
      <c r="G5358" s="110"/>
    </row>
    <row r="5359" spans="2:7" ht="21.75" customHeight="1">
      <c r="B5359" s="121">
        <v>41446</v>
      </c>
      <c r="C5359" s="118" t="s">
        <v>28</v>
      </c>
      <c r="D5359" s="119" t="s">
        <v>431</v>
      </c>
      <c r="E5359" s="78"/>
      <c r="G5359" s="110"/>
    </row>
    <row r="5360" spans="2:7" ht="21.75" customHeight="1">
      <c r="B5360" s="121">
        <v>41446</v>
      </c>
      <c r="C5360" s="118" t="s">
        <v>40</v>
      </c>
      <c r="D5360" s="119" t="s">
        <v>1243</v>
      </c>
      <c r="E5360" s="78"/>
      <c r="G5360" s="110"/>
    </row>
    <row r="5361" spans="2:7" ht="21.75" customHeight="1">
      <c r="B5361" s="121">
        <v>41446</v>
      </c>
      <c r="C5361" s="118" t="s">
        <v>40</v>
      </c>
      <c r="D5361" s="119" t="s">
        <v>180</v>
      </c>
      <c r="E5361" s="78"/>
      <c r="G5361" s="110"/>
    </row>
    <row r="5362" spans="2:7" ht="21.75" customHeight="1">
      <c r="B5362" s="121">
        <v>41446</v>
      </c>
      <c r="C5362" s="118" t="s">
        <v>956</v>
      </c>
      <c r="D5362" s="119" t="s">
        <v>1238</v>
      </c>
      <c r="E5362" s="78"/>
      <c r="G5362" s="110"/>
    </row>
    <row r="5363" spans="2:7" ht="21.75" customHeight="1">
      <c r="B5363" s="121">
        <v>41446</v>
      </c>
      <c r="C5363" s="118" t="s">
        <v>2</v>
      </c>
      <c r="D5363" s="119" t="s">
        <v>182</v>
      </c>
      <c r="E5363" s="78"/>
      <c r="G5363" s="110"/>
    </row>
    <row r="5364" spans="2:7" ht="21.75" customHeight="1">
      <c r="B5364" s="121">
        <v>41446</v>
      </c>
      <c r="C5364" s="118" t="s">
        <v>94</v>
      </c>
      <c r="D5364" s="119" t="s">
        <v>641</v>
      </c>
      <c r="E5364" s="78"/>
      <c r="G5364" s="110"/>
    </row>
    <row r="5365" spans="2:7" ht="21.75" customHeight="1">
      <c r="B5365" s="98" t="s">
        <v>1244</v>
      </c>
      <c r="C5365" s="118" t="s">
        <v>2</v>
      </c>
      <c r="D5365" s="119" t="s">
        <v>105</v>
      </c>
      <c r="E5365" s="120"/>
      <c r="G5365" s="110"/>
    </row>
    <row r="5366" spans="2:7" ht="21.75" customHeight="1">
      <c r="B5366" s="98" t="s">
        <v>1244</v>
      </c>
      <c r="C5366" s="118" t="s">
        <v>3</v>
      </c>
      <c r="D5366" s="123" t="s">
        <v>616</v>
      </c>
      <c r="E5366" s="120"/>
      <c r="G5366" s="110"/>
    </row>
    <row r="5367" spans="2:7" ht="21.75" customHeight="1">
      <c r="B5367" s="98" t="s">
        <v>1244</v>
      </c>
      <c r="C5367" s="118" t="s">
        <v>3</v>
      </c>
      <c r="D5367" s="123" t="s">
        <v>652</v>
      </c>
      <c r="E5367" s="120"/>
      <c r="G5367" s="110"/>
    </row>
    <row r="5368" spans="2:7" ht="21.75" customHeight="1">
      <c r="B5368" s="98" t="s">
        <v>1244</v>
      </c>
      <c r="C5368" s="118" t="s">
        <v>3</v>
      </c>
      <c r="D5368" s="123" t="s">
        <v>616</v>
      </c>
      <c r="E5368" s="117"/>
      <c r="G5368" s="110"/>
    </row>
    <row r="5369" spans="2:7" ht="21.75" customHeight="1">
      <c r="B5369" s="98" t="s">
        <v>1244</v>
      </c>
      <c r="C5369" s="118" t="s">
        <v>3</v>
      </c>
      <c r="D5369" s="123" t="s">
        <v>616</v>
      </c>
      <c r="E5369" s="117"/>
      <c r="G5369" s="110"/>
    </row>
    <row r="5370" spans="2:7" ht="21.75" customHeight="1">
      <c r="B5370" s="98" t="s">
        <v>1244</v>
      </c>
      <c r="C5370" s="118" t="s">
        <v>3</v>
      </c>
      <c r="D5370" s="123" t="s">
        <v>616</v>
      </c>
      <c r="E5370" s="117"/>
      <c r="G5370" s="110"/>
    </row>
    <row r="5371" spans="2:7" ht="21.75" customHeight="1">
      <c r="B5371" s="98" t="s">
        <v>1244</v>
      </c>
      <c r="C5371" s="118" t="s">
        <v>3</v>
      </c>
      <c r="D5371" s="123" t="s">
        <v>616</v>
      </c>
      <c r="E5371" s="120"/>
      <c r="G5371" s="110"/>
    </row>
    <row r="5372" spans="2:7" ht="21.75" customHeight="1">
      <c r="B5372" s="98" t="s">
        <v>1244</v>
      </c>
      <c r="C5372" s="118" t="s">
        <v>184</v>
      </c>
      <c r="D5372" s="119" t="s">
        <v>62</v>
      </c>
      <c r="E5372" s="117"/>
      <c r="G5372" s="110"/>
    </row>
    <row r="5373" spans="2:7" ht="21.75" customHeight="1">
      <c r="B5373" s="98" t="s">
        <v>1244</v>
      </c>
      <c r="C5373" s="118" t="s">
        <v>2</v>
      </c>
      <c r="D5373" s="119" t="s">
        <v>1245</v>
      </c>
      <c r="E5373" s="120"/>
      <c r="G5373" s="110"/>
    </row>
    <row r="5374" spans="2:7" ht="21.75" customHeight="1">
      <c r="B5374" s="98" t="s">
        <v>1244</v>
      </c>
      <c r="C5374" s="118" t="s">
        <v>40</v>
      </c>
      <c r="D5374" s="119" t="s">
        <v>180</v>
      </c>
      <c r="E5374" s="111"/>
      <c r="G5374" s="110"/>
    </row>
    <row r="5375" spans="2:7" ht="21.75" customHeight="1">
      <c r="B5375" s="98" t="s">
        <v>1244</v>
      </c>
      <c r="C5375" s="118" t="s">
        <v>40</v>
      </c>
      <c r="D5375" s="119" t="s">
        <v>180</v>
      </c>
      <c r="E5375" s="112"/>
      <c r="G5375" s="110"/>
    </row>
    <row r="5376" spans="2:7" ht="21.75" customHeight="1">
      <c r="B5376" s="98" t="s">
        <v>1244</v>
      </c>
      <c r="C5376" s="118" t="s">
        <v>40</v>
      </c>
      <c r="D5376" s="119" t="s">
        <v>43</v>
      </c>
      <c r="E5376" s="112"/>
      <c r="G5376" s="110"/>
    </row>
    <row r="5377" spans="2:7" ht="21.75" customHeight="1">
      <c r="B5377" s="98" t="s">
        <v>1244</v>
      </c>
      <c r="C5377" s="118" t="s">
        <v>28</v>
      </c>
      <c r="D5377" s="119" t="s">
        <v>431</v>
      </c>
      <c r="E5377" s="113"/>
      <c r="G5377" s="110"/>
    </row>
    <row r="5378" spans="2:7" ht="21.75" customHeight="1">
      <c r="B5378" s="98" t="s">
        <v>1244</v>
      </c>
      <c r="C5378" s="118" t="s">
        <v>2</v>
      </c>
      <c r="D5378" s="119" t="s">
        <v>1245</v>
      </c>
      <c r="E5378" s="32"/>
      <c r="G5378" s="110"/>
    </row>
    <row r="5379" spans="2:7" ht="21.75" customHeight="1">
      <c r="B5379" s="98" t="s">
        <v>1244</v>
      </c>
      <c r="C5379" s="118" t="s">
        <v>3</v>
      </c>
      <c r="D5379" s="123" t="s">
        <v>616</v>
      </c>
      <c r="E5379" s="120"/>
      <c r="G5379" s="110"/>
    </row>
    <row r="5380" spans="2:7" ht="21.75" customHeight="1">
      <c r="B5380" s="98" t="s">
        <v>1244</v>
      </c>
      <c r="C5380" s="118" t="s">
        <v>3</v>
      </c>
      <c r="D5380" s="123" t="s">
        <v>616</v>
      </c>
      <c r="E5380" s="78"/>
      <c r="G5380" s="110"/>
    </row>
    <row r="5381" spans="2:7" ht="21.75" customHeight="1">
      <c r="B5381" s="98" t="s">
        <v>1244</v>
      </c>
      <c r="C5381" s="118" t="s">
        <v>155</v>
      </c>
      <c r="D5381" s="118" t="s">
        <v>1246</v>
      </c>
      <c r="E5381" s="78"/>
      <c r="G5381" s="110"/>
    </row>
    <row r="5382" spans="2:7" ht="21.75" customHeight="1">
      <c r="B5382" s="121">
        <v>41449</v>
      </c>
      <c r="C5382" s="118" t="s">
        <v>2</v>
      </c>
      <c r="D5382" s="119" t="s">
        <v>105</v>
      </c>
      <c r="E5382" s="120"/>
      <c r="G5382" s="110"/>
    </row>
    <row r="5383" spans="2:7" ht="21.75" customHeight="1">
      <c r="B5383" s="121">
        <v>41449</v>
      </c>
      <c r="C5383" s="118" t="s">
        <v>184</v>
      </c>
      <c r="D5383" s="119" t="s">
        <v>62</v>
      </c>
      <c r="E5383" s="120"/>
      <c r="G5383" s="110"/>
    </row>
    <row r="5384" spans="2:7" ht="21.75" customHeight="1">
      <c r="B5384" s="121">
        <v>41449</v>
      </c>
      <c r="C5384" s="118" t="s">
        <v>40</v>
      </c>
      <c r="D5384" s="119" t="s">
        <v>180</v>
      </c>
      <c r="E5384" s="120"/>
      <c r="G5384" s="110"/>
    </row>
    <row r="5385" spans="2:7" ht="21.75" customHeight="1">
      <c r="B5385" s="121">
        <v>41449</v>
      </c>
      <c r="C5385" s="118" t="s">
        <v>40</v>
      </c>
      <c r="D5385" s="119" t="s">
        <v>1192</v>
      </c>
      <c r="E5385" s="117"/>
      <c r="G5385" s="110"/>
    </row>
    <row r="5386" spans="2:7" ht="21.75" customHeight="1">
      <c r="B5386" s="121">
        <v>41449</v>
      </c>
      <c r="C5386" s="118" t="s">
        <v>40</v>
      </c>
      <c r="D5386" s="119" t="s">
        <v>180</v>
      </c>
      <c r="E5386" s="117"/>
      <c r="G5386" s="110"/>
    </row>
    <row r="5387" spans="2:7" ht="21.75" customHeight="1">
      <c r="B5387" s="121">
        <v>41449</v>
      </c>
      <c r="C5387" s="118" t="s">
        <v>2</v>
      </c>
      <c r="D5387" s="119" t="s">
        <v>182</v>
      </c>
      <c r="E5387" s="117"/>
      <c r="G5387" s="110"/>
    </row>
    <row r="5388" spans="2:7" ht="21.75" customHeight="1">
      <c r="B5388" s="121">
        <v>41449</v>
      </c>
      <c r="C5388" s="118" t="s">
        <v>155</v>
      </c>
      <c r="D5388" s="119" t="s">
        <v>1110</v>
      </c>
      <c r="E5388" s="120"/>
      <c r="G5388" s="110"/>
    </row>
    <row r="5389" spans="2:7" ht="21.75" customHeight="1">
      <c r="B5389" s="121">
        <v>41449</v>
      </c>
      <c r="C5389" s="118" t="s">
        <v>40</v>
      </c>
      <c r="D5389" s="119" t="s">
        <v>180</v>
      </c>
      <c r="E5389" s="117"/>
      <c r="G5389" s="110"/>
    </row>
    <row r="5390" spans="2:7" ht="21.75" customHeight="1">
      <c r="B5390" s="121">
        <v>41449</v>
      </c>
      <c r="C5390" s="118" t="s">
        <v>956</v>
      </c>
      <c r="D5390" s="119" t="s">
        <v>1238</v>
      </c>
      <c r="E5390" s="120"/>
      <c r="G5390" s="110"/>
    </row>
    <row r="5391" spans="2:7" ht="21.75" customHeight="1">
      <c r="B5391" s="121">
        <v>41449</v>
      </c>
      <c r="C5391" s="118" t="s">
        <v>28</v>
      </c>
      <c r="D5391" s="119" t="s">
        <v>431</v>
      </c>
      <c r="E5391" s="111"/>
      <c r="G5391" s="110"/>
    </row>
    <row r="5392" spans="2:7" ht="21.75" customHeight="1">
      <c r="B5392" s="121">
        <v>41449</v>
      </c>
      <c r="C5392" s="118" t="s">
        <v>2</v>
      </c>
      <c r="D5392" s="119" t="s">
        <v>182</v>
      </c>
      <c r="E5392" s="112"/>
      <c r="G5392" s="110"/>
    </row>
    <row r="5393" spans="2:7" ht="21.75" customHeight="1">
      <c r="B5393" s="121">
        <v>41449</v>
      </c>
      <c r="C5393" s="118" t="s">
        <v>94</v>
      </c>
      <c r="D5393" s="119" t="s">
        <v>1183</v>
      </c>
      <c r="E5393" s="112"/>
      <c r="G5393" s="110"/>
    </row>
    <row r="5394" spans="2:7" ht="21.75" customHeight="1">
      <c r="B5394" s="121">
        <v>41449</v>
      </c>
      <c r="C5394" s="118" t="s">
        <v>184</v>
      </c>
      <c r="D5394" s="119" t="s">
        <v>62</v>
      </c>
      <c r="E5394" s="113"/>
      <c r="G5394" s="110"/>
    </row>
    <row r="5395" spans="2:7" ht="21.75" customHeight="1">
      <c r="B5395" s="121">
        <v>41449</v>
      </c>
      <c r="C5395" s="118" t="s">
        <v>40</v>
      </c>
      <c r="D5395" s="119" t="s">
        <v>43</v>
      </c>
      <c r="E5395" s="32"/>
      <c r="G5395" s="110"/>
    </row>
    <row r="5396" spans="2:7" ht="21.75" customHeight="1">
      <c r="B5396" s="121">
        <v>41449</v>
      </c>
      <c r="C5396" s="118" t="s">
        <v>40</v>
      </c>
      <c r="D5396" s="119" t="s">
        <v>43</v>
      </c>
      <c r="E5396" s="120"/>
      <c r="G5396" s="110"/>
    </row>
    <row r="5397" spans="2:7" ht="21.75" customHeight="1">
      <c r="B5397" s="121">
        <v>41449</v>
      </c>
      <c r="C5397" s="118" t="s">
        <v>40</v>
      </c>
      <c r="D5397" s="119" t="s">
        <v>43</v>
      </c>
      <c r="E5397" s="78"/>
      <c r="G5397" s="110"/>
    </row>
    <row r="5398" spans="2:7" ht="21.75" customHeight="1">
      <c r="B5398" s="121">
        <v>41449</v>
      </c>
      <c r="C5398" s="118" t="s">
        <v>2</v>
      </c>
      <c r="D5398" s="119" t="s">
        <v>182</v>
      </c>
      <c r="E5398" s="78"/>
      <c r="G5398" s="110"/>
    </row>
    <row r="5399" spans="2:7" ht="21.75" customHeight="1">
      <c r="B5399" s="121">
        <v>41449</v>
      </c>
      <c r="C5399" s="118" t="s">
        <v>40</v>
      </c>
      <c r="D5399" s="119" t="s">
        <v>1218</v>
      </c>
      <c r="E5399" s="78"/>
      <c r="G5399" s="110"/>
    </row>
    <row r="5400" spans="2:7" ht="21.75" customHeight="1">
      <c r="B5400" s="121">
        <v>41449</v>
      </c>
      <c r="C5400" s="118" t="s">
        <v>2</v>
      </c>
      <c r="D5400" s="119" t="s">
        <v>182</v>
      </c>
      <c r="E5400" s="78"/>
      <c r="G5400" s="110"/>
    </row>
    <row r="5401" spans="2:7" ht="21.75" customHeight="1">
      <c r="B5401" s="121">
        <v>41449</v>
      </c>
      <c r="C5401" s="118" t="s">
        <v>40</v>
      </c>
      <c r="D5401" s="119" t="s">
        <v>43</v>
      </c>
      <c r="E5401" s="78"/>
      <c r="G5401" s="110"/>
    </row>
    <row r="5402" spans="2:7" ht="21.75" customHeight="1">
      <c r="B5402" s="121">
        <v>41449</v>
      </c>
      <c r="C5402" s="118" t="s">
        <v>40</v>
      </c>
      <c r="D5402" s="119" t="s">
        <v>180</v>
      </c>
      <c r="E5402" s="78"/>
      <c r="G5402" s="110"/>
    </row>
    <row r="5403" spans="2:7" ht="21.75" customHeight="1">
      <c r="B5403" s="121">
        <v>41449</v>
      </c>
      <c r="C5403" s="118" t="s">
        <v>28</v>
      </c>
      <c r="D5403" s="119" t="s">
        <v>107</v>
      </c>
      <c r="E5403" s="9"/>
      <c r="G5403" s="110"/>
    </row>
    <row r="5404" spans="2:7" ht="21.75" customHeight="1">
      <c r="B5404" s="121">
        <v>41449</v>
      </c>
      <c r="C5404" s="118" t="s">
        <v>94</v>
      </c>
      <c r="D5404" s="119" t="s">
        <v>1108</v>
      </c>
      <c r="E5404" s="9"/>
      <c r="G5404" s="110"/>
    </row>
    <row r="5405" spans="2:7" ht="21.75" customHeight="1">
      <c r="B5405" s="121">
        <v>41449</v>
      </c>
      <c r="C5405" s="118" t="s">
        <v>18</v>
      </c>
      <c r="D5405" s="119" t="s">
        <v>1248</v>
      </c>
      <c r="E5405" s="9"/>
      <c r="G5405" s="110"/>
    </row>
    <row r="5406" spans="2:7" ht="21.75" customHeight="1">
      <c r="B5406" s="121">
        <v>41449</v>
      </c>
      <c r="C5406" s="118" t="s">
        <v>28</v>
      </c>
      <c r="D5406" s="119" t="s">
        <v>1204</v>
      </c>
      <c r="E5406" s="9"/>
      <c r="G5406" s="110"/>
    </row>
    <row r="5407" spans="2:7" ht="21.75" customHeight="1">
      <c r="B5407" s="121">
        <v>41449</v>
      </c>
      <c r="C5407" s="118" t="s">
        <v>40</v>
      </c>
      <c r="D5407" s="119" t="s">
        <v>180</v>
      </c>
      <c r="E5407" s="9"/>
      <c r="G5407" s="110"/>
    </row>
    <row r="5408" spans="2:7" ht="21.75" customHeight="1">
      <c r="B5408" s="121">
        <v>41449</v>
      </c>
      <c r="C5408" s="118" t="s">
        <v>2</v>
      </c>
      <c r="D5408" s="119" t="s">
        <v>182</v>
      </c>
      <c r="E5408" s="9"/>
      <c r="G5408" s="110"/>
    </row>
    <row r="5409" spans="2:7" ht="21.75" customHeight="1">
      <c r="B5409" s="121">
        <v>41450</v>
      </c>
      <c r="C5409" s="118" t="s">
        <v>40</v>
      </c>
      <c r="D5409" s="119" t="s">
        <v>180</v>
      </c>
      <c r="E5409" s="120"/>
      <c r="G5409" s="110"/>
    </row>
    <row r="5410" spans="2:7" ht="21.75" customHeight="1">
      <c r="B5410" s="121">
        <v>41450</v>
      </c>
      <c r="C5410" s="118" t="s">
        <v>956</v>
      </c>
      <c r="D5410" s="119" t="s">
        <v>1238</v>
      </c>
      <c r="E5410" s="120"/>
      <c r="G5410" s="110"/>
    </row>
    <row r="5411" spans="2:7" ht="21.75" customHeight="1">
      <c r="B5411" s="121">
        <v>41450</v>
      </c>
      <c r="C5411" s="118" t="s">
        <v>94</v>
      </c>
      <c r="D5411" s="119" t="s">
        <v>1108</v>
      </c>
      <c r="E5411" s="120"/>
      <c r="G5411" s="110"/>
    </row>
    <row r="5412" spans="2:7" ht="21.75" customHeight="1">
      <c r="B5412" s="121">
        <v>41450</v>
      </c>
      <c r="C5412" s="118" t="s">
        <v>28</v>
      </c>
      <c r="D5412" s="119" t="s">
        <v>431</v>
      </c>
      <c r="E5412" s="117"/>
      <c r="G5412" s="110"/>
    </row>
    <row r="5413" spans="2:7" ht="21.75" customHeight="1">
      <c r="B5413" s="121">
        <v>41450</v>
      </c>
      <c r="C5413" s="118" t="s">
        <v>28</v>
      </c>
      <c r="D5413" s="119" t="s">
        <v>431</v>
      </c>
      <c r="E5413" s="117"/>
      <c r="G5413" s="110"/>
    </row>
    <row r="5414" spans="2:7" ht="21.75" customHeight="1">
      <c r="B5414" s="121">
        <v>41450</v>
      </c>
      <c r="C5414" s="118" t="s">
        <v>155</v>
      </c>
      <c r="D5414" s="119" t="s">
        <v>1110</v>
      </c>
      <c r="E5414" s="117"/>
      <c r="G5414" s="110"/>
    </row>
    <row r="5415" spans="2:7" ht="21.75" customHeight="1">
      <c r="B5415" s="121">
        <v>41450</v>
      </c>
      <c r="C5415" s="118" t="s">
        <v>94</v>
      </c>
      <c r="D5415" s="119" t="s">
        <v>1108</v>
      </c>
      <c r="E5415" s="120"/>
      <c r="G5415" s="110"/>
    </row>
    <row r="5416" spans="2:7" ht="21.75" customHeight="1">
      <c r="B5416" s="121">
        <v>41450</v>
      </c>
      <c r="C5416" s="118" t="s">
        <v>40</v>
      </c>
      <c r="D5416" s="119" t="s">
        <v>43</v>
      </c>
      <c r="E5416" s="117"/>
      <c r="G5416" s="110"/>
    </row>
    <row r="5417" spans="2:7" ht="21.75" customHeight="1">
      <c r="B5417" s="121">
        <v>41450</v>
      </c>
      <c r="C5417" s="118" t="s">
        <v>184</v>
      </c>
      <c r="D5417" s="119" t="s">
        <v>2546</v>
      </c>
      <c r="E5417" s="120"/>
      <c r="G5417" s="110"/>
    </row>
    <row r="5418" spans="2:7" ht="21.75" customHeight="1">
      <c r="B5418" s="121">
        <v>41450</v>
      </c>
      <c r="C5418" s="118" t="s">
        <v>94</v>
      </c>
      <c r="D5418" s="119" t="s">
        <v>1196</v>
      </c>
      <c r="E5418" s="111"/>
      <c r="G5418" s="110"/>
    </row>
    <row r="5419" spans="2:7" ht="21.75" customHeight="1">
      <c r="B5419" s="121">
        <v>41450</v>
      </c>
      <c r="C5419" s="118" t="s">
        <v>40</v>
      </c>
      <c r="D5419" s="119" t="s">
        <v>180</v>
      </c>
      <c r="E5419" s="112"/>
      <c r="G5419" s="110"/>
    </row>
    <row r="5420" spans="2:7" ht="21.75" customHeight="1">
      <c r="B5420" s="121">
        <v>41450</v>
      </c>
      <c r="C5420" s="118" t="s">
        <v>2</v>
      </c>
      <c r="D5420" s="119" t="s">
        <v>182</v>
      </c>
      <c r="E5420" s="112"/>
      <c r="G5420" s="110"/>
    </row>
    <row r="5421" spans="2:7" ht="21.75" customHeight="1">
      <c r="B5421" s="121">
        <v>41450</v>
      </c>
      <c r="C5421" s="118" t="s">
        <v>94</v>
      </c>
      <c r="D5421" s="119" t="s">
        <v>1108</v>
      </c>
      <c r="E5421" s="113"/>
      <c r="G5421" s="110"/>
    </row>
    <row r="5422" spans="2:7" ht="21.75" customHeight="1">
      <c r="B5422" s="121">
        <v>41450</v>
      </c>
      <c r="C5422" s="118" t="s">
        <v>40</v>
      </c>
      <c r="D5422" s="119" t="s">
        <v>180</v>
      </c>
      <c r="E5422" s="32"/>
      <c r="G5422" s="110"/>
    </row>
    <row r="5423" spans="2:7" ht="21.75" customHeight="1">
      <c r="B5423" s="121">
        <v>41450</v>
      </c>
      <c r="C5423" s="118" t="s">
        <v>184</v>
      </c>
      <c r="D5423" s="119" t="s">
        <v>2545</v>
      </c>
      <c r="E5423" s="120"/>
      <c r="G5423" s="110"/>
    </row>
    <row r="5424" spans="2:7" ht="21.75" customHeight="1">
      <c r="B5424" s="121">
        <v>41450</v>
      </c>
      <c r="C5424" s="118" t="s">
        <v>40</v>
      </c>
      <c r="D5424" s="119" t="s">
        <v>180</v>
      </c>
      <c r="E5424" s="78"/>
      <c r="G5424" s="110"/>
    </row>
    <row r="5425" spans="2:7" ht="21.75" customHeight="1">
      <c r="B5425" s="121">
        <v>41450</v>
      </c>
      <c r="C5425" s="118" t="s">
        <v>2</v>
      </c>
      <c r="D5425" s="119" t="s">
        <v>1163</v>
      </c>
      <c r="E5425" s="78"/>
      <c r="G5425" s="110"/>
    </row>
    <row r="5426" spans="2:7" ht="21.75" customHeight="1">
      <c r="B5426" s="121">
        <v>41450</v>
      </c>
      <c r="C5426" s="118" t="s">
        <v>40</v>
      </c>
      <c r="D5426" s="119" t="s">
        <v>180</v>
      </c>
      <c r="E5426" s="78"/>
      <c r="G5426" s="110"/>
    </row>
    <row r="5427" spans="2:7" ht="21.75" customHeight="1">
      <c r="B5427" s="121">
        <v>41450</v>
      </c>
      <c r="C5427" s="118" t="s">
        <v>40</v>
      </c>
      <c r="D5427" s="118" t="s">
        <v>43</v>
      </c>
      <c r="E5427" s="78"/>
      <c r="G5427" s="110"/>
    </row>
    <row r="5428" spans="2:7" ht="21.75" customHeight="1">
      <c r="B5428" s="121">
        <v>41450</v>
      </c>
      <c r="C5428" s="118" t="s">
        <v>94</v>
      </c>
      <c r="D5428" s="118" t="s">
        <v>1249</v>
      </c>
      <c r="E5428" s="78"/>
      <c r="G5428" s="110"/>
    </row>
    <row r="5429" spans="2:7" ht="21.75" customHeight="1">
      <c r="B5429" s="121">
        <v>41450</v>
      </c>
      <c r="C5429" s="118" t="s">
        <v>94</v>
      </c>
      <c r="D5429" s="118" t="s">
        <v>1196</v>
      </c>
      <c r="E5429" s="78"/>
      <c r="G5429" s="110"/>
    </row>
    <row r="5430" spans="2:7" ht="21.75" customHeight="1">
      <c r="B5430" s="121">
        <v>41450</v>
      </c>
      <c r="C5430" s="118" t="s">
        <v>392</v>
      </c>
      <c r="D5430" s="118" t="s">
        <v>1115</v>
      </c>
      <c r="E5430" s="9"/>
      <c r="G5430" s="110"/>
    </row>
    <row r="5431" spans="2:7" ht="21.75" customHeight="1">
      <c r="B5431" s="121">
        <v>41451</v>
      </c>
      <c r="C5431" s="118" t="s">
        <v>40</v>
      </c>
      <c r="D5431" s="119" t="s">
        <v>1250</v>
      </c>
      <c r="E5431" s="120"/>
      <c r="G5431" s="110"/>
    </row>
    <row r="5432" spans="2:7" ht="21.75" customHeight="1">
      <c r="B5432" s="121">
        <v>41451</v>
      </c>
      <c r="C5432" s="118" t="s">
        <v>40</v>
      </c>
      <c r="D5432" s="119" t="s">
        <v>43</v>
      </c>
      <c r="E5432" s="120"/>
      <c r="G5432" s="110"/>
    </row>
    <row r="5433" spans="2:7" ht="21.75" customHeight="1">
      <c r="B5433" s="121">
        <v>41451</v>
      </c>
      <c r="C5433" s="118" t="s">
        <v>392</v>
      </c>
      <c r="D5433" s="119" t="s">
        <v>1115</v>
      </c>
      <c r="E5433" s="120"/>
      <c r="G5433" s="110"/>
    </row>
    <row r="5434" spans="2:7" ht="21.75" customHeight="1">
      <c r="B5434" s="121">
        <v>41451</v>
      </c>
      <c r="C5434" s="118" t="s">
        <v>40</v>
      </c>
      <c r="D5434" s="119" t="s">
        <v>180</v>
      </c>
      <c r="E5434" s="117"/>
      <c r="G5434" s="110"/>
    </row>
    <row r="5435" spans="2:7" ht="21.75" customHeight="1">
      <c r="B5435" s="121">
        <v>41451</v>
      </c>
      <c r="C5435" s="118" t="s">
        <v>392</v>
      </c>
      <c r="D5435" s="119" t="s">
        <v>1115</v>
      </c>
      <c r="E5435" s="117"/>
      <c r="G5435" s="110"/>
    </row>
    <row r="5436" spans="2:7" ht="21.75" customHeight="1">
      <c r="B5436" s="121">
        <v>41451</v>
      </c>
      <c r="C5436" s="118" t="s">
        <v>28</v>
      </c>
      <c r="D5436" s="119" t="s">
        <v>107</v>
      </c>
      <c r="E5436" s="117"/>
      <c r="G5436" s="110"/>
    </row>
    <row r="5437" spans="2:7" ht="21.75" customHeight="1">
      <c r="B5437" s="121">
        <v>41451</v>
      </c>
      <c r="C5437" s="118" t="s">
        <v>40</v>
      </c>
      <c r="D5437" s="119" t="s">
        <v>180</v>
      </c>
      <c r="E5437" s="120"/>
      <c r="G5437" s="110"/>
    </row>
    <row r="5438" spans="2:7" ht="21.75" customHeight="1">
      <c r="B5438" s="121">
        <v>41451</v>
      </c>
      <c r="C5438" s="118" t="s">
        <v>392</v>
      </c>
      <c r="D5438" s="119" t="s">
        <v>1115</v>
      </c>
      <c r="E5438" s="117"/>
      <c r="G5438" s="110"/>
    </row>
    <row r="5439" spans="2:7" ht="21.75" customHeight="1">
      <c r="B5439" s="121">
        <v>41451</v>
      </c>
      <c r="C5439" s="118" t="s">
        <v>28</v>
      </c>
      <c r="D5439" s="119" t="s">
        <v>107</v>
      </c>
      <c r="E5439" s="120"/>
      <c r="G5439" s="110"/>
    </row>
    <row r="5440" spans="2:7" ht="21.75" customHeight="1">
      <c r="B5440" s="121">
        <v>41451</v>
      </c>
      <c r="C5440" s="118" t="s">
        <v>392</v>
      </c>
      <c r="D5440" s="119" t="s">
        <v>1115</v>
      </c>
      <c r="E5440" s="111"/>
      <c r="G5440" s="110"/>
    </row>
    <row r="5441" spans="2:7" ht="21.75" customHeight="1">
      <c r="B5441" s="121">
        <v>41451</v>
      </c>
      <c r="C5441" s="118" t="s">
        <v>94</v>
      </c>
      <c r="D5441" s="119" t="s">
        <v>1108</v>
      </c>
      <c r="E5441" s="112"/>
      <c r="G5441" s="110"/>
    </row>
    <row r="5442" spans="2:7" ht="21.75" customHeight="1">
      <c r="B5442" s="121">
        <v>41451</v>
      </c>
      <c r="C5442" s="118" t="s">
        <v>40</v>
      </c>
      <c r="D5442" s="119" t="s">
        <v>180</v>
      </c>
      <c r="E5442" s="112"/>
      <c r="G5442" s="110"/>
    </row>
    <row r="5443" spans="2:7" ht="21.75" customHeight="1">
      <c r="B5443" s="121">
        <v>41451</v>
      </c>
      <c r="C5443" s="118" t="s">
        <v>94</v>
      </c>
      <c r="D5443" s="119" t="s">
        <v>1196</v>
      </c>
      <c r="E5443" s="113"/>
      <c r="G5443" s="110"/>
    </row>
    <row r="5444" spans="2:7" ht="21.75" customHeight="1">
      <c r="B5444" s="121">
        <v>41451</v>
      </c>
      <c r="C5444" s="118" t="s">
        <v>184</v>
      </c>
      <c r="D5444" s="119" t="s">
        <v>2544</v>
      </c>
      <c r="E5444" s="32"/>
      <c r="G5444" s="110"/>
    </row>
    <row r="5445" spans="2:7" ht="21.75" customHeight="1">
      <c r="B5445" s="121">
        <v>41451</v>
      </c>
      <c r="C5445" s="118" t="s">
        <v>94</v>
      </c>
      <c r="D5445" s="118" t="s">
        <v>1108</v>
      </c>
      <c r="E5445" s="120"/>
      <c r="G5445" s="110"/>
    </row>
    <row r="5446" spans="2:7" ht="21.75" customHeight="1">
      <c r="B5446" s="121">
        <v>41451</v>
      </c>
      <c r="C5446" s="118" t="s">
        <v>2</v>
      </c>
      <c r="D5446" s="118" t="s">
        <v>182</v>
      </c>
      <c r="E5446" s="78"/>
      <c r="G5446" s="110"/>
    </row>
    <row r="5447" spans="2:7" ht="21.75" customHeight="1">
      <c r="B5447" s="121">
        <v>41451</v>
      </c>
      <c r="C5447" s="118" t="s">
        <v>2</v>
      </c>
      <c r="D5447" s="118" t="s">
        <v>1145</v>
      </c>
      <c r="E5447" s="78"/>
      <c r="G5447" s="110"/>
    </row>
    <row r="5448" spans="2:7" ht="21.75" customHeight="1">
      <c r="B5448" s="121">
        <v>41451</v>
      </c>
      <c r="C5448" s="118" t="s">
        <v>40</v>
      </c>
      <c r="D5448" s="118" t="s">
        <v>43</v>
      </c>
      <c r="E5448" s="78"/>
      <c r="G5448" s="110"/>
    </row>
    <row r="5449" spans="2:7" ht="21.75" customHeight="1">
      <c r="B5449" s="121">
        <v>41451</v>
      </c>
      <c r="C5449" s="118" t="s">
        <v>2</v>
      </c>
      <c r="D5449" s="118" t="s">
        <v>105</v>
      </c>
      <c r="E5449" s="78"/>
      <c r="G5449" s="110"/>
    </row>
    <row r="5450" spans="2:7" ht="21.75" customHeight="1">
      <c r="B5450" s="121">
        <v>41451</v>
      </c>
      <c r="C5450" s="118" t="s">
        <v>392</v>
      </c>
      <c r="D5450" s="118" t="s">
        <v>1115</v>
      </c>
      <c r="E5450" s="78"/>
      <c r="G5450" s="110"/>
    </row>
    <row r="5451" spans="2:7" ht="21.75" customHeight="1">
      <c r="B5451" s="121">
        <v>41452</v>
      </c>
      <c r="C5451" s="118" t="s">
        <v>40</v>
      </c>
      <c r="D5451" s="119" t="s">
        <v>180</v>
      </c>
      <c r="E5451" s="120"/>
      <c r="G5451" s="110"/>
    </row>
    <row r="5452" spans="2:7" ht="21.75" customHeight="1">
      <c r="B5452" s="121">
        <v>41452</v>
      </c>
      <c r="C5452" s="118" t="s">
        <v>184</v>
      </c>
      <c r="D5452" s="119" t="s">
        <v>184</v>
      </c>
      <c r="E5452" s="120"/>
      <c r="G5452" s="110"/>
    </row>
    <row r="5453" spans="2:7" ht="21.75" customHeight="1">
      <c r="B5453" s="121">
        <v>41452</v>
      </c>
      <c r="C5453" s="118" t="s">
        <v>28</v>
      </c>
      <c r="D5453" s="119" t="s">
        <v>181</v>
      </c>
      <c r="E5453" s="120"/>
      <c r="G5453" s="110"/>
    </row>
    <row r="5454" spans="2:7" ht="21.75" customHeight="1">
      <c r="B5454" s="121">
        <v>41452</v>
      </c>
      <c r="C5454" s="118" t="s">
        <v>18</v>
      </c>
      <c r="D5454" s="119" t="s">
        <v>112</v>
      </c>
      <c r="E5454" s="117"/>
      <c r="G5454" s="110"/>
    </row>
    <row r="5455" spans="2:7" ht="21.75" customHeight="1">
      <c r="B5455" s="121">
        <v>41452</v>
      </c>
      <c r="C5455" s="118" t="s">
        <v>40</v>
      </c>
      <c r="D5455" s="119" t="s">
        <v>180</v>
      </c>
      <c r="E5455" s="117"/>
      <c r="G5455" s="110"/>
    </row>
    <row r="5456" spans="2:7" ht="21.75" customHeight="1">
      <c r="B5456" s="121">
        <v>41452</v>
      </c>
      <c r="C5456" s="118" t="s">
        <v>40</v>
      </c>
      <c r="D5456" s="119" t="s">
        <v>43</v>
      </c>
      <c r="E5456" s="117"/>
      <c r="G5456" s="110"/>
    </row>
    <row r="5457" spans="2:7" ht="21.75" customHeight="1">
      <c r="B5457" s="121">
        <v>41452</v>
      </c>
      <c r="C5457" s="118" t="s">
        <v>2</v>
      </c>
      <c r="D5457" s="119" t="s">
        <v>105</v>
      </c>
      <c r="E5457" s="120"/>
      <c r="G5457" s="110"/>
    </row>
    <row r="5458" spans="2:7" ht="21.75" customHeight="1">
      <c r="B5458" s="121">
        <v>41452</v>
      </c>
      <c r="C5458" s="118" t="s">
        <v>2</v>
      </c>
      <c r="D5458" s="119" t="s">
        <v>182</v>
      </c>
      <c r="E5458" s="117"/>
      <c r="G5458" s="110"/>
    </row>
    <row r="5459" spans="2:7" ht="21.75" customHeight="1">
      <c r="B5459" s="121">
        <v>41452</v>
      </c>
      <c r="C5459" s="118" t="s">
        <v>956</v>
      </c>
      <c r="D5459" s="119" t="s">
        <v>1238</v>
      </c>
      <c r="E5459" s="120"/>
      <c r="G5459" s="110"/>
    </row>
    <row r="5460" spans="2:7" ht="21.75" customHeight="1">
      <c r="B5460" s="121">
        <v>41452</v>
      </c>
      <c r="C5460" s="118" t="s">
        <v>184</v>
      </c>
      <c r="D5460" s="119" t="s">
        <v>62</v>
      </c>
      <c r="E5460" s="111"/>
      <c r="G5460" s="110"/>
    </row>
    <row r="5461" spans="2:7" ht="21.75" customHeight="1">
      <c r="B5461" s="121">
        <v>41452</v>
      </c>
      <c r="C5461" s="118" t="s">
        <v>40</v>
      </c>
      <c r="D5461" s="119" t="s">
        <v>180</v>
      </c>
      <c r="E5461" s="112"/>
      <c r="G5461" s="110"/>
    </row>
    <row r="5462" spans="2:7" ht="21.75" customHeight="1">
      <c r="B5462" s="121">
        <v>41452</v>
      </c>
      <c r="C5462" s="118" t="s">
        <v>2</v>
      </c>
      <c r="D5462" s="119" t="s">
        <v>182</v>
      </c>
      <c r="E5462" s="112"/>
      <c r="G5462" s="110"/>
    </row>
    <row r="5463" spans="2:7" ht="21.75" customHeight="1">
      <c r="B5463" s="121">
        <v>41452</v>
      </c>
      <c r="C5463" s="118" t="s">
        <v>40</v>
      </c>
      <c r="D5463" s="119" t="s">
        <v>180</v>
      </c>
      <c r="E5463" s="113"/>
      <c r="G5463" s="110"/>
    </row>
    <row r="5464" spans="2:7" ht="21.75" customHeight="1">
      <c r="B5464" s="121">
        <v>41452</v>
      </c>
      <c r="C5464" s="118" t="s">
        <v>392</v>
      </c>
      <c r="D5464" s="119" t="s">
        <v>1115</v>
      </c>
      <c r="E5464" s="32"/>
      <c r="G5464" s="110"/>
    </row>
    <row r="5465" spans="2:7" ht="21.75" customHeight="1">
      <c r="B5465" s="121">
        <v>41452</v>
      </c>
      <c r="C5465" s="118" t="s">
        <v>392</v>
      </c>
      <c r="D5465" s="119" t="s">
        <v>1115</v>
      </c>
      <c r="E5465" s="120"/>
      <c r="G5465" s="110"/>
    </row>
    <row r="5466" spans="2:7" ht="21.75" customHeight="1">
      <c r="B5466" s="121">
        <v>41452</v>
      </c>
      <c r="C5466" s="118" t="s">
        <v>40</v>
      </c>
      <c r="D5466" s="119" t="s">
        <v>43</v>
      </c>
      <c r="E5466" s="78"/>
      <c r="G5466" s="110"/>
    </row>
    <row r="5467" spans="2:7" ht="21.75" customHeight="1">
      <c r="B5467" s="121">
        <v>41452</v>
      </c>
      <c r="C5467" s="118" t="s">
        <v>40</v>
      </c>
      <c r="D5467" s="119" t="s">
        <v>180</v>
      </c>
      <c r="E5467" s="78"/>
      <c r="G5467" s="110"/>
    </row>
    <row r="5468" spans="2:7" ht="21.75" customHeight="1">
      <c r="B5468" s="121">
        <v>41452</v>
      </c>
      <c r="C5468" s="118" t="s">
        <v>40</v>
      </c>
      <c r="D5468" s="119" t="s">
        <v>180</v>
      </c>
      <c r="E5468" s="78"/>
      <c r="G5468" s="110"/>
    </row>
    <row r="5469" spans="2:7" ht="21.75" customHeight="1">
      <c r="B5469" s="121">
        <v>41452</v>
      </c>
      <c r="C5469" s="118" t="s">
        <v>184</v>
      </c>
      <c r="D5469" s="119" t="s">
        <v>2546</v>
      </c>
      <c r="E5469" s="78"/>
      <c r="G5469" s="110"/>
    </row>
    <row r="5470" spans="2:7" ht="21.75" customHeight="1">
      <c r="B5470" s="121">
        <v>41452</v>
      </c>
      <c r="C5470" s="118" t="s">
        <v>2</v>
      </c>
      <c r="D5470" s="119" t="s">
        <v>182</v>
      </c>
      <c r="E5470" s="78"/>
      <c r="G5470" s="110"/>
    </row>
    <row r="5471" spans="2:7" ht="21.75" customHeight="1">
      <c r="B5471" s="121">
        <v>41452</v>
      </c>
      <c r="C5471" s="118" t="s">
        <v>155</v>
      </c>
      <c r="D5471" s="119" t="s">
        <v>1110</v>
      </c>
      <c r="E5471" s="78"/>
      <c r="G5471" s="110"/>
    </row>
    <row r="5472" spans="2:7" ht="21.75" customHeight="1">
      <c r="B5472" s="121">
        <v>41452</v>
      </c>
      <c r="C5472" s="118" t="s">
        <v>40</v>
      </c>
      <c r="D5472" s="119" t="s">
        <v>180</v>
      </c>
      <c r="E5472" s="9"/>
      <c r="G5472" s="110"/>
    </row>
    <row r="5473" spans="2:7" ht="21.75" customHeight="1">
      <c r="B5473" s="121">
        <v>41452</v>
      </c>
      <c r="C5473" s="118" t="s">
        <v>40</v>
      </c>
      <c r="D5473" s="119" t="s">
        <v>180</v>
      </c>
      <c r="E5473" s="9"/>
      <c r="G5473" s="110"/>
    </row>
    <row r="5474" spans="2:7" ht="21.75" customHeight="1">
      <c r="B5474" s="121">
        <v>41453</v>
      </c>
      <c r="C5474" s="118" t="s">
        <v>2</v>
      </c>
      <c r="D5474" s="119" t="s">
        <v>1160</v>
      </c>
      <c r="E5474" s="120"/>
      <c r="G5474" s="110"/>
    </row>
    <row r="5475" spans="2:7" ht="21.75" customHeight="1">
      <c r="B5475" s="121">
        <v>41453</v>
      </c>
      <c r="C5475" s="118" t="s">
        <v>28</v>
      </c>
      <c r="D5475" s="119" t="s">
        <v>431</v>
      </c>
      <c r="E5475" s="120"/>
      <c r="G5475" s="110"/>
    </row>
    <row r="5476" spans="2:7" ht="21.75" customHeight="1">
      <c r="B5476" s="121">
        <v>41453</v>
      </c>
      <c r="C5476" s="118" t="s">
        <v>40</v>
      </c>
      <c r="D5476" s="119" t="s">
        <v>180</v>
      </c>
      <c r="E5476" s="120"/>
      <c r="G5476" s="110"/>
    </row>
    <row r="5477" spans="2:7" ht="21.75" customHeight="1">
      <c r="B5477" s="121">
        <v>41453</v>
      </c>
      <c r="C5477" s="118" t="s">
        <v>2</v>
      </c>
      <c r="D5477" s="119" t="s">
        <v>105</v>
      </c>
      <c r="E5477" s="117"/>
      <c r="G5477" s="110"/>
    </row>
    <row r="5478" spans="2:7" ht="21.75" customHeight="1">
      <c r="B5478" s="121">
        <v>41453</v>
      </c>
      <c r="C5478" s="118" t="s">
        <v>40</v>
      </c>
      <c r="D5478" s="119" t="s">
        <v>43</v>
      </c>
      <c r="E5478" s="117"/>
      <c r="G5478" s="110"/>
    </row>
    <row r="5479" spans="2:7" ht="21.75" customHeight="1">
      <c r="B5479" s="121">
        <v>41453</v>
      </c>
      <c r="C5479" s="118" t="s">
        <v>2</v>
      </c>
      <c r="D5479" s="119" t="s">
        <v>105</v>
      </c>
      <c r="E5479" s="117"/>
      <c r="G5479" s="110"/>
    </row>
    <row r="5480" spans="2:7" ht="21.75" customHeight="1">
      <c r="B5480" s="121">
        <v>41453</v>
      </c>
      <c r="C5480" s="118" t="s">
        <v>184</v>
      </c>
      <c r="D5480" s="119" t="s">
        <v>2544</v>
      </c>
      <c r="E5480" s="120"/>
      <c r="G5480" s="110"/>
    </row>
    <row r="5481" spans="2:7" ht="21.75" customHeight="1">
      <c r="B5481" s="121">
        <v>41453</v>
      </c>
      <c r="C5481" s="118" t="s">
        <v>40</v>
      </c>
      <c r="D5481" s="119" t="s">
        <v>43</v>
      </c>
      <c r="E5481" s="117"/>
      <c r="G5481" s="110"/>
    </row>
    <row r="5482" spans="2:7" ht="21.75" customHeight="1">
      <c r="B5482" s="121">
        <v>41453</v>
      </c>
      <c r="C5482" s="118" t="s">
        <v>40</v>
      </c>
      <c r="D5482" s="119" t="s">
        <v>180</v>
      </c>
      <c r="E5482" s="120"/>
      <c r="G5482" s="110"/>
    </row>
    <row r="5483" spans="2:7" ht="21.75" customHeight="1">
      <c r="B5483" s="121">
        <v>41453</v>
      </c>
      <c r="C5483" s="118" t="s">
        <v>40</v>
      </c>
      <c r="D5483" s="119" t="s">
        <v>43</v>
      </c>
      <c r="E5483" s="111"/>
      <c r="G5483" s="110"/>
    </row>
    <row r="5484" spans="2:7" ht="21.75" customHeight="1">
      <c r="B5484" s="121">
        <v>41453</v>
      </c>
      <c r="C5484" s="118" t="s">
        <v>2</v>
      </c>
      <c r="D5484" s="119" t="s">
        <v>182</v>
      </c>
      <c r="E5484" s="112"/>
      <c r="G5484" s="110"/>
    </row>
    <row r="5485" spans="2:7" ht="21.75" customHeight="1">
      <c r="B5485" s="121">
        <v>41453</v>
      </c>
      <c r="C5485" s="118" t="s">
        <v>2</v>
      </c>
      <c r="D5485" s="119" t="s">
        <v>105</v>
      </c>
      <c r="E5485" s="112"/>
      <c r="G5485" s="110"/>
    </row>
    <row r="5486" spans="2:7" ht="21.75" customHeight="1">
      <c r="B5486" s="121">
        <v>41453</v>
      </c>
      <c r="C5486" s="118" t="s">
        <v>94</v>
      </c>
      <c r="D5486" s="119" t="s">
        <v>1108</v>
      </c>
      <c r="E5486" s="113"/>
      <c r="G5486" s="110"/>
    </row>
    <row r="5487" spans="2:7" ht="21.75" customHeight="1">
      <c r="B5487" s="121">
        <v>41453</v>
      </c>
      <c r="C5487" s="118" t="s">
        <v>392</v>
      </c>
      <c r="D5487" s="119" t="s">
        <v>1115</v>
      </c>
      <c r="E5487" s="32"/>
      <c r="G5487" s="110"/>
    </row>
    <row r="5488" spans="2:7" ht="21.75" customHeight="1">
      <c r="B5488" s="121">
        <v>41453</v>
      </c>
      <c r="C5488" s="118" t="s">
        <v>2</v>
      </c>
      <c r="D5488" s="118" t="s">
        <v>182</v>
      </c>
      <c r="E5488" s="120"/>
      <c r="G5488" s="110"/>
    </row>
    <row r="5489" spans="2:7" ht="21.75" customHeight="1">
      <c r="B5489" s="121">
        <v>41453</v>
      </c>
      <c r="C5489" s="118" t="s">
        <v>18</v>
      </c>
      <c r="D5489" s="118" t="s">
        <v>112</v>
      </c>
      <c r="E5489" s="78"/>
      <c r="G5489" s="110"/>
    </row>
    <row r="5490" spans="2:7" ht="21.75" customHeight="1">
      <c r="B5490" s="121">
        <v>41453</v>
      </c>
      <c r="C5490" s="118" t="s">
        <v>94</v>
      </c>
      <c r="D5490" s="118" t="s">
        <v>1196</v>
      </c>
      <c r="E5490" s="78"/>
      <c r="G5490" s="110"/>
    </row>
    <row r="5491" spans="2:7" ht="21.75" customHeight="1">
      <c r="B5491" s="121">
        <v>41453</v>
      </c>
      <c r="C5491" s="118" t="s">
        <v>184</v>
      </c>
      <c r="D5491" s="118" t="s">
        <v>2546</v>
      </c>
      <c r="E5491" s="78"/>
      <c r="G5491" s="110"/>
    </row>
    <row r="5492" spans="2:7" ht="21.75" customHeight="1">
      <c r="B5492" s="121">
        <v>41453</v>
      </c>
      <c r="C5492" s="118" t="s">
        <v>40</v>
      </c>
      <c r="D5492" s="118" t="s">
        <v>180</v>
      </c>
      <c r="E5492" s="78"/>
      <c r="G5492" s="110"/>
    </row>
    <row r="5493" spans="2:7" ht="21.75" customHeight="1">
      <c r="B5493" s="121">
        <v>41453</v>
      </c>
      <c r="C5493" s="118" t="s">
        <v>392</v>
      </c>
      <c r="D5493" s="118" t="s">
        <v>1115</v>
      </c>
      <c r="E5493" s="78"/>
      <c r="G5493" s="110"/>
    </row>
    <row r="5494" spans="2:7" ht="21.75" customHeight="1">
      <c r="B5494" s="121">
        <v>41454</v>
      </c>
      <c r="C5494" s="118" t="s">
        <v>40</v>
      </c>
      <c r="D5494" s="119" t="s">
        <v>180</v>
      </c>
      <c r="E5494" s="120" t="s">
        <v>1104</v>
      </c>
      <c r="G5494" s="110"/>
    </row>
    <row r="5495" spans="2:7" ht="21.75" customHeight="1">
      <c r="B5495" s="121">
        <v>41454</v>
      </c>
      <c r="C5495" s="118" t="s">
        <v>40</v>
      </c>
      <c r="D5495" s="119" t="s">
        <v>180</v>
      </c>
      <c r="E5495" s="120" t="s">
        <v>1104</v>
      </c>
      <c r="G5495" s="110"/>
    </row>
    <row r="5496" spans="2:7" ht="21.75" customHeight="1">
      <c r="B5496" s="121">
        <v>41454</v>
      </c>
      <c r="C5496" s="118" t="s">
        <v>40</v>
      </c>
      <c r="D5496" s="119" t="s">
        <v>180</v>
      </c>
      <c r="E5496" s="120" t="s">
        <v>1104</v>
      </c>
      <c r="G5496" s="110"/>
    </row>
    <row r="5497" spans="2:7" ht="21.75" customHeight="1">
      <c r="B5497" s="121">
        <v>41454</v>
      </c>
      <c r="C5497" s="118" t="s">
        <v>3</v>
      </c>
      <c r="D5497" s="119" t="s">
        <v>1103</v>
      </c>
      <c r="E5497" s="120" t="s">
        <v>1104</v>
      </c>
      <c r="G5497" s="110"/>
    </row>
    <row r="5498" spans="2:7" ht="21.75" customHeight="1">
      <c r="B5498" s="121">
        <v>41454</v>
      </c>
      <c r="C5498" s="118" t="s">
        <v>3</v>
      </c>
      <c r="D5498" s="119" t="s">
        <v>1103</v>
      </c>
      <c r="E5498" s="120" t="s">
        <v>1104</v>
      </c>
      <c r="G5498" s="110"/>
    </row>
    <row r="5499" spans="2:7" ht="21.75" customHeight="1">
      <c r="B5499" s="121">
        <v>41454</v>
      </c>
      <c r="C5499" s="118" t="s">
        <v>3</v>
      </c>
      <c r="D5499" s="119" t="s">
        <v>1103</v>
      </c>
      <c r="E5499" s="120" t="s">
        <v>1104</v>
      </c>
      <c r="G5499" s="110"/>
    </row>
    <row r="5500" spans="2:7" ht="21.75" customHeight="1">
      <c r="B5500" s="121">
        <v>41454</v>
      </c>
      <c r="C5500" s="118" t="s">
        <v>3</v>
      </c>
      <c r="D5500" s="119" t="s">
        <v>1103</v>
      </c>
      <c r="E5500" s="120" t="s">
        <v>1104</v>
      </c>
      <c r="G5500" s="110"/>
    </row>
    <row r="5501" spans="2:7" ht="21.75" customHeight="1">
      <c r="B5501" s="121">
        <v>41454</v>
      </c>
      <c r="C5501" s="118" t="s">
        <v>3</v>
      </c>
      <c r="D5501" s="119" t="s">
        <v>1105</v>
      </c>
      <c r="E5501" s="120" t="s">
        <v>1104</v>
      </c>
      <c r="G5501" s="110"/>
    </row>
    <row r="5502" spans="2:7" ht="21.75" customHeight="1">
      <c r="B5502" s="121">
        <v>41454</v>
      </c>
      <c r="C5502" s="118" t="s">
        <v>28</v>
      </c>
      <c r="D5502" s="119" t="s">
        <v>1252</v>
      </c>
      <c r="E5502" s="120" t="s">
        <v>1104</v>
      </c>
      <c r="G5502" s="110"/>
    </row>
    <row r="5503" spans="2:7" ht="21.75" customHeight="1">
      <c r="B5503" s="121">
        <v>41454</v>
      </c>
      <c r="C5503" s="118" t="s">
        <v>3</v>
      </c>
      <c r="D5503" s="119" t="s">
        <v>1105</v>
      </c>
      <c r="E5503" s="120" t="s">
        <v>1104</v>
      </c>
      <c r="G5503" s="110"/>
    </row>
    <row r="5504" spans="2:7" ht="21.75" customHeight="1">
      <c r="B5504" s="121">
        <v>41454</v>
      </c>
      <c r="C5504" s="118" t="s">
        <v>2</v>
      </c>
      <c r="D5504" s="119" t="s">
        <v>182</v>
      </c>
      <c r="E5504" s="120" t="s">
        <v>1104</v>
      </c>
      <c r="G5504" s="110"/>
    </row>
    <row r="5505" spans="2:7" ht="21.75" customHeight="1">
      <c r="B5505" s="121">
        <v>41454</v>
      </c>
      <c r="C5505" s="118" t="s">
        <v>2</v>
      </c>
      <c r="D5505" s="119" t="s">
        <v>182</v>
      </c>
      <c r="E5505" s="120" t="s">
        <v>1104</v>
      </c>
      <c r="G5505" s="110"/>
    </row>
    <row r="5506" spans="2:7" ht="21.75" customHeight="1">
      <c r="B5506" s="121">
        <v>41454</v>
      </c>
      <c r="C5506" s="118" t="s">
        <v>28</v>
      </c>
      <c r="D5506" s="119" t="s">
        <v>549</v>
      </c>
      <c r="E5506" s="120" t="s">
        <v>1104</v>
      </c>
      <c r="G5506" s="110"/>
    </row>
    <row r="5507" spans="2:7" ht="21.75" customHeight="1">
      <c r="B5507" s="121">
        <v>41456</v>
      </c>
      <c r="C5507" s="118" t="s">
        <v>184</v>
      </c>
      <c r="D5507" s="119" t="s">
        <v>2544</v>
      </c>
      <c r="E5507" s="120"/>
      <c r="G5507" s="110"/>
    </row>
    <row r="5508" spans="2:7" ht="21.75" customHeight="1">
      <c r="B5508" s="121">
        <v>41456</v>
      </c>
      <c r="C5508" s="118" t="s">
        <v>184</v>
      </c>
      <c r="D5508" s="119" t="s">
        <v>2546</v>
      </c>
      <c r="E5508" s="120"/>
      <c r="G5508" s="110"/>
    </row>
    <row r="5509" spans="2:7" ht="21.75" customHeight="1">
      <c r="B5509" s="121">
        <v>41456</v>
      </c>
      <c r="C5509" s="118" t="s">
        <v>40</v>
      </c>
      <c r="D5509" s="119" t="s">
        <v>180</v>
      </c>
      <c r="E5509" s="120"/>
      <c r="G5509" s="110"/>
    </row>
    <row r="5510" spans="2:7" ht="21.75" customHeight="1">
      <c r="B5510" s="121">
        <v>41456</v>
      </c>
      <c r="C5510" s="118" t="s">
        <v>40</v>
      </c>
      <c r="D5510" s="119" t="s">
        <v>43</v>
      </c>
      <c r="E5510" s="117"/>
      <c r="G5510" s="110"/>
    </row>
    <row r="5511" spans="2:7" ht="21.75" customHeight="1">
      <c r="B5511" s="121">
        <v>41456</v>
      </c>
      <c r="C5511" s="118" t="s">
        <v>40</v>
      </c>
      <c r="D5511" s="119" t="s">
        <v>1218</v>
      </c>
      <c r="E5511" s="117"/>
      <c r="G5511" s="110"/>
    </row>
    <row r="5512" spans="2:7" ht="21.75" customHeight="1">
      <c r="B5512" s="121">
        <v>41456</v>
      </c>
      <c r="C5512" s="118" t="s">
        <v>94</v>
      </c>
      <c r="D5512" s="119" t="s">
        <v>1108</v>
      </c>
      <c r="E5512" s="117"/>
      <c r="G5512" s="110"/>
    </row>
    <row r="5513" spans="2:7" ht="21.75" customHeight="1">
      <c r="B5513" s="121">
        <v>41456</v>
      </c>
      <c r="C5513" s="118" t="s">
        <v>40</v>
      </c>
      <c r="D5513" s="119" t="s">
        <v>180</v>
      </c>
      <c r="E5513" s="120"/>
      <c r="G5513" s="110"/>
    </row>
    <row r="5514" spans="2:7" ht="21.75" customHeight="1">
      <c r="B5514" s="121">
        <v>41456</v>
      </c>
      <c r="C5514" s="118" t="s">
        <v>40</v>
      </c>
      <c r="D5514" s="119" t="s">
        <v>43</v>
      </c>
      <c r="E5514" s="117"/>
      <c r="G5514" s="110"/>
    </row>
    <row r="5515" spans="2:7" ht="21.75" customHeight="1">
      <c r="B5515" s="121">
        <v>41456</v>
      </c>
      <c r="C5515" s="118" t="s">
        <v>94</v>
      </c>
      <c r="D5515" s="119" t="s">
        <v>1108</v>
      </c>
      <c r="E5515" s="120"/>
      <c r="G5515" s="110"/>
    </row>
    <row r="5516" spans="2:7" ht="21.75" customHeight="1">
      <c r="B5516" s="121">
        <v>41456</v>
      </c>
      <c r="C5516" s="118" t="s">
        <v>184</v>
      </c>
      <c r="D5516" s="119" t="s">
        <v>2546</v>
      </c>
      <c r="E5516" s="111"/>
      <c r="G5516" s="110"/>
    </row>
    <row r="5517" spans="2:7" ht="21.75" customHeight="1">
      <c r="B5517" s="121">
        <v>41456</v>
      </c>
      <c r="C5517" s="118" t="s">
        <v>2</v>
      </c>
      <c r="D5517" s="118" t="s">
        <v>105</v>
      </c>
      <c r="E5517" s="112"/>
      <c r="G5517" s="110"/>
    </row>
    <row r="5518" spans="2:7" ht="21.75" customHeight="1">
      <c r="B5518" s="121">
        <v>41456</v>
      </c>
      <c r="C5518" s="118" t="s">
        <v>184</v>
      </c>
      <c r="D5518" s="118" t="s">
        <v>62</v>
      </c>
      <c r="E5518" s="112"/>
      <c r="G5518" s="110"/>
    </row>
    <row r="5519" spans="2:7" ht="21.75" customHeight="1">
      <c r="B5519" s="121">
        <v>41456</v>
      </c>
      <c r="C5519" s="118" t="s">
        <v>94</v>
      </c>
      <c r="D5519" s="118" t="s">
        <v>1255</v>
      </c>
      <c r="E5519" s="113"/>
      <c r="G5519" s="110"/>
    </row>
    <row r="5520" spans="2:7" ht="21.75" customHeight="1">
      <c r="B5520" s="121">
        <v>41456</v>
      </c>
      <c r="C5520" s="118" t="s">
        <v>40</v>
      </c>
      <c r="D5520" s="118" t="s">
        <v>180</v>
      </c>
      <c r="E5520" s="32"/>
      <c r="G5520" s="110"/>
    </row>
    <row r="5521" spans="2:7" ht="21.75" customHeight="1">
      <c r="B5521" s="121">
        <v>41456</v>
      </c>
      <c r="C5521" s="118" t="s">
        <v>40</v>
      </c>
      <c r="D5521" s="118" t="s">
        <v>43</v>
      </c>
      <c r="E5521" s="120"/>
      <c r="G5521" s="110"/>
    </row>
    <row r="5522" spans="2:7" ht="21.75" customHeight="1">
      <c r="B5522" s="121">
        <v>41456</v>
      </c>
      <c r="C5522" s="118" t="s">
        <v>2</v>
      </c>
      <c r="D5522" s="118" t="s">
        <v>182</v>
      </c>
      <c r="E5522" s="78"/>
      <c r="G5522" s="110"/>
    </row>
    <row r="5523" spans="2:7" ht="21.75" customHeight="1">
      <c r="B5523" s="121">
        <v>41456</v>
      </c>
      <c r="C5523" s="118" t="s">
        <v>28</v>
      </c>
      <c r="D5523" s="118" t="s">
        <v>431</v>
      </c>
      <c r="E5523" s="78"/>
      <c r="G5523" s="110"/>
    </row>
    <row r="5524" spans="2:7" ht="21.75" customHeight="1">
      <c r="B5524" s="121">
        <v>41456</v>
      </c>
      <c r="C5524" s="118" t="s">
        <v>28</v>
      </c>
      <c r="D5524" s="118" t="s">
        <v>431</v>
      </c>
      <c r="E5524" s="78"/>
      <c r="G5524" s="110"/>
    </row>
    <row r="5525" spans="2:7" ht="21.75" customHeight="1">
      <c r="B5525" s="121">
        <v>41456</v>
      </c>
      <c r="C5525" s="118" t="s">
        <v>2</v>
      </c>
      <c r="D5525" s="118" t="s">
        <v>182</v>
      </c>
      <c r="E5525" s="78"/>
      <c r="G5525" s="110"/>
    </row>
    <row r="5526" spans="2:7" ht="21.75" customHeight="1">
      <c r="B5526" s="121">
        <v>41456</v>
      </c>
      <c r="C5526" s="118" t="s">
        <v>94</v>
      </c>
      <c r="D5526" s="118" t="s">
        <v>1183</v>
      </c>
      <c r="E5526" s="78"/>
      <c r="G5526" s="110"/>
    </row>
    <row r="5527" spans="2:7" ht="21.75" customHeight="1">
      <c r="B5527" s="121">
        <v>41457</v>
      </c>
      <c r="C5527" s="118" t="s">
        <v>2</v>
      </c>
      <c r="D5527" s="119" t="s">
        <v>182</v>
      </c>
      <c r="E5527" s="120"/>
      <c r="G5527" s="110"/>
    </row>
    <row r="5528" spans="2:7" ht="21.75" customHeight="1">
      <c r="B5528" s="121">
        <v>41457</v>
      </c>
      <c r="C5528" s="118" t="s">
        <v>28</v>
      </c>
      <c r="D5528" s="119" t="s">
        <v>1118</v>
      </c>
      <c r="E5528" s="120"/>
      <c r="G5528" s="110"/>
    </row>
    <row r="5529" spans="2:7" ht="21.75" customHeight="1">
      <c r="B5529" s="121">
        <v>41457</v>
      </c>
      <c r="C5529" s="118" t="s">
        <v>2</v>
      </c>
      <c r="D5529" s="119" t="s">
        <v>182</v>
      </c>
      <c r="E5529" s="120"/>
      <c r="G5529" s="110"/>
    </row>
    <row r="5530" spans="2:7" ht="21.75" customHeight="1">
      <c r="B5530" s="121">
        <v>41457</v>
      </c>
      <c r="C5530" s="118" t="s">
        <v>28</v>
      </c>
      <c r="D5530" s="118" t="s">
        <v>850</v>
      </c>
      <c r="E5530" s="117"/>
      <c r="G5530" s="110"/>
    </row>
    <row r="5531" spans="2:7" ht="21.75" customHeight="1">
      <c r="B5531" s="121">
        <v>41457</v>
      </c>
      <c r="C5531" s="118" t="s">
        <v>40</v>
      </c>
      <c r="D5531" s="119" t="s">
        <v>43</v>
      </c>
      <c r="E5531" s="117"/>
      <c r="G5531" s="110"/>
    </row>
    <row r="5532" spans="2:7" ht="21.75" customHeight="1">
      <c r="B5532" s="121">
        <v>41457</v>
      </c>
      <c r="C5532" s="118" t="s">
        <v>28</v>
      </c>
      <c r="D5532" s="119" t="s">
        <v>107</v>
      </c>
      <c r="E5532" s="117"/>
      <c r="G5532" s="110"/>
    </row>
    <row r="5533" spans="2:7" ht="21.75" customHeight="1">
      <c r="B5533" s="121">
        <v>41457</v>
      </c>
      <c r="C5533" s="118" t="s">
        <v>2</v>
      </c>
      <c r="D5533" s="119" t="s">
        <v>182</v>
      </c>
      <c r="E5533" s="120"/>
      <c r="G5533" s="110"/>
    </row>
    <row r="5534" spans="2:7" ht="21.75" customHeight="1">
      <c r="B5534" s="121">
        <v>41457</v>
      </c>
      <c r="C5534" s="118" t="s">
        <v>40</v>
      </c>
      <c r="D5534" s="119" t="s">
        <v>1218</v>
      </c>
      <c r="E5534" s="117"/>
      <c r="G5534" s="110"/>
    </row>
    <row r="5535" spans="2:7" ht="21.75" customHeight="1">
      <c r="B5535" s="121">
        <v>41457</v>
      </c>
      <c r="C5535" s="118" t="s">
        <v>40</v>
      </c>
      <c r="D5535" s="119" t="s">
        <v>43</v>
      </c>
      <c r="E5535" s="120"/>
      <c r="G5535" s="110"/>
    </row>
    <row r="5536" spans="2:7" ht="21.75" customHeight="1">
      <c r="B5536" s="121">
        <v>41457</v>
      </c>
      <c r="C5536" s="118" t="s">
        <v>40</v>
      </c>
      <c r="D5536" s="119" t="s">
        <v>43</v>
      </c>
      <c r="E5536" s="111"/>
      <c r="G5536" s="110"/>
    </row>
    <row r="5537" spans="2:7" ht="21.75" customHeight="1">
      <c r="B5537" s="121">
        <v>41457</v>
      </c>
      <c r="C5537" s="118" t="s">
        <v>94</v>
      </c>
      <c r="D5537" s="119" t="s">
        <v>1196</v>
      </c>
      <c r="E5537" s="112"/>
      <c r="G5537" s="110"/>
    </row>
    <row r="5538" spans="2:7" ht="21.75" customHeight="1">
      <c r="B5538" s="121">
        <v>41457</v>
      </c>
      <c r="C5538" s="118" t="s">
        <v>2</v>
      </c>
      <c r="D5538" s="119" t="s">
        <v>182</v>
      </c>
      <c r="E5538" s="112"/>
      <c r="G5538" s="110"/>
    </row>
    <row r="5539" spans="2:7" ht="21.75" customHeight="1">
      <c r="B5539" s="121">
        <v>41457</v>
      </c>
      <c r="C5539" s="118" t="s">
        <v>94</v>
      </c>
      <c r="D5539" s="119" t="s">
        <v>1108</v>
      </c>
      <c r="E5539" s="113"/>
      <c r="G5539" s="110"/>
    </row>
    <row r="5540" spans="2:7" ht="21.75" customHeight="1">
      <c r="B5540" s="121">
        <v>41457</v>
      </c>
      <c r="C5540" s="118" t="s">
        <v>28</v>
      </c>
      <c r="D5540" s="119" t="s">
        <v>1204</v>
      </c>
      <c r="E5540" s="32"/>
      <c r="G5540" s="110"/>
    </row>
    <row r="5541" spans="2:7" ht="21.75" customHeight="1">
      <c r="B5541" s="121">
        <v>41457</v>
      </c>
      <c r="C5541" s="118" t="s">
        <v>28</v>
      </c>
      <c r="D5541" s="118" t="s">
        <v>431</v>
      </c>
      <c r="E5541" s="120"/>
      <c r="G5541" s="110"/>
    </row>
    <row r="5542" spans="2:7" ht="21.75" customHeight="1">
      <c r="B5542" s="121">
        <v>41457</v>
      </c>
      <c r="C5542" s="118" t="s">
        <v>2</v>
      </c>
      <c r="D5542" s="118" t="s">
        <v>182</v>
      </c>
      <c r="E5542" s="78"/>
      <c r="G5542" s="110"/>
    </row>
    <row r="5543" spans="2:7" ht="21.75" customHeight="1">
      <c r="B5543" s="121">
        <v>41457</v>
      </c>
      <c r="C5543" s="118" t="s">
        <v>40</v>
      </c>
      <c r="D5543" s="118" t="s">
        <v>180</v>
      </c>
      <c r="E5543" s="78"/>
      <c r="G5543" s="110"/>
    </row>
    <row r="5544" spans="2:7" ht="21.75" customHeight="1">
      <c r="B5544" s="121">
        <v>41457</v>
      </c>
      <c r="C5544" s="118" t="s">
        <v>40</v>
      </c>
      <c r="D5544" s="118" t="s">
        <v>1207</v>
      </c>
      <c r="E5544" s="78"/>
      <c r="G5544" s="110"/>
    </row>
    <row r="5545" spans="2:7" ht="21.75" customHeight="1">
      <c r="B5545" s="121">
        <v>41457</v>
      </c>
      <c r="C5545" s="118" t="s">
        <v>40</v>
      </c>
      <c r="D5545" s="118" t="s">
        <v>180</v>
      </c>
      <c r="E5545" s="78"/>
      <c r="G5545" s="110"/>
    </row>
    <row r="5546" spans="2:7" ht="21.75" customHeight="1">
      <c r="B5546" s="121">
        <v>41457</v>
      </c>
      <c r="C5546" s="118" t="s">
        <v>2</v>
      </c>
      <c r="D5546" s="118" t="s">
        <v>191</v>
      </c>
      <c r="E5546" s="78"/>
      <c r="G5546" s="110"/>
    </row>
    <row r="5547" spans="2:7" ht="21.75" customHeight="1">
      <c r="B5547" s="121">
        <v>41457</v>
      </c>
      <c r="C5547" s="118" t="s">
        <v>94</v>
      </c>
      <c r="D5547" s="118" t="s">
        <v>1108</v>
      </c>
      <c r="E5547" s="78"/>
      <c r="G5547" s="110"/>
    </row>
    <row r="5548" spans="2:7" ht="21.75" customHeight="1">
      <c r="B5548" s="121">
        <v>41457</v>
      </c>
      <c r="C5548" s="118" t="s">
        <v>184</v>
      </c>
      <c r="D5548" s="118" t="s">
        <v>2544</v>
      </c>
      <c r="E5548" s="9"/>
      <c r="G5548" s="110"/>
    </row>
    <row r="5549" spans="2:7" ht="21.75" customHeight="1">
      <c r="B5549" s="121">
        <v>41457</v>
      </c>
      <c r="C5549" s="118" t="s">
        <v>184</v>
      </c>
      <c r="D5549" s="118" t="s">
        <v>2546</v>
      </c>
      <c r="E5549" s="9"/>
      <c r="G5549" s="110"/>
    </row>
    <row r="5550" spans="2:7" ht="21.75" customHeight="1">
      <c r="B5550" s="121">
        <v>41457</v>
      </c>
      <c r="C5550" s="118" t="s">
        <v>28</v>
      </c>
      <c r="D5550" s="118" t="s">
        <v>107</v>
      </c>
      <c r="E5550" s="9"/>
      <c r="G5550" s="110"/>
    </row>
    <row r="5551" spans="2:7" ht="21.75" customHeight="1">
      <c r="B5551" s="121">
        <v>41457</v>
      </c>
      <c r="C5551" s="118" t="s">
        <v>392</v>
      </c>
      <c r="D5551" s="119" t="s">
        <v>1115</v>
      </c>
      <c r="E5551" s="9"/>
      <c r="G5551" s="110"/>
    </row>
    <row r="5552" spans="2:7" ht="21.75" customHeight="1">
      <c r="B5552" s="121">
        <v>41458</v>
      </c>
      <c r="C5552" s="118" t="s">
        <v>40</v>
      </c>
      <c r="D5552" s="119" t="s">
        <v>180</v>
      </c>
      <c r="E5552" s="120"/>
      <c r="G5552" s="110"/>
    </row>
    <row r="5553" spans="2:7" ht="21.75" customHeight="1">
      <c r="B5553" s="121">
        <v>41458</v>
      </c>
      <c r="C5553" s="118" t="s">
        <v>40</v>
      </c>
      <c r="D5553" s="119" t="s">
        <v>1109</v>
      </c>
      <c r="E5553" s="120"/>
      <c r="G5553" s="110"/>
    </row>
    <row r="5554" spans="2:7" ht="21.75" customHeight="1">
      <c r="B5554" s="121">
        <v>41458</v>
      </c>
      <c r="C5554" s="118" t="s">
        <v>2</v>
      </c>
      <c r="D5554" s="119" t="s">
        <v>182</v>
      </c>
      <c r="E5554" s="120"/>
      <c r="G5554" s="110"/>
    </row>
    <row r="5555" spans="2:7" ht="21.75" customHeight="1">
      <c r="B5555" s="121">
        <v>41458</v>
      </c>
      <c r="C5555" s="118" t="s">
        <v>94</v>
      </c>
      <c r="D5555" s="119" t="s">
        <v>1108</v>
      </c>
      <c r="E5555" s="117"/>
      <c r="G5555" s="110"/>
    </row>
    <row r="5556" spans="2:7" ht="21.75" customHeight="1">
      <c r="B5556" s="121">
        <v>41458</v>
      </c>
      <c r="C5556" s="118" t="s">
        <v>2</v>
      </c>
      <c r="D5556" s="119" t="s">
        <v>182</v>
      </c>
      <c r="E5556" s="117"/>
      <c r="G5556" s="110"/>
    </row>
    <row r="5557" spans="2:7" ht="21.75" customHeight="1">
      <c r="B5557" s="121">
        <v>41458</v>
      </c>
      <c r="C5557" s="118" t="s">
        <v>18</v>
      </c>
      <c r="D5557" s="119" t="s">
        <v>1197</v>
      </c>
      <c r="E5557" s="117"/>
      <c r="G5557" s="110"/>
    </row>
    <row r="5558" spans="2:7" ht="21.75" customHeight="1">
      <c r="B5558" s="121">
        <v>41458</v>
      </c>
      <c r="C5558" s="118" t="s">
        <v>40</v>
      </c>
      <c r="D5558" s="119" t="s">
        <v>180</v>
      </c>
      <c r="E5558" s="120"/>
      <c r="G5558" s="110"/>
    </row>
    <row r="5559" spans="2:7" ht="21.75" customHeight="1">
      <c r="B5559" s="121">
        <v>41458</v>
      </c>
      <c r="C5559" s="118" t="s">
        <v>28</v>
      </c>
      <c r="D5559" s="119" t="s">
        <v>1212</v>
      </c>
      <c r="E5559" s="117"/>
      <c r="G5559" s="110"/>
    </row>
    <row r="5560" spans="2:7" ht="21.75" customHeight="1">
      <c r="B5560" s="121">
        <v>41458</v>
      </c>
      <c r="C5560" s="118" t="s">
        <v>28</v>
      </c>
      <c r="D5560" s="118" t="s">
        <v>431</v>
      </c>
      <c r="E5560" s="120"/>
      <c r="G5560" s="110"/>
    </row>
    <row r="5561" spans="2:7" ht="21.75" customHeight="1">
      <c r="B5561" s="121">
        <v>41458</v>
      </c>
      <c r="C5561" s="118" t="s">
        <v>40</v>
      </c>
      <c r="D5561" s="119" t="s">
        <v>43</v>
      </c>
      <c r="E5561" s="111"/>
      <c r="G5561" s="110"/>
    </row>
    <row r="5562" spans="2:7" ht="21.75" customHeight="1">
      <c r="B5562" s="121">
        <v>41458</v>
      </c>
      <c r="C5562" s="118" t="s">
        <v>2</v>
      </c>
      <c r="D5562" s="119" t="s">
        <v>105</v>
      </c>
      <c r="E5562" s="112"/>
      <c r="G5562" s="110"/>
    </row>
    <row r="5563" spans="2:7" ht="21.75" customHeight="1">
      <c r="B5563" s="121">
        <v>41458</v>
      </c>
      <c r="C5563" s="118" t="s">
        <v>2</v>
      </c>
      <c r="D5563" s="119" t="s">
        <v>182</v>
      </c>
      <c r="E5563" s="112"/>
      <c r="G5563" s="110"/>
    </row>
    <row r="5564" spans="2:7" ht="21.75" customHeight="1">
      <c r="B5564" s="121">
        <v>41458</v>
      </c>
      <c r="C5564" s="118" t="s">
        <v>94</v>
      </c>
      <c r="D5564" s="119" t="s">
        <v>1108</v>
      </c>
      <c r="E5564" s="113"/>
      <c r="G5564" s="110"/>
    </row>
    <row r="5565" spans="2:7" ht="21.75" customHeight="1">
      <c r="B5565" s="121">
        <v>41458</v>
      </c>
      <c r="C5565" s="118" t="s">
        <v>28</v>
      </c>
      <c r="D5565" s="119" t="s">
        <v>1212</v>
      </c>
      <c r="E5565" s="32"/>
      <c r="G5565" s="110"/>
    </row>
    <row r="5566" spans="2:7" ht="21.75" customHeight="1">
      <c r="B5566" s="121">
        <v>41458</v>
      </c>
      <c r="C5566" s="118" t="s">
        <v>28</v>
      </c>
      <c r="D5566" s="118" t="s">
        <v>181</v>
      </c>
      <c r="E5566" s="120"/>
      <c r="G5566" s="110"/>
    </row>
    <row r="5567" spans="2:7" ht="21.75" customHeight="1">
      <c r="B5567" s="121">
        <v>41458</v>
      </c>
      <c r="C5567" s="118" t="s">
        <v>2</v>
      </c>
      <c r="D5567" s="118" t="s">
        <v>1256</v>
      </c>
      <c r="E5567" s="78"/>
      <c r="G5567" s="110"/>
    </row>
    <row r="5568" spans="2:7" ht="21.75" customHeight="1">
      <c r="B5568" s="121">
        <v>41458</v>
      </c>
      <c r="C5568" s="118" t="s">
        <v>28</v>
      </c>
      <c r="D5568" s="118" t="s">
        <v>850</v>
      </c>
      <c r="E5568" s="78"/>
      <c r="G5568" s="110"/>
    </row>
    <row r="5569" spans="2:7" ht="21.75" customHeight="1">
      <c r="B5569" s="121">
        <v>41458</v>
      </c>
      <c r="C5569" s="118" t="s">
        <v>184</v>
      </c>
      <c r="D5569" s="118" t="s">
        <v>62</v>
      </c>
      <c r="E5569" s="78"/>
      <c r="G5569" s="110"/>
    </row>
    <row r="5570" spans="2:7" ht="21.75" customHeight="1">
      <c r="B5570" s="121">
        <v>41458</v>
      </c>
      <c r="C5570" s="118" t="s">
        <v>40</v>
      </c>
      <c r="D5570" s="118" t="s">
        <v>180</v>
      </c>
      <c r="E5570" s="78"/>
      <c r="G5570" s="110"/>
    </row>
    <row r="5571" spans="2:7" ht="21.75" customHeight="1">
      <c r="B5571" s="121">
        <v>41458</v>
      </c>
      <c r="C5571" s="118" t="s">
        <v>40</v>
      </c>
      <c r="D5571" s="118" t="s">
        <v>177</v>
      </c>
      <c r="E5571" s="78"/>
      <c r="G5571" s="110"/>
    </row>
    <row r="5572" spans="2:7" ht="21.75" customHeight="1">
      <c r="B5572" s="121">
        <v>41458</v>
      </c>
      <c r="C5572" s="118" t="s">
        <v>184</v>
      </c>
      <c r="D5572" s="118" t="s">
        <v>184</v>
      </c>
      <c r="E5572" s="78"/>
      <c r="G5572" s="110"/>
    </row>
    <row r="5573" spans="2:7" ht="21.75" customHeight="1">
      <c r="B5573" s="121">
        <v>41458</v>
      </c>
      <c r="C5573" s="118" t="s">
        <v>155</v>
      </c>
      <c r="D5573" s="118" t="s">
        <v>1246</v>
      </c>
      <c r="E5573" s="9"/>
      <c r="G5573" s="110"/>
    </row>
    <row r="5574" spans="2:7" ht="21.75" customHeight="1">
      <c r="B5574" s="121">
        <v>41459</v>
      </c>
      <c r="C5574" s="118" t="s">
        <v>40</v>
      </c>
      <c r="D5574" s="119" t="s">
        <v>180</v>
      </c>
      <c r="E5574" s="120"/>
      <c r="G5574" s="110"/>
    </row>
    <row r="5575" spans="2:7" ht="21.75" customHeight="1">
      <c r="B5575" s="121">
        <v>41459</v>
      </c>
      <c r="C5575" s="118" t="s">
        <v>40</v>
      </c>
      <c r="D5575" s="119" t="s">
        <v>1257</v>
      </c>
      <c r="E5575" s="120"/>
      <c r="G5575" s="110"/>
    </row>
    <row r="5576" spans="2:7" ht="21.75" customHeight="1">
      <c r="B5576" s="121">
        <v>41459</v>
      </c>
      <c r="C5576" s="118" t="s">
        <v>28</v>
      </c>
      <c r="D5576" s="119" t="s">
        <v>1118</v>
      </c>
      <c r="E5576" s="120"/>
      <c r="G5576" s="110"/>
    </row>
    <row r="5577" spans="2:7" ht="21.75" customHeight="1">
      <c r="B5577" s="121">
        <v>41459</v>
      </c>
      <c r="C5577" s="118" t="s">
        <v>28</v>
      </c>
      <c r="D5577" s="118" t="s">
        <v>850</v>
      </c>
      <c r="E5577" s="117"/>
      <c r="G5577" s="110"/>
    </row>
    <row r="5578" spans="2:7" ht="21.75" customHeight="1">
      <c r="B5578" s="121">
        <v>41459</v>
      </c>
      <c r="C5578" s="118" t="s">
        <v>40</v>
      </c>
      <c r="D5578" s="119" t="s">
        <v>1257</v>
      </c>
      <c r="E5578" s="117"/>
      <c r="G5578" s="110"/>
    </row>
    <row r="5579" spans="2:7" ht="21.75" customHeight="1">
      <c r="B5579" s="121">
        <v>41459</v>
      </c>
      <c r="C5579" s="118" t="s">
        <v>392</v>
      </c>
      <c r="D5579" s="119" t="s">
        <v>1115</v>
      </c>
      <c r="E5579" s="117"/>
      <c r="G5579" s="110"/>
    </row>
    <row r="5580" spans="2:7" ht="21.75" customHeight="1">
      <c r="B5580" s="121">
        <v>41459</v>
      </c>
      <c r="C5580" s="118" t="s">
        <v>28</v>
      </c>
      <c r="D5580" s="118" t="s">
        <v>431</v>
      </c>
      <c r="E5580" s="120"/>
      <c r="G5580" s="110"/>
    </row>
    <row r="5581" spans="2:7" ht="21.75" customHeight="1">
      <c r="B5581" s="121">
        <v>41459</v>
      </c>
      <c r="C5581" s="118" t="s">
        <v>94</v>
      </c>
      <c r="D5581" s="119" t="s">
        <v>1108</v>
      </c>
      <c r="E5581" s="117"/>
      <c r="G5581" s="110"/>
    </row>
    <row r="5582" spans="2:7" ht="21.75" customHeight="1">
      <c r="B5582" s="121">
        <v>41459</v>
      </c>
      <c r="C5582" s="118" t="s">
        <v>28</v>
      </c>
      <c r="D5582" s="119" t="s">
        <v>107</v>
      </c>
      <c r="E5582" s="120"/>
      <c r="G5582" s="110"/>
    </row>
    <row r="5583" spans="2:7" ht="21.75" customHeight="1">
      <c r="B5583" s="121">
        <v>41459</v>
      </c>
      <c r="C5583" s="118" t="s">
        <v>94</v>
      </c>
      <c r="D5583" s="119" t="s">
        <v>1108</v>
      </c>
      <c r="E5583" s="111"/>
      <c r="G5583" s="110"/>
    </row>
    <row r="5584" spans="2:7" ht="21.75" customHeight="1">
      <c r="B5584" s="121">
        <v>41459</v>
      </c>
      <c r="C5584" s="118" t="s">
        <v>2</v>
      </c>
      <c r="D5584" s="119" t="s">
        <v>182</v>
      </c>
      <c r="E5584" s="112"/>
      <c r="G5584" s="110"/>
    </row>
    <row r="5585" spans="2:7" ht="21.75" customHeight="1">
      <c r="B5585" s="121">
        <v>41459</v>
      </c>
      <c r="C5585" s="118" t="s">
        <v>2</v>
      </c>
      <c r="D5585" s="119" t="s">
        <v>105</v>
      </c>
      <c r="E5585" s="112"/>
      <c r="G5585" s="110"/>
    </row>
    <row r="5586" spans="2:7" ht="21.75" customHeight="1">
      <c r="B5586" s="121">
        <v>41459</v>
      </c>
      <c r="C5586" s="118" t="s">
        <v>40</v>
      </c>
      <c r="D5586" s="119" t="s">
        <v>180</v>
      </c>
      <c r="E5586" s="113"/>
      <c r="G5586" s="110"/>
    </row>
    <row r="5587" spans="2:7" ht="21.75" customHeight="1">
      <c r="B5587" s="121">
        <v>41459</v>
      </c>
      <c r="C5587" s="118" t="s">
        <v>94</v>
      </c>
      <c r="D5587" s="119" t="s">
        <v>1219</v>
      </c>
      <c r="E5587" s="32"/>
      <c r="G5587" s="110"/>
    </row>
    <row r="5588" spans="2:7" ht="21.75" customHeight="1">
      <c r="B5588" s="121">
        <v>41459</v>
      </c>
      <c r="C5588" s="118" t="s">
        <v>94</v>
      </c>
      <c r="D5588" s="118" t="s">
        <v>1108</v>
      </c>
      <c r="E5588" s="120"/>
      <c r="G5588" s="110"/>
    </row>
    <row r="5589" spans="2:7" ht="21.75" customHeight="1">
      <c r="B5589" s="121">
        <v>41459</v>
      </c>
      <c r="C5589" s="118" t="s">
        <v>392</v>
      </c>
      <c r="D5589" s="118" t="s">
        <v>1115</v>
      </c>
      <c r="E5589" s="78"/>
      <c r="G5589" s="110"/>
    </row>
    <row r="5590" spans="2:7" ht="21.75" customHeight="1">
      <c r="B5590" s="121">
        <v>41459</v>
      </c>
      <c r="C5590" s="118" t="s">
        <v>28</v>
      </c>
      <c r="D5590" s="118" t="s">
        <v>114</v>
      </c>
      <c r="E5590" s="78"/>
      <c r="G5590" s="110"/>
    </row>
    <row r="5591" spans="2:7" ht="21.75" customHeight="1">
      <c r="B5591" s="121">
        <v>41459</v>
      </c>
      <c r="C5591" s="118" t="s">
        <v>40</v>
      </c>
      <c r="D5591" s="118" t="s">
        <v>1257</v>
      </c>
      <c r="E5591" s="78"/>
      <c r="G5591" s="110"/>
    </row>
    <row r="5592" spans="2:7" ht="21.75" customHeight="1">
      <c r="B5592" s="121">
        <v>41459</v>
      </c>
      <c r="C5592" s="118" t="s">
        <v>40</v>
      </c>
      <c r="D5592" s="118" t="s">
        <v>1257</v>
      </c>
      <c r="E5592" s="78"/>
      <c r="G5592" s="110"/>
    </row>
    <row r="5593" spans="2:7" ht="21.75" customHeight="1">
      <c r="B5593" s="121">
        <v>41459</v>
      </c>
      <c r="C5593" s="118" t="s">
        <v>28</v>
      </c>
      <c r="D5593" s="118" t="s">
        <v>1118</v>
      </c>
      <c r="E5593" s="78"/>
      <c r="G5593" s="110"/>
    </row>
    <row r="5594" spans="2:7" ht="21.75" customHeight="1">
      <c r="B5594" s="121">
        <v>41459</v>
      </c>
      <c r="C5594" s="118" t="s">
        <v>184</v>
      </c>
      <c r="D5594" s="118" t="s">
        <v>2544</v>
      </c>
      <c r="E5594" s="78"/>
      <c r="G5594" s="110"/>
    </row>
    <row r="5595" spans="2:7" ht="21.75" customHeight="1">
      <c r="B5595" s="121">
        <v>41459</v>
      </c>
      <c r="C5595" s="118" t="s">
        <v>28</v>
      </c>
      <c r="D5595" s="118" t="s">
        <v>181</v>
      </c>
      <c r="E5595" s="9"/>
      <c r="G5595" s="110"/>
    </row>
    <row r="5596" spans="2:7" ht="21.75" customHeight="1">
      <c r="B5596" s="121">
        <v>41459</v>
      </c>
      <c r="C5596" s="118" t="s">
        <v>2</v>
      </c>
      <c r="D5596" s="118" t="s">
        <v>182</v>
      </c>
      <c r="E5596" s="9"/>
      <c r="G5596" s="110"/>
    </row>
    <row r="5597" spans="2:7" ht="21.75" customHeight="1">
      <c r="B5597" s="121">
        <v>41459</v>
      </c>
      <c r="C5597" s="118" t="s">
        <v>184</v>
      </c>
      <c r="D5597" s="118" t="s">
        <v>2551</v>
      </c>
      <c r="E5597" s="9"/>
      <c r="G5597" s="110"/>
    </row>
    <row r="5598" spans="2:7" ht="21.75" customHeight="1">
      <c r="B5598" s="121">
        <v>41459</v>
      </c>
      <c r="C5598" s="118" t="s">
        <v>28</v>
      </c>
      <c r="D5598" s="118" t="s">
        <v>181</v>
      </c>
      <c r="E5598" s="9"/>
      <c r="G5598" s="110"/>
    </row>
    <row r="5599" spans="2:7" ht="21.75" customHeight="1">
      <c r="B5599" s="121">
        <v>41459</v>
      </c>
      <c r="C5599" s="118" t="s">
        <v>40</v>
      </c>
      <c r="D5599" s="118" t="s">
        <v>180</v>
      </c>
      <c r="E5599" s="9"/>
      <c r="G5599" s="110"/>
    </row>
    <row r="5600" spans="2:7" ht="21.75" customHeight="1">
      <c r="B5600" s="121">
        <v>41459</v>
      </c>
      <c r="C5600" s="118" t="s">
        <v>2</v>
      </c>
      <c r="D5600" s="118" t="s">
        <v>182</v>
      </c>
      <c r="E5600" s="9"/>
      <c r="G5600" s="110"/>
    </row>
    <row r="5601" spans="2:7" ht="21.75" customHeight="1">
      <c r="B5601" s="121">
        <v>41459</v>
      </c>
      <c r="C5601" s="118" t="s">
        <v>2</v>
      </c>
      <c r="D5601" s="118" t="s">
        <v>1160</v>
      </c>
      <c r="E5601" s="9"/>
      <c r="G5601" s="110"/>
    </row>
    <row r="5602" spans="2:7" ht="21.75" customHeight="1">
      <c r="B5602" s="121">
        <v>41459</v>
      </c>
      <c r="C5602" s="118" t="s">
        <v>184</v>
      </c>
      <c r="D5602" s="118" t="s">
        <v>62</v>
      </c>
      <c r="E5602" s="9"/>
      <c r="G5602" s="110"/>
    </row>
    <row r="5603" spans="2:7" ht="21.75" customHeight="1">
      <c r="B5603" s="121">
        <v>41459</v>
      </c>
      <c r="C5603" s="118" t="s">
        <v>40</v>
      </c>
      <c r="D5603" s="118" t="s">
        <v>180</v>
      </c>
      <c r="E5603" s="9"/>
      <c r="G5603" s="110"/>
    </row>
    <row r="5604" spans="2:7" ht="21.75" customHeight="1">
      <c r="B5604" s="121">
        <v>41459</v>
      </c>
      <c r="C5604" s="118" t="s">
        <v>40</v>
      </c>
      <c r="D5604" s="118" t="s">
        <v>1203</v>
      </c>
      <c r="E5604" s="9"/>
      <c r="G5604" s="110"/>
    </row>
    <row r="5605" spans="2:7" ht="21.75" customHeight="1">
      <c r="B5605" s="121">
        <v>41459</v>
      </c>
      <c r="C5605" s="118" t="s">
        <v>28</v>
      </c>
      <c r="D5605" s="118" t="s">
        <v>181</v>
      </c>
      <c r="E5605" s="9"/>
      <c r="G5605" s="110"/>
    </row>
    <row r="5606" spans="2:7" ht="21.75" customHeight="1">
      <c r="B5606" s="121">
        <v>41460</v>
      </c>
      <c r="C5606" s="118" t="s">
        <v>2515</v>
      </c>
      <c r="D5606" s="119" t="s">
        <v>1258</v>
      </c>
      <c r="E5606" s="120"/>
      <c r="G5606" s="110"/>
    </row>
    <row r="5607" spans="2:7" ht="21.75" customHeight="1">
      <c r="B5607" s="121">
        <v>41460</v>
      </c>
      <c r="C5607" s="118" t="s">
        <v>94</v>
      </c>
      <c r="D5607" s="119" t="s">
        <v>1108</v>
      </c>
      <c r="E5607" s="120"/>
      <c r="G5607" s="110"/>
    </row>
    <row r="5608" spans="2:7" ht="21.75" customHeight="1">
      <c r="B5608" s="121">
        <v>41460</v>
      </c>
      <c r="C5608" s="118" t="s">
        <v>2</v>
      </c>
      <c r="D5608" s="119" t="s">
        <v>182</v>
      </c>
      <c r="E5608" s="120"/>
      <c r="G5608" s="110"/>
    </row>
    <row r="5609" spans="2:7" ht="21.75" customHeight="1">
      <c r="B5609" s="121">
        <v>41460</v>
      </c>
      <c r="C5609" s="118" t="s">
        <v>18</v>
      </c>
      <c r="D5609" s="119" t="s">
        <v>112</v>
      </c>
      <c r="E5609" s="117"/>
      <c r="G5609" s="110"/>
    </row>
    <row r="5610" spans="2:7" ht="21.75" customHeight="1">
      <c r="B5610" s="121">
        <v>41460</v>
      </c>
      <c r="C5610" s="118" t="s">
        <v>40</v>
      </c>
      <c r="D5610" s="119" t="s">
        <v>180</v>
      </c>
      <c r="E5610" s="117"/>
      <c r="G5610" s="110"/>
    </row>
    <row r="5611" spans="2:7" ht="21.75" customHeight="1">
      <c r="B5611" s="121">
        <v>41460</v>
      </c>
      <c r="C5611" s="118" t="s">
        <v>40</v>
      </c>
      <c r="D5611" s="118" t="s">
        <v>43</v>
      </c>
      <c r="E5611" s="117"/>
      <c r="G5611" s="110"/>
    </row>
    <row r="5612" spans="2:7" ht="21.75" customHeight="1">
      <c r="B5612" s="121">
        <v>41460</v>
      </c>
      <c r="C5612" s="118" t="s">
        <v>40</v>
      </c>
      <c r="D5612" s="118" t="s">
        <v>180</v>
      </c>
      <c r="E5612" s="120"/>
      <c r="G5612" s="110"/>
    </row>
    <row r="5613" spans="2:7" ht="21.75" customHeight="1">
      <c r="B5613" s="121">
        <v>41460</v>
      </c>
      <c r="C5613" s="118" t="s">
        <v>155</v>
      </c>
      <c r="D5613" s="118" t="s">
        <v>1110</v>
      </c>
      <c r="E5613" s="117"/>
      <c r="G5613" s="110"/>
    </row>
    <row r="5614" spans="2:7" ht="21.75" customHeight="1">
      <c r="B5614" s="121">
        <v>41460</v>
      </c>
      <c r="C5614" s="118" t="s">
        <v>184</v>
      </c>
      <c r="D5614" s="118" t="s">
        <v>62</v>
      </c>
      <c r="E5614" s="120"/>
      <c r="G5614" s="110"/>
    </row>
    <row r="5615" spans="2:7" ht="21.75" customHeight="1">
      <c r="B5615" s="121">
        <v>41460</v>
      </c>
      <c r="C5615" s="118" t="s">
        <v>40</v>
      </c>
      <c r="D5615" s="118" t="s">
        <v>180</v>
      </c>
      <c r="E5615" s="111"/>
      <c r="G5615" s="110"/>
    </row>
    <row r="5616" spans="2:7" ht="21.75" customHeight="1">
      <c r="B5616" s="121">
        <v>41460</v>
      </c>
      <c r="C5616" s="118" t="s">
        <v>2</v>
      </c>
      <c r="D5616" s="118" t="s">
        <v>182</v>
      </c>
      <c r="E5616" s="112"/>
      <c r="G5616" s="110"/>
    </row>
    <row r="5617" spans="2:7" ht="21.75" customHeight="1">
      <c r="B5617" s="121">
        <v>41460</v>
      </c>
      <c r="C5617" s="118" t="s">
        <v>28</v>
      </c>
      <c r="D5617" s="118" t="s">
        <v>850</v>
      </c>
      <c r="E5617" s="112"/>
      <c r="G5617" s="110"/>
    </row>
    <row r="5618" spans="2:7" ht="21.75" customHeight="1">
      <c r="B5618" s="121">
        <v>41460</v>
      </c>
      <c r="C5618" s="118" t="s">
        <v>40</v>
      </c>
      <c r="D5618" s="118" t="s">
        <v>43</v>
      </c>
      <c r="E5618" s="113"/>
      <c r="G5618" s="110"/>
    </row>
    <row r="5619" spans="2:7" ht="21.75" customHeight="1">
      <c r="B5619" s="121">
        <v>41460</v>
      </c>
      <c r="C5619" s="118" t="s">
        <v>28</v>
      </c>
      <c r="D5619" s="118" t="s">
        <v>431</v>
      </c>
      <c r="E5619" s="32"/>
      <c r="G5619" s="110"/>
    </row>
    <row r="5620" spans="2:7" ht="21.75" customHeight="1">
      <c r="B5620" s="121">
        <v>41460</v>
      </c>
      <c r="C5620" s="118" t="s">
        <v>28</v>
      </c>
      <c r="D5620" s="118" t="s">
        <v>431</v>
      </c>
      <c r="E5620" s="120"/>
      <c r="G5620" s="110"/>
    </row>
    <row r="5621" spans="2:7" ht="21.75" customHeight="1">
      <c r="B5621" s="121">
        <v>41460</v>
      </c>
      <c r="C5621" s="118" t="s">
        <v>94</v>
      </c>
      <c r="D5621" s="118" t="s">
        <v>1183</v>
      </c>
      <c r="E5621" s="78"/>
      <c r="G5621" s="110"/>
    </row>
    <row r="5622" spans="2:7" ht="21.75" customHeight="1">
      <c r="B5622" s="121">
        <v>41460</v>
      </c>
      <c r="C5622" s="118" t="s">
        <v>18</v>
      </c>
      <c r="D5622" s="118" t="s">
        <v>112</v>
      </c>
      <c r="E5622" s="78"/>
      <c r="G5622" s="110"/>
    </row>
    <row r="5623" spans="2:7" ht="21.75" customHeight="1">
      <c r="B5623" s="98" t="s">
        <v>1259</v>
      </c>
      <c r="C5623" s="118" t="s">
        <v>28</v>
      </c>
      <c r="D5623" s="118" t="s">
        <v>181</v>
      </c>
      <c r="E5623" s="120"/>
      <c r="G5623" s="110"/>
    </row>
    <row r="5624" spans="2:7" ht="21.75" customHeight="1">
      <c r="B5624" s="98" t="s">
        <v>1259</v>
      </c>
      <c r="C5624" s="118" t="s">
        <v>2</v>
      </c>
      <c r="D5624" s="118" t="s">
        <v>182</v>
      </c>
      <c r="E5624" s="120"/>
      <c r="G5624" s="110"/>
    </row>
    <row r="5625" spans="2:7" ht="21.75" customHeight="1">
      <c r="B5625" s="98" t="s">
        <v>1259</v>
      </c>
      <c r="C5625" s="118" t="s">
        <v>94</v>
      </c>
      <c r="D5625" s="118" t="s">
        <v>1183</v>
      </c>
      <c r="E5625" s="120"/>
      <c r="G5625" s="110"/>
    </row>
    <row r="5626" spans="2:7" ht="21.75" customHeight="1">
      <c r="B5626" s="98" t="s">
        <v>1259</v>
      </c>
      <c r="C5626" s="118" t="s">
        <v>3</v>
      </c>
      <c r="D5626" s="123" t="s">
        <v>616</v>
      </c>
      <c r="E5626" s="117"/>
      <c r="G5626" s="110"/>
    </row>
    <row r="5627" spans="2:7" ht="21.75" customHeight="1">
      <c r="B5627" s="98" t="s">
        <v>1259</v>
      </c>
      <c r="C5627" s="118" t="s">
        <v>3</v>
      </c>
      <c r="D5627" s="123" t="s">
        <v>616</v>
      </c>
      <c r="E5627" s="117"/>
      <c r="G5627" s="110"/>
    </row>
    <row r="5628" spans="2:7" ht="21.75" customHeight="1">
      <c r="B5628" s="98" t="s">
        <v>1259</v>
      </c>
      <c r="C5628" s="118" t="s">
        <v>3</v>
      </c>
      <c r="D5628" s="123" t="s">
        <v>616</v>
      </c>
      <c r="E5628" s="117"/>
      <c r="G5628" s="110"/>
    </row>
    <row r="5629" spans="2:7" ht="21.75" customHeight="1">
      <c r="B5629" s="98" t="s">
        <v>1259</v>
      </c>
      <c r="C5629" s="118" t="s">
        <v>2</v>
      </c>
      <c r="D5629" s="118" t="s">
        <v>1183</v>
      </c>
      <c r="E5629" s="120"/>
      <c r="G5629" s="110"/>
    </row>
    <row r="5630" spans="2:7" ht="21.75" customHeight="1">
      <c r="B5630" s="98" t="s">
        <v>1259</v>
      </c>
      <c r="C5630" s="118" t="s">
        <v>2</v>
      </c>
      <c r="D5630" s="118" t="s">
        <v>182</v>
      </c>
      <c r="E5630" s="117"/>
      <c r="G5630" s="110"/>
    </row>
    <row r="5631" spans="2:7" ht="21.75" customHeight="1">
      <c r="B5631" s="98" t="s">
        <v>1259</v>
      </c>
      <c r="C5631" s="118" t="s">
        <v>3</v>
      </c>
      <c r="D5631" s="123" t="s">
        <v>616</v>
      </c>
      <c r="E5631" s="120"/>
      <c r="G5631" s="110"/>
    </row>
    <row r="5632" spans="2:7" ht="21.75" customHeight="1">
      <c r="B5632" s="98" t="s">
        <v>1259</v>
      </c>
      <c r="C5632" s="118" t="s">
        <v>3</v>
      </c>
      <c r="D5632" s="123" t="s">
        <v>652</v>
      </c>
      <c r="E5632" s="111"/>
      <c r="G5632" s="110"/>
    </row>
    <row r="5633" spans="2:7" ht="21.75" customHeight="1">
      <c r="B5633" s="98" t="s">
        <v>1259</v>
      </c>
      <c r="C5633" s="118" t="s">
        <v>3</v>
      </c>
      <c r="D5633" s="123" t="s">
        <v>652</v>
      </c>
      <c r="E5633" s="112"/>
      <c r="G5633" s="110"/>
    </row>
    <row r="5634" spans="2:7" ht="21.75" customHeight="1">
      <c r="B5634" s="98" t="s">
        <v>1259</v>
      </c>
      <c r="C5634" s="118" t="s">
        <v>3</v>
      </c>
      <c r="D5634" s="123" t="s">
        <v>616</v>
      </c>
      <c r="E5634" s="112"/>
      <c r="G5634" s="110"/>
    </row>
    <row r="5635" spans="2:7" ht="21.75" customHeight="1">
      <c r="B5635" s="98" t="s">
        <v>1259</v>
      </c>
      <c r="C5635" s="118" t="s">
        <v>3</v>
      </c>
      <c r="D5635" s="123" t="s">
        <v>616</v>
      </c>
      <c r="E5635" s="113"/>
      <c r="G5635" s="110"/>
    </row>
    <row r="5636" spans="2:7" ht="21.75" customHeight="1">
      <c r="B5636" s="98" t="s">
        <v>1259</v>
      </c>
      <c r="C5636" s="118" t="s">
        <v>2</v>
      </c>
      <c r="D5636" s="118" t="s">
        <v>52</v>
      </c>
      <c r="E5636" s="32"/>
      <c r="G5636" s="110"/>
    </row>
    <row r="5637" spans="2:7" ht="21.75" customHeight="1">
      <c r="B5637" s="98" t="s">
        <v>1259</v>
      </c>
      <c r="C5637" s="118" t="s">
        <v>28</v>
      </c>
      <c r="D5637" s="118" t="s">
        <v>181</v>
      </c>
      <c r="E5637" s="120"/>
      <c r="G5637" s="110"/>
    </row>
    <row r="5638" spans="2:7" ht="21.75" customHeight="1">
      <c r="B5638" s="98" t="s">
        <v>1259</v>
      </c>
      <c r="C5638" s="118" t="s">
        <v>40</v>
      </c>
      <c r="D5638" s="118" t="s">
        <v>180</v>
      </c>
      <c r="E5638" s="78"/>
      <c r="G5638" s="110"/>
    </row>
    <row r="5639" spans="2:7" ht="21.75" customHeight="1">
      <c r="B5639" s="98" t="s">
        <v>1259</v>
      </c>
      <c r="C5639" s="118" t="s">
        <v>40</v>
      </c>
      <c r="D5639" s="118" t="s">
        <v>180</v>
      </c>
      <c r="E5639" s="78"/>
      <c r="G5639" s="110"/>
    </row>
    <row r="5640" spans="2:7" ht="21.75" customHeight="1">
      <c r="B5640" s="98" t="s">
        <v>1259</v>
      </c>
      <c r="C5640" s="118" t="s">
        <v>40</v>
      </c>
      <c r="D5640" s="118" t="s">
        <v>43</v>
      </c>
      <c r="E5640" s="78"/>
      <c r="G5640" s="110"/>
    </row>
    <row r="5641" spans="2:7" ht="21.75" customHeight="1">
      <c r="B5641" s="98" t="s">
        <v>1260</v>
      </c>
      <c r="C5641" s="118" t="s">
        <v>392</v>
      </c>
      <c r="D5641" s="119" t="s">
        <v>1261</v>
      </c>
      <c r="E5641" s="120"/>
      <c r="G5641" s="110"/>
    </row>
    <row r="5642" spans="2:7" ht="21.75" customHeight="1">
      <c r="B5642" s="98" t="s">
        <v>1260</v>
      </c>
      <c r="C5642" s="118" t="s">
        <v>2</v>
      </c>
      <c r="D5642" s="119" t="s">
        <v>182</v>
      </c>
      <c r="E5642" s="120"/>
      <c r="G5642" s="110"/>
    </row>
    <row r="5643" spans="2:7" ht="21.75" customHeight="1">
      <c r="B5643" s="98" t="s">
        <v>1260</v>
      </c>
      <c r="C5643" s="118" t="s">
        <v>28</v>
      </c>
      <c r="D5643" s="119" t="s">
        <v>1118</v>
      </c>
      <c r="E5643" s="120"/>
      <c r="G5643" s="110"/>
    </row>
    <row r="5644" spans="2:7" ht="21.75" customHeight="1">
      <c r="B5644" s="98" t="s">
        <v>1260</v>
      </c>
      <c r="C5644" s="118" t="s">
        <v>40</v>
      </c>
      <c r="D5644" s="119" t="s">
        <v>180</v>
      </c>
      <c r="E5644" s="117"/>
      <c r="G5644" s="110"/>
    </row>
    <row r="5645" spans="2:7" ht="21.75" customHeight="1">
      <c r="B5645" s="98" t="s">
        <v>1260</v>
      </c>
      <c r="C5645" s="118" t="s">
        <v>40</v>
      </c>
      <c r="D5645" s="119" t="s">
        <v>43</v>
      </c>
      <c r="E5645" s="117"/>
      <c r="G5645" s="110"/>
    </row>
    <row r="5646" spans="2:7" ht="21.75" customHeight="1">
      <c r="B5646" s="98" t="s">
        <v>1260</v>
      </c>
      <c r="C5646" s="118" t="s">
        <v>40</v>
      </c>
      <c r="D5646" s="119" t="s">
        <v>180</v>
      </c>
      <c r="E5646" s="117"/>
      <c r="G5646" s="110"/>
    </row>
    <row r="5647" spans="2:7" ht="21.75" customHeight="1">
      <c r="B5647" s="98" t="s">
        <v>1260</v>
      </c>
      <c r="C5647" s="118" t="s">
        <v>94</v>
      </c>
      <c r="D5647" s="119" t="s">
        <v>1108</v>
      </c>
      <c r="E5647" s="120"/>
      <c r="G5647" s="110"/>
    </row>
    <row r="5648" spans="2:7" ht="21.75" customHeight="1">
      <c r="B5648" s="98" t="s">
        <v>1260</v>
      </c>
      <c r="C5648" s="118" t="s">
        <v>40</v>
      </c>
      <c r="D5648" s="119" t="s">
        <v>180</v>
      </c>
      <c r="E5648" s="117"/>
      <c r="G5648" s="110"/>
    </row>
    <row r="5649" spans="2:7" ht="21.75" customHeight="1">
      <c r="B5649" s="98" t="s">
        <v>1260</v>
      </c>
      <c r="C5649" s="118" t="s">
        <v>392</v>
      </c>
      <c r="D5649" s="119" t="s">
        <v>1261</v>
      </c>
      <c r="E5649" s="120"/>
      <c r="G5649" s="110"/>
    </row>
    <row r="5650" spans="2:7" ht="21.75" customHeight="1">
      <c r="B5650" s="98" t="s">
        <v>1260</v>
      </c>
      <c r="C5650" s="118" t="s">
        <v>40</v>
      </c>
      <c r="D5650" s="119" t="s">
        <v>43</v>
      </c>
      <c r="E5650" s="111"/>
      <c r="G5650" s="110"/>
    </row>
    <row r="5651" spans="2:7" ht="21.75" customHeight="1">
      <c r="B5651" s="98" t="s">
        <v>1260</v>
      </c>
      <c r="C5651" s="118" t="s">
        <v>94</v>
      </c>
      <c r="D5651" s="119" t="s">
        <v>1108</v>
      </c>
      <c r="E5651" s="112"/>
      <c r="G5651" s="110"/>
    </row>
    <row r="5652" spans="2:7" ht="21.75" customHeight="1">
      <c r="B5652" s="98" t="s">
        <v>1260</v>
      </c>
      <c r="C5652" s="118" t="s">
        <v>28</v>
      </c>
      <c r="D5652" s="119" t="s">
        <v>107</v>
      </c>
      <c r="E5652" s="112"/>
      <c r="G5652" s="110"/>
    </row>
    <row r="5653" spans="2:7" ht="21.75" customHeight="1">
      <c r="B5653" s="98" t="s">
        <v>1260</v>
      </c>
      <c r="C5653" s="118" t="s">
        <v>28</v>
      </c>
      <c r="D5653" s="118" t="s">
        <v>431</v>
      </c>
      <c r="E5653" s="113"/>
      <c r="G5653" s="110"/>
    </row>
    <row r="5654" spans="2:7" ht="21.75" customHeight="1">
      <c r="B5654" s="98" t="s">
        <v>1260</v>
      </c>
      <c r="C5654" s="118" t="s">
        <v>2</v>
      </c>
      <c r="D5654" s="118" t="s">
        <v>1262</v>
      </c>
      <c r="E5654" s="32"/>
      <c r="G5654" s="110"/>
    </row>
    <row r="5655" spans="2:7" ht="21.75" customHeight="1">
      <c r="B5655" s="98" t="s">
        <v>1260</v>
      </c>
      <c r="C5655" s="118" t="s">
        <v>40</v>
      </c>
      <c r="D5655" s="118" t="s">
        <v>180</v>
      </c>
      <c r="E5655" s="120"/>
      <c r="G5655" s="110"/>
    </row>
    <row r="5656" spans="2:7" ht="21.75" customHeight="1">
      <c r="B5656" s="98" t="s">
        <v>1260</v>
      </c>
      <c r="C5656" s="118" t="s">
        <v>94</v>
      </c>
      <c r="D5656" s="118" t="s">
        <v>1183</v>
      </c>
      <c r="E5656" s="78"/>
      <c r="G5656" s="110"/>
    </row>
    <row r="5657" spans="2:7" ht="21.75" customHeight="1">
      <c r="B5657" s="98" t="s">
        <v>1260</v>
      </c>
      <c r="C5657" s="118" t="s">
        <v>94</v>
      </c>
      <c r="D5657" s="118" t="s">
        <v>1183</v>
      </c>
      <c r="E5657" s="78"/>
      <c r="G5657" s="110"/>
    </row>
    <row r="5658" spans="2:7" ht="21.75" customHeight="1">
      <c r="B5658" s="98" t="s">
        <v>1260</v>
      </c>
      <c r="C5658" s="118" t="s">
        <v>155</v>
      </c>
      <c r="D5658" s="118" t="s">
        <v>1246</v>
      </c>
      <c r="E5658" s="78"/>
      <c r="G5658" s="110"/>
    </row>
    <row r="5659" spans="2:7" ht="21.75" customHeight="1">
      <c r="B5659" s="98" t="s">
        <v>1260</v>
      </c>
      <c r="C5659" s="118" t="s">
        <v>28</v>
      </c>
      <c r="D5659" s="118" t="s">
        <v>431</v>
      </c>
      <c r="E5659" s="78"/>
      <c r="G5659" s="110"/>
    </row>
    <row r="5660" spans="2:7" ht="21.75" customHeight="1">
      <c r="B5660" s="98" t="s">
        <v>1260</v>
      </c>
      <c r="C5660" s="118" t="s">
        <v>2</v>
      </c>
      <c r="D5660" s="118" t="s">
        <v>105</v>
      </c>
      <c r="E5660" s="78"/>
      <c r="G5660" s="110"/>
    </row>
    <row r="5661" spans="2:7" ht="21.75" customHeight="1">
      <c r="B5661" s="98" t="s">
        <v>1260</v>
      </c>
      <c r="C5661" s="118" t="s">
        <v>28</v>
      </c>
      <c r="D5661" s="118" t="s">
        <v>431</v>
      </c>
      <c r="E5661" s="78"/>
      <c r="G5661" s="110"/>
    </row>
    <row r="5662" spans="2:7" ht="21.75" customHeight="1">
      <c r="B5662" s="98" t="s">
        <v>1260</v>
      </c>
      <c r="C5662" s="118" t="s">
        <v>94</v>
      </c>
      <c r="D5662" s="118" t="s">
        <v>1183</v>
      </c>
      <c r="E5662" s="9"/>
      <c r="G5662" s="110"/>
    </row>
    <row r="5663" spans="2:7" ht="21.75" customHeight="1">
      <c r="B5663" s="98" t="s">
        <v>1260</v>
      </c>
      <c r="C5663" s="118" t="s">
        <v>184</v>
      </c>
      <c r="D5663" s="118" t="s">
        <v>62</v>
      </c>
      <c r="E5663" s="9"/>
      <c r="G5663" s="110"/>
    </row>
    <row r="5664" spans="2:7" ht="21.75" customHeight="1">
      <c r="B5664" s="98" t="s">
        <v>1260</v>
      </c>
      <c r="C5664" s="118" t="s">
        <v>28</v>
      </c>
      <c r="D5664" s="118" t="s">
        <v>431</v>
      </c>
      <c r="E5664" s="9"/>
      <c r="G5664" s="110"/>
    </row>
    <row r="5665" spans="2:7" ht="21.75" customHeight="1">
      <c r="B5665" s="98" t="s">
        <v>1260</v>
      </c>
      <c r="C5665" s="118" t="s">
        <v>40</v>
      </c>
      <c r="D5665" s="118" t="s">
        <v>180</v>
      </c>
      <c r="E5665" s="9"/>
      <c r="G5665" s="110"/>
    </row>
    <row r="5666" spans="2:7" ht="21.75" customHeight="1">
      <c r="B5666" s="98" t="s">
        <v>1260</v>
      </c>
      <c r="C5666" s="118" t="s">
        <v>40</v>
      </c>
      <c r="D5666" s="118" t="s">
        <v>43</v>
      </c>
      <c r="E5666" s="9"/>
      <c r="G5666" s="110"/>
    </row>
    <row r="5667" spans="2:7" ht="21.75" customHeight="1">
      <c r="B5667" s="98" t="s">
        <v>1260</v>
      </c>
      <c r="C5667" s="118" t="s">
        <v>94</v>
      </c>
      <c r="D5667" s="118" t="s">
        <v>1183</v>
      </c>
      <c r="E5667" s="9"/>
      <c r="G5667" s="110"/>
    </row>
    <row r="5668" spans="2:7" ht="21.75" customHeight="1">
      <c r="B5668" s="98" t="s">
        <v>1260</v>
      </c>
      <c r="C5668" s="118" t="s">
        <v>155</v>
      </c>
      <c r="D5668" s="118" t="s">
        <v>1246</v>
      </c>
      <c r="E5668" s="9"/>
      <c r="G5668" s="110"/>
    </row>
    <row r="5669" spans="2:7" ht="21.75" customHeight="1">
      <c r="B5669" s="98" t="s">
        <v>1260</v>
      </c>
      <c r="C5669" s="118" t="s">
        <v>2</v>
      </c>
      <c r="D5669" s="118" t="s">
        <v>105</v>
      </c>
      <c r="E5669" s="9"/>
      <c r="G5669" s="110"/>
    </row>
    <row r="5670" spans="2:7" ht="21.75" customHeight="1">
      <c r="B5670" s="98" t="s">
        <v>1260</v>
      </c>
      <c r="C5670" s="118" t="s">
        <v>184</v>
      </c>
      <c r="D5670" s="118" t="s">
        <v>110</v>
      </c>
      <c r="E5670" s="9"/>
      <c r="G5670" s="110"/>
    </row>
    <row r="5671" spans="2:7" ht="21.75" customHeight="1">
      <c r="B5671" s="121">
        <v>41464</v>
      </c>
      <c r="C5671" s="118" t="s">
        <v>40</v>
      </c>
      <c r="D5671" s="118" t="s">
        <v>1263</v>
      </c>
      <c r="E5671" s="120"/>
      <c r="G5671" s="110"/>
    </row>
    <row r="5672" spans="2:7" ht="21.75" customHeight="1">
      <c r="B5672" s="121">
        <v>41464</v>
      </c>
      <c r="C5672" s="118" t="s">
        <v>28</v>
      </c>
      <c r="D5672" s="118" t="s">
        <v>431</v>
      </c>
      <c r="E5672" s="120"/>
      <c r="G5672" s="110"/>
    </row>
    <row r="5673" spans="2:7" ht="21.75" customHeight="1">
      <c r="B5673" s="121">
        <v>41464</v>
      </c>
      <c r="C5673" s="118" t="s">
        <v>2</v>
      </c>
      <c r="D5673" s="118" t="s">
        <v>182</v>
      </c>
      <c r="E5673" s="120"/>
      <c r="G5673" s="110"/>
    </row>
    <row r="5674" spans="2:7" ht="21.75" customHeight="1">
      <c r="B5674" s="121">
        <v>41464</v>
      </c>
      <c r="C5674" s="118" t="s">
        <v>2</v>
      </c>
      <c r="D5674" s="118" t="s">
        <v>105</v>
      </c>
      <c r="E5674" s="117"/>
      <c r="G5674" s="110"/>
    </row>
    <row r="5675" spans="2:7" ht="21.75" customHeight="1">
      <c r="B5675" s="121">
        <v>41464</v>
      </c>
      <c r="C5675" s="118" t="s">
        <v>94</v>
      </c>
      <c r="D5675" s="118" t="s">
        <v>1183</v>
      </c>
      <c r="E5675" s="117"/>
      <c r="G5675" s="110"/>
    </row>
    <row r="5676" spans="2:7" ht="21.75" customHeight="1">
      <c r="B5676" s="121">
        <v>41464</v>
      </c>
      <c r="C5676" s="118" t="s">
        <v>94</v>
      </c>
      <c r="D5676" s="118" t="s">
        <v>1183</v>
      </c>
      <c r="E5676" s="117"/>
      <c r="G5676" s="110"/>
    </row>
    <row r="5677" spans="2:7" ht="21.75" customHeight="1">
      <c r="B5677" s="121">
        <v>41464</v>
      </c>
      <c r="C5677" s="118" t="s">
        <v>2</v>
      </c>
      <c r="D5677" s="118" t="s">
        <v>1160</v>
      </c>
      <c r="E5677" s="120"/>
      <c r="G5677" s="110"/>
    </row>
    <row r="5678" spans="2:7" ht="21.75" customHeight="1">
      <c r="B5678" s="121">
        <v>41464</v>
      </c>
      <c r="C5678" s="118" t="s">
        <v>184</v>
      </c>
      <c r="D5678" s="118" t="s">
        <v>62</v>
      </c>
      <c r="E5678" s="117"/>
      <c r="G5678" s="110"/>
    </row>
    <row r="5679" spans="2:7" ht="21.75" customHeight="1">
      <c r="B5679" s="121">
        <v>41464</v>
      </c>
      <c r="C5679" s="118" t="s">
        <v>28</v>
      </c>
      <c r="D5679" s="118" t="s">
        <v>431</v>
      </c>
      <c r="E5679" s="120"/>
      <c r="G5679" s="110"/>
    </row>
    <row r="5680" spans="2:7" ht="21.75" customHeight="1">
      <c r="B5680" s="121">
        <v>41464</v>
      </c>
      <c r="C5680" s="118" t="s">
        <v>40</v>
      </c>
      <c r="D5680" s="118" t="s">
        <v>180</v>
      </c>
      <c r="E5680" s="111"/>
      <c r="G5680" s="110"/>
    </row>
    <row r="5681" spans="2:7" ht="21.75" customHeight="1">
      <c r="B5681" s="121">
        <v>41464</v>
      </c>
      <c r="C5681" s="118" t="s">
        <v>2</v>
      </c>
      <c r="D5681" s="118" t="s">
        <v>182</v>
      </c>
      <c r="E5681" s="112"/>
      <c r="G5681" s="110"/>
    </row>
    <row r="5682" spans="2:7" ht="21.75" customHeight="1">
      <c r="B5682" s="121">
        <v>41464</v>
      </c>
      <c r="C5682" s="118" t="s">
        <v>28</v>
      </c>
      <c r="D5682" s="119" t="s">
        <v>107</v>
      </c>
      <c r="E5682" s="112"/>
      <c r="G5682" s="110"/>
    </row>
    <row r="5683" spans="2:7" ht="21.75" customHeight="1">
      <c r="B5683" s="121">
        <v>41464</v>
      </c>
      <c r="C5683" s="118" t="s">
        <v>28</v>
      </c>
      <c r="D5683" s="119" t="s">
        <v>107</v>
      </c>
      <c r="E5683" s="113"/>
      <c r="G5683" s="110"/>
    </row>
    <row r="5684" spans="2:7" ht="21.75" customHeight="1">
      <c r="B5684" s="121">
        <v>41464</v>
      </c>
      <c r="C5684" s="118" t="s">
        <v>2</v>
      </c>
      <c r="D5684" s="119" t="s">
        <v>182</v>
      </c>
      <c r="E5684" s="32"/>
      <c r="G5684" s="110"/>
    </row>
    <row r="5685" spans="2:7" ht="21.75" customHeight="1">
      <c r="B5685" s="121">
        <v>41464</v>
      </c>
      <c r="C5685" s="118" t="s">
        <v>2</v>
      </c>
      <c r="D5685" s="119" t="s">
        <v>182</v>
      </c>
      <c r="E5685" s="120"/>
      <c r="G5685" s="110"/>
    </row>
    <row r="5686" spans="2:7" ht="21.75" customHeight="1">
      <c r="B5686" s="121">
        <v>41464</v>
      </c>
      <c r="C5686" s="118" t="s">
        <v>28</v>
      </c>
      <c r="D5686" s="119" t="s">
        <v>850</v>
      </c>
      <c r="E5686" s="78"/>
      <c r="G5686" s="110"/>
    </row>
    <row r="5687" spans="2:7" ht="21.75" customHeight="1">
      <c r="B5687" s="121">
        <v>41464</v>
      </c>
      <c r="C5687" s="118" t="s">
        <v>2</v>
      </c>
      <c r="D5687" s="119" t="s">
        <v>182</v>
      </c>
      <c r="E5687" s="78"/>
      <c r="G5687" s="110"/>
    </row>
    <row r="5688" spans="2:7" ht="21.75" customHeight="1">
      <c r="B5688" s="121">
        <v>41464</v>
      </c>
      <c r="C5688" s="118" t="s">
        <v>40</v>
      </c>
      <c r="D5688" s="119" t="s">
        <v>180</v>
      </c>
      <c r="E5688" s="78"/>
      <c r="G5688" s="110"/>
    </row>
    <row r="5689" spans="2:7" ht="21.75" customHeight="1">
      <c r="B5689" s="121">
        <v>41464</v>
      </c>
      <c r="C5689" s="118" t="s">
        <v>94</v>
      </c>
      <c r="D5689" s="119" t="s">
        <v>1108</v>
      </c>
      <c r="E5689" s="78"/>
      <c r="G5689" s="110"/>
    </row>
    <row r="5690" spans="2:7" ht="21.75" customHeight="1">
      <c r="B5690" s="121">
        <v>41464</v>
      </c>
      <c r="C5690" s="118" t="s">
        <v>392</v>
      </c>
      <c r="D5690" s="119" t="s">
        <v>1115</v>
      </c>
      <c r="E5690" s="78"/>
      <c r="G5690" s="110"/>
    </row>
    <row r="5691" spans="2:7" ht="21.75" customHeight="1">
      <c r="B5691" s="121">
        <v>41464</v>
      </c>
      <c r="C5691" s="118" t="s">
        <v>392</v>
      </c>
      <c r="D5691" s="119" t="s">
        <v>1115</v>
      </c>
      <c r="E5691" s="78"/>
      <c r="G5691" s="110"/>
    </row>
    <row r="5692" spans="2:7" ht="21.75" customHeight="1">
      <c r="B5692" s="121">
        <v>41464</v>
      </c>
      <c r="C5692" s="118" t="s">
        <v>28</v>
      </c>
      <c r="D5692" s="119" t="s">
        <v>1118</v>
      </c>
      <c r="E5692" s="9"/>
      <c r="G5692" s="110"/>
    </row>
    <row r="5693" spans="2:7" ht="21.75" customHeight="1">
      <c r="B5693" s="121">
        <v>41464</v>
      </c>
      <c r="C5693" s="118" t="s">
        <v>28</v>
      </c>
      <c r="D5693" s="119" t="s">
        <v>107</v>
      </c>
      <c r="E5693" s="9"/>
      <c r="G5693" s="110"/>
    </row>
    <row r="5694" spans="2:7" ht="21.75" customHeight="1">
      <c r="B5694" s="121">
        <v>41464</v>
      </c>
      <c r="C5694" s="118" t="s">
        <v>28</v>
      </c>
      <c r="D5694" s="119" t="s">
        <v>1181</v>
      </c>
      <c r="E5694" s="9"/>
      <c r="G5694" s="110"/>
    </row>
    <row r="5695" spans="2:7" ht="21.75" customHeight="1">
      <c r="B5695" s="121">
        <v>41464</v>
      </c>
      <c r="C5695" s="118" t="s">
        <v>94</v>
      </c>
      <c r="D5695" s="119" t="s">
        <v>1108</v>
      </c>
      <c r="E5695" s="9"/>
      <c r="G5695" s="110"/>
    </row>
    <row r="5696" spans="2:7" ht="21.75" customHeight="1">
      <c r="B5696" s="121">
        <v>41464</v>
      </c>
      <c r="C5696" s="118" t="s">
        <v>94</v>
      </c>
      <c r="D5696" s="118" t="s">
        <v>1196</v>
      </c>
      <c r="E5696" s="9"/>
      <c r="G5696" s="110"/>
    </row>
    <row r="5697" spans="2:7" ht="21.75" customHeight="1">
      <c r="B5697" s="98" t="s">
        <v>1264</v>
      </c>
      <c r="C5697" s="118" t="s">
        <v>2</v>
      </c>
      <c r="D5697" s="118" t="s">
        <v>1265</v>
      </c>
      <c r="E5697" s="120"/>
      <c r="G5697" s="110"/>
    </row>
    <row r="5698" spans="2:7" ht="21.75" customHeight="1">
      <c r="B5698" s="98" t="s">
        <v>1264</v>
      </c>
      <c r="C5698" s="118" t="s">
        <v>2</v>
      </c>
      <c r="D5698" s="118" t="s">
        <v>1266</v>
      </c>
      <c r="E5698" s="120"/>
      <c r="G5698" s="110"/>
    </row>
    <row r="5699" spans="2:7" ht="21.75" customHeight="1">
      <c r="B5699" s="98" t="s">
        <v>1264</v>
      </c>
      <c r="C5699" s="118" t="s">
        <v>28</v>
      </c>
      <c r="D5699" s="118" t="s">
        <v>181</v>
      </c>
      <c r="E5699" s="120"/>
      <c r="G5699" s="110"/>
    </row>
    <row r="5700" spans="2:7" ht="21.75" customHeight="1">
      <c r="B5700" s="98" t="s">
        <v>1264</v>
      </c>
      <c r="C5700" s="118" t="s">
        <v>40</v>
      </c>
      <c r="D5700" s="118" t="s">
        <v>180</v>
      </c>
      <c r="E5700" s="117"/>
      <c r="G5700" s="110"/>
    </row>
    <row r="5701" spans="2:7" ht="21.75" customHeight="1">
      <c r="B5701" s="98" t="s">
        <v>1264</v>
      </c>
      <c r="C5701" s="118" t="s">
        <v>40</v>
      </c>
      <c r="D5701" s="118" t="s">
        <v>43</v>
      </c>
      <c r="E5701" s="117"/>
      <c r="G5701" s="110"/>
    </row>
    <row r="5702" spans="2:7" ht="21.75" customHeight="1">
      <c r="B5702" s="98" t="s">
        <v>1264</v>
      </c>
      <c r="C5702" s="118" t="s">
        <v>155</v>
      </c>
      <c r="D5702" s="118" t="s">
        <v>1110</v>
      </c>
      <c r="E5702" s="117"/>
      <c r="G5702" s="110"/>
    </row>
    <row r="5703" spans="2:7" ht="21.75" customHeight="1">
      <c r="B5703" s="98" t="s">
        <v>1264</v>
      </c>
      <c r="C5703" s="118" t="s">
        <v>94</v>
      </c>
      <c r="D5703" s="118" t="s">
        <v>496</v>
      </c>
      <c r="E5703" s="120"/>
      <c r="G5703" s="110"/>
    </row>
    <row r="5704" spans="2:7" ht="21.75" customHeight="1">
      <c r="B5704" s="98" t="s">
        <v>1264</v>
      </c>
      <c r="C5704" s="118" t="s">
        <v>94</v>
      </c>
      <c r="D5704" s="118" t="s">
        <v>496</v>
      </c>
      <c r="E5704" s="117"/>
      <c r="G5704" s="110"/>
    </row>
    <row r="5705" spans="2:7" ht="21.75" customHeight="1">
      <c r="B5705" s="98" t="s">
        <v>1264</v>
      </c>
      <c r="C5705" s="118" t="s">
        <v>40</v>
      </c>
      <c r="D5705" s="118" t="s">
        <v>180</v>
      </c>
      <c r="E5705" s="120"/>
      <c r="G5705" s="110"/>
    </row>
    <row r="5706" spans="2:7" ht="21.75" customHeight="1">
      <c r="B5706" s="121">
        <v>41466</v>
      </c>
      <c r="C5706" s="118" t="s">
        <v>2</v>
      </c>
      <c r="D5706" s="118" t="s">
        <v>182</v>
      </c>
      <c r="E5706" s="120"/>
      <c r="G5706" s="110"/>
    </row>
    <row r="5707" spans="2:7" ht="21.75" customHeight="1">
      <c r="B5707" s="121">
        <v>41466</v>
      </c>
      <c r="C5707" s="118" t="s">
        <v>28</v>
      </c>
      <c r="D5707" s="118" t="s">
        <v>431</v>
      </c>
      <c r="E5707" s="120"/>
      <c r="G5707" s="110"/>
    </row>
    <row r="5708" spans="2:7" ht="21.75" customHeight="1">
      <c r="B5708" s="121">
        <v>41466</v>
      </c>
      <c r="C5708" s="118" t="s">
        <v>2</v>
      </c>
      <c r="D5708" s="118" t="s">
        <v>1265</v>
      </c>
      <c r="E5708" s="120"/>
      <c r="G5708" s="110"/>
    </row>
    <row r="5709" spans="2:7" ht="21.75" customHeight="1">
      <c r="B5709" s="121">
        <v>41466</v>
      </c>
      <c r="C5709" s="118" t="s">
        <v>155</v>
      </c>
      <c r="D5709" s="118" t="s">
        <v>1110</v>
      </c>
      <c r="E5709" s="117"/>
      <c r="G5709" s="110"/>
    </row>
    <row r="5710" spans="2:7" ht="21.75" customHeight="1">
      <c r="B5710" s="121">
        <v>41466</v>
      </c>
      <c r="C5710" s="118" t="s">
        <v>40</v>
      </c>
      <c r="D5710" s="118" t="s">
        <v>180</v>
      </c>
      <c r="E5710" s="117"/>
      <c r="G5710" s="110"/>
    </row>
    <row r="5711" spans="2:7" ht="21.75" customHeight="1">
      <c r="B5711" s="121">
        <v>41466</v>
      </c>
      <c r="C5711" s="118" t="s">
        <v>40</v>
      </c>
      <c r="D5711" s="118" t="s">
        <v>1267</v>
      </c>
      <c r="E5711" s="117"/>
      <c r="G5711" s="110"/>
    </row>
    <row r="5712" spans="2:7" ht="21.75" customHeight="1">
      <c r="B5712" s="121">
        <v>41466</v>
      </c>
      <c r="C5712" s="118" t="s">
        <v>94</v>
      </c>
      <c r="D5712" s="118" t="s">
        <v>1183</v>
      </c>
      <c r="E5712" s="120"/>
      <c r="G5712" s="110"/>
    </row>
    <row r="5713" spans="2:7" ht="21.75" customHeight="1">
      <c r="B5713" s="121">
        <v>41466</v>
      </c>
      <c r="C5713" s="118" t="s">
        <v>94</v>
      </c>
      <c r="D5713" s="118" t="s">
        <v>1183</v>
      </c>
      <c r="E5713" s="117"/>
      <c r="G5713" s="110"/>
    </row>
    <row r="5714" spans="2:7" ht="21.75" customHeight="1">
      <c r="B5714" s="121">
        <v>41466</v>
      </c>
      <c r="C5714" s="118" t="s">
        <v>40</v>
      </c>
      <c r="D5714" s="118" t="s">
        <v>1267</v>
      </c>
      <c r="E5714" s="120"/>
      <c r="G5714" s="110"/>
    </row>
    <row r="5715" spans="2:7" ht="21.75" customHeight="1">
      <c r="B5715" s="121">
        <v>41466</v>
      </c>
      <c r="C5715" s="118" t="s">
        <v>184</v>
      </c>
      <c r="D5715" s="118" t="s">
        <v>62</v>
      </c>
      <c r="E5715" s="111"/>
      <c r="G5715" s="110"/>
    </row>
    <row r="5716" spans="2:7" ht="21.75" customHeight="1">
      <c r="B5716" s="121">
        <v>41466</v>
      </c>
      <c r="C5716" s="118" t="s">
        <v>40</v>
      </c>
      <c r="D5716" s="118" t="s">
        <v>180</v>
      </c>
      <c r="E5716" s="112"/>
      <c r="G5716" s="110"/>
    </row>
    <row r="5717" spans="2:7" ht="21.75" customHeight="1">
      <c r="B5717" s="121">
        <v>41466</v>
      </c>
      <c r="C5717" s="118" t="s">
        <v>28</v>
      </c>
      <c r="D5717" s="118" t="s">
        <v>431</v>
      </c>
      <c r="E5717" s="112"/>
      <c r="G5717" s="110"/>
    </row>
    <row r="5718" spans="2:7" ht="21.75" customHeight="1">
      <c r="B5718" s="121">
        <v>41466</v>
      </c>
      <c r="C5718" s="118" t="s">
        <v>28</v>
      </c>
      <c r="D5718" s="118" t="s">
        <v>431</v>
      </c>
      <c r="E5718" s="113"/>
      <c r="G5718" s="110"/>
    </row>
    <row r="5719" spans="2:7" ht="21.75" customHeight="1">
      <c r="B5719" s="121">
        <v>41466</v>
      </c>
      <c r="C5719" s="118" t="s">
        <v>40</v>
      </c>
      <c r="D5719" s="119" t="s">
        <v>43</v>
      </c>
      <c r="E5719" s="32"/>
      <c r="G5719" s="110"/>
    </row>
    <row r="5720" spans="2:7" ht="21.75" customHeight="1">
      <c r="B5720" s="121">
        <v>41466</v>
      </c>
      <c r="C5720" s="118" t="s">
        <v>40</v>
      </c>
      <c r="D5720" s="119" t="s">
        <v>180</v>
      </c>
      <c r="E5720" s="120"/>
      <c r="G5720" s="110"/>
    </row>
    <row r="5721" spans="2:7" ht="21.75" customHeight="1">
      <c r="B5721" s="121">
        <v>41466</v>
      </c>
      <c r="C5721" s="118" t="s">
        <v>28</v>
      </c>
      <c r="D5721" s="119" t="s">
        <v>107</v>
      </c>
      <c r="E5721" s="78"/>
      <c r="G5721" s="110"/>
    </row>
    <row r="5722" spans="2:7" ht="21.75" customHeight="1">
      <c r="B5722" s="121">
        <v>41466</v>
      </c>
      <c r="C5722" s="118" t="s">
        <v>40</v>
      </c>
      <c r="D5722" s="119" t="s">
        <v>180</v>
      </c>
      <c r="E5722" s="78"/>
      <c r="G5722" s="110"/>
    </row>
    <row r="5723" spans="2:7" ht="21.75" customHeight="1">
      <c r="B5723" s="121">
        <v>41466</v>
      </c>
      <c r="C5723" s="118" t="s">
        <v>28</v>
      </c>
      <c r="D5723" s="119" t="s">
        <v>107</v>
      </c>
      <c r="E5723" s="78"/>
      <c r="G5723" s="110"/>
    </row>
    <row r="5724" spans="2:7" ht="21.75" customHeight="1">
      <c r="B5724" s="121">
        <v>41466</v>
      </c>
      <c r="C5724" s="118" t="s">
        <v>94</v>
      </c>
      <c r="D5724" s="119" t="s">
        <v>1108</v>
      </c>
      <c r="E5724" s="78"/>
      <c r="G5724" s="110"/>
    </row>
    <row r="5725" spans="2:7" ht="21.75" customHeight="1">
      <c r="B5725" s="121">
        <v>41466</v>
      </c>
      <c r="C5725" s="118" t="s">
        <v>184</v>
      </c>
      <c r="D5725" s="118" t="s">
        <v>2545</v>
      </c>
      <c r="E5725" s="78"/>
      <c r="G5725" s="110"/>
    </row>
    <row r="5726" spans="2:7" ht="21.75" customHeight="1">
      <c r="B5726" s="121">
        <v>41466</v>
      </c>
      <c r="C5726" s="118" t="s">
        <v>40</v>
      </c>
      <c r="D5726" s="118" t="s">
        <v>180</v>
      </c>
      <c r="E5726" s="78"/>
      <c r="G5726" s="110"/>
    </row>
    <row r="5727" spans="2:7" ht="21.75" customHeight="1">
      <c r="B5727" s="121">
        <v>41466</v>
      </c>
      <c r="C5727" s="118" t="s">
        <v>40</v>
      </c>
      <c r="D5727" s="118" t="s">
        <v>43</v>
      </c>
      <c r="E5727" s="9"/>
      <c r="G5727" s="110"/>
    </row>
    <row r="5728" spans="2:7" ht="21.75" customHeight="1">
      <c r="B5728" s="121">
        <v>41466</v>
      </c>
      <c r="C5728" s="118" t="s">
        <v>392</v>
      </c>
      <c r="D5728" s="118" t="s">
        <v>1115</v>
      </c>
      <c r="E5728" s="9"/>
      <c r="G5728" s="110"/>
    </row>
    <row r="5729" spans="2:7" ht="21.75" customHeight="1">
      <c r="B5729" s="121">
        <v>41467</v>
      </c>
      <c r="C5729" s="118" t="s">
        <v>94</v>
      </c>
      <c r="D5729" s="119" t="s">
        <v>1108</v>
      </c>
      <c r="E5729" s="120"/>
      <c r="G5729" s="110"/>
    </row>
    <row r="5730" spans="2:7" ht="21.75" customHeight="1">
      <c r="B5730" s="121">
        <v>41467</v>
      </c>
      <c r="C5730" s="118" t="s">
        <v>392</v>
      </c>
      <c r="D5730" s="119" t="s">
        <v>1115</v>
      </c>
      <c r="E5730" s="120"/>
      <c r="G5730" s="110"/>
    </row>
    <row r="5731" spans="2:7" ht="21.75" customHeight="1">
      <c r="B5731" s="121">
        <v>41467</v>
      </c>
      <c r="C5731" s="118" t="s">
        <v>155</v>
      </c>
      <c r="D5731" s="119" t="s">
        <v>1110</v>
      </c>
      <c r="E5731" s="120"/>
      <c r="G5731" s="110"/>
    </row>
    <row r="5732" spans="2:7" ht="21.75" customHeight="1">
      <c r="B5732" s="121">
        <v>41467</v>
      </c>
      <c r="C5732" s="118" t="s">
        <v>40</v>
      </c>
      <c r="D5732" s="119" t="s">
        <v>180</v>
      </c>
      <c r="E5732" s="117"/>
      <c r="G5732" s="110"/>
    </row>
    <row r="5733" spans="2:7" ht="21.75" customHeight="1">
      <c r="B5733" s="121">
        <v>41467</v>
      </c>
      <c r="C5733" s="118" t="s">
        <v>28</v>
      </c>
      <c r="D5733" s="119" t="s">
        <v>107</v>
      </c>
      <c r="E5733" s="117"/>
      <c r="G5733" s="110"/>
    </row>
    <row r="5734" spans="2:7" ht="21.75" customHeight="1">
      <c r="B5734" s="121">
        <v>41467</v>
      </c>
      <c r="C5734" s="118" t="s">
        <v>2</v>
      </c>
      <c r="D5734" s="119" t="s">
        <v>182</v>
      </c>
      <c r="E5734" s="117"/>
      <c r="G5734" s="110"/>
    </row>
    <row r="5735" spans="2:7" ht="21.75" customHeight="1">
      <c r="B5735" s="121">
        <v>41467</v>
      </c>
      <c r="C5735" s="118" t="s">
        <v>40</v>
      </c>
      <c r="D5735" s="119" t="s">
        <v>180</v>
      </c>
      <c r="E5735" s="120"/>
      <c r="G5735" s="110"/>
    </row>
    <row r="5736" spans="2:7" ht="21.75" customHeight="1">
      <c r="B5736" s="121">
        <v>41467</v>
      </c>
      <c r="C5736" s="118" t="s">
        <v>392</v>
      </c>
      <c r="D5736" s="119" t="s">
        <v>1115</v>
      </c>
      <c r="E5736" s="117"/>
      <c r="G5736" s="110"/>
    </row>
    <row r="5737" spans="2:7" ht="21.75" customHeight="1">
      <c r="B5737" s="121">
        <v>41467</v>
      </c>
      <c r="C5737" s="118" t="s">
        <v>94</v>
      </c>
      <c r="D5737" s="119" t="s">
        <v>1108</v>
      </c>
      <c r="E5737" s="120"/>
      <c r="G5737" s="110"/>
    </row>
    <row r="5738" spans="2:7" ht="21.75" customHeight="1">
      <c r="B5738" s="121">
        <v>41467</v>
      </c>
      <c r="C5738" s="118" t="s">
        <v>40</v>
      </c>
      <c r="D5738" s="119" t="s">
        <v>43</v>
      </c>
      <c r="E5738" s="111"/>
      <c r="G5738" s="110"/>
    </row>
    <row r="5739" spans="2:7" ht="21.75" customHeight="1">
      <c r="B5739" s="121">
        <v>41467</v>
      </c>
      <c r="C5739" s="118" t="s">
        <v>2</v>
      </c>
      <c r="D5739" s="119" t="s">
        <v>182</v>
      </c>
      <c r="E5739" s="112"/>
      <c r="G5739" s="110"/>
    </row>
    <row r="5740" spans="2:7" ht="21.75" customHeight="1">
      <c r="B5740" s="121">
        <v>41467</v>
      </c>
      <c r="C5740" s="118" t="s">
        <v>28</v>
      </c>
      <c r="D5740" s="118" t="s">
        <v>181</v>
      </c>
      <c r="E5740" s="112"/>
      <c r="G5740" s="110"/>
    </row>
    <row r="5741" spans="2:7" ht="21.75" customHeight="1">
      <c r="B5741" s="121">
        <v>41467</v>
      </c>
      <c r="C5741" s="118" t="s">
        <v>2</v>
      </c>
      <c r="D5741" s="118" t="s">
        <v>182</v>
      </c>
      <c r="E5741" s="113"/>
      <c r="G5741" s="110"/>
    </row>
    <row r="5742" spans="2:7" ht="21.75" customHeight="1">
      <c r="B5742" s="121">
        <v>41467</v>
      </c>
      <c r="C5742" s="118" t="s">
        <v>184</v>
      </c>
      <c r="D5742" s="118" t="s">
        <v>2551</v>
      </c>
      <c r="E5742" s="32"/>
      <c r="G5742" s="110"/>
    </row>
    <row r="5743" spans="2:7" ht="21.75" customHeight="1">
      <c r="B5743" s="121">
        <v>41467</v>
      </c>
      <c r="C5743" s="118" t="s">
        <v>28</v>
      </c>
      <c r="D5743" s="118" t="s">
        <v>181</v>
      </c>
      <c r="E5743" s="120"/>
      <c r="G5743" s="110"/>
    </row>
    <row r="5744" spans="2:7" ht="21.75" customHeight="1">
      <c r="B5744" s="121">
        <v>41467</v>
      </c>
      <c r="C5744" s="118" t="s">
        <v>40</v>
      </c>
      <c r="D5744" s="118" t="s">
        <v>180</v>
      </c>
      <c r="E5744" s="78"/>
      <c r="G5744" s="110"/>
    </row>
    <row r="5745" spans="2:7" ht="21.75" customHeight="1">
      <c r="B5745" s="121">
        <v>41467</v>
      </c>
      <c r="C5745" s="118" t="s">
        <v>2</v>
      </c>
      <c r="D5745" s="118" t="s">
        <v>182</v>
      </c>
      <c r="E5745" s="78"/>
      <c r="G5745" s="110"/>
    </row>
    <row r="5746" spans="2:7" ht="21.75" customHeight="1">
      <c r="B5746" s="121">
        <v>41467</v>
      </c>
      <c r="C5746" s="118" t="s">
        <v>2</v>
      </c>
      <c r="D5746" s="118" t="s">
        <v>1160</v>
      </c>
      <c r="E5746" s="78"/>
      <c r="G5746" s="110"/>
    </row>
    <row r="5747" spans="2:7" ht="21.75" customHeight="1">
      <c r="B5747" s="121">
        <v>41467</v>
      </c>
      <c r="C5747" s="118" t="s">
        <v>184</v>
      </c>
      <c r="D5747" s="118" t="s">
        <v>62</v>
      </c>
      <c r="E5747" s="78"/>
      <c r="G5747" s="110"/>
    </row>
    <row r="5748" spans="2:7" ht="21.75" customHeight="1">
      <c r="B5748" s="121">
        <v>41467</v>
      </c>
      <c r="C5748" s="118" t="s">
        <v>40</v>
      </c>
      <c r="D5748" s="118" t="s">
        <v>180</v>
      </c>
      <c r="E5748" s="78"/>
      <c r="G5748" s="110"/>
    </row>
    <row r="5749" spans="2:7" ht="21.75" customHeight="1">
      <c r="B5749" s="121">
        <v>41467</v>
      </c>
      <c r="C5749" s="118" t="s">
        <v>40</v>
      </c>
      <c r="D5749" s="118" t="s">
        <v>1203</v>
      </c>
      <c r="E5749" s="78"/>
      <c r="G5749" s="110"/>
    </row>
    <row r="5750" spans="2:7" ht="21.75" customHeight="1">
      <c r="B5750" s="121">
        <v>41467</v>
      </c>
      <c r="C5750" s="118" t="s">
        <v>28</v>
      </c>
      <c r="D5750" s="118" t="s">
        <v>181</v>
      </c>
      <c r="E5750" s="9"/>
      <c r="G5750" s="110"/>
    </row>
    <row r="5751" spans="2:7" ht="21.75" customHeight="1">
      <c r="B5751" s="121">
        <v>41467</v>
      </c>
      <c r="C5751" s="118" t="s">
        <v>28</v>
      </c>
      <c r="D5751" s="119" t="s">
        <v>107</v>
      </c>
      <c r="E5751" s="9"/>
      <c r="G5751" s="110"/>
    </row>
    <row r="5752" spans="2:7" ht="21.75" customHeight="1">
      <c r="B5752" s="121">
        <v>41468</v>
      </c>
      <c r="C5752" s="118" t="s">
        <v>3</v>
      </c>
      <c r="D5752" s="119" t="s">
        <v>1268</v>
      </c>
      <c r="E5752" s="120" t="s">
        <v>1104</v>
      </c>
      <c r="G5752" s="110"/>
    </row>
    <row r="5753" spans="2:7" ht="21.75" customHeight="1">
      <c r="B5753" s="121">
        <v>41468</v>
      </c>
      <c r="C5753" s="118" t="s">
        <v>28</v>
      </c>
      <c r="D5753" s="119" t="s">
        <v>1118</v>
      </c>
      <c r="E5753" s="120" t="s">
        <v>1104</v>
      </c>
      <c r="G5753" s="110"/>
    </row>
    <row r="5754" spans="2:7" ht="21.75" customHeight="1">
      <c r="B5754" s="121">
        <v>41468</v>
      </c>
      <c r="C5754" s="118" t="s">
        <v>3</v>
      </c>
      <c r="D5754" s="119" t="s">
        <v>1268</v>
      </c>
      <c r="E5754" s="120" t="s">
        <v>1104</v>
      </c>
      <c r="G5754" s="110"/>
    </row>
    <row r="5755" spans="2:7" ht="21.75" customHeight="1">
      <c r="B5755" s="121">
        <v>41468</v>
      </c>
      <c r="C5755" s="118" t="s">
        <v>3</v>
      </c>
      <c r="D5755" s="119" t="s">
        <v>1105</v>
      </c>
      <c r="E5755" s="117" t="s">
        <v>1104</v>
      </c>
      <c r="G5755" s="110"/>
    </row>
    <row r="5756" spans="2:7" ht="21.75" customHeight="1">
      <c r="B5756" s="121">
        <v>41468</v>
      </c>
      <c r="C5756" s="118" t="s">
        <v>28</v>
      </c>
      <c r="D5756" s="119" t="s">
        <v>1118</v>
      </c>
      <c r="E5756" s="117" t="s">
        <v>1104</v>
      </c>
      <c r="G5756" s="110"/>
    </row>
    <row r="5757" spans="2:7" ht="21.75" customHeight="1">
      <c r="B5757" s="121">
        <v>41468</v>
      </c>
      <c r="C5757" s="118" t="s">
        <v>40</v>
      </c>
      <c r="D5757" s="119" t="s">
        <v>180</v>
      </c>
      <c r="E5757" s="117" t="s">
        <v>1104</v>
      </c>
      <c r="G5757" s="110"/>
    </row>
    <row r="5758" spans="2:7" ht="21.75" customHeight="1">
      <c r="B5758" s="121">
        <v>41468</v>
      </c>
      <c r="C5758" s="118" t="s">
        <v>3</v>
      </c>
      <c r="D5758" s="119" t="s">
        <v>1268</v>
      </c>
      <c r="E5758" s="120" t="s">
        <v>1104</v>
      </c>
      <c r="G5758" s="110"/>
    </row>
    <row r="5759" spans="2:7" ht="21.75" customHeight="1">
      <c r="B5759" s="121">
        <v>41468</v>
      </c>
      <c r="C5759" s="118" t="s">
        <v>2</v>
      </c>
      <c r="D5759" s="119" t="s">
        <v>182</v>
      </c>
      <c r="E5759" s="117" t="s">
        <v>1104</v>
      </c>
      <c r="G5759" s="110"/>
    </row>
    <row r="5760" spans="2:7" ht="21.75" customHeight="1">
      <c r="B5760" s="121">
        <v>41468</v>
      </c>
      <c r="C5760" s="118" t="s">
        <v>3</v>
      </c>
      <c r="D5760" s="119" t="s">
        <v>1268</v>
      </c>
      <c r="E5760" s="120" t="s">
        <v>1104</v>
      </c>
      <c r="G5760" s="110"/>
    </row>
    <row r="5761" spans="2:7" ht="21.75" customHeight="1">
      <c r="B5761" s="121">
        <v>41468</v>
      </c>
      <c r="C5761" s="118" t="s">
        <v>40</v>
      </c>
      <c r="D5761" s="119" t="s">
        <v>43</v>
      </c>
      <c r="E5761" s="111" t="s">
        <v>1104</v>
      </c>
      <c r="G5761" s="110"/>
    </row>
    <row r="5762" spans="2:7" ht="21.75" customHeight="1">
      <c r="B5762" s="121">
        <v>41468</v>
      </c>
      <c r="C5762" s="118" t="s">
        <v>3</v>
      </c>
      <c r="D5762" s="119" t="s">
        <v>1268</v>
      </c>
      <c r="E5762" s="112" t="s">
        <v>1104</v>
      </c>
      <c r="G5762" s="110"/>
    </row>
    <row r="5763" spans="2:7" ht="21.75" customHeight="1">
      <c r="B5763" s="98" t="s">
        <v>1269</v>
      </c>
      <c r="C5763" s="118" t="s">
        <v>28</v>
      </c>
      <c r="D5763" s="119" t="s">
        <v>1270</v>
      </c>
      <c r="E5763" s="120"/>
      <c r="G5763" s="110"/>
    </row>
    <row r="5764" spans="2:7" ht="21.75" customHeight="1">
      <c r="B5764" s="98" t="s">
        <v>1269</v>
      </c>
      <c r="C5764" s="118" t="s">
        <v>28</v>
      </c>
      <c r="D5764" s="119" t="s">
        <v>1270</v>
      </c>
      <c r="E5764" s="120"/>
      <c r="G5764" s="110"/>
    </row>
    <row r="5765" spans="2:7" ht="21.75" customHeight="1">
      <c r="B5765" s="98" t="s">
        <v>1269</v>
      </c>
      <c r="C5765" s="118" t="s">
        <v>40</v>
      </c>
      <c r="D5765" s="119" t="s">
        <v>180</v>
      </c>
      <c r="E5765" s="120"/>
      <c r="G5765" s="110"/>
    </row>
    <row r="5766" spans="2:7" ht="21.75" customHeight="1">
      <c r="B5766" s="98" t="s">
        <v>1269</v>
      </c>
      <c r="C5766" s="118" t="s">
        <v>28</v>
      </c>
      <c r="D5766" s="119" t="s">
        <v>1181</v>
      </c>
      <c r="E5766" s="117"/>
      <c r="G5766" s="110"/>
    </row>
    <row r="5767" spans="2:7" ht="21.75" customHeight="1">
      <c r="B5767" s="98" t="s">
        <v>1269</v>
      </c>
      <c r="C5767" s="118" t="s">
        <v>28</v>
      </c>
      <c r="D5767" s="119" t="s">
        <v>107</v>
      </c>
      <c r="E5767" s="117"/>
      <c r="G5767" s="110"/>
    </row>
    <row r="5768" spans="2:7" ht="21.75" customHeight="1">
      <c r="B5768" s="98" t="s">
        <v>1269</v>
      </c>
      <c r="C5768" s="118" t="s">
        <v>28</v>
      </c>
      <c r="D5768" s="119" t="s">
        <v>107</v>
      </c>
      <c r="E5768" s="117"/>
      <c r="G5768" s="110"/>
    </row>
    <row r="5769" spans="2:7" ht="21.75" customHeight="1">
      <c r="B5769" s="98" t="s">
        <v>1269</v>
      </c>
      <c r="C5769" s="118" t="s">
        <v>40</v>
      </c>
      <c r="D5769" s="119" t="s">
        <v>43</v>
      </c>
      <c r="E5769" s="120"/>
      <c r="G5769" s="110"/>
    </row>
    <row r="5770" spans="2:7" ht="21.75" customHeight="1">
      <c r="B5770" s="98" t="s">
        <v>1269</v>
      </c>
      <c r="C5770" s="118" t="s">
        <v>2</v>
      </c>
      <c r="D5770" s="119" t="s">
        <v>182</v>
      </c>
      <c r="E5770" s="117"/>
      <c r="G5770" s="110"/>
    </row>
    <row r="5771" spans="2:7" ht="21.75" customHeight="1">
      <c r="B5771" s="98" t="s">
        <v>1269</v>
      </c>
      <c r="C5771" s="118" t="s">
        <v>2</v>
      </c>
      <c r="D5771" s="119" t="s">
        <v>1235</v>
      </c>
      <c r="E5771" s="120"/>
      <c r="G5771" s="110"/>
    </row>
    <row r="5772" spans="2:7" ht="21.75" customHeight="1">
      <c r="B5772" s="98" t="s">
        <v>1269</v>
      </c>
      <c r="C5772" s="118" t="s">
        <v>28</v>
      </c>
      <c r="D5772" s="119" t="s">
        <v>107</v>
      </c>
      <c r="E5772" s="111"/>
      <c r="G5772" s="110"/>
    </row>
    <row r="5773" spans="2:7" ht="21.75" customHeight="1">
      <c r="B5773" s="98" t="s">
        <v>1269</v>
      </c>
      <c r="C5773" s="118" t="s">
        <v>28</v>
      </c>
      <c r="D5773" s="119" t="s">
        <v>107</v>
      </c>
      <c r="E5773" s="112"/>
      <c r="G5773" s="110"/>
    </row>
    <row r="5774" spans="2:7" ht="21.75" customHeight="1">
      <c r="B5774" s="98" t="s">
        <v>1269</v>
      </c>
      <c r="C5774" s="118" t="s">
        <v>28</v>
      </c>
      <c r="D5774" s="118" t="s">
        <v>181</v>
      </c>
      <c r="E5774" s="112"/>
      <c r="G5774" s="110"/>
    </row>
    <row r="5775" spans="2:7" ht="21.75" customHeight="1">
      <c r="B5775" s="98" t="s">
        <v>1269</v>
      </c>
      <c r="C5775" s="118" t="s">
        <v>2</v>
      </c>
      <c r="D5775" s="118" t="s">
        <v>182</v>
      </c>
      <c r="E5775" s="113"/>
      <c r="G5775" s="110"/>
    </row>
    <row r="5776" spans="2:7" ht="21.75" customHeight="1">
      <c r="B5776" s="98" t="s">
        <v>1269</v>
      </c>
      <c r="C5776" s="118" t="s">
        <v>184</v>
      </c>
      <c r="D5776" s="118" t="s">
        <v>2551</v>
      </c>
      <c r="E5776" s="32"/>
      <c r="G5776" s="110"/>
    </row>
    <row r="5777" spans="2:7" ht="21.75" customHeight="1">
      <c r="B5777" s="98" t="s">
        <v>1269</v>
      </c>
      <c r="C5777" s="118" t="s">
        <v>28</v>
      </c>
      <c r="D5777" s="118" t="s">
        <v>181</v>
      </c>
      <c r="E5777" s="120"/>
      <c r="G5777" s="110"/>
    </row>
    <row r="5778" spans="2:7" ht="21.75" customHeight="1">
      <c r="B5778" s="98" t="s">
        <v>1269</v>
      </c>
      <c r="C5778" s="118" t="s">
        <v>40</v>
      </c>
      <c r="D5778" s="118" t="s">
        <v>180</v>
      </c>
      <c r="E5778" s="78"/>
      <c r="G5778" s="110"/>
    </row>
    <row r="5779" spans="2:7" ht="21.75" customHeight="1">
      <c r="B5779" s="98" t="s">
        <v>1269</v>
      </c>
      <c r="C5779" s="118" t="s">
        <v>2</v>
      </c>
      <c r="D5779" s="118" t="s">
        <v>182</v>
      </c>
      <c r="E5779" s="78"/>
      <c r="G5779" s="110"/>
    </row>
    <row r="5780" spans="2:7" ht="21.75" customHeight="1">
      <c r="B5780" s="98" t="s">
        <v>1269</v>
      </c>
      <c r="C5780" s="118" t="s">
        <v>2</v>
      </c>
      <c r="D5780" s="118" t="s">
        <v>1160</v>
      </c>
      <c r="E5780" s="78"/>
      <c r="G5780" s="110"/>
    </row>
    <row r="5781" spans="2:7" ht="21.75" customHeight="1">
      <c r="B5781" s="98" t="s">
        <v>1269</v>
      </c>
      <c r="C5781" s="118" t="s">
        <v>184</v>
      </c>
      <c r="D5781" s="118" t="s">
        <v>62</v>
      </c>
      <c r="E5781" s="78"/>
      <c r="G5781" s="110"/>
    </row>
    <row r="5782" spans="2:7" ht="21.75" customHeight="1">
      <c r="B5782" s="98" t="s">
        <v>1269</v>
      </c>
      <c r="C5782" s="118" t="s">
        <v>40</v>
      </c>
      <c r="D5782" s="118" t="s">
        <v>180</v>
      </c>
      <c r="E5782" s="78"/>
      <c r="G5782" s="110"/>
    </row>
    <row r="5783" spans="2:7" ht="21.75" customHeight="1">
      <c r="B5783" s="98" t="s">
        <v>1269</v>
      </c>
      <c r="C5783" s="118" t="s">
        <v>40</v>
      </c>
      <c r="D5783" s="118" t="s">
        <v>180</v>
      </c>
      <c r="E5783" s="78"/>
      <c r="G5783" s="110"/>
    </row>
    <row r="5784" spans="2:7" ht="21.75" customHeight="1">
      <c r="B5784" s="98" t="s">
        <v>1269</v>
      </c>
      <c r="C5784" s="118" t="s">
        <v>28</v>
      </c>
      <c r="D5784" s="118" t="s">
        <v>181</v>
      </c>
      <c r="E5784" s="9"/>
      <c r="G5784" s="110"/>
    </row>
    <row r="5785" spans="2:7" ht="21.75" customHeight="1">
      <c r="B5785" s="98" t="s">
        <v>1269</v>
      </c>
      <c r="C5785" s="118" t="s">
        <v>18</v>
      </c>
      <c r="D5785" s="118" t="s">
        <v>112</v>
      </c>
      <c r="E5785" s="9"/>
      <c r="G5785" s="110"/>
    </row>
    <row r="5786" spans="2:7" ht="21.75" customHeight="1">
      <c r="B5786" s="98" t="s">
        <v>1269</v>
      </c>
      <c r="C5786" s="118" t="s">
        <v>94</v>
      </c>
      <c r="D5786" s="118" t="s">
        <v>1183</v>
      </c>
      <c r="E5786" s="9"/>
      <c r="G5786" s="110"/>
    </row>
    <row r="5787" spans="2:7" ht="21.75" customHeight="1">
      <c r="B5787" s="98" t="s">
        <v>1269</v>
      </c>
      <c r="C5787" s="118" t="s">
        <v>94</v>
      </c>
      <c r="D5787" s="119" t="s">
        <v>1183</v>
      </c>
      <c r="E5787" s="9"/>
      <c r="G5787" s="110"/>
    </row>
    <row r="5788" spans="2:7" ht="21.75" customHeight="1">
      <c r="B5788" s="121">
        <v>41471</v>
      </c>
      <c r="C5788" s="118" t="s">
        <v>2</v>
      </c>
      <c r="D5788" s="118" t="s">
        <v>1160</v>
      </c>
      <c r="E5788" s="120"/>
      <c r="G5788" s="110"/>
    </row>
    <row r="5789" spans="2:7" ht="21.75" customHeight="1">
      <c r="B5789" s="121">
        <v>41471</v>
      </c>
      <c r="C5789" s="118" t="s">
        <v>40</v>
      </c>
      <c r="D5789" s="118" t="s">
        <v>164</v>
      </c>
      <c r="E5789" s="120"/>
      <c r="G5789" s="110"/>
    </row>
    <row r="5790" spans="2:7" ht="21.75" customHeight="1">
      <c r="B5790" s="121">
        <v>41471</v>
      </c>
      <c r="C5790" s="118" t="s">
        <v>40</v>
      </c>
      <c r="D5790" s="118" t="s">
        <v>164</v>
      </c>
      <c r="E5790" s="120"/>
      <c r="G5790" s="110"/>
    </row>
    <row r="5791" spans="2:7" ht="21.75" customHeight="1">
      <c r="B5791" s="121">
        <v>41471</v>
      </c>
      <c r="C5791" s="118" t="s">
        <v>40</v>
      </c>
      <c r="D5791" s="118" t="s">
        <v>180</v>
      </c>
      <c r="E5791" s="117"/>
      <c r="G5791" s="110"/>
    </row>
    <row r="5792" spans="2:7" ht="21.75" customHeight="1">
      <c r="B5792" s="121">
        <v>41471</v>
      </c>
      <c r="C5792" s="118" t="s">
        <v>2</v>
      </c>
      <c r="D5792" s="118" t="s">
        <v>182</v>
      </c>
      <c r="E5792" s="117"/>
      <c r="G5792" s="110"/>
    </row>
    <row r="5793" spans="2:7" ht="21.75" customHeight="1">
      <c r="B5793" s="121">
        <v>41471</v>
      </c>
      <c r="C5793" s="118" t="s">
        <v>28</v>
      </c>
      <c r="D5793" s="118" t="s">
        <v>181</v>
      </c>
      <c r="E5793" s="117"/>
      <c r="G5793" s="110"/>
    </row>
    <row r="5794" spans="2:7" ht="21.75" customHeight="1">
      <c r="B5794" s="121">
        <v>41471</v>
      </c>
      <c r="C5794" s="118" t="s">
        <v>80</v>
      </c>
      <c r="D5794" s="118" t="s">
        <v>1271</v>
      </c>
      <c r="E5794" s="120"/>
      <c r="G5794" s="110"/>
    </row>
    <row r="5795" spans="2:7" ht="21.75" customHeight="1">
      <c r="B5795" s="121">
        <v>41471</v>
      </c>
      <c r="C5795" s="118" t="s">
        <v>184</v>
      </c>
      <c r="D5795" s="118" t="s">
        <v>62</v>
      </c>
      <c r="E5795" s="117"/>
      <c r="G5795" s="110"/>
    </row>
    <row r="5796" spans="2:7" ht="21.75" customHeight="1">
      <c r="B5796" s="121">
        <v>41471</v>
      </c>
      <c r="C5796" s="118" t="s">
        <v>40</v>
      </c>
      <c r="D5796" s="118" t="s">
        <v>164</v>
      </c>
      <c r="E5796" s="120"/>
      <c r="G5796" s="110"/>
    </row>
    <row r="5797" spans="2:7" ht="21.75" customHeight="1">
      <c r="B5797" s="121">
        <v>41471</v>
      </c>
      <c r="C5797" s="118" t="s">
        <v>94</v>
      </c>
      <c r="D5797" s="118" t="s">
        <v>1183</v>
      </c>
      <c r="E5797" s="111"/>
      <c r="G5797" s="110"/>
    </row>
    <row r="5798" spans="2:7" ht="21.75" customHeight="1">
      <c r="B5798" s="121">
        <v>41471</v>
      </c>
      <c r="C5798" s="118" t="s">
        <v>2</v>
      </c>
      <c r="D5798" s="118" t="s">
        <v>105</v>
      </c>
      <c r="E5798" s="112"/>
      <c r="G5798" s="110"/>
    </row>
    <row r="5799" spans="2:7" ht="21.75" customHeight="1">
      <c r="B5799" s="121">
        <v>41471</v>
      </c>
      <c r="C5799" s="118" t="s">
        <v>40</v>
      </c>
      <c r="D5799" s="118" t="s">
        <v>164</v>
      </c>
      <c r="E5799" s="112"/>
      <c r="G5799" s="110"/>
    </row>
    <row r="5800" spans="2:7" ht="21.75" customHeight="1">
      <c r="B5800" s="121">
        <v>41471</v>
      </c>
      <c r="C5800" s="118" t="s">
        <v>28</v>
      </c>
      <c r="D5800" s="118" t="s">
        <v>1270</v>
      </c>
      <c r="E5800" s="113"/>
      <c r="G5800" s="110"/>
    </row>
    <row r="5801" spans="2:7" ht="21.75" customHeight="1">
      <c r="B5801" s="121">
        <v>41471</v>
      </c>
      <c r="C5801" s="118" t="s">
        <v>40</v>
      </c>
      <c r="D5801" s="118" t="s">
        <v>164</v>
      </c>
      <c r="E5801" s="32"/>
      <c r="G5801" s="110"/>
    </row>
    <row r="5802" spans="2:7" ht="21.75" customHeight="1">
      <c r="B5802" s="121">
        <v>41471</v>
      </c>
      <c r="C5802" s="118" t="s">
        <v>40</v>
      </c>
      <c r="D5802" s="119" t="s">
        <v>43</v>
      </c>
      <c r="E5802" s="120"/>
      <c r="G5802" s="110"/>
    </row>
    <row r="5803" spans="2:7" ht="21.75" customHeight="1">
      <c r="B5803" s="121">
        <v>41471</v>
      </c>
      <c r="C5803" s="118" t="s">
        <v>28</v>
      </c>
      <c r="D5803" s="119" t="s">
        <v>1270</v>
      </c>
      <c r="E5803" s="78"/>
      <c r="G5803" s="110"/>
    </row>
    <row r="5804" spans="2:7" ht="21.75" customHeight="1">
      <c r="B5804" s="121">
        <v>41471</v>
      </c>
      <c r="C5804" s="118" t="s">
        <v>28</v>
      </c>
      <c r="D5804" s="119" t="s">
        <v>107</v>
      </c>
      <c r="E5804" s="78"/>
      <c r="G5804" s="110"/>
    </row>
    <row r="5805" spans="2:7" ht="21.75" customHeight="1">
      <c r="B5805" s="121">
        <v>41471</v>
      </c>
      <c r="C5805" s="118" t="s">
        <v>28</v>
      </c>
      <c r="D5805" s="119" t="s">
        <v>107</v>
      </c>
      <c r="E5805" s="78"/>
      <c r="G5805" s="110"/>
    </row>
    <row r="5806" spans="2:7" ht="21.75" customHeight="1">
      <c r="B5806" s="121">
        <v>41471</v>
      </c>
      <c r="C5806" s="118" t="s">
        <v>2</v>
      </c>
      <c r="D5806" s="119" t="s">
        <v>182</v>
      </c>
      <c r="E5806" s="78"/>
      <c r="G5806" s="110"/>
    </row>
    <row r="5807" spans="2:7" ht="21.75" customHeight="1">
      <c r="B5807" s="121">
        <v>41471</v>
      </c>
      <c r="C5807" s="118" t="s">
        <v>2</v>
      </c>
      <c r="D5807" s="119" t="s">
        <v>182</v>
      </c>
      <c r="E5807" s="78"/>
      <c r="G5807" s="110"/>
    </row>
    <row r="5808" spans="2:7" ht="21.75" customHeight="1">
      <c r="B5808" s="121">
        <v>41471</v>
      </c>
      <c r="C5808" s="118" t="s">
        <v>94</v>
      </c>
      <c r="D5808" s="119" t="s">
        <v>1108</v>
      </c>
      <c r="E5808" s="78"/>
      <c r="G5808" s="110"/>
    </row>
    <row r="5809" spans="2:7" ht="21.75" customHeight="1">
      <c r="B5809" s="121">
        <v>41471</v>
      </c>
      <c r="C5809" s="118" t="s">
        <v>2</v>
      </c>
      <c r="D5809" s="119" t="s">
        <v>182</v>
      </c>
      <c r="E5809" s="9"/>
      <c r="G5809" s="110"/>
    </row>
    <row r="5810" spans="2:7" ht="21.75" customHeight="1">
      <c r="B5810" s="121">
        <v>41471</v>
      </c>
      <c r="C5810" s="118" t="s">
        <v>392</v>
      </c>
      <c r="D5810" s="119" t="s">
        <v>1115</v>
      </c>
      <c r="E5810" s="9"/>
      <c r="G5810" s="110"/>
    </row>
    <row r="5811" spans="2:7" ht="21.75" customHeight="1">
      <c r="B5811" s="121">
        <v>41471</v>
      </c>
      <c r="C5811" s="118" t="s">
        <v>94</v>
      </c>
      <c r="D5811" s="119" t="s">
        <v>1108</v>
      </c>
      <c r="E5811" s="9"/>
      <c r="G5811" s="110"/>
    </row>
    <row r="5812" spans="2:7" ht="21.75" customHeight="1">
      <c r="B5812" s="121">
        <v>41471</v>
      </c>
      <c r="C5812" s="118" t="s">
        <v>40</v>
      </c>
      <c r="D5812" s="119" t="s">
        <v>180</v>
      </c>
      <c r="E5812" s="9"/>
      <c r="G5812" s="110"/>
    </row>
    <row r="5813" spans="2:7" ht="21.75" customHeight="1">
      <c r="B5813" s="121">
        <v>41471</v>
      </c>
      <c r="C5813" s="118" t="s">
        <v>40</v>
      </c>
      <c r="D5813" s="119" t="s">
        <v>180</v>
      </c>
      <c r="E5813" s="9"/>
      <c r="G5813" s="110"/>
    </row>
    <row r="5814" spans="2:7" ht="21.75" customHeight="1">
      <c r="B5814" s="121">
        <v>41472</v>
      </c>
      <c r="C5814" s="118" t="s">
        <v>2</v>
      </c>
      <c r="D5814" s="119" t="s">
        <v>182</v>
      </c>
      <c r="E5814" s="120"/>
      <c r="G5814" s="110"/>
    </row>
    <row r="5815" spans="2:7" ht="21.75" customHeight="1">
      <c r="B5815" s="121">
        <v>41472</v>
      </c>
      <c r="C5815" s="118" t="s">
        <v>94</v>
      </c>
      <c r="D5815" s="118" t="s">
        <v>1183</v>
      </c>
      <c r="E5815" s="120"/>
      <c r="G5815" s="110"/>
    </row>
    <row r="5816" spans="2:7" ht="21.75" customHeight="1">
      <c r="B5816" s="121">
        <v>41472</v>
      </c>
      <c r="C5816" s="118" t="s">
        <v>40</v>
      </c>
      <c r="D5816" s="118" t="s">
        <v>180</v>
      </c>
      <c r="E5816" s="120"/>
      <c r="G5816" s="110"/>
    </row>
    <row r="5817" spans="2:7" ht="21.75" customHeight="1">
      <c r="B5817" s="121">
        <v>41472</v>
      </c>
      <c r="C5817" s="118" t="s">
        <v>28</v>
      </c>
      <c r="D5817" s="118" t="s">
        <v>431</v>
      </c>
      <c r="E5817" s="117"/>
      <c r="G5817" s="110"/>
    </row>
    <row r="5818" spans="2:7" ht="21.75" customHeight="1">
      <c r="B5818" s="121">
        <v>41472</v>
      </c>
      <c r="C5818" s="118" t="s">
        <v>94</v>
      </c>
      <c r="D5818" s="118" t="s">
        <v>1183</v>
      </c>
      <c r="E5818" s="117"/>
      <c r="G5818" s="110"/>
    </row>
    <row r="5819" spans="2:7" ht="21.75" customHeight="1">
      <c r="B5819" s="121">
        <v>41472</v>
      </c>
      <c r="C5819" s="118" t="s">
        <v>184</v>
      </c>
      <c r="D5819" s="118" t="s">
        <v>62</v>
      </c>
      <c r="E5819" s="117"/>
      <c r="G5819" s="110"/>
    </row>
    <row r="5820" spans="2:7" ht="21.75" customHeight="1">
      <c r="B5820" s="121">
        <v>41472</v>
      </c>
      <c r="C5820" s="118" t="s">
        <v>28</v>
      </c>
      <c r="D5820" s="118" t="s">
        <v>431</v>
      </c>
      <c r="E5820" s="120"/>
      <c r="G5820" s="110"/>
    </row>
    <row r="5821" spans="2:7" ht="21.75" customHeight="1">
      <c r="B5821" s="121">
        <v>41472</v>
      </c>
      <c r="C5821" s="118" t="s">
        <v>2</v>
      </c>
      <c r="D5821" s="118" t="s">
        <v>182</v>
      </c>
      <c r="E5821" s="117"/>
      <c r="G5821" s="110"/>
    </row>
    <row r="5822" spans="2:7" ht="21.75" customHeight="1">
      <c r="B5822" s="121">
        <v>41472</v>
      </c>
      <c r="C5822" s="118" t="s">
        <v>2</v>
      </c>
      <c r="D5822" s="118" t="s">
        <v>105</v>
      </c>
      <c r="E5822" s="120"/>
      <c r="G5822" s="110"/>
    </row>
    <row r="5823" spans="2:7" ht="21.75" customHeight="1">
      <c r="B5823" s="121">
        <v>41472</v>
      </c>
      <c r="C5823" s="118" t="s">
        <v>2</v>
      </c>
      <c r="D5823" s="118" t="s">
        <v>182</v>
      </c>
      <c r="E5823" s="111"/>
      <c r="G5823" s="110"/>
    </row>
    <row r="5824" spans="2:7" ht="21.75" customHeight="1">
      <c r="B5824" s="121">
        <v>41472</v>
      </c>
      <c r="C5824" s="118" t="s">
        <v>40</v>
      </c>
      <c r="D5824" s="118" t="s">
        <v>180</v>
      </c>
      <c r="E5824" s="112"/>
      <c r="G5824" s="110"/>
    </row>
    <row r="5825" spans="2:7" ht="21.75" customHeight="1">
      <c r="B5825" s="121">
        <v>41472</v>
      </c>
      <c r="C5825" s="118" t="s">
        <v>184</v>
      </c>
      <c r="D5825" s="118" t="s">
        <v>62</v>
      </c>
      <c r="E5825" s="112"/>
      <c r="G5825" s="110"/>
    </row>
    <row r="5826" spans="2:7" ht="21.75" customHeight="1">
      <c r="B5826" s="121">
        <v>41472</v>
      </c>
      <c r="C5826" s="118" t="s">
        <v>94</v>
      </c>
      <c r="D5826" s="118" t="s">
        <v>1183</v>
      </c>
      <c r="E5826" s="113"/>
      <c r="G5826" s="110"/>
    </row>
    <row r="5827" spans="2:7" ht="21.75" customHeight="1">
      <c r="B5827" s="121">
        <v>41472</v>
      </c>
      <c r="C5827" s="118" t="s">
        <v>28</v>
      </c>
      <c r="D5827" s="119" t="s">
        <v>431</v>
      </c>
      <c r="E5827" s="32"/>
      <c r="G5827" s="110"/>
    </row>
    <row r="5828" spans="2:7" ht="21.75" customHeight="1">
      <c r="B5828" s="121">
        <v>41472</v>
      </c>
      <c r="C5828" s="118" t="s">
        <v>184</v>
      </c>
      <c r="D5828" s="118" t="s">
        <v>62</v>
      </c>
      <c r="E5828" s="120"/>
      <c r="G5828" s="110"/>
    </row>
    <row r="5829" spans="2:7" ht="21.75" customHeight="1">
      <c r="B5829" s="121">
        <v>41472</v>
      </c>
      <c r="C5829" s="118" t="s">
        <v>40</v>
      </c>
      <c r="D5829" s="118" t="s">
        <v>178</v>
      </c>
      <c r="E5829" s="78"/>
      <c r="G5829" s="110"/>
    </row>
    <row r="5830" spans="2:7" ht="21.75" customHeight="1">
      <c r="B5830" s="121">
        <v>41473</v>
      </c>
      <c r="C5830" s="118" t="s">
        <v>392</v>
      </c>
      <c r="D5830" s="119" t="s">
        <v>392</v>
      </c>
      <c r="E5830" s="120"/>
      <c r="G5830" s="110"/>
    </row>
    <row r="5831" spans="2:7" ht="21.75" customHeight="1">
      <c r="B5831" s="121">
        <v>41473</v>
      </c>
      <c r="C5831" s="118" t="s">
        <v>40</v>
      </c>
      <c r="D5831" s="119" t="s">
        <v>180</v>
      </c>
      <c r="E5831" s="120"/>
      <c r="G5831" s="110"/>
    </row>
    <row r="5832" spans="2:7" ht="21.75" customHeight="1">
      <c r="B5832" s="121">
        <v>41473</v>
      </c>
      <c r="C5832" s="118" t="s">
        <v>28</v>
      </c>
      <c r="D5832" s="119" t="s">
        <v>1187</v>
      </c>
      <c r="E5832" s="120"/>
      <c r="G5832" s="110"/>
    </row>
    <row r="5833" spans="2:7" ht="21.75" customHeight="1">
      <c r="B5833" s="121">
        <v>41473</v>
      </c>
      <c r="C5833" s="118" t="s">
        <v>28</v>
      </c>
      <c r="D5833" s="119" t="s">
        <v>107</v>
      </c>
      <c r="E5833" s="117"/>
      <c r="G5833" s="110"/>
    </row>
    <row r="5834" spans="2:7" ht="21.75" customHeight="1">
      <c r="B5834" s="121">
        <v>41473</v>
      </c>
      <c r="C5834" s="118" t="s">
        <v>28</v>
      </c>
      <c r="D5834" s="119" t="s">
        <v>1118</v>
      </c>
      <c r="E5834" s="117"/>
      <c r="G5834" s="110"/>
    </row>
    <row r="5835" spans="2:7" ht="21.75" customHeight="1">
      <c r="B5835" s="121">
        <v>41473</v>
      </c>
      <c r="C5835" s="118" t="s">
        <v>2515</v>
      </c>
      <c r="D5835" s="119" t="s">
        <v>1272</v>
      </c>
      <c r="E5835" s="117"/>
      <c r="G5835" s="110"/>
    </row>
    <row r="5836" spans="2:7" ht="21.75" customHeight="1">
      <c r="B5836" s="121">
        <v>41473</v>
      </c>
      <c r="C5836" s="118" t="s">
        <v>28</v>
      </c>
      <c r="D5836" s="119" t="s">
        <v>107</v>
      </c>
      <c r="E5836" s="120"/>
      <c r="G5836" s="110"/>
    </row>
    <row r="5837" spans="2:7" ht="21.75" customHeight="1">
      <c r="B5837" s="121">
        <v>41473</v>
      </c>
      <c r="C5837" s="118" t="s">
        <v>28</v>
      </c>
      <c r="D5837" s="119" t="s">
        <v>107</v>
      </c>
      <c r="E5837" s="117"/>
      <c r="G5837" s="110"/>
    </row>
    <row r="5838" spans="2:7" ht="21.75" customHeight="1">
      <c r="B5838" s="121">
        <v>41473</v>
      </c>
      <c r="C5838" s="118" t="s">
        <v>28</v>
      </c>
      <c r="D5838" s="118" t="s">
        <v>181</v>
      </c>
      <c r="E5838" s="120"/>
      <c r="G5838" s="110"/>
    </row>
    <row r="5839" spans="2:7" ht="21.75" customHeight="1">
      <c r="B5839" s="121">
        <v>41473</v>
      </c>
      <c r="C5839" s="118" t="s">
        <v>2</v>
      </c>
      <c r="D5839" s="118" t="s">
        <v>105</v>
      </c>
      <c r="E5839" s="111"/>
      <c r="G5839" s="110"/>
    </row>
    <row r="5840" spans="2:7" ht="21.75" customHeight="1">
      <c r="B5840" s="121">
        <v>41473</v>
      </c>
      <c r="C5840" s="118" t="s">
        <v>94</v>
      </c>
      <c r="D5840" s="118" t="s">
        <v>1183</v>
      </c>
      <c r="E5840" s="112"/>
      <c r="G5840" s="110"/>
    </row>
    <row r="5841" spans="2:7" ht="21.75" customHeight="1">
      <c r="B5841" s="121">
        <v>41473</v>
      </c>
      <c r="C5841" s="118" t="s">
        <v>40</v>
      </c>
      <c r="D5841" s="118" t="s">
        <v>180</v>
      </c>
      <c r="E5841" s="112"/>
      <c r="G5841" s="110"/>
    </row>
    <row r="5842" spans="2:7" ht="21.75" customHeight="1">
      <c r="B5842" s="121">
        <v>41473</v>
      </c>
      <c r="C5842" s="118" t="s">
        <v>184</v>
      </c>
      <c r="D5842" s="118" t="s">
        <v>62</v>
      </c>
      <c r="E5842" s="113"/>
      <c r="G5842" s="110"/>
    </row>
    <row r="5843" spans="2:7" ht="21.75" customHeight="1">
      <c r="B5843" s="121">
        <v>41473</v>
      </c>
      <c r="C5843" s="118" t="s">
        <v>2</v>
      </c>
      <c r="D5843" s="118" t="s">
        <v>105</v>
      </c>
      <c r="E5843" s="32"/>
      <c r="G5843" s="110"/>
    </row>
    <row r="5844" spans="2:7" ht="21.75" customHeight="1">
      <c r="B5844" s="121">
        <v>41473</v>
      </c>
      <c r="C5844" s="118" t="s">
        <v>2</v>
      </c>
      <c r="D5844" s="118" t="s">
        <v>182</v>
      </c>
      <c r="E5844" s="120"/>
      <c r="G5844" s="110"/>
    </row>
    <row r="5845" spans="2:7" ht="21.75" customHeight="1">
      <c r="B5845" s="121">
        <v>41473</v>
      </c>
      <c r="C5845" s="118" t="s">
        <v>2</v>
      </c>
      <c r="D5845" s="118" t="s">
        <v>182</v>
      </c>
      <c r="E5845" s="78"/>
      <c r="G5845" s="110"/>
    </row>
    <row r="5846" spans="2:7" ht="21.75" customHeight="1">
      <c r="B5846" s="121">
        <v>41473</v>
      </c>
      <c r="C5846" s="118" t="s">
        <v>40</v>
      </c>
      <c r="D5846" s="118" t="s">
        <v>43</v>
      </c>
      <c r="E5846" s="78"/>
      <c r="G5846" s="110"/>
    </row>
    <row r="5847" spans="2:7" ht="21.75" customHeight="1">
      <c r="B5847" s="121">
        <v>41473</v>
      </c>
      <c r="C5847" s="118" t="s">
        <v>40</v>
      </c>
      <c r="D5847" s="118" t="s">
        <v>180</v>
      </c>
      <c r="E5847" s="78"/>
      <c r="G5847" s="110"/>
    </row>
    <row r="5848" spans="2:7" ht="21.75" customHeight="1">
      <c r="B5848" s="121">
        <v>41473</v>
      </c>
      <c r="C5848" s="118" t="s">
        <v>155</v>
      </c>
      <c r="D5848" s="118" t="s">
        <v>1110</v>
      </c>
      <c r="E5848" s="78"/>
      <c r="G5848" s="110"/>
    </row>
    <row r="5849" spans="2:7" ht="21.75" customHeight="1">
      <c r="B5849" s="121">
        <v>41473</v>
      </c>
      <c r="C5849" s="118" t="s">
        <v>184</v>
      </c>
      <c r="D5849" s="118" t="s">
        <v>62</v>
      </c>
      <c r="E5849" s="78"/>
      <c r="G5849" s="110"/>
    </row>
    <row r="5850" spans="2:7" ht="21.75" customHeight="1">
      <c r="B5850" s="121">
        <v>41473</v>
      </c>
      <c r="C5850" s="118" t="s">
        <v>94</v>
      </c>
      <c r="D5850" s="118" t="s">
        <v>1183</v>
      </c>
      <c r="E5850" s="78"/>
      <c r="G5850" s="110"/>
    </row>
    <row r="5851" spans="2:7" ht="21.75" customHeight="1">
      <c r="B5851" s="121">
        <v>41473</v>
      </c>
      <c r="C5851" s="118" t="s">
        <v>28</v>
      </c>
      <c r="D5851" s="118" t="s">
        <v>181</v>
      </c>
      <c r="E5851" s="9"/>
      <c r="G5851" s="110"/>
    </row>
    <row r="5852" spans="2:7" ht="21.75" customHeight="1">
      <c r="B5852" s="121">
        <v>41473</v>
      </c>
      <c r="C5852" s="118" t="s">
        <v>28</v>
      </c>
      <c r="D5852" s="118" t="s">
        <v>181</v>
      </c>
      <c r="E5852" s="9"/>
      <c r="G5852" s="110"/>
    </row>
    <row r="5853" spans="2:7" ht="21.75" customHeight="1">
      <c r="B5853" s="121">
        <v>41474</v>
      </c>
      <c r="C5853" s="118" t="s">
        <v>28</v>
      </c>
      <c r="D5853" s="119" t="s">
        <v>107</v>
      </c>
      <c r="E5853" s="120"/>
      <c r="G5853" s="110"/>
    </row>
    <row r="5854" spans="2:7" ht="21.75" customHeight="1">
      <c r="B5854" s="121">
        <v>41474</v>
      </c>
      <c r="C5854" s="118" t="s">
        <v>2</v>
      </c>
      <c r="D5854" s="119" t="s">
        <v>182</v>
      </c>
      <c r="E5854" s="120"/>
      <c r="G5854" s="110"/>
    </row>
    <row r="5855" spans="2:7" ht="21.75" customHeight="1">
      <c r="B5855" s="121">
        <v>41474</v>
      </c>
      <c r="C5855" s="118" t="s">
        <v>28</v>
      </c>
      <c r="D5855" s="119" t="s">
        <v>549</v>
      </c>
      <c r="E5855" s="120"/>
      <c r="G5855" s="110"/>
    </row>
    <row r="5856" spans="2:7" ht="21.75" customHeight="1">
      <c r="B5856" s="121">
        <v>41474</v>
      </c>
      <c r="C5856" s="118" t="s">
        <v>40</v>
      </c>
      <c r="D5856" s="119" t="s">
        <v>43</v>
      </c>
      <c r="E5856" s="117"/>
      <c r="G5856" s="110"/>
    </row>
    <row r="5857" spans="2:7" ht="21.75" customHeight="1">
      <c r="B5857" s="121">
        <v>41474</v>
      </c>
      <c r="C5857" s="118" t="s">
        <v>28</v>
      </c>
      <c r="D5857" s="119" t="s">
        <v>107</v>
      </c>
      <c r="E5857" s="117"/>
      <c r="G5857" s="110"/>
    </row>
    <row r="5858" spans="2:7" ht="21.75" customHeight="1">
      <c r="B5858" s="121">
        <v>41474</v>
      </c>
      <c r="C5858" s="118" t="s">
        <v>40</v>
      </c>
      <c r="D5858" s="119" t="s">
        <v>43</v>
      </c>
      <c r="E5858" s="117"/>
      <c r="G5858" s="110"/>
    </row>
    <row r="5859" spans="2:7" ht="21.75" customHeight="1">
      <c r="B5859" s="121">
        <v>41474</v>
      </c>
      <c r="C5859" s="118" t="s">
        <v>40</v>
      </c>
      <c r="D5859" s="119" t="s">
        <v>180</v>
      </c>
      <c r="E5859" s="120"/>
      <c r="G5859" s="110"/>
    </row>
    <row r="5860" spans="2:7" ht="21.75" customHeight="1">
      <c r="B5860" s="121">
        <v>41474</v>
      </c>
      <c r="C5860" s="118" t="s">
        <v>28</v>
      </c>
      <c r="D5860" s="119" t="s">
        <v>107</v>
      </c>
      <c r="E5860" s="117"/>
      <c r="G5860" s="110"/>
    </row>
    <row r="5861" spans="2:7" ht="21.75" customHeight="1">
      <c r="B5861" s="121">
        <v>41474</v>
      </c>
      <c r="C5861" s="118" t="s">
        <v>40</v>
      </c>
      <c r="D5861" s="118" t="s">
        <v>43</v>
      </c>
      <c r="E5861" s="120"/>
      <c r="G5861" s="110"/>
    </row>
    <row r="5862" spans="2:7" ht="21.75" customHeight="1">
      <c r="B5862" s="121">
        <v>41474</v>
      </c>
      <c r="C5862" s="118" t="s">
        <v>40</v>
      </c>
      <c r="D5862" s="118" t="s">
        <v>180</v>
      </c>
      <c r="E5862" s="111"/>
      <c r="G5862" s="110"/>
    </row>
    <row r="5863" spans="2:7" ht="21.75" customHeight="1">
      <c r="B5863" s="121">
        <v>41474</v>
      </c>
      <c r="C5863" s="118" t="s">
        <v>2</v>
      </c>
      <c r="D5863" s="118" t="s">
        <v>182</v>
      </c>
      <c r="E5863" s="112"/>
      <c r="G5863" s="110"/>
    </row>
    <row r="5864" spans="2:7" ht="21.75" customHeight="1">
      <c r="B5864" s="121">
        <v>41474</v>
      </c>
      <c r="C5864" s="118" t="s">
        <v>184</v>
      </c>
      <c r="D5864" s="118" t="s">
        <v>62</v>
      </c>
      <c r="E5864" s="112"/>
      <c r="G5864" s="110"/>
    </row>
    <row r="5865" spans="2:7" ht="21.75" customHeight="1">
      <c r="B5865" s="121">
        <v>41474</v>
      </c>
      <c r="C5865" s="118" t="s">
        <v>155</v>
      </c>
      <c r="D5865" s="118" t="s">
        <v>1246</v>
      </c>
      <c r="E5865" s="113"/>
      <c r="G5865" s="110"/>
    </row>
    <row r="5866" spans="2:7" ht="21.75" customHeight="1">
      <c r="B5866" s="121">
        <v>41474</v>
      </c>
      <c r="C5866" s="118" t="s">
        <v>94</v>
      </c>
      <c r="D5866" s="118" t="s">
        <v>1183</v>
      </c>
      <c r="E5866" s="32"/>
      <c r="G5866" s="110"/>
    </row>
    <row r="5867" spans="2:7" ht="21.75" customHeight="1">
      <c r="B5867" s="121">
        <v>41474</v>
      </c>
      <c r="C5867" s="118" t="s">
        <v>94</v>
      </c>
      <c r="D5867" s="118" t="s">
        <v>1183</v>
      </c>
      <c r="E5867" s="120"/>
      <c r="G5867" s="110"/>
    </row>
    <row r="5868" spans="2:7" ht="21.75" customHeight="1">
      <c r="B5868" s="121">
        <v>41474</v>
      </c>
      <c r="C5868" s="118" t="s">
        <v>2</v>
      </c>
      <c r="D5868" s="118" t="s">
        <v>182</v>
      </c>
      <c r="E5868" s="78"/>
      <c r="G5868" s="110"/>
    </row>
    <row r="5869" spans="2:7" ht="21.75" customHeight="1">
      <c r="B5869" s="121">
        <v>41474</v>
      </c>
      <c r="C5869" s="118" t="s">
        <v>2</v>
      </c>
      <c r="D5869" s="118" t="s">
        <v>105</v>
      </c>
      <c r="E5869" s="78"/>
      <c r="G5869" s="110"/>
    </row>
    <row r="5870" spans="2:7" ht="21.75" customHeight="1">
      <c r="B5870" s="121">
        <v>41474</v>
      </c>
      <c r="C5870" s="118" t="s">
        <v>28</v>
      </c>
      <c r="D5870" s="118" t="s">
        <v>181</v>
      </c>
      <c r="E5870" s="78"/>
      <c r="G5870" s="110"/>
    </row>
    <row r="5871" spans="2:7" ht="21.75" customHeight="1">
      <c r="B5871" s="121">
        <v>41474</v>
      </c>
      <c r="C5871" s="118" t="s">
        <v>28</v>
      </c>
      <c r="D5871" s="118" t="s">
        <v>181</v>
      </c>
      <c r="E5871" s="78"/>
      <c r="G5871" s="110"/>
    </row>
    <row r="5872" spans="2:7" ht="21.75" customHeight="1">
      <c r="B5872" s="121">
        <v>41474</v>
      </c>
      <c r="C5872" s="118" t="s">
        <v>40</v>
      </c>
      <c r="D5872" s="118" t="s">
        <v>180</v>
      </c>
      <c r="E5872" s="78"/>
      <c r="G5872" s="110"/>
    </row>
    <row r="5873" spans="2:7" ht="21.75" customHeight="1">
      <c r="B5873" s="121">
        <v>41474</v>
      </c>
      <c r="C5873" s="118" t="s">
        <v>40</v>
      </c>
      <c r="D5873" s="118" t="s">
        <v>180</v>
      </c>
      <c r="E5873" s="78"/>
      <c r="G5873" s="110"/>
    </row>
    <row r="5874" spans="2:7" ht="21.75" customHeight="1">
      <c r="B5874" s="98" t="s">
        <v>1273</v>
      </c>
      <c r="C5874" s="118" t="s">
        <v>2</v>
      </c>
      <c r="D5874" s="118" t="s">
        <v>105</v>
      </c>
      <c r="E5874" s="120"/>
      <c r="G5874" s="110"/>
    </row>
    <row r="5875" spans="2:7" ht="21.75" customHeight="1">
      <c r="B5875" s="98" t="s">
        <v>1273</v>
      </c>
      <c r="C5875" s="118" t="s">
        <v>2</v>
      </c>
      <c r="D5875" s="118" t="s">
        <v>182</v>
      </c>
      <c r="E5875" s="120"/>
      <c r="G5875" s="110"/>
    </row>
    <row r="5876" spans="2:7" ht="21.75" customHeight="1">
      <c r="B5876" s="98" t="s">
        <v>1273</v>
      </c>
      <c r="C5876" s="118" t="s">
        <v>184</v>
      </c>
      <c r="D5876" s="118" t="s">
        <v>2551</v>
      </c>
      <c r="E5876" s="120"/>
      <c r="G5876" s="110"/>
    </row>
    <row r="5877" spans="2:7" ht="21.75" customHeight="1">
      <c r="B5877" s="98" t="s">
        <v>1273</v>
      </c>
      <c r="C5877" s="118" t="s">
        <v>40</v>
      </c>
      <c r="D5877" s="118" t="s">
        <v>43</v>
      </c>
      <c r="E5877" s="117"/>
      <c r="G5877" s="110"/>
    </row>
    <row r="5878" spans="2:7" ht="21.75" customHeight="1">
      <c r="B5878" s="98" t="s">
        <v>1273</v>
      </c>
      <c r="C5878" s="118" t="s">
        <v>40</v>
      </c>
      <c r="D5878" s="118" t="s">
        <v>180</v>
      </c>
      <c r="E5878" s="117"/>
      <c r="G5878" s="110"/>
    </row>
    <row r="5879" spans="2:7" ht="21.75" customHeight="1">
      <c r="B5879" s="98" t="s">
        <v>1273</v>
      </c>
      <c r="C5879" s="118" t="s">
        <v>2</v>
      </c>
      <c r="D5879" s="118" t="s">
        <v>182</v>
      </c>
      <c r="E5879" s="117"/>
      <c r="G5879" s="110"/>
    </row>
    <row r="5880" spans="2:7" ht="21.75" customHeight="1">
      <c r="B5880" s="98" t="s">
        <v>1273</v>
      </c>
      <c r="C5880" s="118" t="s">
        <v>2</v>
      </c>
      <c r="D5880" s="118" t="s">
        <v>1160</v>
      </c>
      <c r="E5880" s="120"/>
      <c r="G5880" s="110"/>
    </row>
    <row r="5881" spans="2:7" ht="21.75" customHeight="1">
      <c r="B5881" s="98" t="s">
        <v>1273</v>
      </c>
      <c r="C5881" s="118" t="s">
        <v>184</v>
      </c>
      <c r="D5881" s="118" t="s">
        <v>62</v>
      </c>
      <c r="E5881" s="117"/>
      <c r="G5881" s="110"/>
    </row>
    <row r="5882" spans="2:7" ht="21.75" customHeight="1">
      <c r="B5882" s="98" t="s">
        <v>1273</v>
      </c>
      <c r="C5882" s="118" t="s">
        <v>40</v>
      </c>
      <c r="D5882" s="118" t="s">
        <v>180</v>
      </c>
      <c r="E5882" s="120"/>
      <c r="G5882" s="110"/>
    </row>
    <row r="5883" spans="2:7" ht="21.75" customHeight="1">
      <c r="B5883" s="98" t="s">
        <v>1273</v>
      </c>
      <c r="C5883" s="118" t="s">
        <v>40</v>
      </c>
      <c r="D5883" s="118" t="s">
        <v>1203</v>
      </c>
      <c r="E5883" s="111"/>
      <c r="G5883" s="110"/>
    </row>
    <row r="5884" spans="2:7" ht="21.75" customHeight="1">
      <c r="B5884" s="98" t="s">
        <v>1273</v>
      </c>
      <c r="C5884" s="118" t="s">
        <v>28</v>
      </c>
      <c r="D5884" s="118" t="s">
        <v>181</v>
      </c>
      <c r="E5884" s="112"/>
      <c r="G5884" s="110"/>
    </row>
    <row r="5885" spans="2:7" ht="21.75" customHeight="1">
      <c r="B5885" s="98" t="s">
        <v>1273</v>
      </c>
      <c r="C5885" s="118" t="s">
        <v>155</v>
      </c>
      <c r="D5885" s="118" t="s">
        <v>156</v>
      </c>
      <c r="E5885" s="112"/>
      <c r="G5885" s="110"/>
    </row>
    <row r="5886" spans="2:7" ht="21.75" customHeight="1">
      <c r="B5886" s="121">
        <v>41477</v>
      </c>
      <c r="C5886" s="118" t="s">
        <v>18</v>
      </c>
      <c r="D5886" s="119" t="s">
        <v>1274</v>
      </c>
      <c r="E5886" s="120"/>
      <c r="G5886" s="110"/>
    </row>
    <row r="5887" spans="2:7" ht="21.75" customHeight="1">
      <c r="B5887" s="121">
        <v>41477</v>
      </c>
      <c r="C5887" s="118" t="s">
        <v>28</v>
      </c>
      <c r="D5887" s="119" t="s">
        <v>107</v>
      </c>
      <c r="E5887" s="120"/>
      <c r="G5887" s="110"/>
    </row>
    <row r="5888" spans="2:7" ht="21.75" customHeight="1">
      <c r="B5888" s="121">
        <v>41477</v>
      </c>
      <c r="C5888" s="118" t="s">
        <v>28</v>
      </c>
      <c r="D5888" s="119" t="s">
        <v>107</v>
      </c>
      <c r="E5888" s="120"/>
      <c r="G5888" s="110"/>
    </row>
    <row r="5889" spans="2:7" ht="21.75" customHeight="1">
      <c r="B5889" s="121">
        <v>41477</v>
      </c>
      <c r="C5889" s="118" t="s">
        <v>28</v>
      </c>
      <c r="D5889" s="119" t="s">
        <v>1275</v>
      </c>
      <c r="E5889" s="117"/>
      <c r="G5889" s="110"/>
    </row>
    <row r="5890" spans="2:7" ht="21.75" customHeight="1">
      <c r="B5890" s="121">
        <v>41477</v>
      </c>
      <c r="C5890" s="118" t="s">
        <v>28</v>
      </c>
      <c r="D5890" s="119" t="s">
        <v>107</v>
      </c>
      <c r="E5890" s="117"/>
      <c r="G5890" s="110"/>
    </row>
    <row r="5891" spans="2:7" ht="21.75" customHeight="1">
      <c r="B5891" s="121">
        <v>41477</v>
      </c>
      <c r="C5891" s="118" t="s">
        <v>94</v>
      </c>
      <c r="D5891" s="119" t="s">
        <v>1108</v>
      </c>
      <c r="E5891" s="117"/>
      <c r="G5891" s="110"/>
    </row>
    <row r="5892" spans="2:7" ht="21.75" customHeight="1">
      <c r="B5892" s="121">
        <v>41477</v>
      </c>
      <c r="C5892" s="118" t="s">
        <v>40</v>
      </c>
      <c r="D5892" s="119" t="s">
        <v>43</v>
      </c>
      <c r="E5892" s="120"/>
      <c r="G5892" s="110"/>
    </row>
    <row r="5893" spans="2:7" ht="21.75" customHeight="1">
      <c r="B5893" s="121">
        <v>41477</v>
      </c>
      <c r="C5893" s="118" t="s">
        <v>392</v>
      </c>
      <c r="D5893" s="119" t="s">
        <v>1115</v>
      </c>
      <c r="E5893" s="117"/>
      <c r="G5893" s="110"/>
    </row>
    <row r="5894" spans="2:7" ht="21.75" customHeight="1">
      <c r="B5894" s="121">
        <v>41477</v>
      </c>
      <c r="C5894" s="118" t="s">
        <v>28</v>
      </c>
      <c r="D5894" s="118" t="s">
        <v>1276</v>
      </c>
      <c r="E5894" s="120"/>
      <c r="G5894" s="110"/>
    </row>
    <row r="5895" spans="2:7" ht="21.75" customHeight="1">
      <c r="B5895" s="121">
        <v>41477</v>
      </c>
      <c r="C5895" s="118" t="s">
        <v>40</v>
      </c>
      <c r="D5895" s="118" t="s">
        <v>180</v>
      </c>
      <c r="E5895" s="111"/>
      <c r="G5895" s="110"/>
    </row>
    <row r="5896" spans="2:7" ht="21.75" customHeight="1">
      <c r="B5896" s="121">
        <v>41477</v>
      </c>
      <c r="C5896" s="118" t="s">
        <v>28</v>
      </c>
      <c r="D5896" s="118" t="s">
        <v>181</v>
      </c>
      <c r="E5896" s="112"/>
      <c r="G5896" s="110"/>
    </row>
    <row r="5897" spans="2:7" ht="21.75" customHeight="1">
      <c r="B5897" s="121">
        <v>41477</v>
      </c>
      <c r="C5897" s="118" t="s">
        <v>2</v>
      </c>
      <c r="D5897" s="118" t="s">
        <v>182</v>
      </c>
      <c r="E5897" s="112"/>
      <c r="G5897" s="110"/>
    </row>
    <row r="5898" spans="2:7" ht="21.75" customHeight="1">
      <c r="B5898" s="121">
        <v>41477</v>
      </c>
      <c r="C5898" s="118" t="s">
        <v>40</v>
      </c>
      <c r="D5898" s="118" t="s">
        <v>177</v>
      </c>
      <c r="E5898" s="113"/>
      <c r="G5898" s="110"/>
    </row>
    <row r="5899" spans="2:7" ht="21.75" customHeight="1">
      <c r="B5899" s="121">
        <v>41477</v>
      </c>
      <c r="C5899" s="118" t="s">
        <v>2</v>
      </c>
      <c r="D5899" s="118" t="s">
        <v>182</v>
      </c>
      <c r="E5899" s="32"/>
      <c r="G5899" s="110"/>
    </row>
    <row r="5900" spans="2:7" ht="21.75" customHeight="1">
      <c r="B5900" s="121">
        <v>41477</v>
      </c>
      <c r="C5900" s="118" t="s">
        <v>28</v>
      </c>
      <c r="D5900" s="118" t="s">
        <v>107</v>
      </c>
      <c r="E5900" s="120"/>
      <c r="G5900" s="110"/>
    </row>
    <row r="5901" spans="2:7" ht="21.75" customHeight="1">
      <c r="B5901" s="121">
        <v>41477</v>
      </c>
      <c r="C5901" s="118" t="s">
        <v>2</v>
      </c>
      <c r="D5901" s="118" t="s">
        <v>182</v>
      </c>
      <c r="E5901" s="78"/>
      <c r="G5901" s="110"/>
    </row>
    <row r="5902" spans="2:7" ht="21.75" customHeight="1">
      <c r="B5902" s="121">
        <v>41477</v>
      </c>
      <c r="C5902" s="118" t="s">
        <v>2</v>
      </c>
      <c r="D5902" s="118" t="s">
        <v>105</v>
      </c>
      <c r="E5902" s="78"/>
      <c r="G5902" s="110"/>
    </row>
    <row r="5903" spans="2:7" ht="21.75" customHeight="1">
      <c r="B5903" s="121">
        <v>41477</v>
      </c>
      <c r="C5903" s="118" t="s">
        <v>40</v>
      </c>
      <c r="D5903" s="118" t="s">
        <v>180</v>
      </c>
      <c r="E5903" s="78"/>
      <c r="G5903" s="110"/>
    </row>
    <row r="5904" spans="2:7" ht="21.75" customHeight="1">
      <c r="B5904" s="121">
        <v>41477</v>
      </c>
      <c r="C5904" s="118" t="s">
        <v>155</v>
      </c>
      <c r="D5904" s="118" t="s">
        <v>1246</v>
      </c>
      <c r="E5904" s="78"/>
      <c r="G5904" s="110"/>
    </row>
    <row r="5905" spans="2:7" ht="21.75" customHeight="1">
      <c r="B5905" s="121">
        <v>41477</v>
      </c>
      <c r="C5905" s="118" t="s">
        <v>184</v>
      </c>
      <c r="D5905" s="118" t="s">
        <v>62</v>
      </c>
      <c r="E5905" s="78"/>
      <c r="G5905" s="110"/>
    </row>
    <row r="5906" spans="2:7" ht="21.75" customHeight="1">
      <c r="B5906" s="121">
        <v>41478</v>
      </c>
      <c r="C5906" s="118" t="s">
        <v>94</v>
      </c>
      <c r="D5906" s="119" t="s">
        <v>1196</v>
      </c>
      <c r="E5906" s="120"/>
      <c r="G5906" s="110"/>
    </row>
    <row r="5907" spans="2:7" ht="21.75" customHeight="1">
      <c r="B5907" s="121">
        <v>41478</v>
      </c>
      <c r="C5907" s="118" t="s">
        <v>2</v>
      </c>
      <c r="D5907" s="118" t="s">
        <v>105</v>
      </c>
      <c r="E5907" s="120"/>
      <c r="G5907" s="110"/>
    </row>
    <row r="5908" spans="2:7" ht="21.75" customHeight="1">
      <c r="B5908" s="121">
        <v>41478</v>
      </c>
      <c r="C5908" s="118" t="s">
        <v>2</v>
      </c>
      <c r="D5908" s="118" t="s">
        <v>182</v>
      </c>
      <c r="E5908" s="120"/>
      <c r="G5908" s="110"/>
    </row>
    <row r="5909" spans="2:7" ht="21.75" customHeight="1">
      <c r="B5909" s="121">
        <v>41478</v>
      </c>
      <c r="C5909" s="118" t="s">
        <v>28</v>
      </c>
      <c r="D5909" s="118" t="s">
        <v>126</v>
      </c>
      <c r="E5909" s="117"/>
      <c r="G5909" s="110"/>
    </row>
    <row r="5910" spans="2:7" ht="21.75" customHeight="1">
      <c r="B5910" s="121">
        <v>41478</v>
      </c>
      <c r="C5910" s="118" t="s">
        <v>40</v>
      </c>
      <c r="D5910" s="118" t="s">
        <v>180</v>
      </c>
      <c r="E5910" s="117"/>
      <c r="G5910" s="110"/>
    </row>
    <row r="5911" spans="2:7" ht="21.75" customHeight="1">
      <c r="B5911" s="121">
        <v>41478</v>
      </c>
      <c r="C5911" s="118" t="s">
        <v>40</v>
      </c>
      <c r="D5911" s="118" t="s">
        <v>1192</v>
      </c>
      <c r="E5911" s="117"/>
      <c r="G5911" s="110"/>
    </row>
    <row r="5912" spans="2:7" ht="21.75" customHeight="1">
      <c r="B5912" s="121">
        <v>41478</v>
      </c>
      <c r="C5912" s="118" t="s">
        <v>184</v>
      </c>
      <c r="D5912" s="118" t="s">
        <v>62</v>
      </c>
      <c r="E5912" s="120"/>
      <c r="G5912" s="110"/>
    </row>
    <row r="5913" spans="2:7" ht="21.75" customHeight="1">
      <c r="B5913" s="121">
        <v>41478</v>
      </c>
      <c r="C5913" s="118" t="s">
        <v>28</v>
      </c>
      <c r="D5913" s="118" t="s">
        <v>126</v>
      </c>
      <c r="E5913" s="117"/>
      <c r="G5913" s="110"/>
    </row>
    <row r="5914" spans="2:7" ht="21.75" customHeight="1">
      <c r="B5914" s="121">
        <v>41478</v>
      </c>
      <c r="C5914" s="118" t="s">
        <v>94</v>
      </c>
      <c r="D5914" s="118" t="s">
        <v>1183</v>
      </c>
      <c r="E5914" s="120"/>
      <c r="G5914" s="110"/>
    </row>
    <row r="5915" spans="2:7" ht="21.75" customHeight="1">
      <c r="B5915" s="121">
        <v>41478</v>
      </c>
      <c r="C5915" s="118" t="s">
        <v>28</v>
      </c>
      <c r="D5915" s="118" t="s">
        <v>549</v>
      </c>
      <c r="E5915" s="111"/>
      <c r="G5915" s="110"/>
    </row>
    <row r="5916" spans="2:7" ht="21.75" customHeight="1">
      <c r="B5916" s="121">
        <v>41478</v>
      </c>
      <c r="C5916" s="118" t="s">
        <v>155</v>
      </c>
      <c r="D5916" s="118" t="s">
        <v>1110</v>
      </c>
      <c r="E5916" s="112"/>
      <c r="G5916" s="110"/>
    </row>
    <row r="5917" spans="2:7" ht="21.75" customHeight="1">
      <c r="B5917" s="121">
        <v>41478</v>
      </c>
      <c r="C5917" s="118" t="s">
        <v>28</v>
      </c>
      <c r="D5917" s="118" t="s">
        <v>1277</v>
      </c>
      <c r="E5917" s="112"/>
      <c r="G5917" s="110"/>
    </row>
    <row r="5918" spans="2:7" ht="21.75" customHeight="1">
      <c r="B5918" s="121">
        <v>41478</v>
      </c>
      <c r="C5918" s="118" t="s">
        <v>2</v>
      </c>
      <c r="D5918" s="119" t="s">
        <v>182</v>
      </c>
      <c r="E5918" s="113"/>
      <c r="G5918" s="110"/>
    </row>
    <row r="5919" spans="2:7" ht="21.75" customHeight="1">
      <c r="B5919" s="121">
        <v>41478</v>
      </c>
      <c r="C5919" s="118" t="s">
        <v>40</v>
      </c>
      <c r="D5919" s="119" t="s">
        <v>180</v>
      </c>
      <c r="E5919" s="32"/>
      <c r="G5919" s="110"/>
    </row>
    <row r="5920" spans="2:7" ht="21.75" customHeight="1">
      <c r="B5920" s="121">
        <v>41478</v>
      </c>
      <c r="C5920" s="118" t="s">
        <v>94</v>
      </c>
      <c r="D5920" s="119" t="s">
        <v>1108</v>
      </c>
      <c r="E5920" s="120"/>
      <c r="G5920" s="110"/>
    </row>
    <row r="5921" spans="2:7" ht="21.75" customHeight="1">
      <c r="B5921" s="121">
        <v>41478</v>
      </c>
      <c r="C5921" s="118" t="s">
        <v>40</v>
      </c>
      <c r="D5921" s="119" t="s">
        <v>43</v>
      </c>
      <c r="E5921" s="78"/>
      <c r="G5921" s="110"/>
    </row>
    <row r="5922" spans="2:7" ht="21.75" customHeight="1">
      <c r="B5922" s="121">
        <v>41478</v>
      </c>
      <c r="C5922" s="118" t="s">
        <v>94</v>
      </c>
      <c r="D5922" s="119" t="s">
        <v>1196</v>
      </c>
      <c r="E5922" s="78"/>
      <c r="G5922" s="110"/>
    </row>
    <row r="5923" spans="2:7" ht="21.75" customHeight="1">
      <c r="B5923" s="121">
        <v>41478</v>
      </c>
      <c r="C5923" s="118" t="s">
        <v>392</v>
      </c>
      <c r="D5923" s="119" t="s">
        <v>1115</v>
      </c>
      <c r="E5923" s="78"/>
      <c r="G5923" s="110"/>
    </row>
    <row r="5924" spans="2:7" ht="21.75" customHeight="1">
      <c r="B5924" s="121">
        <v>41478</v>
      </c>
      <c r="C5924" s="118" t="s">
        <v>94</v>
      </c>
      <c r="D5924" s="119" t="s">
        <v>1108</v>
      </c>
      <c r="E5924" s="78"/>
      <c r="G5924" s="110"/>
    </row>
    <row r="5925" spans="2:7" ht="21.75" customHeight="1">
      <c r="B5925" s="121">
        <v>41478</v>
      </c>
      <c r="C5925" s="118" t="s">
        <v>40</v>
      </c>
      <c r="D5925" s="119" t="s">
        <v>180</v>
      </c>
      <c r="E5925" s="78"/>
      <c r="G5925" s="110"/>
    </row>
    <row r="5926" spans="2:7" ht="21.75" customHeight="1">
      <c r="B5926" s="121">
        <v>41478</v>
      </c>
      <c r="C5926" s="118" t="s">
        <v>2</v>
      </c>
      <c r="D5926" s="119" t="s">
        <v>182</v>
      </c>
      <c r="E5926" s="78"/>
      <c r="G5926" s="110"/>
    </row>
    <row r="5927" spans="2:7" ht="21.75" customHeight="1">
      <c r="B5927" s="121">
        <v>41479</v>
      </c>
      <c r="C5927" s="118" t="s">
        <v>40</v>
      </c>
      <c r="D5927" s="119" t="s">
        <v>43</v>
      </c>
      <c r="E5927" s="120"/>
      <c r="G5927" s="110"/>
    </row>
    <row r="5928" spans="2:7" ht="21.75" customHeight="1">
      <c r="B5928" s="121">
        <v>41479</v>
      </c>
      <c r="C5928" s="118" t="s">
        <v>2</v>
      </c>
      <c r="D5928" s="119" t="s">
        <v>105</v>
      </c>
      <c r="E5928" s="120"/>
      <c r="G5928" s="110"/>
    </row>
    <row r="5929" spans="2:7" ht="21.75" customHeight="1">
      <c r="B5929" s="121">
        <v>41479</v>
      </c>
      <c r="C5929" s="118" t="s">
        <v>94</v>
      </c>
      <c r="D5929" s="119" t="s">
        <v>1108</v>
      </c>
      <c r="E5929" s="120"/>
      <c r="G5929" s="110"/>
    </row>
    <row r="5930" spans="2:7" ht="21.75" customHeight="1">
      <c r="B5930" s="121">
        <v>41479</v>
      </c>
      <c r="C5930" s="118" t="s">
        <v>28</v>
      </c>
      <c r="D5930" s="119" t="s">
        <v>107</v>
      </c>
      <c r="E5930" s="117"/>
      <c r="G5930" s="110"/>
    </row>
    <row r="5931" spans="2:7" ht="21.75" customHeight="1">
      <c r="B5931" s="121">
        <v>41479</v>
      </c>
      <c r="C5931" s="118" t="s">
        <v>2</v>
      </c>
      <c r="D5931" s="119" t="s">
        <v>105</v>
      </c>
      <c r="E5931" s="117"/>
      <c r="G5931" s="110"/>
    </row>
    <row r="5932" spans="2:7" ht="21.75" customHeight="1">
      <c r="B5932" s="121">
        <v>41479</v>
      </c>
      <c r="C5932" s="118" t="s">
        <v>40</v>
      </c>
      <c r="D5932" s="119" t="s">
        <v>43</v>
      </c>
      <c r="E5932" s="117"/>
      <c r="G5932" s="110"/>
    </row>
    <row r="5933" spans="2:7" ht="21.75" customHeight="1">
      <c r="B5933" s="121">
        <v>41479</v>
      </c>
      <c r="C5933" s="118" t="s">
        <v>392</v>
      </c>
      <c r="D5933" s="119" t="s">
        <v>1115</v>
      </c>
      <c r="E5933" s="120"/>
      <c r="G5933" s="110"/>
    </row>
    <row r="5934" spans="2:7" ht="21.75" customHeight="1">
      <c r="B5934" s="121">
        <v>41479</v>
      </c>
      <c r="C5934" s="118" t="s">
        <v>2</v>
      </c>
      <c r="D5934" s="119" t="s">
        <v>182</v>
      </c>
      <c r="E5934" s="117"/>
      <c r="G5934" s="110"/>
    </row>
    <row r="5935" spans="2:7" ht="21.75" customHeight="1">
      <c r="B5935" s="121">
        <v>41479</v>
      </c>
      <c r="C5935" s="118" t="s">
        <v>28</v>
      </c>
      <c r="D5935" s="119" t="s">
        <v>549</v>
      </c>
      <c r="E5935" s="120"/>
      <c r="G5935" s="110"/>
    </row>
    <row r="5936" spans="2:7" ht="21.75" customHeight="1">
      <c r="B5936" s="121">
        <v>41479</v>
      </c>
      <c r="C5936" s="118" t="s">
        <v>28</v>
      </c>
      <c r="D5936" s="118" t="s">
        <v>181</v>
      </c>
      <c r="E5936" s="111"/>
      <c r="G5936" s="110"/>
    </row>
    <row r="5937" spans="2:7" ht="21.75" customHeight="1">
      <c r="B5937" s="121">
        <v>41479</v>
      </c>
      <c r="C5937" s="118" t="s">
        <v>40</v>
      </c>
      <c r="D5937" s="118" t="s">
        <v>1192</v>
      </c>
      <c r="E5937" s="112"/>
      <c r="G5937" s="110"/>
    </row>
    <row r="5938" spans="2:7" ht="21.75" customHeight="1">
      <c r="B5938" s="121">
        <v>41479</v>
      </c>
      <c r="C5938" s="118" t="s">
        <v>155</v>
      </c>
      <c r="D5938" s="118" t="s">
        <v>156</v>
      </c>
      <c r="E5938" s="112"/>
      <c r="G5938" s="110"/>
    </row>
    <row r="5939" spans="2:7" ht="21.75" customHeight="1">
      <c r="B5939" s="121">
        <v>41479</v>
      </c>
      <c r="C5939" s="118" t="s">
        <v>18</v>
      </c>
      <c r="D5939" s="118" t="s">
        <v>112</v>
      </c>
      <c r="E5939" s="113"/>
      <c r="G5939" s="110"/>
    </row>
    <row r="5940" spans="2:7" ht="21.75" customHeight="1">
      <c r="B5940" s="121">
        <v>41479</v>
      </c>
      <c r="C5940" s="118" t="s">
        <v>2</v>
      </c>
      <c r="D5940" s="119" t="s">
        <v>182</v>
      </c>
      <c r="E5940" s="32"/>
      <c r="G5940" s="110"/>
    </row>
    <row r="5941" spans="2:7" ht="21.75" customHeight="1">
      <c r="B5941" s="121">
        <v>41479</v>
      </c>
      <c r="C5941" s="118" t="s">
        <v>94</v>
      </c>
      <c r="D5941" s="118" t="s">
        <v>1183</v>
      </c>
      <c r="E5941" s="120"/>
      <c r="G5941" s="110"/>
    </row>
    <row r="5942" spans="2:7" ht="21.75" customHeight="1">
      <c r="B5942" s="121">
        <v>41479</v>
      </c>
      <c r="C5942" s="118" t="s">
        <v>40</v>
      </c>
      <c r="D5942" s="118" t="s">
        <v>180</v>
      </c>
      <c r="E5942" s="78"/>
      <c r="G5942" s="110"/>
    </row>
    <row r="5943" spans="2:7" ht="21.75" customHeight="1">
      <c r="B5943" s="121">
        <v>41479</v>
      </c>
      <c r="C5943" s="118" t="s">
        <v>40</v>
      </c>
      <c r="D5943" s="118" t="s">
        <v>177</v>
      </c>
      <c r="E5943" s="78"/>
      <c r="G5943" s="110"/>
    </row>
    <row r="5944" spans="2:7" ht="21.75" customHeight="1">
      <c r="B5944" s="121">
        <v>41479</v>
      </c>
      <c r="C5944" s="118" t="s">
        <v>2</v>
      </c>
      <c r="D5944" s="118" t="s">
        <v>182</v>
      </c>
      <c r="E5944" s="78"/>
      <c r="G5944" s="110"/>
    </row>
    <row r="5945" spans="2:7" ht="21.75" customHeight="1">
      <c r="B5945" s="121">
        <v>41479</v>
      </c>
      <c r="C5945" s="118" t="s">
        <v>2</v>
      </c>
      <c r="D5945" s="118" t="s">
        <v>105</v>
      </c>
      <c r="E5945" s="78"/>
      <c r="G5945" s="110"/>
    </row>
    <row r="5946" spans="2:7" ht="21.75" customHeight="1">
      <c r="B5946" s="121">
        <v>41479</v>
      </c>
      <c r="C5946" s="118" t="s">
        <v>40</v>
      </c>
      <c r="D5946" s="118" t="s">
        <v>180</v>
      </c>
      <c r="E5946" s="78"/>
      <c r="G5946" s="110"/>
    </row>
    <row r="5947" spans="2:7" ht="21.75" customHeight="1">
      <c r="B5947" s="121">
        <v>41479</v>
      </c>
      <c r="C5947" s="118" t="s">
        <v>94</v>
      </c>
      <c r="D5947" s="118" t="s">
        <v>1183</v>
      </c>
      <c r="E5947" s="78"/>
      <c r="G5947" s="110"/>
    </row>
    <row r="5948" spans="2:7" ht="21.75" customHeight="1">
      <c r="B5948" s="121">
        <v>41479</v>
      </c>
      <c r="C5948" s="118" t="s">
        <v>2</v>
      </c>
      <c r="D5948" s="118" t="s">
        <v>1160</v>
      </c>
      <c r="E5948" s="9"/>
      <c r="G5948" s="110"/>
    </row>
    <row r="5949" spans="2:7" ht="21.75" customHeight="1">
      <c r="B5949" s="121">
        <v>41479</v>
      </c>
      <c r="C5949" s="118" t="s">
        <v>184</v>
      </c>
      <c r="D5949" s="118" t="s">
        <v>62</v>
      </c>
      <c r="E5949" s="9"/>
      <c r="G5949" s="110"/>
    </row>
    <row r="5950" spans="2:7" ht="21.75" customHeight="1">
      <c r="B5950" s="121">
        <v>41480</v>
      </c>
      <c r="C5950" s="118" t="s">
        <v>28</v>
      </c>
      <c r="D5950" s="119" t="s">
        <v>107</v>
      </c>
      <c r="E5950" s="120"/>
      <c r="G5950" s="110"/>
    </row>
    <row r="5951" spans="2:7" ht="21.75" customHeight="1">
      <c r="B5951" s="121">
        <v>41480</v>
      </c>
      <c r="C5951" s="118" t="s">
        <v>28</v>
      </c>
      <c r="D5951" s="119" t="s">
        <v>107</v>
      </c>
      <c r="E5951" s="120"/>
      <c r="G5951" s="110"/>
    </row>
    <row r="5952" spans="2:7" ht="21.75" customHeight="1">
      <c r="B5952" s="121">
        <v>41480</v>
      </c>
      <c r="C5952" s="118" t="s">
        <v>40</v>
      </c>
      <c r="D5952" s="119" t="s">
        <v>43</v>
      </c>
      <c r="E5952" s="120"/>
      <c r="G5952" s="110"/>
    </row>
    <row r="5953" spans="2:7" ht="21.75" customHeight="1">
      <c r="B5953" s="121">
        <v>41480</v>
      </c>
      <c r="C5953" s="118" t="s">
        <v>94</v>
      </c>
      <c r="D5953" s="119" t="s">
        <v>1108</v>
      </c>
      <c r="E5953" s="117"/>
      <c r="G5953" s="110"/>
    </row>
    <row r="5954" spans="2:7" ht="21.75" customHeight="1">
      <c r="B5954" s="121">
        <v>41480</v>
      </c>
      <c r="C5954" s="118" t="s">
        <v>94</v>
      </c>
      <c r="D5954" s="119" t="s">
        <v>1196</v>
      </c>
      <c r="E5954" s="117"/>
      <c r="G5954" s="110"/>
    </row>
    <row r="5955" spans="2:7" ht="21.75" customHeight="1">
      <c r="B5955" s="121">
        <v>41480</v>
      </c>
      <c r="C5955" s="118" t="s">
        <v>40</v>
      </c>
      <c r="D5955" s="119" t="s">
        <v>1218</v>
      </c>
      <c r="E5955" s="117"/>
      <c r="G5955" s="110"/>
    </row>
    <row r="5956" spans="2:7" ht="21.75" customHeight="1">
      <c r="B5956" s="121">
        <v>41480</v>
      </c>
      <c r="C5956" s="118" t="s">
        <v>40</v>
      </c>
      <c r="D5956" s="119" t="s">
        <v>43</v>
      </c>
      <c r="E5956" s="120"/>
      <c r="G5956" s="110"/>
    </row>
    <row r="5957" spans="2:7" ht="21.75" customHeight="1">
      <c r="B5957" s="121">
        <v>41480</v>
      </c>
      <c r="C5957" s="118" t="s">
        <v>184</v>
      </c>
      <c r="D5957" s="119" t="s">
        <v>2546</v>
      </c>
      <c r="E5957" s="117"/>
      <c r="G5957" s="110"/>
    </row>
    <row r="5958" spans="2:7" ht="21.75" customHeight="1">
      <c r="B5958" s="121">
        <v>41480</v>
      </c>
      <c r="C5958" s="118" t="s">
        <v>40</v>
      </c>
      <c r="D5958" s="119" t="s">
        <v>43</v>
      </c>
      <c r="E5958" s="120"/>
      <c r="G5958" s="110"/>
    </row>
    <row r="5959" spans="2:7" ht="21.75" customHeight="1">
      <c r="B5959" s="121">
        <v>41480</v>
      </c>
      <c r="C5959" s="118" t="s">
        <v>28</v>
      </c>
      <c r="D5959" s="119" t="s">
        <v>107</v>
      </c>
      <c r="E5959" s="111"/>
      <c r="G5959" s="110"/>
    </row>
    <row r="5960" spans="2:7" ht="21.75" customHeight="1">
      <c r="B5960" s="121">
        <v>41480</v>
      </c>
      <c r="C5960" s="118" t="s">
        <v>40</v>
      </c>
      <c r="D5960" s="119" t="s">
        <v>180</v>
      </c>
      <c r="E5960" s="112"/>
      <c r="G5960" s="110"/>
    </row>
    <row r="5961" spans="2:7" ht="21.75" customHeight="1">
      <c r="B5961" s="121">
        <v>41480</v>
      </c>
      <c r="C5961" s="118" t="s">
        <v>28</v>
      </c>
      <c r="D5961" s="118" t="s">
        <v>181</v>
      </c>
      <c r="E5961" s="112"/>
      <c r="G5961" s="110"/>
    </row>
    <row r="5962" spans="2:7" ht="21.75" customHeight="1">
      <c r="B5962" s="121">
        <v>41480</v>
      </c>
      <c r="C5962" s="118" t="s">
        <v>184</v>
      </c>
      <c r="D5962" s="118" t="s">
        <v>110</v>
      </c>
      <c r="E5962" s="113"/>
      <c r="G5962" s="110"/>
    </row>
    <row r="5963" spans="2:7" ht="21.75" customHeight="1">
      <c r="B5963" s="121">
        <v>41480</v>
      </c>
      <c r="C5963" s="118" t="s">
        <v>28</v>
      </c>
      <c r="D5963" s="118" t="s">
        <v>549</v>
      </c>
      <c r="E5963" s="32"/>
      <c r="G5963" s="110"/>
    </row>
    <row r="5964" spans="2:7" ht="21.75" customHeight="1">
      <c r="B5964" s="121">
        <v>41480</v>
      </c>
      <c r="C5964" s="118" t="s">
        <v>2</v>
      </c>
      <c r="D5964" s="118" t="s">
        <v>182</v>
      </c>
      <c r="E5964" s="120"/>
      <c r="G5964" s="110"/>
    </row>
    <row r="5965" spans="2:7" ht="21.75" customHeight="1">
      <c r="B5965" s="121">
        <v>41480</v>
      </c>
      <c r="C5965" s="118" t="s">
        <v>28</v>
      </c>
      <c r="D5965" s="118" t="s">
        <v>549</v>
      </c>
      <c r="E5965" s="78"/>
      <c r="G5965" s="110"/>
    </row>
    <row r="5966" spans="2:7" ht="21.75" customHeight="1">
      <c r="B5966" s="121">
        <v>41480</v>
      </c>
      <c r="C5966" s="118" t="s">
        <v>2</v>
      </c>
      <c r="D5966" s="118" t="s">
        <v>105</v>
      </c>
      <c r="E5966" s="78"/>
      <c r="G5966" s="110"/>
    </row>
    <row r="5967" spans="2:7" ht="21.75" customHeight="1">
      <c r="B5967" s="121">
        <v>41480</v>
      </c>
      <c r="C5967" s="118" t="s">
        <v>184</v>
      </c>
      <c r="D5967" s="118" t="s">
        <v>62</v>
      </c>
      <c r="E5967" s="78"/>
      <c r="G5967" s="110"/>
    </row>
    <row r="5968" spans="2:7" ht="21.75" customHeight="1">
      <c r="B5968" s="121">
        <v>41480</v>
      </c>
      <c r="C5968" s="118" t="s">
        <v>94</v>
      </c>
      <c r="D5968" s="118" t="s">
        <v>1239</v>
      </c>
      <c r="E5968" s="78"/>
      <c r="G5968" s="110"/>
    </row>
    <row r="5969" spans="2:7" ht="21.75" customHeight="1">
      <c r="B5969" s="121">
        <v>41480</v>
      </c>
      <c r="C5969" s="118" t="s">
        <v>28</v>
      </c>
      <c r="D5969" s="118" t="s">
        <v>181</v>
      </c>
      <c r="E5969" s="78"/>
      <c r="G5969" s="110"/>
    </row>
    <row r="5970" spans="2:7" ht="21.75" customHeight="1">
      <c r="B5970" s="121">
        <v>41480</v>
      </c>
      <c r="C5970" s="118" t="s">
        <v>155</v>
      </c>
      <c r="D5970" s="118" t="s">
        <v>1110</v>
      </c>
      <c r="E5970" s="78"/>
      <c r="G5970" s="110"/>
    </row>
    <row r="5971" spans="2:7" ht="21.75" customHeight="1">
      <c r="B5971" s="121">
        <v>41481</v>
      </c>
      <c r="C5971" s="118" t="s">
        <v>28</v>
      </c>
      <c r="D5971" s="119" t="s">
        <v>107</v>
      </c>
      <c r="E5971" s="120"/>
      <c r="G5971" s="110"/>
    </row>
    <row r="5972" spans="2:7" ht="21.75" customHeight="1">
      <c r="B5972" s="121">
        <v>41481</v>
      </c>
      <c r="C5972" s="118" t="s">
        <v>155</v>
      </c>
      <c r="D5972" s="119" t="s">
        <v>1110</v>
      </c>
      <c r="E5972" s="120"/>
      <c r="G5972" s="110"/>
    </row>
    <row r="5973" spans="2:7" ht="21.75" customHeight="1">
      <c r="B5973" s="121">
        <v>41481</v>
      </c>
      <c r="C5973" s="118" t="s">
        <v>40</v>
      </c>
      <c r="D5973" s="119" t="s">
        <v>43</v>
      </c>
      <c r="E5973" s="120"/>
      <c r="G5973" s="110"/>
    </row>
    <row r="5974" spans="2:7" ht="21.75" customHeight="1">
      <c r="B5974" s="121">
        <v>41481</v>
      </c>
      <c r="C5974" s="118" t="s">
        <v>40</v>
      </c>
      <c r="D5974" s="119" t="s">
        <v>43</v>
      </c>
      <c r="E5974" s="117"/>
      <c r="G5974" s="110"/>
    </row>
    <row r="5975" spans="2:7" ht="21.75" customHeight="1">
      <c r="B5975" s="121">
        <v>41481</v>
      </c>
      <c r="C5975" s="118" t="s">
        <v>40</v>
      </c>
      <c r="D5975" s="119" t="s">
        <v>180</v>
      </c>
      <c r="E5975" s="117"/>
      <c r="G5975" s="110"/>
    </row>
    <row r="5976" spans="2:7" ht="21.75" customHeight="1">
      <c r="B5976" s="121">
        <v>41481</v>
      </c>
      <c r="C5976" s="118" t="s">
        <v>94</v>
      </c>
      <c r="D5976" s="119" t="s">
        <v>1108</v>
      </c>
      <c r="E5976" s="117"/>
      <c r="G5976" s="110"/>
    </row>
    <row r="5977" spans="2:7" ht="21.75" customHeight="1">
      <c r="B5977" s="121">
        <v>41481</v>
      </c>
      <c r="C5977" s="118" t="s">
        <v>392</v>
      </c>
      <c r="D5977" s="119" t="s">
        <v>1115</v>
      </c>
      <c r="E5977" s="120"/>
      <c r="G5977" s="110"/>
    </row>
    <row r="5978" spans="2:7" ht="21.75" customHeight="1">
      <c r="B5978" s="121">
        <v>41481</v>
      </c>
      <c r="C5978" s="118" t="s">
        <v>40</v>
      </c>
      <c r="D5978" s="119" t="s">
        <v>180</v>
      </c>
      <c r="E5978" s="117"/>
      <c r="G5978" s="110"/>
    </row>
    <row r="5979" spans="2:7" ht="21.75" customHeight="1">
      <c r="B5979" s="121">
        <v>41481</v>
      </c>
      <c r="C5979" s="118" t="s">
        <v>28</v>
      </c>
      <c r="D5979" s="118" t="s">
        <v>126</v>
      </c>
      <c r="E5979" s="120"/>
      <c r="G5979" s="110"/>
    </row>
    <row r="5980" spans="2:7" ht="21.75" customHeight="1">
      <c r="B5980" s="121">
        <v>41481</v>
      </c>
      <c r="C5980" s="118" t="s">
        <v>2</v>
      </c>
      <c r="D5980" s="118" t="s">
        <v>182</v>
      </c>
      <c r="E5980" s="111"/>
      <c r="G5980" s="110"/>
    </row>
    <row r="5981" spans="2:7" ht="21.75" customHeight="1">
      <c r="B5981" s="121">
        <v>41481</v>
      </c>
      <c r="C5981" s="118" t="s">
        <v>28</v>
      </c>
      <c r="D5981" s="118" t="s">
        <v>431</v>
      </c>
      <c r="E5981" s="112"/>
      <c r="G5981" s="110"/>
    </row>
    <row r="5982" spans="2:7" ht="21.75" customHeight="1">
      <c r="B5982" s="121">
        <v>41481</v>
      </c>
      <c r="C5982" s="118" t="s">
        <v>28</v>
      </c>
      <c r="D5982" s="118" t="s">
        <v>431</v>
      </c>
      <c r="E5982" s="112"/>
      <c r="G5982" s="110"/>
    </row>
    <row r="5983" spans="2:7" ht="21.75" customHeight="1">
      <c r="B5983" s="121">
        <v>41481</v>
      </c>
      <c r="C5983" s="118" t="s">
        <v>28</v>
      </c>
      <c r="D5983" s="118" t="s">
        <v>431</v>
      </c>
      <c r="E5983" s="113"/>
      <c r="G5983" s="110"/>
    </row>
    <row r="5984" spans="2:7" ht="21.75" customHeight="1">
      <c r="B5984" s="121">
        <v>41481</v>
      </c>
      <c r="C5984" s="118" t="s">
        <v>40</v>
      </c>
      <c r="D5984" s="118" t="s">
        <v>180</v>
      </c>
      <c r="E5984" s="32"/>
      <c r="G5984" s="110"/>
    </row>
    <row r="5985" spans="2:7" ht="21.75" customHeight="1">
      <c r="B5985" s="121">
        <v>41481</v>
      </c>
      <c r="C5985" s="118" t="s">
        <v>94</v>
      </c>
      <c r="D5985" s="118" t="s">
        <v>1239</v>
      </c>
      <c r="E5985" s="120"/>
      <c r="G5985" s="110"/>
    </row>
    <row r="5986" spans="2:7" ht="21.75" customHeight="1">
      <c r="B5986" s="121">
        <v>41481</v>
      </c>
      <c r="C5986" s="118" t="s">
        <v>184</v>
      </c>
      <c r="D5986" s="118" t="s">
        <v>62</v>
      </c>
      <c r="E5986" s="78"/>
      <c r="G5986" s="110"/>
    </row>
    <row r="5987" spans="2:7" ht="21.75" customHeight="1">
      <c r="B5987" s="121">
        <v>41481</v>
      </c>
      <c r="C5987" s="118" t="s">
        <v>40</v>
      </c>
      <c r="D5987" s="118" t="s">
        <v>180</v>
      </c>
      <c r="E5987" s="78"/>
      <c r="G5987" s="110"/>
    </row>
    <row r="5988" spans="2:7" ht="21.75" customHeight="1">
      <c r="B5988" s="121">
        <v>41481</v>
      </c>
      <c r="C5988" s="118" t="s">
        <v>40</v>
      </c>
      <c r="D5988" s="118" t="s">
        <v>43</v>
      </c>
      <c r="E5988" s="78"/>
      <c r="G5988" s="110"/>
    </row>
    <row r="5989" spans="2:7" ht="21.75" customHeight="1">
      <c r="B5989" s="121">
        <v>41481</v>
      </c>
      <c r="C5989" s="118" t="s">
        <v>184</v>
      </c>
      <c r="D5989" s="118" t="s">
        <v>62</v>
      </c>
      <c r="E5989" s="78"/>
      <c r="G5989" s="110"/>
    </row>
    <row r="5990" spans="2:7" ht="21.75" customHeight="1">
      <c r="B5990" s="121">
        <v>41481</v>
      </c>
      <c r="C5990" s="118" t="s">
        <v>28</v>
      </c>
      <c r="D5990" s="118" t="s">
        <v>126</v>
      </c>
      <c r="E5990" s="78"/>
      <c r="G5990" s="110"/>
    </row>
    <row r="5991" spans="2:7" ht="21.75" customHeight="1">
      <c r="B5991" s="121">
        <v>41482</v>
      </c>
      <c r="C5991" s="118" t="s">
        <v>40</v>
      </c>
      <c r="D5991" s="119" t="s">
        <v>180</v>
      </c>
      <c r="E5991" s="120"/>
      <c r="G5991" s="110"/>
    </row>
    <row r="5992" spans="2:7" ht="21.75" customHeight="1">
      <c r="B5992" s="121">
        <v>41482</v>
      </c>
      <c r="C5992" s="118" t="s">
        <v>40</v>
      </c>
      <c r="D5992" s="119" t="s">
        <v>1218</v>
      </c>
      <c r="E5992" s="120"/>
      <c r="G5992" s="110"/>
    </row>
    <row r="5993" spans="2:7" ht="21.75" customHeight="1">
      <c r="B5993" s="121">
        <v>41482</v>
      </c>
      <c r="C5993" s="118" t="s">
        <v>40</v>
      </c>
      <c r="D5993" s="119" t="s">
        <v>180</v>
      </c>
      <c r="E5993" s="120"/>
      <c r="G5993" s="110"/>
    </row>
    <row r="5994" spans="2:7" ht="21.75" customHeight="1">
      <c r="B5994" s="121">
        <v>41482</v>
      </c>
      <c r="C5994" s="118" t="s">
        <v>94</v>
      </c>
      <c r="D5994" s="119" t="s">
        <v>1108</v>
      </c>
      <c r="E5994" s="117"/>
      <c r="G5994" s="110"/>
    </row>
    <row r="5995" spans="2:7" ht="21.75" customHeight="1">
      <c r="B5995" s="121">
        <v>41482</v>
      </c>
      <c r="C5995" s="118" t="s">
        <v>40</v>
      </c>
      <c r="D5995" s="119" t="s">
        <v>180</v>
      </c>
      <c r="E5995" s="117"/>
      <c r="G5995" s="110"/>
    </row>
    <row r="5996" spans="2:7" ht="21.75" customHeight="1">
      <c r="B5996" s="121">
        <v>41482</v>
      </c>
      <c r="C5996" s="118" t="s">
        <v>40</v>
      </c>
      <c r="D5996" s="119" t="s">
        <v>43</v>
      </c>
      <c r="E5996" s="117"/>
      <c r="G5996" s="110"/>
    </row>
    <row r="5997" spans="2:7" ht="21.75" customHeight="1">
      <c r="B5997" s="121">
        <v>41482</v>
      </c>
      <c r="C5997" s="118" t="s">
        <v>94</v>
      </c>
      <c r="D5997" s="119" t="s">
        <v>1108</v>
      </c>
      <c r="E5997" s="120"/>
      <c r="G5997" s="110"/>
    </row>
    <row r="5998" spans="2:7" ht="21.75" customHeight="1">
      <c r="B5998" s="121">
        <v>41482</v>
      </c>
      <c r="C5998" s="118" t="s">
        <v>2</v>
      </c>
      <c r="D5998" s="119" t="s">
        <v>182</v>
      </c>
      <c r="E5998" s="117"/>
      <c r="G5998" s="110"/>
    </row>
    <row r="5999" spans="2:7" ht="21.75" customHeight="1">
      <c r="B5999" s="121">
        <v>41482</v>
      </c>
      <c r="C5999" s="118" t="s">
        <v>40</v>
      </c>
      <c r="D5999" s="119" t="s">
        <v>180</v>
      </c>
      <c r="E5999" s="120"/>
      <c r="G5999" s="110"/>
    </row>
    <row r="6000" spans="2:7" ht="21.75" customHeight="1">
      <c r="B6000" s="121">
        <v>41484</v>
      </c>
      <c r="C6000" s="118" t="s">
        <v>40</v>
      </c>
      <c r="D6000" s="119" t="s">
        <v>180</v>
      </c>
      <c r="E6000" s="120"/>
      <c r="G6000" s="110"/>
    </row>
    <row r="6001" spans="2:7" ht="21.75" customHeight="1">
      <c r="B6001" s="121">
        <v>41484</v>
      </c>
      <c r="C6001" s="118" t="s">
        <v>28</v>
      </c>
      <c r="D6001" s="119" t="s">
        <v>126</v>
      </c>
      <c r="E6001" s="120"/>
      <c r="G6001" s="110"/>
    </row>
    <row r="6002" spans="2:7" ht="21.75" customHeight="1">
      <c r="B6002" s="121">
        <v>41484</v>
      </c>
      <c r="C6002" s="118" t="s">
        <v>184</v>
      </c>
      <c r="D6002" s="119" t="s">
        <v>2546</v>
      </c>
      <c r="E6002" s="120"/>
      <c r="G6002" s="110"/>
    </row>
    <row r="6003" spans="2:7" ht="21.75" customHeight="1">
      <c r="B6003" s="121">
        <v>41484</v>
      </c>
      <c r="C6003" s="118" t="s">
        <v>28</v>
      </c>
      <c r="D6003" s="119" t="s">
        <v>126</v>
      </c>
      <c r="E6003" s="117"/>
      <c r="G6003" s="110"/>
    </row>
    <row r="6004" spans="2:7" ht="21.75" customHeight="1">
      <c r="B6004" s="121">
        <v>41484</v>
      </c>
      <c r="C6004" s="118" t="s">
        <v>28</v>
      </c>
      <c r="D6004" s="119" t="s">
        <v>107</v>
      </c>
      <c r="E6004" s="117"/>
      <c r="G6004" s="110"/>
    </row>
    <row r="6005" spans="2:7" ht="21.75" customHeight="1">
      <c r="B6005" s="121">
        <v>41484</v>
      </c>
      <c r="C6005" s="118" t="s">
        <v>40</v>
      </c>
      <c r="D6005" s="119" t="s">
        <v>180</v>
      </c>
      <c r="E6005" s="117"/>
      <c r="G6005" s="110"/>
    </row>
    <row r="6006" spans="2:7" ht="21.75" customHeight="1">
      <c r="B6006" s="121">
        <v>41484</v>
      </c>
      <c r="C6006" s="118" t="s">
        <v>40</v>
      </c>
      <c r="D6006" s="119" t="s">
        <v>180</v>
      </c>
      <c r="E6006" s="120"/>
      <c r="G6006" s="110"/>
    </row>
    <row r="6007" spans="2:7" ht="21.75" customHeight="1">
      <c r="B6007" s="121">
        <v>41484</v>
      </c>
      <c r="C6007" s="118" t="s">
        <v>2</v>
      </c>
      <c r="D6007" s="119" t="s">
        <v>182</v>
      </c>
      <c r="E6007" s="117"/>
      <c r="G6007" s="110"/>
    </row>
    <row r="6008" spans="2:7" ht="21.75" customHeight="1">
      <c r="B6008" s="121">
        <v>41484</v>
      </c>
      <c r="C6008" s="118" t="s">
        <v>2</v>
      </c>
      <c r="D6008" s="119" t="s">
        <v>182</v>
      </c>
      <c r="E6008" s="120"/>
      <c r="G6008" s="110"/>
    </row>
    <row r="6009" spans="2:7" ht="21.75" customHeight="1">
      <c r="B6009" s="121">
        <v>41484</v>
      </c>
      <c r="C6009" s="118" t="s">
        <v>28</v>
      </c>
      <c r="D6009" s="119" t="s">
        <v>1187</v>
      </c>
      <c r="E6009" s="111"/>
      <c r="G6009" s="110"/>
    </row>
    <row r="6010" spans="2:7" ht="21.75" customHeight="1">
      <c r="B6010" s="121">
        <v>41484</v>
      </c>
      <c r="C6010" s="118" t="s">
        <v>2</v>
      </c>
      <c r="D6010" s="118" t="s">
        <v>1160</v>
      </c>
      <c r="E6010" s="112"/>
      <c r="G6010" s="110"/>
    </row>
    <row r="6011" spans="2:7" ht="21.75" customHeight="1">
      <c r="B6011" s="121">
        <v>41484</v>
      </c>
      <c r="C6011" s="118" t="s">
        <v>184</v>
      </c>
      <c r="D6011" s="118" t="s">
        <v>62</v>
      </c>
      <c r="E6011" s="112"/>
      <c r="G6011" s="110"/>
    </row>
    <row r="6012" spans="2:7" ht="21.75" customHeight="1">
      <c r="B6012" s="121">
        <v>41484</v>
      </c>
      <c r="C6012" s="118" t="s">
        <v>40</v>
      </c>
      <c r="D6012" s="118" t="s">
        <v>180</v>
      </c>
      <c r="E6012" s="113"/>
      <c r="G6012" s="110"/>
    </row>
    <row r="6013" spans="2:7" ht="21.75" customHeight="1">
      <c r="B6013" s="121">
        <v>41484</v>
      </c>
      <c r="C6013" s="118" t="s">
        <v>40</v>
      </c>
      <c r="D6013" s="118" t="s">
        <v>1203</v>
      </c>
      <c r="E6013" s="32"/>
      <c r="G6013" s="110"/>
    </row>
    <row r="6014" spans="2:7" ht="21.75" customHeight="1">
      <c r="B6014" s="121">
        <v>41484</v>
      </c>
      <c r="C6014" s="118" t="s">
        <v>184</v>
      </c>
      <c r="D6014" s="118" t="s">
        <v>62</v>
      </c>
      <c r="E6014" s="120"/>
      <c r="G6014" s="110"/>
    </row>
    <row r="6015" spans="2:7" ht="21.75" customHeight="1">
      <c r="B6015" s="121">
        <v>41484</v>
      </c>
      <c r="C6015" s="118" t="s">
        <v>40</v>
      </c>
      <c r="D6015" s="118" t="s">
        <v>180</v>
      </c>
      <c r="E6015" s="78"/>
      <c r="G6015" s="110"/>
    </row>
    <row r="6016" spans="2:7" ht="21.75" customHeight="1">
      <c r="B6016" s="121">
        <v>41484</v>
      </c>
      <c r="C6016" s="118" t="s">
        <v>94</v>
      </c>
      <c r="D6016" s="118" t="s">
        <v>1183</v>
      </c>
      <c r="E6016" s="78"/>
      <c r="G6016" s="110"/>
    </row>
    <row r="6017" spans="2:7" ht="21.75" customHeight="1">
      <c r="B6017" s="121">
        <v>41484</v>
      </c>
      <c r="C6017" s="118" t="s">
        <v>28</v>
      </c>
      <c r="D6017" s="118" t="s">
        <v>431</v>
      </c>
      <c r="E6017" s="78"/>
      <c r="G6017" s="110"/>
    </row>
    <row r="6018" spans="2:7" ht="21.75" customHeight="1">
      <c r="B6018" s="121">
        <v>41484</v>
      </c>
      <c r="C6018" s="118" t="s">
        <v>1280</v>
      </c>
      <c r="D6018" s="118" t="s">
        <v>1110</v>
      </c>
      <c r="E6018" s="78"/>
      <c r="G6018" s="110"/>
    </row>
    <row r="6019" spans="2:7" ht="21.75" customHeight="1">
      <c r="B6019" s="121">
        <v>41484</v>
      </c>
      <c r="C6019" s="118" t="s">
        <v>2</v>
      </c>
      <c r="D6019" s="118" t="s">
        <v>182</v>
      </c>
      <c r="E6019" s="78"/>
      <c r="G6019" s="110"/>
    </row>
    <row r="6020" spans="2:7" ht="21.75" customHeight="1">
      <c r="B6020" s="121">
        <v>41484</v>
      </c>
      <c r="C6020" s="118" t="s">
        <v>94</v>
      </c>
      <c r="D6020" s="118" t="s">
        <v>1183</v>
      </c>
      <c r="E6020" s="78"/>
      <c r="G6020" s="110"/>
    </row>
    <row r="6021" spans="2:7" ht="21.75" customHeight="1">
      <c r="B6021" s="121">
        <v>41484</v>
      </c>
      <c r="C6021" s="118" t="s">
        <v>28</v>
      </c>
      <c r="D6021" s="118" t="s">
        <v>549</v>
      </c>
      <c r="E6021" s="9"/>
      <c r="G6021" s="110"/>
    </row>
    <row r="6022" spans="2:7" ht="21.75" customHeight="1">
      <c r="B6022" s="121">
        <v>41484</v>
      </c>
      <c r="C6022" s="118" t="s">
        <v>40</v>
      </c>
      <c r="D6022" s="118" t="s">
        <v>180</v>
      </c>
      <c r="E6022" s="9"/>
      <c r="G6022" s="110"/>
    </row>
    <row r="6023" spans="2:7" ht="21.75" customHeight="1">
      <c r="B6023" s="121">
        <v>41484</v>
      </c>
      <c r="C6023" s="118" t="s">
        <v>2</v>
      </c>
      <c r="D6023" s="118" t="s">
        <v>1160</v>
      </c>
      <c r="E6023" s="9"/>
      <c r="G6023" s="110"/>
    </row>
    <row r="6024" spans="2:7" ht="21.75" customHeight="1">
      <c r="B6024" s="121">
        <v>41485</v>
      </c>
      <c r="C6024" s="118" t="s">
        <v>155</v>
      </c>
      <c r="D6024" s="118" t="s">
        <v>1246</v>
      </c>
      <c r="E6024" s="120"/>
      <c r="G6024" s="110"/>
    </row>
    <row r="6025" spans="2:7" ht="21.75" customHeight="1">
      <c r="B6025" s="121">
        <v>41485</v>
      </c>
      <c r="C6025" s="118" t="s">
        <v>40</v>
      </c>
      <c r="D6025" s="118" t="s">
        <v>180</v>
      </c>
      <c r="E6025" s="120"/>
      <c r="G6025" s="110"/>
    </row>
    <row r="6026" spans="2:7" ht="21.75" customHeight="1">
      <c r="B6026" s="121">
        <v>41485</v>
      </c>
      <c r="C6026" s="118" t="s">
        <v>28</v>
      </c>
      <c r="D6026" s="119" t="s">
        <v>1118</v>
      </c>
      <c r="E6026" s="120"/>
      <c r="G6026" s="110"/>
    </row>
    <row r="6027" spans="2:7" ht="21.75" customHeight="1">
      <c r="B6027" s="121">
        <v>41485</v>
      </c>
      <c r="C6027" s="118" t="s">
        <v>28</v>
      </c>
      <c r="D6027" s="119" t="s">
        <v>1187</v>
      </c>
      <c r="E6027" s="117"/>
      <c r="G6027" s="110"/>
    </row>
    <row r="6028" spans="2:7" ht="21.75" customHeight="1">
      <c r="B6028" s="121">
        <v>41485</v>
      </c>
      <c r="C6028" s="118" t="s">
        <v>2</v>
      </c>
      <c r="D6028" s="119" t="s">
        <v>182</v>
      </c>
      <c r="E6028" s="117"/>
      <c r="G6028" s="110"/>
    </row>
    <row r="6029" spans="2:7" ht="21.75" customHeight="1">
      <c r="B6029" s="121">
        <v>41485</v>
      </c>
      <c r="C6029" s="118" t="s">
        <v>40</v>
      </c>
      <c r="D6029" s="119" t="s">
        <v>43</v>
      </c>
      <c r="E6029" s="117"/>
      <c r="G6029" s="110"/>
    </row>
    <row r="6030" spans="2:7" ht="21.75" customHeight="1">
      <c r="B6030" s="121">
        <v>41485</v>
      </c>
      <c r="C6030" s="118" t="s">
        <v>392</v>
      </c>
      <c r="D6030" s="119" t="s">
        <v>1115</v>
      </c>
      <c r="E6030" s="120"/>
      <c r="G6030" s="110"/>
    </row>
    <row r="6031" spans="2:7" ht="21.75" customHeight="1">
      <c r="B6031" s="121">
        <v>41485</v>
      </c>
      <c r="C6031" s="118" t="s">
        <v>94</v>
      </c>
      <c r="D6031" s="119" t="s">
        <v>1196</v>
      </c>
      <c r="E6031" s="117"/>
      <c r="G6031" s="110"/>
    </row>
    <row r="6032" spans="2:7" ht="21.75" customHeight="1">
      <c r="B6032" s="121">
        <v>41485</v>
      </c>
      <c r="C6032" s="118" t="s">
        <v>2</v>
      </c>
      <c r="D6032" s="119" t="s">
        <v>182</v>
      </c>
      <c r="E6032" s="120"/>
      <c r="G6032" s="110"/>
    </row>
    <row r="6033" spans="2:7" ht="21.75" customHeight="1">
      <c r="B6033" s="121">
        <v>41485</v>
      </c>
      <c r="C6033" s="118" t="s">
        <v>18</v>
      </c>
      <c r="D6033" s="119" t="s">
        <v>1197</v>
      </c>
      <c r="E6033" s="111"/>
      <c r="G6033" s="110"/>
    </row>
    <row r="6034" spans="2:7" ht="21.75" customHeight="1">
      <c r="B6034" s="121">
        <v>41485</v>
      </c>
      <c r="C6034" s="118" t="s">
        <v>2</v>
      </c>
      <c r="D6034" s="119" t="s">
        <v>182</v>
      </c>
      <c r="E6034" s="112"/>
      <c r="G6034" s="110"/>
    </row>
    <row r="6035" spans="2:7" ht="21.75" customHeight="1">
      <c r="B6035" s="121">
        <v>41485</v>
      </c>
      <c r="C6035" s="118" t="s">
        <v>40</v>
      </c>
      <c r="D6035" s="118" t="s">
        <v>180</v>
      </c>
      <c r="E6035" s="112"/>
      <c r="G6035" s="110"/>
    </row>
    <row r="6036" spans="2:7" ht="21.75" customHeight="1">
      <c r="B6036" s="121">
        <v>41485</v>
      </c>
      <c r="C6036" s="118" t="s">
        <v>94</v>
      </c>
      <c r="D6036" s="118" t="s">
        <v>1108</v>
      </c>
      <c r="E6036" s="113"/>
      <c r="G6036" s="110"/>
    </row>
    <row r="6037" spans="2:7" ht="21.75" customHeight="1">
      <c r="B6037" s="121">
        <v>41485</v>
      </c>
      <c r="C6037" s="118" t="s">
        <v>392</v>
      </c>
      <c r="D6037" s="118" t="s">
        <v>1115</v>
      </c>
      <c r="E6037" s="32"/>
      <c r="G6037" s="110"/>
    </row>
    <row r="6038" spans="2:7" ht="21.75" customHeight="1">
      <c r="B6038" s="121">
        <v>41485</v>
      </c>
      <c r="C6038" s="118" t="s">
        <v>40</v>
      </c>
      <c r="D6038" s="118" t="s">
        <v>43</v>
      </c>
      <c r="E6038" s="120"/>
      <c r="G6038" s="110"/>
    </row>
    <row r="6039" spans="2:7" ht="21.75" customHeight="1">
      <c r="B6039" s="121">
        <v>41485</v>
      </c>
      <c r="C6039" s="118" t="s">
        <v>2</v>
      </c>
      <c r="D6039" s="118" t="s">
        <v>105</v>
      </c>
      <c r="E6039" s="78"/>
      <c r="G6039" s="110"/>
    </row>
    <row r="6040" spans="2:7" ht="21.75" customHeight="1">
      <c r="B6040" s="121">
        <v>41485</v>
      </c>
      <c r="C6040" s="118" t="s">
        <v>94</v>
      </c>
      <c r="D6040" s="118" t="s">
        <v>1108</v>
      </c>
      <c r="E6040" s="78"/>
      <c r="G6040" s="110"/>
    </row>
    <row r="6041" spans="2:7" ht="21.75" customHeight="1">
      <c r="B6041" s="121">
        <v>41485</v>
      </c>
      <c r="C6041" s="118" t="s">
        <v>155</v>
      </c>
      <c r="D6041" s="118" t="s">
        <v>1246</v>
      </c>
      <c r="E6041" s="78"/>
      <c r="G6041" s="110"/>
    </row>
    <row r="6042" spans="2:7" ht="21.75" customHeight="1">
      <c r="B6042" s="121">
        <v>41485</v>
      </c>
      <c r="C6042" s="118" t="s">
        <v>184</v>
      </c>
      <c r="D6042" s="118" t="s">
        <v>2546</v>
      </c>
      <c r="E6042" s="78"/>
      <c r="G6042" s="110"/>
    </row>
    <row r="6043" spans="2:7" ht="21.75" customHeight="1">
      <c r="B6043" s="121">
        <v>41485</v>
      </c>
      <c r="C6043" s="118" t="s">
        <v>40</v>
      </c>
      <c r="D6043" s="118" t="s">
        <v>180</v>
      </c>
      <c r="E6043" s="78"/>
      <c r="G6043" s="110"/>
    </row>
    <row r="6044" spans="2:7" ht="21.75" customHeight="1">
      <c r="B6044" s="121">
        <v>41485</v>
      </c>
      <c r="C6044" s="118" t="s">
        <v>184</v>
      </c>
      <c r="D6044" s="118" t="s">
        <v>2553</v>
      </c>
      <c r="E6044" s="78"/>
      <c r="G6044" s="110"/>
    </row>
    <row r="6045" spans="2:7" ht="21.75" customHeight="1">
      <c r="B6045" s="98" t="s">
        <v>1281</v>
      </c>
      <c r="C6045" s="118" t="s">
        <v>94</v>
      </c>
      <c r="D6045" s="119" t="s">
        <v>1108</v>
      </c>
      <c r="E6045" s="120"/>
      <c r="G6045" s="110"/>
    </row>
    <row r="6046" spans="2:7" ht="21.75" customHeight="1">
      <c r="B6046" s="98" t="s">
        <v>1281</v>
      </c>
      <c r="C6046" s="118" t="s">
        <v>28</v>
      </c>
      <c r="D6046" s="119" t="s">
        <v>107</v>
      </c>
      <c r="E6046" s="120"/>
      <c r="G6046" s="110"/>
    </row>
    <row r="6047" spans="2:7" ht="21.75" customHeight="1">
      <c r="B6047" s="98" t="s">
        <v>1281</v>
      </c>
      <c r="C6047" s="118" t="s">
        <v>40</v>
      </c>
      <c r="D6047" s="119" t="s">
        <v>180</v>
      </c>
      <c r="E6047" s="117"/>
      <c r="G6047" s="110"/>
    </row>
    <row r="6048" spans="2:7" ht="21.75" customHeight="1">
      <c r="B6048" s="98" t="s">
        <v>1281</v>
      </c>
      <c r="C6048" s="118" t="s">
        <v>40</v>
      </c>
      <c r="D6048" s="119" t="s">
        <v>180</v>
      </c>
      <c r="E6048" s="120"/>
      <c r="G6048" s="110"/>
    </row>
    <row r="6049" spans="2:7" ht="21.75" customHeight="1">
      <c r="B6049" s="98" t="s">
        <v>1281</v>
      </c>
      <c r="C6049" s="118" t="s">
        <v>40</v>
      </c>
      <c r="D6049" s="119" t="s">
        <v>180</v>
      </c>
      <c r="E6049" s="111"/>
      <c r="G6049" s="110"/>
    </row>
    <row r="6050" spans="2:7" ht="21.75" customHeight="1">
      <c r="B6050" s="98" t="s">
        <v>1281</v>
      </c>
      <c r="C6050" s="118" t="s">
        <v>40</v>
      </c>
      <c r="D6050" s="119" t="s">
        <v>180</v>
      </c>
      <c r="E6050" s="112"/>
      <c r="G6050" s="110"/>
    </row>
    <row r="6051" spans="2:7" ht="21.75" customHeight="1">
      <c r="B6051" s="98" t="s">
        <v>1281</v>
      </c>
      <c r="C6051" s="118" t="s">
        <v>28</v>
      </c>
      <c r="D6051" s="118" t="s">
        <v>181</v>
      </c>
      <c r="E6051" s="112"/>
      <c r="G6051" s="110"/>
    </row>
    <row r="6052" spans="2:7" ht="21.75" customHeight="1">
      <c r="B6052" s="98" t="s">
        <v>1281</v>
      </c>
      <c r="C6052" s="118" t="s">
        <v>2</v>
      </c>
      <c r="D6052" s="118" t="s">
        <v>182</v>
      </c>
      <c r="E6052" s="113"/>
      <c r="G6052" s="110"/>
    </row>
    <row r="6053" spans="2:7" ht="21.75" customHeight="1">
      <c r="B6053" s="98" t="s">
        <v>1281</v>
      </c>
      <c r="C6053" s="118" t="s">
        <v>184</v>
      </c>
      <c r="D6053" s="118" t="s">
        <v>2551</v>
      </c>
      <c r="E6053" s="32"/>
      <c r="G6053" s="110"/>
    </row>
    <row r="6054" spans="2:7" ht="21.75" customHeight="1">
      <c r="B6054" s="98" t="s">
        <v>1281</v>
      </c>
      <c r="C6054" s="118" t="s">
        <v>28</v>
      </c>
      <c r="D6054" s="118" t="s">
        <v>181</v>
      </c>
      <c r="E6054" s="120"/>
      <c r="G6054" s="110"/>
    </row>
    <row r="6055" spans="2:7" ht="21.75" customHeight="1">
      <c r="B6055" s="98" t="s">
        <v>1281</v>
      </c>
      <c r="C6055" s="118" t="s">
        <v>40</v>
      </c>
      <c r="D6055" s="118" t="s">
        <v>180</v>
      </c>
      <c r="E6055" s="78"/>
      <c r="G6055" s="110"/>
    </row>
    <row r="6056" spans="2:7" ht="21.75" customHeight="1">
      <c r="B6056" s="98" t="s">
        <v>1281</v>
      </c>
      <c r="C6056" s="118" t="s">
        <v>2</v>
      </c>
      <c r="D6056" s="118" t="s">
        <v>182</v>
      </c>
      <c r="E6056" s="78"/>
      <c r="G6056" s="110"/>
    </row>
    <row r="6057" spans="2:7" ht="21.75" customHeight="1">
      <c r="B6057" s="98" t="s">
        <v>1281</v>
      </c>
      <c r="C6057" s="118" t="s">
        <v>2</v>
      </c>
      <c r="D6057" s="118" t="s">
        <v>1160</v>
      </c>
      <c r="E6057" s="78"/>
      <c r="G6057" s="110"/>
    </row>
    <row r="6058" spans="2:7" ht="21.75" customHeight="1">
      <c r="B6058" s="98" t="s">
        <v>1281</v>
      </c>
      <c r="C6058" s="118" t="s">
        <v>184</v>
      </c>
      <c r="D6058" s="118" t="s">
        <v>62</v>
      </c>
      <c r="E6058" s="78"/>
      <c r="G6058" s="110"/>
    </row>
    <row r="6059" spans="2:7" ht="21.75" customHeight="1">
      <c r="B6059" s="98" t="s">
        <v>1281</v>
      </c>
      <c r="C6059" s="118" t="s">
        <v>40</v>
      </c>
      <c r="D6059" s="118" t="s">
        <v>180</v>
      </c>
      <c r="E6059" s="78"/>
      <c r="G6059" s="110"/>
    </row>
    <row r="6060" spans="2:7" ht="21.75" customHeight="1">
      <c r="B6060" s="98" t="s">
        <v>1281</v>
      </c>
      <c r="C6060" s="118" t="s">
        <v>40</v>
      </c>
      <c r="D6060" s="118" t="s">
        <v>1203</v>
      </c>
      <c r="E6060" s="78"/>
      <c r="G6060" s="110"/>
    </row>
    <row r="6061" spans="2:7" ht="21.75" customHeight="1">
      <c r="B6061" s="98" t="s">
        <v>1281</v>
      </c>
      <c r="C6061" s="118" t="s">
        <v>28</v>
      </c>
      <c r="D6061" s="119" t="s">
        <v>850</v>
      </c>
      <c r="E6061" s="9"/>
      <c r="G6061" s="110"/>
    </row>
    <row r="6062" spans="2:7" ht="21.75" customHeight="1">
      <c r="B6062" s="98" t="s">
        <v>1281</v>
      </c>
      <c r="C6062" s="118" t="s">
        <v>155</v>
      </c>
      <c r="D6062" s="119" t="s">
        <v>1110</v>
      </c>
      <c r="E6062" s="9"/>
      <c r="G6062" s="110"/>
    </row>
    <row r="6063" spans="2:7" ht="21.75" customHeight="1">
      <c r="B6063" s="98" t="s">
        <v>1281</v>
      </c>
      <c r="C6063" s="118" t="s">
        <v>28</v>
      </c>
      <c r="D6063" s="119" t="s">
        <v>107</v>
      </c>
      <c r="E6063" s="9"/>
      <c r="G6063" s="110"/>
    </row>
    <row r="6064" spans="2:7" ht="21.75" customHeight="1">
      <c r="B6064" s="98" t="s">
        <v>1281</v>
      </c>
      <c r="C6064" s="118" t="s">
        <v>2</v>
      </c>
      <c r="D6064" s="119" t="s">
        <v>182</v>
      </c>
      <c r="E6064" s="9"/>
      <c r="G6064" s="110"/>
    </row>
    <row r="6065" spans="2:7" ht="21.75" customHeight="1">
      <c r="B6065" s="98" t="s">
        <v>1281</v>
      </c>
      <c r="C6065" s="118" t="s">
        <v>28</v>
      </c>
      <c r="D6065" s="119" t="s">
        <v>850</v>
      </c>
      <c r="E6065" s="9"/>
      <c r="G6065" s="110"/>
    </row>
    <row r="6066" spans="2:7" ht="21.75" customHeight="1">
      <c r="B6066" s="121">
        <v>41487</v>
      </c>
      <c r="C6066" s="118" t="s">
        <v>40</v>
      </c>
      <c r="D6066" s="118" t="s">
        <v>180</v>
      </c>
      <c r="E6066" s="120"/>
      <c r="G6066" s="110"/>
    </row>
    <row r="6067" spans="2:7" ht="21.75" customHeight="1">
      <c r="B6067" s="121">
        <v>41487</v>
      </c>
      <c r="C6067" s="118" t="s">
        <v>40</v>
      </c>
      <c r="D6067" s="118" t="s">
        <v>43</v>
      </c>
      <c r="E6067" s="120"/>
      <c r="G6067" s="110"/>
    </row>
    <row r="6068" spans="2:7" ht="21.75" customHeight="1">
      <c r="B6068" s="121">
        <v>41487</v>
      </c>
      <c r="C6068" s="118" t="s">
        <v>2</v>
      </c>
      <c r="D6068" s="118" t="s">
        <v>105</v>
      </c>
      <c r="E6068" s="120"/>
      <c r="G6068" s="110"/>
    </row>
    <row r="6069" spans="2:7" ht="21.75" customHeight="1">
      <c r="B6069" s="121">
        <v>41487</v>
      </c>
      <c r="C6069" s="118" t="s">
        <v>28</v>
      </c>
      <c r="D6069" s="118" t="s">
        <v>181</v>
      </c>
      <c r="E6069" s="117"/>
      <c r="G6069" s="110"/>
    </row>
    <row r="6070" spans="2:7" ht="21.75" customHeight="1">
      <c r="B6070" s="121">
        <v>41487</v>
      </c>
      <c r="C6070" s="118" t="s">
        <v>28</v>
      </c>
      <c r="D6070" s="118" t="s">
        <v>113</v>
      </c>
      <c r="E6070" s="117"/>
      <c r="G6070" s="110"/>
    </row>
    <row r="6071" spans="2:7" ht="21.75" customHeight="1">
      <c r="B6071" s="121">
        <v>41487</v>
      </c>
      <c r="C6071" s="118" t="s">
        <v>40</v>
      </c>
      <c r="D6071" s="119" t="s">
        <v>43</v>
      </c>
      <c r="E6071" s="117"/>
      <c r="G6071" s="110"/>
    </row>
    <row r="6072" spans="2:7" ht="21.75" customHeight="1">
      <c r="B6072" s="121">
        <v>41487</v>
      </c>
      <c r="C6072" s="118" t="s">
        <v>2</v>
      </c>
      <c r="D6072" s="119" t="s">
        <v>182</v>
      </c>
      <c r="E6072" s="120"/>
      <c r="G6072" s="110"/>
    </row>
    <row r="6073" spans="2:7" ht="21.75" customHeight="1">
      <c r="B6073" s="121">
        <v>41487</v>
      </c>
      <c r="C6073" s="118" t="s">
        <v>2</v>
      </c>
      <c r="D6073" s="119" t="s">
        <v>182</v>
      </c>
      <c r="E6073" s="117"/>
      <c r="G6073" s="110"/>
    </row>
    <row r="6074" spans="2:7" ht="21.75" customHeight="1">
      <c r="B6074" s="121">
        <v>41487</v>
      </c>
      <c r="C6074" s="118" t="s">
        <v>28</v>
      </c>
      <c r="D6074" s="119" t="s">
        <v>114</v>
      </c>
      <c r="E6074" s="120"/>
      <c r="G6074" s="110"/>
    </row>
    <row r="6075" spans="2:7" ht="21.75" customHeight="1">
      <c r="B6075" s="121">
        <v>41487</v>
      </c>
      <c r="C6075" s="118" t="s">
        <v>28</v>
      </c>
      <c r="D6075" s="119" t="s">
        <v>1284</v>
      </c>
      <c r="E6075" s="111"/>
      <c r="G6075" s="110"/>
    </row>
    <row r="6076" spans="2:7" ht="21.75" customHeight="1">
      <c r="B6076" s="121">
        <v>41487</v>
      </c>
      <c r="C6076" s="118" t="s">
        <v>392</v>
      </c>
      <c r="D6076" s="119" t="s">
        <v>1115</v>
      </c>
      <c r="E6076" s="112"/>
      <c r="G6076" s="110"/>
    </row>
    <row r="6077" spans="2:7" ht="21.75" customHeight="1">
      <c r="B6077" s="121">
        <v>41487</v>
      </c>
      <c r="C6077" s="118" t="s">
        <v>40</v>
      </c>
      <c r="D6077" s="119" t="s">
        <v>1109</v>
      </c>
      <c r="E6077" s="112"/>
      <c r="G6077" s="110"/>
    </row>
    <row r="6078" spans="2:7" ht="21.75" customHeight="1">
      <c r="B6078" s="121">
        <v>41487</v>
      </c>
      <c r="C6078" s="118" t="s">
        <v>2</v>
      </c>
      <c r="D6078" s="119" t="s">
        <v>182</v>
      </c>
      <c r="E6078" s="113"/>
      <c r="G6078" s="110"/>
    </row>
    <row r="6079" spans="2:7" ht="21.75" customHeight="1">
      <c r="B6079" s="121">
        <v>41487</v>
      </c>
      <c r="C6079" s="118" t="s">
        <v>2</v>
      </c>
      <c r="D6079" s="119" t="s">
        <v>105</v>
      </c>
      <c r="E6079" s="32"/>
      <c r="G6079" s="110"/>
    </row>
    <row r="6080" spans="2:7" ht="21.75" customHeight="1">
      <c r="B6080" s="121">
        <v>41487</v>
      </c>
      <c r="C6080" s="118" t="s">
        <v>40</v>
      </c>
      <c r="D6080" s="118" t="s">
        <v>180</v>
      </c>
      <c r="E6080" s="120"/>
      <c r="G6080" s="110"/>
    </row>
    <row r="6081" spans="2:7" ht="21.75" customHeight="1">
      <c r="B6081" s="121">
        <v>41487</v>
      </c>
      <c r="C6081" s="118" t="s">
        <v>40</v>
      </c>
      <c r="D6081" s="118" t="s">
        <v>43</v>
      </c>
      <c r="E6081" s="78"/>
      <c r="G6081" s="110"/>
    </row>
    <row r="6082" spans="2:7" ht="21.75" customHeight="1">
      <c r="B6082" s="121">
        <v>41487</v>
      </c>
      <c r="C6082" s="118" t="s">
        <v>155</v>
      </c>
      <c r="D6082" s="118" t="s">
        <v>1285</v>
      </c>
      <c r="E6082" s="78"/>
      <c r="G6082" s="110"/>
    </row>
    <row r="6083" spans="2:7" ht="21.75" customHeight="1">
      <c r="B6083" s="121">
        <v>41487</v>
      </c>
      <c r="C6083" s="118" t="s">
        <v>392</v>
      </c>
      <c r="D6083" s="118" t="s">
        <v>1115</v>
      </c>
      <c r="E6083" s="78"/>
      <c r="G6083" s="110"/>
    </row>
    <row r="6084" spans="2:7" ht="21.75" customHeight="1">
      <c r="B6084" s="121">
        <v>41487</v>
      </c>
      <c r="C6084" s="118" t="s">
        <v>94</v>
      </c>
      <c r="D6084" s="118" t="s">
        <v>1108</v>
      </c>
      <c r="E6084" s="78"/>
      <c r="G6084" s="110"/>
    </row>
    <row r="6085" spans="2:7" ht="21.75" customHeight="1">
      <c r="B6085" s="121">
        <v>41488</v>
      </c>
      <c r="C6085" s="118" t="s">
        <v>2</v>
      </c>
      <c r="D6085" s="119" t="s">
        <v>182</v>
      </c>
      <c r="E6085" s="120"/>
      <c r="G6085" s="110"/>
    </row>
    <row r="6086" spans="2:7" ht="21.75" customHeight="1">
      <c r="B6086" s="121">
        <v>41488</v>
      </c>
      <c r="C6086" s="118" t="s">
        <v>40</v>
      </c>
      <c r="D6086" s="119" t="s">
        <v>1109</v>
      </c>
      <c r="E6086" s="120"/>
      <c r="G6086" s="110"/>
    </row>
    <row r="6087" spans="2:7" ht="21.75" customHeight="1">
      <c r="B6087" s="121">
        <v>41488</v>
      </c>
      <c r="C6087" s="118" t="s">
        <v>392</v>
      </c>
      <c r="D6087" s="119" t="s">
        <v>1115</v>
      </c>
      <c r="E6087" s="120"/>
      <c r="G6087" s="110"/>
    </row>
    <row r="6088" spans="2:7" ht="21.75" customHeight="1">
      <c r="B6088" s="121">
        <v>41488</v>
      </c>
      <c r="C6088" s="118" t="s">
        <v>28</v>
      </c>
      <c r="D6088" s="119" t="s">
        <v>107</v>
      </c>
      <c r="E6088" s="117"/>
      <c r="G6088" s="110"/>
    </row>
    <row r="6089" spans="2:7" ht="21.75" customHeight="1">
      <c r="B6089" s="121">
        <v>41488</v>
      </c>
      <c r="C6089" s="118" t="s">
        <v>40</v>
      </c>
      <c r="D6089" s="119" t="s">
        <v>43</v>
      </c>
      <c r="E6089" s="117"/>
      <c r="G6089" s="110"/>
    </row>
    <row r="6090" spans="2:7" ht="21.75" customHeight="1">
      <c r="B6090" s="121">
        <v>41488</v>
      </c>
      <c r="C6090" s="118" t="s">
        <v>28</v>
      </c>
      <c r="D6090" s="119" t="s">
        <v>114</v>
      </c>
      <c r="E6090" s="117"/>
      <c r="G6090" s="110"/>
    </row>
    <row r="6091" spans="2:7" ht="21.75" customHeight="1">
      <c r="B6091" s="121">
        <v>41488</v>
      </c>
      <c r="C6091" s="118" t="s">
        <v>2</v>
      </c>
      <c r="D6091" s="119" t="s">
        <v>182</v>
      </c>
      <c r="E6091" s="120"/>
      <c r="G6091" s="110"/>
    </row>
    <row r="6092" spans="2:7" ht="21.75" customHeight="1">
      <c r="B6092" s="121">
        <v>41488</v>
      </c>
      <c r="C6092" s="118" t="s">
        <v>184</v>
      </c>
      <c r="D6092" s="119" t="s">
        <v>2546</v>
      </c>
      <c r="E6092" s="117"/>
      <c r="G6092" s="110"/>
    </row>
    <row r="6093" spans="2:7" ht="21.75" customHeight="1">
      <c r="B6093" s="121">
        <v>41488</v>
      </c>
      <c r="C6093" s="118" t="s">
        <v>392</v>
      </c>
      <c r="D6093" s="119" t="s">
        <v>1115</v>
      </c>
      <c r="E6093" s="120"/>
      <c r="G6093" s="110"/>
    </row>
    <row r="6094" spans="2:7" ht="21.75" customHeight="1">
      <c r="B6094" s="121">
        <v>41488</v>
      </c>
      <c r="C6094" s="118" t="s">
        <v>2</v>
      </c>
      <c r="D6094" s="119" t="s">
        <v>182</v>
      </c>
      <c r="E6094" s="111"/>
      <c r="G6094" s="110"/>
    </row>
    <row r="6095" spans="2:7" ht="21.75" customHeight="1">
      <c r="B6095" s="121">
        <v>41488</v>
      </c>
      <c r="C6095" s="118" t="s">
        <v>94</v>
      </c>
      <c r="D6095" s="119" t="s">
        <v>1108</v>
      </c>
      <c r="E6095" s="112"/>
      <c r="G6095" s="110"/>
    </row>
    <row r="6096" spans="2:7" ht="21.75" customHeight="1">
      <c r="B6096" s="121">
        <v>41488</v>
      </c>
      <c r="C6096" s="118" t="s">
        <v>40</v>
      </c>
      <c r="D6096" s="119" t="s">
        <v>180</v>
      </c>
      <c r="E6096" s="112"/>
      <c r="G6096" s="110"/>
    </row>
    <row r="6097" spans="2:7" ht="21.75" customHeight="1">
      <c r="B6097" s="121">
        <v>41488</v>
      </c>
      <c r="C6097" s="118" t="s">
        <v>392</v>
      </c>
      <c r="D6097" s="119" t="s">
        <v>1115</v>
      </c>
      <c r="E6097" s="113"/>
      <c r="G6097" s="110"/>
    </row>
    <row r="6098" spans="2:7" ht="21.75" customHeight="1">
      <c r="B6098" s="121">
        <v>41488</v>
      </c>
      <c r="C6098" s="118" t="s">
        <v>392</v>
      </c>
      <c r="D6098" s="119" t="s">
        <v>1115</v>
      </c>
      <c r="E6098" s="32"/>
      <c r="G6098" s="110"/>
    </row>
    <row r="6099" spans="2:7" ht="21.75" customHeight="1">
      <c r="B6099" s="121">
        <v>41488</v>
      </c>
      <c r="C6099" s="118" t="s">
        <v>94</v>
      </c>
      <c r="D6099" s="119" t="s">
        <v>1108</v>
      </c>
      <c r="E6099" s="120"/>
      <c r="G6099" s="110"/>
    </row>
    <row r="6100" spans="2:7" ht="21.75" customHeight="1">
      <c r="B6100" s="121">
        <v>41488</v>
      </c>
      <c r="C6100" s="118" t="s">
        <v>40</v>
      </c>
      <c r="D6100" s="119" t="s">
        <v>180</v>
      </c>
      <c r="E6100" s="78"/>
      <c r="G6100" s="110"/>
    </row>
    <row r="6101" spans="2:7" ht="21.75" customHeight="1">
      <c r="B6101" s="121">
        <v>41488</v>
      </c>
      <c r="C6101" s="118" t="s">
        <v>2</v>
      </c>
      <c r="D6101" s="118" t="s">
        <v>182</v>
      </c>
      <c r="E6101" s="78"/>
      <c r="G6101" s="110"/>
    </row>
    <row r="6102" spans="2:7" ht="21.75" customHeight="1">
      <c r="B6102" s="121">
        <v>41488</v>
      </c>
      <c r="C6102" s="118" t="s">
        <v>94</v>
      </c>
      <c r="D6102" s="118" t="s">
        <v>1108</v>
      </c>
      <c r="E6102" s="78"/>
      <c r="G6102" s="110"/>
    </row>
    <row r="6103" spans="2:7" ht="21.75" customHeight="1">
      <c r="B6103" s="121">
        <v>41488</v>
      </c>
      <c r="C6103" s="118" t="s">
        <v>40</v>
      </c>
      <c r="D6103" s="118" t="s">
        <v>180</v>
      </c>
      <c r="E6103" s="78"/>
      <c r="G6103" s="110"/>
    </row>
    <row r="6104" spans="2:7" ht="21.75" customHeight="1">
      <c r="B6104" s="121">
        <v>41488</v>
      </c>
      <c r="C6104" s="118" t="s">
        <v>40</v>
      </c>
      <c r="D6104" s="118" t="s">
        <v>43</v>
      </c>
      <c r="E6104" s="78"/>
      <c r="G6104" s="110"/>
    </row>
    <row r="6105" spans="2:7" ht="21.75" customHeight="1">
      <c r="B6105" s="121">
        <v>41488</v>
      </c>
      <c r="C6105" s="118" t="s">
        <v>392</v>
      </c>
      <c r="D6105" s="118" t="s">
        <v>1115</v>
      </c>
      <c r="E6105" s="78"/>
      <c r="G6105" s="110"/>
    </row>
    <row r="6106" spans="2:7" ht="21.75" customHeight="1">
      <c r="B6106" s="121">
        <v>41488</v>
      </c>
      <c r="C6106" s="118" t="s">
        <v>28</v>
      </c>
      <c r="D6106" s="118" t="s">
        <v>107</v>
      </c>
      <c r="E6106" s="9"/>
      <c r="G6106" s="110"/>
    </row>
    <row r="6107" spans="2:7" ht="21.75" customHeight="1">
      <c r="B6107" s="121">
        <v>41488</v>
      </c>
      <c r="C6107" s="118" t="s">
        <v>28</v>
      </c>
      <c r="D6107" s="118" t="s">
        <v>850</v>
      </c>
      <c r="E6107" s="9"/>
      <c r="G6107" s="110"/>
    </row>
    <row r="6108" spans="2:7" ht="21.75" customHeight="1">
      <c r="B6108" s="121">
        <v>41488</v>
      </c>
      <c r="C6108" s="118" t="s">
        <v>40</v>
      </c>
      <c r="D6108" s="118" t="s">
        <v>180</v>
      </c>
      <c r="E6108" s="9"/>
      <c r="G6108" s="110"/>
    </row>
    <row r="6109" spans="2:7" ht="21.75" customHeight="1">
      <c r="B6109" s="121">
        <v>41488</v>
      </c>
      <c r="C6109" s="118" t="s">
        <v>184</v>
      </c>
      <c r="D6109" s="119" t="s">
        <v>2544</v>
      </c>
      <c r="E6109" s="9"/>
      <c r="G6109" s="110"/>
    </row>
    <row r="6110" spans="2:7" ht="21.75" customHeight="1">
      <c r="B6110" s="121" t="s">
        <v>1286</v>
      </c>
      <c r="C6110" s="118" t="s">
        <v>2</v>
      </c>
      <c r="D6110" s="119" t="s">
        <v>105</v>
      </c>
      <c r="E6110" s="120"/>
      <c r="G6110" s="110"/>
    </row>
    <row r="6111" spans="2:7" ht="21.75" customHeight="1">
      <c r="B6111" s="121" t="s">
        <v>1286</v>
      </c>
      <c r="C6111" s="118" t="s">
        <v>155</v>
      </c>
      <c r="D6111" s="119" t="s">
        <v>1110</v>
      </c>
      <c r="E6111" s="120"/>
      <c r="G6111" s="110"/>
    </row>
    <row r="6112" spans="2:7" ht="21.75" customHeight="1">
      <c r="B6112" s="121" t="s">
        <v>1286</v>
      </c>
      <c r="C6112" s="118" t="s">
        <v>28</v>
      </c>
      <c r="D6112" s="119" t="s">
        <v>1287</v>
      </c>
      <c r="E6112" s="120"/>
      <c r="G6112" s="110"/>
    </row>
    <row r="6113" spans="2:7" ht="21.75" customHeight="1">
      <c r="B6113" s="121" t="s">
        <v>1286</v>
      </c>
      <c r="C6113" s="118" t="s">
        <v>28</v>
      </c>
      <c r="D6113" s="119" t="s">
        <v>1287</v>
      </c>
      <c r="E6113" s="117"/>
      <c r="G6113" s="110"/>
    </row>
    <row r="6114" spans="2:7" ht="21.75" customHeight="1">
      <c r="B6114" s="121" t="s">
        <v>1286</v>
      </c>
      <c r="C6114" s="118" t="s">
        <v>28</v>
      </c>
      <c r="D6114" s="119" t="s">
        <v>549</v>
      </c>
      <c r="E6114" s="117"/>
      <c r="G6114" s="110"/>
    </row>
    <row r="6115" spans="2:7" ht="21.75" customHeight="1">
      <c r="B6115" s="121" t="s">
        <v>1286</v>
      </c>
      <c r="C6115" s="118" t="s">
        <v>40</v>
      </c>
      <c r="D6115" s="119" t="s">
        <v>1192</v>
      </c>
      <c r="E6115" s="117"/>
      <c r="G6115" s="110"/>
    </row>
    <row r="6116" spans="2:7" ht="21.75" customHeight="1">
      <c r="B6116" s="121" t="s">
        <v>1286</v>
      </c>
      <c r="C6116" s="118" t="s">
        <v>28</v>
      </c>
      <c r="D6116" s="119" t="s">
        <v>431</v>
      </c>
      <c r="E6116" s="120"/>
      <c r="G6116" s="110"/>
    </row>
    <row r="6117" spans="2:7" ht="21.75" customHeight="1">
      <c r="B6117" s="121" t="s">
        <v>1286</v>
      </c>
      <c r="C6117" s="118" t="s">
        <v>40</v>
      </c>
      <c r="D6117" s="119" t="s">
        <v>180</v>
      </c>
      <c r="E6117" s="117"/>
      <c r="G6117" s="110"/>
    </row>
    <row r="6118" spans="2:7" ht="21.75" customHeight="1">
      <c r="B6118" s="121" t="s">
        <v>1286</v>
      </c>
      <c r="C6118" s="118" t="s">
        <v>184</v>
      </c>
      <c r="D6118" s="119" t="s">
        <v>62</v>
      </c>
      <c r="E6118" s="120"/>
      <c r="G6118" s="110"/>
    </row>
    <row r="6119" spans="2:7" ht="21.75" customHeight="1">
      <c r="B6119" s="121" t="s">
        <v>1286</v>
      </c>
      <c r="C6119" s="118" t="s">
        <v>184</v>
      </c>
      <c r="D6119" s="119" t="s">
        <v>62</v>
      </c>
      <c r="E6119" s="111"/>
      <c r="G6119" s="110"/>
    </row>
    <row r="6120" spans="2:7" ht="21.75" customHeight="1">
      <c r="B6120" s="121" t="s">
        <v>1286</v>
      </c>
      <c r="C6120" s="118" t="s">
        <v>28</v>
      </c>
      <c r="D6120" s="119" t="s">
        <v>431</v>
      </c>
      <c r="E6120" s="112"/>
      <c r="G6120" s="110"/>
    </row>
    <row r="6121" spans="2:7" ht="21.75" customHeight="1">
      <c r="B6121" s="121" t="s">
        <v>1286</v>
      </c>
      <c r="C6121" s="118" t="s">
        <v>94</v>
      </c>
      <c r="D6121" s="119" t="s">
        <v>1183</v>
      </c>
      <c r="E6121" s="112"/>
      <c r="G6121" s="110"/>
    </row>
    <row r="6122" spans="2:7" ht="21.75" customHeight="1">
      <c r="B6122" s="121" t="s">
        <v>1286</v>
      </c>
      <c r="C6122" s="118" t="s">
        <v>2</v>
      </c>
      <c r="D6122" s="119" t="s">
        <v>182</v>
      </c>
      <c r="E6122" s="113"/>
      <c r="G6122" s="110"/>
    </row>
    <row r="6123" spans="2:7" ht="21.75" customHeight="1">
      <c r="B6123" s="121" t="s">
        <v>1286</v>
      </c>
      <c r="C6123" s="118" t="s">
        <v>40</v>
      </c>
      <c r="D6123" s="119" t="s">
        <v>180</v>
      </c>
      <c r="E6123" s="32"/>
      <c r="G6123" s="110"/>
    </row>
    <row r="6124" spans="2:7" ht="21.75" customHeight="1">
      <c r="B6124" s="121" t="s">
        <v>1286</v>
      </c>
      <c r="C6124" s="118" t="s">
        <v>184</v>
      </c>
      <c r="D6124" s="118" t="s">
        <v>62</v>
      </c>
      <c r="E6124" s="120"/>
      <c r="G6124" s="110"/>
    </row>
    <row r="6125" spans="2:7" ht="21.75" customHeight="1">
      <c r="B6125" s="121">
        <v>41491</v>
      </c>
      <c r="C6125" s="118" t="s">
        <v>2</v>
      </c>
      <c r="D6125" s="119" t="s">
        <v>182</v>
      </c>
      <c r="E6125" s="120"/>
      <c r="G6125" s="110"/>
    </row>
    <row r="6126" spans="2:7" ht="21.75" customHeight="1">
      <c r="B6126" s="121">
        <v>41491</v>
      </c>
      <c r="C6126" s="118" t="s">
        <v>2</v>
      </c>
      <c r="D6126" s="119" t="s">
        <v>182</v>
      </c>
      <c r="E6126" s="120"/>
      <c r="G6126" s="110"/>
    </row>
    <row r="6127" spans="2:7" ht="21.75" customHeight="1">
      <c r="B6127" s="121">
        <v>41491</v>
      </c>
      <c r="C6127" s="118" t="s">
        <v>28</v>
      </c>
      <c r="D6127" s="119" t="s">
        <v>107</v>
      </c>
      <c r="E6127" s="120"/>
      <c r="G6127" s="110"/>
    </row>
    <row r="6128" spans="2:7" ht="21.75" customHeight="1">
      <c r="B6128" s="121">
        <v>41491</v>
      </c>
      <c r="C6128" s="118" t="s">
        <v>40</v>
      </c>
      <c r="D6128" s="119" t="s">
        <v>180</v>
      </c>
      <c r="E6128" s="117"/>
      <c r="G6128" s="110"/>
    </row>
    <row r="6129" spans="2:7" ht="21.75" customHeight="1">
      <c r="B6129" s="121">
        <v>41491</v>
      </c>
      <c r="C6129" s="118" t="s">
        <v>40</v>
      </c>
      <c r="D6129" s="119" t="s">
        <v>180</v>
      </c>
      <c r="E6129" s="117"/>
      <c r="G6129" s="110"/>
    </row>
    <row r="6130" spans="2:7" ht="21.75" customHeight="1">
      <c r="B6130" s="121">
        <v>41491</v>
      </c>
      <c r="C6130" s="118" t="s">
        <v>40</v>
      </c>
      <c r="D6130" s="119" t="s">
        <v>43</v>
      </c>
      <c r="E6130" s="117"/>
      <c r="G6130" s="110"/>
    </row>
    <row r="6131" spans="2:7" ht="21.75" customHeight="1">
      <c r="B6131" s="121">
        <v>41491</v>
      </c>
      <c r="C6131" s="118" t="s">
        <v>40</v>
      </c>
      <c r="D6131" s="119" t="s">
        <v>43</v>
      </c>
      <c r="E6131" s="120"/>
      <c r="G6131" s="110"/>
    </row>
    <row r="6132" spans="2:7" ht="21.75" customHeight="1">
      <c r="B6132" s="121">
        <v>41491</v>
      </c>
      <c r="C6132" s="118" t="s">
        <v>40</v>
      </c>
      <c r="D6132" s="119" t="s">
        <v>43</v>
      </c>
      <c r="E6132" s="117"/>
      <c r="G6132" s="110"/>
    </row>
    <row r="6133" spans="2:7" ht="21.75" customHeight="1">
      <c r="B6133" s="121">
        <v>41491</v>
      </c>
      <c r="C6133" s="118" t="s">
        <v>392</v>
      </c>
      <c r="D6133" s="119" t="s">
        <v>1115</v>
      </c>
      <c r="E6133" s="120"/>
      <c r="G6133" s="110"/>
    </row>
    <row r="6134" spans="2:7" ht="21.75" customHeight="1">
      <c r="B6134" s="121">
        <v>41491</v>
      </c>
      <c r="C6134" s="118" t="s">
        <v>392</v>
      </c>
      <c r="D6134" s="119" t="s">
        <v>1115</v>
      </c>
      <c r="E6134" s="111"/>
      <c r="G6134" s="110"/>
    </row>
    <row r="6135" spans="2:7" ht="21.75" customHeight="1">
      <c r="B6135" s="121">
        <v>41491</v>
      </c>
      <c r="C6135" s="118" t="s">
        <v>155</v>
      </c>
      <c r="D6135" s="119" t="s">
        <v>1110</v>
      </c>
      <c r="E6135" s="112"/>
      <c r="G6135" s="110"/>
    </row>
    <row r="6136" spans="2:7" ht="21.75" customHeight="1">
      <c r="B6136" s="121">
        <v>41491</v>
      </c>
      <c r="C6136" s="118" t="s">
        <v>2</v>
      </c>
      <c r="D6136" s="119" t="s">
        <v>182</v>
      </c>
      <c r="E6136" s="112"/>
      <c r="G6136" s="110"/>
    </row>
    <row r="6137" spans="2:7" ht="21.75" customHeight="1">
      <c r="B6137" s="121">
        <v>41491</v>
      </c>
      <c r="C6137" s="118" t="s">
        <v>2</v>
      </c>
      <c r="D6137" s="119" t="s">
        <v>105</v>
      </c>
      <c r="E6137" s="113"/>
      <c r="G6137" s="110"/>
    </row>
    <row r="6138" spans="2:7" ht="21.75" customHeight="1">
      <c r="B6138" s="121">
        <v>41491</v>
      </c>
      <c r="C6138" s="118" t="s">
        <v>184</v>
      </c>
      <c r="D6138" s="119" t="s">
        <v>62</v>
      </c>
      <c r="E6138" s="32"/>
      <c r="G6138" s="110"/>
    </row>
    <row r="6139" spans="2:7" ht="21.75" customHeight="1">
      <c r="B6139" s="121">
        <v>41491</v>
      </c>
      <c r="C6139" s="118" t="s">
        <v>28</v>
      </c>
      <c r="D6139" s="119" t="s">
        <v>1287</v>
      </c>
      <c r="E6139" s="120"/>
      <c r="G6139" s="110"/>
    </row>
    <row r="6140" spans="2:7" ht="21.75" customHeight="1">
      <c r="B6140" s="121">
        <v>41491</v>
      </c>
      <c r="C6140" s="118" t="s">
        <v>28</v>
      </c>
      <c r="D6140" s="119" t="s">
        <v>181</v>
      </c>
      <c r="E6140" s="78"/>
      <c r="G6140" s="110"/>
    </row>
    <row r="6141" spans="2:7" ht="21.75" customHeight="1">
      <c r="B6141" s="121">
        <v>41491</v>
      </c>
      <c r="C6141" s="118" t="s">
        <v>94</v>
      </c>
      <c r="D6141" s="119" t="s">
        <v>1239</v>
      </c>
      <c r="E6141" s="78"/>
      <c r="G6141" s="110"/>
    </row>
    <row r="6142" spans="2:7" ht="21.75" customHeight="1">
      <c r="B6142" s="121">
        <v>41491</v>
      </c>
      <c r="C6142" s="118" t="s">
        <v>2</v>
      </c>
      <c r="D6142" s="119" t="s">
        <v>182</v>
      </c>
      <c r="E6142" s="78"/>
      <c r="G6142" s="110"/>
    </row>
    <row r="6143" spans="2:7" ht="21.75" customHeight="1">
      <c r="B6143" s="121">
        <v>41491</v>
      </c>
      <c r="C6143" s="118" t="s">
        <v>28</v>
      </c>
      <c r="D6143" s="119" t="s">
        <v>181</v>
      </c>
      <c r="E6143" s="78"/>
      <c r="G6143" s="110"/>
    </row>
    <row r="6144" spans="2:7" ht="21.75" customHeight="1">
      <c r="B6144" s="121">
        <v>41491</v>
      </c>
      <c r="C6144" s="118" t="s">
        <v>40</v>
      </c>
      <c r="D6144" s="119" t="s">
        <v>1192</v>
      </c>
      <c r="E6144" s="78"/>
      <c r="G6144" s="110"/>
    </row>
    <row r="6145" spans="2:7" ht="21.75" customHeight="1">
      <c r="B6145" s="121">
        <v>41491</v>
      </c>
      <c r="C6145" s="118" t="s">
        <v>40</v>
      </c>
      <c r="D6145" s="119" t="s">
        <v>1192</v>
      </c>
      <c r="E6145" s="78"/>
      <c r="G6145" s="110"/>
    </row>
    <row r="6146" spans="2:7" ht="21.75" customHeight="1">
      <c r="B6146" s="121">
        <v>41491</v>
      </c>
      <c r="C6146" s="118" t="s">
        <v>2</v>
      </c>
      <c r="D6146" s="119" t="s">
        <v>182</v>
      </c>
      <c r="E6146" s="9"/>
      <c r="G6146" s="110"/>
    </row>
    <row r="6147" spans="2:7" ht="21.75" customHeight="1">
      <c r="B6147" s="121">
        <v>41492</v>
      </c>
      <c r="C6147" s="118" t="s">
        <v>28</v>
      </c>
      <c r="D6147" s="119" t="s">
        <v>181</v>
      </c>
      <c r="E6147" s="120"/>
      <c r="G6147" s="110"/>
    </row>
    <row r="6148" spans="2:7" ht="21.75" customHeight="1">
      <c r="B6148" s="121">
        <v>41492</v>
      </c>
      <c r="C6148" s="118" t="s">
        <v>2</v>
      </c>
      <c r="D6148" s="119" t="s">
        <v>1160</v>
      </c>
      <c r="E6148" s="120"/>
      <c r="G6148" s="110"/>
    </row>
    <row r="6149" spans="2:7" ht="21.75" customHeight="1">
      <c r="B6149" s="121">
        <v>41492</v>
      </c>
      <c r="C6149" s="118" t="s">
        <v>28</v>
      </c>
      <c r="D6149" s="119" t="s">
        <v>181</v>
      </c>
      <c r="E6149" s="120"/>
      <c r="G6149" s="110"/>
    </row>
    <row r="6150" spans="2:7" ht="21.75" customHeight="1">
      <c r="B6150" s="121">
        <v>41492</v>
      </c>
      <c r="C6150" s="118" t="s">
        <v>28</v>
      </c>
      <c r="D6150" s="119" t="s">
        <v>181</v>
      </c>
      <c r="E6150" s="117"/>
      <c r="G6150" s="110"/>
    </row>
    <row r="6151" spans="2:7" ht="21.75" customHeight="1">
      <c r="B6151" s="121">
        <v>41492</v>
      </c>
      <c r="C6151" s="118" t="s">
        <v>40</v>
      </c>
      <c r="D6151" s="119" t="s">
        <v>1192</v>
      </c>
      <c r="E6151" s="117"/>
      <c r="G6151" s="110"/>
    </row>
    <row r="6152" spans="2:7" ht="21.75" customHeight="1">
      <c r="B6152" s="121">
        <v>41492</v>
      </c>
      <c r="C6152" s="118" t="s">
        <v>2</v>
      </c>
      <c r="D6152" s="119" t="s">
        <v>1288</v>
      </c>
      <c r="E6152" s="117"/>
      <c r="G6152" s="110"/>
    </row>
    <row r="6153" spans="2:7" ht="21.75" customHeight="1">
      <c r="B6153" s="121">
        <v>41492</v>
      </c>
      <c r="C6153" s="118" t="s">
        <v>40</v>
      </c>
      <c r="D6153" s="119" t="s">
        <v>1192</v>
      </c>
      <c r="E6153" s="120"/>
      <c r="G6153" s="110"/>
    </row>
    <row r="6154" spans="2:7" ht="21.75" customHeight="1">
      <c r="B6154" s="121">
        <v>41492</v>
      </c>
      <c r="C6154" s="118" t="s">
        <v>2</v>
      </c>
      <c r="D6154" s="119" t="s">
        <v>1288</v>
      </c>
      <c r="E6154" s="117"/>
      <c r="G6154" s="110"/>
    </row>
    <row r="6155" spans="2:7" ht="21.75" customHeight="1">
      <c r="B6155" s="121">
        <v>41492</v>
      </c>
      <c r="C6155" s="118" t="s">
        <v>40</v>
      </c>
      <c r="D6155" s="119" t="s">
        <v>180</v>
      </c>
      <c r="E6155" s="120"/>
      <c r="G6155" s="110"/>
    </row>
    <row r="6156" spans="2:7" ht="21.75" customHeight="1">
      <c r="B6156" s="121">
        <v>41492</v>
      </c>
      <c r="C6156" s="118" t="s">
        <v>40</v>
      </c>
      <c r="D6156" s="119" t="s">
        <v>180</v>
      </c>
      <c r="E6156" s="111"/>
      <c r="G6156" s="110"/>
    </row>
    <row r="6157" spans="2:7" ht="21.75" customHeight="1">
      <c r="B6157" s="121">
        <v>41492</v>
      </c>
      <c r="C6157" s="118" t="s">
        <v>392</v>
      </c>
      <c r="D6157" s="119" t="s">
        <v>1115</v>
      </c>
      <c r="E6157" s="112"/>
      <c r="G6157" s="110"/>
    </row>
    <row r="6158" spans="2:7" ht="21.75" customHeight="1">
      <c r="B6158" s="121">
        <v>41492</v>
      </c>
      <c r="C6158" s="118" t="s">
        <v>28</v>
      </c>
      <c r="D6158" s="119" t="s">
        <v>107</v>
      </c>
      <c r="E6158" s="112"/>
      <c r="G6158" s="110"/>
    </row>
    <row r="6159" spans="2:7" ht="21.75" customHeight="1">
      <c r="B6159" s="121">
        <v>41492</v>
      </c>
      <c r="C6159" s="118" t="s">
        <v>28</v>
      </c>
      <c r="D6159" s="119" t="s">
        <v>549</v>
      </c>
      <c r="E6159" s="113"/>
      <c r="G6159" s="110"/>
    </row>
    <row r="6160" spans="2:7" ht="21.75" customHeight="1">
      <c r="B6160" s="121">
        <v>41492</v>
      </c>
      <c r="C6160" s="118" t="s">
        <v>40</v>
      </c>
      <c r="D6160" s="119" t="s">
        <v>180</v>
      </c>
      <c r="E6160" s="32"/>
      <c r="G6160" s="110"/>
    </row>
    <row r="6161" spans="2:7" ht="21.75" customHeight="1">
      <c r="B6161" s="121">
        <v>41492</v>
      </c>
      <c r="C6161" s="118" t="s">
        <v>94</v>
      </c>
      <c r="D6161" s="119" t="s">
        <v>1108</v>
      </c>
      <c r="E6161" s="120"/>
      <c r="G6161" s="110"/>
    </row>
    <row r="6162" spans="2:7" ht="21.75" customHeight="1">
      <c r="B6162" s="121">
        <v>41492</v>
      </c>
      <c r="C6162" s="118" t="s">
        <v>184</v>
      </c>
      <c r="D6162" s="119" t="s">
        <v>2546</v>
      </c>
      <c r="E6162" s="78"/>
      <c r="G6162" s="110"/>
    </row>
    <row r="6163" spans="2:7" ht="21.75" customHeight="1">
      <c r="B6163" s="121">
        <v>41492</v>
      </c>
      <c r="C6163" s="118" t="s">
        <v>2</v>
      </c>
      <c r="D6163" s="119" t="s">
        <v>182</v>
      </c>
      <c r="E6163" s="78"/>
      <c r="G6163" s="110"/>
    </row>
    <row r="6164" spans="2:7" ht="21.75" customHeight="1">
      <c r="B6164" s="121">
        <v>41492</v>
      </c>
      <c r="C6164" s="118" t="s">
        <v>94</v>
      </c>
      <c r="D6164" s="119" t="s">
        <v>1108</v>
      </c>
      <c r="E6164" s="78"/>
      <c r="G6164" s="110"/>
    </row>
    <row r="6165" spans="2:7" ht="21.75" customHeight="1">
      <c r="B6165" s="121">
        <v>41492</v>
      </c>
      <c r="C6165" s="118" t="s">
        <v>28</v>
      </c>
      <c r="D6165" s="119" t="s">
        <v>107</v>
      </c>
      <c r="E6165" s="78"/>
      <c r="G6165" s="110"/>
    </row>
    <row r="6166" spans="2:7" ht="21.75" customHeight="1">
      <c r="B6166" s="121">
        <v>41493</v>
      </c>
      <c r="C6166" s="118" t="s">
        <v>28</v>
      </c>
      <c r="D6166" s="119" t="s">
        <v>1287</v>
      </c>
      <c r="E6166" s="120"/>
      <c r="G6166" s="110"/>
    </row>
    <row r="6167" spans="2:7" ht="21.75" customHeight="1">
      <c r="B6167" s="121">
        <v>41493</v>
      </c>
      <c r="C6167" s="118" t="s">
        <v>28</v>
      </c>
      <c r="D6167" s="119" t="s">
        <v>1287</v>
      </c>
      <c r="E6167" s="120"/>
      <c r="G6167" s="110"/>
    </row>
    <row r="6168" spans="2:7" ht="21.75" customHeight="1">
      <c r="B6168" s="121">
        <v>41493</v>
      </c>
      <c r="C6168" s="118" t="s">
        <v>28</v>
      </c>
      <c r="D6168" s="119" t="s">
        <v>1287</v>
      </c>
      <c r="E6168" s="120"/>
      <c r="G6168" s="110"/>
    </row>
    <row r="6169" spans="2:7" ht="21.75" customHeight="1">
      <c r="B6169" s="121">
        <v>41493</v>
      </c>
      <c r="C6169" s="118" t="s">
        <v>2</v>
      </c>
      <c r="D6169" s="119" t="s">
        <v>182</v>
      </c>
      <c r="E6169" s="117"/>
      <c r="G6169" s="110"/>
    </row>
    <row r="6170" spans="2:7" ht="21.75" customHeight="1">
      <c r="B6170" s="121">
        <v>41493</v>
      </c>
      <c r="C6170" s="118" t="s">
        <v>94</v>
      </c>
      <c r="D6170" s="119" t="s">
        <v>1183</v>
      </c>
      <c r="E6170" s="117"/>
      <c r="G6170" s="110"/>
    </row>
    <row r="6171" spans="2:7" ht="21.75" customHeight="1">
      <c r="B6171" s="121">
        <v>41493</v>
      </c>
      <c r="C6171" s="118" t="s">
        <v>40</v>
      </c>
      <c r="D6171" s="119" t="s">
        <v>1192</v>
      </c>
      <c r="E6171" s="117"/>
      <c r="G6171" s="110"/>
    </row>
    <row r="6172" spans="2:7" ht="21.75" customHeight="1">
      <c r="B6172" s="121">
        <v>41493</v>
      </c>
      <c r="C6172" s="118" t="s">
        <v>2</v>
      </c>
      <c r="D6172" s="119" t="s">
        <v>182</v>
      </c>
      <c r="E6172" s="120"/>
      <c r="G6172" s="110"/>
    </row>
    <row r="6173" spans="2:7" ht="21.75" customHeight="1">
      <c r="B6173" s="121">
        <v>41493</v>
      </c>
      <c r="C6173" s="118" t="s">
        <v>28</v>
      </c>
      <c r="D6173" s="119" t="s">
        <v>181</v>
      </c>
      <c r="E6173" s="117"/>
      <c r="G6173" s="110"/>
    </row>
    <row r="6174" spans="2:7" ht="21.75" customHeight="1">
      <c r="B6174" s="121">
        <v>41493</v>
      </c>
      <c r="C6174" s="118" t="s">
        <v>2</v>
      </c>
      <c r="D6174" s="119" t="s">
        <v>105</v>
      </c>
      <c r="E6174" s="120"/>
      <c r="G6174" s="110"/>
    </row>
    <row r="6175" spans="2:7" ht="21.75" customHeight="1">
      <c r="B6175" s="121">
        <v>41493</v>
      </c>
      <c r="C6175" s="118" t="s">
        <v>94</v>
      </c>
      <c r="D6175" s="119" t="s">
        <v>1183</v>
      </c>
      <c r="E6175" s="111"/>
      <c r="G6175" s="110"/>
    </row>
    <row r="6176" spans="2:7" ht="21.75" customHeight="1">
      <c r="B6176" s="121">
        <v>41493</v>
      </c>
      <c r="C6176" s="118" t="s">
        <v>184</v>
      </c>
      <c r="D6176" s="119" t="s">
        <v>62</v>
      </c>
      <c r="E6176" s="112"/>
      <c r="G6176" s="110"/>
    </row>
    <row r="6177" spans="2:7" ht="21.75" customHeight="1">
      <c r="B6177" s="121">
        <v>41493</v>
      </c>
      <c r="C6177" s="118" t="s">
        <v>40</v>
      </c>
      <c r="D6177" s="119" t="s">
        <v>1192</v>
      </c>
      <c r="E6177" s="112"/>
      <c r="G6177" s="110"/>
    </row>
    <row r="6178" spans="2:7" ht="21.75" customHeight="1">
      <c r="B6178" s="121">
        <v>41493</v>
      </c>
      <c r="C6178" s="118" t="s">
        <v>2</v>
      </c>
      <c r="D6178" s="119" t="s">
        <v>182</v>
      </c>
      <c r="E6178" s="113"/>
      <c r="G6178" s="110"/>
    </row>
    <row r="6179" spans="2:7" ht="21.75" customHeight="1">
      <c r="B6179" s="121">
        <v>41493</v>
      </c>
      <c r="C6179" s="118" t="s">
        <v>155</v>
      </c>
      <c r="D6179" s="119" t="s">
        <v>1110</v>
      </c>
      <c r="E6179" s="32"/>
      <c r="G6179" s="110"/>
    </row>
    <row r="6180" spans="2:7" ht="21.75" customHeight="1">
      <c r="B6180" s="121">
        <v>41493</v>
      </c>
      <c r="C6180" s="118" t="s">
        <v>28</v>
      </c>
      <c r="D6180" s="118" t="s">
        <v>549</v>
      </c>
      <c r="E6180" s="120"/>
      <c r="G6180" s="110"/>
    </row>
    <row r="6181" spans="2:7" ht="21.75" customHeight="1">
      <c r="B6181" s="121">
        <v>41493</v>
      </c>
      <c r="C6181" s="118" t="s">
        <v>40</v>
      </c>
      <c r="D6181" s="119" t="s">
        <v>43</v>
      </c>
      <c r="E6181" s="78"/>
      <c r="G6181" s="110"/>
    </row>
    <row r="6182" spans="2:7" ht="21.75" customHeight="1">
      <c r="B6182" s="121">
        <v>41493</v>
      </c>
      <c r="C6182" s="118" t="s">
        <v>2</v>
      </c>
      <c r="D6182" s="119" t="s">
        <v>182</v>
      </c>
      <c r="E6182" s="78"/>
      <c r="G6182" s="110"/>
    </row>
    <row r="6183" spans="2:7" ht="21.75" customHeight="1">
      <c r="B6183" s="121">
        <v>41493</v>
      </c>
      <c r="C6183" s="118" t="s">
        <v>2</v>
      </c>
      <c r="D6183" s="119" t="s">
        <v>182</v>
      </c>
      <c r="E6183" s="78"/>
      <c r="G6183" s="110"/>
    </row>
    <row r="6184" spans="2:7" ht="21.75" customHeight="1">
      <c r="B6184" s="121">
        <v>41493</v>
      </c>
      <c r="C6184" s="118" t="s">
        <v>40</v>
      </c>
      <c r="D6184" s="119" t="s">
        <v>180</v>
      </c>
      <c r="E6184" s="78"/>
      <c r="G6184" s="110"/>
    </row>
    <row r="6185" spans="2:7" ht="21.75" customHeight="1">
      <c r="B6185" s="121">
        <v>41493</v>
      </c>
      <c r="C6185" s="118" t="s">
        <v>28</v>
      </c>
      <c r="D6185" s="119" t="s">
        <v>114</v>
      </c>
      <c r="E6185" s="78"/>
      <c r="G6185" s="110"/>
    </row>
    <row r="6186" spans="2:7" ht="21.75" customHeight="1">
      <c r="B6186" s="121">
        <v>41493</v>
      </c>
      <c r="C6186" s="118" t="s">
        <v>40</v>
      </c>
      <c r="D6186" s="119" t="s">
        <v>180</v>
      </c>
      <c r="E6186" s="78"/>
      <c r="G6186" s="110"/>
    </row>
    <row r="6187" spans="2:7" ht="21.75" customHeight="1">
      <c r="B6187" s="121">
        <v>41493</v>
      </c>
      <c r="C6187" s="118" t="s">
        <v>2</v>
      </c>
      <c r="D6187" s="119" t="s">
        <v>182</v>
      </c>
      <c r="E6187" s="9"/>
      <c r="G6187" s="110"/>
    </row>
    <row r="6188" spans="2:7" ht="21.75" customHeight="1">
      <c r="B6188" s="121">
        <v>41493</v>
      </c>
      <c r="C6188" s="118" t="s">
        <v>392</v>
      </c>
      <c r="D6188" s="119" t="s">
        <v>1115</v>
      </c>
      <c r="E6188" s="9"/>
      <c r="G6188" s="110"/>
    </row>
    <row r="6189" spans="2:7" ht="21.75" customHeight="1">
      <c r="B6189" s="121">
        <v>41493</v>
      </c>
      <c r="C6189" s="118" t="s">
        <v>1200</v>
      </c>
      <c r="D6189" s="119" t="s">
        <v>1201</v>
      </c>
      <c r="E6189" s="9"/>
      <c r="G6189" s="110"/>
    </row>
    <row r="6190" spans="2:7" ht="21.75" customHeight="1">
      <c r="B6190" s="121">
        <v>41493</v>
      </c>
      <c r="C6190" s="118" t="s">
        <v>40</v>
      </c>
      <c r="D6190" s="119" t="s">
        <v>180</v>
      </c>
      <c r="E6190" s="9"/>
      <c r="G6190" s="110"/>
    </row>
    <row r="6191" spans="2:7" ht="21.75" customHeight="1">
      <c r="B6191" s="121">
        <v>41493</v>
      </c>
      <c r="C6191" s="118" t="s">
        <v>40</v>
      </c>
      <c r="D6191" s="119" t="s">
        <v>43</v>
      </c>
      <c r="E6191" s="9"/>
      <c r="G6191" s="110"/>
    </row>
    <row r="6192" spans="2:7" ht="21.75" customHeight="1">
      <c r="B6192" s="121">
        <v>41494</v>
      </c>
      <c r="C6192" s="118" t="s">
        <v>28</v>
      </c>
      <c r="D6192" s="119" t="s">
        <v>1289</v>
      </c>
      <c r="E6192" s="120"/>
      <c r="G6192" s="110"/>
    </row>
    <row r="6193" spans="2:7" ht="21.75" customHeight="1">
      <c r="B6193" s="121">
        <v>41494</v>
      </c>
      <c r="C6193" s="118" t="s">
        <v>392</v>
      </c>
      <c r="D6193" s="119" t="s">
        <v>1115</v>
      </c>
      <c r="E6193" s="120"/>
      <c r="G6193" s="110"/>
    </row>
    <row r="6194" spans="2:7" ht="21.75" customHeight="1">
      <c r="B6194" s="121">
        <v>41494</v>
      </c>
      <c r="C6194" s="118" t="s">
        <v>40</v>
      </c>
      <c r="D6194" s="119" t="s">
        <v>43</v>
      </c>
      <c r="E6194" s="120"/>
      <c r="G6194" s="110"/>
    </row>
    <row r="6195" spans="2:7" ht="21.75" customHeight="1">
      <c r="B6195" s="121">
        <v>41494</v>
      </c>
      <c r="C6195" s="118" t="s">
        <v>28</v>
      </c>
      <c r="D6195" s="119" t="s">
        <v>30</v>
      </c>
      <c r="E6195" s="117"/>
      <c r="G6195" s="110"/>
    </row>
    <row r="6196" spans="2:7" ht="21.75" customHeight="1">
      <c r="B6196" s="121">
        <v>41494</v>
      </c>
      <c r="C6196" s="118" t="s">
        <v>2</v>
      </c>
      <c r="D6196" s="119" t="s">
        <v>182</v>
      </c>
      <c r="E6196" s="117"/>
      <c r="G6196" s="110"/>
    </row>
    <row r="6197" spans="2:7" ht="21.75" customHeight="1">
      <c r="B6197" s="121">
        <v>41494</v>
      </c>
      <c r="C6197" s="118" t="s">
        <v>2</v>
      </c>
      <c r="D6197" s="119" t="s">
        <v>1193</v>
      </c>
      <c r="E6197" s="117"/>
      <c r="G6197" s="110"/>
    </row>
    <row r="6198" spans="2:7" ht="21.75" customHeight="1">
      <c r="B6198" s="121">
        <v>41494</v>
      </c>
      <c r="C6198" s="118" t="s">
        <v>28</v>
      </c>
      <c r="D6198" s="119" t="s">
        <v>1118</v>
      </c>
      <c r="E6198" s="120"/>
      <c r="G6198" s="110"/>
    </row>
    <row r="6199" spans="2:7" ht="21.75" customHeight="1">
      <c r="B6199" s="121">
        <v>41494</v>
      </c>
      <c r="C6199" s="118" t="s">
        <v>40</v>
      </c>
      <c r="D6199" s="119" t="s">
        <v>43</v>
      </c>
      <c r="E6199" s="117"/>
      <c r="G6199" s="110"/>
    </row>
    <row r="6200" spans="2:7" ht="21.75" customHeight="1">
      <c r="B6200" s="121">
        <v>41494</v>
      </c>
      <c r="C6200" s="118" t="s">
        <v>94</v>
      </c>
      <c r="D6200" s="119" t="s">
        <v>1108</v>
      </c>
      <c r="E6200" s="120"/>
      <c r="G6200" s="110"/>
    </row>
    <row r="6201" spans="2:7" ht="21.75" customHeight="1">
      <c r="B6201" s="121">
        <v>41494</v>
      </c>
      <c r="C6201" s="118" t="s">
        <v>2</v>
      </c>
      <c r="D6201" s="119" t="s">
        <v>1160</v>
      </c>
      <c r="E6201" s="111"/>
      <c r="G6201" s="110"/>
    </row>
    <row r="6202" spans="2:7" ht="21.75" customHeight="1">
      <c r="B6202" s="121">
        <v>41494</v>
      </c>
      <c r="C6202" s="118" t="s">
        <v>40</v>
      </c>
      <c r="D6202" s="119" t="s">
        <v>180</v>
      </c>
      <c r="E6202" s="112"/>
      <c r="G6202" s="110"/>
    </row>
    <row r="6203" spans="2:7" ht="21.75" customHeight="1">
      <c r="B6203" s="121">
        <v>41494</v>
      </c>
      <c r="C6203" s="118" t="s">
        <v>40</v>
      </c>
      <c r="D6203" s="119" t="s">
        <v>43</v>
      </c>
      <c r="E6203" s="112"/>
      <c r="G6203" s="110"/>
    </row>
    <row r="6204" spans="2:7" ht="21.75" customHeight="1">
      <c r="B6204" s="121">
        <v>41494</v>
      </c>
      <c r="C6204" s="118" t="s">
        <v>18</v>
      </c>
      <c r="D6204" s="119" t="s">
        <v>112</v>
      </c>
      <c r="E6204" s="113"/>
      <c r="G6204" s="110"/>
    </row>
    <row r="6205" spans="2:7" ht="21.75" customHeight="1">
      <c r="B6205" s="121">
        <v>41494</v>
      </c>
      <c r="C6205" s="118" t="s">
        <v>28</v>
      </c>
      <c r="D6205" s="119" t="s">
        <v>431</v>
      </c>
      <c r="E6205" s="32"/>
      <c r="G6205" s="110"/>
    </row>
    <row r="6206" spans="2:7" ht="21.75" customHeight="1">
      <c r="B6206" s="121">
        <v>41494</v>
      </c>
      <c r="C6206" s="118" t="s">
        <v>28</v>
      </c>
      <c r="D6206" s="119" t="s">
        <v>431</v>
      </c>
      <c r="E6206" s="120"/>
      <c r="G6206" s="110"/>
    </row>
    <row r="6207" spans="2:7" ht="21.75" customHeight="1">
      <c r="B6207" s="121">
        <v>41494</v>
      </c>
      <c r="C6207" s="118" t="s">
        <v>2</v>
      </c>
      <c r="D6207" s="119" t="s">
        <v>182</v>
      </c>
      <c r="E6207" s="78"/>
      <c r="G6207" s="110"/>
    </row>
    <row r="6208" spans="2:7" ht="21.75" customHeight="1">
      <c r="B6208" s="121">
        <v>41494</v>
      </c>
      <c r="C6208" s="118" t="s">
        <v>28</v>
      </c>
      <c r="D6208" s="119" t="s">
        <v>549</v>
      </c>
      <c r="E6208" s="78"/>
      <c r="G6208" s="110"/>
    </row>
    <row r="6209" spans="2:7" ht="21.75" customHeight="1">
      <c r="B6209" s="121">
        <v>41494</v>
      </c>
      <c r="C6209" s="118" t="s">
        <v>155</v>
      </c>
      <c r="D6209" s="119" t="s">
        <v>1110</v>
      </c>
      <c r="E6209" s="78"/>
      <c r="G6209" s="110"/>
    </row>
    <row r="6210" spans="2:7" ht="21.75" customHeight="1">
      <c r="B6210" s="121">
        <v>41494</v>
      </c>
      <c r="C6210" s="118" t="s">
        <v>40</v>
      </c>
      <c r="D6210" s="119" t="s">
        <v>43</v>
      </c>
      <c r="E6210" s="78"/>
      <c r="G6210" s="110"/>
    </row>
    <row r="6211" spans="2:7" ht="21.75" customHeight="1">
      <c r="B6211" s="121">
        <v>41494</v>
      </c>
      <c r="C6211" s="118" t="s">
        <v>94</v>
      </c>
      <c r="D6211" s="119" t="s">
        <v>1183</v>
      </c>
      <c r="E6211" s="78"/>
      <c r="G6211" s="110"/>
    </row>
    <row r="6212" spans="2:7" ht="21.75" customHeight="1">
      <c r="B6212" s="121">
        <v>41494</v>
      </c>
      <c r="C6212" s="118" t="s">
        <v>94</v>
      </c>
      <c r="D6212" s="119" t="s">
        <v>1183</v>
      </c>
      <c r="E6212" s="78"/>
      <c r="G6212" s="110"/>
    </row>
    <row r="6213" spans="2:7" ht="21.75" customHeight="1">
      <c r="B6213" s="121">
        <v>41494</v>
      </c>
      <c r="C6213" s="118" t="s">
        <v>40</v>
      </c>
      <c r="D6213" s="119" t="s">
        <v>1203</v>
      </c>
      <c r="E6213" s="9"/>
      <c r="G6213" s="110"/>
    </row>
    <row r="6214" spans="2:7" ht="21.75" customHeight="1">
      <c r="B6214" s="121">
        <v>41495</v>
      </c>
      <c r="C6214" s="118" t="s">
        <v>28</v>
      </c>
      <c r="D6214" s="119" t="s">
        <v>1287</v>
      </c>
      <c r="E6214" s="120"/>
      <c r="G6214" s="110"/>
    </row>
    <row r="6215" spans="2:7" ht="21.75" customHeight="1">
      <c r="B6215" s="121">
        <v>41495</v>
      </c>
      <c r="C6215" s="118" t="s">
        <v>28</v>
      </c>
      <c r="D6215" s="119" t="s">
        <v>1287</v>
      </c>
      <c r="E6215" s="120"/>
      <c r="G6215" s="110"/>
    </row>
    <row r="6216" spans="2:7" ht="21.75" customHeight="1">
      <c r="B6216" s="121">
        <v>41495</v>
      </c>
      <c r="C6216" s="118" t="s">
        <v>40</v>
      </c>
      <c r="D6216" s="119" t="s">
        <v>180</v>
      </c>
      <c r="E6216" s="120"/>
      <c r="G6216" s="110"/>
    </row>
    <row r="6217" spans="2:7" ht="21.75" customHeight="1">
      <c r="B6217" s="121">
        <v>41495</v>
      </c>
      <c r="C6217" s="118" t="s">
        <v>184</v>
      </c>
      <c r="D6217" s="119" t="s">
        <v>2546</v>
      </c>
      <c r="E6217" s="117"/>
      <c r="G6217" s="110"/>
    </row>
    <row r="6218" spans="2:7" ht="21.75" customHeight="1">
      <c r="B6218" s="121">
        <v>41495</v>
      </c>
      <c r="C6218" s="118" t="s">
        <v>40</v>
      </c>
      <c r="D6218" s="119" t="s">
        <v>1192</v>
      </c>
      <c r="E6218" s="117"/>
      <c r="G6218" s="110"/>
    </row>
    <row r="6219" spans="2:7" ht="21.75" customHeight="1">
      <c r="B6219" s="121">
        <v>41495</v>
      </c>
      <c r="C6219" s="118" t="s">
        <v>28</v>
      </c>
      <c r="D6219" s="119" t="s">
        <v>1287</v>
      </c>
      <c r="E6219" s="117"/>
      <c r="G6219" s="110"/>
    </row>
    <row r="6220" spans="2:7" ht="21.75" customHeight="1">
      <c r="B6220" s="121">
        <v>41495</v>
      </c>
      <c r="C6220" s="118" t="s">
        <v>94</v>
      </c>
      <c r="D6220" s="119" t="s">
        <v>1183</v>
      </c>
      <c r="E6220" s="120"/>
      <c r="G6220" s="110"/>
    </row>
    <row r="6221" spans="2:7" ht="21.75" customHeight="1">
      <c r="B6221" s="121">
        <v>41495</v>
      </c>
      <c r="C6221" s="118" t="s">
        <v>40</v>
      </c>
      <c r="D6221" s="119" t="s">
        <v>180</v>
      </c>
      <c r="E6221" s="117"/>
      <c r="G6221" s="110"/>
    </row>
    <row r="6222" spans="2:7" ht="21.75" customHeight="1">
      <c r="B6222" s="121">
        <v>41495</v>
      </c>
      <c r="C6222" s="118" t="s">
        <v>40</v>
      </c>
      <c r="D6222" s="119" t="s">
        <v>43</v>
      </c>
      <c r="E6222" s="120"/>
      <c r="G6222" s="110"/>
    </row>
    <row r="6223" spans="2:7" ht="21.75" customHeight="1">
      <c r="B6223" s="121">
        <v>41495</v>
      </c>
      <c r="C6223" s="118" t="s">
        <v>94</v>
      </c>
      <c r="D6223" s="119" t="s">
        <v>1196</v>
      </c>
      <c r="E6223" s="111"/>
      <c r="G6223" s="110"/>
    </row>
    <row r="6224" spans="2:7" ht="21.75" customHeight="1">
      <c r="B6224" s="121">
        <v>41495</v>
      </c>
      <c r="C6224" s="118" t="s">
        <v>392</v>
      </c>
      <c r="D6224" s="119" t="s">
        <v>1115</v>
      </c>
      <c r="E6224" s="112"/>
      <c r="G6224" s="110"/>
    </row>
    <row r="6225" spans="2:7" ht="21.75" customHeight="1">
      <c r="B6225" s="121">
        <v>41495</v>
      </c>
      <c r="C6225" s="118" t="s">
        <v>155</v>
      </c>
      <c r="D6225" s="119" t="s">
        <v>1290</v>
      </c>
      <c r="E6225" s="112"/>
      <c r="G6225" s="110"/>
    </row>
    <row r="6226" spans="2:7" ht="21.75" customHeight="1">
      <c r="B6226" s="121">
        <v>41495</v>
      </c>
      <c r="C6226" s="118" t="s">
        <v>155</v>
      </c>
      <c r="D6226" s="119" t="s">
        <v>1290</v>
      </c>
      <c r="E6226" s="113"/>
      <c r="G6226" s="110"/>
    </row>
    <row r="6227" spans="2:7" ht="21.75" customHeight="1">
      <c r="B6227" s="121">
        <v>41495</v>
      </c>
      <c r="C6227" s="118" t="s">
        <v>392</v>
      </c>
      <c r="D6227" s="119" t="s">
        <v>1115</v>
      </c>
      <c r="E6227" s="32"/>
      <c r="G6227" s="110"/>
    </row>
    <row r="6228" spans="2:7" ht="21.75" customHeight="1">
      <c r="B6228" s="121">
        <v>41495</v>
      </c>
      <c r="C6228" s="118" t="s">
        <v>40</v>
      </c>
      <c r="D6228" s="119" t="s">
        <v>180</v>
      </c>
      <c r="E6228" s="120"/>
      <c r="G6228" s="110"/>
    </row>
    <row r="6229" spans="2:7" ht="21.75" customHeight="1">
      <c r="B6229" s="121">
        <v>41495</v>
      </c>
      <c r="C6229" s="118" t="s">
        <v>40</v>
      </c>
      <c r="D6229" s="119" t="s">
        <v>43</v>
      </c>
      <c r="E6229" s="78"/>
      <c r="G6229" s="110"/>
    </row>
    <row r="6230" spans="2:7" ht="21.75" customHeight="1">
      <c r="B6230" s="121">
        <v>41495</v>
      </c>
      <c r="C6230" s="118" t="s">
        <v>2</v>
      </c>
      <c r="D6230" s="119" t="s">
        <v>105</v>
      </c>
      <c r="E6230" s="78"/>
      <c r="G6230" s="110"/>
    </row>
    <row r="6231" spans="2:7" ht="21.75" customHeight="1">
      <c r="B6231" s="121">
        <v>41495</v>
      </c>
      <c r="C6231" s="118" t="s">
        <v>94</v>
      </c>
      <c r="D6231" s="119" t="s">
        <v>1108</v>
      </c>
      <c r="E6231" s="78"/>
      <c r="G6231" s="110"/>
    </row>
    <row r="6232" spans="2:7" ht="21.75" customHeight="1">
      <c r="B6232" s="121">
        <v>41495</v>
      </c>
      <c r="C6232" s="118" t="s">
        <v>392</v>
      </c>
      <c r="D6232" s="119" t="s">
        <v>1115</v>
      </c>
      <c r="E6232" s="78"/>
      <c r="G6232" s="110"/>
    </row>
    <row r="6233" spans="2:7" ht="21.75" customHeight="1">
      <c r="B6233" s="121">
        <v>41495</v>
      </c>
      <c r="C6233" s="118" t="s">
        <v>2</v>
      </c>
      <c r="D6233" s="118" t="s">
        <v>182</v>
      </c>
      <c r="E6233" s="78"/>
      <c r="G6233" s="110"/>
    </row>
    <row r="6234" spans="2:7" ht="21.75" customHeight="1">
      <c r="B6234" s="121">
        <v>41496</v>
      </c>
      <c r="C6234" s="118" t="s">
        <v>40</v>
      </c>
      <c r="D6234" s="119" t="s">
        <v>180</v>
      </c>
      <c r="E6234" s="120" t="s">
        <v>1104</v>
      </c>
      <c r="G6234" s="110"/>
    </row>
    <row r="6235" spans="2:7" ht="21.75" customHeight="1">
      <c r="B6235" s="121">
        <v>41496</v>
      </c>
      <c r="C6235" s="118" t="s">
        <v>40</v>
      </c>
      <c r="D6235" s="119" t="s">
        <v>180</v>
      </c>
      <c r="E6235" s="120" t="s">
        <v>1104</v>
      </c>
      <c r="G6235" s="110"/>
    </row>
    <row r="6236" spans="2:7" ht="21.75" customHeight="1">
      <c r="B6236" s="121">
        <v>41496</v>
      </c>
      <c r="C6236" s="118" t="s">
        <v>40</v>
      </c>
      <c r="D6236" s="119" t="s">
        <v>180</v>
      </c>
      <c r="E6236" s="120" t="s">
        <v>1104</v>
      </c>
      <c r="G6236" s="110"/>
    </row>
    <row r="6237" spans="2:7" ht="21.75" customHeight="1">
      <c r="B6237" s="121">
        <v>41496</v>
      </c>
      <c r="C6237" s="118" t="s">
        <v>392</v>
      </c>
      <c r="D6237" s="119" t="s">
        <v>1115</v>
      </c>
      <c r="E6237" s="120" t="s">
        <v>1104</v>
      </c>
      <c r="G6237" s="110"/>
    </row>
    <row r="6238" spans="2:7" ht="21.75" customHeight="1">
      <c r="B6238" s="121">
        <v>41496</v>
      </c>
      <c r="C6238" s="118" t="s">
        <v>2</v>
      </c>
      <c r="D6238" s="119" t="s">
        <v>182</v>
      </c>
      <c r="E6238" s="120" t="s">
        <v>1104</v>
      </c>
      <c r="G6238" s="110"/>
    </row>
    <row r="6239" spans="2:7" ht="21.75" customHeight="1">
      <c r="B6239" s="121">
        <v>41496</v>
      </c>
      <c r="C6239" s="118" t="s">
        <v>40</v>
      </c>
      <c r="D6239" s="119" t="s">
        <v>180</v>
      </c>
      <c r="E6239" s="120" t="s">
        <v>1104</v>
      </c>
      <c r="G6239" s="110"/>
    </row>
    <row r="6240" spans="2:7" ht="21.75" customHeight="1">
      <c r="B6240" s="121">
        <v>41496</v>
      </c>
      <c r="C6240" s="118" t="s">
        <v>184</v>
      </c>
      <c r="D6240" s="119" t="s">
        <v>2545</v>
      </c>
      <c r="E6240" s="120" t="s">
        <v>1104</v>
      </c>
      <c r="G6240" s="110"/>
    </row>
    <row r="6241" spans="2:7" ht="21.75" customHeight="1">
      <c r="B6241" s="121">
        <v>41496</v>
      </c>
      <c r="C6241" s="118" t="s">
        <v>40</v>
      </c>
      <c r="D6241" s="119" t="s">
        <v>180</v>
      </c>
      <c r="E6241" s="120" t="s">
        <v>1104</v>
      </c>
      <c r="G6241" s="110"/>
    </row>
    <row r="6242" spans="2:7" ht="21.75" customHeight="1">
      <c r="B6242" s="106">
        <v>41498</v>
      </c>
      <c r="C6242" s="118" t="s">
        <v>155</v>
      </c>
      <c r="D6242" s="119" t="s">
        <v>1110</v>
      </c>
      <c r="E6242" s="120"/>
      <c r="G6242" s="110"/>
    </row>
    <row r="6243" spans="2:7" ht="21.75" customHeight="1">
      <c r="B6243" s="121">
        <v>41498</v>
      </c>
      <c r="C6243" s="118" t="s">
        <v>28</v>
      </c>
      <c r="D6243" s="119" t="s">
        <v>1212</v>
      </c>
      <c r="E6243" s="120"/>
      <c r="G6243" s="110"/>
    </row>
    <row r="6244" spans="2:7" ht="21.75" customHeight="1">
      <c r="B6244" s="121">
        <v>41498</v>
      </c>
      <c r="C6244" s="118" t="s">
        <v>40</v>
      </c>
      <c r="D6244" s="119" t="s">
        <v>43</v>
      </c>
      <c r="E6244" s="120"/>
      <c r="G6244" s="110"/>
    </row>
    <row r="6245" spans="2:7" ht="21.75" customHeight="1">
      <c r="B6245" s="121">
        <v>41498</v>
      </c>
      <c r="C6245" s="118" t="s">
        <v>392</v>
      </c>
      <c r="D6245" s="119" t="s">
        <v>1115</v>
      </c>
      <c r="E6245" s="117"/>
      <c r="G6245" s="110"/>
    </row>
    <row r="6246" spans="2:7" ht="21.75" customHeight="1">
      <c r="B6246" s="121">
        <v>41498</v>
      </c>
      <c r="C6246" s="118" t="s">
        <v>28</v>
      </c>
      <c r="D6246" s="119" t="s">
        <v>107</v>
      </c>
      <c r="E6246" s="117"/>
      <c r="G6246" s="110"/>
    </row>
    <row r="6247" spans="2:7" ht="21.75" customHeight="1">
      <c r="B6247" s="121">
        <v>41498</v>
      </c>
      <c r="C6247" s="118" t="s">
        <v>40</v>
      </c>
      <c r="D6247" s="119" t="s">
        <v>43</v>
      </c>
      <c r="E6247" s="117"/>
      <c r="G6247" s="110"/>
    </row>
    <row r="6248" spans="2:7" ht="21.75" customHeight="1">
      <c r="B6248" s="121">
        <v>41498</v>
      </c>
      <c r="C6248" s="118" t="s">
        <v>94</v>
      </c>
      <c r="D6248" s="119" t="s">
        <v>1108</v>
      </c>
      <c r="E6248" s="120"/>
      <c r="G6248" s="110"/>
    </row>
    <row r="6249" spans="2:7" ht="21.75" customHeight="1">
      <c r="B6249" s="121">
        <v>41498</v>
      </c>
      <c r="C6249" s="118" t="s">
        <v>94</v>
      </c>
      <c r="D6249" s="119" t="s">
        <v>1108</v>
      </c>
      <c r="E6249" s="117"/>
      <c r="G6249" s="110"/>
    </row>
    <row r="6250" spans="2:7" ht="21.75" customHeight="1">
      <c r="B6250" s="121">
        <v>41498</v>
      </c>
      <c r="C6250" s="118" t="s">
        <v>2</v>
      </c>
      <c r="D6250" s="119" t="s">
        <v>182</v>
      </c>
      <c r="E6250" s="120"/>
      <c r="G6250" s="110"/>
    </row>
    <row r="6251" spans="2:7" ht="21.75" customHeight="1">
      <c r="B6251" s="121">
        <v>41498</v>
      </c>
      <c r="C6251" s="118" t="s">
        <v>2</v>
      </c>
      <c r="D6251" s="119" t="s">
        <v>105</v>
      </c>
      <c r="E6251" s="111"/>
      <c r="G6251" s="110"/>
    </row>
    <row r="6252" spans="2:7" ht="21.75" customHeight="1">
      <c r="B6252" s="121">
        <v>41498</v>
      </c>
      <c r="C6252" s="118" t="s">
        <v>184</v>
      </c>
      <c r="D6252" s="119" t="s">
        <v>62</v>
      </c>
      <c r="E6252" s="112"/>
      <c r="G6252" s="110"/>
    </row>
    <row r="6253" spans="2:7" ht="21.75" customHeight="1">
      <c r="B6253" s="121">
        <v>41498</v>
      </c>
      <c r="C6253" s="118" t="s">
        <v>28</v>
      </c>
      <c r="D6253" s="119" t="s">
        <v>1287</v>
      </c>
      <c r="E6253" s="112"/>
      <c r="G6253" s="110"/>
    </row>
    <row r="6254" spans="2:7" ht="21.75" customHeight="1">
      <c r="B6254" s="121">
        <v>41498</v>
      </c>
      <c r="C6254" s="118" t="s">
        <v>28</v>
      </c>
      <c r="D6254" s="119" t="s">
        <v>1287</v>
      </c>
      <c r="E6254" s="113"/>
      <c r="G6254" s="110"/>
    </row>
    <row r="6255" spans="2:7" ht="21.75" customHeight="1">
      <c r="B6255" s="121">
        <v>41498</v>
      </c>
      <c r="C6255" s="118" t="s">
        <v>28</v>
      </c>
      <c r="D6255" s="119" t="s">
        <v>181</v>
      </c>
      <c r="E6255" s="32"/>
      <c r="G6255" s="110"/>
    </row>
    <row r="6256" spans="2:7" ht="21.75" customHeight="1">
      <c r="B6256" s="121">
        <v>41498</v>
      </c>
      <c r="C6256" s="118" t="s">
        <v>2</v>
      </c>
      <c r="D6256" s="119" t="s">
        <v>182</v>
      </c>
      <c r="E6256" s="120"/>
      <c r="G6256" s="110"/>
    </row>
    <row r="6257" spans="2:7" ht="21.75" customHeight="1">
      <c r="B6257" s="121">
        <v>41498</v>
      </c>
      <c r="C6257" s="118" t="s">
        <v>18</v>
      </c>
      <c r="D6257" s="119" t="s">
        <v>112</v>
      </c>
      <c r="E6257" s="78"/>
      <c r="G6257" s="110"/>
    </row>
    <row r="6258" spans="2:7" ht="21.75" customHeight="1">
      <c r="B6258" s="121">
        <v>41498</v>
      </c>
      <c r="C6258" s="118" t="s">
        <v>94</v>
      </c>
      <c r="D6258" s="119" t="s">
        <v>1183</v>
      </c>
      <c r="E6258" s="78"/>
      <c r="G6258" s="110"/>
    </row>
    <row r="6259" spans="2:7" ht="21.75" customHeight="1">
      <c r="B6259" s="121">
        <v>41498</v>
      </c>
      <c r="C6259" s="118" t="s">
        <v>40</v>
      </c>
      <c r="D6259" s="119" t="s">
        <v>1207</v>
      </c>
      <c r="E6259" s="78"/>
      <c r="G6259" s="110"/>
    </row>
    <row r="6260" spans="2:7" ht="21.75" customHeight="1">
      <c r="B6260" s="121">
        <v>41498</v>
      </c>
      <c r="C6260" s="118" t="s">
        <v>28</v>
      </c>
      <c r="D6260" s="119" t="s">
        <v>1287</v>
      </c>
      <c r="E6260" s="78"/>
      <c r="G6260" s="110"/>
    </row>
    <row r="6261" spans="2:7" ht="21.75" customHeight="1">
      <c r="B6261" s="121">
        <v>41498</v>
      </c>
      <c r="C6261" s="118" t="s">
        <v>40</v>
      </c>
      <c r="D6261" s="119" t="s">
        <v>180</v>
      </c>
      <c r="E6261" s="78"/>
      <c r="G6261" s="110"/>
    </row>
    <row r="6262" spans="2:7" ht="21.75" customHeight="1">
      <c r="B6262" s="121">
        <v>41498</v>
      </c>
      <c r="C6262" s="118" t="s">
        <v>40</v>
      </c>
      <c r="D6262" s="119" t="s">
        <v>1207</v>
      </c>
      <c r="E6262" s="78"/>
      <c r="G6262" s="110"/>
    </row>
    <row r="6263" spans="2:7" ht="21.75" customHeight="1">
      <c r="B6263" s="121">
        <v>41498</v>
      </c>
      <c r="C6263" s="118" t="s">
        <v>28</v>
      </c>
      <c r="D6263" s="119" t="s">
        <v>181</v>
      </c>
      <c r="E6263" s="9"/>
      <c r="G6263" s="110"/>
    </row>
    <row r="6264" spans="2:7" ht="21.75" customHeight="1">
      <c r="B6264" s="121">
        <v>41499</v>
      </c>
      <c r="C6264" s="118" t="s">
        <v>28</v>
      </c>
      <c r="D6264" s="119" t="s">
        <v>1287</v>
      </c>
      <c r="E6264" s="120"/>
      <c r="G6264" s="110"/>
    </row>
    <row r="6265" spans="2:7" ht="21.75" customHeight="1">
      <c r="B6265" s="121">
        <v>41499</v>
      </c>
      <c r="C6265" s="118" t="s">
        <v>28</v>
      </c>
      <c r="D6265" s="119" t="s">
        <v>1287</v>
      </c>
      <c r="E6265" s="120"/>
      <c r="G6265" s="110"/>
    </row>
    <row r="6266" spans="2:7" ht="21.75" customHeight="1">
      <c r="B6266" s="121">
        <v>41499</v>
      </c>
      <c r="C6266" s="118" t="s">
        <v>2</v>
      </c>
      <c r="D6266" s="119" t="s">
        <v>182</v>
      </c>
      <c r="E6266" s="120"/>
      <c r="G6266" s="110"/>
    </row>
    <row r="6267" spans="2:7" ht="21.75" customHeight="1">
      <c r="B6267" s="121">
        <v>41499</v>
      </c>
      <c r="C6267" s="118" t="s">
        <v>40</v>
      </c>
      <c r="D6267" s="119" t="s">
        <v>1291</v>
      </c>
      <c r="E6267" s="117"/>
      <c r="G6267" s="110"/>
    </row>
    <row r="6268" spans="2:7" ht="21.75" customHeight="1">
      <c r="B6268" s="121">
        <v>41499</v>
      </c>
      <c r="C6268" s="118" t="s">
        <v>28</v>
      </c>
      <c r="D6268" s="119" t="s">
        <v>181</v>
      </c>
      <c r="E6268" s="117"/>
      <c r="G6268" s="110"/>
    </row>
    <row r="6269" spans="2:7" ht="21.75" customHeight="1">
      <c r="B6269" s="121">
        <v>41499</v>
      </c>
      <c r="C6269" s="118" t="s">
        <v>94</v>
      </c>
      <c r="D6269" s="119" t="s">
        <v>1239</v>
      </c>
      <c r="E6269" s="117"/>
      <c r="G6269" s="110"/>
    </row>
    <row r="6270" spans="2:7" ht="21.75" customHeight="1">
      <c r="B6270" s="121">
        <v>41499</v>
      </c>
      <c r="C6270" s="118" t="s">
        <v>28</v>
      </c>
      <c r="D6270" s="119" t="s">
        <v>114</v>
      </c>
      <c r="E6270" s="120"/>
      <c r="G6270" s="110"/>
    </row>
    <row r="6271" spans="2:7" ht="21.75" customHeight="1">
      <c r="B6271" s="121">
        <v>41499</v>
      </c>
      <c r="C6271" s="118" t="s">
        <v>184</v>
      </c>
      <c r="D6271" s="119" t="s">
        <v>2544</v>
      </c>
      <c r="E6271" s="117"/>
      <c r="G6271" s="110"/>
    </row>
    <row r="6272" spans="2:7" ht="21.75" customHeight="1">
      <c r="B6272" s="121">
        <v>41499</v>
      </c>
      <c r="C6272" s="118" t="s">
        <v>28</v>
      </c>
      <c r="D6272" s="119" t="s">
        <v>1292</v>
      </c>
      <c r="E6272" s="120"/>
      <c r="G6272" s="110"/>
    </row>
    <row r="6273" spans="2:7" ht="21.75" customHeight="1">
      <c r="B6273" s="121">
        <v>41499</v>
      </c>
      <c r="C6273" s="118" t="s">
        <v>40</v>
      </c>
      <c r="D6273" s="119" t="s">
        <v>180</v>
      </c>
      <c r="E6273" s="111"/>
      <c r="G6273" s="110"/>
    </row>
    <row r="6274" spans="2:7" ht="21.75" customHeight="1">
      <c r="B6274" s="121">
        <v>41499</v>
      </c>
      <c r="C6274" s="118" t="s">
        <v>28</v>
      </c>
      <c r="D6274" s="119" t="s">
        <v>1292</v>
      </c>
      <c r="E6274" s="112"/>
      <c r="G6274" s="110"/>
    </row>
    <row r="6275" spans="2:7" ht="21.75" customHeight="1">
      <c r="B6275" s="121">
        <v>41499</v>
      </c>
      <c r="C6275" s="118" t="s">
        <v>28</v>
      </c>
      <c r="D6275" s="119" t="s">
        <v>107</v>
      </c>
      <c r="E6275" s="112"/>
      <c r="G6275" s="110"/>
    </row>
    <row r="6276" spans="2:7" ht="21.75" customHeight="1">
      <c r="B6276" s="121">
        <v>41499</v>
      </c>
      <c r="C6276" s="118" t="s">
        <v>40</v>
      </c>
      <c r="D6276" s="119" t="s">
        <v>43</v>
      </c>
      <c r="E6276" s="113"/>
      <c r="G6276" s="110"/>
    </row>
    <row r="6277" spans="2:7" ht="21.75" customHeight="1">
      <c r="B6277" s="121">
        <v>41499</v>
      </c>
      <c r="C6277" s="118" t="s">
        <v>40</v>
      </c>
      <c r="D6277" s="119" t="s">
        <v>180</v>
      </c>
      <c r="E6277" s="32"/>
      <c r="G6277" s="110"/>
    </row>
    <row r="6278" spans="2:7" ht="21.75" customHeight="1">
      <c r="B6278" s="121">
        <v>41499</v>
      </c>
      <c r="C6278" s="118" t="s">
        <v>40</v>
      </c>
      <c r="D6278" s="119" t="s">
        <v>43</v>
      </c>
      <c r="E6278" s="120"/>
      <c r="G6278" s="110"/>
    </row>
    <row r="6279" spans="2:7" ht="21.75" customHeight="1">
      <c r="B6279" s="121">
        <v>41499</v>
      </c>
      <c r="C6279" s="118" t="s">
        <v>40</v>
      </c>
      <c r="D6279" s="119" t="s">
        <v>43</v>
      </c>
      <c r="E6279" s="78"/>
      <c r="G6279" s="110"/>
    </row>
    <row r="6280" spans="2:7" ht="21.75" customHeight="1">
      <c r="B6280" s="121">
        <v>41499</v>
      </c>
      <c r="C6280" s="118" t="s">
        <v>40</v>
      </c>
      <c r="D6280" s="119" t="s">
        <v>180</v>
      </c>
      <c r="E6280" s="78"/>
      <c r="G6280" s="110"/>
    </row>
    <row r="6281" spans="2:7" ht="21.75" customHeight="1">
      <c r="B6281" s="121">
        <v>41499</v>
      </c>
      <c r="C6281" s="118" t="s">
        <v>2</v>
      </c>
      <c r="D6281" s="119" t="s">
        <v>182</v>
      </c>
      <c r="E6281" s="78"/>
      <c r="G6281" s="110"/>
    </row>
    <row r="6282" spans="2:7" ht="21.75" customHeight="1">
      <c r="B6282" s="121">
        <v>41499</v>
      </c>
      <c r="C6282" s="118" t="s">
        <v>2</v>
      </c>
      <c r="D6282" s="119" t="s">
        <v>182</v>
      </c>
      <c r="E6282" s="78"/>
      <c r="G6282" s="110"/>
    </row>
    <row r="6283" spans="2:7" ht="21.75" customHeight="1">
      <c r="B6283" s="121">
        <v>41500</v>
      </c>
      <c r="C6283" s="118" t="s">
        <v>40</v>
      </c>
      <c r="D6283" s="119" t="s">
        <v>1192</v>
      </c>
      <c r="E6283" s="120"/>
      <c r="G6283" s="110"/>
    </row>
    <row r="6284" spans="2:7" ht="21.75" customHeight="1">
      <c r="B6284" s="121">
        <v>41500</v>
      </c>
      <c r="C6284" s="118" t="s">
        <v>28</v>
      </c>
      <c r="D6284" s="119" t="s">
        <v>1287</v>
      </c>
      <c r="E6284" s="120"/>
      <c r="G6284" s="110"/>
    </row>
    <row r="6285" spans="2:7" ht="21.75" customHeight="1">
      <c r="B6285" s="121">
        <v>41500</v>
      </c>
      <c r="C6285" s="118" t="s">
        <v>2</v>
      </c>
      <c r="D6285" s="119" t="s">
        <v>182</v>
      </c>
      <c r="E6285" s="120"/>
      <c r="G6285" s="110"/>
    </row>
    <row r="6286" spans="2:7" ht="21.75" customHeight="1">
      <c r="B6286" s="121">
        <v>41500</v>
      </c>
      <c r="C6286" s="118" t="s">
        <v>40</v>
      </c>
      <c r="D6286" s="119" t="s">
        <v>1192</v>
      </c>
      <c r="E6286" s="117"/>
      <c r="G6286" s="110"/>
    </row>
    <row r="6287" spans="2:7" ht="21.75" customHeight="1">
      <c r="B6287" s="121">
        <v>41500</v>
      </c>
      <c r="C6287" s="118" t="s">
        <v>28</v>
      </c>
      <c r="D6287" s="119" t="s">
        <v>181</v>
      </c>
      <c r="E6287" s="117"/>
      <c r="G6287" s="110"/>
    </row>
    <row r="6288" spans="2:7" ht="21.75" customHeight="1">
      <c r="B6288" s="121">
        <v>41500</v>
      </c>
      <c r="C6288" s="118" t="s">
        <v>94</v>
      </c>
      <c r="D6288" s="119" t="s">
        <v>1183</v>
      </c>
      <c r="E6288" s="117"/>
      <c r="G6288" s="110"/>
    </row>
    <row r="6289" spans="2:7" ht="21.75" customHeight="1">
      <c r="B6289" s="121">
        <v>41500</v>
      </c>
      <c r="C6289" s="118" t="s">
        <v>94</v>
      </c>
      <c r="D6289" s="119" t="s">
        <v>1183</v>
      </c>
      <c r="E6289" s="120"/>
      <c r="G6289" s="110"/>
    </row>
    <row r="6290" spans="2:7" ht="21.75" customHeight="1">
      <c r="B6290" s="121">
        <v>41500</v>
      </c>
      <c r="C6290" s="118" t="s">
        <v>28</v>
      </c>
      <c r="D6290" s="119" t="s">
        <v>1287</v>
      </c>
      <c r="E6290" s="117"/>
      <c r="G6290" s="110"/>
    </row>
    <row r="6291" spans="2:7" ht="21.75" customHeight="1">
      <c r="B6291" s="121">
        <v>41500</v>
      </c>
      <c r="C6291" s="118" t="s">
        <v>184</v>
      </c>
      <c r="D6291" s="119" t="s">
        <v>62</v>
      </c>
      <c r="E6291" s="120"/>
      <c r="G6291" s="110"/>
    </row>
    <row r="6292" spans="2:7" ht="21.75" customHeight="1">
      <c r="B6292" s="121">
        <v>41500</v>
      </c>
      <c r="C6292" s="118" t="s">
        <v>18</v>
      </c>
      <c r="D6292" s="119" t="s">
        <v>112</v>
      </c>
      <c r="E6292" s="111"/>
      <c r="G6292" s="110"/>
    </row>
    <row r="6293" spans="2:7" ht="21.75" customHeight="1">
      <c r="B6293" s="121">
        <v>41500</v>
      </c>
      <c r="C6293" s="118" t="s">
        <v>155</v>
      </c>
      <c r="D6293" s="119" t="s">
        <v>1110</v>
      </c>
      <c r="E6293" s="112"/>
      <c r="G6293" s="110"/>
    </row>
    <row r="6294" spans="2:7" ht="21.75" customHeight="1">
      <c r="B6294" s="121">
        <v>41500</v>
      </c>
      <c r="C6294" s="118" t="s">
        <v>28</v>
      </c>
      <c r="D6294" s="119" t="s">
        <v>181</v>
      </c>
      <c r="E6294" s="112"/>
      <c r="G6294" s="110"/>
    </row>
    <row r="6295" spans="2:7" ht="21.75" customHeight="1">
      <c r="B6295" s="121">
        <v>41500</v>
      </c>
      <c r="C6295" s="118" t="s">
        <v>40</v>
      </c>
      <c r="D6295" s="119" t="s">
        <v>180</v>
      </c>
      <c r="E6295" s="113"/>
      <c r="G6295" s="110"/>
    </row>
    <row r="6296" spans="2:7" ht="21.75" customHeight="1">
      <c r="B6296" s="121">
        <v>41500</v>
      </c>
      <c r="C6296" s="118" t="s">
        <v>40</v>
      </c>
      <c r="D6296" s="119" t="s">
        <v>1192</v>
      </c>
      <c r="E6296" s="32"/>
      <c r="G6296" s="110"/>
    </row>
    <row r="6297" spans="2:7" ht="21.75" customHeight="1">
      <c r="B6297" s="121">
        <v>41500</v>
      </c>
      <c r="C6297" s="118" t="s">
        <v>40</v>
      </c>
      <c r="D6297" s="119" t="s">
        <v>43</v>
      </c>
      <c r="E6297" s="120"/>
      <c r="G6297" s="110"/>
    </row>
    <row r="6298" spans="2:7" ht="21.75" customHeight="1">
      <c r="B6298" s="121">
        <v>41500</v>
      </c>
      <c r="C6298" s="118" t="s">
        <v>28</v>
      </c>
      <c r="D6298" s="119" t="s">
        <v>114</v>
      </c>
      <c r="E6298" s="78"/>
      <c r="G6298" s="110"/>
    </row>
    <row r="6299" spans="2:7" ht="21.75" customHeight="1">
      <c r="B6299" s="121">
        <v>41500</v>
      </c>
      <c r="C6299" s="118" t="s">
        <v>28</v>
      </c>
      <c r="D6299" s="119" t="s">
        <v>107</v>
      </c>
      <c r="E6299" s="78"/>
      <c r="G6299" s="110"/>
    </row>
    <row r="6300" spans="2:7" ht="21.75" customHeight="1">
      <c r="B6300" s="121">
        <v>41500</v>
      </c>
      <c r="C6300" s="118" t="s">
        <v>392</v>
      </c>
      <c r="D6300" s="119" t="s">
        <v>1115</v>
      </c>
      <c r="E6300" s="78"/>
      <c r="G6300" s="110"/>
    </row>
    <row r="6301" spans="2:7" ht="21.75" customHeight="1">
      <c r="B6301" s="121">
        <v>41500</v>
      </c>
      <c r="C6301" s="118" t="s">
        <v>28</v>
      </c>
      <c r="D6301" s="119" t="s">
        <v>107</v>
      </c>
      <c r="E6301" s="78"/>
      <c r="G6301" s="110"/>
    </row>
    <row r="6302" spans="2:7" ht="21.75" customHeight="1">
      <c r="B6302" s="121">
        <v>41500</v>
      </c>
      <c r="C6302" s="118" t="s">
        <v>40</v>
      </c>
      <c r="D6302" s="119" t="s">
        <v>180</v>
      </c>
      <c r="E6302" s="78"/>
      <c r="G6302" s="110"/>
    </row>
    <row r="6303" spans="2:7" ht="21.75" customHeight="1">
      <c r="B6303" s="121">
        <v>41501</v>
      </c>
      <c r="C6303" s="118" t="s">
        <v>155</v>
      </c>
      <c r="D6303" s="119" t="s">
        <v>1293</v>
      </c>
      <c r="E6303" s="120"/>
      <c r="G6303" s="110"/>
    </row>
    <row r="6304" spans="2:7" ht="21.75" customHeight="1">
      <c r="B6304" s="121">
        <v>41501</v>
      </c>
      <c r="C6304" s="118" t="s">
        <v>28</v>
      </c>
      <c r="D6304" s="119" t="s">
        <v>1287</v>
      </c>
      <c r="E6304" s="120"/>
      <c r="G6304" s="110"/>
    </row>
    <row r="6305" spans="2:7" ht="21.75" customHeight="1">
      <c r="B6305" s="121">
        <v>41501</v>
      </c>
      <c r="C6305" s="118" t="s">
        <v>40</v>
      </c>
      <c r="D6305" s="119" t="s">
        <v>1294</v>
      </c>
      <c r="E6305" s="120"/>
      <c r="G6305" s="110"/>
    </row>
    <row r="6306" spans="2:7" ht="21.75" customHeight="1">
      <c r="B6306" s="121">
        <v>41501</v>
      </c>
      <c r="C6306" s="118" t="s">
        <v>155</v>
      </c>
      <c r="D6306" s="119" t="s">
        <v>1293</v>
      </c>
      <c r="E6306" s="117"/>
      <c r="G6306" s="110"/>
    </row>
    <row r="6307" spans="2:7" ht="21.75" customHeight="1">
      <c r="B6307" s="121">
        <v>41501</v>
      </c>
      <c r="C6307" s="118" t="s">
        <v>40</v>
      </c>
      <c r="D6307" s="119" t="s">
        <v>1294</v>
      </c>
      <c r="E6307" s="117"/>
      <c r="G6307" s="110"/>
    </row>
    <row r="6308" spans="2:7" ht="21.75" customHeight="1">
      <c r="B6308" s="121">
        <v>41501</v>
      </c>
      <c r="C6308" s="118" t="s">
        <v>184</v>
      </c>
      <c r="D6308" s="119" t="s">
        <v>62</v>
      </c>
      <c r="E6308" s="117"/>
      <c r="G6308" s="110"/>
    </row>
    <row r="6309" spans="2:7" ht="21.75" customHeight="1">
      <c r="B6309" s="121">
        <v>41501</v>
      </c>
      <c r="C6309" s="118" t="s">
        <v>94</v>
      </c>
      <c r="D6309" s="119" t="s">
        <v>1183</v>
      </c>
      <c r="E6309" s="120"/>
      <c r="G6309" s="110"/>
    </row>
    <row r="6310" spans="2:7" ht="21.75" customHeight="1">
      <c r="B6310" s="121">
        <v>41501</v>
      </c>
      <c r="C6310" s="118" t="s">
        <v>28</v>
      </c>
      <c r="D6310" s="119" t="s">
        <v>549</v>
      </c>
      <c r="E6310" s="117"/>
      <c r="G6310" s="110"/>
    </row>
    <row r="6311" spans="2:7" ht="21.75" customHeight="1">
      <c r="B6311" s="121">
        <v>41501</v>
      </c>
      <c r="C6311" s="118" t="s">
        <v>28</v>
      </c>
      <c r="D6311" s="119" t="s">
        <v>1287</v>
      </c>
      <c r="E6311" s="120"/>
      <c r="G6311" s="110"/>
    </row>
    <row r="6312" spans="2:7" ht="21.75" customHeight="1">
      <c r="B6312" s="121">
        <v>41501</v>
      </c>
      <c r="C6312" s="118" t="s">
        <v>2</v>
      </c>
      <c r="D6312" s="119" t="s">
        <v>105</v>
      </c>
      <c r="E6312" s="111"/>
      <c r="G6312" s="110"/>
    </row>
    <row r="6313" spans="2:7" ht="21.75" customHeight="1">
      <c r="B6313" s="121">
        <v>41501</v>
      </c>
      <c r="C6313" s="118" t="s">
        <v>2</v>
      </c>
      <c r="D6313" s="119" t="s">
        <v>182</v>
      </c>
      <c r="E6313" s="112"/>
      <c r="G6313" s="110"/>
    </row>
    <row r="6314" spans="2:7" ht="21.75" customHeight="1">
      <c r="B6314" s="121">
        <v>41501</v>
      </c>
      <c r="C6314" s="118" t="s">
        <v>40</v>
      </c>
      <c r="D6314" s="119" t="s">
        <v>180</v>
      </c>
      <c r="E6314" s="112"/>
      <c r="G6314" s="110"/>
    </row>
    <row r="6315" spans="2:7" ht="21.75" customHeight="1">
      <c r="B6315" s="121">
        <v>41501</v>
      </c>
      <c r="C6315" s="118" t="s">
        <v>40</v>
      </c>
      <c r="D6315" s="119" t="s">
        <v>180</v>
      </c>
      <c r="E6315" s="113"/>
      <c r="G6315" s="110"/>
    </row>
    <row r="6316" spans="2:7" ht="21.75" customHeight="1">
      <c r="B6316" s="121">
        <v>41501</v>
      </c>
      <c r="C6316" s="118" t="s">
        <v>40</v>
      </c>
      <c r="D6316" s="119" t="s">
        <v>43</v>
      </c>
      <c r="E6316" s="32"/>
      <c r="G6316" s="110"/>
    </row>
    <row r="6317" spans="2:7" ht="21.75" customHeight="1">
      <c r="B6317" s="121">
        <v>41501</v>
      </c>
      <c r="C6317" s="118" t="s">
        <v>2</v>
      </c>
      <c r="D6317" s="119" t="s">
        <v>1193</v>
      </c>
      <c r="E6317" s="120"/>
      <c r="G6317" s="110"/>
    </row>
    <row r="6318" spans="2:7" ht="21.75" customHeight="1">
      <c r="B6318" s="121">
        <v>41501</v>
      </c>
      <c r="C6318" s="118" t="s">
        <v>94</v>
      </c>
      <c r="D6318" s="119" t="s">
        <v>1295</v>
      </c>
      <c r="E6318" s="78"/>
      <c r="G6318" s="110"/>
    </row>
    <row r="6319" spans="2:7" ht="21.75" customHeight="1">
      <c r="B6319" s="121">
        <v>41501</v>
      </c>
      <c r="C6319" s="118" t="s">
        <v>40</v>
      </c>
      <c r="D6319" s="119" t="s">
        <v>180</v>
      </c>
      <c r="E6319" s="78"/>
      <c r="G6319" s="110"/>
    </row>
    <row r="6320" spans="2:7" ht="21.75" customHeight="1">
      <c r="B6320" s="121">
        <v>41501</v>
      </c>
      <c r="C6320" s="118" t="s">
        <v>40</v>
      </c>
      <c r="D6320" s="119" t="s">
        <v>180</v>
      </c>
      <c r="E6320" s="78"/>
      <c r="G6320" s="110"/>
    </row>
    <row r="6321" spans="2:7" ht="21.75" customHeight="1">
      <c r="B6321" s="121">
        <v>41501</v>
      </c>
      <c r="C6321" s="118" t="s">
        <v>2</v>
      </c>
      <c r="D6321" s="119" t="s">
        <v>1198</v>
      </c>
      <c r="E6321" s="78"/>
      <c r="G6321" s="110"/>
    </row>
    <row r="6322" spans="2:7" ht="21.75" customHeight="1">
      <c r="B6322" s="121">
        <v>41501</v>
      </c>
      <c r="C6322" s="118" t="s">
        <v>40</v>
      </c>
      <c r="D6322" s="119" t="s">
        <v>43</v>
      </c>
      <c r="E6322" s="78"/>
      <c r="G6322" s="110"/>
    </row>
    <row r="6323" spans="2:7" ht="21.75" customHeight="1">
      <c r="B6323" s="121">
        <v>41501</v>
      </c>
      <c r="C6323" s="118" t="s">
        <v>40</v>
      </c>
      <c r="D6323" s="119" t="s">
        <v>43</v>
      </c>
      <c r="E6323" s="78"/>
      <c r="G6323" s="110"/>
    </row>
    <row r="6324" spans="2:7" ht="21.75" customHeight="1">
      <c r="B6324" s="121">
        <v>41501</v>
      </c>
      <c r="C6324" s="118" t="s">
        <v>28</v>
      </c>
      <c r="D6324" s="119" t="s">
        <v>114</v>
      </c>
      <c r="E6324" s="9"/>
      <c r="G6324" s="110"/>
    </row>
    <row r="6325" spans="2:7" ht="21.75" customHeight="1">
      <c r="B6325" s="121">
        <v>41501</v>
      </c>
      <c r="C6325" s="118" t="s">
        <v>392</v>
      </c>
      <c r="D6325" s="119" t="s">
        <v>1296</v>
      </c>
      <c r="E6325" s="9"/>
      <c r="G6325" s="110"/>
    </row>
    <row r="6326" spans="2:7" ht="21.75" customHeight="1">
      <c r="B6326" s="121">
        <v>41501</v>
      </c>
      <c r="C6326" s="118" t="s">
        <v>2</v>
      </c>
      <c r="D6326" s="119" t="s">
        <v>105</v>
      </c>
      <c r="E6326" s="9"/>
      <c r="G6326" s="110"/>
    </row>
    <row r="6327" spans="2:7" ht="21.75" customHeight="1">
      <c r="B6327" s="121">
        <v>41501</v>
      </c>
      <c r="C6327" s="118" t="s">
        <v>40</v>
      </c>
      <c r="D6327" s="119" t="s">
        <v>180</v>
      </c>
      <c r="E6327" s="9"/>
      <c r="G6327" s="110"/>
    </row>
    <row r="6328" spans="2:7" ht="21.75" customHeight="1">
      <c r="B6328" s="121">
        <v>41501</v>
      </c>
      <c r="C6328" s="118" t="s">
        <v>28</v>
      </c>
      <c r="D6328" s="119" t="s">
        <v>107</v>
      </c>
      <c r="E6328" s="9"/>
      <c r="G6328" s="110"/>
    </row>
    <row r="6329" spans="2:7" ht="21.75" customHeight="1">
      <c r="B6329" s="121">
        <v>41501</v>
      </c>
      <c r="C6329" s="118" t="s">
        <v>392</v>
      </c>
      <c r="D6329" s="118" t="s">
        <v>1296</v>
      </c>
      <c r="E6329" s="9"/>
      <c r="G6329" s="110"/>
    </row>
    <row r="6330" spans="2:7" ht="21.75" customHeight="1">
      <c r="B6330" s="121" t="s">
        <v>1297</v>
      </c>
      <c r="C6330" s="118" t="s">
        <v>40</v>
      </c>
      <c r="D6330" s="119" t="s">
        <v>180</v>
      </c>
      <c r="E6330" s="120"/>
      <c r="G6330" s="110"/>
    </row>
    <row r="6331" spans="2:7" ht="21.75" customHeight="1">
      <c r="B6331" s="121" t="s">
        <v>1297</v>
      </c>
      <c r="C6331" s="118" t="s">
        <v>40</v>
      </c>
      <c r="D6331" s="119" t="s">
        <v>180</v>
      </c>
      <c r="E6331" s="120"/>
      <c r="G6331" s="110"/>
    </row>
    <row r="6332" spans="2:7" ht="21.75" customHeight="1">
      <c r="B6332" s="121" t="s">
        <v>1297</v>
      </c>
      <c r="C6332" s="118" t="s">
        <v>28</v>
      </c>
      <c r="D6332" s="119" t="s">
        <v>1287</v>
      </c>
      <c r="E6332" s="120"/>
      <c r="G6332" s="110"/>
    </row>
    <row r="6333" spans="2:7" ht="21.75" customHeight="1">
      <c r="B6333" s="121" t="s">
        <v>1297</v>
      </c>
      <c r="C6333" s="118" t="s">
        <v>28</v>
      </c>
      <c r="D6333" s="119" t="s">
        <v>1287</v>
      </c>
      <c r="E6333" s="117"/>
      <c r="G6333" s="110"/>
    </row>
    <row r="6334" spans="2:7" ht="21.75" customHeight="1">
      <c r="B6334" s="121" t="s">
        <v>1297</v>
      </c>
      <c r="C6334" s="118" t="s">
        <v>2</v>
      </c>
      <c r="D6334" s="119" t="s">
        <v>182</v>
      </c>
      <c r="E6334" s="117"/>
      <c r="G6334" s="110"/>
    </row>
    <row r="6335" spans="2:7" ht="21.75" customHeight="1">
      <c r="B6335" s="121" t="s">
        <v>1297</v>
      </c>
      <c r="C6335" s="118" t="s">
        <v>155</v>
      </c>
      <c r="D6335" s="119" t="s">
        <v>156</v>
      </c>
      <c r="E6335" s="117"/>
      <c r="G6335" s="110"/>
    </row>
    <row r="6336" spans="2:7" ht="21.75" customHeight="1">
      <c r="B6336" s="121" t="s">
        <v>1297</v>
      </c>
      <c r="C6336" s="118" t="s">
        <v>184</v>
      </c>
      <c r="D6336" s="119" t="s">
        <v>110</v>
      </c>
      <c r="E6336" s="120"/>
      <c r="G6336" s="110"/>
    </row>
    <row r="6337" spans="2:7" ht="21.75" customHeight="1">
      <c r="B6337" s="121" t="s">
        <v>1297</v>
      </c>
      <c r="C6337" s="118" t="s">
        <v>40</v>
      </c>
      <c r="D6337" s="119" t="s">
        <v>180</v>
      </c>
      <c r="E6337" s="117"/>
      <c r="G6337" s="110"/>
    </row>
    <row r="6338" spans="2:7" ht="21.75" customHeight="1">
      <c r="B6338" s="121" t="s">
        <v>1297</v>
      </c>
      <c r="C6338" s="118" t="s">
        <v>94</v>
      </c>
      <c r="D6338" s="119" t="s">
        <v>1189</v>
      </c>
      <c r="E6338" s="120"/>
      <c r="G6338" s="110"/>
    </row>
    <row r="6339" spans="2:7" ht="21.75" customHeight="1">
      <c r="B6339" s="121" t="s">
        <v>1297</v>
      </c>
      <c r="C6339" s="118" t="s">
        <v>28</v>
      </c>
      <c r="D6339" s="119" t="s">
        <v>1287</v>
      </c>
      <c r="E6339" s="111"/>
      <c r="G6339" s="110"/>
    </row>
    <row r="6340" spans="2:7" ht="21.75" customHeight="1">
      <c r="B6340" s="121" t="s">
        <v>1297</v>
      </c>
      <c r="C6340" s="118" t="s">
        <v>2</v>
      </c>
      <c r="D6340" s="119" t="s">
        <v>182</v>
      </c>
      <c r="E6340" s="112"/>
      <c r="G6340" s="110"/>
    </row>
    <row r="6341" spans="2:7" ht="21.75" customHeight="1">
      <c r="B6341" s="121" t="s">
        <v>1297</v>
      </c>
      <c r="C6341" s="118" t="s">
        <v>40</v>
      </c>
      <c r="D6341" s="119" t="s">
        <v>180</v>
      </c>
      <c r="E6341" s="112"/>
      <c r="G6341" s="110"/>
    </row>
    <row r="6342" spans="2:7" ht="21.75" customHeight="1">
      <c r="B6342" s="121">
        <v>41505</v>
      </c>
      <c r="C6342" s="118" t="s">
        <v>2</v>
      </c>
      <c r="D6342" s="119" t="s">
        <v>1160</v>
      </c>
      <c r="E6342" s="120"/>
      <c r="G6342" s="110"/>
    </row>
    <row r="6343" spans="2:7" ht="21.75" customHeight="1">
      <c r="B6343" s="121">
        <v>41505</v>
      </c>
      <c r="C6343" s="118" t="s">
        <v>94</v>
      </c>
      <c r="D6343" s="119" t="s">
        <v>1183</v>
      </c>
      <c r="E6343" s="120"/>
      <c r="G6343" s="110"/>
    </row>
    <row r="6344" spans="2:7" ht="21.75" customHeight="1">
      <c r="B6344" s="121">
        <v>41505</v>
      </c>
      <c r="C6344" s="118" t="s">
        <v>28</v>
      </c>
      <c r="D6344" s="119" t="s">
        <v>181</v>
      </c>
      <c r="E6344" s="120"/>
      <c r="G6344" s="110"/>
    </row>
    <row r="6345" spans="2:7" ht="21.75" customHeight="1">
      <c r="B6345" s="121">
        <v>41505</v>
      </c>
      <c r="C6345" s="118" t="s">
        <v>28</v>
      </c>
      <c r="D6345" s="119" t="s">
        <v>181</v>
      </c>
      <c r="E6345" s="117"/>
      <c r="G6345" s="110"/>
    </row>
    <row r="6346" spans="2:7" ht="21.75" customHeight="1">
      <c r="B6346" s="121">
        <v>41505</v>
      </c>
      <c r="C6346" s="118" t="s">
        <v>28</v>
      </c>
      <c r="D6346" s="119" t="s">
        <v>1287</v>
      </c>
      <c r="E6346" s="117"/>
      <c r="G6346" s="110"/>
    </row>
    <row r="6347" spans="2:7" ht="21.75" customHeight="1">
      <c r="B6347" s="121">
        <v>41505</v>
      </c>
      <c r="C6347" s="118" t="s">
        <v>155</v>
      </c>
      <c r="D6347" s="119" t="s">
        <v>1298</v>
      </c>
      <c r="E6347" s="117"/>
      <c r="G6347" s="110"/>
    </row>
    <row r="6348" spans="2:7" ht="21.75" customHeight="1">
      <c r="B6348" s="121">
        <v>41505</v>
      </c>
      <c r="C6348" s="118" t="s">
        <v>184</v>
      </c>
      <c r="D6348" s="119" t="s">
        <v>62</v>
      </c>
      <c r="E6348" s="120"/>
      <c r="G6348" s="110"/>
    </row>
    <row r="6349" spans="2:7" ht="21.75" customHeight="1">
      <c r="B6349" s="121">
        <v>41505</v>
      </c>
      <c r="C6349" s="118" t="s">
        <v>2</v>
      </c>
      <c r="D6349" s="119" t="s">
        <v>1299</v>
      </c>
      <c r="E6349" s="117"/>
      <c r="G6349" s="110"/>
    </row>
    <row r="6350" spans="2:7" ht="21.75" customHeight="1">
      <c r="B6350" s="121">
        <v>41505</v>
      </c>
      <c r="C6350" s="118" t="s">
        <v>28</v>
      </c>
      <c r="D6350" s="119" t="s">
        <v>1287</v>
      </c>
      <c r="E6350" s="120"/>
      <c r="G6350" s="110"/>
    </row>
    <row r="6351" spans="2:7" ht="21.75" customHeight="1">
      <c r="B6351" s="121">
        <v>41505</v>
      </c>
      <c r="C6351" s="118" t="s">
        <v>94</v>
      </c>
      <c r="D6351" s="119" t="s">
        <v>1183</v>
      </c>
      <c r="E6351" s="111"/>
      <c r="G6351" s="110"/>
    </row>
    <row r="6352" spans="2:7" ht="21.75" customHeight="1">
      <c r="B6352" s="121">
        <v>41505</v>
      </c>
      <c r="C6352" s="118" t="s">
        <v>18</v>
      </c>
      <c r="D6352" s="119" t="s">
        <v>112</v>
      </c>
      <c r="E6352" s="112"/>
      <c r="G6352" s="110"/>
    </row>
    <row r="6353" spans="2:7" ht="21.75" customHeight="1">
      <c r="B6353" s="121">
        <v>41505</v>
      </c>
      <c r="C6353" s="118" t="s">
        <v>40</v>
      </c>
      <c r="D6353" s="119" t="s">
        <v>180</v>
      </c>
      <c r="E6353" s="112"/>
      <c r="G6353" s="110"/>
    </row>
    <row r="6354" spans="2:7" ht="21.75" customHeight="1">
      <c r="B6354" s="121">
        <v>41505</v>
      </c>
      <c r="C6354" s="118" t="s">
        <v>40</v>
      </c>
      <c r="D6354" s="119" t="s">
        <v>43</v>
      </c>
      <c r="E6354" s="113"/>
      <c r="G6354" s="110"/>
    </row>
    <row r="6355" spans="2:7" ht="21.75" customHeight="1">
      <c r="B6355" s="121">
        <v>41505</v>
      </c>
      <c r="C6355" s="118" t="s">
        <v>94</v>
      </c>
      <c r="D6355" s="119" t="s">
        <v>1108</v>
      </c>
      <c r="E6355" s="32"/>
      <c r="G6355" s="110"/>
    </row>
    <row r="6356" spans="2:7" ht="21.75" customHeight="1">
      <c r="B6356" s="121">
        <v>41505</v>
      </c>
      <c r="C6356" s="118" t="s">
        <v>40</v>
      </c>
      <c r="D6356" s="119" t="s">
        <v>43</v>
      </c>
      <c r="E6356" s="120"/>
      <c r="G6356" s="110"/>
    </row>
    <row r="6357" spans="2:7" ht="21.75" customHeight="1">
      <c r="B6357" s="121">
        <v>41505</v>
      </c>
      <c r="C6357" s="118" t="s">
        <v>2</v>
      </c>
      <c r="D6357" s="119" t="s">
        <v>182</v>
      </c>
      <c r="E6357" s="78"/>
      <c r="G6357" s="110"/>
    </row>
    <row r="6358" spans="2:7" ht="21.75" customHeight="1">
      <c r="B6358" s="121">
        <v>41505</v>
      </c>
      <c r="C6358" s="118" t="s">
        <v>28</v>
      </c>
      <c r="D6358" s="119" t="s">
        <v>114</v>
      </c>
      <c r="E6358" s="78"/>
      <c r="G6358" s="110"/>
    </row>
    <row r="6359" spans="2:7" ht="21.75" customHeight="1">
      <c r="B6359" s="121">
        <v>41505</v>
      </c>
      <c r="C6359" s="118" t="s">
        <v>392</v>
      </c>
      <c r="D6359" s="119" t="s">
        <v>1115</v>
      </c>
      <c r="E6359" s="78"/>
      <c r="G6359" s="110"/>
    </row>
    <row r="6360" spans="2:7" ht="21.75" customHeight="1">
      <c r="B6360" s="121">
        <v>41505</v>
      </c>
      <c r="C6360" s="118" t="s">
        <v>40</v>
      </c>
      <c r="D6360" s="119" t="s">
        <v>43</v>
      </c>
      <c r="E6360" s="78"/>
      <c r="G6360" s="110"/>
    </row>
    <row r="6361" spans="2:7" ht="21.75" customHeight="1">
      <c r="B6361" s="121">
        <v>41505</v>
      </c>
      <c r="C6361" s="118" t="s">
        <v>40</v>
      </c>
      <c r="D6361" s="119" t="s">
        <v>43</v>
      </c>
      <c r="E6361" s="78"/>
      <c r="G6361" s="110"/>
    </row>
    <row r="6362" spans="2:7" ht="21.75" customHeight="1">
      <c r="B6362" s="121">
        <v>41505</v>
      </c>
      <c r="C6362" s="118" t="s">
        <v>40</v>
      </c>
      <c r="D6362" s="119" t="s">
        <v>43</v>
      </c>
      <c r="E6362" s="78"/>
      <c r="G6362" s="110"/>
    </row>
    <row r="6363" spans="2:7" ht="21.75" customHeight="1">
      <c r="B6363" s="121">
        <v>41505</v>
      </c>
      <c r="C6363" s="118" t="s">
        <v>28</v>
      </c>
      <c r="D6363" s="119" t="s">
        <v>114</v>
      </c>
      <c r="E6363" s="9"/>
      <c r="G6363" s="110"/>
    </row>
    <row r="6364" spans="2:7" ht="21.75" customHeight="1">
      <c r="B6364" s="121">
        <v>41505</v>
      </c>
      <c r="C6364" s="118" t="s">
        <v>28</v>
      </c>
      <c r="D6364" s="119" t="s">
        <v>107</v>
      </c>
      <c r="E6364" s="9"/>
      <c r="G6364" s="110"/>
    </row>
    <row r="6365" spans="2:7" ht="21.75" customHeight="1">
      <c r="B6365" s="121">
        <v>41505</v>
      </c>
      <c r="C6365" s="118" t="s">
        <v>2</v>
      </c>
      <c r="D6365" s="119" t="s">
        <v>182</v>
      </c>
      <c r="E6365" s="9"/>
      <c r="G6365" s="110"/>
    </row>
    <row r="6366" spans="2:7" ht="21.75" customHeight="1">
      <c r="B6366" s="121">
        <v>41506</v>
      </c>
      <c r="C6366" s="118" t="s">
        <v>94</v>
      </c>
      <c r="D6366" s="119" t="s">
        <v>1183</v>
      </c>
      <c r="E6366" s="120"/>
      <c r="G6366" s="110"/>
    </row>
    <row r="6367" spans="2:7" ht="21.75" customHeight="1">
      <c r="B6367" s="121">
        <v>41506</v>
      </c>
      <c r="C6367" s="118" t="s">
        <v>2</v>
      </c>
      <c r="D6367" s="119" t="s">
        <v>182</v>
      </c>
      <c r="E6367" s="120"/>
      <c r="G6367" s="110"/>
    </row>
    <row r="6368" spans="2:7" ht="21.75" customHeight="1">
      <c r="B6368" s="121">
        <v>41506</v>
      </c>
      <c r="C6368" s="118" t="s">
        <v>2</v>
      </c>
      <c r="D6368" s="119" t="s">
        <v>182</v>
      </c>
      <c r="E6368" s="120"/>
      <c r="G6368" s="110"/>
    </row>
    <row r="6369" spans="2:7" ht="21.75" customHeight="1">
      <c r="B6369" s="121">
        <v>41506</v>
      </c>
      <c r="C6369" s="118" t="s">
        <v>28</v>
      </c>
      <c r="D6369" s="119" t="s">
        <v>1300</v>
      </c>
      <c r="E6369" s="117"/>
      <c r="G6369" s="110"/>
    </row>
    <row r="6370" spans="2:7" ht="21.75" customHeight="1">
      <c r="B6370" s="121">
        <v>41506</v>
      </c>
      <c r="C6370" s="118" t="s">
        <v>184</v>
      </c>
      <c r="D6370" s="119" t="s">
        <v>62</v>
      </c>
      <c r="E6370" s="117"/>
      <c r="G6370" s="110"/>
    </row>
    <row r="6371" spans="2:7" ht="21.75" customHeight="1">
      <c r="B6371" s="121">
        <v>41506</v>
      </c>
      <c r="C6371" s="118" t="s">
        <v>2</v>
      </c>
      <c r="D6371" s="119" t="s">
        <v>182</v>
      </c>
      <c r="E6371" s="117"/>
      <c r="G6371" s="110"/>
    </row>
    <row r="6372" spans="2:7" ht="21.75" customHeight="1">
      <c r="B6372" s="121">
        <v>41506</v>
      </c>
      <c r="C6372" s="118" t="s">
        <v>40</v>
      </c>
      <c r="D6372" s="119" t="s">
        <v>43</v>
      </c>
      <c r="E6372" s="120"/>
      <c r="G6372" s="110"/>
    </row>
    <row r="6373" spans="2:7" ht="21.75" customHeight="1">
      <c r="B6373" s="121">
        <v>41506</v>
      </c>
      <c r="C6373" s="118" t="s">
        <v>2</v>
      </c>
      <c r="D6373" s="119" t="s">
        <v>182</v>
      </c>
      <c r="E6373" s="117"/>
      <c r="G6373" s="110"/>
    </row>
    <row r="6374" spans="2:7" ht="21.75" customHeight="1">
      <c r="B6374" s="121">
        <v>41506</v>
      </c>
      <c r="C6374" s="118" t="s">
        <v>28</v>
      </c>
      <c r="D6374" s="119" t="s">
        <v>114</v>
      </c>
      <c r="E6374" s="120"/>
      <c r="G6374" s="110"/>
    </row>
    <row r="6375" spans="2:7" ht="21.75" customHeight="1">
      <c r="B6375" s="121">
        <v>41506</v>
      </c>
      <c r="C6375" s="118" t="s">
        <v>956</v>
      </c>
      <c r="D6375" s="119" t="s">
        <v>1238</v>
      </c>
      <c r="E6375" s="111"/>
      <c r="G6375" s="110"/>
    </row>
    <row r="6376" spans="2:7" ht="21.75" customHeight="1">
      <c r="B6376" s="121">
        <v>41506</v>
      </c>
      <c r="C6376" s="118" t="s">
        <v>40</v>
      </c>
      <c r="D6376" s="119" t="s">
        <v>1218</v>
      </c>
      <c r="E6376" s="112"/>
      <c r="G6376" s="110"/>
    </row>
    <row r="6377" spans="2:7" ht="21.75" customHeight="1">
      <c r="B6377" s="121">
        <v>41506</v>
      </c>
      <c r="C6377" s="118" t="s">
        <v>2</v>
      </c>
      <c r="D6377" s="119" t="s">
        <v>182</v>
      </c>
      <c r="E6377" s="112"/>
      <c r="G6377" s="110"/>
    </row>
    <row r="6378" spans="2:7" ht="21.75" customHeight="1">
      <c r="B6378" s="121">
        <v>41506</v>
      </c>
      <c r="C6378" s="118" t="s">
        <v>28</v>
      </c>
      <c r="D6378" s="119" t="s">
        <v>107</v>
      </c>
      <c r="E6378" s="113"/>
      <c r="G6378" s="110"/>
    </row>
    <row r="6379" spans="2:7" ht="21.75" customHeight="1">
      <c r="B6379" s="121">
        <v>41506</v>
      </c>
      <c r="C6379" s="118" t="s">
        <v>2</v>
      </c>
      <c r="D6379" s="119" t="s">
        <v>105</v>
      </c>
      <c r="E6379" s="32"/>
      <c r="G6379" s="110"/>
    </row>
    <row r="6380" spans="2:7" ht="21.75" customHeight="1">
      <c r="B6380" s="121">
        <v>41506</v>
      </c>
      <c r="C6380" s="118" t="s">
        <v>28</v>
      </c>
      <c r="D6380" s="119" t="s">
        <v>126</v>
      </c>
      <c r="E6380" s="120"/>
      <c r="G6380" s="110"/>
    </row>
    <row r="6381" spans="2:7" ht="21.75" customHeight="1">
      <c r="B6381" s="121">
        <v>41506</v>
      </c>
      <c r="C6381" s="118" t="s">
        <v>40</v>
      </c>
      <c r="D6381" s="119" t="s">
        <v>43</v>
      </c>
      <c r="E6381" s="78"/>
      <c r="G6381" s="110"/>
    </row>
    <row r="6382" spans="2:7" ht="21.75" customHeight="1">
      <c r="B6382" s="121">
        <v>41506</v>
      </c>
      <c r="C6382" s="118" t="s">
        <v>40</v>
      </c>
      <c r="D6382" s="119" t="s">
        <v>180</v>
      </c>
      <c r="E6382" s="78"/>
      <c r="G6382" s="110"/>
    </row>
    <row r="6383" spans="2:7" ht="21.75" customHeight="1">
      <c r="B6383" s="121">
        <v>41506</v>
      </c>
      <c r="C6383" s="118" t="s">
        <v>94</v>
      </c>
      <c r="D6383" s="118" t="s">
        <v>1108</v>
      </c>
      <c r="E6383" s="78"/>
      <c r="G6383" s="110"/>
    </row>
    <row r="6384" spans="2:7" ht="21.75" customHeight="1">
      <c r="B6384" s="121">
        <v>41506</v>
      </c>
      <c r="C6384" s="118" t="s">
        <v>40</v>
      </c>
      <c r="D6384" s="118" t="s">
        <v>180</v>
      </c>
      <c r="E6384" s="78"/>
      <c r="G6384" s="110"/>
    </row>
    <row r="6385" spans="2:7" ht="21.75" customHeight="1">
      <c r="B6385" s="121">
        <v>41506</v>
      </c>
      <c r="C6385" s="118" t="s">
        <v>2</v>
      </c>
      <c r="D6385" s="118" t="s">
        <v>182</v>
      </c>
      <c r="E6385" s="78"/>
      <c r="G6385" s="110"/>
    </row>
    <row r="6386" spans="2:7" ht="21.75" customHeight="1">
      <c r="B6386" s="121">
        <v>41506</v>
      </c>
      <c r="C6386" s="118" t="s">
        <v>40</v>
      </c>
      <c r="D6386" s="118" t="s">
        <v>43</v>
      </c>
      <c r="E6386" s="78"/>
      <c r="G6386" s="110"/>
    </row>
    <row r="6387" spans="2:7" ht="21.75" customHeight="1">
      <c r="B6387" s="121">
        <v>41507</v>
      </c>
      <c r="C6387" s="118" t="s">
        <v>28</v>
      </c>
      <c r="D6387" s="119" t="s">
        <v>1287</v>
      </c>
      <c r="E6387" s="120"/>
      <c r="G6387" s="110"/>
    </row>
    <row r="6388" spans="2:7" ht="21.75" customHeight="1">
      <c r="B6388" s="121">
        <v>41507</v>
      </c>
      <c r="C6388" s="118" t="s">
        <v>2</v>
      </c>
      <c r="D6388" s="119" t="s">
        <v>182</v>
      </c>
      <c r="E6388" s="120"/>
      <c r="G6388" s="110"/>
    </row>
    <row r="6389" spans="2:7" ht="21.75" customHeight="1">
      <c r="B6389" s="121">
        <v>41507</v>
      </c>
      <c r="C6389" s="118" t="s">
        <v>18</v>
      </c>
      <c r="D6389" s="119" t="s">
        <v>112</v>
      </c>
      <c r="E6389" s="120"/>
      <c r="G6389" s="110"/>
    </row>
    <row r="6390" spans="2:7" ht="21.75" customHeight="1">
      <c r="B6390" s="121">
        <v>41507</v>
      </c>
      <c r="C6390" s="118" t="s">
        <v>2</v>
      </c>
      <c r="D6390" s="119" t="s">
        <v>182</v>
      </c>
      <c r="E6390" s="117"/>
      <c r="G6390" s="110"/>
    </row>
    <row r="6391" spans="2:7" ht="21.75" customHeight="1">
      <c r="B6391" s="121">
        <v>41507</v>
      </c>
      <c r="C6391" s="118" t="s">
        <v>2</v>
      </c>
      <c r="D6391" s="119" t="s">
        <v>105</v>
      </c>
      <c r="E6391" s="117"/>
      <c r="G6391" s="110"/>
    </row>
    <row r="6392" spans="2:7" ht="21.75" customHeight="1">
      <c r="B6392" s="121">
        <v>41507</v>
      </c>
      <c r="C6392" s="118" t="s">
        <v>40</v>
      </c>
      <c r="D6392" s="119" t="s">
        <v>1192</v>
      </c>
      <c r="E6392" s="117"/>
      <c r="G6392" s="110"/>
    </row>
    <row r="6393" spans="2:7" ht="21.75" customHeight="1">
      <c r="B6393" s="121">
        <v>41507</v>
      </c>
      <c r="C6393" s="118" t="s">
        <v>2</v>
      </c>
      <c r="D6393" s="119" t="s">
        <v>1160</v>
      </c>
      <c r="E6393" s="120"/>
      <c r="G6393" s="110"/>
    </row>
    <row r="6394" spans="2:7" ht="21.75" customHeight="1">
      <c r="B6394" s="121">
        <v>41507</v>
      </c>
      <c r="C6394" s="118" t="s">
        <v>28</v>
      </c>
      <c r="D6394" s="119" t="s">
        <v>1287</v>
      </c>
      <c r="E6394" s="117"/>
      <c r="G6394" s="110"/>
    </row>
    <row r="6395" spans="2:7" ht="21.75" customHeight="1">
      <c r="B6395" s="121">
        <v>41507</v>
      </c>
      <c r="C6395" s="118" t="s">
        <v>28</v>
      </c>
      <c r="D6395" s="119" t="s">
        <v>1287</v>
      </c>
      <c r="E6395" s="120"/>
      <c r="G6395" s="110"/>
    </row>
    <row r="6396" spans="2:7" ht="21.75" customHeight="1">
      <c r="B6396" s="121">
        <v>41507</v>
      </c>
      <c r="C6396" s="118" t="s">
        <v>40</v>
      </c>
      <c r="D6396" s="119" t="s">
        <v>178</v>
      </c>
      <c r="E6396" s="111"/>
      <c r="G6396" s="110"/>
    </row>
    <row r="6397" spans="2:7" ht="21.75" customHeight="1">
      <c r="B6397" s="121">
        <v>41507</v>
      </c>
      <c r="C6397" s="118" t="s">
        <v>184</v>
      </c>
      <c r="D6397" s="119" t="s">
        <v>62</v>
      </c>
      <c r="E6397" s="112"/>
      <c r="G6397" s="110"/>
    </row>
    <row r="6398" spans="2:7" ht="21.75" customHeight="1">
      <c r="B6398" s="121">
        <v>41507</v>
      </c>
      <c r="C6398" s="118" t="s">
        <v>40</v>
      </c>
      <c r="D6398" s="119" t="s">
        <v>178</v>
      </c>
      <c r="E6398" s="112"/>
      <c r="G6398" s="110"/>
    </row>
    <row r="6399" spans="2:7" ht="21.75" customHeight="1">
      <c r="B6399" s="121">
        <v>41507</v>
      </c>
      <c r="C6399" s="118" t="s">
        <v>40</v>
      </c>
      <c r="D6399" s="119" t="s">
        <v>43</v>
      </c>
      <c r="E6399" s="113"/>
      <c r="G6399" s="110"/>
    </row>
    <row r="6400" spans="2:7" ht="21.75" customHeight="1">
      <c r="B6400" s="121">
        <v>41507</v>
      </c>
      <c r="C6400" s="118" t="s">
        <v>40</v>
      </c>
      <c r="D6400" s="119" t="s">
        <v>180</v>
      </c>
      <c r="E6400" s="32"/>
      <c r="G6400" s="110"/>
    </row>
    <row r="6401" spans="2:7" ht="21.75" customHeight="1">
      <c r="B6401" s="121">
        <v>41507</v>
      </c>
      <c r="C6401" s="118" t="s">
        <v>3</v>
      </c>
      <c r="D6401" s="119" t="s">
        <v>1194</v>
      </c>
      <c r="E6401" s="120"/>
      <c r="G6401" s="110"/>
    </row>
    <row r="6402" spans="2:7" ht="21.75" customHeight="1">
      <c r="B6402" s="121">
        <v>41507</v>
      </c>
      <c r="C6402" s="118" t="s">
        <v>28</v>
      </c>
      <c r="D6402" s="119" t="s">
        <v>850</v>
      </c>
      <c r="E6402" s="78"/>
      <c r="G6402" s="110"/>
    </row>
    <row r="6403" spans="2:7" ht="21.75" customHeight="1">
      <c r="B6403" s="121">
        <v>41507</v>
      </c>
      <c r="C6403" s="118" t="s">
        <v>40</v>
      </c>
      <c r="D6403" s="118" t="s">
        <v>180</v>
      </c>
      <c r="E6403" s="78"/>
      <c r="G6403" s="110"/>
    </row>
    <row r="6404" spans="2:7" ht="21.75" customHeight="1">
      <c r="B6404" s="121">
        <v>41507</v>
      </c>
      <c r="C6404" s="118" t="s">
        <v>40</v>
      </c>
      <c r="D6404" s="118" t="s">
        <v>43</v>
      </c>
      <c r="E6404" s="78"/>
      <c r="G6404" s="110"/>
    </row>
    <row r="6405" spans="2:7" ht="21.75" customHeight="1">
      <c r="B6405" s="121">
        <v>41507</v>
      </c>
      <c r="C6405" s="118" t="s">
        <v>94</v>
      </c>
      <c r="D6405" s="118" t="s">
        <v>1108</v>
      </c>
      <c r="E6405" s="78"/>
      <c r="G6405" s="110"/>
    </row>
    <row r="6406" spans="2:7" ht="21.75" customHeight="1">
      <c r="B6406" s="121">
        <v>41507</v>
      </c>
      <c r="C6406" s="118" t="s">
        <v>2</v>
      </c>
      <c r="D6406" s="118" t="s">
        <v>182</v>
      </c>
      <c r="E6406" s="78"/>
      <c r="G6406" s="110"/>
    </row>
    <row r="6407" spans="2:7" ht="21.75" customHeight="1">
      <c r="B6407" s="121">
        <v>41507</v>
      </c>
      <c r="C6407" s="118" t="s">
        <v>2</v>
      </c>
      <c r="D6407" s="118" t="s">
        <v>105</v>
      </c>
      <c r="E6407" s="78"/>
      <c r="G6407" s="110"/>
    </row>
    <row r="6408" spans="2:7" ht="21.75" customHeight="1">
      <c r="B6408" s="121">
        <v>41507</v>
      </c>
      <c r="C6408" s="118" t="s">
        <v>28</v>
      </c>
      <c r="D6408" s="118" t="s">
        <v>107</v>
      </c>
      <c r="E6408" s="9"/>
      <c r="G6408" s="110"/>
    </row>
    <row r="6409" spans="2:7" ht="21.75" customHeight="1">
      <c r="B6409" s="121">
        <v>41508</v>
      </c>
      <c r="C6409" s="118" t="s">
        <v>28</v>
      </c>
      <c r="D6409" s="119" t="s">
        <v>1287</v>
      </c>
      <c r="E6409" s="120"/>
      <c r="G6409" s="110"/>
    </row>
    <row r="6410" spans="2:7" ht="21.75" customHeight="1">
      <c r="B6410" s="121">
        <v>41508</v>
      </c>
      <c r="C6410" s="118" t="s">
        <v>2</v>
      </c>
      <c r="D6410" s="119" t="s">
        <v>182</v>
      </c>
      <c r="E6410" s="120"/>
      <c r="G6410" s="110"/>
    </row>
    <row r="6411" spans="2:7" ht="21.75" customHeight="1">
      <c r="B6411" s="121">
        <v>41508</v>
      </c>
      <c r="C6411" s="118" t="s">
        <v>392</v>
      </c>
      <c r="D6411" s="119" t="s">
        <v>1115</v>
      </c>
      <c r="E6411" s="120"/>
      <c r="G6411" s="110"/>
    </row>
    <row r="6412" spans="2:7" ht="21.75" customHeight="1">
      <c r="B6412" s="121">
        <v>41508</v>
      </c>
      <c r="C6412" s="118" t="s">
        <v>184</v>
      </c>
      <c r="D6412" s="119" t="s">
        <v>62</v>
      </c>
      <c r="E6412" s="117"/>
      <c r="G6412" s="110"/>
    </row>
    <row r="6413" spans="2:7" ht="21.75" customHeight="1">
      <c r="B6413" s="121">
        <v>41508</v>
      </c>
      <c r="C6413" s="118" t="s">
        <v>2</v>
      </c>
      <c r="D6413" s="119" t="s">
        <v>182</v>
      </c>
      <c r="E6413" s="117"/>
      <c r="G6413" s="110"/>
    </row>
    <row r="6414" spans="2:7" ht="21.75" customHeight="1">
      <c r="B6414" s="121">
        <v>41508</v>
      </c>
      <c r="C6414" s="118" t="s">
        <v>40</v>
      </c>
      <c r="D6414" s="119" t="s">
        <v>1192</v>
      </c>
      <c r="E6414" s="117"/>
      <c r="G6414" s="110"/>
    </row>
    <row r="6415" spans="2:7" ht="21.75" customHeight="1">
      <c r="B6415" s="121">
        <v>41508</v>
      </c>
      <c r="C6415" s="118" t="s">
        <v>94</v>
      </c>
      <c r="D6415" s="119" t="s">
        <v>1183</v>
      </c>
      <c r="E6415" s="120"/>
      <c r="G6415" s="110"/>
    </row>
    <row r="6416" spans="2:7" ht="21.75" customHeight="1">
      <c r="B6416" s="121">
        <v>41508</v>
      </c>
      <c r="C6416" s="118" t="s">
        <v>28</v>
      </c>
      <c r="D6416" s="119" t="s">
        <v>1287</v>
      </c>
      <c r="E6416" s="117"/>
      <c r="G6416" s="110"/>
    </row>
    <row r="6417" spans="2:7" ht="21.75" customHeight="1">
      <c r="B6417" s="121">
        <v>41508</v>
      </c>
      <c r="C6417" s="118" t="s">
        <v>28</v>
      </c>
      <c r="D6417" s="119" t="s">
        <v>431</v>
      </c>
      <c r="E6417" s="120"/>
      <c r="G6417" s="110"/>
    </row>
    <row r="6418" spans="2:7" ht="21.75" customHeight="1">
      <c r="B6418" s="121">
        <v>41508</v>
      </c>
      <c r="C6418" s="118" t="s">
        <v>94</v>
      </c>
      <c r="D6418" s="119" t="s">
        <v>1183</v>
      </c>
      <c r="E6418" s="111"/>
      <c r="G6418" s="110"/>
    </row>
    <row r="6419" spans="2:7" ht="21.75" customHeight="1">
      <c r="B6419" s="121">
        <v>41508</v>
      </c>
      <c r="C6419" s="118" t="s">
        <v>18</v>
      </c>
      <c r="D6419" s="119" t="s">
        <v>112</v>
      </c>
      <c r="E6419" s="112"/>
      <c r="G6419" s="110"/>
    </row>
    <row r="6420" spans="2:7" ht="21.75" customHeight="1">
      <c r="B6420" s="121">
        <v>41508</v>
      </c>
      <c r="C6420" s="118" t="s">
        <v>40</v>
      </c>
      <c r="D6420" s="119" t="s">
        <v>180</v>
      </c>
      <c r="E6420" s="112"/>
      <c r="G6420" s="110"/>
    </row>
    <row r="6421" spans="2:7" ht="21.75" customHeight="1">
      <c r="B6421" s="121">
        <v>41508</v>
      </c>
      <c r="C6421" s="118" t="s">
        <v>184</v>
      </c>
      <c r="D6421" s="119" t="s">
        <v>62</v>
      </c>
      <c r="E6421" s="113"/>
      <c r="G6421" s="110"/>
    </row>
    <row r="6422" spans="2:7" ht="21.75" customHeight="1">
      <c r="B6422" s="121">
        <v>41508</v>
      </c>
      <c r="C6422" s="118" t="s">
        <v>28</v>
      </c>
      <c r="D6422" s="119" t="s">
        <v>1287</v>
      </c>
      <c r="E6422" s="32"/>
      <c r="G6422" s="110"/>
    </row>
    <row r="6423" spans="2:7" ht="21.75" customHeight="1">
      <c r="B6423" s="121">
        <v>41508</v>
      </c>
      <c r="C6423" s="118" t="s">
        <v>94</v>
      </c>
      <c r="D6423" s="119" t="s">
        <v>1108</v>
      </c>
      <c r="E6423" s="120"/>
      <c r="G6423" s="110"/>
    </row>
    <row r="6424" spans="2:7" ht="21.75" customHeight="1">
      <c r="B6424" s="121">
        <v>41508</v>
      </c>
      <c r="C6424" s="118" t="s">
        <v>40</v>
      </c>
      <c r="D6424" s="119" t="s">
        <v>180</v>
      </c>
      <c r="E6424" s="78"/>
      <c r="G6424" s="110"/>
    </row>
    <row r="6425" spans="2:7" ht="21.75" customHeight="1">
      <c r="B6425" s="121">
        <v>41508</v>
      </c>
      <c r="C6425" s="118" t="s">
        <v>2</v>
      </c>
      <c r="D6425" s="119" t="s">
        <v>182</v>
      </c>
      <c r="E6425" s="78"/>
      <c r="G6425" s="110"/>
    </row>
    <row r="6426" spans="2:7" ht="21.75" customHeight="1">
      <c r="B6426" s="121">
        <v>41508</v>
      </c>
      <c r="C6426" s="118" t="s">
        <v>18</v>
      </c>
      <c r="D6426" s="119" t="s">
        <v>112</v>
      </c>
      <c r="E6426" s="78"/>
      <c r="G6426" s="110"/>
    </row>
    <row r="6427" spans="2:7" ht="21.75" customHeight="1">
      <c r="B6427" s="121">
        <v>41508</v>
      </c>
      <c r="C6427" s="118" t="s">
        <v>40</v>
      </c>
      <c r="D6427" s="119" t="s">
        <v>43</v>
      </c>
      <c r="E6427" s="78"/>
      <c r="G6427" s="110"/>
    </row>
    <row r="6428" spans="2:7" ht="21.75" customHeight="1">
      <c r="B6428" s="121">
        <v>41508</v>
      </c>
      <c r="C6428" s="118" t="s">
        <v>40</v>
      </c>
      <c r="D6428" s="119" t="s">
        <v>180</v>
      </c>
      <c r="E6428" s="78"/>
      <c r="G6428" s="110"/>
    </row>
    <row r="6429" spans="2:7" ht="21.75" customHeight="1">
      <c r="B6429" s="121">
        <v>41508</v>
      </c>
      <c r="C6429" s="118" t="s">
        <v>40</v>
      </c>
      <c r="D6429" s="119" t="s">
        <v>43</v>
      </c>
      <c r="E6429" s="78"/>
      <c r="G6429" s="110"/>
    </row>
    <row r="6430" spans="2:7" ht="21.75" customHeight="1">
      <c r="B6430" s="121">
        <v>41508</v>
      </c>
      <c r="C6430" s="118" t="s">
        <v>40</v>
      </c>
      <c r="D6430" s="119" t="s">
        <v>43</v>
      </c>
      <c r="E6430" s="9"/>
      <c r="G6430" s="110"/>
    </row>
    <row r="6431" spans="2:7" ht="21.75" customHeight="1">
      <c r="B6431" s="121">
        <v>41508</v>
      </c>
      <c r="C6431" s="118" t="s">
        <v>40</v>
      </c>
      <c r="D6431" s="119" t="s">
        <v>180</v>
      </c>
      <c r="E6431" s="9"/>
      <c r="G6431" s="110"/>
    </row>
    <row r="6432" spans="2:7" ht="21.75" customHeight="1">
      <c r="B6432" s="121">
        <v>41509</v>
      </c>
      <c r="C6432" s="118" t="s">
        <v>28</v>
      </c>
      <c r="D6432" s="119" t="s">
        <v>1187</v>
      </c>
      <c r="E6432" s="120"/>
      <c r="G6432" s="110"/>
    </row>
    <row r="6433" spans="2:7" ht="21.75" customHeight="1">
      <c r="B6433" s="121">
        <v>41509</v>
      </c>
      <c r="C6433" s="118" t="s">
        <v>40</v>
      </c>
      <c r="D6433" s="119" t="s">
        <v>180</v>
      </c>
      <c r="E6433" s="120"/>
      <c r="G6433" s="110"/>
    </row>
    <row r="6434" spans="2:7" ht="21.75" customHeight="1">
      <c r="B6434" s="121">
        <v>41509</v>
      </c>
      <c r="C6434" s="118" t="s">
        <v>28</v>
      </c>
      <c r="D6434" s="119" t="s">
        <v>114</v>
      </c>
      <c r="E6434" s="120"/>
      <c r="G6434" s="110"/>
    </row>
    <row r="6435" spans="2:7" ht="21.75" customHeight="1">
      <c r="B6435" s="121">
        <v>41509</v>
      </c>
      <c r="C6435" s="118" t="s">
        <v>28</v>
      </c>
      <c r="D6435" s="119" t="s">
        <v>114</v>
      </c>
      <c r="E6435" s="117"/>
      <c r="G6435" s="110"/>
    </row>
    <row r="6436" spans="2:7" ht="21.75" customHeight="1">
      <c r="B6436" s="121">
        <v>41509</v>
      </c>
      <c r="C6436" s="118" t="s">
        <v>2</v>
      </c>
      <c r="D6436" s="119" t="s">
        <v>105</v>
      </c>
      <c r="E6436" s="117"/>
      <c r="G6436" s="110"/>
    </row>
    <row r="6437" spans="2:7" ht="21.75" customHeight="1">
      <c r="B6437" s="121">
        <v>41509</v>
      </c>
      <c r="C6437" s="118" t="s">
        <v>28</v>
      </c>
      <c r="D6437" s="119" t="s">
        <v>181</v>
      </c>
      <c r="E6437" s="117"/>
      <c r="G6437" s="110"/>
    </row>
    <row r="6438" spans="2:7" ht="21.75" customHeight="1">
      <c r="B6438" s="121">
        <v>41509</v>
      </c>
      <c r="C6438" s="118" t="s">
        <v>40</v>
      </c>
      <c r="D6438" s="119" t="s">
        <v>1192</v>
      </c>
      <c r="E6438" s="120"/>
      <c r="G6438" s="110"/>
    </row>
    <row r="6439" spans="2:7" ht="21.75" customHeight="1">
      <c r="B6439" s="121">
        <v>41509</v>
      </c>
      <c r="C6439" s="118" t="s">
        <v>155</v>
      </c>
      <c r="D6439" s="119" t="s">
        <v>1110</v>
      </c>
      <c r="E6439" s="117"/>
      <c r="G6439" s="110"/>
    </row>
    <row r="6440" spans="2:7" ht="21.75" customHeight="1">
      <c r="B6440" s="121">
        <v>41509</v>
      </c>
      <c r="C6440" s="118" t="s">
        <v>28</v>
      </c>
      <c r="D6440" s="119" t="s">
        <v>181</v>
      </c>
      <c r="E6440" s="120"/>
      <c r="G6440" s="110"/>
    </row>
    <row r="6441" spans="2:7" ht="21.75" customHeight="1">
      <c r="B6441" s="121">
        <v>41509</v>
      </c>
      <c r="C6441" s="118" t="s">
        <v>28</v>
      </c>
      <c r="D6441" s="119" t="s">
        <v>114</v>
      </c>
      <c r="E6441" s="111"/>
      <c r="G6441" s="110"/>
    </row>
    <row r="6442" spans="2:7" ht="21.75" customHeight="1">
      <c r="B6442" s="121">
        <v>41509</v>
      </c>
      <c r="C6442" s="118" t="s">
        <v>40</v>
      </c>
      <c r="D6442" s="119" t="s">
        <v>180</v>
      </c>
      <c r="E6442" s="112"/>
      <c r="G6442" s="110"/>
    </row>
    <row r="6443" spans="2:7" ht="21.75" customHeight="1">
      <c r="B6443" s="121">
        <v>41509</v>
      </c>
      <c r="C6443" s="118" t="s">
        <v>184</v>
      </c>
      <c r="D6443" s="119" t="s">
        <v>62</v>
      </c>
      <c r="E6443" s="112"/>
      <c r="G6443" s="110"/>
    </row>
    <row r="6444" spans="2:7" ht="21.75" customHeight="1">
      <c r="B6444" s="121">
        <v>41509</v>
      </c>
      <c r="C6444" s="118" t="s">
        <v>40</v>
      </c>
      <c r="D6444" s="119" t="s">
        <v>1303</v>
      </c>
      <c r="E6444" s="113"/>
      <c r="G6444" s="110"/>
    </row>
    <row r="6445" spans="2:7" ht="21.75" customHeight="1">
      <c r="B6445" s="121">
        <v>41509</v>
      </c>
      <c r="C6445" s="118" t="s">
        <v>40</v>
      </c>
      <c r="D6445" s="119" t="s">
        <v>180</v>
      </c>
      <c r="E6445" s="32"/>
      <c r="G6445" s="110"/>
    </row>
    <row r="6446" spans="2:7" ht="21.75" customHeight="1">
      <c r="B6446" s="121">
        <v>41509</v>
      </c>
      <c r="C6446" s="118" t="s">
        <v>28</v>
      </c>
      <c r="D6446" s="119" t="s">
        <v>114</v>
      </c>
      <c r="E6446" s="120"/>
      <c r="G6446" s="110"/>
    </row>
    <row r="6447" spans="2:7" ht="21.75" customHeight="1">
      <c r="B6447" s="121">
        <v>41509</v>
      </c>
      <c r="C6447" s="118" t="s">
        <v>94</v>
      </c>
      <c r="D6447" s="118" t="s">
        <v>1183</v>
      </c>
      <c r="E6447" s="78"/>
      <c r="G6447" s="110"/>
    </row>
    <row r="6448" spans="2:7" ht="21.75" customHeight="1">
      <c r="B6448" s="121">
        <v>41510</v>
      </c>
      <c r="C6448" s="118" t="s">
        <v>40</v>
      </c>
      <c r="D6448" s="119" t="s">
        <v>180</v>
      </c>
      <c r="E6448" s="120"/>
      <c r="G6448" s="110"/>
    </row>
    <row r="6449" spans="2:7" ht="21.75" customHeight="1">
      <c r="B6449" s="121">
        <v>41510</v>
      </c>
      <c r="C6449" s="118" t="s">
        <v>40</v>
      </c>
      <c r="D6449" s="119" t="s">
        <v>43</v>
      </c>
      <c r="E6449" s="120"/>
      <c r="G6449" s="110"/>
    </row>
    <row r="6450" spans="2:7" ht="21.75" customHeight="1">
      <c r="B6450" s="121">
        <v>41510</v>
      </c>
      <c r="C6450" s="118" t="s">
        <v>28</v>
      </c>
      <c r="D6450" s="119" t="s">
        <v>114</v>
      </c>
      <c r="E6450" s="120"/>
      <c r="G6450" s="110"/>
    </row>
    <row r="6451" spans="2:7" ht="21.75" customHeight="1">
      <c r="B6451" s="121">
        <v>41510</v>
      </c>
      <c r="C6451" s="118" t="s">
        <v>28</v>
      </c>
      <c r="D6451" s="119" t="s">
        <v>147</v>
      </c>
      <c r="E6451" s="117"/>
      <c r="G6451" s="110"/>
    </row>
    <row r="6452" spans="2:7" ht="21.75" customHeight="1">
      <c r="B6452" s="121">
        <v>41510</v>
      </c>
      <c r="C6452" s="118" t="s">
        <v>184</v>
      </c>
      <c r="D6452" s="119" t="s">
        <v>2546</v>
      </c>
      <c r="E6452" s="117"/>
      <c r="G6452" s="110"/>
    </row>
    <row r="6453" spans="2:7" ht="21.75" customHeight="1">
      <c r="B6453" s="121">
        <v>41510</v>
      </c>
      <c r="C6453" s="118" t="s">
        <v>155</v>
      </c>
      <c r="D6453" s="119" t="s">
        <v>1110</v>
      </c>
      <c r="E6453" s="117"/>
      <c r="G6453" s="110"/>
    </row>
    <row r="6454" spans="2:7" ht="21.75" customHeight="1">
      <c r="B6454" s="121">
        <v>41510</v>
      </c>
      <c r="C6454" s="118" t="s">
        <v>40</v>
      </c>
      <c r="D6454" s="119" t="s">
        <v>180</v>
      </c>
      <c r="E6454" s="120"/>
      <c r="G6454" s="110"/>
    </row>
    <row r="6455" spans="2:7" ht="21.75" customHeight="1">
      <c r="B6455" s="121">
        <v>41510</v>
      </c>
      <c r="C6455" s="118" t="s">
        <v>40</v>
      </c>
      <c r="D6455" s="119" t="s">
        <v>43</v>
      </c>
      <c r="E6455" s="117"/>
      <c r="G6455" s="110"/>
    </row>
    <row r="6456" spans="2:7" ht="21.75" customHeight="1">
      <c r="B6456" s="121">
        <v>41510</v>
      </c>
      <c r="C6456" s="118" t="s">
        <v>28</v>
      </c>
      <c r="D6456" s="119" t="s">
        <v>107</v>
      </c>
      <c r="E6456" s="120"/>
      <c r="G6456" s="110"/>
    </row>
    <row r="6457" spans="2:7" ht="21.75" customHeight="1">
      <c r="B6457" s="121">
        <v>41510</v>
      </c>
      <c r="C6457" s="118" t="s">
        <v>28</v>
      </c>
      <c r="D6457" s="119" t="s">
        <v>114</v>
      </c>
      <c r="E6457" s="111"/>
      <c r="G6457" s="110"/>
    </row>
    <row r="6458" spans="2:7" ht="21.75" customHeight="1">
      <c r="B6458" s="121">
        <v>41512</v>
      </c>
      <c r="C6458" s="118" t="s">
        <v>28</v>
      </c>
      <c r="D6458" s="119" t="s">
        <v>431</v>
      </c>
      <c r="E6458" s="120"/>
      <c r="G6458" s="110"/>
    </row>
    <row r="6459" spans="2:7" ht="21.75" customHeight="1">
      <c r="B6459" s="121">
        <v>41512</v>
      </c>
      <c r="C6459" s="118" t="s">
        <v>94</v>
      </c>
      <c r="D6459" s="119" t="s">
        <v>1183</v>
      </c>
      <c r="E6459" s="120"/>
      <c r="G6459" s="110"/>
    </row>
    <row r="6460" spans="2:7" ht="21.75" customHeight="1">
      <c r="B6460" s="121">
        <v>41512</v>
      </c>
      <c r="C6460" s="118" t="s">
        <v>184</v>
      </c>
      <c r="D6460" s="119" t="s">
        <v>62</v>
      </c>
      <c r="E6460" s="120"/>
      <c r="G6460" s="110"/>
    </row>
    <row r="6461" spans="2:7" ht="21.75" customHeight="1">
      <c r="B6461" s="121">
        <v>41512</v>
      </c>
      <c r="C6461" s="118" t="s">
        <v>40</v>
      </c>
      <c r="D6461" s="119" t="s">
        <v>1192</v>
      </c>
      <c r="E6461" s="117"/>
      <c r="G6461" s="110"/>
    </row>
    <row r="6462" spans="2:7" ht="21.75" customHeight="1">
      <c r="B6462" s="121">
        <v>41512</v>
      </c>
      <c r="C6462" s="118" t="s">
        <v>40</v>
      </c>
      <c r="D6462" s="119" t="s">
        <v>1192</v>
      </c>
      <c r="E6462" s="117"/>
      <c r="G6462" s="110"/>
    </row>
    <row r="6463" spans="2:7" ht="21.75" customHeight="1">
      <c r="B6463" s="121">
        <v>41512</v>
      </c>
      <c r="C6463" s="118" t="s">
        <v>28</v>
      </c>
      <c r="D6463" s="119" t="s">
        <v>1287</v>
      </c>
      <c r="E6463" s="117"/>
      <c r="G6463" s="110"/>
    </row>
    <row r="6464" spans="2:7" ht="21.75" customHeight="1">
      <c r="B6464" s="121">
        <v>41512</v>
      </c>
      <c r="C6464" s="118" t="s">
        <v>2</v>
      </c>
      <c r="D6464" s="119" t="s">
        <v>182</v>
      </c>
      <c r="E6464" s="120"/>
      <c r="G6464" s="110"/>
    </row>
    <row r="6465" spans="2:7" ht="21.75" customHeight="1">
      <c r="B6465" s="121">
        <v>41512</v>
      </c>
      <c r="C6465" s="118" t="s">
        <v>2</v>
      </c>
      <c r="D6465" s="119" t="s">
        <v>182</v>
      </c>
      <c r="E6465" s="117"/>
      <c r="G6465" s="110"/>
    </row>
    <row r="6466" spans="2:7" ht="21.75" customHeight="1">
      <c r="B6466" s="121">
        <v>41512</v>
      </c>
      <c r="C6466" s="118" t="s">
        <v>28</v>
      </c>
      <c r="D6466" s="119" t="s">
        <v>1287</v>
      </c>
      <c r="E6466" s="120"/>
      <c r="G6466" s="110"/>
    </row>
    <row r="6467" spans="2:7" ht="21.75" customHeight="1">
      <c r="B6467" s="121">
        <v>41512</v>
      </c>
      <c r="C6467" s="118" t="s">
        <v>40</v>
      </c>
      <c r="D6467" s="119" t="s">
        <v>180</v>
      </c>
      <c r="E6467" s="111"/>
      <c r="G6467" s="110"/>
    </row>
    <row r="6468" spans="2:7" ht="21.75" customHeight="1">
      <c r="B6468" s="121">
        <v>41512</v>
      </c>
      <c r="C6468" s="118" t="s">
        <v>18</v>
      </c>
      <c r="D6468" s="119" t="s">
        <v>112</v>
      </c>
      <c r="E6468" s="112"/>
      <c r="G6468" s="110"/>
    </row>
    <row r="6469" spans="2:7" ht="21.75" customHeight="1">
      <c r="B6469" s="121">
        <v>41512</v>
      </c>
      <c r="C6469" s="118" t="s">
        <v>94</v>
      </c>
      <c r="D6469" s="119" t="s">
        <v>1183</v>
      </c>
      <c r="E6469" s="112"/>
      <c r="G6469" s="110"/>
    </row>
    <row r="6470" spans="2:7" ht="21.75" customHeight="1">
      <c r="B6470" s="121">
        <v>41512</v>
      </c>
      <c r="C6470" s="118" t="s">
        <v>28</v>
      </c>
      <c r="D6470" s="119" t="s">
        <v>1287</v>
      </c>
      <c r="E6470" s="113"/>
      <c r="G6470" s="110"/>
    </row>
    <row r="6471" spans="2:7" ht="21.75" customHeight="1">
      <c r="B6471" s="121">
        <v>41512</v>
      </c>
      <c r="C6471" s="118" t="s">
        <v>155</v>
      </c>
      <c r="D6471" s="119" t="s">
        <v>156</v>
      </c>
      <c r="E6471" s="32"/>
      <c r="G6471" s="110"/>
    </row>
    <row r="6472" spans="2:7" ht="21.75" customHeight="1">
      <c r="B6472" s="121">
        <v>41512</v>
      </c>
      <c r="C6472" s="118" t="s">
        <v>28</v>
      </c>
      <c r="D6472" s="119" t="s">
        <v>1204</v>
      </c>
      <c r="E6472" s="120"/>
      <c r="G6472" s="110"/>
    </row>
    <row r="6473" spans="2:7" ht="21.75" customHeight="1">
      <c r="B6473" s="121">
        <v>41512</v>
      </c>
      <c r="C6473" s="118" t="s">
        <v>28</v>
      </c>
      <c r="D6473" s="119" t="s">
        <v>1204</v>
      </c>
      <c r="E6473" s="78"/>
      <c r="G6473" s="110"/>
    </row>
    <row r="6474" spans="2:7" ht="21.75" customHeight="1">
      <c r="B6474" s="121">
        <v>41512</v>
      </c>
      <c r="C6474" s="118" t="s">
        <v>40</v>
      </c>
      <c r="D6474" s="119" t="s">
        <v>180</v>
      </c>
      <c r="E6474" s="78"/>
      <c r="G6474" s="110"/>
    </row>
    <row r="6475" spans="2:7" ht="21.75" customHeight="1">
      <c r="B6475" s="121">
        <v>41512</v>
      </c>
      <c r="C6475" s="118" t="s">
        <v>2</v>
      </c>
      <c r="D6475" s="119" t="s">
        <v>182</v>
      </c>
      <c r="E6475" s="78"/>
      <c r="G6475" s="110"/>
    </row>
    <row r="6476" spans="2:7" ht="21.75" customHeight="1">
      <c r="B6476" s="121">
        <v>41512</v>
      </c>
      <c r="C6476" s="118" t="s">
        <v>40</v>
      </c>
      <c r="D6476" s="119" t="s">
        <v>43</v>
      </c>
      <c r="E6476" s="78"/>
      <c r="G6476" s="110"/>
    </row>
    <row r="6477" spans="2:7" ht="21.75" customHeight="1">
      <c r="B6477" s="121">
        <v>41512</v>
      </c>
      <c r="C6477" s="118" t="s">
        <v>2</v>
      </c>
      <c r="D6477" s="119" t="s">
        <v>105</v>
      </c>
      <c r="E6477" s="78"/>
      <c r="G6477" s="110"/>
    </row>
    <row r="6478" spans="2:7" ht="21.75" customHeight="1">
      <c r="B6478" s="121">
        <v>41512</v>
      </c>
      <c r="C6478" s="118" t="s">
        <v>28</v>
      </c>
      <c r="D6478" s="119" t="s">
        <v>107</v>
      </c>
      <c r="E6478" s="78"/>
      <c r="G6478" s="110"/>
    </row>
    <row r="6479" spans="2:7" ht="21.75" customHeight="1">
      <c r="B6479" s="121">
        <v>41512</v>
      </c>
      <c r="C6479" s="118" t="s">
        <v>2</v>
      </c>
      <c r="D6479" s="119" t="s">
        <v>182</v>
      </c>
      <c r="E6479" s="9"/>
      <c r="G6479" s="110"/>
    </row>
    <row r="6480" spans="2:7" ht="21.75" customHeight="1">
      <c r="B6480" s="121">
        <v>41513</v>
      </c>
      <c r="C6480" s="118" t="s">
        <v>40</v>
      </c>
      <c r="D6480" s="118" t="s">
        <v>180</v>
      </c>
      <c r="E6480" s="120"/>
      <c r="G6480" s="110"/>
    </row>
    <row r="6481" spans="2:7" ht="21.75" customHeight="1">
      <c r="B6481" s="121">
        <v>41513</v>
      </c>
      <c r="C6481" s="118" t="s">
        <v>40</v>
      </c>
      <c r="D6481" s="118" t="s">
        <v>43</v>
      </c>
      <c r="E6481" s="120"/>
      <c r="G6481" s="110"/>
    </row>
    <row r="6482" spans="2:7" ht="21.75" customHeight="1">
      <c r="B6482" s="121">
        <v>41513</v>
      </c>
      <c r="C6482" s="118" t="s">
        <v>2</v>
      </c>
      <c r="D6482" s="118" t="s">
        <v>105</v>
      </c>
      <c r="E6482" s="120"/>
      <c r="G6482" s="110"/>
    </row>
    <row r="6483" spans="2:7" ht="21.75" customHeight="1">
      <c r="B6483" s="121">
        <v>41513</v>
      </c>
      <c r="C6483" s="118" t="s">
        <v>28</v>
      </c>
      <c r="D6483" s="118" t="s">
        <v>181</v>
      </c>
      <c r="E6483" s="117"/>
      <c r="G6483" s="110"/>
    </row>
    <row r="6484" spans="2:7" ht="21.75" customHeight="1">
      <c r="B6484" s="121">
        <v>41513</v>
      </c>
      <c r="C6484" s="118" t="s">
        <v>28</v>
      </c>
      <c r="D6484" s="118" t="s">
        <v>113</v>
      </c>
      <c r="E6484" s="117"/>
      <c r="G6484" s="110"/>
    </row>
    <row r="6485" spans="2:7" ht="21.75" customHeight="1">
      <c r="B6485" s="121">
        <v>41513</v>
      </c>
      <c r="C6485" s="118" t="s">
        <v>155</v>
      </c>
      <c r="D6485" s="118" t="s">
        <v>1110</v>
      </c>
      <c r="E6485" s="117"/>
      <c r="G6485" s="110"/>
    </row>
    <row r="6486" spans="2:7" ht="21.75" customHeight="1">
      <c r="B6486" s="121">
        <v>41513</v>
      </c>
      <c r="C6486" s="118" t="s">
        <v>94</v>
      </c>
      <c r="D6486" s="118" t="s">
        <v>1183</v>
      </c>
      <c r="E6486" s="120"/>
      <c r="G6486" s="110"/>
    </row>
    <row r="6487" spans="2:7" ht="21.75" customHeight="1">
      <c r="B6487" s="121">
        <v>41513</v>
      </c>
      <c r="C6487" s="118" t="s">
        <v>40</v>
      </c>
      <c r="D6487" s="119" t="s">
        <v>1218</v>
      </c>
      <c r="E6487" s="117"/>
      <c r="G6487" s="110"/>
    </row>
    <row r="6488" spans="2:7" ht="21.75" customHeight="1">
      <c r="B6488" s="121">
        <v>41513</v>
      </c>
      <c r="C6488" s="118" t="s">
        <v>40</v>
      </c>
      <c r="D6488" s="119" t="s">
        <v>180</v>
      </c>
      <c r="E6488" s="120"/>
      <c r="G6488" s="110"/>
    </row>
    <row r="6489" spans="2:7" ht="21.75" customHeight="1">
      <c r="B6489" s="121">
        <v>41513</v>
      </c>
      <c r="C6489" s="118" t="s">
        <v>2</v>
      </c>
      <c r="D6489" s="119" t="s">
        <v>182</v>
      </c>
      <c r="E6489" s="111"/>
      <c r="G6489" s="110"/>
    </row>
    <row r="6490" spans="2:7" ht="21.75" customHeight="1">
      <c r="B6490" s="121">
        <v>41513</v>
      </c>
      <c r="C6490" s="118" t="s">
        <v>392</v>
      </c>
      <c r="D6490" s="119" t="s">
        <v>1115</v>
      </c>
      <c r="E6490" s="112"/>
      <c r="G6490" s="110"/>
    </row>
    <row r="6491" spans="2:7" ht="21.75" customHeight="1">
      <c r="B6491" s="121">
        <v>41513</v>
      </c>
      <c r="C6491" s="118" t="s">
        <v>40</v>
      </c>
      <c r="D6491" s="119" t="s">
        <v>43</v>
      </c>
      <c r="E6491" s="112"/>
      <c r="G6491" s="110"/>
    </row>
    <row r="6492" spans="2:7" ht="21.75" customHeight="1">
      <c r="B6492" s="121">
        <v>41513</v>
      </c>
      <c r="C6492" s="118" t="s">
        <v>28</v>
      </c>
      <c r="D6492" s="119" t="s">
        <v>114</v>
      </c>
      <c r="E6492" s="113"/>
      <c r="G6492" s="110"/>
    </row>
    <row r="6493" spans="2:7" ht="21.75" customHeight="1">
      <c r="B6493" s="121">
        <v>41513</v>
      </c>
      <c r="C6493" s="118" t="s">
        <v>2</v>
      </c>
      <c r="D6493" s="119" t="s">
        <v>182</v>
      </c>
      <c r="E6493" s="32"/>
      <c r="G6493" s="110"/>
    </row>
    <row r="6494" spans="2:7" ht="21.75" customHeight="1">
      <c r="B6494" s="121">
        <v>41513</v>
      </c>
      <c r="C6494" s="118" t="s">
        <v>40</v>
      </c>
      <c r="D6494" s="119" t="s">
        <v>43</v>
      </c>
      <c r="E6494" s="120"/>
      <c r="G6494" s="110"/>
    </row>
    <row r="6495" spans="2:7" ht="21.75" customHeight="1">
      <c r="B6495" s="121">
        <v>41513</v>
      </c>
      <c r="C6495" s="118" t="s">
        <v>94</v>
      </c>
      <c r="D6495" s="119" t="s">
        <v>1108</v>
      </c>
      <c r="E6495" s="78"/>
      <c r="G6495" s="110"/>
    </row>
    <row r="6496" spans="2:7" ht="21.75" customHeight="1">
      <c r="B6496" s="121" t="s">
        <v>1304</v>
      </c>
      <c r="C6496" s="118" t="s">
        <v>28</v>
      </c>
      <c r="D6496" s="119" t="s">
        <v>107</v>
      </c>
      <c r="E6496" s="120"/>
      <c r="G6496" s="110"/>
    </row>
    <row r="6497" spans="2:7" ht="21.75" customHeight="1">
      <c r="B6497" s="121" t="s">
        <v>1304</v>
      </c>
      <c r="C6497" s="118" t="s">
        <v>40</v>
      </c>
      <c r="D6497" s="119" t="s">
        <v>180</v>
      </c>
      <c r="E6497" s="120"/>
      <c r="G6497" s="110"/>
    </row>
    <row r="6498" spans="2:7" ht="21.75" customHeight="1">
      <c r="B6498" s="121" t="s">
        <v>1304</v>
      </c>
      <c r="C6498" s="118" t="s">
        <v>94</v>
      </c>
      <c r="D6498" s="119" t="s">
        <v>1108</v>
      </c>
      <c r="E6498" s="120"/>
      <c r="G6498" s="110"/>
    </row>
    <row r="6499" spans="2:7" ht="21.75" customHeight="1">
      <c r="B6499" s="121" t="s">
        <v>1304</v>
      </c>
      <c r="C6499" s="118" t="s">
        <v>40</v>
      </c>
      <c r="D6499" s="119" t="s">
        <v>43</v>
      </c>
      <c r="E6499" s="117"/>
      <c r="G6499" s="110"/>
    </row>
    <row r="6500" spans="2:7" ht="21.75" customHeight="1">
      <c r="B6500" s="121" t="s">
        <v>1304</v>
      </c>
      <c r="C6500" s="118" t="s">
        <v>94</v>
      </c>
      <c r="D6500" s="119" t="s">
        <v>1108</v>
      </c>
      <c r="E6500" s="117"/>
      <c r="G6500" s="110"/>
    </row>
    <row r="6501" spans="2:7" ht="21.75" customHeight="1">
      <c r="B6501" s="121" t="s">
        <v>1304</v>
      </c>
      <c r="C6501" s="118" t="s">
        <v>28</v>
      </c>
      <c r="D6501" s="119" t="s">
        <v>1204</v>
      </c>
      <c r="E6501" s="117"/>
      <c r="G6501" s="110"/>
    </row>
    <row r="6502" spans="2:7" ht="21.75" customHeight="1">
      <c r="B6502" s="121" t="s">
        <v>1304</v>
      </c>
      <c r="C6502" s="118" t="s">
        <v>40</v>
      </c>
      <c r="D6502" s="119" t="s">
        <v>180</v>
      </c>
      <c r="E6502" s="120"/>
      <c r="G6502" s="110"/>
    </row>
    <row r="6503" spans="2:7" ht="21.75" customHeight="1">
      <c r="B6503" s="121" t="s">
        <v>1304</v>
      </c>
      <c r="C6503" s="118" t="s">
        <v>40</v>
      </c>
      <c r="D6503" s="119" t="s">
        <v>43</v>
      </c>
      <c r="E6503" s="117"/>
      <c r="G6503" s="110"/>
    </row>
    <row r="6504" spans="2:7" ht="21.75" customHeight="1">
      <c r="B6504" s="121" t="s">
        <v>1304</v>
      </c>
      <c r="C6504" s="118" t="s">
        <v>40</v>
      </c>
      <c r="D6504" s="119" t="s">
        <v>43</v>
      </c>
      <c r="E6504" s="120"/>
      <c r="G6504" s="110"/>
    </row>
    <row r="6505" spans="2:7" ht="21.75" customHeight="1">
      <c r="B6505" s="121" t="s">
        <v>1304</v>
      </c>
      <c r="C6505" s="118" t="s">
        <v>18</v>
      </c>
      <c r="D6505" s="119" t="s">
        <v>1305</v>
      </c>
      <c r="E6505" s="111"/>
      <c r="G6505" s="110"/>
    </row>
    <row r="6506" spans="2:7" ht="21.75" customHeight="1">
      <c r="B6506" s="121" t="s">
        <v>1304</v>
      </c>
      <c r="C6506" s="118" t="s">
        <v>28</v>
      </c>
      <c r="D6506" s="119" t="s">
        <v>1287</v>
      </c>
      <c r="E6506" s="112"/>
      <c r="G6506" s="110"/>
    </row>
    <row r="6507" spans="2:7" ht="21.75" customHeight="1">
      <c r="B6507" s="121" t="s">
        <v>1304</v>
      </c>
      <c r="C6507" s="118" t="s">
        <v>40</v>
      </c>
      <c r="D6507" s="119" t="s">
        <v>180</v>
      </c>
      <c r="E6507" s="112"/>
      <c r="G6507" s="110"/>
    </row>
    <row r="6508" spans="2:7" ht="21.75" customHeight="1">
      <c r="B6508" s="121" t="s">
        <v>1304</v>
      </c>
      <c r="C6508" s="118" t="s">
        <v>94</v>
      </c>
      <c r="D6508" s="119" t="s">
        <v>1183</v>
      </c>
      <c r="E6508" s="113"/>
      <c r="G6508" s="110"/>
    </row>
    <row r="6509" spans="2:7" ht="21.75" customHeight="1">
      <c r="B6509" s="121" t="s">
        <v>1304</v>
      </c>
      <c r="C6509" s="118" t="s">
        <v>2</v>
      </c>
      <c r="D6509" s="119" t="s">
        <v>182</v>
      </c>
      <c r="E6509" s="32"/>
      <c r="G6509" s="110"/>
    </row>
    <row r="6510" spans="2:7" ht="21.75" customHeight="1">
      <c r="B6510" s="121">
        <v>41515</v>
      </c>
      <c r="C6510" s="118" t="s">
        <v>28</v>
      </c>
      <c r="D6510" s="119" t="s">
        <v>107</v>
      </c>
      <c r="E6510" s="120"/>
      <c r="G6510" s="110"/>
    </row>
    <row r="6511" spans="2:7" ht="21.75" customHeight="1">
      <c r="B6511" s="121">
        <v>41515</v>
      </c>
      <c r="C6511" s="118" t="s">
        <v>2</v>
      </c>
      <c r="D6511" s="119" t="s">
        <v>182</v>
      </c>
      <c r="E6511" s="120"/>
      <c r="G6511" s="110"/>
    </row>
    <row r="6512" spans="2:7" ht="21.75" customHeight="1">
      <c r="B6512" s="121">
        <v>41515</v>
      </c>
      <c r="C6512" s="118" t="s">
        <v>40</v>
      </c>
      <c r="D6512" s="119" t="s">
        <v>180</v>
      </c>
      <c r="E6512" s="120"/>
      <c r="G6512" s="110"/>
    </row>
    <row r="6513" spans="2:7" ht="21.75" customHeight="1">
      <c r="B6513" s="121">
        <v>41515</v>
      </c>
      <c r="C6513" s="118" t="s">
        <v>40</v>
      </c>
      <c r="D6513" s="119" t="s">
        <v>180</v>
      </c>
      <c r="E6513" s="117"/>
      <c r="G6513" s="110"/>
    </row>
    <row r="6514" spans="2:7" ht="21.75" customHeight="1">
      <c r="B6514" s="121">
        <v>41515</v>
      </c>
      <c r="C6514" s="118" t="s">
        <v>28</v>
      </c>
      <c r="D6514" s="119" t="s">
        <v>107</v>
      </c>
      <c r="E6514" s="117"/>
      <c r="G6514" s="110"/>
    </row>
    <row r="6515" spans="2:7" ht="21.75" customHeight="1">
      <c r="B6515" s="121">
        <v>41515</v>
      </c>
      <c r="C6515" s="118" t="s">
        <v>28</v>
      </c>
      <c r="D6515" s="119" t="s">
        <v>114</v>
      </c>
      <c r="E6515" s="117"/>
      <c r="G6515" s="110"/>
    </row>
    <row r="6516" spans="2:7" ht="21.75" customHeight="1">
      <c r="B6516" s="121">
        <v>41515</v>
      </c>
      <c r="C6516" s="118" t="s">
        <v>28</v>
      </c>
      <c r="D6516" s="119" t="s">
        <v>549</v>
      </c>
      <c r="E6516" s="120"/>
      <c r="G6516" s="110"/>
    </row>
    <row r="6517" spans="2:7" ht="21.75" customHeight="1">
      <c r="B6517" s="121">
        <v>41515</v>
      </c>
      <c r="C6517" s="118" t="s">
        <v>2</v>
      </c>
      <c r="D6517" s="119" t="s">
        <v>105</v>
      </c>
      <c r="E6517" s="117"/>
      <c r="G6517" s="110"/>
    </row>
    <row r="6518" spans="2:7" ht="21.75" customHeight="1">
      <c r="B6518" s="121">
        <v>41515</v>
      </c>
      <c r="C6518" s="118" t="s">
        <v>2</v>
      </c>
      <c r="D6518" s="119" t="s">
        <v>182</v>
      </c>
      <c r="E6518" s="120"/>
      <c r="G6518" s="110"/>
    </row>
    <row r="6519" spans="2:7" ht="21.75" customHeight="1">
      <c r="B6519" s="121">
        <v>41515</v>
      </c>
      <c r="C6519" s="118" t="s">
        <v>2</v>
      </c>
      <c r="D6519" s="119" t="s">
        <v>182</v>
      </c>
      <c r="E6519" s="111"/>
      <c r="G6519" s="110"/>
    </row>
    <row r="6520" spans="2:7" ht="21.75" customHeight="1">
      <c r="B6520" s="121">
        <v>41515</v>
      </c>
      <c r="C6520" s="118" t="s">
        <v>40</v>
      </c>
      <c r="D6520" s="119" t="s">
        <v>180</v>
      </c>
      <c r="E6520" s="112"/>
      <c r="G6520" s="110"/>
    </row>
    <row r="6521" spans="2:7" ht="21.75" customHeight="1">
      <c r="B6521" s="121">
        <v>41515</v>
      </c>
      <c r="C6521" s="118" t="s">
        <v>94</v>
      </c>
      <c r="D6521" s="119" t="s">
        <v>1108</v>
      </c>
      <c r="E6521" s="112"/>
      <c r="G6521" s="110"/>
    </row>
    <row r="6522" spans="2:7" ht="21.75" customHeight="1">
      <c r="B6522" s="121">
        <v>41515</v>
      </c>
      <c r="C6522" s="118" t="s">
        <v>184</v>
      </c>
      <c r="D6522" s="119" t="s">
        <v>2546</v>
      </c>
      <c r="E6522" s="113"/>
      <c r="G6522" s="110"/>
    </row>
    <row r="6523" spans="2:7" ht="21.75" customHeight="1">
      <c r="B6523" s="121">
        <v>41515</v>
      </c>
      <c r="C6523" s="118" t="s">
        <v>40</v>
      </c>
      <c r="D6523" s="119" t="s">
        <v>43</v>
      </c>
      <c r="E6523" s="32"/>
      <c r="G6523" s="110"/>
    </row>
    <row r="6524" spans="2:7" ht="21.75" customHeight="1">
      <c r="B6524" s="121">
        <v>41515</v>
      </c>
      <c r="C6524" s="118" t="s">
        <v>184</v>
      </c>
      <c r="D6524" s="118" t="s">
        <v>2544</v>
      </c>
      <c r="E6524" s="120"/>
      <c r="G6524" s="110"/>
    </row>
    <row r="6525" spans="2:7" ht="21.75" customHeight="1">
      <c r="B6525" s="121">
        <v>41515</v>
      </c>
      <c r="C6525" s="118" t="s">
        <v>2</v>
      </c>
      <c r="D6525" s="118" t="s">
        <v>105</v>
      </c>
      <c r="E6525" s="78"/>
      <c r="G6525" s="110"/>
    </row>
    <row r="6526" spans="2:7" ht="21.75" customHeight="1">
      <c r="B6526" s="121">
        <v>41515</v>
      </c>
      <c r="C6526" s="118" t="s">
        <v>28</v>
      </c>
      <c r="D6526" s="118" t="s">
        <v>107</v>
      </c>
      <c r="E6526" s="78"/>
      <c r="G6526" s="110"/>
    </row>
    <row r="6527" spans="2:7" ht="21.75" customHeight="1">
      <c r="B6527" s="121">
        <v>41515</v>
      </c>
      <c r="C6527" s="118" t="s">
        <v>28</v>
      </c>
      <c r="D6527" s="118" t="s">
        <v>549</v>
      </c>
      <c r="E6527" s="78"/>
      <c r="G6527" s="110"/>
    </row>
    <row r="6528" spans="2:7" ht="21.75" customHeight="1">
      <c r="B6528" s="121">
        <v>41515</v>
      </c>
      <c r="C6528" s="118" t="s">
        <v>3</v>
      </c>
      <c r="D6528" s="118" t="s">
        <v>1194</v>
      </c>
      <c r="E6528" s="78"/>
      <c r="G6528" s="110"/>
    </row>
    <row r="6529" spans="2:7" ht="21.75" customHeight="1">
      <c r="B6529" s="121">
        <v>41516</v>
      </c>
      <c r="C6529" s="118" t="s">
        <v>40</v>
      </c>
      <c r="D6529" s="119" t="s">
        <v>180</v>
      </c>
      <c r="E6529" s="120"/>
      <c r="G6529" s="110"/>
    </row>
    <row r="6530" spans="2:7" ht="21.75" customHeight="1">
      <c r="B6530" s="121">
        <v>41516</v>
      </c>
      <c r="C6530" s="118" t="s">
        <v>1306</v>
      </c>
      <c r="D6530" s="119" t="s">
        <v>1307</v>
      </c>
      <c r="E6530" s="120"/>
      <c r="G6530" s="110"/>
    </row>
    <row r="6531" spans="2:7" ht="21.75" customHeight="1">
      <c r="B6531" s="121">
        <v>41516</v>
      </c>
      <c r="C6531" s="118" t="s">
        <v>94</v>
      </c>
      <c r="D6531" s="119" t="s">
        <v>1108</v>
      </c>
      <c r="E6531" s="120"/>
      <c r="G6531" s="110"/>
    </row>
    <row r="6532" spans="2:7" ht="21.75" customHeight="1">
      <c r="B6532" s="121">
        <v>41516</v>
      </c>
      <c r="C6532" s="118" t="s">
        <v>40</v>
      </c>
      <c r="D6532" s="119" t="s">
        <v>43</v>
      </c>
      <c r="E6532" s="117"/>
      <c r="G6532" s="110"/>
    </row>
    <row r="6533" spans="2:7" ht="21.75" customHeight="1">
      <c r="B6533" s="121">
        <v>41516</v>
      </c>
      <c r="C6533" s="118" t="s">
        <v>28</v>
      </c>
      <c r="D6533" s="119" t="s">
        <v>1277</v>
      </c>
      <c r="E6533" s="117"/>
      <c r="G6533" s="110"/>
    </row>
    <row r="6534" spans="2:7" ht="21.75" customHeight="1">
      <c r="B6534" s="121">
        <v>41516</v>
      </c>
      <c r="C6534" s="118" t="s">
        <v>184</v>
      </c>
      <c r="D6534" s="119" t="s">
        <v>2546</v>
      </c>
      <c r="E6534" s="117"/>
      <c r="G6534" s="110"/>
    </row>
    <row r="6535" spans="2:7" ht="21.75" customHeight="1">
      <c r="B6535" s="121">
        <v>41516</v>
      </c>
      <c r="C6535" s="118" t="s">
        <v>392</v>
      </c>
      <c r="D6535" s="119" t="s">
        <v>1115</v>
      </c>
      <c r="E6535" s="120"/>
      <c r="G6535" s="110"/>
    </row>
    <row r="6536" spans="2:7" ht="21.75" customHeight="1">
      <c r="B6536" s="121">
        <v>41516</v>
      </c>
      <c r="C6536" s="118" t="s">
        <v>40</v>
      </c>
      <c r="D6536" s="119" t="s">
        <v>180</v>
      </c>
      <c r="E6536" s="117"/>
      <c r="G6536" s="110"/>
    </row>
    <row r="6537" spans="2:7" ht="21.75" customHeight="1">
      <c r="B6537" s="121">
        <v>41516</v>
      </c>
      <c r="C6537" s="118" t="s">
        <v>184</v>
      </c>
      <c r="D6537" s="119" t="s">
        <v>2546</v>
      </c>
      <c r="E6537" s="120"/>
      <c r="G6537" s="110"/>
    </row>
    <row r="6538" spans="2:7" ht="21.75" customHeight="1">
      <c r="B6538" s="121">
        <v>41516</v>
      </c>
      <c r="C6538" s="118" t="s">
        <v>94</v>
      </c>
      <c r="D6538" s="119" t="s">
        <v>1108</v>
      </c>
      <c r="E6538" s="111"/>
      <c r="G6538" s="110"/>
    </row>
    <row r="6539" spans="2:7" ht="21.75" customHeight="1">
      <c r="B6539" s="121">
        <v>41516</v>
      </c>
      <c r="C6539" s="118" t="s">
        <v>18</v>
      </c>
      <c r="D6539" s="119" t="s">
        <v>112</v>
      </c>
      <c r="E6539" s="112"/>
      <c r="G6539" s="110"/>
    </row>
    <row r="6540" spans="2:7" ht="21.75" customHeight="1">
      <c r="B6540" s="121">
        <v>41516</v>
      </c>
      <c r="C6540" s="118" t="s">
        <v>40</v>
      </c>
      <c r="D6540" s="119" t="s">
        <v>1192</v>
      </c>
      <c r="E6540" s="112"/>
      <c r="G6540" s="110"/>
    </row>
    <row r="6541" spans="2:7" ht="21.75" customHeight="1">
      <c r="B6541" s="121">
        <v>41516</v>
      </c>
      <c r="C6541" s="118" t="s">
        <v>28</v>
      </c>
      <c r="D6541" s="119" t="s">
        <v>1277</v>
      </c>
      <c r="E6541" s="113"/>
      <c r="G6541" s="110"/>
    </row>
    <row r="6542" spans="2:7" ht="21.75" customHeight="1">
      <c r="B6542" s="121">
        <v>41516</v>
      </c>
      <c r="C6542" s="118" t="s">
        <v>392</v>
      </c>
      <c r="D6542" s="119" t="s">
        <v>1115</v>
      </c>
      <c r="E6542" s="32"/>
      <c r="G6542" s="110"/>
    </row>
    <row r="6543" spans="2:7" ht="21.75" customHeight="1">
      <c r="B6543" s="121">
        <v>41516</v>
      </c>
      <c r="C6543" s="118" t="s">
        <v>28</v>
      </c>
      <c r="D6543" s="118" t="s">
        <v>431</v>
      </c>
      <c r="E6543" s="120"/>
      <c r="G6543" s="110"/>
    </row>
    <row r="6544" spans="2:7" ht="21.75" customHeight="1">
      <c r="B6544" s="121" t="s">
        <v>1308</v>
      </c>
      <c r="C6544" s="118" t="s">
        <v>2</v>
      </c>
      <c r="D6544" s="119" t="s">
        <v>182</v>
      </c>
      <c r="E6544" s="120"/>
      <c r="G6544" s="110"/>
    </row>
    <row r="6545" spans="2:7" ht="21.75" customHeight="1">
      <c r="B6545" s="121" t="s">
        <v>1308</v>
      </c>
      <c r="C6545" s="118" t="s">
        <v>28</v>
      </c>
      <c r="D6545" s="119" t="s">
        <v>1287</v>
      </c>
      <c r="E6545" s="120"/>
      <c r="G6545" s="110"/>
    </row>
    <row r="6546" spans="2:7" ht="21.75" customHeight="1">
      <c r="B6546" s="121" t="s">
        <v>1308</v>
      </c>
      <c r="C6546" s="118" t="s">
        <v>28</v>
      </c>
      <c r="D6546" s="119" t="s">
        <v>1287</v>
      </c>
      <c r="E6546" s="120"/>
      <c r="G6546" s="110"/>
    </row>
    <row r="6547" spans="2:7" ht="21.75" customHeight="1">
      <c r="B6547" s="121" t="s">
        <v>1308</v>
      </c>
      <c r="C6547" s="118" t="s">
        <v>40</v>
      </c>
      <c r="D6547" s="119" t="s">
        <v>1192</v>
      </c>
      <c r="E6547" s="117"/>
      <c r="G6547" s="110"/>
    </row>
    <row r="6548" spans="2:7" ht="21.75" customHeight="1">
      <c r="B6548" s="121" t="s">
        <v>1308</v>
      </c>
      <c r="C6548" s="118" t="s">
        <v>184</v>
      </c>
      <c r="D6548" s="119" t="s">
        <v>1309</v>
      </c>
      <c r="E6548" s="117"/>
      <c r="G6548" s="110"/>
    </row>
    <row r="6549" spans="2:7" ht="21.75" customHeight="1">
      <c r="B6549" s="121" t="s">
        <v>1308</v>
      </c>
      <c r="C6549" s="118" t="s">
        <v>28</v>
      </c>
      <c r="D6549" s="119" t="s">
        <v>1287</v>
      </c>
      <c r="E6549" s="117"/>
      <c r="G6549" s="110"/>
    </row>
    <row r="6550" spans="2:7" ht="21.75" customHeight="1">
      <c r="B6550" s="121" t="s">
        <v>1308</v>
      </c>
      <c r="C6550" s="118" t="s">
        <v>2</v>
      </c>
      <c r="D6550" s="119" t="s">
        <v>1160</v>
      </c>
      <c r="E6550" s="120"/>
      <c r="G6550" s="110"/>
    </row>
    <row r="6551" spans="2:7" ht="21.75" customHeight="1">
      <c r="B6551" s="121" t="s">
        <v>1308</v>
      </c>
      <c r="C6551" s="118" t="s">
        <v>184</v>
      </c>
      <c r="D6551" s="119" t="s">
        <v>1309</v>
      </c>
      <c r="E6551" s="117"/>
      <c r="G6551" s="110"/>
    </row>
    <row r="6552" spans="2:7" ht="21.75" customHeight="1">
      <c r="B6552" s="121" t="s">
        <v>1308</v>
      </c>
      <c r="C6552" s="118" t="s">
        <v>2</v>
      </c>
      <c r="D6552" s="119" t="s">
        <v>182</v>
      </c>
      <c r="E6552" s="120"/>
      <c r="G6552" s="110"/>
    </row>
    <row r="6553" spans="2:7" ht="21.75" customHeight="1">
      <c r="B6553" s="121" t="s">
        <v>1308</v>
      </c>
      <c r="C6553" s="118" t="s">
        <v>40</v>
      </c>
      <c r="D6553" s="119" t="s">
        <v>180</v>
      </c>
      <c r="E6553" s="111"/>
      <c r="G6553" s="110"/>
    </row>
    <row r="6554" spans="2:7" ht="21.75" customHeight="1">
      <c r="B6554" s="121" t="s">
        <v>1308</v>
      </c>
      <c r="C6554" s="118" t="s">
        <v>28</v>
      </c>
      <c r="D6554" s="119" t="s">
        <v>181</v>
      </c>
      <c r="E6554" s="112"/>
      <c r="G6554" s="110"/>
    </row>
    <row r="6555" spans="2:7" ht="21.75" customHeight="1">
      <c r="B6555" s="121" t="s">
        <v>1308</v>
      </c>
      <c r="C6555" s="118" t="s">
        <v>40</v>
      </c>
      <c r="D6555" s="119" t="s">
        <v>180</v>
      </c>
      <c r="E6555" s="112"/>
      <c r="G6555" s="110"/>
    </row>
    <row r="6556" spans="2:7" ht="21.75" customHeight="1">
      <c r="B6556" s="121" t="s">
        <v>1308</v>
      </c>
      <c r="C6556" s="118" t="s">
        <v>40</v>
      </c>
      <c r="D6556" s="119" t="s">
        <v>1192</v>
      </c>
      <c r="E6556" s="113"/>
      <c r="G6556" s="110"/>
    </row>
    <row r="6557" spans="2:7" ht="21.75" customHeight="1">
      <c r="B6557" s="121" t="s">
        <v>1308</v>
      </c>
      <c r="C6557" s="118" t="s">
        <v>28</v>
      </c>
      <c r="D6557" s="119" t="s">
        <v>1287</v>
      </c>
      <c r="E6557" s="32"/>
      <c r="G6557" s="110"/>
    </row>
    <row r="6558" spans="2:7" ht="21.75" customHeight="1">
      <c r="B6558" s="121" t="s">
        <v>1308</v>
      </c>
      <c r="C6558" s="118" t="s">
        <v>2</v>
      </c>
      <c r="D6558" s="118" t="s">
        <v>182</v>
      </c>
      <c r="E6558" s="120"/>
      <c r="G6558" s="110"/>
    </row>
    <row r="6559" spans="2:7" ht="21.75" customHeight="1">
      <c r="B6559" s="121" t="s">
        <v>1312</v>
      </c>
      <c r="C6559" s="118" t="s">
        <v>28</v>
      </c>
      <c r="D6559" s="119" t="s">
        <v>114</v>
      </c>
      <c r="E6559" s="120"/>
      <c r="G6559" s="110"/>
    </row>
    <row r="6560" spans="2:7" ht="21.75" customHeight="1">
      <c r="B6560" s="121" t="s">
        <v>1312</v>
      </c>
      <c r="C6560" s="118" t="s">
        <v>28</v>
      </c>
      <c r="D6560" s="119" t="s">
        <v>549</v>
      </c>
      <c r="E6560" s="120"/>
      <c r="G6560" s="110"/>
    </row>
    <row r="6561" spans="2:7" ht="21.75" customHeight="1">
      <c r="B6561" s="121" t="s">
        <v>1312</v>
      </c>
      <c r="C6561" s="118" t="s">
        <v>94</v>
      </c>
      <c r="D6561" s="119" t="s">
        <v>1196</v>
      </c>
      <c r="E6561" s="120"/>
      <c r="G6561" s="110"/>
    </row>
    <row r="6562" spans="2:7" ht="21.75" customHeight="1">
      <c r="B6562" s="121" t="s">
        <v>1312</v>
      </c>
      <c r="C6562" s="118" t="s">
        <v>184</v>
      </c>
      <c r="D6562" s="119" t="s">
        <v>2544</v>
      </c>
      <c r="E6562" s="117"/>
      <c r="G6562" s="110"/>
    </row>
    <row r="6563" spans="2:7" ht="21.75" customHeight="1">
      <c r="B6563" s="121" t="s">
        <v>1312</v>
      </c>
      <c r="C6563" s="118" t="s">
        <v>28</v>
      </c>
      <c r="D6563" s="119" t="s">
        <v>107</v>
      </c>
      <c r="E6563" s="117"/>
      <c r="G6563" s="110"/>
    </row>
    <row r="6564" spans="2:7" ht="21.75" customHeight="1">
      <c r="B6564" s="121" t="s">
        <v>1312</v>
      </c>
      <c r="C6564" s="118" t="s">
        <v>18</v>
      </c>
      <c r="D6564" s="119" t="s">
        <v>112</v>
      </c>
      <c r="E6564" s="117"/>
      <c r="G6564" s="110"/>
    </row>
    <row r="6565" spans="2:7" ht="21.75" customHeight="1">
      <c r="B6565" s="121" t="s">
        <v>1312</v>
      </c>
      <c r="C6565" s="118" t="s">
        <v>94</v>
      </c>
      <c r="D6565" s="119" t="s">
        <v>1196</v>
      </c>
      <c r="E6565" s="120"/>
      <c r="G6565" s="110"/>
    </row>
    <row r="6566" spans="2:7" ht="21.75" customHeight="1">
      <c r="B6566" s="121" t="s">
        <v>1312</v>
      </c>
      <c r="C6566" s="118" t="s">
        <v>28</v>
      </c>
      <c r="D6566" s="119" t="s">
        <v>850</v>
      </c>
      <c r="E6566" s="117"/>
      <c r="G6566" s="110"/>
    </row>
    <row r="6567" spans="2:7" ht="21.75" customHeight="1">
      <c r="B6567" s="121" t="s">
        <v>1312</v>
      </c>
      <c r="C6567" s="118" t="s">
        <v>28</v>
      </c>
      <c r="D6567" s="119" t="s">
        <v>1287</v>
      </c>
      <c r="E6567" s="120"/>
      <c r="G6567" s="110"/>
    </row>
    <row r="6568" spans="2:7" ht="21.75" customHeight="1">
      <c r="B6568" s="121" t="s">
        <v>1312</v>
      </c>
      <c r="C6568" s="118" t="s">
        <v>2</v>
      </c>
      <c r="D6568" s="119" t="s">
        <v>182</v>
      </c>
      <c r="E6568" s="111"/>
      <c r="G6568" s="110"/>
    </row>
    <row r="6569" spans="2:7" ht="21.75" customHeight="1">
      <c r="B6569" s="121" t="s">
        <v>1312</v>
      </c>
      <c r="C6569" s="118" t="s">
        <v>2</v>
      </c>
      <c r="D6569" s="119" t="s">
        <v>182</v>
      </c>
      <c r="E6569" s="112"/>
      <c r="G6569" s="110"/>
    </row>
    <row r="6570" spans="2:7" ht="21.75" customHeight="1">
      <c r="B6570" s="121" t="s">
        <v>1312</v>
      </c>
      <c r="C6570" s="118" t="s">
        <v>2</v>
      </c>
      <c r="D6570" s="119" t="s">
        <v>1178</v>
      </c>
      <c r="E6570" s="112"/>
      <c r="G6570" s="110"/>
    </row>
    <row r="6571" spans="2:7" ht="21.75" customHeight="1">
      <c r="B6571" s="121" t="s">
        <v>1312</v>
      </c>
      <c r="C6571" s="118" t="s">
        <v>94</v>
      </c>
      <c r="D6571" s="119" t="s">
        <v>1183</v>
      </c>
      <c r="E6571" s="113"/>
      <c r="G6571" s="110"/>
    </row>
    <row r="6572" spans="2:7" ht="21.75" customHeight="1">
      <c r="B6572" s="121" t="s">
        <v>1312</v>
      </c>
      <c r="C6572" s="118" t="s">
        <v>184</v>
      </c>
      <c r="D6572" s="119" t="s">
        <v>1309</v>
      </c>
      <c r="E6572" s="32"/>
      <c r="G6572" s="110"/>
    </row>
    <row r="6573" spans="2:7" ht="21.75" customHeight="1">
      <c r="B6573" s="121" t="s">
        <v>1312</v>
      </c>
      <c r="C6573" s="118" t="s">
        <v>28</v>
      </c>
      <c r="D6573" s="119" t="s">
        <v>431</v>
      </c>
      <c r="E6573" s="120"/>
      <c r="G6573" s="110"/>
    </row>
    <row r="6574" spans="2:7" ht="21.75" customHeight="1">
      <c r="B6574" s="121" t="s">
        <v>1312</v>
      </c>
      <c r="C6574" s="118" t="s">
        <v>2</v>
      </c>
      <c r="D6574" s="119" t="s">
        <v>182</v>
      </c>
      <c r="E6574" s="78"/>
      <c r="G6574" s="110"/>
    </row>
    <row r="6575" spans="2:7" ht="21.75" customHeight="1">
      <c r="B6575" s="121" t="s">
        <v>1312</v>
      </c>
      <c r="C6575" s="118" t="s">
        <v>40</v>
      </c>
      <c r="D6575" s="119" t="s">
        <v>1203</v>
      </c>
      <c r="E6575" s="78"/>
      <c r="G6575" s="110"/>
    </row>
    <row r="6576" spans="2:7" ht="21.75" customHeight="1">
      <c r="B6576" s="121" t="s">
        <v>1312</v>
      </c>
      <c r="C6576" s="118" t="s">
        <v>40</v>
      </c>
      <c r="D6576" s="119" t="s">
        <v>180</v>
      </c>
      <c r="E6576" s="78"/>
      <c r="G6576" s="110"/>
    </row>
    <row r="6577" spans="2:7" ht="21.75" customHeight="1">
      <c r="B6577" s="121" t="s">
        <v>1312</v>
      </c>
      <c r="C6577" s="118" t="s">
        <v>94</v>
      </c>
      <c r="D6577" s="119" t="s">
        <v>1183</v>
      </c>
      <c r="E6577" s="78"/>
      <c r="G6577" s="110"/>
    </row>
    <row r="6578" spans="2:7" ht="21.75" customHeight="1">
      <c r="B6578" s="121" t="s">
        <v>1313</v>
      </c>
      <c r="C6578" s="118" t="s">
        <v>2</v>
      </c>
      <c r="D6578" s="119" t="s">
        <v>105</v>
      </c>
      <c r="E6578" s="120"/>
      <c r="G6578" s="110"/>
    </row>
    <row r="6579" spans="2:7" ht="21.75" customHeight="1">
      <c r="B6579" s="121" t="s">
        <v>1313</v>
      </c>
      <c r="C6579" s="118" t="s">
        <v>2</v>
      </c>
      <c r="D6579" s="119" t="s">
        <v>182</v>
      </c>
      <c r="E6579" s="120"/>
      <c r="G6579" s="110"/>
    </row>
    <row r="6580" spans="2:7" ht="21.75" customHeight="1">
      <c r="B6580" s="121" t="s">
        <v>1313</v>
      </c>
      <c r="C6580" s="118" t="s">
        <v>28</v>
      </c>
      <c r="D6580" s="119" t="s">
        <v>1187</v>
      </c>
      <c r="E6580" s="120"/>
      <c r="G6580" s="110"/>
    </row>
    <row r="6581" spans="2:7" ht="21.75" customHeight="1">
      <c r="B6581" s="121" t="s">
        <v>1313</v>
      </c>
      <c r="C6581" s="118" t="s">
        <v>392</v>
      </c>
      <c r="D6581" s="119" t="s">
        <v>1115</v>
      </c>
      <c r="E6581" s="117"/>
      <c r="G6581" s="110"/>
    </row>
    <row r="6582" spans="2:7" ht="21.75" customHeight="1">
      <c r="B6582" s="121" t="s">
        <v>1313</v>
      </c>
      <c r="C6582" s="118" t="s">
        <v>40</v>
      </c>
      <c r="D6582" s="119" t="s">
        <v>43</v>
      </c>
      <c r="E6582" s="117"/>
      <c r="G6582" s="110"/>
    </row>
    <row r="6583" spans="2:7" ht="21.75" customHeight="1">
      <c r="B6583" s="121" t="s">
        <v>1313</v>
      </c>
      <c r="C6583" s="118" t="s">
        <v>2</v>
      </c>
      <c r="D6583" s="119" t="s">
        <v>182</v>
      </c>
      <c r="E6583" s="117"/>
      <c r="G6583" s="110"/>
    </row>
    <row r="6584" spans="2:7" ht="21.75" customHeight="1">
      <c r="B6584" s="121" t="s">
        <v>1313</v>
      </c>
      <c r="C6584" s="118" t="s">
        <v>2</v>
      </c>
      <c r="D6584" s="119" t="s">
        <v>182</v>
      </c>
      <c r="E6584" s="120"/>
      <c r="G6584" s="110"/>
    </row>
    <row r="6585" spans="2:7" ht="21.75" customHeight="1">
      <c r="B6585" s="121" t="s">
        <v>1313</v>
      </c>
      <c r="C6585" s="118" t="s">
        <v>28</v>
      </c>
      <c r="D6585" s="119" t="s">
        <v>1287</v>
      </c>
      <c r="E6585" s="117"/>
      <c r="G6585" s="110"/>
    </row>
    <row r="6586" spans="2:7" ht="21.75" customHeight="1">
      <c r="B6586" s="121" t="s">
        <v>1313</v>
      </c>
      <c r="C6586" s="118" t="s">
        <v>40</v>
      </c>
      <c r="D6586" s="119" t="s">
        <v>180</v>
      </c>
      <c r="E6586" s="120"/>
      <c r="G6586" s="110"/>
    </row>
    <row r="6587" spans="2:7" ht="21.75" customHeight="1">
      <c r="B6587" s="121" t="s">
        <v>1313</v>
      </c>
      <c r="C6587" s="118" t="s">
        <v>184</v>
      </c>
      <c r="D6587" s="119" t="s">
        <v>62</v>
      </c>
      <c r="E6587" s="111"/>
      <c r="G6587" s="110"/>
    </row>
    <row r="6588" spans="2:7" ht="21.75" customHeight="1">
      <c r="B6588" s="121" t="s">
        <v>1313</v>
      </c>
      <c r="C6588" s="118" t="s">
        <v>40</v>
      </c>
      <c r="D6588" s="119" t="s">
        <v>1192</v>
      </c>
      <c r="E6588" s="112"/>
      <c r="G6588" s="110"/>
    </row>
    <row r="6589" spans="2:7" ht="21.75" customHeight="1">
      <c r="B6589" s="121" t="s">
        <v>1313</v>
      </c>
      <c r="C6589" s="118" t="s">
        <v>28</v>
      </c>
      <c r="D6589" s="119" t="s">
        <v>1287</v>
      </c>
      <c r="E6589" s="112"/>
      <c r="G6589" s="110"/>
    </row>
    <row r="6590" spans="2:7" ht="21.75" customHeight="1">
      <c r="B6590" s="121" t="s">
        <v>1313</v>
      </c>
      <c r="C6590" s="118" t="s">
        <v>94</v>
      </c>
      <c r="D6590" s="119" t="s">
        <v>1183</v>
      </c>
      <c r="E6590" s="113"/>
      <c r="G6590" s="110"/>
    </row>
    <row r="6591" spans="2:7" ht="21.75" customHeight="1">
      <c r="B6591" s="121" t="s">
        <v>1313</v>
      </c>
      <c r="C6591" s="118" t="s">
        <v>2</v>
      </c>
      <c r="D6591" s="119" t="s">
        <v>182</v>
      </c>
      <c r="E6591" s="32"/>
      <c r="G6591" s="110"/>
    </row>
    <row r="6592" spans="2:7" ht="21.75" customHeight="1">
      <c r="B6592" s="121" t="s">
        <v>1313</v>
      </c>
      <c r="C6592" s="118" t="s">
        <v>28</v>
      </c>
      <c r="D6592" s="119" t="s">
        <v>1287</v>
      </c>
      <c r="E6592" s="120"/>
      <c r="G6592" s="110"/>
    </row>
    <row r="6593" spans="2:7" ht="21.75" customHeight="1">
      <c r="B6593" s="121">
        <v>41521</v>
      </c>
      <c r="C6593" s="118" t="s">
        <v>2</v>
      </c>
      <c r="D6593" s="119" t="s">
        <v>1198</v>
      </c>
      <c r="E6593" s="120"/>
      <c r="G6593" s="110"/>
    </row>
    <row r="6594" spans="2:7" ht="21.75" customHeight="1">
      <c r="B6594" s="121">
        <v>41521</v>
      </c>
      <c r="C6594" s="118" t="s">
        <v>28</v>
      </c>
      <c r="D6594" s="119" t="s">
        <v>1277</v>
      </c>
      <c r="E6594" s="120"/>
      <c r="G6594" s="110"/>
    </row>
    <row r="6595" spans="2:7" ht="21.75" customHeight="1">
      <c r="B6595" s="121" t="s">
        <v>1314</v>
      </c>
      <c r="C6595" s="118" t="s">
        <v>40</v>
      </c>
      <c r="D6595" s="119" t="s">
        <v>180</v>
      </c>
      <c r="E6595" s="120"/>
      <c r="G6595" s="110"/>
    </row>
    <row r="6596" spans="2:7" ht="21.75" customHeight="1">
      <c r="B6596" s="121" t="s">
        <v>1314</v>
      </c>
      <c r="C6596" s="118" t="s">
        <v>2</v>
      </c>
      <c r="D6596" s="119" t="s">
        <v>1315</v>
      </c>
      <c r="E6596" s="117"/>
      <c r="G6596" s="110"/>
    </row>
    <row r="6597" spans="2:7" ht="21.75" customHeight="1">
      <c r="B6597" s="121" t="s">
        <v>1314</v>
      </c>
      <c r="C6597" s="118" t="s">
        <v>2</v>
      </c>
      <c r="D6597" s="119" t="s">
        <v>1315</v>
      </c>
      <c r="E6597" s="117"/>
      <c r="G6597" s="110"/>
    </row>
    <row r="6598" spans="2:7" ht="21.75" customHeight="1">
      <c r="B6598" s="121" t="s">
        <v>1314</v>
      </c>
      <c r="C6598" s="118" t="s">
        <v>40</v>
      </c>
      <c r="D6598" s="119" t="s">
        <v>43</v>
      </c>
      <c r="E6598" s="117"/>
      <c r="G6598" s="110"/>
    </row>
    <row r="6599" spans="2:7" ht="21.75" customHeight="1">
      <c r="B6599" s="121" t="s">
        <v>1314</v>
      </c>
      <c r="C6599" s="118" t="s">
        <v>184</v>
      </c>
      <c r="D6599" s="119" t="s">
        <v>2544</v>
      </c>
      <c r="E6599" s="120"/>
      <c r="G6599" s="110"/>
    </row>
    <row r="6600" spans="2:7" ht="21.75" customHeight="1">
      <c r="B6600" s="121" t="s">
        <v>1314</v>
      </c>
      <c r="C6600" s="118" t="s">
        <v>2</v>
      </c>
      <c r="D6600" s="119" t="s">
        <v>105</v>
      </c>
      <c r="E6600" s="117"/>
      <c r="G6600" s="110"/>
    </row>
    <row r="6601" spans="2:7" ht="21.75" customHeight="1">
      <c r="B6601" s="121" t="s">
        <v>1314</v>
      </c>
      <c r="C6601" s="118" t="s">
        <v>392</v>
      </c>
      <c r="D6601" s="119" t="s">
        <v>1115</v>
      </c>
      <c r="E6601" s="120"/>
      <c r="G6601" s="110"/>
    </row>
    <row r="6602" spans="2:7" ht="21.75" customHeight="1">
      <c r="B6602" s="121" t="s">
        <v>1314</v>
      </c>
      <c r="C6602" s="118" t="s">
        <v>2</v>
      </c>
      <c r="D6602" s="119" t="s">
        <v>182</v>
      </c>
      <c r="E6602" s="111"/>
      <c r="G6602" s="110"/>
    </row>
    <row r="6603" spans="2:7" ht="21.75" customHeight="1">
      <c r="B6603" s="121" t="s">
        <v>1314</v>
      </c>
      <c r="C6603" s="118" t="s">
        <v>28</v>
      </c>
      <c r="D6603" s="119" t="s">
        <v>1287</v>
      </c>
      <c r="E6603" s="112"/>
      <c r="G6603" s="110"/>
    </row>
    <row r="6604" spans="2:7" ht="21.75" customHeight="1">
      <c r="B6604" s="121" t="s">
        <v>1314</v>
      </c>
      <c r="C6604" s="118" t="s">
        <v>40</v>
      </c>
      <c r="D6604" s="119" t="s">
        <v>180</v>
      </c>
      <c r="E6604" s="112"/>
      <c r="G6604" s="110"/>
    </row>
    <row r="6605" spans="2:7" ht="21.75" customHeight="1">
      <c r="B6605" s="121" t="s">
        <v>1314</v>
      </c>
      <c r="C6605" s="118" t="s">
        <v>94</v>
      </c>
      <c r="D6605" s="119" t="s">
        <v>1316</v>
      </c>
      <c r="E6605" s="113"/>
      <c r="G6605" s="110"/>
    </row>
    <row r="6606" spans="2:7" ht="21.75" customHeight="1">
      <c r="B6606" s="121" t="s">
        <v>1314</v>
      </c>
      <c r="C6606" s="118" t="s">
        <v>40</v>
      </c>
      <c r="D6606" s="119" t="s">
        <v>1192</v>
      </c>
      <c r="E6606" s="32"/>
      <c r="G6606" s="110"/>
    </row>
    <row r="6607" spans="2:7" ht="21.75" customHeight="1">
      <c r="B6607" s="121" t="s">
        <v>1314</v>
      </c>
      <c r="C6607" s="118" t="s">
        <v>40</v>
      </c>
      <c r="D6607" s="119" t="s">
        <v>180</v>
      </c>
      <c r="E6607" s="120"/>
      <c r="G6607" s="110"/>
    </row>
    <row r="6608" spans="2:7" ht="21.75" customHeight="1">
      <c r="B6608" s="121" t="s">
        <v>1314</v>
      </c>
      <c r="C6608" s="118" t="s">
        <v>28</v>
      </c>
      <c r="D6608" s="119" t="s">
        <v>1287</v>
      </c>
      <c r="E6608" s="78"/>
      <c r="G6608" s="110"/>
    </row>
    <row r="6609" spans="2:7" ht="21.75" customHeight="1">
      <c r="B6609" s="121" t="s">
        <v>1314</v>
      </c>
      <c r="C6609" s="118" t="s">
        <v>956</v>
      </c>
      <c r="D6609" s="119" t="s">
        <v>1189</v>
      </c>
      <c r="E6609" s="78"/>
      <c r="G6609" s="110"/>
    </row>
    <row r="6610" spans="2:7" ht="21.75" customHeight="1">
      <c r="B6610" s="121" t="s">
        <v>1314</v>
      </c>
      <c r="C6610" s="118" t="s">
        <v>184</v>
      </c>
      <c r="D6610" s="119" t="s">
        <v>2546</v>
      </c>
      <c r="E6610" s="78"/>
      <c r="G6610" s="110"/>
    </row>
    <row r="6611" spans="2:7" ht="21.75" customHeight="1">
      <c r="B6611" s="121" t="s">
        <v>1314</v>
      </c>
      <c r="C6611" s="118" t="s">
        <v>94</v>
      </c>
      <c r="D6611" s="119" t="s">
        <v>1316</v>
      </c>
      <c r="E6611" s="78"/>
      <c r="G6611" s="110"/>
    </row>
    <row r="6612" spans="2:7" ht="21.75" customHeight="1">
      <c r="B6612" s="121" t="s">
        <v>1314</v>
      </c>
      <c r="C6612" s="118" t="s">
        <v>28</v>
      </c>
      <c r="D6612" s="119" t="s">
        <v>181</v>
      </c>
      <c r="E6612" s="78"/>
      <c r="G6612" s="110"/>
    </row>
    <row r="6613" spans="2:7" ht="21.75" customHeight="1">
      <c r="B6613" s="121" t="s">
        <v>1314</v>
      </c>
      <c r="C6613" s="118" t="s">
        <v>2</v>
      </c>
      <c r="D6613" s="119" t="s">
        <v>182</v>
      </c>
      <c r="E6613" s="78"/>
      <c r="G6613" s="110"/>
    </row>
    <row r="6614" spans="2:7" ht="21.75" customHeight="1">
      <c r="B6614" s="121" t="s">
        <v>1317</v>
      </c>
      <c r="C6614" s="118" t="s">
        <v>28</v>
      </c>
      <c r="D6614" s="119" t="s">
        <v>1277</v>
      </c>
      <c r="E6614" s="120"/>
      <c r="G6614" s="110"/>
    </row>
    <row r="6615" spans="2:7" ht="21.75" customHeight="1">
      <c r="B6615" s="121" t="s">
        <v>1317</v>
      </c>
      <c r="C6615" s="118" t="s">
        <v>28</v>
      </c>
      <c r="D6615" s="119" t="s">
        <v>126</v>
      </c>
      <c r="E6615" s="120"/>
      <c r="G6615" s="110"/>
    </row>
    <row r="6616" spans="2:7" ht="21.75" customHeight="1">
      <c r="B6616" s="121" t="s">
        <v>1317</v>
      </c>
      <c r="C6616" s="118" t="s">
        <v>40</v>
      </c>
      <c r="D6616" s="119" t="s">
        <v>43</v>
      </c>
      <c r="E6616" s="120"/>
      <c r="G6616" s="110"/>
    </row>
    <row r="6617" spans="2:7" ht="21.75" customHeight="1">
      <c r="B6617" s="121" t="s">
        <v>1317</v>
      </c>
      <c r="C6617" s="118" t="s">
        <v>40</v>
      </c>
      <c r="D6617" s="119" t="s">
        <v>1218</v>
      </c>
      <c r="E6617" s="117"/>
      <c r="G6617" s="110"/>
    </row>
    <row r="6618" spans="2:7" ht="21.75" customHeight="1">
      <c r="B6618" s="121" t="s">
        <v>1317</v>
      </c>
      <c r="C6618" s="118" t="s">
        <v>28</v>
      </c>
      <c r="D6618" s="119" t="s">
        <v>1277</v>
      </c>
      <c r="E6618" s="117"/>
      <c r="G6618" s="110"/>
    </row>
    <row r="6619" spans="2:7" ht="21.75" customHeight="1">
      <c r="B6619" s="121" t="s">
        <v>1317</v>
      </c>
      <c r="C6619" s="118" t="s">
        <v>40</v>
      </c>
      <c r="D6619" s="119" t="s">
        <v>180</v>
      </c>
      <c r="E6619" s="117"/>
      <c r="G6619" s="110"/>
    </row>
    <row r="6620" spans="2:7" ht="21.75" customHeight="1">
      <c r="B6620" s="121" t="s">
        <v>1317</v>
      </c>
      <c r="C6620" s="118" t="s">
        <v>40</v>
      </c>
      <c r="D6620" s="119" t="s">
        <v>180</v>
      </c>
      <c r="E6620" s="120"/>
      <c r="G6620" s="110"/>
    </row>
    <row r="6621" spans="2:7" ht="21.75" customHeight="1">
      <c r="B6621" s="121" t="s">
        <v>1317</v>
      </c>
      <c r="C6621" s="118" t="s">
        <v>2</v>
      </c>
      <c r="D6621" s="119" t="s">
        <v>182</v>
      </c>
      <c r="E6621" s="117"/>
      <c r="G6621" s="110"/>
    </row>
    <row r="6622" spans="2:7" ht="21.75" customHeight="1">
      <c r="B6622" s="121" t="s">
        <v>1317</v>
      </c>
      <c r="C6622" s="118" t="s">
        <v>2</v>
      </c>
      <c r="D6622" s="119" t="s">
        <v>1145</v>
      </c>
      <c r="E6622" s="120"/>
      <c r="G6622" s="110"/>
    </row>
    <row r="6623" spans="2:7" ht="21.75" customHeight="1">
      <c r="B6623" s="121" t="s">
        <v>1317</v>
      </c>
      <c r="C6623" s="118" t="s">
        <v>2</v>
      </c>
      <c r="D6623" s="119" t="s">
        <v>105</v>
      </c>
      <c r="E6623" s="111"/>
      <c r="G6623" s="110"/>
    </row>
    <row r="6624" spans="2:7" ht="21.75" customHeight="1">
      <c r="B6624" s="121" t="s">
        <v>1317</v>
      </c>
      <c r="C6624" s="118" t="s">
        <v>2</v>
      </c>
      <c r="D6624" s="119" t="s">
        <v>105</v>
      </c>
      <c r="E6624" s="112"/>
      <c r="G6624" s="110"/>
    </row>
    <row r="6625" spans="2:7" ht="21.75" customHeight="1">
      <c r="B6625" s="121" t="s">
        <v>1317</v>
      </c>
      <c r="C6625" s="118" t="s">
        <v>1318</v>
      </c>
      <c r="D6625" s="119" t="s">
        <v>1287</v>
      </c>
      <c r="E6625" s="112"/>
      <c r="G6625" s="110"/>
    </row>
    <row r="6626" spans="2:7" ht="21.75" customHeight="1">
      <c r="B6626" s="121" t="s">
        <v>1317</v>
      </c>
      <c r="C6626" s="118" t="s">
        <v>2</v>
      </c>
      <c r="D6626" s="119" t="s">
        <v>182</v>
      </c>
      <c r="E6626" s="113"/>
      <c r="G6626" s="110"/>
    </row>
    <row r="6627" spans="2:7" ht="21.75" customHeight="1">
      <c r="B6627" s="121" t="s">
        <v>1317</v>
      </c>
      <c r="C6627" s="118" t="s">
        <v>18</v>
      </c>
      <c r="D6627" s="119" t="s">
        <v>1248</v>
      </c>
      <c r="E6627" s="32"/>
      <c r="G6627" s="110"/>
    </row>
    <row r="6628" spans="2:7" ht="21.75" customHeight="1">
      <c r="B6628" s="121" t="s">
        <v>1317</v>
      </c>
      <c r="C6628" s="118" t="s">
        <v>1318</v>
      </c>
      <c r="D6628" s="119" t="s">
        <v>181</v>
      </c>
      <c r="E6628" s="120"/>
      <c r="G6628" s="110"/>
    </row>
    <row r="6629" spans="2:7" ht="21.75" customHeight="1">
      <c r="B6629" s="121" t="s">
        <v>1317</v>
      </c>
      <c r="C6629" s="118" t="s">
        <v>184</v>
      </c>
      <c r="D6629" s="119" t="s">
        <v>62</v>
      </c>
      <c r="E6629" s="78"/>
      <c r="G6629" s="110"/>
    </row>
    <row r="6630" spans="2:7" ht="21.75" customHeight="1">
      <c r="B6630" s="121" t="s">
        <v>1317</v>
      </c>
      <c r="C6630" s="118" t="s">
        <v>94</v>
      </c>
      <c r="D6630" s="119" t="s">
        <v>1316</v>
      </c>
      <c r="E6630" s="78"/>
      <c r="G6630" s="110"/>
    </row>
    <row r="6631" spans="2:7" ht="21.75" customHeight="1">
      <c r="B6631" s="121" t="s">
        <v>1317</v>
      </c>
      <c r="C6631" s="118" t="s">
        <v>40</v>
      </c>
      <c r="D6631" s="119" t="s">
        <v>180</v>
      </c>
      <c r="E6631" s="78"/>
      <c r="G6631" s="110"/>
    </row>
    <row r="6632" spans="2:7" ht="21.75" customHeight="1">
      <c r="B6632" s="121" t="s">
        <v>1317</v>
      </c>
      <c r="C6632" s="118" t="s">
        <v>40</v>
      </c>
      <c r="D6632" s="119" t="s">
        <v>1192</v>
      </c>
      <c r="E6632" s="78"/>
      <c r="G6632" s="110"/>
    </row>
    <row r="6633" spans="2:7" ht="21.75" customHeight="1">
      <c r="B6633" s="121" t="s">
        <v>1317</v>
      </c>
      <c r="C6633" s="118" t="s">
        <v>2</v>
      </c>
      <c r="D6633" s="119" t="s">
        <v>182</v>
      </c>
      <c r="E6633" s="78"/>
      <c r="G6633" s="110"/>
    </row>
    <row r="6634" spans="2:7" ht="21.75" customHeight="1">
      <c r="B6634" s="121" t="s">
        <v>1317</v>
      </c>
      <c r="C6634" s="118" t="s">
        <v>2</v>
      </c>
      <c r="D6634" s="119" t="s">
        <v>1160</v>
      </c>
      <c r="E6634" s="78"/>
      <c r="G6634" s="110"/>
    </row>
    <row r="6635" spans="2:7" ht="21.75" customHeight="1">
      <c r="B6635" s="121" t="s">
        <v>1317</v>
      </c>
      <c r="C6635" s="118" t="s">
        <v>40</v>
      </c>
      <c r="D6635" s="119" t="s">
        <v>1192</v>
      </c>
      <c r="E6635" s="9"/>
      <c r="G6635" s="110"/>
    </row>
    <row r="6636" spans="2:7" ht="21.75" customHeight="1">
      <c r="B6636" s="121" t="s">
        <v>1317</v>
      </c>
      <c r="C6636" s="118" t="s">
        <v>1318</v>
      </c>
      <c r="D6636" s="119" t="s">
        <v>1287</v>
      </c>
      <c r="E6636" s="9"/>
      <c r="G6636" s="110"/>
    </row>
    <row r="6637" spans="2:7" ht="21.75" customHeight="1">
      <c r="B6637" s="121" t="s">
        <v>1317</v>
      </c>
      <c r="C6637" s="118" t="s">
        <v>40</v>
      </c>
      <c r="D6637" s="119" t="s">
        <v>180</v>
      </c>
      <c r="E6637" s="9"/>
      <c r="G6637" s="110"/>
    </row>
    <row r="6638" spans="2:7" ht="21.75" customHeight="1">
      <c r="B6638" s="121">
        <v>41523</v>
      </c>
      <c r="C6638" s="118" t="s">
        <v>40</v>
      </c>
      <c r="D6638" s="119" t="s">
        <v>180</v>
      </c>
      <c r="E6638" s="120"/>
      <c r="G6638" s="110"/>
    </row>
    <row r="6639" spans="2:7" ht="21.75" customHeight="1">
      <c r="B6639" s="121">
        <v>41523</v>
      </c>
      <c r="C6639" s="118" t="s">
        <v>40</v>
      </c>
      <c r="D6639" s="119" t="s">
        <v>43</v>
      </c>
      <c r="E6639" s="120"/>
      <c r="G6639" s="110"/>
    </row>
    <row r="6640" spans="2:7" ht="21.75" customHeight="1">
      <c r="B6640" s="121">
        <v>41523</v>
      </c>
      <c r="C6640" s="118" t="s">
        <v>28</v>
      </c>
      <c r="D6640" s="119" t="s">
        <v>126</v>
      </c>
      <c r="E6640" s="120"/>
      <c r="G6640" s="110"/>
    </row>
    <row r="6641" spans="2:7" ht="21.75" customHeight="1">
      <c r="B6641" s="121">
        <v>41523</v>
      </c>
      <c r="C6641" s="118" t="s">
        <v>28</v>
      </c>
      <c r="D6641" s="119" t="s">
        <v>107</v>
      </c>
      <c r="E6641" s="117"/>
      <c r="G6641" s="110"/>
    </row>
    <row r="6642" spans="2:7" ht="21.75" customHeight="1">
      <c r="B6642" s="121">
        <v>41523</v>
      </c>
      <c r="C6642" s="118" t="s">
        <v>28</v>
      </c>
      <c r="D6642" s="119" t="s">
        <v>1204</v>
      </c>
      <c r="E6642" s="117"/>
      <c r="G6642" s="110"/>
    </row>
    <row r="6643" spans="2:7" ht="21.75" customHeight="1">
      <c r="B6643" s="121">
        <v>41523</v>
      </c>
      <c r="C6643" s="118" t="s">
        <v>40</v>
      </c>
      <c r="D6643" s="119" t="s">
        <v>180</v>
      </c>
      <c r="E6643" s="117"/>
      <c r="G6643" s="110"/>
    </row>
    <row r="6644" spans="2:7" ht="21.75" customHeight="1">
      <c r="B6644" s="121">
        <v>41523</v>
      </c>
      <c r="C6644" s="118" t="s">
        <v>40</v>
      </c>
      <c r="D6644" s="119" t="s">
        <v>43</v>
      </c>
      <c r="E6644" s="120"/>
      <c r="G6644" s="110"/>
    </row>
    <row r="6645" spans="2:7" ht="21.75" customHeight="1">
      <c r="B6645" s="121">
        <v>41523</v>
      </c>
      <c r="C6645" s="118" t="s">
        <v>94</v>
      </c>
      <c r="D6645" s="119" t="s">
        <v>1108</v>
      </c>
      <c r="E6645" s="117"/>
      <c r="G6645" s="110"/>
    </row>
    <row r="6646" spans="2:7" ht="21.75" customHeight="1">
      <c r="B6646" s="121">
        <v>41523</v>
      </c>
      <c r="C6646" s="118" t="s">
        <v>28</v>
      </c>
      <c r="D6646" s="119" t="s">
        <v>850</v>
      </c>
      <c r="E6646" s="120"/>
      <c r="G6646" s="110"/>
    </row>
    <row r="6647" spans="2:7" ht="21.75" customHeight="1">
      <c r="B6647" s="121">
        <v>41523</v>
      </c>
      <c r="C6647" s="118" t="s">
        <v>184</v>
      </c>
      <c r="D6647" s="119" t="s">
        <v>2546</v>
      </c>
      <c r="E6647" s="111"/>
      <c r="G6647" s="110"/>
    </row>
    <row r="6648" spans="2:7" ht="21.75" customHeight="1">
      <c r="B6648" s="121">
        <v>41523</v>
      </c>
      <c r="C6648" s="118" t="s">
        <v>28</v>
      </c>
      <c r="D6648" s="119" t="s">
        <v>126</v>
      </c>
      <c r="E6648" s="112"/>
      <c r="G6648" s="110"/>
    </row>
    <row r="6649" spans="2:7" ht="21.75" customHeight="1">
      <c r="B6649" s="121">
        <v>41523</v>
      </c>
      <c r="C6649" s="118" t="s">
        <v>40</v>
      </c>
      <c r="D6649" s="119" t="s">
        <v>43</v>
      </c>
      <c r="E6649" s="112"/>
      <c r="G6649" s="110"/>
    </row>
    <row r="6650" spans="2:7" ht="21.75" customHeight="1">
      <c r="B6650" s="121">
        <v>41523</v>
      </c>
      <c r="C6650" s="118" t="s">
        <v>392</v>
      </c>
      <c r="D6650" s="119" t="s">
        <v>1115</v>
      </c>
      <c r="E6650" s="113"/>
      <c r="G6650" s="110"/>
    </row>
    <row r="6651" spans="2:7" ht="21.75" customHeight="1">
      <c r="B6651" s="121">
        <v>41523</v>
      </c>
      <c r="C6651" s="118" t="s">
        <v>392</v>
      </c>
      <c r="D6651" s="119" t="s">
        <v>1115</v>
      </c>
      <c r="E6651" s="32"/>
      <c r="G6651" s="110"/>
    </row>
    <row r="6652" spans="2:7" ht="21.75" customHeight="1">
      <c r="B6652" s="121">
        <v>41523</v>
      </c>
      <c r="C6652" s="118" t="s">
        <v>28</v>
      </c>
      <c r="D6652" s="118" t="s">
        <v>1187</v>
      </c>
      <c r="E6652" s="120"/>
      <c r="G6652" s="110"/>
    </row>
    <row r="6653" spans="2:7" ht="21.75" customHeight="1">
      <c r="B6653" s="121">
        <v>41523</v>
      </c>
      <c r="C6653" s="118" t="s">
        <v>155</v>
      </c>
      <c r="D6653" s="118" t="s">
        <v>1110</v>
      </c>
      <c r="E6653" s="78"/>
      <c r="G6653" s="110"/>
    </row>
    <row r="6654" spans="2:7" ht="21.75" customHeight="1">
      <c r="B6654" s="121">
        <v>41523</v>
      </c>
      <c r="C6654" s="118" t="s">
        <v>40</v>
      </c>
      <c r="D6654" s="118" t="s">
        <v>180</v>
      </c>
      <c r="E6654" s="78"/>
      <c r="G6654" s="110"/>
    </row>
    <row r="6655" spans="2:7" ht="21.75" customHeight="1">
      <c r="B6655" s="121">
        <v>41523</v>
      </c>
      <c r="C6655" s="118" t="s">
        <v>40</v>
      </c>
      <c r="D6655" s="118" t="s">
        <v>180</v>
      </c>
      <c r="E6655" s="78"/>
      <c r="G6655" s="110"/>
    </row>
    <row r="6656" spans="2:7" ht="21.75" customHeight="1">
      <c r="B6656" s="121">
        <v>41523</v>
      </c>
      <c r="C6656" s="118" t="s">
        <v>2</v>
      </c>
      <c r="D6656" s="118" t="s">
        <v>182</v>
      </c>
      <c r="E6656" s="78"/>
      <c r="G6656" s="110"/>
    </row>
    <row r="6657" spans="2:7" ht="21.75" customHeight="1">
      <c r="B6657" s="121">
        <v>41524</v>
      </c>
      <c r="C6657" s="118" t="s">
        <v>40</v>
      </c>
      <c r="D6657" s="119" t="s">
        <v>180</v>
      </c>
      <c r="E6657" s="120" t="s">
        <v>1104</v>
      </c>
      <c r="G6657" s="110"/>
    </row>
    <row r="6658" spans="2:7" ht="21.75" customHeight="1">
      <c r="B6658" s="121">
        <v>41524</v>
      </c>
      <c r="C6658" s="118" t="s">
        <v>40</v>
      </c>
      <c r="D6658" s="119" t="s">
        <v>180</v>
      </c>
      <c r="E6658" s="120" t="s">
        <v>1104</v>
      </c>
      <c r="G6658" s="110"/>
    </row>
    <row r="6659" spans="2:7" ht="21.75" customHeight="1">
      <c r="B6659" s="121">
        <v>41524</v>
      </c>
      <c r="C6659" s="118" t="s">
        <v>392</v>
      </c>
      <c r="D6659" s="119" t="s">
        <v>1115</v>
      </c>
      <c r="E6659" s="120" t="s">
        <v>1104</v>
      </c>
      <c r="G6659" s="110"/>
    </row>
    <row r="6660" spans="2:7" ht="21.75" customHeight="1">
      <c r="B6660" s="121">
        <v>41524</v>
      </c>
      <c r="C6660" s="118" t="s">
        <v>2</v>
      </c>
      <c r="D6660" s="119" t="s">
        <v>182</v>
      </c>
      <c r="E6660" s="120" t="s">
        <v>1104</v>
      </c>
      <c r="G6660" s="110"/>
    </row>
    <row r="6661" spans="2:7" ht="21.75" customHeight="1">
      <c r="B6661" s="121">
        <v>41524</v>
      </c>
      <c r="C6661" s="118" t="s">
        <v>40</v>
      </c>
      <c r="D6661" s="119" t="s">
        <v>180</v>
      </c>
      <c r="E6661" s="120" t="s">
        <v>1104</v>
      </c>
      <c r="G6661" s="110"/>
    </row>
    <row r="6662" spans="2:7" ht="21.75" customHeight="1">
      <c r="B6662" s="121">
        <v>41524</v>
      </c>
      <c r="C6662" s="118" t="s">
        <v>94</v>
      </c>
      <c r="D6662" s="119" t="s">
        <v>1196</v>
      </c>
      <c r="E6662" s="120" t="s">
        <v>1104</v>
      </c>
      <c r="G6662" s="110"/>
    </row>
    <row r="6663" spans="2:7" ht="21.75" customHeight="1">
      <c r="B6663" s="121">
        <v>41524</v>
      </c>
      <c r="C6663" s="118" t="s">
        <v>40</v>
      </c>
      <c r="D6663" s="119" t="s">
        <v>43</v>
      </c>
      <c r="E6663" s="120" t="s">
        <v>1104</v>
      </c>
      <c r="G6663" s="110"/>
    </row>
    <row r="6664" spans="2:7" ht="21.75" customHeight="1">
      <c r="B6664" s="121">
        <v>41524</v>
      </c>
      <c r="C6664" s="118" t="s">
        <v>2</v>
      </c>
      <c r="D6664" s="119" t="s">
        <v>182</v>
      </c>
      <c r="E6664" s="120" t="s">
        <v>1104</v>
      </c>
      <c r="G6664" s="110"/>
    </row>
    <row r="6665" spans="2:7" ht="21.75" customHeight="1">
      <c r="B6665" s="121">
        <v>41524</v>
      </c>
      <c r="C6665" s="118" t="s">
        <v>2</v>
      </c>
      <c r="D6665" s="119" t="s">
        <v>182</v>
      </c>
      <c r="E6665" s="120" t="s">
        <v>1104</v>
      </c>
      <c r="G6665" s="110"/>
    </row>
    <row r="6666" spans="2:7" ht="21.75" customHeight="1">
      <c r="B6666" s="121">
        <v>41526</v>
      </c>
      <c r="C6666" s="118" t="s">
        <v>40</v>
      </c>
      <c r="D6666" s="119" t="s">
        <v>180</v>
      </c>
      <c r="E6666" s="120"/>
      <c r="G6666" s="110"/>
    </row>
    <row r="6667" spans="2:7" ht="21.75" customHeight="1">
      <c r="B6667" s="121">
        <v>41526</v>
      </c>
      <c r="C6667" s="118" t="s">
        <v>28</v>
      </c>
      <c r="D6667" s="119" t="s">
        <v>113</v>
      </c>
      <c r="E6667" s="120"/>
      <c r="G6667" s="110"/>
    </row>
    <row r="6668" spans="2:7" ht="21.75" customHeight="1">
      <c r="B6668" s="121">
        <v>41526</v>
      </c>
      <c r="C6668" s="118" t="s">
        <v>40</v>
      </c>
      <c r="D6668" s="119" t="s">
        <v>180</v>
      </c>
      <c r="E6668" s="120"/>
      <c r="G6668" s="110"/>
    </row>
    <row r="6669" spans="2:7" ht="21.75" customHeight="1">
      <c r="B6669" s="121">
        <v>41526</v>
      </c>
      <c r="C6669" s="118" t="s">
        <v>28</v>
      </c>
      <c r="D6669" s="119" t="s">
        <v>107</v>
      </c>
      <c r="E6669" s="117"/>
      <c r="G6669" s="110"/>
    </row>
    <row r="6670" spans="2:7" ht="21.75" customHeight="1">
      <c r="B6670" s="121">
        <v>41526</v>
      </c>
      <c r="C6670" s="118" t="s">
        <v>2</v>
      </c>
      <c r="D6670" s="119" t="s">
        <v>182</v>
      </c>
      <c r="E6670" s="117"/>
      <c r="G6670" s="110"/>
    </row>
    <row r="6671" spans="2:7" ht="21.75" customHeight="1">
      <c r="B6671" s="121">
        <v>41526</v>
      </c>
      <c r="C6671" s="118" t="s">
        <v>28</v>
      </c>
      <c r="D6671" s="119" t="s">
        <v>107</v>
      </c>
      <c r="E6671" s="117"/>
      <c r="G6671" s="110"/>
    </row>
    <row r="6672" spans="2:7" ht="21.75" customHeight="1">
      <c r="B6672" s="121">
        <v>41526</v>
      </c>
      <c r="C6672" s="118" t="s">
        <v>28</v>
      </c>
      <c r="D6672" s="119" t="s">
        <v>114</v>
      </c>
      <c r="E6672" s="120"/>
      <c r="G6672" s="110"/>
    </row>
    <row r="6673" spans="2:7" ht="21.75" customHeight="1">
      <c r="B6673" s="121">
        <v>41526</v>
      </c>
      <c r="C6673" s="118" t="s">
        <v>28</v>
      </c>
      <c r="D6673" s="119" t="s">
        <v>107</v>
      </c>
      <c r="E6673" s="117"/>
      <c r="G6673" s="110"/>
    </row>
    <row r="6674" spans="2:7" ht="21.75" customHeight="1">
      <c r="B6674" s="121">
        <v>41526</v>
      </c>
      <c r="C6674" s="118" t="s">
        <v>2</v>
      </c>
      <c r="D6674" s="119" t="s">
        <v>182</v>
      </c>
      <c r="E6674" s="120"/>
      <c r="G6674" s="110"/>
    </row>
    <row r="6675" spans="2:7" ht="21.75" customHeight="1">
      <c r="B6675" s="121">
        <v>41526</v>
      </c>
      <c r="C6675" s="118" t="s">
        <v>40</v>
      </c>
      <c r="D6675" s="119" t="s">
        <v>180</v>
      </c>
      <c r="E6675" s="111"/>
      <c r="G6675" s="110"/>
    </row>
    <row r="6676" spans="2:7" ht="21.75" customHeight="1">
      <c r="B6676" s="121">
        <v>41526</v>
      </c>
      <c r="C6676" s="118" t="s">
        <v>28</v>
      </c>
      <c r="D6676" s="119" t="s">
        <v>114</v>
      </c>
      <c r="E6676" s="112"/>
      <c r="G6676" s="110"/>
    </row>
    <row r="6677" spans="2:7" ht="21.75" customHeight="1">
      <c r="B6677" s="121">
        <v>41526</v>
      </c>
      <c r="C6677" s="118" t="s">
        <v>3</v>
      </c>
      <c r="D6677" s="119" t="s">
        <v>1194</v>
      </c>
      <c r="E6677" s="112"/>
      <c r="G6677" s="110"/>
    </row>
    <row r="6678" spans="2:7" ht="21.75" customHeight="1">
      <c r="B6678" s="121">
        <v>41526</v>
      </c>
      <c r="C6678" s="118" t="s">
        <v>2</v>
      </c>
      <c r="D6678" s="119" t="s">
        <v>105</v>
      </c>
      <c r="E6678" s="113"/>
      <c r="G6678" s="110"/>
    </row>
    <row r="6679" spans="2:7" ht="21.75" customHeight="1">
      <c r="B6679" s="121">
        <v>41526</v>
      </c>
      <c r="C6679" s="118" t="s">
        <v>94</v>
      </c>
      <c r="D6679" s="119" t="s">
        <v>1108</v>
      </c>
      <c r="E6679" s="32"/>
      <c r="G6679" s="110"/>
    </row>
    <row r="6680" spans="2:7" ht="21.75" customHeight="1">
      <c r="B6680" s="121">
        <v>41526</v>
      </c>
      <c r="C6680" s="118" t="s">
        <v>184</v>
      </c>
      <c r="D6680" s="119" t="s">
        <v>2546</v>
      </c>
      <c r="E6680" s="120"/>
      <c r="G6680" s="110"/>
    </row>
    <row r="6681" spans="2:7" ht="21.75" customHeight="1">
      <c r="B6681" s="121">
        <v>41526</v>
      </c>
      <c r="C6681" s="118" t="s">
        <v>40</v>
      </c>
      <c r="D6681" s="119" t="s">
        <v>180</v>
      </c>
      <c r="E6681" s="78"/>
      <c r="G6681" s="110"/>
    </row>
    <row r="6682" spans="2:7" ht="21.75" customHeight="1">
      <c r="B6682" s="121">
        <v>41526</v>
      </c>
      <c r="C6682" s="118" t="s">
        <v>2</v>
      </c>
      <c r="D6682" s="118" t="s">
        <v>182</v>
      </c>
      <c r="E6682" s="78"/>
      <c r="G6682" s="110"/>
    </row>
    <row r="6683" spans="2:7" ht="21.75" customHeight="1">
      <c r="B6683" s="121">
        <v>41526</v>
      </c>
      <c r="C6683" s="118" t="s">
        <v>40</v>
      </c>
      <c r="D6683" s="118" t="s">
        <v>180</v>
      </c>
      <c r="E6683" s="78"/>
      <c r="G6683" s="110"/>
    </row>
    <row r="6684" spans="2:7" ht="21.75" customHeight="1">
      <c r="B6684" s="121">
        <v>41526</v>
      </c>
      <c r="C6684" s="118" t="s">
        <v>40</v>
      </c>
      <c r="D6684" s="118" t="s">
        <v>43</v>
      </c>
      <c r="E6684" s="78"/>
      <c r="G6684" s="110"/>
    </row>
    <row r="6685" spans="2:7" ht="21.75" customHeight="1">
      <c r="B6685" s="121">
        <v>41526</v>
      </c>
      <c r="C6685" s="118" t="s">
        <v>94</v>
      </c>
      <c r="D6685" s="118" t="s">
        <v>1108</v>
      </c>
      <c r="E6685" s="78"/>
      <c r="G6685" s="110"/>
    </row>
    <row r="6686" spans="2:7" ht="21.75" customHeight="1">
      <c r="B6686" s="121">
        <v>41526</v>
      </c>
      <c r="C6686" s="118" t="s">
        <v>184</v>
      </c>
      <c r="D6686" s="118" t="s">
        <v>2544</v>
      </c>
      <c r="E6686" s="78"/>
      <c r="G6686" s="110"/>
    </row>
    <row r="6687" spans="2:7" ht="21.75" customHeight="1">
      <c r="B6687" s="121" t="s">
        <v>1320</v>
      </c>
      <c r="C6687" s="118" t="s">
        <v>94</v>
      </c>
      <c r="D6687" s="119" t="s">
        <v>1108</v>
      </c>
      <c r="E6687" s="120"/>
      <c r="G6687" s="110"/>
    </row>
    <row r="6688" spans="2:7" ht="21.75" customHeight="1">
      <c r="B6688" s="121" t="s">
        <v>1320</v>
      </c>
      <c r="C6688" s="118" t="s">
        <v>94</v>
      </c>
      <c r="D6688" s="119" t="s">
        <v>1108</v>
      </c>
      <c r="E6688" s="120"/>
      <c r="G6688" s="110"/>
    </row>
    <row r="6689" spans="2:7" ht="21.75" customHeight="1">
      <c r="B6689" s="121" t="s">
        <v>1320</v>
      </c>
      <c r="C6689" s="118" t="s">
        <v>2</v>
      </c>
      <c r="D6689" s="119" t="s">
        <v>182</v>
      </c>
      <c r="E6689" s="120"/>
      <c r="G6689" s="110"/>
    </row>
    <row r="6690" spans="2:7" ht="21.75" customHeight="1">
      <c r="B6690" s="121" t="s">
        <v>1320</v>
      </c>
      <c r="C6690" s="118" t="s">
        <v>392</v>
      </c>
      <c r="D6690" s="119" t="s">
        <v>1115</v>
      </c>
      <c r="E6690" s="117"/>
      <c r="G6690" s="110"/>
    </row>
    <row r="6691" spans="2:7" ht="21.75" customHeight="1">
      <c r="B6691" s="121" t="s">
        <v>1320</v>
      </c>
      <c r="C6691" s="118" t="s">
        <v>2</v>
      </c>
      <c r="D6691" s="119" t="s">
        <v>182</v>
      </c>
      <c r="E6691" s="117"/>
      <c r="G6691" s="110"/>
    </row>
    <row r="6692" spans="2:7" ht="21.75" customHeight="1">
      <c r="B6692" s="121" t="s">
        <v>1320</v>
      </c>
      <c r="C6692" s="118" t="s">
        <v>2</v>
      </c>
      <c r="D6692" s="119" t="s">
        <v>182</v>
      </c>
      <c r="E6692" s="117"/>
      <c r="G6692" s="110"/>
    </row>
    <row r="6693" spans="2:7" ht="21.75" customHeight="1">
      <c r="B6693" s="121" t="s">
        <v>1320</v>
      </c>
      <c r="C6693" s="118" t="s">
        <v>28</v>
      </c>
      <c r="D6693" s="119" t="s">
        <v>1181</v>
      </c>
      <c r="E6693" s="120"/>
      <c r="G6693" s="110"/>
    </row>
    <row r="6694" spans="2:7" ht="21.75" customHeight="1">
      <c r="B6694" s="121" t="s">
        <v>1320</v>
      </c>
      <c r="C6694" s="118" t="s">
        <v>40</v>
      </c>
      <c r="D6694" s="119" t="s">
        <v>43</v>
      </c>
      <c r="E6694" s="117"/>
      <c r="G6694" s="110"/>
    </row>
    <row r="6695" spans="2:7" ht="21.75" customHeight="1">
      <c r="B6695" s="121" t="s">
        <v>1320</v>
      </c>
      <c r="C6695" s="118" t="s">
        <v>28</v>
      </c>
      <c r="D6695" s="119" t="s">
        <v>1287</v>
      </c>
      <c r="E6695" s="120"/>
      <c r="G6695" s="110"/>
    </row>
    <row r="6696" spans="2:7" ht="21.75" customHeight="1">
      <c r="B6696" s="121" t="s">
        <v>1320</v>
      </c>
      <c r="C6696" s="118" t="s">
        <v>155</v>
      </c>
      <c r="D6696" s="119" t="s">
        <v>1110</v>
      </c>
      <c r="E6696" s="111"/>
      <c r="G6696" s="110"/>
    </row>
    <row r="6697" spans="2:7" ht="21.75" customHeight="1">
      <c r="B6697" s="121" t="s">
        <v>1320</v>
      </c>
      <c r="C6697" s="118" t="s">
        <v>40</v>
      </c>
      <c r="D6697" s="119" t="s">
        <v>180</v>
      </c>
      <c r="E6697" s="112"/>
      <c r="G6697" s="110"/>
    </row>
    <row r="6698" spans="2:7" ht="21.75" customHeight="1">
      <c r="B6698" s="121" t="s">
        <v>1320</v>
      </c>
      <c r="C6698" s="118" t="s">
        <v>184</v>
      </c>
      <c r="D6698" s="119" t="s">
        <v>62</v>
      </c>
      <c r="E6698" s="112"/>
      <c r="G6698" s="110"/>
    </row>
    <row r="6699" spans="2:7" ht="21.75" customHeight="1">
      <c r="B6699" s="121" t="s">
        <v>1320</v>
      </c>
      <c r="C6699" s="118" t="s">
        <v>40</v>
      </c>
      <c r="D6699" s="119" t="s">
        <v>1192</v>
      </c>
      <c r="E6699" s="113"/>
      <c r="G6699" s="110"/>
    </row>
    <row r="6700" spans="2:7" ht="21.75" customHeight="1">
      <c r="B6700" s="121" t="s">
        <v>1320</v>
      </c>
      <c r="C6700" s="118" t="s">
        <v>28</v>
      </c>
      <c r="D6700" s="119" t="s">
        <v>1287</v>
      </c>
      <c r="E6700" s="32"/>
      <c r="G6700" s="110"/>
    </row>
    <row r="6701" spans="2:7" ht="21.75" customHeight="1">
      <c r="B6701" s="121" t="s">
        <v>1320</v>
      </c>
      <c r="C6701" s="118" t="s">
        <v>94</v>
      </c>
      <c r="D6701" s="119" t="s">
        <v>1183</v>
      </c>
      <c r="E6701" s="120"/>
      <c r="G6701" s="110"/>
    </row>
    <row r="6702" spans="2:7" ht="21.75" customHeight="1">
      <c r="B6702" s="121" t="s">
        <v>1320</v>
      </c>
      <c r="C6702" s="118" t="s">
        <v>2</v>
      </c>
      <c r="D6702" s="119" t="s">
        <v>1270</v>
      </c>
      <c r="E6702" s="78"/>
      <c r="G6702" s="110"/>
    </row>
    <row r="6703" spans="2:7" ht="21.75" customHeight="1">
      <c r="B6703" s="121" t="s">
        <v>1320</v>
      </c>
      <c r="C6703" s="118" t="s">
        <v>155</v>
      </c>
      <c r="D6703" s="119" t="s">
        <v>1110</v>
      </c>
      <c r="E6703" s="78"/>
      <c r="G6703" s="110"/>
    </row>
    <row r="6704" spans="2:7" ht="21.75" customHeight="1">
      <c r="B6704" s="121" t="s">
        <v>1321</v>
      </c>
      <c r="C6704" s="118" t="s">
        <v>28</v>
      </c>
      <c r="D6704" s="119" t="s">
        <v>114</v>
      </c>
      <c r="E6704" s="120"/>
      <c r="G6704" s="110"/>
    </row>
    <row r="6705" spans="2:7" ht="21.75" customHeight="1">
      <c r="B6705" s="121" t="s">
        <v>1321</v>
      </c>
      <c r="C6705" s="118" t="s">
        <v>28</v>
      </c>
      <c r="D6705" s="119" t="s">
        <v>107</v>
      </c>
      <c r="E6705" s="120"/>
      <c r="G6705" s="110"/>
    </row>
    <row r="6706" spans="2:7" ht="21.75" customHeight="1">
      <c r="B6706" s="121" t="s">
        <v>1321</v>
      </c>
      <c r="C6706" s="118" t="s">
        <v>40</v>
      </c>
      <c r="D6706" s="119" t="s">
        <v>180</v>
      </c>
      <c r="E6706" s="120"/>
      <c r="G6706" s="110"/>
    </row>
    <row r="6707" spans="2:7" ht="21.75" customHeight="1">
      <c r="B6707" s="121" t="s">
        <v>1321</v>
      </c>
      <c r="C6707" s="118" t="s">
        <v>28</v>
      </c>
      <c r="D6707" s="119" t="s">
        <v>1106</v>
      </c>
      <c r="E6707" s="117"/>
      <c r="G6707" s="110"/>
    </row>
    <row r="6708" spans="2:7" ht="21.75" customHeight="1">
      <c r="B6708" s="121" t="s">
        <v>1321</v>
      </c>
      <c r="C6708" s="118" t="s">
        <v>28</v>
      </c>
      <c r="D6708" s="119" t="s">
        <v>1118</v>
      </c>
      <c r="E6708" s="117"/>
      <c r="G6708" s="110"/>
    </row>
    <row r="6709" spans="2:7" ht="21.75" customHeight="1">
      <c r="B6709" s="121" t="s">
        <v>1321</v>
      </c>
      <c r="C6709" s="118" t="s">
        <v>40</v>
      </c>
      <c r="D6709" s="119" t="s">
        <v>180</v>
      </c>
      <c r="E6709" s="117"/>
      <c r="G6709" s="110"/>
    </row>
    <row r="6710" spans="2:7" ht="21.75" customHeight="1">
      <c r="B6710" s="121" t="s">
        <v>1321</v>
      </c>
      <c r="C6710" s="118" t="s">
        <v>28</v>
      </c>
      <c r="D6710" s="119" t="s">
        <v>126</v>
      </c>
      <c r="E6710" s="120"/>
      <c r="G6710" s="110"/>
    </row>
    <row r="6711" spans="2:7" ht="21.75" customHeight="1">
      <c r="B6711" s="121" t="s">
        <v>1321</v>
      </c>
      <c r="C6711" s="118" t="s">
        <v>40</v>
      </c>
      <c r="D6711" s="119" t="s">
        <v>43</v>
      </c>
      <c r="E6711" s="117"/>
      <c r="G6711" s="110"/>
    </row>
    <row r="6712" spans="2:7" ht="21.75" customHeight="1">
      <c r="B6712" s="121" t="s">
        <v>1321</v>
      </c>
      <c r="C6712" s="118" t="s">
        <v>3</v>
      </c>
      <c r="D6712" s="119" t="s">
        <v>1194</v>
      </c>
      <c r="E6712" s="120"/>
      <c r="G6712" s="110"/>
    </row>
    <row r="6713" spans="2:7" ht="21.75" customHeight="1">
      <c r="B6713" s="121" t="s">
        <v>1321</v>
      </c>
      <c r="C6713" s="118" t="s">
        <v>40</v>
      </c>
      <c r="D6713" s="119" t="s">
        <v>1322</v>
      </c>
      <c r="E6713" s="111"/>
      <c r="G6713" s="110"/>
    </row>
    <row r="6714" spans="2:7" ht="21.75" customHeight="1">
      <c r="B6714" s="121" t="s">
        <v>1321</v>
      </c>
      <c r="C6714" s="118" t="s">
        <v>155</v>
      </c>
      <c r="D6714" s="119" t="s">
        <v>1110</v>
      </c>
      <c r="E6714" s="112"/>
      <c r="G6714" s="110"/>
    </row>
    <row r="6715" spans="2:7" ht="21.75" customHeight="1">
      <c r="B6715" s="121" t="s">
        <v>1321</v>
      </c>
      <c r="C6715" s="118" t="s">
        <v>28</v>
      </c>
      <c r="D6715" s="119" t="s">
        <v>431</v>
      </c>
      <c r="E6715" s="112"/>
      <c r="G6715" s="110"/>
    </row>
    <row r="6716" spans="2:7" ht="21.75" customHeight="1">
      <c r="B6716" s="121" t="s">
        <v>1321</v>
      </c>
      <c r="C6716" s="118" t="s">
        <v>40</v>
      </c>
      <c r="D6716" s="119" t="s">
        <v>1203</v>
      </c>
      <c r="E6716" s="113"/>
      <c r="G6716" s="110"/>
    </row>
    <row r="6717" spans="2:7" ht="21.75" customHeight="1">
      <c r="B6717" s="121" t="s">
        <v>1323</v>
      </c>
      <c r="C6717" s="118" t="s">
        <v>2</v>
      </c>
      <c r="D6717" s="119" t="s">
        <v>1198</v>
      </c>
      <c r="E6717" s="120"/>
      <c r="G6717" s="110"/>
    </row>
    <row r="6718" spans="2:7" ht="21.75" customHeight="1">
      <c r="B6718" s="121" t="s">
        <v>1323</v>
      </c>
      <c r="C6718" s="118" t="s">
        <v>28</v>
      </c>
      <c r="D6718" s="119" t="s">
        <v>107</v>
      </c>
      <c r="E6718" s="120"/>
      <c r="G6718" s="110"/>
    </row>
    <row r="6719" spans="2:7" ht="21.75" customHeight="1">
      <c r="B6719" s="121" t="s">
        <v>1323</v>
      </c>
      <c r="C6719" s="118" t="s">
        <v>94</v>
      </c>
      <c r="D6719" s="119" t="s">
        <v>1108</v>
      </c>
      <c r="E6719" s="120"/>
      <c r="G6719" s="110"/>
    </row>
    <row r="6720" spans="2:7" ht="21.75" customHeight="1">
      <c r="B6720" s="121" t="s">
        <v>1323</v>
      </c>
      <c r="C6720" s="118" t="s">
        <v>40</v>
      </c>
      <c r="D6720" s="119" t="s">
        <v>180</v>
      </c>
      <c r="E6720" s="117"/>
      <c r="G6720" s="110"/>
    </row>
    <row r="6721" spans="2:7" ht="21.75" customHeight="1">
      <c r="B6721" s="121" t="s">
        <v>1323</v>
      </c>
      <c r="C6721" s="118" t="s">
        <v>2</v>
      </c>
      <c r="D6721" s="119" t="s">
        <v>182</v>
      </c>
      <c r="E6721" s="117"/>
      <c r="G6721" s="110"/>
    </row>
    <row r="6722" spans="2:7" ht="21.75" customHeight="1">
      <c r="B6722" s="121" t="s">
        <v>1323</v>
      </c>
      <c r="C6722" s="118" t="s">
        <v>184</v>
      </c>
      <c r="D6722" s="119" t="s">
        <v>2544</v>
      </c>
      <c r="E6722" s="117"/>
      <c r="G6722" s="110"/>
    </row>
    <row r="6723" spans="2:7" ht="21.75" customHeight="1">
      <c r="B6723" s="121" t="s">
        <v>1323</v>
      </c>
      <c r="C6723" s="118" t="s">
        <v>2</v>
      </c>
      <c r="D6723" s="119" t="s">
        <v>182</v>
      </c>
      <c r="E6723" s="120"/>
      <c r="G6723" s="110"/>
    </row>
    <row r="6724" spans="2:7" ht="21.75" customHeight="1">
      <c r="B6724" s="121" t="s">
        <v>1323</v>
      </c>
      <c r="C6724" s="118" t="s">
        <v>2</v>
      </c>
      <c r="D6724" s="119" t="s">
        <v>105</v>
      </c>
      <c r="E6724" s="117"/>
      <c r="G6724" s="110"/>
    </row>
    <row r="6725" spans="2:7" ht="21.75" customHeight="1">
      <c r="B6725" s="121" t="s">
        <v>1323</v>
      </c>
      <c r="C6725" s="118" t="s">
        <v>28</v>
      </c>
      <c r="D6725" s="119" t="s">
        <v>107</v>
      </c>
      <c r="E6725" s="120"/>
      <c r="G6725" s="110"/>
    </row>
    <row r="6726" spans="2:7" ht="21.75" customHeight="1">
      <c r="B6726" s="121" t="s">
        <v>1323</v>
      </c>
      <c r="C6726" s="118" t="s">
        <v>155</v>
      </c>
      <c r="D6726" s="119" t="s">
        <v>1324</v>
      </c>
      <c r="E6726" s="111"/>
      <c r="G6726" s="110"/>
    </row>
    <row r="6727" spans="2:7" ht="21.75" customHeight="1">
      <c r="B6727" s="121" t="s">
        <v>1323</v>
      </c>
      <c r="C6727" s="118" t="s">
        <v>94</v>
      </c>
      <c r="D6727" s="119" t="s">
        <v>1108</v>
      </c>
      <c r="E6727" s="112"/>
      <c r="G6727" s="110"/>
    </row>
    <row r="6728" spans="2:7" ht="21.75" customHeight="1">
      <c r="B6728" s="121" t="s">
        <v>1323</v>
      </c>
      <c r="C6728" s="118" t="s">
        <v>2</v>
      </c>
      <c r="D6728" s="119" t="s">
        <v>105</v>
      </c>
      <c r="E6728" s="112"/>
      <c r="G6728" s="110"/>
    </row>
    <row r="6729" spans="2:7" ht="21.75" customHeight="1">
      <c r="B6729" s="121" t="s">
        <v>1323</v>
      </c>
      <c r="C6729" s="118" t="s">
        <v>2</v>
      </c>
      <c r="D6729" s="119" t="s">
        <v>182</v>
      </c>
      <c r="E6729" s="113"/>
      <c r="G6729" s="110"/>
    </row>
    <row r="6730" spans="2:7" ht="21.75" customHeight="1">
      <c r="B6730" s="121" t="s">
        <v>1323</v>
      </c>
      <c r="C6730" s="118" t="s">
        <v>40</v>
      </c>
      <c r="D6730" s="119" t="s">
        <v>180</v>
      </c>
      <c r="E6730" s="32"/>
      <c r="G6730" s="110"/>
    </row>
    <row r="6731" spans="2:7" ht="21.75" customHeight="1">
      <c r="B6731" s="121" t="s">
        <v>1323</v>
      </c>
      <c r="C6731" s="118" t="s">
        <v>40</v>
      </c>
      <c r="D6731" s="118" t="s">
        <v>1192</v>
      </c>
      <c r="E6731" s="120"/>
      <c r="G6731" s="110"/>
    </row>
    <row r="6732" spans="2:7" ht="21.75" customHeight="1">
      <c r="B6732" s="121" t="s">
        <v>1323</v>
      </c>
      <c r="C6732" s="118" t="s">
        <v>956</v>
      </c>
      <c r="D6732" s="118" t="s">
        <v>1238</v>
      </c>
      <c r="E6732" s="78"/>
      <c r="G6732" s="110"/>
    </row>
    <row r="6733" spans="2:7" ht="21.75" customHeight="1">
      <c r="B6733" s="121" t="s">
        <v>1325</v>
      </c>
      <c r="C6733" s="118" t="s">
        <v>40</v>
      </c>
      <c r="D6733" s="119" t="s">
        <v>180</v>
      </c>
      <c r="E6733" s="120"/>
      <c r="G6733" s="110"/>
    </row>
    <row r="6734" spans="2:7" ht="21.75" customHeight="1">
      <c r="B6734" s="121" t="s">
        <v>1325</v>
      </c>
      <c r="C6734" s="118" t="s">
        <v>40</v>
      </c>
      <c r="D6734" s="119" t="s">
        <v>180</v>
      </c>
      <c r="E6734" s="120"/>
      <c r="G6734" s="110"/>
    </row>
    <row r="6735" spans="2:7" ht="21.75" customHeight="1">
      <c r="B6735" s="121" t="s">
        <v>1325</v>
      </c>
      <c r="C6735" s="118" t="s">
        <v>94</v>
      </c>
      <c r="D6735" s="119" t="s">
        <v>1108</v>
      </c>
      <c r="E6735" s="120"/>
      <c r="G6735" s="110"/>
    </row>
    <row r="6736" spans="2:7" ht="21.75" customHeight="1">
      <c r="B6736" s="121" t="s">
        <v>1325</v>
      </c>
      <c r="C6736" s="118" t="s">
        <v>40</v>
      </c>
      <c r="D6736" s="119" t="s">
        <v>180</v>
      </c>
      <c r="E6736" s="117"/>
      <c r="G6736" s="110"/>
    </row>
    <row r="6737" spans="2:7" ht="21.75" customHeight="1">
      <c r="B6737" s="121" t="s">
        <v>1325</v>
      </c>
      <c r="C6737" s="118" t="s">
        <v>40</v>
      </c>
      <c r="D6737" s="119" t="s">
        <v>180</v>
      </c>
      <c r="E6737" s="117"/>
      <c r="G6737" s="110"/>
    </row>
    <row r="6738" spans="2:7" ht="21.75" customHeight="1">
      <c r="B6738" s="121" t="s">
        <v>1325</v>
      </c>
      <c r="C6738" s="118" t="s">
        <v>40</v>
      </c>
      <c r="D6738" s="119" t="s">
        <v>43</v>
      </c>
      <c r="E6738" s="117"/>
      <c r="G6738" s="110"/>
    </row>
    <row r="6739" spans="2:7" ht="21.75" customHeight="1">
      <c r="B6739" s="121" t="s">
        <v>1325</v>
      </c>
      <c r="C6739" s="118" t="s">
        <v>2</v>
      </c>
      <c r="D6739" s="119" t="s">
        <v>182</v>
      </c>
      <c r="E6739" s="120"/>
      <c r="G6739" s="110"/>
    </row>
    <row r="6740" spans="2:7" ht="21.75" customHeight="1">
      <c r="B6740" s="121" t="s">
        <v>1325</v>
      </c>
      <c r="C6740" s="118" t="s">
        <v>2</v>
      </c>
      <c r="D6740" s="119" t="s">
        <v>1160</v>
      </c>
      <c r="E6740" s="117"/>
      <c r="G6740" s="110"/>
    </row>
    <row r="6741" spans="2:7" ht="21.75" customHeight="1">
      <c r="B6741" s="121" t="s">
        <v>1325</v>
      </c>
      <c r="C6741" s="118" t="s">
        <v>94</v>
      </c>
      <c r="D6741" s="119" t="s">
        <v>1108</v>
      </c>
      <c r="E6741" s="120"/>
      <c r="G6741" s="110"/>
    </row>
    <row r="6742" spans="2:7" ht="21.75" customHeight="1">
      <c r="B6742" s="121" t="s">
        <v>1325</v>
      </c>
      <c r="C6742" s="118" t="s">
        <v>155</v>
      </c>
      <c r="D6742" s="119" t="s">
        <v>1110</v>
      </c>
      <c r="E6742" s="111"/>
      <c r="G6742" s="110"/>
    </row>
    <row r="6743" spans="2:7" ht="21.75" customHeight="1">
      <c r="B6743" s="121" t="s">
        <v>1325</v>
      </c>
      <c r="C6743" s="118" t="s">
        <v>184</v>
      </c>
      <c r="D6743" s="119" t="s">
        <v>62</v>
      </c>
      <c r="E6743" s="112"/>
      <c r="G6743" s="110"/>
    </row>
    <row r="6744" spans="2:7" ht="21.75" customHeight="1">
      <c r="B6744" s="121" t="s">
        <v>1325</v>
      </c>
      <c r="C6744" s="118" t="s">
        <v>28</v>
      </c>
      <c r="D6744" s="119" t="s">
        <v>1287</v>
      </c>
      <c r="E6744" s="112"/>
      <c r="G6744" s="110"/>
    </row>
    <row r="6745" spans="2:7" ht="21.75" customHeight="1">
      <c r="B6745" s="121" t="s">
        <v>1325</v>
      </c>
      <c r="C6745" s="118" t="s">
        <v>2</v>
      </c>
      <c r="D6745" s="119" t="s">
        <v>1270</v>
      </c>
      <c r="E6745" s="113"/>
      <c r="G6745" s="110"/>
    </row>
    <row r="6746" spans="2:7" ht="21.75" customHeight="1">
      <c r="B6746" s="121" t="s">
        <v>1325</v>
      </c>
      <c r="C6746" s="118" t="s">
        <v>28</v>
      </c>
      <c r="D6746" s="119" t="s">
        <v>1287</v>
      </c>
      <c r="E6746" s="32"/>
      <c r="G6746" s="110"/>
    </row>
    <row r="6747" spans="2:7" ht="21.75" customHeight="1">
      <c r="B6747" s="121" t="s">
        <v>1325</v>
      </c>
      <c r="C6747" s="118" t="s">
        <v>40</v>
      </c>
      <c r="D6747" s="118" t="s">
        <v>43</v>
      </c>
      <c r="E6747" s="120"/>
      <c r="G6747" s="110"/>
    </row>
    <row r="6748" spans="2:7" ht="21.75" customHeight="1">
      <c r="B6748" s="121" t="s">
        <v>1325</v>
      </c>
      <c r="C6748" s="118" t="s">
        <v>18</v>
      </c>
      <c r="D6748" s="118" t="s">
        <v>112</v>
      </c>
      <c r="E6748" s="78"/>
      <c r="G6748" s="110"/>
    </row>
    <row r="6749" spans="2:7" ht="21.75" customHeight="1">
      <c r="B6749" s="121" t="s">
        <v>1325</v>
      </c>
      <c r="C6749" s="118" t="s">
        <v>40</v>
      </c>
      <c r="D6749" s="118" t="s">
        <v>180</v>
      </c>
      <c r="E6749" s="78"/>
      <c r="G6749" s="110"/>
    </row>
    <row r="6750" spans="2:7" ht="21.75" customHeight="1">
      <c r="B6750" s="121" t="s">
        <v>1325</v>
      </c>
      <c r="C6750" s="118" t="s">
        <v>956</v>
      </c>
      <c r="D6750" s="118" t="s">
        <v>1326</v>
      </c>
      <c r="E6750" s="78"/>
      <c r="G6750" s="110"/>
    </row>
    <row r="6751" spans="2:7" ht="21.75" customHeight="1">
      <c r="B6751" s="121" t="s">
        <v>1327</v>
      </c>
      <c r="C6751" s="118" t="s">
        <v>40</v>
      </c>
      <c r="D6751" s="119" t="s">
        <v>180</v>
      </c>
      <c r="E6751" s="120"/>
      <c r="G6751" s="110"/>
    </row>
    <row r="6752" spans="2:7" ht="21.75" customHeight="1">
      <c r="B6752" s="121" t="s">
        <v>1327</v>
      </c>
      <c r="C6752" s="118" t="s">
        <v>40</v>
      </c>
      <c r="D6752" s="119" t="s">
        <v>1328</v>
      </c>
      <c r="E6752" s="120"/>
      <c r="G6752" s="110"/>
    </row>
    <row r="6753" spans="2:7" ht="21.75" customHeight="1">
      <c r="B6753" s="121" t="s">
        <v>1327</v>
      </c>
      <c r="C6753" s="118" t="s">
        <v>28</v>
      </c>
      <c r="D6753" s="119" t="s">
        <v>1287</v>
      </c>
      <c r="E6753" s="120"/>
      <c r="G6753" s="110"/>
    </row>
    <row r="6754" spans="2:7" ht="21.75" customHeight="1">
      <c r="B6754" s="121" t="s">
        <v>1327</v>
      </c>
      <c r="C6754" s="118" t="s">
        <v>94</v>
      </c>
      <c r="D6754" s="119" t="s">
        <v>1183</v>
      </c>
      <c r="E6754" s="117"/>
      <c r="G6754" s="110"/>
    </row>
    <row r="6755" spans="2:7" ht="21.75" customHeight="1">
      <c r="B6755" s="121" t="s">
        <v>1327</v>
      </c>
      <c r="C6755" s="118" t="s">
        <v>40</v>
      </c>
      <c r="D6755" s="119" t="s">
        <v>1329</v>
      </c>
      <c r="E6755" s="117"/>
      <c r="G6755" s="110"/>
    </row>
    <row r="6756" spans="2:7" ht="21.75" customHeight="1">
      <c r="B6756" s="121" t="s">
        <v>1327</v>
      </c>
      <c r="C6756" s="118" t="s">
        <v>2</v>
      </c>
      <c r="D6756" s="119" t="s">
        <v>105</v>
      </c>
      <c r="E6756" s="117"/>
      <c r="G6756" s="110"/>
    </row>
    <row r="6757" spans="2:7" ht="21.75" customHeight="1">
      <c r="B6757" s="121" t="s">
        <v>1327</v>
      </c>
      <c r="C6757" s="118" t="s">
        <v>40</v>
      </c>
      <c r="D6757" s="119" t="s">
        <v>180</v>
      </c>
      <c r="E6757" s="120"/>
      <c r="G6757" s="110"/>
    </row>
    <row r="6758" spans="2:7" ht="21.75" customHeight="1">
      <c r="B6758" s="121" t="s">
        <v>1327</v>
      </c>
      <c r="C6758" s="118" t="s">
        <v>184</v>
      </c>
      <c r="D6758" s="119" t="s">
        <v>62</v>
      </c>
      <c r="E6758" s="117"/>
      <c r="G6758" s="110"/>
    </row>
    <row r="6759" spans="2:7" ht="21.75" customHeight="1">
      <c r="B6759" s="121" t="s">
        <v>1327</v>
      </c>
      <c r="C6759" s="118" t="s">
        <v>28</v>
      </c>
      <c r="D6759" s="119" t="s">
        <v>1287</v>
      </c>
      <c r="E6759" s="120"/>
      <c r="G6759" s="110"/>
    </row>
    <row r="6760" spans="2:7" ht="21.75" customHeight="1">
      <c r="B6760" s="121" t="s">
        <v>1327</v>
      </c>
      <c r="C6760" s="118" t="s">
        <v>2</v>
      </c>
      <c r="D6760" s="119" t="s">
        <v>182</v>
      </c>
      <c r="E6760" s="111"/>
      <c r="G6760" s="110"/>
    </row>
    <row r="6761" spans="2:7" ht="21.75" customHeight="1">
      <c r="B6761" s="121" t="s">
        <v>1327</v>
      </c>
      <c r="C6761" s="118" t="s">
        <v>2</v>
      </c>
      <c r="D6761" s="119" t="s">
        <v>182</v>
      </c>
      <c r="E6761" s="112"/>
      <c r="G6761" s="110"/>
    </row>
    <row r="6762" spans="2:7" ht="21.75" customHeight="1">
      <c r="B6762" s="121" t="s">
        <v>1327</v>
      </c>
      <c r="C6762" s="118" t="s">
        <v>2</v>
      </c>
      <c r="D6762" s="119" t="s">
        <v>1270</v>
      </c>
      <c r="E6762" s="112"/>
      <c r="G6762" s="110"/>
    </row>
    <row r="6763" spans="2:7" ht="21.75" customHeight="1">
      <c r="B6763" s="121" t="s">
        <v>1333</v>
      </c>
      <c r="C6763" s="118" t="s">
        <v>28</v>
      </c>
      <c r="D6763" s="119" t="s">
        <v>107</v>
      </c>
      <c r="E6763" s="120"/>
      <c r="G6763" s="110"/>
    </row>
    <row r="6764" spans="2:7" ht="21.75" customHeight="1">
      <c r="B6764" s="121" t="s">
        <v>1333</v>
      </c>
      <c r="C6764" s="118" t="s">
        <v>2</v>
      </c>
      <c r="D6764" s="119" t="s">
        <v>182</v>
      </c>
      <c r="E6764" s="120"/>
      <c r="G6764" s="110"/>
    </row>
    <row r="6765" spans="2:7" ht="21.75" customHeight="1">
      <c r="B6765" s="121" t="s">
        <v>1333</v>
      </c>
      <c r="C6765" s="118" t="s">
        <v>2</v>
      </c>
      <c r="D6765" s="119" t="s">
        <v>1198</v>
      </c>
      <c r="E6765" s="120"/>
      <c r="G6765" s="110"/>
    </row>
    <row r="6766" spans="2:7" ht="21.75" customHeight="1">
      <c r="B6766" s="121" t="s">
        <v>1333</v>
      </c>
      <c r="C6766" s="118" t="s">
        <v>2</v>
      </c>
      <c r="D6766" s="119" t="s">
        <v>1160</v>
      </c>
      <c r="E6766" s="117"/>
      <c r="G6766" s="110"/>
    </row>
    <row r="6767" spans="2:7" ht="21.75" customHeight="1">
      <c r="B6767" s="121" t="s">
        <v>1333</v>
      </c>
      <c r="C6767" s="118" t="s">
        <v>3</v>
      </c>
      <c r="D6767" s="119" t="s">
        <v>1185</v>
      </c>
      <c r="E6767" s="117"/>
      <c r="G6767" s="110"/>
    </row>
    <row r="6768" spans="2:7" ht="21.75" customHeight="1">
      <c r="B6768" s="121" t="s">
        <v>1333</v>
      </c>
      <c r="C6768" s="118" t="s">
        <v>18</v>
      </c>
      <c r="D6768" s="119" t="s">
        <v>1197</v>
      </c>
      <c r="E6768" s="117"/>
      <c r="G6768" s="110"/>
    </row>
    <row r="6769" spans="2:7" ht="21.75" customHeight="1">
      <c r="B6769" s="121" t="s">
        <v>1333</v>
      </c>
      <c r="C6769" s="118" t="s">
        <v>40</v>
      </c>
      <c r="D6769" s="119" t="s">
        <v>180</v>
      </c>
      <c r="E6769" s="120"/>
      <c r="G6769" s="110"/>
    </row>
    <row r="6770" spans="2:7" ht="21.75" customHeight="1">
      <c r="B6770" s="121" t="s">
        <v>1333</v>
      </c>
      <c r="C6770" s="118" t="s">
        <v>18</v>
      </c>
      <c r="D6770" s="119" t="s">
        <v>1197</v>
      </c>
      <c r="E6770" s="117"/>
      <c r="G6770" s="110"/>
    </row>
    <row r="6771" spans="2:7" ht="21.75" customHeight="1">
      <c r="B6771" s="121" t="s">
        <v>1333</v>
      </c>
      <c r="C6771" s="118" t="s">
        <v>40</v>
      </c>
      <c r="D6771" s="119" t="s">
        <v>180</v>
      </c>
      <c r="E6771" s="120"/>
      <c r="G6771" s="110"/>
    </row>
    <row r="6772" spans="2:7" ht="21.75" customHeight="1">
      <c r="B6772" s="121" t="s">
        <v>1333</v>
      </c>
      <c r="C6772" s="118" t="s">
        <v>2</v>
      </c>
      <c r="D6772" s="119" t="s">
        <v>182</v>
      </c>
      <c r="E6772" s="111"/>
      <c r="G6772" s="110"/>
    </row>
    <row r="6773" spans="2:7" ht="21.75" customHeight="1">
      <c r="B6773" s="121" t="s">
        <v>1333</v>
      </c>
      <c r="C6773" s="118" t="s">
        <v>3</v>
      </c>
      <c r="D6773" s="119" t="s">
        <v>1185</v>
      </c>
      <c r="E6773" s="112"/>
      <c r="G6773" s="110"/>
    </row>
    <row r="6774" spans="2:7" ht="21.75" customHeight="1">
      <c r="B6774" s="121" t="s">
        <v>1333</v>
      </c>
      <c r="C6774" s="118" t="s">
        <v>28</v>
      </c>
      <c r="D6774" s="119" t="s">
        <v>1287</v>
      </c>
      <c r="E6774" s="112"/>
      <c r="G6774" s="110"/>
    </row>
    <row r="6775" spans="2:7" ht="21.75" customHeight="1">
      <c r="B6775" s="121" t="s">
        <v>1333</v>
      </c>
      <c r="C6775" s="118" t="s">
        <v>28</v>
      </c>
      <c r="D6775" s="119" t="s">
        <v>1287</v>
      </c>
      <c r="E6775" s="113"/>
      <c r="G6775" s="110"/>
    </row>
    <row r="6776" spans="2:7" ht="21.75" customHeight="1">
      <c r="B6776" s="121" t="s">
        <v>1333</v>
      </c>
      <c r="C6776" s="118" t="s">
        <v>40</v>
      </c>
      <c r="D6776" s="119" t="s">
        <v>180</v>
      </c>
      <c r="E6776" s="32"/>
      <c r="G6776" s="110"/>
    </row>
    <row r="6777" spans="2:7" ht="21.75" customHeight="1">
      <c r="B6777" s="121" t="s">
        <v>1333</v>
      </c>
      <c r="C6777" s="118" t="s">
        <v>184</v>
      </c>
      <c r="D6777" s="119" t="s">
        <v>62</v>
      </c>
      <c r="E6777" s="120"/>
      <c r="G6777" s="110"/>
    </row>
    <row r="6778" spans="2:7" ht="21.75" customHeight="1">
      <c r="B6778" s="121" t="s">
        <v>1333</v>
      </c>
      <c r="C6778" s="118" t="s">
        <v>40</v>
      </c>
      <c r="D6778" s="119" t="s">
        <v>1192</v>
      </c>
      <c r="E6778" s="78"/>
      <c r="G6778" s="110"/>
    </row>
    <row r="6779" spans="2:7" ht="21.75" customHeight="1">
      <c r="B6779" s="121" t="s">
        <v>1333</v>
      </c>
      <c r="C6779" s="118" t="s">
        <v>28</v>
      </c>
      <c r="D6779" s="119" t="s">
        <v>1287</v>
      </c>
      <c r="E6779" s="78"/>
      <c r="G6779" s="110"/>
    </row>
    <row r="6780" spans="2:7" ht="21.75" customHeight="1">
      <c r="B6780" s="121" t="s">
        <v>1333</v>
      </c>
      <c r="C6780" s="118" t="s">
        <v>94</v>
      </c>
      <c r="D6780" s="119" t="s">
        <v>1183</v>
      </c>
      <c r="E6780" s="78"/>
      <c r="G6780" s="110"/>
    </row>
    <row r="6781" spans="2:7" ht="21.75" customHeight="1">
      <c r="B6781" s="121" t="s">
        <v>1333</v>
      </c>
      <c r="C6781" s="118" t="s">
        <v>28</v>
      </c>
      <c r="D6781" s="118" t="s">
        <v>1287</v>
      </c>
      <c r="E6781" s="78"/>
      <c r="G6781" s="110"/>
    </row>
    <row r="6782" spans="2:7" ht="21.75" customHeight="1">
      <c r="B6782" s="121" t="s">
        <v>1333</v>
      </c>
      <c r="C6782" s="118" t="s">
        <v>2</v>
      </c>
      <c r="D6782" s="118" t="s">
        <v>1353</v>
      </c>
      <c r="E6782" s="78"/>
      <c r="G6782" s="110"/>
    </row>
    <row r="6783" spans="2:7" ht="21.75" customHeight="1">
      <c r="B6783" s="121" t="s">
        <v>1333</v>
      </c>
      <c r="C6783" s="118" t="s">
        <v>2</v>
      </c>
      <c r="D6783" s="118" t="s">
        <v>182</v>
      </c>
      <c r="E6783" s="78"/>
      <c r="G6783" s="110"/>
    </row>
    <row r="6784" spans="2:7" ht="21.75" customHeight="1">
      <c r="B6784" s="121" t="s">
        <v>1333</v>
      </c>
      <c r="C6784" s="118" t="s">
        <v>40</v>
      </c>
      <c r="D6784" s="118" t="s">
        <v>180</v>
      </c>
      <c r="E6784" s="9"/>
      <c r="G6784" s="110"/>
    </row>
    <row r="6785" spans="2:7" ht="21.75" customHeight="1">
      <c r="B6785" s="121" t="s">
        <v>1333</v>
      </c>
      <c r="C6785" s="118" t="s">
        <v>94</v>
      </c>
      <c r="D6785" s="118" t="s">
        <v>1183</v>
      </c>
      <c r="E6785" s="9"/>
      <c r="G6785" s="110"/>
    </row>
    <row r="6786" spans="2:7" ht="21.75" customHeight="1">
      <c r="B6786" s="121" t="s">
        <v>1333</v>
      </c>
      <c r="C6786" s="118" t="s">
        <v>18</v>
      </c>
      <c r="D6786" s="118" t="s">
        <v>112</v>
      </c>
      <c r="E6786" s="9"/>
      <c r="G6786" s="110"/>
    </row>
    <row r="6787" spans="2:7" ht="21.75" customHeight="1">
      <c r="B6787" s="121" t="s">
        <v>1333</v>
      </c>
      <c r="C6787" s="118" t="s">
        <v>2</v>
      </c>
      <c r="D6787" s="119" t="s">
        <v>105</v>
      </c>
      <c r="E6787" s="9"/>
      <c r="G6787" s="110"/>
    </row>
    <row r="6788" spans="2:7" ht="21.75" customHeight="1">
      <c r="B6788" s="121" t="s">
        <v>1333</v>
      </c>
      <c r="C6788" s="107" t="s">
        <v>28</v>
      </c>
      <c r="D6788" s="6" t="s">
        <v>431</v>
      </c>
      <c r="E6788" s="9"/>
      <c r="G6788" s="110"/>
    </row>
    <row r="6789" spans="2:7" ht="21.75" customHeight="1">
      <c r="B6789" s="121" t="s">
        <v>1333</v>
      </c>
      <c r="C6789" s="107" t="s">
        <v>2</v>
      </c>
      <c r="D6789" s="6" t="s">
        <v>182</v>
      </c>
      <c r="E6789" s="9"/>
      <c r="G6789" s="110"/>
    </row>
    <row r="6790" spans="2:7" ht="21.75" customHeight="1">
      <c r="B6790" s="121" t="s">
        <v>1333</v>
      </c>
      <c r="C6790" s="107" t="s">
        <v>28</v>
      </c>
      <c r="D6790" s="6" t="s">
        <v>1287</v>
      </c>
      <c r="E6790" s="9"/>
      <c r="G6790" s="110"/>
    </row>
    <row r="6791" spans="2:7" ht="21.75" customHeight="1">
      <c r="B6791" s="121" t="s">
        <v>1334</v>
      </c>
      <c r="C6791" s="118" t="s">
        <v>2</v>
      </c>
      <c r="D6791" s="119" t="s">
        <v>182</v>
      </c>
      <c r="E6791" s="120"/>
      <c r="G6791" s="110"/>
    </row>
    <row r="6792" spans="2:7" ht="21.75" customHeight="1">
      <c r="B6792" s="121" t="s">
        <v>1334</v>
      </c>
      <c r="C6792" s="118" t="s">
        <v>28</v>
      </c>
      <c r="D6792" s="119" t="s">
        <v>1118</v>
      </c>
      <c r="E6792" s="120"/>
      <c r="G6792" s="110"/>
    </row>
    <row r="6793" spans="2:7" ht="21.75" customHeight="1">
      <c r="B6793" s="121" t="s">
        <v>1334</v>
      </c>
      <c r="C6793" s="118" t="s">
        <v>40</v>
      </c>
      <c r="D6793" s="119" t="s">
        <v>180</v>
      </c>
      <c r="E6793" s="120"/>
      <c r="G6793" s="110"/>
    </row>
    <row r="6794" spans="2:7" ht="21.75" customHeight="1">
      <c r="B6794" s="121" t="s">
        <v>1334</v>
      </c>
      <c r="C6794" s="118" t="s">
        <v>40</v>
      </c>
      <c r="D6794" s="119" t="s">
        <v>180</v>
      </c>
      <c r="E6794" s="117"/>
      <c r="G6794" s="110"/>
    </row>
    <row r="6795" spans="2:7" ht="21.75" customHeight="1">
      <c r="B6795" s="121" t="s">
        <v>1334</v>
      </c>
      <c r="C6795" s="118" t="s">
        <v>40</v>
      </c>
      <c r="D6795" s="119" t="s">
        <v>43</v>
      </c>
      <c r="E6795" s="117"/>
      <c r="G6795" s="110"/>
    </row>
    <row r="6796" spans="2:7" ht="21.75" customHeight="1">
      <c r="B6796" s="121" t="s">
        <v>1334</v>
      </c>
      <c r="C6796" s="118" t="s">
        <v>40</v>
      </c>
      <c r="D6796" s="119" t="s">
        <v>180</v>
      </c>
      <c r="E6796" s="117"/>
      <c r="G6796" s="110"/>
    </row>
    <row r="6797" spans="2:7" ht="21.75" customHeight="1">
      <c r="B6797" s="121" t="s">
        <v>1334</v>
      </c>
      <c r="C6797" s="118" t="s">
        <v>28</v>
      </c>
      <c r="D6797" s="119" t="s">
        <v>107</v>
      </c>
      <c r="E6797" s="120"/>
      <c r="G6797" s="110"/>
    </row>
    <row r="6798" spans="2:7" ht="21.75" customHeight="1">
      <c r="B6798" s="121" t="s">
        <v>1334</v>
      </c>
      <c r="C6798" s="118" t="s">
        <v>28</v>
      </c>
      <c r="D6798" s="119" t="s">
        <v>1277</v>
      </c>
      <c r="E6798" s="117"/>
      <c r="G6798" s="110"/>
    </row>
    <row r="6799" spans="2:7" ht="21.75" customHeight="1">
      <c r="B6799" s="121" t="s">
        <v>1334</v>
      </c>
      <c r="C6799" s="118" t="s">
        <v>28</v>
      </c>
      <c r="D6799" s="119" t="s">
        <v>431</v>
      </c>
      <c r="E6799" s="120"/>
      <c r="G6799" s="110"/>
    </row>
    <row r="6800" spans="2:7" ht="21.75" customHeight="1">
      <c r="B6800" s="121" t="s">
        <v>1334</v>
      </c>
      <c r="C6800" s="118" t="s">
        <v>40</v>
      </c>
      <c r="D6800" s="119" t="s">
        <v>1192</v>
      </c>
      <c r="E6800" s="111"/>
      <c r="G6800" s="110"/>
    </row>
    <row r="6801" spans="2:7" ht="21.75" customHeight="1">
      <c r="B6801" s="121" t="s">
        <v>1334</v>
      </c>
      <c r="C6801" s="118" t="s">
        <v>28</v>
      </c>
      <c r="D6801" s="119" t="s">
        <v>1287</v>
      </c>
      <c r="E6801" s="112"/>
      <c r="G6801" s="110"/>
    </row>
    <row r="6802" spans="2:7" ht="21.75" customHeight="1">
      <c r="B6802" s="121" t="s">
        <v>1334</v>
      </c>
      <c r="C6802" s="118" t="s">
        <v>28</v>
      </c>
      <c r="D6802" s="119" t="s">
        <v>1287</v>
      </c>
      <c r="E6802" s="112"/>
      <c r="G6802" s="110"/>
    </row>
    <row r="6803" spans="2:7" ht="21.75" customHeight="1">
      <c r="B6803" s="121" t="s">
        <v>1334</v>
      </c>
      <c r="C6803" s="118" t="s">
        <v>2</v>
      </c>
      <c r="D6803" s="118" t="s">
        <v>1353</v>
      </c>
      <c r="E6803" s="113"/>
      <c r="G6803" s="110"/>
    </row>
    <row r="6804" spans="2:7" ht="21.75" customHeight="1">
      <c r="B6804" s="121" t="s">
        <v>1334</v>
      </c>
      <c r="C6804" s="118" t="s">
        <v>1280</v>
      </c>
      <c r="D6804" s="119" t="s">
        <v>156</v>
      </c>
      <c r="E6804" s="32"/>
      <c r="G6804" s="110"/>
    </row>
    <row r="6805" spans="2:7" ht="21.75" customHeight="1">
      <c r="B6805" s="121" t="s">
        <v>1334</v>
      </c>
      <c r="C6805" s="118" t="s">
        <v>2</v>
      </c>
      <c r="D6805" s="119" t="s">
        <v>182</v>
      </c>
      <c r="E6805" s="120"/>
      <c r="G6805" s="110"/>
    </row>
    <row r="6806" spans="2:7" ht="21.75" customHeight="1">
      <c r="B6806" s="121" t="s">
        <v>1334</v>
      </c>
      <c r="C6806" s="118" t="s">
        <v>184</v>
      </c>
      <c r="D6806" s="119" t="s">
        <v>2550</v>
      </c>
      <c r="E6806" s="78"/>
      <c r="G6806" s="110"/>
    </row>
    <row r="6807" spans="2:7" ht="21.75" customHeight="1">
      <c r="B6807" s="121" t="s">
        <v>1334</v>
      </c>
      <c r="C6807" s="118" t="s">
        <v>40</v>
      </c>
      <c r="D6807" s="119" t="s">
        <v>180</v>
      </c>
      <c r="E6807" s="78"/>
      <c r="G6807" s="110"/>
    </row>
    <row r="6808" spans="2:7" ht="21.75" customHeight="1">
      <c r="B6808" s="121" t="s">
        <v>1334</v>
      </c>
      <c r="C6808" s="118" t="s">
        <v>956</v>
      </c>
      <c r="D6808" s="119" t="s">
        <v>1238</v>
      </c>
      <c r="E6808" s="78"/>
      <c r="G6808" s="110"/>
    </row>
    <row r="6809" spans="2:7" ht="21.75" customHeight="1">
      <c r="B6809" s="121" t="s">
        <v>1334</v>
      </c>
      <c r="C6809" s="118" t="s">
        <v>18</v>
      </c>
      <c r="D6809" s="119" t="s">
        <v>112</v>
      </c>
      <c r="E6809" s="78"/>
      <c r="G6809" s="110"/>
    </row>
    <row r="6810" spans="2:7" ht="21.75" customHeight="1">
      <c r="B6810" s="121" t="s">
        <v>1334</v>
      </c>
      <c r="C6810" s="118" t="s">
        <v>40</v>
      </c>
      <c r="D6810" s="119" t="s">
        <v>180</v>
      </c>
      <c r="E6810" s="78"/>
      <c r="G6810" s="110"/>
    </row>
    <row r="6811" spans="2:7" ht="21.75" customHeight="1">
      <c r="B6811" s="121" t="s">
        <v>1335</v>
      </c>
      <c r="C6811" s="118" t="s">
        <v>40</v>
      </c>
      <c r="D6811" s="119" t="s">
        <v>180</v>
      </c>
      <c r="E6811" s="120"/>
      <c r="G6811" s="110"/>
    </row>
    <row r="6812" spans="2:7" ht="21.75" customHeight="1">
      <c r="B6812" s="121" t="s">
        <v>1335</v>
      </c>
      <c r="C6812" s="118" t="s">
        <v>2</v>
      </c>
      <c r="D6812" s="119" t="s">
        <v>182</v>
      </c>
      <c r="E6812" s="120"/>
      <c r="G6812" s="110"/>
    </row>
    <row r="6813" spans="2:7" ht="21.75" customHeight="1">
      <c r="B6813" s="121" t="s">
        <v>1335</v>
      </c>
      <c r="C6813" s="118" t="s">
        <v>28</v>
      </c>
      <c r="D6813" s="119" t="s">
        <v>126</v>
      </c>
      <c r="E6813" s="120"/>
      <c r="G6813" s="110"/>
    </row>
    <row r="6814" spans="2:7" ht="21.75" customHeight="1">
      <c r="B6814" s="121" t="s">
        <v>1335</v>
      </c>
      <c r="C6814" s="118" t="s">
        <v>28</v>
      </c>
      <c r="D6814" s="119" t="s">
        <v>850</v>
      </c>
      <c r="E6814" s="117"/>
      <c r="G6814" s="110"/>
    </row>
    <row r="6815" spans="2:7" ht="21.75" customHeight="1">
      <c r="B6815" s="121" t="s">
        <v>1335</v>
      </c>
      <c r="C6815" s="118" t="s">
        <v>2</v>
      </c>
      <c r="D6815" s="119" t="s">
        <v>105</v>
      </c>
      <c r="E6815" s="117"/>
      <c r="G6815" s="110"/>
    </row>
    <row r="6816" spans="2:7" ht="21.75" customHeight="1">
      <c r="B6816" s="121" t="s">
        <v>1335</v>
      </c>
      <c r="C6816" s="118" t="s">
        <v>28</v>
      </c>
      <c r="D6816" s="119" t="s">
        <v>850</v>
      </c>
      <c r="E6816" s="117"/>
      <c r="G6816" s="110"/>
    </row>
    <row r="6817" spans="2:7" ht="21.75" customHeight="1">
      <c r="B6817" s="121" t="s">
        <v>1335</v>
      </c>
      <c r="C6817" s="118" t="s">
        <v>2</v>
      </c>
      <c r="D6817" s="119" t="s">
        <v>1336</v>
      </c>
      <c r="E6817" s="120"/>
      <c r="G6817" s="110"/>
    </row>
    <row r="6818" spans="2:7" ht="21.75" customHeight="1">
      <c r="B6818" s="121" t="s">
        <v>1335</v>
      </c>
      <c r="C6818" s="118" t="s">
        <v>40</v>
      </c>
      <c r="D6818" s="119" t="s">
        <v>43</v>
      </c>
      <c r="E6818" s="117"/>
      <c r="G6818" s="110"/>
    </row>
    <row r="6819" spans="2:7" ht="21.75" customHeight="1">
      <c r="B6819" s="121" t="s">
        <v>1335</v>
      </c>
      <c r="C6819" s="118" t="s">
        <v>28</v>
      </c>
      <c r="D6819" s="119" t="s">
        <v>1287</v>
      </c>
      <c r="E6819" s="120"/>
      <c r="G6819" s="110"/>
    </row>
    <row r="6820" spans="2:7" ht="21.75" customHeight="1">
      <c r="B6820" s="121" t="s">
        <v>1335</v>
      </c>
      <c r="C6820" s="118" t="s">
        <v>40</v>
      </c>
      <c r="D6820" s="119" t="s">
        <v>43</v>
      </c>
      <c r="E6820" s="111"/>
      <c r="G6820" s="110"/>
    </row>
    <row r="6821" spans="2:7" ht="21.75" customHeight="1">
      <c r="B6821" s="121" t="s">
        <v>1335</v>
      </c>
      <c r="C6821" s="118" t="s">
        <v>2</v>
      </c>
      <c r="D6821" s="119" t="s">
        <v>1336</v>
      </c>
      <c r="E6821" s="112"/>
      <c r="G6821" s="110"/>
    </row>
    <row r="6822" spans="2:7" ht="21.75" customHeight="1">
      <c r="B6822" s="121" t="s">
        <v>1335</v>
      </c>
      <c r="C6822" s="118" t="s">
        <v>2</v>
      </c>
      <c r="D6822" s="119" t="s">
        <v>105</v>
      </c>
      <c r="E6822" s="112"/>
      <c r="G6822" s="110"/>
    </row>
    <row r="6823" spans="2:7" ht="21.75" customHeight="1">
      <c r="B6823" s="121" t="s">
        <v>1335</v>
      </c>
      <c r="C6823" s="118" t="s">
        <v>28</v>
      </c>
      <c r="D6823" s="119" t="s">
        <v>1287</v>
      </c>
      <c r="E6823" s="113"/>
      <c r="G6823" s="110"/>
    </row>
    <row r="6824" spans="2:7" ht="21.75" customHeight="1">
      <c r="B6824" s="121" t="s">
        <v>1335</v>
      </c>
      <c r="C6824" s="118" t="s">
        <v>2</v>
      </c>
      <c r="D6824" s="118" t="s">
        <v>1353</v>
      </c>
      <c r="E6824" s="32"/>
      <c r="G6824" s="110"/>
    </row>
    <row r="6825" spans="2:7" ht="21.75" customHeight="1">
      <c r="B6825" s="121" t="s">
        <v>1335</v>
      </c>
      <c r="C6825" s="118" t="s">
        <v>40</v>
      </c>
      <c r="D6825" s="119" t="s">
        <v>43</v>
      </c>
      <c r="E6825" s="120"/>
      <c r="G6825" s="110"/>
    </row>
    <row r="6826" spans="2:7" ht="21.75" customHeight="1">
      <c r="B6826" s="121" t="s">
        <v>1335</v>
      </c>
      <c r="C6826" s="118" t="s">
        <v>40</v>
      </c>
      <c r="D6826" s="119" t="s">
        <v>43</v>
      </c>
      <c r="E6826" s="78"/>
      <c r="G6826" s="110"/>
    </row>
    <row r="6827" spans="2:7" ht="21.75" customHeight="1">
      <c r="B6827" s="121" t="s">
        <v>1337</v>
      </c>
      <c r="C6827" s="118" t="s">
        <v>40</v>
      </c>
      <c r="D6827" s="119" t="s">
        <v>180</v>
      </c>
      <c r="E6827" s="120"/>
      <c r="G6827" s="110"/>
    </row>
    <row r="6828" spans="2:7" ht="21.75" customHeight="1">
      <c r="B6828" s="121" t="s">
        <v>1337</v>
      </c>
      <c r="C6828" s="118" t="s">
        <v>40</v>
      </c>
      <c r="D6828" s="119" t="s">
        <v>180</v>
      </c>
      <c r="E6828" s="120"/>
      <c r="G6828" s="110"/>
    </row>
    <row r="6829" spans="2:7" ht="21.75" customHeight="1">
      <c r="B6829" s="121" t="s">
        <v>1337</v>
      </c>
      <c r="C6829" s="118" t="s">
        <v>2</v>
      </c>
      <c r="D6829" s="119" t="s">
        <v>182</v>
      </c>
      <c r="E6829" s="120"/>
      <c r="G6829" s="110"/>
    </row>
    <row r="6830" spans="2:7" ht="21.75" customHeight="1">
      <c r="B6830" s="121" t="s">
        <v>1337</v>
      </c>
      <c r="C6830" s="118" t="s">
        <v>2</v>
      </c>
      <c r="D6830" s="119" t="s">
        <v>105</v>
      </c>
      <c r="E6830" s="117"/>
      <c r="G6830" s="110"/>
    </row>
    <row r="6831" spans="2:7" ht="21.75" customHeight="1">
      <c r="B6831" s="121" t="s">
        <v>1337</v>
      </c>
      <c r="C6831" s="118" t="s">
        <v>94</v>
      </c>
      <c r="D6831" s="119" t="s">
        <v>1108</v>
      </c>
      <c r="E6831" s="117"/>
      <c r="G6831" s="110"/>
    </row>
    <row r="6832" spans="2:7" ht="21.75" customHeight="1">
      <c r="B6832" s="121" t="s">
        <v>1337</v>
      </c>
      <c r="C6832" s="118" t="s">
        <v>40</v>
      </c>
      <c r="D6832" s="119" t="s">
        <v>180</v>
      </c>
      <c r="E6832" s="117"/>
      <c r="G6832" s="110"/>
    </row>
    <row r="6833" spans="2:7" ht="21.75" customHeight="1">
      <c r="B6833" s="121" t="s">
        <v>1337</v>
      </c>
      <c r="C6833" s="118" t="s">
        <v>2</v>
      </c>
      <c r="D6833" s="119" t="s">
        <v>182</v>
      </c>
      <c r="E6833" s="120"/>
      <c r="G6833" s="110"/>
    </row>
    <row r="6834" spans="2:7" ht="21.75" customHeight="1">
      <c r="B6834" s="121" t="s">
        <v>1337</v>
      </c>
      <c r="C6834" s="118" t="s">
        <v>392</v>
      </c>
      <c r="D6834" s="119" t="s">
        <v>1115</v>
      </c>
      <c r="E6834" s="117"/>
      <c r="G6834" s="110"/>
    </row>
    <row r="6835" spans="2:7" ht="21.75" customHeight="1">
      <c r="B6835" s="121" t="s">
        <v>1337</v>
      </c>
      <c r="C6835" s="118" t="s">
        <v>28</v>
      </c>
      <c r="D6835" s="119" t="s">
        <v>107</v>
      </c>
      <c r="E6835" s="120"/>
      <c r="G6835" s="110"/>
    </row>
    <row r="6836" spans="2:7" ht="21.75" customHeight="1">
      <c r="B6836" s="121" t="s">
        <v>1337</v>
      </c>
      <c r="C6836" s="118" t="s">
        <v>40</v>
      </c>
      <c r="D6836" s="119" t="s">
        <v>180</v>
      </c>
      <c r="E6836" s="111"/>
      <c r="G6836" s="110"/>
    </row>
    <row r="6837" spans="2:7" ht="21.75" customHeight="1">
      <c r="B6837" s="121" t="s">
        <v>1337</v>
      </c>
      <c r="C6837" s="118" t="s">
        <v>40</v>
      </c>
      <c r="D6837" s="119" t="s">
        <v>1338</v>
      </c>
      <c r="E6837" s="112"/>
      <c r="G6837" s="110"/>
    </row>
    <row r="6838" spans="2:7" ht="21.75" customHeight="1">
      <c r="B6838" s="121" t="s">
        <v>1337</v>
      </c>
      <c r="C6838" s="118" t="s">
        <v>28</v>
      </c>
      <c r="D6838" s="119" t="s">
        <v>1270</v>
      </c>
      <c r="E6838" s="112"/>
      <c r="G6838" s="110"/>
    </row>
    <row r="6839" spans="2:7" ht="21.75" customHeight="1">
      <c r="B6839" s="106" t="s">
        <v>1337</v>
      </c>
      <c r="C6839" s="118" t="s">
        <v>2</v>
      </c>
      <c r="D6839" s="119" t="s">
        <v>182</v>
      </c>
      <c r="E6839" s="113"/>
      <c r="G6839" s="110"/>
    </row>
    <row r="6840" spans="2:7" ht="21.75" customHeight="1">
      <c r="B6840" s="121" t="s">
        <v>1337</v>
      </c>
      <c r="C6840" s="118" t="s">
        <v>18</v>
      </c>
      <c r="D6840" s="119" t="s">
        <v>112</v>
      </c>
      <c r="E6840" s="32"/>
      <c r="G6840" s="110"/>
    </row>
    <row r="6841" spans="2:7" ht="21.75" customHeight="1">
      <c r="B6841" s="121" t="s">
        <v>1337</v>
      </c>
      <c r="C6841" s="118" t="s">
        <v>94</v>
      </c>
      <c r="D6841" s="119" t="s">
        <v>1183</v>
      </c>
      <c r="E6841" s="120"/>
      <c r="G6841" s="110"/>
    </row>
    <row r="6842" spans="2:7" ht="21.75" customHeight="1">
      <c r="B6842" s="121" t="s">
        <v>1337</v>
      </c>
      <c r="C6842" s="118" t="s">
        <v>392</v>
      </c>
      <c r="D6842" s="119" t="s">
        <v>1189</v>
      </c>
      <c r="E6842" s="78"/>
      <c r="G6842" s="110"/>
    </row>
    <row r="6843" spans="2:7" ht="21.75" customHeight="1">
      <c r="B6843" s="121" t="s">
        <v>1339</v>
      </c>
      <c r="C6843" s="118" t="s">
        <v>392</v>
      </c>
      <c r="D6843" s="119" t="s">
        <v>1115</v>
      </c>
      <c r="E6843" s="120"/>
      <c r="G6843" s="110"/>
    </row>
    <row r="6844" spans="2:7" ht="21.75" customHeight="1">
      <c r="B6844" s="121" t="s">
        <v>1339</v>
      </c>
      <c r="C6844" s="118" t="s">
        <v>40</v>
      </c>
      <c r="D6844" s="119" t="s">
        <v>180</v>
      </c>
      <c r="E6844" s="120"/>
      <c r="G6844" s="110"/>
    </row>
    <row r="6845" spans="2:7" ht="21.75" customHeight="1">
      <c r="B6845" s="121" t="s">
        <v>1339</v>
      </c>
      <c r="C6845" s="118" t="s">
        <v>40</v>
      </c>
      <c r="D6845" s="119" t="s">
        <v>180</v>
      </c>
      <c r="E6845" s="120"/>
      <c r="G6845" s="110"/>
    </row>
    <row r="6846" spans="2:7" ht="21.75" customHeight="1">
      <c r="B6846" s="121" t="s">
        <v>1339</v>
      </c>
      <c r="C6846" s="118" t="s">
        <v>28</v>
      </c>
      <c r="D6846" s="119" t="s">
        <v>114</v>
      </c>
      <c r="E6846" s="117"/>
      <c r="G6846" s="110"/>
    </row>
    <row r="6847" spans="2:7" ht="21.75" customHeight="1">
      <c r="B6847" s="121" t="s">
        <v>1339</v>
      </c>
      <c r="C6847" s="118" t="s">
        <v>40</v>
      </c>
      <c r="D6847" s="119" t="s">
        <v>180</v>
      </c>
      <c r="E6847" s="117"/>
      <c r="G6847" s="110"/>
    </row>
    <row r="6848" spans="2:7" ht="21.75" customHeight="1">
      <c r="B6848" s="121" t="s">
        <v>1339</v>
      </c>
      <c r="C6848" s="118" t="s">
        <v>40</v>
      </c>
      <c r="D6848" s="119" t="s">
        <v>1340</v>
      </c>
      <c r="E6848" s="117"/>
      <c r="G6848" s="110"/>
    </row>
    <row r="6849" spans="2:7" ht="21.75" customHeight="1">
      <c r="B6849" s="121" t="s">
        <v>1339</v>
      </c>
      <c r="C6849" s="118" t="s">
        <v>94</v>
      </c>
      <c r="D6849" s="119" t="s">
        <v>1316</v>
      </c>
      <c r="E6849" s="120"/>
      <c r="G6849" s="110"/>
    </row>
    <row r="6850" spans="2:7" ht="21.75" customHeight="1">
      <c r="B6850" s="121" t="s">
        <v>1339</v>
      </c>
      <c r="C6850" s="118" t="s">
        <v>2</v>
      </c>
      <c r="D6850" s="119" t="s">
        <v>105</v>
      </c>
      <c r="E6850" s="117"/>
      <c r="G6850" s="110"/>
    </row>
    <row r="6851" spans="2:7" ht="21.75" customHeight="1">
      <c r="B6851" s="121" t="s">
        <v>1339</v>
      </c>
      <c r="C6851" s="118" t="s">
        <v>2</v>
      </c>
      <c r="D6851" s="118" t="s">
        <v>1353</v>
      </c>
      <c r="E6851" s="120"/>
      <c r="G6851" s="110"/>
    </row>
    <row r="6852" spans="2:7" ht="21.75" customHeight="1">
      <c r="B6852" s="121" t="s">
        <v>1339</v>
      </c>
      <c r="C6852" s="118" t="s">
        <v>28</v>
      </c>
      <c r="D6852" s="119" t="s">
        <v>181</v>
      </c>
      <c r="E6852" s="111"/>
      <c r="G6852" s="110"/>
    </row>
    <row r="6853" spans="2:7" ht="21.75" customHeight="1">
      <c r="B6853" s="121" t="s">
        <v>1339</v>
      </c>
      <c r="C6853" s="118" t="s">
        <v>2</v>
      </c>
      <c r="D6853" s="118" t="s">
        <v>1353</v>
      </c>
      <c r="E6853" s="112"/>
      <c r="G6853" s="110"/>
    </row>
    <row r="6854" spans="2:7" ht="21.75" customHeight="1">
      <c r="B6854" s="121" t="s">
        <v>1339</v>
      </c>
      <c r="C6854" s="118" t="s">
        <v>2</v>
      </c>
      <c r="D6854" s="119" t="s">
        <v>182</v>
      </c>
      <c r="E6854" s="112"/>
      <c r="G6854" s="110"/>
    </row>
    <row r="6855" spans="2:7" ht="21.75" customHeight="1">
      <c r="B6855" s="121" t="s">
        <v>1339</v>
      </c>
      <c r="C6855" s="118" t="s">
        <v>40</v>
      </c>
      <c r="D6855" s="119" t="s">
        <v>180</v>
      </c>
      <c r="E6855" s="113"/>
      <c r="G6855" s="110"/>
    </row>
    <row r="6856" spans="2:7" ht="21.75" customHeight="1">
      <c r="B6856" s="121" t="s">
        <v>1339</v>
      </c>
      <c r="C6856" s="118" t="s">
        <v>184</v>
      </c>
      <c r="D6856" s="119" t="s">
        <v>62</v>
      </c>
      <c r="E6856" s="32"/>
      <c r="G6856" s="110"/>
    </row>
    <row r="6857" spans="2:7" ht="21.75" customHeight="1">
      <c r="B6857" s="121">
        <v>41538</v>
      </c>
      <c r="C6857" s="118" t="s">
        <v>40</v>
      </c>
      <c r="D6857" s="119" t="s">
        <v>43</v>
      </c>
      <c r="E6857" s="120"/>
      <c r="G6857" s="110"/>
    </row>
    <row r="6858" spans="2:7" ht="21.75" customHeight="1">
      <c r="B6858" s="121">
        <v>41538</v>
      </c>
      <c r="C6858" s="118" t="s">
        <v>40</v>
      </c>
      <c r="D6858" s="119" t="s">
        <v>43</v>
      </c>
      <c r="E6858" s="120"/>
      <c r="G6858" s="110"/>
    </row>
    <row r="6859" spans="2:7" ht="21.75" customHeight="1">
      <c r="B6859" s="121">
        <v>41538</v>
      </c>
      <c r="C6859" s="118" t="s">
        <v>28</v>
      </c>
      <c r="D6859" s="119" t="s">
        <v>107</v>
      </c>
      <c r="E6859" s="120"/>
      <c r="G6859" s="110"/>
    </row>
    <row r="6860" spans="2:7" ht="21.75" customHeight="1">
      <c r="B6860" s="121">
        <v>41538</v>
      </c>
      <c r="C6860" s="118" t="s">
        <v>2</v>
      </c>
      <c r="D6860" s="119" t="s">
        <v>1198</v>
      </c>
      <c r="E6860" s="117"/>
      <c r="G6860" s="110"/>
    </row>
    <row r="6861" spans="2:7" ht="21.75" customHeight="1">
      <c r="B6861" s="121">
        <v>41538</v>
      </c>
      <c r="C6861" s="118" t="s">
        <v>184</v>
      </c>
      <c r="D6861" s="119" t="s">
        <v>2550</v>
      </c>
      <c r="E6861" s="117"/>
      <c r="G6861" s="110"/>
    </row>
    <row r="6862" spans="2:7" ht="21.75" customHeight="1">
      <c r="B6862" s="121">
        <v>41538</v>
      </c>
      <c r="C6862" s="118" t="s">
        <v>40</v>
      </c>
      <c r="D6862" s="119" t="s">
        <v>180</v>
      </c>
      <c r="E6862" s="117"/>
      <c r="G6862" s="110"/>
    </row>
    <row r="6863" spans="2:7" ht="21.75" customHeight="1">
      <c r="B6863" s="121">
        <v>41538</v>
      </c>
      <c r="C6863" s="118" t="s">
        <v>184</v>
      </c>
      <c r="D6863" s="119" t="s">
        <v>2550</v>
      </c>
      <c r="E6863" s="120"/>
      <c r="G6863" s="110"/>
    </row>
    <row r="6864" spans="2:7" ht="21.75" customHeight="1">
      <c r="B6864" s="121">
        <v>41538</v>
      </c>
      <c r="C6864" s="118" t="s">
        <v>40</v>
      </c>
      <c r="D6864" s="119" t="s">
        <v>180</v>
      </c>
      <c r="E6864" s="117"/>
      <c r="G6864" s="110"/>
    </row>
    <row r="6865" spans="2:7" ht="21.75" customHeight="1">
      <c r="B6865" s="121">
        <v>41538</v>
      </c>
      <c r="C6865" s="118" t="s">
        <v>28</v>
      </c>
      <c r="D6865" s="119" t="s">
        <v>107</v>
      </c>
      <c r="E6865" s="120"/>
      <c r="G6865" s="110"/>
    </row>
    <row r="6866" spans="2:7" ht="21.75" customHeight="1">
      <c r="B6866" s="121">
        <v>41538</v>
      </c>
      <c r="C6866" s="118" t="s">
        <v>40</v>
      </c>
      <c r="D6866" s="119" t="s">
        <v>180</v>
      </c>
      <c r="E6866" s="111"/>
      <c r="G6866" s="110"/>
    </row>
    <row r="6867" spans="2:7" ht="21.75" customHeight="1">
      <c r="B6867" s="121">
        <v>41538</v>
      </c>
      <c r="C6867" s="118" t="s">
        <v>2</v>
      </c>
      <c r="D6867" s="119" t="s">
        <v>182</v>
      </c>
      <c r="E6867" s="112"/>
      <c r="G6867" s="110"/>
    </row>
    <row r="6868" spans="2:7" ht="21.75" customHeight="1">
      <c r="B6868" s="121">
        <v>41538</v>
      </c>
      <c r="C6868" s="118" t="s">
        <v>392</v>
      </c>
      <c r="D6868" s="119" t="s">
        <v>1115</v>
      </c>
      <c r="E6868" s="112"/>
      <c r="G6868" s="110"/>
    </row>
    <row r="6869" spans="2:7" ht="21.75" customHeight="1">
      <c r="B6869" s="121" t="s">
        <v>1341</v>
      </c>
      <c r="C6869" s="118" t="s">
        <v>40</v>
      </c>
      <c r="D6869" s="119" t="s">
        <v>43</v>
      </c>
      <c r="E6869" s="120"/>
      <c r="G6869" s="110"/>
    </row>
    <row r="6870" spans="2:7" ht="21.75" customHeight="1">
      <c r="B6870" s="121" t="s">
        <v>1341</v>
      </c>
      <c r="C6870" s="118" t="s">
        <v>40</v>
      </c>
      <c r="D6870" s="119" t="s">
        <v>180</v>
      </c>
      <c r="E6870" s="120"/>
      <c r="G6870" s="110"/>
    </row>
    <row r="6871" spans="2:7" ht="21.75" customHeight="1">
      <c r="B6871" s="121" t="s">
        <v>1341</v>
      </c>
      <c r="C6871" s="118" t="s">
        <v>40</v>
      </c>
      <c r="D6871" s="119" t="s">
        <v>43</v>
      </c>
      <c r="E6871" s="120"/>
      <c r="G6871" s="110"/>
    </row>
    <row r="6872" spans="2:7" ht="21.75" customHeight="1">
      <c r="B6872" s="121" t="s">
        <v>1341</v>
      </c>
      <c r="C6872" s="118" t="s">
        <v>40</v>
      </c>
      <c r="D6872" s="119" t="s">
        <v>180</v>
      </c>
      <c r="E6872" s="117"/>
      <c r="G6872" s="110"/>
    </row>
    <row r="6873" spans="2:7" ht="21.75" customHeight="1">
      <c r="B6873" s="121" t="s">
        <v>1341</v>
      </c>
      <c r="C6873" s="118" t="s">
        <v>28</v>
      </c>
      <c r="D6873" s="119" t="s">
        <v>1287</v>
      </c>
      <c r="E6873" s="117"/>
      <c r="G6873" s="110"/>
    </row>
    <row r="6874" spans="2:7" ht="21.75" customHeight="1">
      <c r="B6874" s="121" t="s">
        <v>1341</v>
      </c>
      <c r="C6874" s="118" t="s">
        <v>956</v>
      </c>
      <c r="D6874" s="119" t="s">
        <v>1238</v>
      </c>
      <c r="E6874" s="117"/>
      <c r="G6874" s="110"/>
    </row>
    <row r="6875" spans="2:7" ht="21.75" customHeight="1">
      <c r="B6875" s="121" t="s">
        <v>1341</v>
      </c>
      <c r="C6875" s="118" t="s">
        <v>94</v>
      </c>
      <c r="D6875" s="119" t="s">
        <v>1354</v>
      </c>
      <c r="E6875" s="120"/>
      <c r="G6875" s="110"/>
    </row>
    <row r="6876" spans="2:7" ht="21.75" customHeight="1">
      <c r="B6876" s="121" t="s">
        <v>1341</v>
      </c>
      <c r="C6876" s="118" t="s">
        <v>2</v>
      </c>
      <c r="D6876" s="119" t="s">
        <v>105</v>
      </c>
      <c r="E6876" s="117"/>
      <c r="G6876" s="110"/>
    </row>
    <row r="6877" spans="2:7" ht="21.75" customHeight="1">
      <c r="B6877" s="121" t="s">
        <v>1341</v>
      </c>
      <c r="C6877" s="118" t="s">
        <v>184</v>
      </c>
      <c r="D6877" s="119" t="s">
        <v>62</v>
      </c>
      <c r="E6877" s="120"/>
      <c r="G6877" s="110"/>
    </row>
    <row r="6878" spans="2:7" ht="21.75" customHeight="1">
      <c r="B6878" s="121" t="s">
        <v>1341</v>
      </c>
      <c r="C6878" s="118" t="s">
        <v>2</v>
      </c>
      <c r="D6878" s="118" t="s">
        <v>1353</v>
      </c>
      <c r="E6878" s="111"/>
      <c r="G6878" s="110"/>
    </row>
    <row r="6879" spans="2:7" ht="21.75" customHeight="1">
      <c r="B6879" s="121" t="s">
        <v>1341</v>
      </c>
      <c r="C6879" s="118" t="s">
        <v>28</v>
      </c>
      <c r="D6879" s="119" t="s">
        <v>1287</v>
      </c>
      <c r="E6879" s="112"/>
      <c r="G6879" s="110"/>
    </row>
    <row r="6880" spans="2:7" ht="21.75" customHeight="1">
      <c r="B6880" s="121" t="s">
        <v>1341</v>
      </c>
      <c r="C6880" s="118" t="s">
        <v>40</v>
      </c>
      <c r="D6880" s="119" t="s">
        <v>180</v>
      </c>
      <c r="E6880" s="112"/>
      <c r="G6880" s="110"/>
    </row>
    <row r="6881" spans="2:7" ht="21.75" customHeight="1">
      <c r="B6881" s="121" t="s">
        <v>1341</v>
      </c>
      <c r="C6881" s="118" t="s">
        <v>40</v>
      </c>
      <c r="D6881" s="119" t="s">
        <v>1192</v>
      </c>
      <c r="E6881" s="113"/>
      <c r="G6881" s="110"/>
    </row>
    <row r="6882" spans="2:7" ht="21.75" customHeight="1">
      <c r="B6882" s="121" t="s">
        <v>1341</v>
      </c>
      <c r="C6882" s="118" t="s">
        <v>2</v>
      </c>
      <c r="D6882" s="118" t="s">
        <v>1353</v>
      </c>
      <c r="E6882" s="32"/>
      <c r="G6882" s="110"/>
    </row>
    <row r="6883" spans="2:7" ht="21.75" customHeight="1">
      <c r="B6883" s="121" t="s">
        <v>1341</v>
      </c>
      <c r="C6883" s="118" t="s">
        <v>2</v>
      </c>
      <c r="D6883" s="118" t="s">
        <v>182</v>
      </c>
      <c r="E6883" s="120"/>
      <c r="G6883" s="110"/>
    </row>
    <row r="6884" spans="2:7" ht="21.75" customHeight="1">
      <c r="B6884" s="121" t="s">
        <v>1341</v>
      </c>
      <c r="C6884" s="118" t="s">
        <v>2</v>
      </c>
      <c r="D6884" s="118" t="s">
        <v>1160</v>
      </c>
      <c r="E6884" s="78"/>
      <c r="G6884" s="110"/>
    </row>
    <row r="6885" spans="2:7" ht="21.75" customHeight="1">
      <c r="B6885" s="121" t="s">
        <v>1342</v>
      </c>
      <c r="C6885" s="118" t="s">
        <v>28</v>
      </c>
      <c r="D6885" s="119" t="s">
        <v>107</v>
      </c>
      <c r="E6885" s="120"/>
      <c r="G6885" s="110"/>
    </row>
    <row r="6886" spans="2:7" ht="21.75" customHeight="1">
      <c r="B6886" s="121" t="s">
        <v>1342</v>
      </c>
      <c r="C6886" s="118" t="s">
        <v>40</v>
      </c>
      <c r="D6886" s="119" t="s">
        <v>180</v>
      </c>
      <c r="E6886" s="120"/>
      <c r="G6886" s="110"/>
    </row>
    <row r="6887" spans="2:7" ht="21.75" customHeight="1">
      <c r="B6887" s="121" t="s">
        <v>1342</v>
      </c>
      <c r="C6887" s="118" t="s">
        <v>2</v>
      </c>
      <c r="D6887" s="119" t="s">
        <v>182</v>
      </c>
      <c r="E6887" s="120"/>
      <c r="G6887" s="110"/>
    </row>
    <row r="6888" spans="2:7" ht="21.75" customHeight="1">
      <c r="B6888" s="121" t="s">
        <v>1342</v>
      </c>
      <c r="C6888" s="118" t="s">
        <v>40</v>
      </c>
      <c r="D6888" s="119" t="s">
        <v>180</v>
      </c>
      <c r="E6888" s="117"/>
      <c r="G6888" s="110"/>
    </row>
    <row r="6889" spans="2:7" ht="21.75" customHeight="1">
      <c r="B6889" s="121" t="s">
        <v>1342</v>
      </c>
      <c r="C6889" s="118" t="s">
        <v>40</v>
      </c>
      <c r="D6889" s="119" t="s">
        <v>180</v>
      </c>
      <c r="E6889" s="117"/>
      <c r="G6889" s="110"/>
    </row>
    <row r="6890" spans="2:7" ht="21.75" customHeight="1">
      <c r="B6890" s="121" t="s">
        <v>1342</v>
      </c>
      <c r="C6890" s="118" t="s">
        <v>40</v>
      </c>
      <c r="D6890" s="119" t="s">
        <v>180</v>
      </c>
      <c r="E6890" s="117"/>
      <c r="G6890" s="110"/>
    </row>
    <row r="6891" spans="2:7" ht="21.75" customHeight="1">
      <c r="B6891" s="121" t="s">
        <v>1342</v>
      </c>
      <c r="C6891" s="118" t="s">
        <v>1343</v>
      </c>
      <c r="D6891" s="119" t="s">
        <v>1344</v>
      </c>
      <c r="E6891" s="120"/>
      <c r="G6891" s="110"/>
    </row>
    <row r="6892" spans="2:7" ht="21.75" customHeight="1">
      <c r="B6892" s="121" t="s">
        <v>1342</v>
      </c>
      <c r="C6892" s="118" t="s">
        <v>40</v>
      </c>
      <c r="D6892" s="119" t="s">
        <v>180</v>
      </c>
      <c r="E6892" s="117"/>
      <c r="G6892" s="110"/>
    </row>
    <row r="6893" spans="2:7" ht="21.75" customHeight="1">
      <c r="B6893" s="121" t="s">
        <v>1342</v>
      </c>
      <c r="C6893" s="118" t="s">
        <v>956</v>
      </c>
      <c r="D6893" s="119" t="s">
        <v>1345</v>
      </c>
      <c r="E6893" s="120"/>
      <c r="G6893" s="110"/>
    </row>
    <row r="6894" spans="2:7" ht="21.75" customHeight="1">
      <c r="B6894" s="121" t="s">
        <v>1342</v>
      </c>
      <c r="C6894" s="118" t="s">
        <v>184</v>
      </c>
      <c r="D6894" s="119" t="s">
        <v>62</v>
      </c>
      <c r="E6894" s="111"/>
      <c r="G6894" s="110"/>
    </row>
    <row r="6895" spans="2:7" ht="21.75" customHeight="1">
      <c r="B6895" s="121" t="s">
        <v>1342</v>
      </c>
      <c r="C6895" s="118" t="s">
        <v>28</v>
      </c>
      <c r="D6895" s="119" t="s">
        <v>1176</v>
      </c>
      <c r="E6895" s="112"/>
      <c r="G6895" s="110"/>
    </row>
    <row r="6896" spans="2:7" ht="21.75" customHeight="1">
      <c r="B6896" s="121" t="s">
        <v>1342</v>
      </c>
      <c r="C6896" s="118" t="s">
        <v>40</v>
      </c>
      <c r="D6896" s="119" t="s">
        <v>1346</v>
      </c>
      <c r="E6896" s="112"/>
      <c r="G6896" s="110"/>
    </row>
    <row r="6897" spans="2:7" ht="21.75" customHeight="1">
      <c r="B6897" s="121" t="s">
        <v>1342</v>
      </c>
      <c r="C6897" s="118" t="s">
        <v>94</v>
      </c>
      <c r="D6897" s="119" t="s">
        <v>1183</v>
      </c>
      <c r="E6897" s="113"/>
      <c r="G6897" s="110"/>
    </row>
    <row r="6898" spans="2:7" ht="21.75" customHeight="1">
      <c r="B6898" s="121" t="s">
        <v>1342</v>
      </c>
      <c r="C6898" s="118" t="s">
        <v>1343</v>
      </c>
      <c r="D6898" s="119" t="s">
        <v>1178</v>
      </c>
      <c r="E6898" s="32"/>
      <c r="G6898" s="110"/>
    </row>
    <row r="6899" spans="2:7" ht="21.75" customHeight="1">
      <c r="B6899" s="121" t="s">
        <v>1342</v>
      </c>
      <c r="C6899" s="118" t="s">
        <v>18</v>
      </c>
      <c r="D6899" s="118" t="s">
        <v>112</v>
      </c>
      <c r="E6899" s="120"/>
      <c r="G6899" s="110"/>
    </row>
    <row r="6900" spans="2:7" ht="21.75" customHeight="1">
      <c r="B6900" s="121" t="s">
        <v>1342</v>
      </c>
      <c r="C6900" s="118" t="s">
        <v>155</v>
      </c>
      <c r="D6900" s="118" t="s">
        <v>156</v>
      </c>
      <c r="E6900" s="78"/>
      <c r="G6900" s="110"/>
    </row>
    <row r="6901" spans="2:7" ht="21.75" customHeight="1">
      <c r="B6901" s="121" t="s">
        <v>1347</v>
      </c>
      <c r="C6901" s="118" t="s">
        <v>28</v>
      </c>
      <c r="D6901" s="119" t="s">
        <v>1204</v>
      </c>
      <c r="E6901" s="120"/>
      <c r="G6901" s="110"/>
    </row>
    <row r="6902" spans="2:7" ht="21.75" customHeight="1">
      <c r="B6902" s="121" t="s">
        <v>1347</v>
      </c>
      <c r="C6902" s="118" t="s">
        <v>28</v>
      </c>
      <c r="D6902" s="119" t="s">
        <v>114</v>
      </c>
      <c r="E6902" s="120"/>
      <c r="G6902" s="110"/>
    </row>
    <row r="6903" spans="2:7" ht="21.75" customHeight="1">
      <c r="B6903" s="121" t="s">
        <v>1347</v>
      </c>
      <c r="C6903" s="118" t="s">
        <v>28</v>
      </c>
      <c r="D6903" s="119" t="s">
        <v>114</v>
      </c>
      <c r="E6903" s="120"/>
      <c r="G6903" s="110"/>
    </row>
    <row r="6904" spans="2:7" ht="21.75" customHeight="1">
      <c r="B6904" s="121" t="s">
        <v>1347</v>
      </c>
      <c r="C6904" s="118" t="s">
        <v>40</v>
      </c>
      <c r="D6904" s="119" t="s">
        <v>180</v>
      </c>
      <c r="E6904" s="117"/>
      <c r="G6904" s="110"/>
    </row>
    <row r="6905" spans="2:7" ht="21.75" customHeight="1">
      <c r="B6905" s="121" t="s">
        <v>1347</v>
      </c>
      <c r="C6905" s="118" t="s">
        <v>40</v>
      </c>
      <c r="D6905" s="119" t="s">
        <v>43</v>
      </c>
      <c r="E6905" s="117"/>
      <c r="G6905" s="110"/>
    </row>
    <row r="6906" spans="2:7" ht="21.75" customHeight="1">
      <c r="B6906" s="121" t="s">
        <v>1347</v>
      </c>
      <c r="C6906" s="118" t="s">
        <v>392</v>
      </c>
      <c r="D6906" s="119" t="s">
        <v>1115</v>
      </c>
      <c r="E6906" s="117"/>
      <c r="G6906" s="110"/>
    </row>
    <row r="6907" spans="2:7" ht="21.75" customHeight="1">
      <c r="B6907" s="121" t="s">
        <v>1347</v>
      </c>
      <c r="C6907" s="118" t="s">
        <v>28</v>
      </c>
      <c r="D6907" s="119" t="s">
        <v>1287</v>
      </c>
      <c r="E6907" s="120"/>
      <c r="G6907" s="110"/>
    </row>
    <row r="6908" spans="2:7" ht="21.75" customHeight="1">
      <c r="B6908" s="121" t="s">
        <v>1347</v>
      </c>
      <c r="C6908" s="118" t="s">
        <v>28</v>
      </c>
      <c r="D6908" s="119" t="s">
        <v>1287</v>
      </c>
      <c r="E6908" s="117"/>
      <c r="G6908" s="110"/>
    </row>
    <row r="6909" spans="2:7" ht="21.75" customHeight="1">
      <c r="B6909" s="121" t="s">
        <v>1347</v>
      </c>
      <c r="C6909" s="118" t="s">
        <v>40</v>
      </c>
      <c r="D6909" s="119" t="s">
        <v>180</v>
      </c>
      <c r="E6909" s="120"/>
      <c r="G6909" s="110"/>
    </row>
    <row r="6910" spans="2:7" ht="21.75" customHeight="1">
      <c r="B6910" s="121" t="s">
        <v>1347</v>
      </c>
      <c r="C6910" s="118" t="s">
        <v>184</v>
      </c>
      <c r="D6910" s="119" t="s">
        <v>62</v>
      </c>
      <c r="E6910" s="111"/>
      <c r="G6910" s="110"/>
    </row>
    <row r="6911" spans="2:7" ht="21.75" customHeight="1">
      <c r="B6911" s="121" t="s">
        <v>1347</v>
      </c>
      <c r="C6911" s="118" t="s">
        <v>40</v>
      </c>
      <c r="D6911" s="119" t="s">
        <v>1192</v>
      </c>
      <c r="E6911" s="112"/>
      <c r="G6911" s="110"/>
    </row>
    <row r="6912" spans="2:7" ht="21.75" customHeight="1">
      <c r="B6912" s="121" t="s">
        <v>1347</v>
      </c>
      <c r="C6912" s="118" t="s">
        <v>28</v>
      </c>
      <c r="D6912" s="119" t="s">
        <v>1287</v>
      </c>
      <c r="E6912" s="112"/>
      <c r="G6912" s="110"/>
    </row>
    <row r="6913" spans="2:7" ht="21.75" customHeight="1">
      <c r="B6913" s="121" t="s">
        <v>1347</v>
      </c>
      <c r="C6913" s="118" t="s">
        <v>94</v>
      </c>
      <c r="D6913" s="119" t="s">
        <v>1183</v>
      </c>
      <c r="E6913" s="113"/>
      <c r="G6913" s="110"/>
    </row>
    <row r="6914" spans="2:7" ht="21.75" customHeight="1">
      <c r="B6914" s="121" t="s">
        <v>1347</v>
      </c>
      <c r="C6914" s="118" t="s">
        <v>28</v>
      </c>
      <c r="D6914" s="119" t="s">
        <v>126</v>
      </c>
      <c r="E6914" s="32"/>
      <c r="G6914" s="110"/>
    </row>
    <row r="6915" spans="2:7" ht="21.75" customHeight="1">
      <c r="B6915" s="121" t="s">
        <v>1347</v>
      </c>
      <c r="C6915" s="118" t="s">
        <v>18</v>
      </c>
      <c r="D6915" s="119" t="s">
        <v>1248</v>
      </c>
      <c r="E6915" s="120"/>
      <c r="G6915" s="110"/>
    </row>
    <row r="6916" spans="2:7" ht="21.75" customHeight="1">
      <c r="B6916" s="121" t="s">
        <v>1347</v>
      </c>
      <c r="C6916" s="118" t="s">
        <v>2</v>
      </c>
      <c r="D6916" s="119" t="s">
        <v>182</v>
      </c>
      <c r="E6916" s="78"/>
      <c r="G6916" s="110"/>
    </row>
    <row r="6917" spans="2:7" ht="21.75" customHeight="1">
      <c r="B6917" s="121" t="s">
        <v>1347</v>
      </c>
      <c r="C6917" s="118" t="s">
        <v>2</v>
      </c>
      <c r="D6917" s="119" t="s">
        <v>182</v>
      </c>
      <c r="E6917" s="78"/>
      <c r="G6917" s="110"/>
    </row>
    <row r="6918" spans="2:7" ht="21.75" customHeight="1">
      <c r="B6918" s="121" t="s">
        <v>1347</v>
      </c>
      <c r="C6918" s="118" t="s">
        <v>2</v>
      </c>
      <c r="D6918" s="119" t="s">
        <v>105</v>
      </c>
      <c r="E6918" s="78"/>
      <c r="G6918" s="110"/>
    </row>
    <row r="6919" spans="2:7" ht="21.75" customHeight="1">
      <c r="B6919" s="121" t="s">
        <v>1347</v>
      </c>
      <c r="C6919" s="118" t="s">
        <v>28</v>
      </c>
      <c r="D6919" s="119" t="s">
        <v>181</v>
      </c>
      <c r="E6919" s="78"/>
      <c r="G6919" s="110"/>
    </row>
    <row r="6920" spans="2:7" ht="21.75" customHeight="1">
      <c r="B6920" s="121" t="s">
        <v>1348</v>
      </c>
      <c r="C6920" s="118" t="s">
        <v>40</v>
      </c>
      <c r="D6920" s="119" t="s">
        <v>180</v>
      </c>
      <c r="E6920" s="120"/>
      <c r="G6920" s="110"/>
    </row>
    <row r="6921" spans="2:7" ht="21.75" customHeight="1">
      <c r="B6921" s="121" t="s">
        <v>1348</v>
      </c>
      <c r="C6921" s="118" t="s">
        <v>28</v>
      </c>
      <c r="D6921" s="119" t="s">
        <v>126</v>
      </c>
      <c r="E6921" s="120"/>
      <c r="G6921" s="110"/>
    </row>
    <row r="6922" spans="2:7" ht="21.75" customHeight="1">
      <c r="B6922" s="121" t="s">
        <v>1348</v>
      </c>
      <c r="C6922" s="118" t="s">
        <v>28</v>
      </c>
      <c r="D6922" s="119" t="s">
        <v>107</v>
      </c>
      <c r="E6922" s="120"/>
      <c r="G6922" s="110"/>
    </row>
    <row r="6923" spans="2:7" ht="21.75" customHeight="1">
      <c r="B6923" s="121" t="s">
        <v>1348</v>
      </c>
      <c r="C6923" s="118" t="s">
        <v>40</v>
      </c>
      <c r="D6923" s="119" t="s">
        <v>180</v>
      </c>
      <c r="E6923" s="117"/>
      <c r="G6923" s="110"/>
    </row>
    <row r="6924" spans="2:7" ht="21.75" customHeight="1">
      <c r="B6924" s="121" t="s">
        <v>1348</v>
      </c>
      <c r="C6924" s="118" t="s">
        <v>28</v>
      </c>
      <c r="D6924" s="119" t="s">
        <v>1277</v>
      </c>
      <c r="E6924" s="117"/>
      <c r="G6924" s="110"/>
    </row>
    <row r="6925" spans="2:7" ht="21.75" customHeight="1">
      <c r="B6925" s="121" t="s">
        <v>1348</v>
      </c>
      <c r="C6925" s="118" t="s">
        <v>2</v>
      </c>
      <c r="D6925" s="119" t="s">
        <v>182</v>
      </c>
      <c r="E6925" s="117"/>
      <c r="G6925" s="110"/>
    </row>
    <row r="6926" spans="2:7" ht="21.75" customHeight="1">
      <c r="B6926" s="121" t="s">
        <v>1348</v>
      </c>
      <c r="C6926" s="118" t="s">
        <v>28</v>
      </c>
      <c r="D6926" s="119" t="s">
        <v>1204</v>
      </c>
      <c r="E6926" s="120"/>
      <c r="G6926" s="110"/>
    </row>
    <row r="6927" spans="2:7" ht="21.75" customHeight="1">
      <c r="B6927" s="121" t="s">
        <v>1348</v>
      </c>
      <c r="C6927" s="118" t="s">
        <v>94</v>
      </c>
      <c r="D6927" s="119" t="s">
        <v>1108</v>
      </c>
      <c r="E6927" s="117"/>
      <c r="G6927" s="110"/>
    </row>
    <row r="6928" spans="2:7" ht="21.75" customHeight="1">
      <c r="B6928" s="121" t="s">
        <v>1348</v>
      </c>
      <c r="C6928" s="118" t="s">
        <v>2</v>
      </c>
      <c r="D6928" s="119" t="s">
        <v>182</v>
      </c>
      <c r="E6928" s="120"/>
      <c r="G6928" s="110"/>
    </row>
    <row r="6929" spans="2:7" ht="21.75" customHeight="1">
      <c r="B6929" s="121" t="s">
        <v>1348</v>
      </c>
      <c r="C6929" s="118" t="s">
        <v>94</v>
      </c>
      <c r="D6929" s="119" t="s">
        <v>1183</v>
      </c>
      <c r="E6929" s="111"/>
      <c r="G6929" s="110"/>
    </row>
    <row r="6930" spans="2:7" ht="21.75" customHeight="1">
      <c r="B6930" s="121" t="s">
        <v>1348</v>
      </c>
      <c r="C6930" s="118" t="s">
        <v>2</v>
      </c>
      <c r="D6930" s="119" t="s">
        <v>105</v>
      </c>
      <c r="E6930" s="112"/>
      <c r="G6930" s="110"/>
    </row>
    <row r="6931" spans="2:7" ht="21.75" customHeight="1">
      <c r="B6931" s="121" t="s">
        <v>1348</v>
      </c>
      <c r="C6931" s="118" t="s">
        <v>40</v>
      </c>
      <c r="D6931" s="119" t="s">
        <v>180</v>
      </c>
      <c r="E6931" s="112"/>
      <c r="G6931" s="110"/>
    </row>
    <row r="6932" spans="2:7" ht="21.75" customHeight="1">
      <c r="B6932" s="121" t="s">
        <v>1348</v>
      </c>
      <c r="C6932" s="118" t="s">
        <v>40</v>
      </c>
      <c r="D6932" s="119" t="s">
        <v>43</v>
      </c>
      <c r="E6932" s="113"/>
      <c r="G6932" s="110"/>
    </row>
    <row r="6933" spans="2:7" ht="21.75" customHeight="1">
      <c r="B6933" s="121" t="s">
        <v>1348</v>
      </c>
      <c r="C6933" s="118" t="s">
        <v>40</v>
      </c>
      <c r="D6933" s="119" t="s">
        <v>1349</v>
      </c>
      <c r="E6933" s="32"/>
      <c r="G6933" s="110"/>
    </row>
    <row r="6934" spans="2:7" ht="21.75" customHeight="1">
      <c r="B6934" s="121" t="s">
        <v>1348</v>
      </c>
      <c r="C6934" s="118" t="s">
        <v>94</v>
      </c>
      <c r="D6934" s="119" t="s">
        <v>1316</v>
      </c>
      <c r="E6934" s="120"/>
      <c r="G6934" s="110"/>
    </row>
    <row r="6935" spans="2:7" ht="21.75" customHeight="1">
      <c r="B6935" s="121" t="s">
        <v>1348</v>
      </c>
      <c r="C6935" s="118" t="s">
        <v>40</v>
      </c>
      <c r="D6935" s="119" t="s">
        <v>1218</v>
      </c>
      <c r="E6935" s="78"/>
      <c r="G6935" s="110"/>
    </row>
    <row r="6936" spans="2:7" ht="21.75" customHeight="1">
      <c r="B6936" s="121" t="s">
        <v>1348</v>
      </c>
      <c r="C6936" s="118" t="s">
        <v>2</v>
      </c>
      <c r="D6936" s="119" t="s">
        <v>1350</v>
      </c>
      <c r="E6936" s="78"/>
      <c r="G6936" s="110"/>
    </row>
    <row r="6937" spans="2:7" ht="21.75" customHeight="1">
      <c r="B6937" s="121" t="s">
        <v>1348</v>
      </c>
      <c r="C6937" s="118" t="s">
        <v>28</v>
      </c>
      <c r="D6937" s="119" t="s">
        <v>1287</v>
      </c>
      <c r="E6937" s="78"/>
      <c r="G6937" s="110"/>
    </row>
    <row r="6938" spans="2:7" ht="21.75" customHeight="1">
      <c r="B6938" s="121" t="s">
        <v>1348</v>
      </c>
      <c r="C6938" s="118" t="s">
        <v>1280</v>
      </c>
      <c r="D6938" s="119" t="s">
        <v>156</v>
      </c>
      <c r="E6938" s="78"/>
      <c r="G6938" s="110"/>
    </row>
    <row r="6939" spans="2:7" ht="21.75" customHeight="1">
      <c r="B6939" s="121" t="s">
        <v>1348</v>
      </c>
      <c r="C6939" s="118" t="s">
        <v>2</v>
      </c>
      <c r="D6939" s="119" t="s">
        <v>1350</v>
      </c>
      <c r="E6939" s="78"/>
      <c r="G6939" s="110"/>
    </row>
    <row r="6940" spans="2:7" ht="21.75" customHeight="1">
      <c r="B6940" s="121" t="s">
        <v>1348</v>
      </c>
      <c r="C6940" s="118" t="s">
        <v>2</v>
      </c>
      <c r="D6940" s="119" t="s">
        <v>1350</v>
      </c>
      <c r="E6940" s="78"/>
      <c r="G6940" s="110"/>
    </row>
    <row r="6941" spans="2:7" ht="21.75" customHeight="1">
      <c r="B6941" s="121" t="s">
        <v>1348</v>
      </c>
      <c r="C6941" s="118" t="s">
        <v>28</v>
      </c>
      <c r="D6941" s="119" t="s">
        <v>431</v>
      </c>
      <c r="E6941" s="9"/>
      <c r="G6941" s="110"/>
    </row>
    <row r="6942" spans="2:7" ht="21.75" customHeight="1">
      <c r="B6942" s="121" t="s">
        <v>1351</v>
      </c>
      <c r="C6942" s="118" t="s">
        <v>2</v>
      </c>
      <c r="D6942" s="119" t="s">
        <v>105</v>
      </c>
      <c r="E6942" s="120"/>
      <c r="G6942" s="110"/>
    </row>
    <row r="6943" spans="2:7" ht="21.75" customHeight="1">
      <c r="B6943" s="121" t="s">
        <v>1351</v>
      </c>
      <c r="C6943" s="118" t="s">
        <v>2</v>
      </c>
      <c r="D6943" s="119" t="s">
        <v>106</v>
      </c>
      <c r="E6943" s="120"/>
      <c r="G6943" s="110"/>
    </row>
    <row r="6944" spans="2:7" ht="21.75" customHeight="1">
      <c r="B6944" s="121" t="s">
        <v>1351</v>
      </c>
      <c r="C6944" s="118" t="s">
        <v>40</v>
      </c>
      <c r="D6944" s="119" t="s">
        <v>180</v>
      </c>
      <c r="E6944" s="120"/>
      <c r="G6944" s="110"/>
    </row>
    <row r="6945" spans="2:7" ht="21.75" customHeight="1">
      <c r="B6945" s="121" t="s">
        <v>1351</v>
      </c>
      <c r="C6945" s="118" t="s">
        <v>18</v>
      </c>
      <c r="D6945" s="119" t="s">
        <v>1352</v>
      </c>
      <c r="E6945" s="117"/>
      <c r="G6945" s="110"/>
    </row>
    <row r="6946" spans="2:7" ht="21.75" customHeight="1">
      <c r="B6946" s="121" t="s">
        <v>1351</v>
      </c>
      <c r="C6946" s="118" t="s">
        <v>40</v>
      </c>
      <c r="D6946" s="119" t="s">
        <v>1192</v>
      </c>
      <c r="E6946" s="117"/>
      <c r="G6946" s="110"/>
    </row>
    <row r="6947" spans="2:7" ht="21.75" customHeight="1">
      <c r="B6947" s="121" t="s">
        <v>1351</v>
      </c>
      <c r="C6947" s="118" t="s">
        <v>28</v>
      </c>
      <c r="D6947" s="119" t="s">
        <v>1287</v>
      </c>
      <c r="E6947" s="117"/>
      <c r="G6947" s="110"/>
    </row>
    <row r="6948" spans="2:7" ht="21.75" customHeight="1">
      <c r="B6948" s="121" t="s">
        <v>1351</v>
      </c>
      <c r="C6948" s="118" t="s">
        <v>94</v>
      </c>
      <c r="D6948" s="119" t="s">
        <v>1183</v>
      </c>
      <c r="E6948" s="120"/>
      <c r="G6948" s="110"/>
    </row>
    <row r="6949" spans="2:7" ht="21.75" customHeight="1">
      <c r="B6949" s="121" t="s">
        <v>1351</v>
      </c>
      <c r="C6949" s="118" t="s">
        <v>40</v>
      </c>
      <c r="D6949" s="119" t="s">
        <v>43</v>
      </c>
      <c r="E6949" s="117"/>
      <c r="G6949" s="110"/>
    </row>
    <row r="6950" spans="2:7" ht="21.75" customHeight="1">
      <c r="B6950" s="121" t="s">
        <v>1351</v>
      </c>
      <c r="C6950" s="118" t="s">
        <v>40</v>
      </c>
      <c r="D6950" s="119" t="s">
        <v>180</v>
      </c>
      <c r="E6950" s="120"/>
      <c r="G6950" s="110"/>
    </row>
    <row r="6951" spans="2:7" ht="21.75" customHeight="1">
      <c r="B6951" s="121" t="s">
        <v>1351</v>
      </c>
      <c r="C6951" s="118" t="s">
        <v>2</v>
      </c>
      <c r="D6951" s="118" t="s">
        <v>1353</v>
      </c>
      <c r="E6951" s="111"/>
      <c r="G6951" s="110"/>
    </row>
    <row r="6952" spans="2:7" ht="21.75" customHeight="1">
      <c r="B6952" s="121" t="s">
        <v>1351</v>
      </c>
      <c r="C6952" s="118" t="s">
        <v>2</v>
      </c>
      <c r="D6952" s="119" t="s">
        <v>182</v>
      </c>
      <c r="E6952" s="112"/>
      <c r="G6952" s="110"/>
    </row>
    <row r="6953" spans="2:7" ht="21.75" customHeight="1">
      <c r="B6953" s="121" t="s">
        <v>1351</v>
      </c>
      <c r="C6953" s="118" t="s">
        <v>184</v>
      </c>
      <c r="D6953" s="119" t="s">
        <v>62</v>
      </c>
      <c r="E6953" s="112"/>
      <c r="G6953" s="110"/>
    </row>
    <row r="6954" spans="2:7" ht="21.75" customHeight="1">
      <c r="B6954" s="121" t="s">
        <v>1355</v>
      </c>
      <c r="C6954" s="118" t="s">
        <v>28</v>
      </c>
      <c r="D6954" s="119" t="s">
        <v>107</v>
      </c>
      <c r="E6954" s="120"/>
      <c r="G6954" s="110"/>
    </row>
    <row r="6955" spans="2:7" ht="21.75" customHeight="1">
      <c r="B6955" s="121" t="s">
        <v>1355</v>
      </c>
      <c r="C6955" s="118" t="s">
        <v>28</v>
      </c>
      <c r="D6955" s="119" t="s">
        <v>107</v>
      </c>
      <c r="E6955" s="120"/>
      <c r="G6955" s="110"/>
    </row>
    <row r="6956" spans="2:7" ht="21.75" customHeight="1">
      <c r="B6956" s="121" t="s">
        <v>1355</v>
      </c>
      <c r="C6956" s="118" t="s">
        <v>40</v>
      </c>
      <c r="D6956" s="119" t="s">
        <v>180</v>
      </c>
      <c r="E6956" s="120"/>
      <c r="G6956" s="110"/>
    </row>
    <row r="6957" spans="2:7" ht="21.75" customHeight="1">
      <c r="B6957" s="121" t="s">
        <v>1355</v>
      </c>
      <c r="C6957" s="118" t="s">
        <v>28</v>
      </c>
      <c r="D6957" s="119" t="s">
        <v>1356</v>
      </c>
      <c r="E6957" s="117"/>
      <c r="G6957" s="110"/>
    </row>
    <row r="6958" spans="2:7" ht="21.75" customHeight="1">
      <c r="B6958" s="121" t="s">
        <v>1355</v>
      </c>
      <c r="C6958" s="118" t="s">
        <v>28</v>
      </c>
      <c r="D6958" s="119" t="s">
        <v>107</v>
      </c>
      <c r="E6958" s="117"/>
      <c r="G6958" s="110"/>
    </row>
    <row r="6959" spans="2:7" ht="21.75" customHeight="1">
      <c r="B6959" s="121" t="s">
        <v>1355</v>
      </c>
      <c r="C6959" s="118" t="s">
        <v>40</v>
      </c>
      <c r="D6959" s="119" t="s">
        <v>43</v>
      </c>
      <c r="E6959" s="117"/>
      <c r="G6959" s="110"/>
    </row>
    <row r="6960" spans="2:7" ht="21.75" customHeight="1">
      <c r="B6960" s="121" t="s">
        <v>1355</v>
      </c>
      <c r="C6960" s="118" t="s">
        <v>40</v>
      </c>
      <c r="D6960" s="119" t="s">
        <v>180</v>
      </c>
      <c r="E6960" s="120"/>
      <c r="G6960" s="110"/>
    </row>
    <row r="6961" spans="2:7" ht="21.75" customHeight="1">
      <c r="B6961" s="121" t="s">
        <v>1355</v>
      </c>
      <c r="C6961" s="118" t="s">
        <v>28</v>
      </c>
      <c r="D6961" s="119" t="s">
        <v>107</v>
      </c>
      <c r="E6961" s="117"/>
      <c r="G6961" s="110"/>
    </row>
    <row r="6962" spans="2:7" ht="21.75" customHeight="1">
      <c r="B6962" s="121" t="s">
        <v>1355</v>
      </c>
      <c r="C6962" s="118" t="s">
        <v>2</v>
      </c>
      <c r="D6962" s="119" t="s">
        <v>182</v>
      </c>
      <c r="E6962" s="120"/>
      <c r="G6962" s="110"/>
    </row>
    <row r="6963" spans="2:7" ht="21.75" customHeight="1">
      <c r="B6963" s="121" t="s">
        <v>1355</v>
      </c>
      <c r="C6963" s="118" t="s">
        <v>40</v>
      </c>
      <c r="D6963" s="119" t="s">
        <v>180</v>
      </c>
      <c r="E6963" s="111"/>
      <c r="G6963" s="110"/>
    </row>
    <row r="6964" spans="2:7" ht="21.75" customHeight="1">
      <c r="B6964" s="121" t="s">
        <v>1355</v>
      </c>
      <c r="C6964" s="118" t="s">
        <v>40</v>
      </c>
      <c r="D6964" s="119" t="s">
        <v>180</v>
      </c>
      <c r="E6964" s="112"/>
      <c r="G6964" s="110"/>
    </row>
    <row r="6965" spans="2:7" ht="21.75" customHeight="1">
      <c r="B6965" s="121" t="s">
        <v>1355</v>
      </c>
      <c r="C6965" s="118" t="s">
        <v>28</v>
      </c>
      <c r="D6965" s="119" t="s">
        <v>1287</v>
      </c>
      <c r="E6965" s="112"/>
      <c r="G6965" s="110"/>
    </row>
    <row r="6966" spans="2:7" ht="21.75" customHeight="1">
      <c r="B6966" s="121" t="s">
        <v>1355</v>
      </c>
      <c r="C6966" s="118" t="s">
        <v>2</v>
      </c>
      <c r="D6966" s="119" t="s">
        <v>182</v>
      </c>
      <c r="E6966" s="113"/>
      <c r="G6966" s="110"/>
    </row>
    <row r="6967" spans="2:7" ht="21.75" customHeight="1">
      <c r="B6967" s="121" t="s">
        <v>1355</v>
      </c>
      <c r="C6967" s="118" t="s">
        <v>2</v>
      </c>
      <c r="D6967" s="119" t="s">
        <v>182</v>
      </c>
      <c r="E6967" s="32"/>
      <c r="G6967" s="110"/>
    </row>
    <row r="6968" spans="2:7" ht="21.75" customHeight="1">
      <c r="B6968" s="121" t="s">
        <v>1355</v>
      </c>
      <c r="C6968" s="118" t="s">
        <v>94</v>
      </c>
      <c r="D6968" s="119" t="s">
        <v>1316</v>
      </c>
      <c r="E6968" s="120"/>
      <c r="G6968" s="110"/>
    </row>
    <row r="6969" spans="2:7" ht="21.75" customHeight="1">
      <c r="B6969" s="121" t="s">
        <v>1355</v>
      </c>
      <c r="C6969" s="118" t="s">
        <v>40</v>
      </c>
      <c r="D6969" s="119" t="s">
        <v>1192</v>
      </c>
      <c r="E6969" s="78"/>
      <c r="G6969" s="110"/>
    </row>
    <row r="6970" spans="2:7" ht="21.75" customHeight="1">
      <c r="B6970" s="121" t="s">
        <v>1355</v>
      </c>
      <c r="C6970" s="118" t="s">
        <v>28</v>
      </c>
      <c r="D6970" s="119" t="s">
        <v>1287</v>
      </c>
      <c r="E6970" s="78"/>
      <c r="G6970" s="110"/>
    </row>
    <row r="6971" spans="2:7" ht="21.75" customHeight="1">
      <c r="B6971" s="121" t="s">
        <v>1355</v>
      </c>
      <c r="C6971" s="118" t="s">
        <v>1306</v>
      </c>
      <c r="D6971" s="119" t="s">
        <v>1238</v>
      </c>
      <c r="E6971" s="78"/>
      <c r="G6971" s="110"/>
    </row>
    <row r="6972" spans="2:7" ht="21.75" customHeight="1">
      <c r="B6972" s="121" t="s">
        <v>1355</v>
      </c>
      <c r="C6972" s="118" t="s">
        <v>2</v>
      </c>
      <c r="D6972" s="119" t="s">
        <v>105</v>
      </c>
      <c r="E6972" s="78"/>
      <c r="G6972" s="110"/>
    </row>
    <row r="6973" spans="2:7" ht="21.75" customHeight="1">
      <c r="B6973" s="121" t="s">
        <v>1355</v>
      </c>
      <c r="C6973" s="118" t="s">
        <v>1306</v>
      </c>
      <c r="D6973" s="119" t="s">
        <v>1238</v>
      </c>
      <c r="E6973" s="78"/>
      <c r="G6973" s="110"/>
    </row>
    <row r="6974" spans="2:7" ht="21.75" customHeight="1">
      <c r="B6974" s="121">
        <v>41548</v>
      </c>
      <c r="C6974" s="118" t="s">
        <v>28</v>
      </c>
      <c r="D6974" s="119" t="s">
        <v>431</v>
      </c>
      <c r="E6974" s="120"/>
      <c r="G6974" s="110"/>
    </row>
    <row r="6975" spans="2:7" ht="21.75" customHeight="1">
      <c r="B6975" s="121">
        <v>41548</v>
      </c>
      <c r="C6975" s="118" t="s">
        <v>40</v>
      </c>
      <c r="D6975" s="119" t="s">
        <v>180</v>
      </c>
      <c r="E6975" s="120"/>
      <c r="G6975" s="110"/>
    </row>
    <row r="6976" spans="2:7" ht="21.75" customHeight="1">
      <c r="B6976" s="121">
        <v>41548</v>
      </c>
      <c r="C6976" s="118" t="s">
        <v>28</v>
      </c>
      <c r="D6976" s="119" t="s">
        <v>126</v>
      </c>
      <c r="E6976" s="120"/>
      <c r="G6976" s="110"/>
    </row>
    <row r="6977" spans="2:7" ht="21.75" customHeight="1">
      <c r="B6977" s="121">
        <v>41548</v>
      </c>
      <c r="C6977" s="118" t="s">
        <v>28</v>
      </c>
      <c r="D6977" s="119" t="s">
        <v>850</v>
      </c>
      <c r="E6977" s="117"/>
      <c r="G6977" s="110"/>
    </row>
    <row r="6978" spans="2:7" ht="21.75" customHeight="1">
      <c r="B6978" s="121">
        <v>41548</v>
      </c>
      <c r="C6978" s="118" t="s">
        <v>40</v>
      </c>
      <c r="D6978" s="119" t="s">
        <v>180</v>
      </c>
      <c r="E6978" s="117"/>
      <c r="G6978" s="110"/>
    </row>
    <row r="6979" spans="2:7" ht="21.75" customHeight="1">
      <c r="B6979" s="121">
        <v>41548</v>
      </c>
      <c r="C6979" s="118" t="s">
        <v>28</v>
      </c>
      <c r="D6979" s="119" t="s">
        <v>549</v>
      </c>
      <c r="E6979" s="117"/>
      <c r="G6979" s="110"/>
    </row>
    <row r="6980" spans="2:7" ht="21.75" customHeight="1">
      <c r="B6980" s="121">
        <v>41548</v>
      </c>
      <c r="C6980" s="118" t="s">
        <v>2</v>
      </c>
      <c r="D6980" s="119" t="s">
        <v>105</v>
      </c>
      <c r="E6980" s="120"/>
      <c r="G6980" s="110"/>
    </row>
    <row r="6981" spans="2:7" ht="21.75" customHeight="1">
      <c r="B6981" s="121">
        <v>41548</v>
      </c>
      <c r="C6981" s="118" t="s">
        <v>28</v>
      </c>
      <c r="D6981" s="119" t="s">
        <v>850</v>
      </c>
      <c r="E6981" s="117"/>
      <c r="G6981" s="110"/>
    </row>
    <row r="6982" spans="2:7" ht="21.75" customHeight="1">
      <c r="B6982" s="121">
        <v>41548</v>
      </c>
      <c r="C6982" s="118" t="s">
        <v>28</v>
      </c>
      <c r="D6982" s="119" t="s">
        <v>107</v>
      </c>
      <c r="E6982" s="120"/>
      <c r="G6982" s="110"/>
    </row>
    <row r="6983" spans="2:7" ht="21.75" customHeight="1">
      <c r="B6983" s="121">
        <v>41548</v>
      </c>
      <c r="C6983" s="118" t="s">
        <v>2</v>
      </c>
      <c r="D6983" s="119" t="s">
        <v>182</v>
      </c>
      <c r="E6983" s="111"/>
      <c r="G6983" s="110"/>
    </row>
    <row r="6984" spans="2:7" ht="21.75" customHeight="1">
      <c r="B6984" s="121">
        <v>41548</v>
      </c>
      <c r="C6984" s="118" t="s">
        <v>28</v>
      </c>
      <c r="D6984" s="119" t="s">
        <v>107</v>
      </c>
      <c r="E6984" s="112"/>
      <c r="G6984" s="110"/>
    </row>
    <row r="6985" spans="2:7" ht="21.75" customHeight="1">
      <c r="B6985" s="121">
        <v>41548</v>
      </c>
      <c r="C6985" s="118" t="s">
        <v>40</v>
      </c>
      <c r="D6985" s="119" t="s">
        <v>180</v>
      </c>
      <c r="E6985" s="112"/>
      <c r="G6985" s="110"/>
    </row>
    <row r="6986" spans="2:7" ht="21.75" customHeight="1">
      <c r="B6986" s="121">
        <v>41548</v>
      </c>
      <c r="C6986" s="118" t="s">
        <v>40</v>
      </c>
      <c r="D6986" s="119" t="s">
        <v>43</v>
      </c>
      <c r="E6986" s="113"/>
      <c r="G6986" s="110"/>
    </row>
    <row r="6987" spans="2:7" ht="21.75" customHeight="1">
      <c r="B6987" s="121">
        <v>41548</v>
      </c>
      <c r="C6987" s="118" t="s">
        <v>94</v>
      </c>
      <c r="D6987" s="119" t="s">
        <v>1108</v>
      </c>
      <c r="E6987" s="32"/>
      <c r="G6987" s="110"/>
    </row>
    <row r="6988" spans="2:7" ht="21.75" customHeight="1">
      <c r="B6988" s="121">
        <v>41548</v>
      </c>
      <c r="C6988" s="118" t="s">
        <v>392</v>
      </c>
      <c r="D6988" s="118" t="s">
        <v>1115</v>
      </c>
      <c r="E6988" s="120"/>
      <c r="G6988" s="110"/>
    </row>
    <row r="6989" spans="2:7" ht="21.75" customHeight="1">
      <c r="B6989" s="121">
        <v>41548</v>
      </c>
      <c r="C6989" s="118" t="s">
        <v>40</v>
      </c>
      <c r="D6989" s="118" t="s">
        <v>180</v>
      </c>
      <c r="E6989" s="78"/>
      <c r="G6989" s="110"/>
    </row>
    <row r="6990" spans="2:7" ht="21.75" customHeight="1">
      <c r="B6990" s="121">
        <v>41548</v>
      </c>
      <c r="C6990" s="118" t="s">
        <v>28</v>
      </c>
      <c r="D6990" s="118" t="s">
        <v>850</v>
      </c>
      <c r="E6990" s="78"/>
      <c r="G6990" s="110"/>
    </row>
    <row r="6991" spans="2:7" ht="21.75" customHeight="1">
      <c r="B6991" s="121">
        <v>41548</v>
      </c>
      <c r="C6991" s="118" t="s">
        <v>2</v>
      </c>
      <c r="D6991" s="118" t="s">
        <v>182</v>
      </c>
      <c r="E6991" s="78"/>
      <c r="G6991" s="110"/>
    </row>
    <row r="6992" spans="2:7" ht="21.75" customHeight="1">
      <c r="B6992" s="121" t="s">
        <v>1357</v>
      </c>
      <c r="C6992" s="118" t="s">
        <v>40</v>
      </c>
      <c r="D6992" s="119" t="s">
        <v>180</v>
      </c>
      <c r="E6992" s="120"/>
      <c r="G6992" s="110"/>
    </row>
    <row r="6993" spans="2:7" ht="21.75" customHeight="1">
      <c r="B6993" s="121" t="s">
        <v>1357</v>
      </c>
      <c r="C6993" s="118" t="s">
        <v>40</v>
      </c>
      <c r="D6993" s="119" t="s">
        <v>1349</v>
      </c>
      <c r="E6993" s="120"/>
      <c r="G6993" s="110"/>
    </row>
    <row r="6994" spans="2:7" ht="21.75" customHeight="1">
      <c r="B6994" s="121" t="s">
        <v>1357</v>
      </c>
      <c r="C6994" s="118" t="s">
        <v>28</v>
      </c>
      <c r="D6994" s="119" t="s">
        <v>549</v>
      </c>
      <c r="E6994" s="120"/>
      <c r="G6994" s="110"/>
    </row>
    <row r="6995" spans="2:7" ht="21.75" customHeight="1">
      <c r="B6995" s="121" t="s">
        <v>1357</v>
      </c>
      <c r="C6995" s="118" t="s">
        <v>40</v>
      </c>
      <c r="D6995" s="119" t="s">
        <v>180</v>
      </c>
      <c r="E6995" s="117"/>
      <c r="G6995" s="110"/>
    </row>
    <row r="6996" spans="2:7" ht="21.75" customHeight="1">
      <c r="B6996" s="121" t="s">
        <v>1357</v>
      </c>
      <c r="C6996" s="118" t="s">
        <v>956</v>
      </c>
      <c r="D6996" s="119" t="s">
        <v>1358</v>
      </c>
      <c r="E6996" s="117"/>
      <c r="G6996" s="110"/>
    </row>
    <row r="6997" spans="2:7" ht="21.75" customHeight="1">
      <c r="B6997" s="121" t="s">
        <v>1357</v>
      </c>
      <c r="C6997" s="118" t="s">
        <v>28</v>
      </c>
      <c r="D6997" s="119" t="s">
        <v>126</v>
      </c>
      <c r="E6997" s="117"/>
      <c r="G6997" s="110"/>
    </row>
    <row r="6998" spans="2:7" ht="21.75" customHeight="1">
      <c r="B6998" s="121" t="s">
        <v>1357</v>
      </c>
      <c r="C6998" s="118" t="s">
        <v>2</v>
      </c>
      <c r="D6998" s="119" t="s">
        <v>182</v>
      </c>
      <c r="E6998" s="120"/>
      <c r="G6998" s="110"/>
    </row>
    <row r="6999" spans="2:7" ht="21.75" customHeight="1">
      <c r="B6999" s="121" t="s">
        <v>1357</v>
      </c>
      <c r="C6999" s="118" t="s">
        <v>2</v>
      </c>
      <c r="D6999" s="119" t="s">
        <v>182</v>
      </c>
      <c r="E6999" s="117"/>
      <c r="G6999" s="110"/>
    </row>
    <row r="7000" spans="2:7" ht="21.75" customHeight="1">
      <c r="B7000" s="121" t="s">
        <v>1357</v>
      </c>
      <c r="C7000" s="118" t="s">
        <v>28</v>
      </c>
      <c r="D7000" s="119" t="s">
        <v>431</v>
      </c>
      <c r="E7000" s="120"/>
      <c r="G7000" s="110"/>
    </row>
    <row r="7001" spans="2:7" ht="21.75" customHeight="1">
      <c r="B7001" s="121" t="s">
        <v>1357</v>
      </c>
      <c r="C7001" s="118" t="s">
        <v>956</v>
      </c>
      <c r="D7001" s="119" t="s">
        <v>1345</v>
      </c>
      <c r="E7001" s="111"/>
      <c r="G7001" s="110"/>
    </row>
    <row r="7002" spans="2:7" ht="21.75" customHeight="1">
      <c r="B7002" s="121" t="s">
        <v>1357</v>
      </c>
      <c r="C7002" s="118" t="s">
        <v>40</v>
      </c>
      <c r="D7002" s="119" t="s">
        <v>1359</v>
      </c>
      <c r="E7002" s="112"/>
      <c r="G7002" s="110"/>
    </row>
    <row r="7003" spans="2:7" ht="21.75" customHeight="1">
      <c r="B7003" s="121" t="s">
        <v>1357</v>
      </c>
      <c r="C7003" s="118" t="s">
        <v>2</v>
      </c>
      <c r="D7003" s="119" t="s">
        <v>182</v>
      </c>
      <c r="E7003" s="112"/>
      <c r="G7003" s="110"/>
    </row>
    <row r="7004" spans="2:7" ht="21.75" customHeight="1">
      <c r="B7004" s="121" t="s">
        <v>1357</v>
      </c>
      <c r="C7004" s="118" t="s">
        <v>40</v>
      </c>
      <c r="D7004" s="119" t="s">
        <v>43</v>
      </c>
      <c r="E7004" s="113"/>
      <c r="G7004" s="110"/>
    </row>
    <row r="7005" spans="2:7" ht="21.75" customHeight="1">
      <c r="B7005" s="121" t="s">
        <v>1357</v>
      </c>
      <c r="C7005" s="118" t="s">
        <v>40</v>
      </c>
      <c r="D7005" s="119" t="s">
        <v>43</v>
      </c>
      <c r="E7005" s="32"/>
      <c r="G7005" s="110"/>
    </row>
    <row r="7006" spans="2:7" ht="21.75" customHeight="1">
      <c r="B7006" s="121">
        <v>41550</v>
      </c>
      <c r="C7006" s="118" t="s">
        <v>40</v>
      </c>
      <c r="D7006" s="119" t="s">
        <v>43</v>
      </c>
      <c r="E7006" s="120"/>
      <c r="G7006" s="110"/>
    </row>
    <row r="7007" spans="2:7" ht="21.75" customHeight="1">
      <c r="B7007" s="121">
        <v>41550</v>
      </c>
      <c r="C7007" s="118" t="s">
        <v>392</v>
      </c>
      <c r="D7007" s="119" t="s">
        <v>1115</v>
      </c>
      <c r="E7007" s="120"/>
      <c r="G7007" s="110"/>
    </row>
    <row r="7008" spans="2:7" ht="21.75" customHeight="1">
      <c r="B7008" s="121">
        <v>41550</v>
      </c>
      <c r="C7008" s="118" t="s">
        <v>28</v>
      </c>
      <c r="D7008" s="119" t="s">
        <v>1360</v>
      </c>
      <c r="E7008" s="120"/>
      <c r="G7008" s="110"/>
    </row>
    <row r="7009" spans="2:7" ht="21.75" customHeight="1">
      <c r="B7009" s="121">
        <v>41550</v>
      </c>
      <c r="C7009" s="118" t="s">
        <v>28</v>
      </c>
      <c r="D7009" s="119" t="s">
        <v>1360</v>
      </c>
      <c r="E7009" s="117"/>
      <c r="G7009" s="110"/>
    </row>
    <row r="7010" spans="2:7" ht="21.75" customHeight="1">
      <c r="B7010" s="121">
        <v>41550</v>
      </c>
      <c r="C7010" s="118" t="s">
        <v>40</v>
      </c>
      <c r="D7010" s="119" t="s">
        <v>180</v>
      </c>
      <c r="E7010" s="117"/>
      <c r="G7010" s="110"/>
    </row>
    <row r="7011" spans="2:7" ht="21.75" customHeight="1">
      <c r="B7011" s="121">
        <v>41550</v>
      </c>
      <c r="C7011" s="118" t="s">
        <v>2</v>
      </c>
      <c r="D7011" s="119" t="s">
        <v>1198</v>
      </c>
      <c r="E7011" s="117"/>
      <c r="G7011" s="110"/>
    </row>
    <row r="7012" spans="2:7" ht="21.75" customHeight="1">
      <c r="B7012" s="121">
        <v>41550</v>
      </c>
      <c r="C7012" s="118" t="s">
        <v>40</v>
      </c>
      <c r="D7012" s="119" t="s">
        <v>43</v>
      </c>
      <c r="E7012" s="120"/>
      <c r="G7012" s="110"/>
    </row>
    <row r="7013" spans="2:7" ht="21.75" customHeight="1">
      <c r="B7013" s="121" t="s">
        <v>1361</v>
      </c>
      <c r="C7013" s="118" t="s">
        <v>28</v>
      </c>
      <c r="D7013" s="119" t="s">
        <v>1118</v>
      </c>
      <c r="E7013" s="120"/>
      <c r="G7013" s="110"/>
    </row>
    <row r="7014" spans="2:7" ht="21.75" customHeight="1">
      <c r="B7014" s="121" t="s">
        <v>1361</v>
      </c>
      <c r="C7014" s="118" t="s">
        <v>184</v>
      </c>
      <c r="D7014" s="119" t="s">
        <v>2550</v>
      </c>
      <c r="E7014" s="120"/>
      <c r="G7014" s="110"/>
    </row>
    <row r="7015" spans="2:7" ht="21.75" customHeight="1">
      <c r="B7015" s="121" t="s">
        <v>1361</v>
      </c>
      <c r="C7015" s="118" t="s">
        <v>28</v>
      </c>
      <c r="D7015" s="119" t="s">
        <v>114</v>
      </c>
      <c r="E7015" s="120"/>
      <c r="G7015" s="110"/>
    </row>
    <row r="7016" spans="2:7" ht="21.75" customHeight="1">
      <c r="B7016" s="121" t="s">
        <v>1361</v>
      </c>
      <c r="C7016" s="118" t="s">
        <v>40</v>
      </c>
      <c r="D7016" s="119" t="s">
        <v>180</v>
      </c>
      <c r="E7016" s="117"/>
      <c r="G7016" s="110"/>
    </row>
    <row r="7017" spans="2:7" ht="21.75" customHeight="1">
      <c r="B7017" s="121" t="s">
        <v>1361</v>
      </c>
      <c r="C7017" s="118" t="s">
        <v>28</v>
      </c>
      <c r="D7017" s="119" t="s">
        <v>1118</v>
      </c>
      <c r="E7017" s="117"/>
      <c r="G7017" s="110"/>
    </row>
    <row r="7018" spans="2:7" ht="21.75" customHeight="1">
      <c r="B7018" s="121" t="s">
        <v>1361</v>
      </c>
      <c r="C7018" s="118" t="s">
        <v>28</v>
      </c>
      <c r="D7018" s="119" t="s">
        <v>1187</v>
      </c>
      <c r="E7018" s="117"/>
      <c r="G7018" s="110"/>
    </row>
    <row r="7019" spans="2:7" ht="21.75" customHeight="1">
      <c r="B7019" s="121" t="s">
        <v>1361</v>
      </c>
      <c r="C7019" s="118" t="s">
        <v>28</v>
      </c>
      <c r="D7019" s="119" t="s">
        <v>1212</v>
      </c>
      <c r="E7019" s="120"/>
      <c r="G7019" s="110"/>
    </row>
    <row r="7020" spans="2:7" ht="21.75" customHeight="1">
      <c r="B7020" s="121" t="s">
        <v>1361</v>
      </c>
      <c r="C7020" s="118" t="s">
        <v>28</v>
      </c>
      <c r="D7020" s="119" t="s">
        <v>114</v>
      </c>
      <c r="E7020" s="117"/>
      <c r="G7020" s="110"/>
    </row>
    <row r="7021" spans="2:7" ht="21.75" customHeight="1">
      <c r="B7021" s="121" t="s">
        <v>1361</v>
      </c>
      <c r="C7021" s="118" t="s">
        <v>28</v>
      </c>
      <c r="D7021" s="119" t="s">
        <v>431</v>
      </c>
      <c r="E7021" s="120"/>
      <c r="G7021" s="110"/>
    </row>
    <row r="7022" spans="2:7" ht="21.75" customHeight="1">
      <c r="B7022" s="121" t="s">
        <v>1361</v>
      </c>
      <c r="C7022" s="118" t="s">
        <v>2</v>
      </c>
      <c r="D7022" s="119" t="s">
        <v>1160</v>
      </c>
      <c r="E7022" s="111"/>
      <c r="G7022" s="110"/>
    </row>
    <row r="7023" spans="2:7" ht="21.75" customHeight="1">
      <c r="B7023" s="121" t="s">
        <v>1361</v>
      </c>
      <c r="C7023" s="118" t="s">
        <v>2</v>
      </c>
      <c r="D7023" s="119" t="s">
        <v>182</v>
      </c>
      <c r="E7023" s="112"/>
      <c r="G7023" s="110"/>
    </row>
    <row r="7024" spans="2:7" ht="21.75" customHeight="1">
      <c r="B7024" s="121" t="s">
        <v>1361</v>
      </c>
      <c r="C7024" s="118" t="s">
        <v>94</v>
      </c>
      <c r="D7024" s="119" t="s">
        <v>1316</v>
      </c>
      <c r="E7024" s="112"/>
      <c r="G7024" s="110"/>
    </row>
    <row r="7025" spans="2:7" ht="21.75" customHeight="1">
      <c r="B7025" s="121" t="s">
        <v>1361</v>
      </c>
      <c r="C7025" s="118" t="s">
        <v>40</v>
      </c>
      <c r="D7025" s="119" t="s">
        <v>180</v>
      </c>
      <c r="E7025" s="113"/>
      <c r="G7025" s="110"/>
    </row>
    <row r="7026" spans="2:7" ht="21.75" customHeight="1">
      <c r="B7026" s="121" t="s">
        <v>1361</v>
      </c>
      <c r="C7026" s="118" t="s">
        <v>40</v>
      </c>
      <c r="D7026" s="119" t="s">
        <v>1192</v>
      </c>
      <c r="E7026" s="32"/>
      <c r="G7026" s="110"/>
    </row>
    <row r="7027" spans="2:7" ht="21.75" customHeight="1">
      <c r="B7027" s="121" t="s">
        <v>1361</v>
      </c>
      <c r="C7027" s="118" t="s">
        <v>94</v>
      </c>
      <c r="D7027" s="119" t="s">
        <v>1316</v>
      </c>
      <c r="E7027" s="120"/>
      <c r="G7027" s="110"/>
    </row>
    <row r="7028" spans="2:7" ht="21.75" customHeight="1">
      <c r="B7028" s="121" t="s">
        <v>1361</v>
      </c>
      <c r="C7028" s="118" t="s">
        <v>2</v>
      </c>
      <c r="D7028" s="119" t="s">
        <v>182</v>
      </c>
      <c r="E7028" s="78"/>
      <c r="G7028" s="110"/>
    </row>
    <row r="7029" spans="2:7" ht="21.75" customHeight="1">
      <c r="B7029" s="121" t="s">
        <v>1361</v>
      </c>
      <c r="C7029" s="118" t="s">
        <v>184</v>
      </c>
      <c r="D7029" s="119" t="s">
        <v>62</v>
      </c>
      <c r="E7029" s="78"/>
      <c r="G7029" s="110"/>
    </row>
    <row r="7030" spans="2:7" ht="21.75" customHeight="1">
      <c r="B7030" s="121">
        <v>41552</v>
      </c>
      <c r="C7030" s="118" t="s">
        <v>18</v>
      </c>
      <c r="D7030" s="119" t="s">
        <v>1197</v>
      </c>
      <c r="E7030" s="120" t="s">
        <v>1104</v>
      </c>
      <c r="G7030" s="110"/>
    </row>
    <row r="7031" spans="2:7" ht="21.75" customHeight="1">
      <c r="B7031" s="121">
        <v>41552</v>
      </c>
      <c r="C7031" s="118" t="s">
        <v>40</v>
      </c>
      <c r="D7031" s="119" t="s">
        <v>180</v>
      </c>
      <c r="E7031" s="120" t="s">
        <v>1104</v>
      </c>
      <c r="G7031" s="110"/>
    </row>
    <row r="7032" spans="2:7" ht="21.75" customHeight="1">
      <c r="B7032" s="121">
        <v>41552</v>
      </c>
      <c r="C7032" s="118" t="s">
        <v>18</v>
      </c>
      <c r="D7032" s="119" t="s">
        <v>1362</v>
      </c>
      <c r="E7032" s="120" t="s">
        <v>1104</v>
      </c>
      <c r="G7032" s="110"/>
    </row>
    <row r="7033" spans="2:7" ht="21.75" customHeight="1">
      <c r="B7033" s="121">
        <v>41552</v>
      </c>
      <c r="C7033" s="118" t="s">
        <v>40</v>
      </c>
      <c r="D7033" s="119" t="s">
        <v>43</v>
      </c>
      <c r="E7033" s="117" t="s">
        <v>1104</v>
      </c>
      <c r="G7033" s="110"/>
    </row>
    <row r="7034" spans="2:7" ht="21.75" customHeight="1">
      <c r="B7034" s="121">
        <v>41552</v>
      </c>
      <c r="C7034" s="118" t="s">
        <v>28</v>
      </c>
      <c r="D7034" s="119" t="s">
        <v>850</v>
      </c>
      <c r="E7034" s="117" t="s">
        <v>1104</v>
      </c>
      <c r="G7034" s="110"/>
    </row>
    <row r="7035" spans="2:7" ht="21.75" customHeight="1">
      <c r="B7035" s="121">
        <v>41552</v>
      </c>
      <c r="C7035" s="118" t="s">
        <v>28</v>
      </c>
      <c r="D7035" s="119" t="s">
        <v>850</v>
      </c>
      <c r="E7035" s="117" t="s">
        <v>1104</v>
      </c>
      <c r="G7035" s="110"/>
    </row>
    <row r="7036" spans="2:7" ht="21.75" customHeight="1">
      <c r="B7036" s="121">
        <v>41552</v>
      </c>
      <c r="C7036" s="118" t="s">
        <v>40</v>
      </c>
      <c r="D7036" s="119" t="s">
        <v>180</v>
      </c>
      <c r="E7036" s="120" t="s">
        <v>1104</v>
      </c>
      <c r="G7036" s="110"/>
    </row>
    <row r="7037" spans="2:7" ht="21.75" customHeight="1">
      <c r="B7037" s="121">
        <v>41552</v>
      </c>
      <c r="C7037" s="118" t="s">
        <v>18</v>
      </c>
      <c r="D7037" s="119" t="s">
        <v>1362</v>
      </c>
      <c r="E7037" s="117" t="s">
        <v>1104</v>
      </c>
      <c r="G7037" s="110"/>
    </row>
    <row r="7038" spans="2:7" ht="21.75" customHeight="1">
      <c r="B7038" s="121">
        <v>41552</v>
      </c>
      <c r="C7038" s="118" t="s">
        <v>40</v>
      </c>
      <c r="D7038" s="119" t="s">
        <v>180</v>
      </c>
      <c r="E7038" s="120" t="s">
        <v>1104</v>
      </c>
      <c r="G7038" s="110"/>
    </row>
    <row r="7039" spans="2:7" ht="21.75" customHeight="1">
      <c r="B7039" s="121">
        <v>41552</v>
      </c>
      <c r="C7039" s="118" t="s">
        <v>40</v>
      </c>
      <c r="D7039" s="119" t="s">
        <v>180</v>
      </c>
      <c r="E7039" s="111" t="s">
        <v>1104</v>
      </c>
      <c r="G7039" s="110"/>
    </row>
    <row r="7040" spans="2:7" ht="21.75" customHeight="1">
      <c r="B7040" s="121">
        <v>41552</v>
      </c>
      <c r="C7040" s="118" t="s">
        <v>40</v>
      </c>
      <c r="D7040" s="119" t="s">
        <v>43</v>
      </c>
      <c r="E7040" s="112" t="s">
        <v>1104</v>
      </c>
      <c r="G7040" s="110"/>
    </row>
    <row r="7041" spans="2:7" ht="21.75" customHeight="1">
      <c r="B7041" s="121">
        <v>41552</v>
      </c>
      <c r="C7041" s="118" t="s">
        <v>28</v>
      </c>
      <c r="D7041" s="119" t="s">
        <v>850</v>
      </c>
      <c r="E7041" s="112" t="s">
        <v>1104</v>
      </c>
      <c r="G7041" s="110"/>
    </row>
    <row r="7042" spans="2:7" ht="21.75" customHeight="1">
      <c r="B7042" s="121">
        <v>41552</v>
      </c>
      <c r="C7042" s="118" t="s">
        <v>2</v>
      </c>
      <c r="D7042" s="119" t="s">
        <v>182</v>
      </c>
      <c r="E7042" s="163" t="s">
        <v>1104</v>
      </c>
      <c r="G7042" s="110"/>
    </row>
    <row r="7043" spans="2:7" ht="21.75" customHeight="1">
      <c r="B7043" s="121">
        <v>41552</v>
      </c>
      <c r="C7043" s="118" t="s">
        <v>2</v>
      </c>
      <c r="D7043" s="119" t="s">
        <v>1353</v>
      </c>
      <c r="E7043" s="164" t="s">
        <v>1104</v>
      </c>
      <c r="G7043" s="110"/>
    </row>
    <row r="7044" spans="2:7" ht="21.75" customHeight="1">
      <c r="B7044" s="121">
        <v>41554</v>
      </c>
      <c r="C7044" s="118" t="s">
        <v>40</v>
      </c>
      <c r="D7044" s="119" t="s">
        <v>180</v>
      </c>
      <c r="E7044" s="120"/>
      <c r="G7044" s="110"/>
    </row>
    <row r="7045" spans="2:7" ht="21.75" customHeight="1">
      <c r="B7045" s="121">
        <v>41554</v>
      </c>
      <c r="C7045" s="118" t="s">
        <v>28</v>
      </c>
      <c r="D7045" s="119" t="s">
        <v>107</v>
      </c>
      <c r="E7045" s="120"/>
      <c r="G7045" s="110"/>
    </row>
    <row r="7046" spans="2:7" ht="21.75" customHeight="1">
      <c r="B7046" s="121">
        <v>41554</v>
      </c>
      <c r="C7046" s="118" t="s">
        <v>155</v>
      </c>
      <c r="D7046" s="119" t="s">
        <v>1110</v>
      </c>
      <c r="E7046" s="120"/>
      <c r="G7046" s="110"/>
    </row>
    <row r="7047" spans="2:7" ht="21.75" customHeight="1">
      <c r="B7047" s="121">
        <v>41554</v>
      </c>
      <c r="C7047" s="118" t="s">
        <v>28</v>
      </c>
      <c r="D7047" s="119" t="s">
        <v>850</v>
      </c>
      <c r="E7047" s="117"/>
      <c r="G7047" s="110"/>
    </row>
    <row r="7048" spans="2:7" ht="21.75" customHeight="1">
      <c r="B7048" s="121">
        <v>41554</v>
      </c>
      <c r="C7048" s="118" t="s">
        <v>2</v>
      </c>
      <c r="D7048" s="119" t="s">
        <v>182</v>
      </c>
      <c r="E7048" s="117"/>
      <c r="G7048" s="110"/>
    </row>
    <row r="7049" spans="2:7" ht="21.75" customHeight="1">
      <c r="B7049" s="121">
        <v>41554</v>
      </c>
      <c r="C7049" s="118" t="s">
        <v>2</v>
      </c>
      <c r="D7049" s="119" t="s">
        <v>1353</v>
      </c>
      <c r="E7049" s="117"/>
      <c r="G7049" s="110"/>
    </row>
    <row r="7050" spans="2:7" ht="21.75" customHeight="1">
      <c r="B7050" s="121">
        <v>41554</v>
      </c>
      <c r="C7050" s="118" t="s">
        <v>2</v>
      </c>
      <c r="D7050" s="119" t="s">
        <v>1235</v>
      </c>
      <c r="E7050" s="120"/>
      <c r="G7050" s="110"/>
    </row>
    <row r="7051" spans="2:7" ht="21.75" customHeight="1">
      <c r="B7051" s="121">
        <v>41554</v>
      </c>
      <c r="C7051" s="118" t="s">
        <v>40</v>
      </c>
      <c r="D7051" s="119" t="s">
        <v>43</v>
      </c>
      <c r="E7051" s="117"/>
      <c r="G7051" s="110"/>
    </row>
    <row r="7052" spans="2:7" ht="21.75" customHeight="1">
      <c r="B7052" s="121">
        <v>41554</v>
      </c>
      <c r="C7052" s="118" t="s">
        <v>94</v>
      </c>
      <c r="D7052" s="119" t="s">
        <v>1108</v>
      </c>
      <c r="E7052" s="120"/>
      <c r="G7052" s="110"/>
    </row>
    <row r="7053" spans="2:7" ht="21.75" customHeight="1">
      <c r="B7053" s="121">
        <v>41554</v>
      </c>
      <c r="C7053" s="118" t="s">
        <v>94</v>
      </c>
      <c r="D7053" s="119" t="s">
        <v>1108</v>
      </c>
      <c r="E7053" s="111"/>
      <c r="G7053" s="110"/>
    </row>
    <row r="7054" spans="2:7" ht="21.75" customHeight="1">
      <c r="B7054" s="121">
        <v>41554</v>
      </c>
      <c r="C7054" s="118" t="s">
        <v>40</v>
      </c>
      <c r="D7054" s="119" t="s">
        <v>180</v>
      </c>
      <c r="E7054" s="112"/>
      <c r="G7054" s="110"/>
    </row>
    <row r="7055" spans="2:7" ht="21.75" customHeight="1">
      <c r="B7055" s="121">
        <v>41554</v>
      </c>
      <c r="C7055" s="118" t="s">
        <v>94</v>
      </c>
      <c r="D7055" s="119" t="s">
        <v>1108</v>
      </c>
      <c r="E7055" s="112"/>
      <c r="G7055" s="110"/>
    </row>
    <row r="7056" spans="2:7" ht="21.75" customHeight="1">
      <c r="B7056" s="121">
        <v>41554</v>
      </c>
      <c r="C7056" s="118" t="s">
        <v>155</v>
      </c>
      <c r="D7056" s="119" t="s">
        <v>1110</v>
      </c>
      <c r="E7056" s="113"/>
      <c r="G7056" s="110"/>
    </row>
    <row r="7057" spans="2:7" ht="21.75" customHeight="1">
      <c r="B7057" s="121">
        <v>41554</v>
      </c>
      <c r="C7057" s="118" t="s">
        <v>40</v>
      </c>
      <c r="D7057" s="119" t="s">
        <v>180</v>
      </c>
      <c r="E7057" s="32"/>
      <c r="G7057" s="110"/>
    </row>
    <row r="7058" spans="2:7" ht="21.75" customHeight="1">
      <c r="B7058" s="121">
        <v>41554</v>
      </c>
      <c r="C7058" s="118" t="s">
        <v>28</v>
      </c>
      <c r="D7058" s="118" t="s">
        <v>107</v>
      </c>
      <c r="E7058" s="120"/>
      <c r="G7058" s="110"/>
    </row>
    <row r="7059" spans="2:7" ht="21.75" customHeight="1">
      <c r="B7059" s="121">
        <v>41554</v>
      </c>
      <c r="C7059" s="118" t="s">
        <v>94</v>
      </c>
      <c r="D7059" s="118" t="s">
        <v>1108</v>
      </c>
      <c r="E7059" s="78"/>
      <c r="G7059" s="110"/>
    </row>
    <row r="7060" spans="2:7" ht="21.75" customHeight="1">
      <c r="B7060" s="121">
        <v>41554</v>
      </c>
      <c r="C7060" s="118" t="s">
        <v>2</v>
      </c>
      <c r="D7060" s="118" t="s">
        <v>182</v>
      </c>
      <c r="E7060" s="78"/>
      <c r="G7060" s="110"/>
    </row>
    <row r="7061" spans="2:7" ht="21.75" customHeight="1">
      <c r="B7061" s="121">
        <v>41555</v>
      </c>
      <c r="C7061" s="118" t="s">
        <v>2</v>
      </c>
      <c r="D7061" s="119" t="s">
        <v>105</v>
      </c>
      <c r="E7061" s="120"/>
      <c r="G7061" s="110"/>
    </row>
    <row r="7062" spans="2:7" ht="21.75" customHeight="1">
      <c r="B7062" s="121">
        <v>41555</v>
      </c>
      <c r="C7062" s="118" t="s">
        <v>28</v>
      </c>
      <c r="D7062" s="119" t="s">
        <v>850</v>
      </c>
      <c r="E7062" s="120"/>
      <c r="G7062" s="110"/>
    </row>
    <row r="7063" spans="2:7" ht="21.75" customHeight="1">
      <c r="B7063" s="121">
        <v>41555</v>
      </c>
      <c r="C7063" s="118" t="s">
        <v>2</v>
      </c>
      <c r="D7063" s="119" t="s">
        <v>182</v>
      </c>
      <c r="E7063" s="120"/>
      <c r="G7063" s="110"/>
    </row>
    <row r="7064" spans="2:7" ht="21.75" customHeight="1">
      <c r="B7064" s="121">
        <v>41555</v>
      </c>
      <c r="C7064" s="118" t="s">
        <v>28</v>
      </c>
      <c r="D7064" s="119" t="s">
        <v>181</v>
      </c>
      <c r="E7064" s="117"/>
      <c r="G7064" s="110"/>
    </row>
    <row r="7065" spans="2:7" ht="21.75" customHeight="1">
      <c r="B7065" s="121">
        <v>41555</v>
      </c>
      <c r="C7065" s="118" t="s">
        <v>184</v>
      </c>
      <c r="D7065" s="119" t="s">
        <v>2545</v>
      </c>
      <c r="E7065" s="117"/>
      <c r="G7065" s="110"/>
    </row>
    <row r="7066" spans="2:7" ht="21.75" customHeight="1">
      <c r="B7066" s="121">
        <v>41555</v>
      </c>
      <c r="C7066" s="118" t="s">
        <v>40</v>
      </c>
      <c r="D7066" s="119" t="s">
        <v>180</v>
      </c>
      <c r="E7066" s="117"/>
      <c r="G7066" s="110"/>
    </row>
    <row r="7067" spans="2:7" ht="21.75" customHeight="1">
      <c r="B7067" s="121">
        <v>41555</v>
      </c>
      <c r="C7067" s="118" t="s">
        <v>155</v>
      </c>
      <c r="D7067" s="119" t="s">
        <v>1110</v>
      </c>
      <c r="E7067" s="120"/>
      <c r="G7067" s="110"/>
    </row>
    <row r="7068" spans="2:7" ht="21.75" customHeight="1">
      <c r="B7068" s="121">
        <v>41555</v>
      </c>
      <c r="C7068" s="118" t="s">
        <v>1306</v>
      </c>
      <c r="D7068" s="119" t="s">
        <v>1238</v>
      </c>
      <c r="E7068" s="117"/>
      <c r="G7068" s="110"/>
    </row>
    <row r="7069" spans="2:7" ht="21.75" customHeight="1">
      <c r="B7069" s="121">
        <v>41555</v>
      </c>
      <c r="C7069" s="118" t="s">
        <v>2</v>
      </c>
      <c r="D7069" s="119" t="s">
        <v>1160</v>
      </c>
      <c r="E7069" s="120"/>
      <c r="G7069" s="110"/>
    </row>
    <row r="7070" spans="2:7" ht="21.75" customHeight="1">
      <c r="B7070" s="121">
        <v>41555</v>
      </c>
      <c r="C7070" s="118" t="s">
        <v>28</v>
      </c>
      <c r="D7070" s="119" t="s">
        <v>549</v>
      </c>
      <c r="E7070" s="111"/>
      <c r="G7070" s="110"/>
    </row>
    <row r="7071" spans="2:7" ht="21.75" customHeight="1">
      <c r="B7071" s="121">
        <v>41555</v>
      </c>
      <c r="C7071" s="118" t="s">
        <v>956</v>
      </c>
      <c r="D7071" s="119" t="s">
        <v>1363</v>
      </c>
      <c r="E7071" s="112"/>
      <c r="G7071" s="110"/>
    </row>
    <row r="7072" spans="2:7" ht="21.75" customHeight="1">
      <c r="B7072" s="121">
        <v>41555</v>
      </c>
      <c r="C7072" s="118" t="s">
        <v>392</v>
      </c>
      <c r="D7072" s="119" t="s">
        <v>1115</v>
      </c>
      <c r="E7072" s="112"/>
      <c r="G7072" s="110"/>
    </row>
    <row r="7073" spans="2:7" ht="21.75" customHeight="1">
      <c r="B7073" s="121">
        <v>41555</v>
      </c>
      <c r="C7073" s="118" t="s">
        <v>28</v>
      </c>
      <c r="D7073" s="119" t="s">
        <v>1187</v>
      </c>
      <c r="E7073" s="113"/>
      <c r="G7073" s="110"/>
    </row>
    <row r="7074" spans="2:7" ht="21.75" customHeight="1">
      <c r="B7074" s="121">
        <v>41555</v>
      </c>
      <c r="C7074" s="118" t="s">
        <v>40</v>
      </c>
      <c r="D7074" s="119" t="s">
        <v>180</v>
      </c>
      <c r="E7074" s="32"/>
      <c r="G7074" s="110"/>
    </row>
    <row r="7075" spans="2:7" ht="21.75" customHeight="1">
      <c r="B7075" s="121">
        <v>41555</v>
      </c>
      <c r="C7075" s="118" t="s">
        <v>28</v>
      </c>
      <c r="D7075" s="119" t="s">
        <v>107</v>
      </c>
      <c r="E7075" s="120"/>
      <c r="G7075" s="110"/>
    </row>
    <row r="7076" spans="2:7" ht="21.75" customHeight="1">
      <c r="B7076" s="121">
        <v>41555</v>
      </c>
      <c r="C7076" s="118" t="s">
        <v>956</v>
      </c>
      <c r="D7076" s="119" t="s">
        <v>1363</v>
      </c>
      <c r="E7076" s="78"/>
      <c r="G7076" s="110"/>
    </row>
    <row r="7077" spans="2:7" ht="21.75" customHeight="1">
      <c r="B7077" s="121">
        <v>41555</v>
      </c>
      <c r="C7077" s="118" t="s">
        <v>40</v>
      </c>
      <c r="D7077" s="119" t="s">
        <v>43</v>
      </c>
      <c r="E7077" s="78"/>
      <c r="G7077" s="110"/>
    </row>
    <row r="7078" spans="2:7" ht="21.75" customHeight="1">
      <c r="B7078" s="121">
        <v>41555</v>
      </c>
      <c r="C7078" s="118" t="s">
        <v>40</v>
      </c>
      <c r="D7078" s="119" t="s">
        <v>180</v>
      </c>
      <c r="E7078" s="78"/>
      <c r="G7078" s="110"/>
    </row>
    <row r="7079" spans="2:7" ht="21.75" customHeight="1">
      <c r="B7079" s="121" t="s">
        <v>1364</v>
      </c>
      <c r="C7079" s="118" t="s">
        <v>94</v>
      </c>
      <c r="D7079" s="119" t="s">
        <v>1108</v>
      </c>
      <c r="E7079" s="120"/>
      <c r="G7079" s="110"/>
    </row>
    <row r="7080" spans="2:7" ht="21.75" customHeight="1">
      <c r="B7080" s="121" t="s">
        <v>1364</v>
      </c>
      <c r="C7080" s="118" t="s">
        <v>956</v>
      </c>
      <c r="D7080" s="119" t="s">
        <v>1363</v>
      </c>
      <c r="E7080" s="120"/>
      <c r="G7080" s="110"/>
    </row>
    <row r="7081" spans="2:7" ht="21.75" customHeight="1">
      <c r="B7081" s="121" t="s">
        <v>1364</v>
      </c>
      <c r="C7081" s="118" t="s">
        <v>956</v>
      </c>
      <c r="D7081" s="119" t="s">
        <v>1363</v>
      </c>
      <c r="E7081" s="120"/>
      <c r="G7081" s="110"/>
    </row>
    <row r="7082" spans="2:7" ht="21.75" customHeight="1">
      <c r="B7082" s="121" t="s">
        <v>1364</v>
      </c>
      <c r="C7082" s="118" t="s">
        <v>40</v>
      </c>
      <c r="D7082" s="119" t="s">
        <v>1346</v>
      </c>
      <c r="E7082" s="117"/>
      <c r="G7082" s="110"/>
    </row>
    <row r="7083" spans="2:7" ht="21.75" customHeight="1">
      <c r="B7083" s="121" t="s">
        <v>1364</v>
      </c>
      <c r="C7083" s="118" t="s">
        <v>40</v>
      </c>
      <c r="D7083" s="119" t="s">
        <v>1349</v>
      </c>
      <c r="E7083" s="117"/>
      <c r="G7083" s="110"/>
    </row>
    <row r="7084" spans="2:7" ht="21.75" customHeight="1">
      <c r="B7084" s="121" t="s">
        <v>1364</v>
      </c>
      <c r="C7084" s="118" t="s">
        <v>2</v>
      </c>
      <c r="D7084" s="119" t="s">
        <v>182</v>
      </c>
      <c r="E7084" s="117"/>
      <c r="G7084" s="110"/>
    </row>
    <row r="7085" spans="2:7" ht="21.75" customHeight="1">
      <c r="B7085" s="121" t="s">
        <v>1364</v>
      </c>
      <c r="C7085" s="118" t="s">
        <v>94</v>
      </c>
      <c r="D7085" s="119" t="s">
        <v>1108</v>
      </c>
      <c r="E7085" s="120"/>
      <c r="G7085" s="110"/>
    </row>
    <row r="7086" spans="2:7" ht="21.75" customHeight="1">
      <c r="B7086" s="121" t="s">
        <v>1364</v>
      </c>
      <c r="C7086" s="118" t="s">
        <v>28</v>
      </c>
      <c r="D7086" s="119" t="s">
        <v>107</v>
      </c>
      <c r="E7086" s="117"/>
      <c r="G7086" s="110"/>
    </row>
    <row r="7087" spans="2:7" ht="21.75" customHeight="1">
      <c r="B7087" s="121" t="s">
        <v>1364</v>
      </c>
      <c r="C7087" s="118" t="s">
        <v>28</v>
      </c>
      <c r="D7087" s="119" t="s">
        <v>126</v>
      </c>
      <c r="E7087" s="120"/>
      <c r="G7087" s="110"/>
    </row>
    <row r="7088" spans="2:7" ht="21.75" customHeight="1">
      <c r="B7088" s="121" t="s">
        <v>1364</v>
      </c>
      <c r="C7088" s="118" t="s">
        <v>40</v>
      </c>
      <c r="D7088" s="119" t="s">
        <v>1365</v>
      </c>
      <c r="E7088" s="111"/>
      <c r="G7088" s="110"/>
    </row>
    <row r="7089" spans="2:7" ht="21.75" customHeight="1">
      <c r="B7089" s="121" t="s">
        <v>1364</v>
      </c>
      <c r="C7089" s="118" t="s">
        <v>28</v>
      </c>
      <c r="D7089" s="119" t="s">
        <v>431</v>
      </c>
      <c r="E7089" s="112"/>
      <c r="G7089" s="110"/>
    </row>
    <row r="7090" spans="2:7" ht="21.75" customHeight="1">
      <c r="B7090" s="121" t="s">
        <v>1364</v>
      </c>
      <c r="C7090" s="118" t="s">
        <v>40</v>
      </c>
      <c r="D7090" s="119" t="s">
        <v>180</v>
      </c>
      <c r="E7090" s="112"/>
      <c r="G7090" s="110"/>
    </row>
    <row r="7091" spans="2:7" ht="21.75" customHeight="1">
      <c r="B7091" s="121" t="s">
        <v>1364</v>
      </c>
      <c r="C7091" s="118" t="s">
        <v>2</v>
      </c>
      <c r="D7091" s="119" t="s">
        <v>182</v>
      </c>
      <c r="E7091" s="113"/>
      <c r="G7091" s="110"/>
    </row>
    <row r="7092" spans="2:7" ht="21.75" customHeight="1">
      <c r="B7092" s="121" t="s">
        <v>1364</v>
      </c>
      <c r="C7092" s="118" t="s">
        <v>94</v>
      </c>
      <c r="D7092" s="119" t="s">
        <v>1183</v>
      </c>
      <c r="E7092" s="32"/>
      <c r="G7092" s="110"/>
    </row>
    <row r="7093" spans="2:7" ht="21.75" customHeight="1">
      <c r="B7093" s="121" t="s">
        <v>1364</v>
      </c>
      <c r="C7093" s="118" t="s">
        <v>40</v>
      </c>
      <c r="D7093" s="119" t="s">
        <v>1365</v>
      </c>
      <c r="E7093" s="120"/>
      <c r="G7093" s="110"/>
    </row>
    <row r="7094" spans="2:7" ht="21.75" customHeight="1">
      <c r="B7094" s="121" t="s">
        <v>1366</v>
      </c>
      <c r="C7094" s="118" t="s">
        <v>2</v>
      </c>
      <c r="D7094" s="119" t="s">
        <v>182</v>
      </c>
      <c r="E7094" s="120"/>
      <c r="G7094" s="110"/>
    </row>
    <row r="7095" spans="2:7" ht="21.75" customHeight="1">
      <c r="B7095" s="121" t="s">
        <v>1366</v>
      </c>
      <c r="C7095" s="118" t="s">
        <v>40</v>
      </c>
      <c r="D7095" s="119" t="s">
        <v>43</v>
      </c>
      <c r="E7095" s="120"/>
      <c r="G7095" s="110"/>
    </row>
    <row r="7096" spans="2:7" ht="21.75" customHeight="1">
      <c r="B7096" s="121" t="s">
        <v>1366</v>
      </c>
      <c r="C7096" s="118" t="s">
        <v>28</v>
      </c>
      <c r="D7096" s="119" t="s">
        <v>850</v>
      </c>
      <c r="E7096" s="120"/>
      <c r="G7096" s="110"/>
    </row>
    <row r="7097" spans="2:7" ht="21.75" customHeight="1">
      <c r="B7097" s="121" t="s">
        <v>1366</v>
      </c>
      <c r="C7097" s="118" t="s">
        <v>40</v>
      </c>
      <c r="D7097" s="119" t="s">
        <v>180</v>
      </c>
      <c r="E7097" s="117"/>
      <c r="G7097" s="110"/>
    </row>
    <row r="7098" spans="2:7" ht="21.75" customHeight="1">
      <c r="B7098" s="121" t="s">
        <v>1366</v>
      </c>
      <c r="C7098" s="118" t="s">
        <v>40</v>
      </c>
      <c r="D7098" s="119" t="s">
        <v>180</v>
      </c>
      <c r="E7098" s="117"/>
      <c r="G7098" s="110"/>
    </row>
    <row r="7099" spans="2:7" ht="21.75" customHeight="1">
      <c r="B7099" s="121" t="s">
        <v>1366</v>
      </c>
      <c r="C7099" s="118" t="s">
        <v>2</v>
      </c>
      <c r="D7099" s="119" t="s">
        <v>182</v>
      </c>
      <c r="E7099" s="117"/>
      <c r="G7099" s="110"/>
    </row>
    <row r="7100" spans="2:7" ht="21.75" customHeight="1">
      <c r="B7100" s="121" t="s">
        <v>1366</v>
      </c>
      <c r="C7100" s="118" t="s">
        <v>2</v>
      </c>
      <c r="D7100" s="119" t="s">
        <v>1160</v>
      </c>
      <c r="E7100" s="120"/>
      <c r="G7100" s="110"/>
    </row>
    <row r="7101" spans="2:7" ht="21.75" customHeight="1">
      <c r="B7101" s="121" t="s">
        <v>1366</v>
      </c>
      <c r="C7101" s="118" t="s">
        <v>40</v>
      </c>
      <c r="D7101" s="119" t="s">
        <v>180</v>
      </c>
      <c r="E7101" s="117"/>
      <c r="G7101" s="110"/>
    </row>
    <row r="7102" spans="2:7" ht="21.75" customHeight="1">
      <c r="B7102" s="121" t="s">
        <v>1366</v>
      </c>
      <c r="C7102" s="118" t="s">
        <v>28</v>
      </c>
      <c r="D7102" s="119" t="s">
        <v>1367</v>
      </c>
      <c r="E7102" s="120"/>
      <c r="G7102" s="110"/>
    </row>
    <row r="7103" spans="2:7" ht="21.75" customHeight="1">
      <c r="B7103" s="121" t="s">
        <v>1366</v>
      </c>
      <c r="C7103" s="118" t="s">
        <v>94</v>
      </c>
      <c r="D7103" s="119" t="s">
        <v>1183</v>
      </c>
      <c r="E7103" s="111"/>
      <c r="G7103" s="110"/>
    </row>
    <row r="7104" spans="2:7" ht="21.75" customHeight="1">
      <c r="B7104" s="121" t="s">
        <v>1366</v>
      </c>
      <c r="C7104" s="149" t="s">
        <v>155</v>
      </c>
      <c r="D7104" s="119" t="s">
        <v>1110</v>
      </c>
      <c r="E7104" s="112"/>
      <c r="G7104" s="110"/>
    </row>
    <row r="7105" spans="2:7" ht="21.75" customHeight="1">
      <c r="B7105" s="121" t="s">
        <v>1366</v>
      </c>
      <c r="C7105" s="118" t="s">
        <v>184</v>
      </c>
      <c r="D7105" s="119" t="s">
        <v>2546</v>
      </c>
      <c r="E7105" s="112"/>
      <c r="G7105" s="110"/>
    </row>
    <row r="7106" spans="2:7" ht="21.75" customHeight="1">
      <c r="B7106" s="121" t="s">
        <v>1366</v>
      </c>
      <c r="C7106" s="118" t="s">
        <v>28</v>
      </c>
      <c r="D7106" s="119" t="s">
        <v>1367</v>
      </c>
      <c r="E7106" s="113"/>
      <c r="G7106" s="110"/>
    </row>
    <row r="7107" spans="2:7" ht="21.75" customHeight="1">
      <c r="B7107" s="121" t="s">
        <v>1366</v>
      </c>
      <c r="C7107" s="118" t="s">
        <v>40</v>
      </c>
      <c r="D7107" s="119" t="s">
        <v>180</v>
      </c>
      <c r="E7107" s="32"/>
      <c r="G7107" s="110"/>
    </row>
    <row r="7108" spans="2:7" ht="21.75" customHeight="1">
      <c r="B7108" s="121" t="s">
        <v>1366</v>
      </c>
      <c r="C7108" s="118" t="s">
        <v>40</v>
      </c>
      <c r="D7108" s="119" t="s">
        <v>1368</v>
      </c>
      <c r="E7108" s="120"/>
      <c r="G7108" s="110"/>
    </row>
    <row r="7109" spans="2:7" ht="21.75" customHeight="1">
      <c r="B7109" s="121" t="s">
        <v>1366</v>
      </c>
      <c r="C7109" s="118" t="s">
        <v>28</v>
      </c>
      <c r="D7109" s="119" t="s">
        <v>1367</v>
      </c>
      <c r="E7109" s="78"/>
      <c r="G7109" s="110"/>
    </row>
    <row r="7110" spans="2:7" ht="21.75" customHeight="1">
      <c r="B7110" s="121" t="s">
        <v>1366</v>
      </c>
      <c r="C7110" s="118" t="s">
        <v>184</v>
      </c>
      <c r="D7110" s="119" t="s">
        <v>2546</v>
      </c>
      <c r="E7110" s="78"/>
      <c r="G7110" s="110"/>
    </row>
    <row r="7111" spans="2:7" ht="21.75" customHeight="1">
      <c r="B7111" s="121" t="s">
        <v>1369</v>
      </c>
      <c r="C7111" s="118" t="s">
        <v>28</v>
      </c>
      <c r="D7111" s="119" t="s">
        <v>107</v>
      </c>
      <c r="E7111" s="120"/>
      <c r="G7111" s="110"/>
    </row>
    <row r="7112" spans="2:7" ht="21.75" customHeight="1">
      <c r="B7112" s="121" t="s">
        <v>1369</v>
      </c>
      <c r="C7112" s="118" t="s">
        <v>40</v>
      </c>
      <c r="D7112" s="119" t="s">
        <v>1218</v>
      </c>
      <c r="E7112" s="120"/>
      <c r="G7112" s="110"/>
    </row>
    <row r="7113" spans="2:7" ht="21.75" customHeight="1">
      <c r="B7113" s="121" t="s">
        <v>1369</v>
      </c>
      <c r="C7113" s="118" t="s">
        <v>2</v>
      </c>
      <c r="D7113" s="119" t="s">
        <v>182</v>
      </c>
      <c r="E7113" s="120"/>
      <c r="G7113" s="110"/>
    </row>
    <row r="7114" spans="2:7" ht="21.75" customHeight="1">
      <c r="B7114" s="121" t="s">
        <v>1369</v>
      </c>
      <c r="C7114" s="118" t="s">
        <v>40</v>
      </c>
      <c r="D7114" s="119" t="s">
        <v>180</v>
      </c>
      <c r="E7114" s="117"/>
      <c r="G7114" s="110"/>
    </row>
    <row r="7115" spans="2:7" ht="21.75" customHeight="1">
      <c r="B7115" s="121" t="s">
        <v>1369</v>
      </c>
      <c r="C7115" s="118" t="s">
        <v>40</v>
      </c>
      <c r="D7115" s="119" t="s">
        <v>43</v>
      </c>
      <c r="E7115" s="117"/>
      <c r="G7115" s="110"/>
    </row>
    <row r="7116" spans="2:7" ht="21.75" customHeight="1">
      <c r="B7116" s="121" t="s">
        <v>1369</v>
      </c>
      <c r="C7116" s="118" t="s">
        <v>18</v>
      </c>
      <c r="D7116" s="119" t="s">
        <v>1197</v>
      </c>
      <c r="E7116" s="117"/>
      <c r="G7116" s="110"/>
    </row>
    <row r="7117" spans="2:7" ht="21.75" customHeight="1">
      <c r="B7117" s="121" t="s">
        <v>1369</v>
      </c>
      <c r="C7117" s="118" t="s">
        <v>28</v>
      </c>
      <c r="D7117" s="119" t="s">
        <v>126</v>
      </c>
      <c r="E7117" s="120"/>
      <c r="G7117" s="110"/>
    </row>
    <row r="7118" spans="2:7" ht="21.75" customHeight="1">
      <c r="B7118" s="121" t="s">
        <v>1369</v>
      </c>
      <c r="C7118" s="118" t="s">
        <v>28</v>
      </c>
      <c r="D7118" s="119" t="s">
        <v>850</v>
      </c>
      <c r="E7118" s="117"/>
      <c r="G7118" s="110"/>
    </row>
    <row r="7119" spans="2:7" ht="21.75" customHeight="1">
      <c r="B7119" s="121" t="s">
        <v>1369</v>
      </c>
      <c r="C7119" s="118" t="s">
        <v>2</v>
      </c>
      <c r="D7119" s="119" t="s">
        <v>182</v>
      </c>
      <c r="E7119" s="120"/>
      <c r="G7119" s="110"/>
    </row>
    <row r="7120" spans="2:7" ht="21.75" customHeight="1">
      <c r="B7120" s="121" t="s">
        <v>1369</v>
      </c>
      <c r="C7120" s="118" t="s">
        <v>40</v>
      </c>
      <c r="D7120" s="119" t="s">
        <v>43</v>
      </c>
      <c r="E7120" s="111"/>
      <c r="G7120" s="110"/>
    </row>
    <row r="7121" spans="2:7" ht="21.75" customHeight="1">
      <c r="B7121" s="121" t="s">
        <v>1369</v>
      </c>
      <c r="C7121" s="118" t="s">
        <v>28</v>
      </c>
      <c r="D7121" s="119" t="s">
        <v>181</v>
      </c>
      <c r="E7121" s="112"/>
      <c r="G7121" s="110"/>
    </row>
    <row r="7122" spans="2:7" ht="21.75" customHeight="1">
      <c r="B7122" s="121" t="s">
        <v>1369</v>
      </c>
      <c r="C7122" s="118" t="s">
        <v>28</v>
      </c>
      <c r="D7122" s="119" t="s">
        <v>181</v>
      </c>
      <c r="E7122" s="112"/>
      <c r="G7122" s="110"/>
    </row>
    <row r="7123" spans="2:7" ht="21.75" customHeight="1">
      <c r="B7123" s="121" t="s">
        <v>1369</v>
      </c>
      <c r="C7123" s="118" t="s">
        <v>184</v>
      </c>
      <c r="D7123" s="119" t="s">
        <v>2545</v>
      </c>
      <c r="E7123" s="113"/>
      <c r="G7123" s="110"/>
    </row>
    <row r="7124" spans="2:7" ht="21.75" customHeight="1">
      <c r="B7124" s="121" t="s">
        <v>1369</v>
      </c>
      <c r="C7124" s="118" t="s">
        <v>2</v>
      </c>
      <c r="D7124" s="119" t="s">
        <v>182</v>
      </c>
      <c r="E7124" s="32"/>
      <c r="G7124" s="110"/>
    </row>
    <row r="7125" spans="2:7" ht="21.75" customHeight="1">
      <c r="B7125" s="121" t="s">
        <v>1369</v>
      </c>
      <c r="C7125" s="118" t="s">
        <v>155</v>
      </c>
      <c r="D7125" s="119" t="s">
        <v>1110</v>
      </c>
      <c r="E7125" s="120"/>
      <c r="G7125" s="110"/>
    </row>
    <row r="7126" spans="2:7" ht="21.75" customHeight="1">
      <c r="B7126" s="121" t="s">
        <v>1369</v>
      </c>
      <c r="C7126" s="118" t="s">
        <v>40</v>
      </c>
      <c r="D7126" s="119" t="s">
        <v>180</v>
      </c>
      <c r="E7126" s="78"/>
      <c r="G7126" s="110"/>
    </row>
    <row r="7127" spans="2:7" ht="21.75" customHeight="1">
      <c r="B7127" s="121" t="s">
        <v>1370</v>
      </c>
      <c r="C7127" s="118" t="s">
        <v>28</v>
      </c>
      <c r="D7127" s="119" t="s">
        <v>1287</v>
      </c>
      <c r="E7127" s="120"/>
      <c r="G7127" s="110"/>
    </row>
    <row r="7128" spans="2:7" ht="21.75" customHeight="1">
      <c r="B7128" s="121" t="s">
        <v>1370</v>
      </c>
      <c r="C7128" s="118" t="s">
        <v>40</v>
      </c>
      <c r="D7128" s="119" t="s">
        <v>180</v>
      </c>
      <c r="E7128" s="120"/>
      <c r="G7128" s="110"/>
    </row>
    <row r="7129" spans="2:7" ht="21.75" customHeight="1">
      <c r="B7129" s="121" t="s">
        <v>1370</v>
      </c>
      <c r="C7129" s="118" t="s">
        <v>40</v>
      </c>
      <c r="D7129" s="119" t="s">
        <v>1371</v>
      </c>
      <c r="E7129" s="120"/>
      <c r="G7129" s="110"/>
    </row>
    <row r="7130" spans="2:7" ht="21.75" customHeight="1">
      <c r="B7130" s="121" t="s">
        <v>1370</v>
      </c>
      <c r="C7130" s="118" t="s">
        <v>40</v>
      </c>
      <c r="D7130" s="119" t="s">
        <v>180</v>
      </c>
      <c r="E7130" s="117"/>
      <c r="G7130" s="110"/>
    </row>
    <row r="7131" spans="2:7" ht="21.75" customHeight="1">
      <c r="B7131" s="121" t="s">
        <v>1370</v>
      </c>
      <c r="C7131" s="118" t="s">
        <v>2</v>
      </c>
      <c r="D7131" s="119" t="s">
        <v>182</v>
      </c>
      <c r="E7131" s="117"/>
      <c r="G7131" s="110"/>
    </row>
    <row r="7132" spans="2:7" ht="21.75" customHeight="1">
      <c r="B7132" s="121" t="s">
        <v>1370</v>
      </c>
      <c r="C7132" s="118" t="s">
        <v>184</v>
      </c>
      <c r="D7132" s="119" t="s">
        <v>2546</v>
      </c>
      <c r="E7132" s="117"/>
      <c r="G7132" s="110"/>
    </row>
    <row r="7133" spans="2:7" ht="21.75" customHeight="1">
      <c r="B7133" s="121" t="s">
        <v>1370</v>
      </c>
      <c r="C7133" s="118" t="s">
        <v>2</v>
      </c>
      <c r="D7133" s="119" t="s">
        <v>105</v>
      </c>
      <c r="E7133" s="120"/>
      <c r="G7133" s="110"/>
    </row>
    <row r="7134" spans="2:7" ht="21.75" customHeight="1">
      <c r="B7134" s="121" t="s">
        <v>1370</v>
      </c>
      <c r="C7134" s="118" t="s">
        <v>184</v>
      </c>
      <c r="D7134" s="119" t="s">
        <v>2546</v>
      </c>
      <c r="E7134" s="117"/>
      <c r="G7134" s="110"/>
    </row>
    <row r="7135" spans="2:7" ht="21.75" customHeight="1">
      <c r="B7135" s="121" t="s">
        <v>1370</v>
      </c>
      <c r="C7135" s="118" t="s">
        <v>40</v>
      </c>
      <c r="D7135" s="119" t="s">
        <v>1192</v>
      </c>
      <c r="E7135" s="120"/>
      <c r="G7135" s="110"/>
    </row>
    <row r="7136" spans="2:7" ht="21.75" customHeight="1">
      <c r="B7136" s="121" t="s">
        <v>1370</v>
      </c>
      <c r="C7136" s="118" t="s">
        <v>40</v>
      </c>
      <c r="D7136" s="119" t="s">
        <v>180</v>
      </c>
      <c r="E7136" s="111"/>
      <c r="G7136" s="110"/>
    </row>
    <row r="7137" spans="2:7" ht="21.75" customHeight="1">
      <c r="B7137" s="121" t="s">
        <v>1370</v>
      </c>
      <c r="C7137" s="118" t="s">
        <v>28</v>
      </c>
      <c r="D7137" s="119" t="s">
        <v>126</v>
      </c>
      <c r="E7137" s="112"/>
      <c r="G7137" s="110"/>
    </row>
    <row r="7138" spans="2:7" ht="21.75" customHeight="1">
      <c r="B7138" s="121" t="s">
        <v>1370</v>
      </c>
      <c r="C7138" s="118" t="s">
        <v>956</v>
      </c>
      <c r="D7138" s="119" t="s">
        <v>1372</v>
      </c>
      <c r="E7138" s="112"/>
      <c r="G7138" s="110"/>
    </row>
    <row r="7139" spans="2:7" ht="21.75" customHeight="1">
      <c r="B7139" s="121" t="s">
        <v>1373</v>
      </c>
      <c r="C7139" s="118" t="s">
        <v>28</v>
      </c>
      <c r="D7139" s="119" t="s">
        <v>1287</v>
      </c>
      <c r="E7139" s="120"/>
      <c r="G7139" s="110"/>
    </row>
    <row r="7140" spans="2:7" ht="21.75" customHeight="1">
      <c r="B7140" s="121" t="s">
        <v>1373</v>
      </c>
      <c r="C7140" s="118" t="s">
        <v>40</v>
      </c>
      <c r="D7140" s="119" t="s">
        <v>178</v>
      </c>
      <c r="E7140" s="120"/>
      <c r="G7140" s="110"/>
    </row>
    <row r="7141" spans="2:7" ht="21.75" customHeight="1">
      <c r="B7141" s="121" t="s">
        <v>1373</v>
      </c>
      <c r="C7141" s="118" t="s">
        <v>956</v>
      </c>
      <c r="D7141" s="119" t="s">
        <v>1238</v>
      </c>
      <c r="E7141" s="120"/>
      <c r="G7141" s="110"/>
    </row>
    <row r="7142" spans="2:7" ht="21.75" customHeight="1">
      <c r="B7142" s="121" t="s">
        <v>1373</v>
      </c>
      <c r="C7142" s="118" t="s">
        <v>28</v>
      </c>
      <c r="D7142" s="119" t="s">
        <v>431</v>
      </c>
      <c r="E7142" s="117"/>
      <c r="G7142" s="110"/>
    </row>
    <row r="7143" spans="2:7" ht="21.75" customHeight="1">
      <c r="B7143" s="121" t="s">
        <v>1373</v>
      </c>
      <c r="C7143" s="118" t="s">
        <v>94</v>
      </c>
      <c r="D7143" s="119" t="s">
        <v>1316</v>
      </c>
      <c r="E7143" s="117"/>
      <c r="G7143" s="110"/>
    </row>
    <row r="7144" spans="2:7" ht="21.75" customHeight="1">
      <c r="B7144" s="121" t="s">
        <v>1373</v>
      </c>
      <c r="C7144" s="118" t="s">
        <v>2</v>
      </c>
      <c r="D7144" s="119" t="s">
        <v>182</v>
      </c>
      <c r="E7144" s="117"/>
      <c r="G7144" s="110"/>
    </row>
    <row r="7145" spans="2:7" ht="21.75" customHeight="1">
      <c r="B7145" s="121" t="s">
        <v>1373</v>
      </c>
      <c r="C7145" s="118" t="s">
        <v>2</v>
      </c>
      <c r="D7145" s="119" t="s">
        <v>1160</v>
      </c>
      <c r="E7145" s="120"/>
      <c r="G7145" s="110"/>
    </row>
    <row r="7146" spans="2:7" ht="21.75" customHeight="1">
      <c r="B7146" s="121" t="s">
        <v>1373</v>
      </c>
      <c r="C7146" s="118" t="s">
        <v>40</v>
      </c>
      <c r="D7146" s="119" t="s">
        <v>180</v>
      </c>
      <c r="E7146" s="117"/>
      <c r="G7146" s="110"/>
    </row>
    <row r="7147" spans="2:7" ht="21.75" customHeight="1">
      <c r="B7147" s="121" t="s">
        <v>1373</v>
      </c>
      <c r="C7147" s="118" t="s">
        <v>28</v>
      </c>
      <c r="D7147" s="119" t="s">
        <v>431</v>
      </c>
      <c r="E7147" s="120"/>
      <c r="G7147" s="110"/>
    </row>
    <row r="7148" spans="2:7" ht="21.75" customHeight="1">
      <c r="B7148" s="121" t="s">
        <v>1373</v>
      </c>
      <c r="C7148" s="118" t="s">
        <v>155</v>
      </c>
      <c r="D7148" s="119" t="s">
        <v>1246</v>
      </c>
      <c r="E7148" s="111"/>
      <c r="G7148" s="110"/>
    </row>
    <row r="7149" spans="2:7" ht="21.75" customHeight="1">
      <c r="B7149" s="121" t="s">
        <v>1373</v>
      </c>
      <c r="C7149" s="118" t="s">
        <v>40</v>
      </c>
      <c r="D7149" s="119" t="s">
        <v>180</v>
      </c>
      <c r="E7149" s="112"/>
      <c r="G7149" s="110"/>
    </row>
    <row r="7150" spans="2:7" ht="21.75" customHeight="1">
      <c r="B7150" s="121" t="s">
        <v>1373</v>
      </c>
      <c r="C7150" s="118" t="s">
        <v>40</v>
      </c>
      <c r="D7150" s="119" t="s">
        <v>180</v>
      </c>
      <c r="E7150" s="112"/>
      <c r="G7150" s="110"/>
    </row>
    <row r="7151" spans="2:7" ht="21.75" customHeight="1">
      <c r="B7151" s="121" t="s">
        <v>1373</v>
      </c>
      <c r="C7151" s="118" t="s">
        <v>2</v>
      </c>
      <c r="D7151" s="119" t="s">
        <v>182</v>
      </c>
      <c r="E7151" s="113"/>
      <c r="G7151" s="110"/>
    </row>
    <row r="7152" spans="2:7" ht="21.75" customHeight="1">
      <c r="B7152" s="121" t="s">
        <v>1373</v>
      </c>
      <c r="C7152" s="118" t="s">
        <v>28</v>
      </c>
      <c r="D7152" s="119" t="s">
        <v>1187</v>
      </c>
      <c r="E7152" s="32"/>
      <c r="G7152" s="110"/>
    </row>
    <row r="7153" spans="2:7" ht="21.75" customHeight="1">
      <c r="B7153" s="121" t="s">
        <v>1373</v>
      </c>
      <c r="C7153" s="118" t="s">
        <v>40</v>
      </c>
      <c r="D7153" s="118" t="s">
        <v>180</v>
      </c>
      <c r="E7153" s="120"/>
      <c r="G7153" s="110"/>
    </row>
    <row r="7154" spans="2:7" ht="21.75" customHeight="1">
      <c r="B7154" s="121" t="s">
        <v>1373</v>
      </c>
      <c r="C7154" s="118" t="s">
        <v>40</v>
      </c>
      <c r="D7154" s="118" t="s">
        <v>178</v>
      </c>
      <c r="E7154" s="78"/>
      <c r="G7154" s="110"/>
    </row>
    <row r="7155" spans="2:7" ht="21.75" customHeight="1">
      <c r="B7155" s="121" t="s">
        <v>1373</v>
      </c>
      <c r="C7155" s="118" t="s">
        <v>94</v>
      </c>
      <c r="D7155" s="118" t="s">
        <v>1108</v>
      </c>
      <c r="E7155" s="78"/>
      <c r="G7155" s="110"/>
    </row>
    <row r="7156" spans="2:7" ht="21.75" customHeight="1">
      <c r="B7156" s="121" t="s">
        <v>1373</v>
      </c>
      <c r="C7156" s="118" t="s">
        <v>392</v>
      </c>
      <c r="D7156" s="118" t="s">
        <v>1115</v>
      </c>
      <c r="E7156" s="78"/>
      <c r="G7156" s="110"/>
    </row>
    <row r="7157" spans="2:7" ht="21.75" customHeight="1">
      <c r="B7157" s="121" t="s">
        <v>1374</v>
      </c>
      <c r="C7157" s="118" t="s">
        <v>40</v>
      </c>
      <c r="D7157" s="119" t="s">
        <v>1349</v>
      </c>
      <c r="E7157" s="120"/>
      <c r="G7157" s="110"/>
    </row>
    <row r="7158" spans="2:7" ht="21.75" customHeight="1">
      <c r="B7158" s="121" t="s">
        <v>1374</v>
      </c>
      <c r="C7158" s="118" t="s">
        <v>2</v>
      </c>
      <c r="D7158" s="119" t="s">
        <v>105</v>
      </c>
      <c r="E7158" s="120"/>
      <c r="G7158" s="110"/>
    </row>
    <row r="7159" spans="2:7" ht="21.75" customHeight="1">
      <c r="B7159" s="121" t="s">
        <v>1374</v>
      </c>
      <c r="C7159" s="118" t="s">
        <v>2</v>
      </c>
      <c r="D7159" s="119" t="s">
        <v>105</v>
      </c>
      <c r="E7159" s="120"/>
      <c r="G7159" s="110"/>
    </row>
    <row r="7160" spans="2:7" ht="21.75" customHeight="1">
      <c r="B7160" s="121" t="s">
        <v>1374</v>
      </c>
      <c r="C7160" s="118" t="s">
        <v>2</v>
      </c>
      <c r="D7160" s="119" t="s">
        <v>105</v>
      </c>
      <c r="E7160" s="117"/>
      <c r="G7160" s="110"/>
    </row>
    <row r="7161" spans="2:7" ht="21.75" customHeight="1">
      <c r="B7161" s="121" t="s">
        <v>1374</v>
      </c>
      <c r="C7161" s="118" t="s">
        <v>40</v>
      </c>
      <c r="D7161" s="119" t="s">
        <v>180</v>
      </c>
      <c r="E7161" s="117"/>
      <c r="G7161" s="110"/>
    </row>
    <row r="7162" spans="2:7" ht="21.75" customHeight="1">
      <c r="B7162" s="121" t="s">
        <v>1374</v>
      </c>
      <c r="C7162" s="118" t="s">
        <v>40</v>
      </c>
      <c r="D7162" s="119" t="s">
        <v>43</v>
      </c>
      <c r="E7162" s="117"/>
      <c r="G7162" s="110"/>
    </row>
    <row r="7163" spans="2:7" ht="21.75" customHeight="1">
      <c r="B7163" s="121" t="s">
        <v>1374</v>
      </c>
      <c r="C7163" s="118" t="s">
        <v>155</v>
      </c>
      <c r="D7163" s="119" t="s">
        <v>1110</v>
      </c>
      <c r="E7163" s="120"/>
      <c r="G7163" s="110"/>
    </row>
    <row r="7164" spans="2:7" ht="21.75" customHeight="1">
      <c r="B7164" s="121" t="s">
        <v>1374</v>
      </c>
      <c r="C7164" s="118" t="s">
        <v>40</v>
      </c>
      <c r="D7164" s="119" t="s">
        <v>1365</v>
      </c>
      <c r="E7164" s="117"/>
      <c r="G7164" s="110"/>
    </row>
    <row r="7165" spans="2:7" ht="21.75" customHeight="1">
      <c r="B7165" s="121" t="s">
        <v>1374</v>
      </c>
      <c r="C7165" s="118" t="s">
        <v>956</v>
      </c>
      <c r="D7165" s="119" t="s">
        <v>1238</v>
      </c>
      <c r="E7165" s="120"/>
      <c r="G7165" s="110"/>
    </row>
    <row r="7166" spans="2:7" ht="21.75" customHeight="1">
      <c r="B7166" s="121" t="s">
        <v>1374</v>
      </c>
      <c r="C7166" s="118" t="s">
        <v>184</v>
      </c>
      <c r="D7166" s="119" t="s">
        <v>2550</v>
      </c>
      <c r="E7166" s="111"/>
      <c r="G7166" s="110"/>
    </row>
    <row r="7167" spans="2:7" ht="21.75" customHeight="1">
      <c r="B7167" s="121" t="s">
        <v>1374</v>
      </c>
      <c r="C7167" s="118" t="s">
        <v>40</v>
      </c>
      <c r="D7167" s="119" t="s">
        <v>1291</v>
      </c>
      <c r="E7167" s="112"/>
      <c r="G7167" s="110"/>
    </row>
    <row r="7168" spans="2:7" ht="21.75" customHeight="1">
      <c r="B7168" s="121" t="s">
        <v>1374</v>
      </c>
      <c r="C7168" s="118" t="s">
        <v>18</v>
      </c>
      <c r="D7168" s="119" t="s">
        <v>112</v>
      </c>
      <c r="E7168" s="112"/>
      <c r="G7168" s="110"/>
    </row>
    <row r="7169" spans="2:7" ht="21.75" customHeight="1">
      <c r="B7169" s="121" t="s">
        <v>1374</v>
      </c>
      <c r="C7169" s="118" t="s">
        <v>2</v>
      </c>
      <c r="D7169" s="119" t="s">
        <v>1178</v>
      </c>
      <c r="E7169" s="113"/>
      <c r="G7169" s="110"/>
    </row>
    <row r="7170" spans="2:7" ht="21.75" customHeight="1">
      <c r="B7170" s="121" t="s">
        <v>1374</v>
      </c>
      <c r="C7170" s="118" t="s">
        <v>2</v>
      </c>
      <c r="D7170" s="119" t="s">
        <v>182</v>
      </c>
      <c r="E7170" s="32"/>
      <c r="G7170" s="110"/>
    </row>
    <row r="7171" spans="2:7" ht="21.75" customHeight="1">
      <c r="B7171" s="121" t="s">
        <v>1374</v>
      </c>
      <c r="C7171" s="118" t="s">
        <v>94</v>
      </c>
      <c r="D7171" s="119" t="s">
        <v>1316</v>
      </c>
      <c r="E7171" s="120"/>
      <c r="G7171" s="110"/>
    </row>
    <row r="7172" spans="2:7" ht="21.75" customHeight="1">
      <c r="B7172" s="121" t="s">
        <v>1374</v>
      </c>
      <c r="C7172" s="118" t="s">
        <v>956</v>
      </c>
      <c r="D7172" s="119" t="s">
        <v>1238</v>
      </c>
      <c r="E7172" s="78"/>
      <c r="G7172" s="110"/>
    </row>
    <row r="7173" spans="2:7" ht="21.75" customHeight="1">
      <c r="B7173" s="121" t="s">
        <v>1374</v>
      </c>
      <c r="C7173" s="118" t="s">
        <v>40</v>
      </c>
      <c r="D7173" s="119" t="s">
        <v>180</v>
      </c>
      <c r="E7173" s="78"/>
      <c r="G7173" s="110"/>
    </row>
    <row r="7174" spans="2:7" ht="21.75" customHeight="1">
      <c r="B7174" s="121" t="s">
        <v>1374</v>
      </c>
      <c r="C7174" s="118" t="s">
        <v>40</v>
      </c>
      <c r="D7174" s="119" t="s">
        <v>1291</v>
      </c>
      <c r="E7174" s="78"/>
      <c r="G7174" s="110"/>
    </row>
    <row r="7175" spans="2:7" ht="21.75" customHeight="1">
      <c r="B7175" s="121" t="s">
        <v>1374</v>
      </c>
      <c r="C7175" s="118" t="s">
        <v>155</v>
      </c>
      <c r="D7175" s="119" t="s">
        <v>1110</v>
      </c>
      <c r="E7175" s="78"/>
      <c r="G7175" s="110"/>
    </row>
    <row r="7176" spans="2:7" ht="21.75" customHeight="1">
      <c r="B7176" s="121" t="s">
        <v>1374</v>
      </c>
      <c r="C7176" s="118" t="s">
        <v>28</v>
      </c>
      <c r="D7176" s="119" t="s">
        <v>181</v>
      </c>
      <c r="E7176" s="78"/>
      <c r="G7176" s="110"/>
    </row>
    <row r="7177" spans="2:7" ht="21.75" customHeight="1">
      <c r="B7177" s="121" t="s">
        <v>1374</v>
      </c>
      <c r="C7177" s="118" t="s">
        <v>28</v>
      </c>
      <c r="D7177" s="119" t="s">
        <v>850</v>
      </c>
      <c r="E7177" s="78"/>
      <c r="G7177" s="110"/>
    </row>
    <row r="7178" spans="2:7" ht="21.75" customHeight="1">
      <c r="B7178" s="121" t="s">
        <v>1375</v>
      </c>
      <c r="C7178" s="118" t="s">
        <v>28</v>
      </c>
      <c r="D7178" s="119" t="s">
        <v>1187</v>
      </c>
      <c r="E7178" s="120"/>
      <c r="G7178" s="110"/>
    </row>
    <row r="7179" spans="2:7" ht="21.75" customHeight="1">
      <c r="B7179" s="121" t="s">
        <v>1375</v>
      </c>
      <c r="C7179" s="118" t="s">
        <v>40</v>
      </c>
      <c r="D7179" s="119" t="s">
        <v>180</v>
      </c>
      <c r="E7179" s="120"/>
      <c r="G7179" s="110"/>
    </row>
    <row r="7180" spans="2:7" ht="21.75" customHeight="1">
      <c r="B7180" s="121" t="s">
        <v>1375</v>
      </c>
      <c r="C7180" s="118" t="s">
        <v>28</v>
      </c>
      <c r="D7180" s="119" t="s">
        <v>1204</v>
      </c>
      <c r="E7180" s="120"/>
      <c r="G7180" s="110"/>
    </row>
    <row r="7181" spans="2:7" ht="21.75" customHeight="1">
      <c r="B7181" s="121" t="s">
        <v>1375</v>
      </c>
      <c r="C7181" s="118" t="s">
        <v>40</v>
      </c>
      <c r="D7181" s="119" t="s">
        <v>43</v>
      </c>
      <c r="E7181" s="117"/>
      <c r="G7181" s="110"/>
    </row>
    <row r="7182" spans="2:7" ht="21.75" customHeight="1">
      <c r="B7182" s="121" t="s">
        <v>1375</v>
      </c>
      <c r="C7182" s="118" t="s">
        <v>40</v>
      </c>
      <c r="D7182" s="119" t="s">
        <v>43</v>
      </c>
      <c r="E7182" s="117"/>
      <c r="G7182" s="110"/>
    </row>
    <row r="7183" spans="2:7" ht="21.75" customHeight="1">
      <c r="B7183" s="121" t="s">
        <v>1375</v>
      </c>
      <c r="C7183" s="118" t="s">
        <v>2</v>
      </c>
      <c r="D7183" s="119" t="s">
        <v>105</v>
      </c>
      <c r="E7183" s="117"/>
      <c r="G7183" s="110"/>
    </row>
    <row r="7184" spans="2:7" ht="21.75" customHeight="1">
      <c r="B7184" s="121" t="s">
        <v>1375</v>
      </c>
      <c r="C7184" s="118" t="s">
        <v>94</v>
      </c>
      <c r="D7184" s="119" t="s">
        <v>1108</v>
      </c>
      <c r="E7184" s="120"/>
      <c r="G7184" s="110"/>
    </row>
    <row r="7185" spans="2:7" ht="21.75" customHeight="1">
      <c r="B7185" s="121" t="s">
        <v>1375</v>
      </c>
      <c r="C7185" s="118" t="s">
        <v>40</v>
      </c>
      <c r="D7185" s="119" t="s">
        <v>180</v>
      </c>
      <c r="E7185" s="117"/>
      <c r="G7185" s="110"/>
    </row>
    <row r="7186" spans="2:7" ht="21.75" customHeight="1">
      <c r="B7186" s="121" t="s">
        <v>1375</v>
      </c>
      <c r="C7186" s="118" t="s">
        <v>184</v>
      </c>
      <c r="D7186" s="119" t="s">
        <v>2546</v>
      </c>
      <c r="E7186" s="120"/>
      <c r="G7186" s="110"/>
    </row>
    <row r="7187" spans="2:7" ht="21.75" customHeight="1">
      <c r="B7187" s="121" t="s">
        <v>1375</v>
      </c>
      <c r="C7187" s="118" t="s">
        <v>28</v>
      </c>
      <c r="D7187" s="119" t="s">
        <v>431</v>
      </c>
      <c r="E7187" s="111"/>
      <c r="G7187" s="110"/>
    </row>
    <row r="7188" spans="2:7" ht="21.75" customHeight="1">
      <c r="B7188" s="121" t="s">
        <v>1375</v>
      </c>
      <c r="C7188" s="118" t="s">
        <v>40</v>
      </c>
      <c r="D7188" s="119" t="s">
        <v>1376</v>
      </c>
      <c r="E7188" s="112"/>
      <c r="G7188" s="110"/>
    </row>
    <row r="7189" spans="2:7" ht="21.75" customHeight="1">
      <c r="B7189" s="121" t="s">
        <v>1375</v>
      </c>
      <c r="C7189" s="118" t="s">
        <v>184</v>
      </c>
      <c r="D7189" s="119" t="s">
        <v>2546</v>
      </c>
      <c r="E7189" s="112"/>
      <c r="G7189" s="110"/>
    </row>
    <row r="7190" spans="2:7" ht="21.75" customHeight="1">
      <c r="B7190" s="121" t="s">
        <v>1375</v>
      </c>
      <c r="C7190" s="118" t="s">
        <v>40</v>
      </c>
      <c r="D7190" s="119" t="s">
        <v>43</v>
      </c>
      <c r="E7190" s="113"/>
      <c r="G7190" s="110"/>
    </row>
    <row r="7191" spans="2:7" ht="21.75" customHeight="1">
      <c r="B7191" s="121" t="s">
        <v>1375</v>
      </c>
      <c r="C7191" s="118" t="s">
        <v>40</v>
      </c>
      <c r="D7191" s="119" t="s">
        <v>1376</v>
      </c>
      <c r="E7191" s="32"/>
      <c r="G7191" s="110"/>
    </row>
    <row r="7192" spans="2:7" ht="21.75" customHeight="1">
      <c r="B7192" s="121" t="s">
        <v>1375</v>
      </c>
      <c r="C7192" s="118" t="s">
        <v>155</v>
      </c>
      <c r="D7192" s="119" t="s">
        <v>156</v>
      </c>
      <c r="E7192" s="120"/>
      <c r="G7192" s="110"/>
    </row>
    <row r="7193" spans="2:7" ht="21.75" customHeight="1">
      <c r="B7193" s="121" t="s">
        <v>1375</v>
      </c>
      <c r="C7193" s="118" t="s">
        <v>956</v>
      </c>
      <c r="D7193" s="119" t="s">
        <v>1238</v>
      </c>
      <c r="E7193" s="78"/>
      <c r="G7193" s="110"/>
    </row>
    <row r="7194" spans="2:7" ht="21.75" customHeight="1">
      <c r="B7194" s="121" t="s">
        <v>1375</v>
      </c>
      <c r="C7194" s="118" t="s">
        <v>40</v>
      </c>
      <c r="D7194" s="119" t="s">
        <v>180</v>
      </c>
      <c r="E7194" s="78"/>
      <c r="G7194" s="110"/>
    </row>
    <row r="7195" spans="2:7" ht="21.75" customHeight="1">
      <c r="B7195" s="121" t="s">
        <v>1375</v>
      </c>
      <c r="C7195" s="118" t="s">
        <v>2</v>
      </c>
      <c r="D7195" s="119" t="s">
        <v>182</v>
      </c>
      <c r="E7195" s="78"/>
      <c r="G7195" s="110"/>
    </row>
    <row r="7196" spans="2:7" ht="21.75" customHeight="1">
      <c r="B7196" s="121" t="s">
        <v>1375</v>
      </c>
      <c r="C7196" s="118" t="s">
        <v>40</v>
      </c>
      <c r="D7196" s="119" t="s">
        <v>180</v>
      </c>
      <c r="E7196" s="78"/>
      <c r="G7196" s="110"/>
    </row>
    <row r="7197" spans="2:7" ht="21.75" customHeight="1">
      <c r="B7197" s="121" t="s">
        <v>1375</v>
      </c>
      <c r="C7197" s="118" t="s">
        <v>28</v>
      </c>
      <c r="D7197" s="119" t="s">
        <v>431</v>
      </c>
      <c r="E7197" s="78"/>
      <c r="G7197" s="110"/>
    </row>
    <row r="7198" spans="2:7" ht="21.75" customHeight="1">
      <c r="B7198" s="121" t="s">
        <v>1375</v>
      </c>
      <c r="C7198" s="118" t="s">
        <v>28</v>
      </c>
      <c r="D7198" s="119" t="s">
        <v>431</v>
      </c>
      <c r="E7198" s="78"/>
      <c r="G7198" s="110"/>
    </row>
    <row r="7199" spans="2:7" ht="21.75" customHeight="1">
      <c r="B7199" s="121" t="s">
        <v>1375</v>
      </c>
      <c r="C7199" s="118" t="s">
        <v>28</v>
      </c>
      <c r="D7199" s="119" t="s">
        <v>431</v>
      </c>
      <c r="E7199" s="9"/>
      <c r="G7199" s="110"/>
    </row>
    <row r="7200" spans="2:7" ht="21.75" customHeight="1">
      <c r="B7200" s="121" t="s">
        <v>1375</v>
      </c>
      <c r="C7200" s="118" t="s">
        <v>2</v>
      </c>
      <c r="D7200" s="119" t="s">
        <v>182</v>
      </c>
      <c r="E7200" s="9"/>
      <c r="G7200" s="110"/>
    </row>
    <row r="7201" spans="2:7" ht="21.75" customHeight="1">
      <c r="B7201" s="121" t="s">
        <v>1377</v>
      </c>
      <c r="C7201" s="118" t="s">
        <v>40</v>
      </c>
      <c r="D7201" s="119" t="s">
        <v>43</v>
      </c>
      <c r="E7201" s="120"/>
      <c r="G7201" s="110"/>
    </row>
    <row r="7202" spans="2:7" ht="21.75" customHeight="1">
      <c r="B7202" s="121" t="s">
        <v>1377</v>
      </c>
      <c r="C7202" s="118" t="s">
        <v>2</v>
      </c>
      <c r="D7202" s="119" t="s">
        <v>1378</v>
      </c>
      <c r="E7202" s="120"/>
      <c r="G7202" s="110"/>
    </row>
    <row r="7203" spans="2:7" ht="21.75" customHeight="1">
      <c r="B7203" s="121" t="s">
        <v>1377</v>
      </c>
      <c r="C7203" s="118" t="s">
        <v>40</v>
      </c>
      <c r="D7203" s="119" t="s">
        <v>180</v>
      </c>
      <c r="E7203" s="120"/>
      <c r="G7203" s="110"/>
    </row>
    <row r="7204" spans="2:7" ht="21.75" customHeight="1">
      <c r="B7204" s="121" t="s">
        <v>1377</v>
      </c>
      <c r="C7204" s="118" t="s">
        <v>2</v>
      </c>
      <c r="D7204" s="119" t="s">
        <v>182</v>
      </c>
      <c r="E7204" s="117"/>
      <c r="G7204" s="110"/>
    </row>
    <row r="7205" spans="2:7" ht="21.75" customHeight="1">
      <c r="B7205" s="121" t="s">
        <v>1377</v>
      </c>
      <c r="C7205" s="118" t="s">
        <v>2</v>
      </c>
      <c r="D7205" s="119" t="s">
        <v>1160</v>
      </c>
      <c r="E7205" s="117"/>
      <c r="G7205" s="110"/>
    </row>
    <row r="7206" spans="2:7" ht="21.75" customHeight="1">
      <c r="B7206" s="121" t="s">
        <v>1377</v>
      </c>
      <c r="C7206" s="118" t="s">
        <v>40</v>
      </c>
      <c r="D7206" s="119" t="s">
        <v>180</v>
      </c>
      <c r="E7206" s="117"/>
      <c r="G7206" s="110"/>
    </row>
    <row r="7207" spans="2:7" ht="21.75" customHeight="1">
      <c r="B7207" s="121" t="s">
        <v>1377</v>
      </c>
      <c r="C7207" s="118" t="s">
        <v>155</v>
      </c>
      <c r="D7207" s="119" t="s">
        <v>1246</v>
      </c>
      <c r="E7207" s="120"/>
      <c r="G7207" s="110"/>
    </row>
    <row r="7208" spans="2:7" ht="21.75" customHeight="1">
      <c r="B7208" s="121" t="s">
        <v>1377</v>
      </c>
      <c r="C7208" s="118" t="s">
        <v>40</v>
      </c>
      <c r="D7208" s="119" t="s">
        <v>43</v>
      </c>
      <c r="E7208" s="117"/>
      <c r="G7208" s="110"/>
    </row>
    <row r="7209" spans="2:7" ht="21.75" customHeight="1">
      <c r="B7209" s="121" t="s">
        <v>1377</v>
      </c>
      <c r="C7209" s="118" t="s">
        <v>2</v>
      </c>
      <c r="D7209" s="119" t="s">
        <v>182</v>
      </c>
      <c r="E7209" s="120"/>
      <c r="G7209" s="110"/>
    </row>
    <row r="7210" spans="2:7" ht="21.75" customHeight="1">
      <c r="B7210" s="121" t="s">
        <v>1377</v>
      </c>
      <c r="C7210" s="118" t="s">
        <v>2</v>
      </c>
      <c r="D7210" s="119" t="s">
        <v>182</v>
      </c>
      <c r="E7210" s="111"/>
      <c r="G7210" s="110"/>
    </row>
    <row r="7211" spans="2:7" ht="21.75" customHeight="1">
      <c r="B7211" s="121" t="s">
        <v>1377</v>
      </c>
      <c r="C7211" s="118" t="s">
        <v>18</v>
      </c>
      <c r="D7211" s="119" t="s">
        <v>112</v>
      </c>
      <c r="E7211" s="112"/>
      <c r="G7211" s="110"/>
    </row>
    <row r="7212" spans="2:7" ht="21.75" customHeight="1">
      <c r="B7212" s="121" t="s">
        <v>1377</v>
      </c>
      <c r="C7212" s="118" t="s">
        <v>40</v>
      </c>
      <c r="D7212" s="119" t="s">
        <v>1192</v>
      </c>
      <c r="E7212" s="112"/>
      <c r="G7212" s="110"/>
    </row>
    <row r="7213" spans="2:7" ht="21.75" customHeight="1">
      <c r="B7213" s="121" t="s">
        <v>1377</v>
      </c>
      <c r="C7213" s="118" t="s">
        <v>184</v>
      </c>
      <c r="D7213" s="119" t="s">
        <v>2546</v>
      </c>
      <c r="E7213" s="113"/>
      <c r="G7213" s="110"/>
    </row>
    <row r="7214" spans="2:7" ht="21.75" customHeight="1">
      <c r="B7214" s="121" t="s">
        <v>1377</v>
      </c>
      <c r="C7214" s="118" t="s">
        <v>40</v>
      </c>
      <c r="D7214" s="119" t="s">
        <v>180</v>
      </c>
      <c r="E7214" s="32"/>
      <c r="G7214" s="110"/>
    </row>
    <row r="7215" spans="2:7" ht="21.75" customHeight="1">
      <c r="B7215" s="121" t="s">
        <v>1377</v>
      </c>
      <c r="C7215" s="118" t="s">
        <v>956</v>
      </c>
      <c r="D7215" s="119" t="s">
        <v>1238</v>
      </c>
      <c r="E7215" s="120"/>
      <c r="G7215" s="110"/>
    </row>
    <row r="7216" spans="2:7" ht="21.75" customHeight="1">
      <c r="B7216" s="121" t="s">
        <v>1377</v>
      </c>
      <c r="C7216" s="118" t="s">
        <v>28</v>
      </c>
      <c r="D7216" s="119" t="s">
        <v>1270</v>
      </c>
      <c r="E7216" s="78"/>
      <c r="G7216" s="110"/>
    </row>
    <row r="7217" spans="2:7" ht="21.75" customHeight="1">
      <c r="B7217" s="121" t="s">
        <v>1377</v>
      </c>
      <c r="C7217" s="118" t="s">
        <v>40</v>
      </c>
      <c r="D7217" s="119" t="s">
        <v>180</v>
      </c>
      <c r="E7217" s="78"/>
      <c r="G7217" s="110"/>
    </row>
    <row r="7218" spans="2:7" ht="21.75" customHeight="1">
      <c r="B7218" s="121" t="s">
        <v>1377</v>
      </c>
      <c r="C7218" s="118" t="s">
        <v>94</v>
      </c>
      <c r="D7218" s="119" t="s">
        <v>1316</v>
      </c>
      <c r="E7218" s="78"/>
      <c r="G7218" s="110"/>
    </row>
    <row r="7219" spans="2:7" ht="21.75" customHeight="1">
      <c r="B7219" s="121" t="s">
        <v>1377</v>
      </c>
      <c r="C7219" s="118" t="s">
        <v>40</v>
      </c>
      <c r="D7219" s="118" t="s">
        <v>1192</v>
      </c>
      <c r="E7219" s="78"/>
      <c r="G7219" s="110"/>
    </row>
    <row r="7220" spans="2:7" ht="21.75" customHeight="1">
      <c r="B7220" s="121" t="s">
        <v>1379</v>
      </c>
      <c r="C7220" s="118" t="s">
        <v>40</v>
      </c>
      <c r="D7220" s="119" t="s">
        <v>180</v>
      </c>
      <c r="E7220" s="120"/>
      <c r="G7220" s="110"/>
    </row>
    <row r="7221" spans="2:7" ht="21.75" customHeight="1">
      <c r="B7221" s="121" t="s">
        <v>1379</v>
      </c>
      <c r="C7221" s="118" t="s">
        <v>40</v>
      </c>
      <c r="D7221" s="119" t="s">
        <v>43</v>
      </c>
      <c r="E7221" s="120"/>
      <c r="G7221" s="110"/>
    </row>
    <row r="7222" spans="2:7" ht="21.75" customHeight="1">
      <c r="B7222" s="121" t="s">
        <v>1379</v>
      </c>
      <c r="C7222" s="118" t="s">
        <v>2</v>
      </c>
      <c r="D7222" s="119" t="s">
        <v>105</v>
      </c>
      <c r="E7222" s="120"/>
      <c r="G7222" s="110"/>
    </row>
    <row r="7223" spans="2:7" ht="21.75" customHeight="1">
      <c r="B7223" s="121" t="s">
        <v>1379</v>
      </c>
      <c r="C7223" s="118" t="s">
        <v>40</v>
      </c>
      <c r="D7223" s="119" t="s">
        <v>180</v>
      </c>
      <c r="E7223" s="117"/>
      <c r="G7223" s="110"/>
    </row>
    <row r="7224" spans="2:7" ht="21.75" customHeight="1">
      <c r="B7224" s="121" t="s">
        <v>1379</v>
      </c>
      <c r="C7224" s="118" t="s">
        <v>40</v>
      </c>
      <c r="D7224" s="119" t="s">
        <v>180</v>
      </c>
      <c r="E7224" s="117"/>
      <c r="G7224" s="110"/>
    </row>
    <row r="7225" spans="2:7" ht="21.75" customHeight="1">
      <c r="B7225" s="121" t="s">
        <v>1379</v>
      </c>
      <c r="C7225" s="118" t="s">
        <v>956</v>
      </c>
      <c r="D7225" s="119" t="s">
        <v>1358</v>
      </c>
      <c r="E7225" s="117"/>
      <c r="G7225" s="110"/>
    </row>
    <row r="7226" spans="2:7" ht="21.75" customHeight="1">
      <c r="B7226" s="121" t="s">
        <v>1379</v>
      </c>
      <c r="C7226" s="118" t="s">
        <v>28</v>
      </c>
      <c r="D7226" s="119" t="s">
        <v>114</v>
      </c>
      <c r="E7226" s="120"/>
      <c r="G7226" s="110"/>
    </row>
    <row r="7227" spans="2:7" ht="21.75" customHeight="1">
      <c r="B7227" s="121" t="s">
        <v>1379</v>
      </c>
      <c r="C7227" s="118" t="s">
        <v>28</v>
      </c>
      <c r="D7227" s="119" t="s">
        <v>107</v>
      </c>
      <c r="E7227" s="117"/>
      <c r="G7227" s="110"/>
    </row>
    <row r="7228" spans="2:7" ht="21.75" customHeight="1">
      <c r="B7228" s="121" t="s">
        <v>1379</v>
      </c>
      <c r="C7228" s="118" t="s">
        <v>40</v>
      </c>
      <c r="D7228" s="119" t="s">
        <v>43</v>
      </c>
      <c r="E7228" s="120"/>
      <c r="G7228" s="110"/>
    </row>
    <row r="7229" spans="2:7" ht="21.75" customHeight="1">
      <c r="B7229" s="121" t="s">
        <v>1379</v>
      </c>
      <c r="C7229" s="118" t="s">
        <v>94</v>
      </c>
      <c r="D7229" s="119" t="s">
        <v>1108</v>
      </c>
      <c r="E7229" s="111"/>
      <c r="G7229" s="110"/>
    </row>
    <row r="7230" spans="2:7" ht="21.75" customHeight="1">
      <c r="B7230" s="121" t="s">
        <v>1379</v>
      </c>
      <c r="C7230" s="118" t="s">
        <v>40</v>
      </c>
      <c r="D7230" s="119" t="s">
        <v>180</v>
      </c>
      <c r="E7230" s="112"/>
      <c r="G7230" s="110"/>
    </row>
    <row r="7231" spans="2:7" ht="21.75" customHeight="1">
      <c r="B7231" s="121" t="s">
        <v>1379</v>
      </c>
      <c r="C7231" s="118" t="s">
        <v>28</v>
      </c>
      <c r="D7231" s="119" t="s">
        <v>126</v>
      </c>
      <c r="E7231" s="112"/>
      <c r="G7231" s="110"/>
    </row>
    <row r="7232" spans="2:7" ht="21.75" customHeight="1">
      <c r="B7232" s="121" t="s">
        <v>1379</v>
      </c>
      <c r="C7232" s="118" t="s">
        <v>2</v>
      </c>
      <c r="D7232" s="119" t="s">
        <v>1380</v>
      </c>
      <c r="E7232" s="113"/>
      <c r="G7232" s="110"/>
    </row>
    <row r="7233" spans="2:7" ht="21.75" customHeight="1">
      <c r="B7233" s="121" t="s">
        <v>1379</v>
      </c>
      <c r="C7233" s="118" t="s">
        <v>2</v>
      </c>
      <c r="D7233" s="119" t="s">
        <v>1381</v>
      </c>
      <c r="E7233" s="32"/>
      <c r="G7233" s="110"/>
    </row>
    <row r="7234" spans="2:7" ht="21.75" customHeight="1">
      <c r="B7234" s="121" t="s">
        <v>1379</v>
      </c>
      <c r="C7234" s="118" t="s">
        <v>40</v>
      </c>
      <c r="D7234" s="119" t="s">
        <v>180</v>
      </c>
      <c r="E7234" s="120"/>
      <c r="G7234" s="110"/>
    </row>
    <row r="7235" spans="2:7" ht="21.75" customHeight="1">
      <c r="B7235" s="121" t="s">
        <v>1379</v>
      </c>
      <c r="C7235" s="118" t="s">
        <v>392</v>
      </c>
      <c r="D7235" s="119" t="s">
        <v>1115</v>
      </c>
      <c r="E7235" s="78"/>
      <c r="G7235" s="110"/>
    </row>
    <row r="7236" spans="2:7" ht="21.75" customHeight="1">
      <c r="B7236" s="121" t="s">
        <v>1379</v>
      </c>
      <c r="C7236" s="118" t="s">
        <v>1306</v>
      </c>
      <c r="D7236" s="119" t="s">
        <v>1238</v>
      </c>
      <c r="E7236" s="78"/>
      <c r="G7236" s="110"/>
    </row>
    <row r="7237" spans="2:7" ht="21.75" customHeight="1">
      <c r="B7237" s="121" t="s">
        <v>1379</v>
      </c>
      <c r="C7237" s="118" t="s">
        <v>184</v>
      </c>
      <c r="D7237" s="119" t="s">
        <v>2546</v>
      </c>
      <c r="E7237" s="78"/>
      <c r="G7237" s="110"/>
    </row>
    <row r="7238" spans="2:7" ht="21.75" customHeight="1">
      <c r="B7238" s="121" t="s">
        <v>1379</v>
      </c>
      <c r="C7238" s="118" t="s">
        <v>2</v>
      </c>
      <c r="D7238" s="119" t="s">
        <v>1380</v>
      </c>
      <c r="E7238" s="78"/>
      <c r="G7238" s="110"/>
    </row>
    <row r="7239" spans="2:7" ht="21.75" customHeight="1">
      <c r="B7239" s="121" t="s">
        <v>1379</v>
      </c>
      <c r="C7239" s="118" t="s">
        <v>94</v>
      </c>
      <c r="D7239" s="119" t="s">
        <v>1183</v>
      </c>
      <c r="E7239" s="78"/>
      <c r="G7239" s="110"/>
    </row>
    <row r="7240" spans="2:7" ht="21.75" customHeight="1">
      <c r="B7240" s="121" t="s">
        <v>1379</v>
      </c>
      <c r="C7240" s="118" t="s">
        <v>1306</v>
      </c>
      <c r="D7240" s="119" t="s">
        <v>1238</v>
      </c>
      <c r="E7240" s="78"/>
      <c r="G7240" s="110"/>
    </row>
    <row r="7241" spans="2:7" ht="21.75" customHeight="1">
      <c r="B7241" s="121">
        <v>41566</v>
      </c>
      <c r="C7241" s="118" t="s">
        <v>2</v>
      </c>
      <c r="D7241" s="119" t="s">
        <v>182</v>
      </c>
      <c r="E7241" s="120" t="s">
        <v>1104</v>
      </c>
      <c r="G7241" s="110"/>
    </row>
    <row r="7242" spans="2:7" ht="21.75" customHeight="1">
      <c r="B7242" s="121">
        <v>41566</v>
      </c>
      <c r="C7242" s="118" t="s">
        <v>18</v>
      </c>
      <c r="D7242" s="119" t="s">
        <v>1362</v>
      </c>
      <c r="E7242" s="120" t="s">
        <v>1104</v>
      </c>
      <c r="G7242" s="110"/>
    </row>
    <row r="7243" spans="2:7" ht="21.75" customHeight="1">
      <c r="B7243" s="121">
        <v>41566</v>
      </c>
      <c r="C7243" s="118" t="s">
        <v>40</v>
      </c>
      <c r="D7243" s="119" t="s">
        <v>180</v>
      </c>
      <c r="E7243" s="120" t="s">
        <v>1104</v>
      </c>
      <c r="G7243" s="110"/>
    </row>
    <row r="7244" spans="2:7" ht="21.75" customHeight="1">
      <c r="B7244" s="121">
        <v>41566</v>
      </c>
      <c r="C7244" s="118" t="s">
        <v>2</v>
      </c>
      <c r="D7244" s="119" t="s">
        <v>182</v>
      </c>
      <c r="E7244" s="117" t="s">
        <v>1104</v>
      </c>
      <c r="G7244" s="110"/>
    </row>
    <row r="7245" spans="2:7" ht="21.75" customHeight="1">
      <c r="B7245" s="121">
        <v>41566</v>
      </c>
      <c r="C7245" s="118" t="s">
        <v>28</v>
      </c>
      <c r="D7245" s="119" t="s">
        <v>1382</v>
      </c>
      <c r="E7245" s="117" t="s">
        <v>1104</v>
      </c>
      <c r="G7245" s="110"/>
    </row>
    <row r="7246" spans="2:7" ht="21.75" customHeight="1">
      <c r="B7246" s="121">
        <v>41566</v>
      </c>
      <c r="C7246" s="118" t="s">
        <v>2</v>
      </c>
      <c r="D7246" s="119" t="s">
        <v>182</v>
      </c>
      <c r="E7246" s="117" t="s">
        <v>1104</v>
      </c>
      <c r="G7246" s="110"/>
    </row>
    <row r="7247" spans="2:7" ht="21.75" customHeight="1">
      <c r="B7247" s="121">
        <v>41566</v>
      </c>
      <c r="C7247" s="118" t="s">
        <v>956</v>
      </c>
      <c r="D7247" s="119" t="s">
        <v>1363</v>
      </c>
      <c r="E7247" s="120" t="s">
        <v>1104</v>
      </c>
      <c r="G7247" s="110"/>
    </row>
    <row r="7248" spans="2:7" ht="21.75" customHeight="1">
      <c r="B7248" s="121">
        <v>41566</v>
      </c>
      <c r="C7248" s="118" t="s">
        <v>40</v>
      </c>
      <c r="D7248" s="119" t="s">
        <v>180</v>
      </c>
      <c r="E7248" s="117" t="s">
        <v>1104</v>
      </c>
      <c r="G7248" s="110"/>
    </row>
    <row r="7249" spans="2:7" ht="21.75" customHeight="1">
      <c r="B7249" s="121">
        <v>41566</v>
      </c>
      <c r="C7249" s="118" t="s">
        <v>40</v>
      </c>
      <c r="D7249" s="119" t="s">
        <v>43</v>
      </c>
      <c r="E7249" s="120" t="s">
        <v>1104</v>
      </c>
      <c r="G7249" s="110"/>
    </row>
    <row r="7250" spans="2:7" ht="21.75" customHeight="1">
      <c r="B7250" s="121">
        <v>41566</v>
      </c>
      <c r="C7250" s="118" t="s">
        <v>2</v>
      </c>
      <c r="D7250" s="119" t="s">
        <v>105</v>
      </c>
      <c r="E7250" s="111" t="s">
        <v>1104</v>
      </c>
      <c r="G7250" s="110"/>
    </row>
    <row r="7251" spans="2:7" ht="21.75" customHeight="1">
      <c r="B7251" s="121">
        <v>41566</v>
      </c>
      <c r="C7251" s="118" t="s">
        <v>2</v>
      </c>
      <c r="D7251" s="119" t="s">
        <v>105</v>
      </c>
      <c r="E7251" s="112" t="s">
        <v>1104</v>
      </c>
      <c r="G7251" s="110"/>
    </row>
    <row r="7252" spans="2:7" ht="21.75" customHeight="1">
      <c r="B7252" s="121">
        <v>41566</v>
      </c>
      <c r="C7252" s="118" t="s">
        <v>18</v>
      </c>
      <c r="D7252" s="119" t="s">
        <v>1383</v>
      </c>
      <c r="E7252" s="112" t="s">
        <v>1104</v>
      </c>
      <c r="G7252" s="110"/>
    </row>
    <row r="7253" spans="2:7" ht="21.75" customHeight="1">
      <c r="B7253" s="121">
        <v>41566</v>
      </c>
      <c r="C7253" s="118" t="s">
        <v>40</v>
      </c>
      <c r="D7253" s="119" t="s">
        <v>180</v>
      </c>
      <c r="E7253" s="163" t="s">
        <v>1104</v>
      </c>
      <c r="G7253" s="110"/>
    </row>
    <row r="7254" spans="2:7" ht="21.75" customHeight="1">
      <c r="B7254" s="121">
        <v>41566</v>
      </c>
      <c r="C7254" s="118" t="s">
        <v>94</v>
      </c>
      <c r="D7254" s="119" t="s">
        <v>1108</v>
      </c>
      <c r="E7254" s="164" t="s">
        <v>1104</v>
      </c>
      <c r="G7254" s="110"/>
    </row>
    <row r="7255" spans="2:7" ht="21.75" customHeight="1">
      <c r="B7255" s="121" t="s">
        <v>1384</v>
      </c>
      <c r="C7255" s="118" t="s">
        <v>40</v>
      </c>
      <c r="D7255" s="119" t="s">
        <v>180</v>
      </c>
      <c r="E7255" s="120"/>
      <c r="G7255" s="110"/>
    </row>
    <row r="7256" spans="2:7" ht="21.75" customHeight="1">
      <c r="B7256" s="121" t="s">
        <v>1384</v>
      </c>
      <c r="C7256" s="118" t="s">
        <v>40</v>
      </c>
      <c r="D7256" s="119" t="s">
        <v>43</v>
      </c>
      <c r="E7256" s="120"/>
      <c r="G7256" s="110"/>
    </row>
    <row r="7257" spans="2:7" ht="21.75" customHeight="1">
      <c r="B7257" s="121" t="s">
        <v>1384</v>
      </c>
      <c r="C7257" s="118" t="s">
        <v>40</v>
      </c>
      <c r="D7257" s="119" t="s">
        <v>180</v>
      </c>
      <c r="E7257" s="120"/>
      <c r="G7257" s="110"/>
    </row>
    <row r="7258" spans="2:7" ht="21.75" customHeight="1">
      <c r="B7258" s="121" t="s">
        <v>1384</v>
      </c>
      <c r="C7258" s="118" t="s">
        <v>2</v>
      </c>
      <c r="D7258" s="119" t="s">
        <v>182</v>
      </c>
      <c r="E7258" s="117"/>
      <c r="G7258" s="110"/>
    </row>
    <row r="7259" spans="2:7" ht="21.75" customHeight="1">
      <c r="B7259" s="121" t="s">
        <v>1384</v>
      </c>
      <c r="C7259" s="118" t="s">
        <v>40</v>
      </c>
      <c r="D7259" s="119" t="s">
        <v>43</v>
      </c>
      <c r="E7259" s="117"/>
      <c r="G7259" s="110"/>
    </row>
    <row r="7260" spans="2:7" ht="21.75" customHeight="1">
      <c r="B7260" s="121" t="s">
        <v>1384</v>
      </c>
      <c r="C7260" s="118" t="s">
        <v>2</v>
      </c>
      <c r="D7260" s="119" t="s">
        <v>182</v>
      </c>
      <c r="E7260" s="117"/>
      <c r="G7260" s="110"/>
    </row>
    <row r="7261" spans="2:7" ht="21.75" customHeight="1">
      <c r="B7261" s="121" t="s">
        <v>1384</v>
      </c>
      <c r="C7261" s="118" t="s">
        <v>28</v>
      </c>
      <c r="D7261" s="119" t="s">
        <v>107</v>
      </c>
      <c r="E7261" s="120"/>
      <c r="G7261" s="110"/>
    </row>
    <row r="7262" spans="2:7" ht="21.75" customHeight="1">
      <c r="B7262" s="121" t="s">
        <v>1384</v>
      </c>
      <c r="C7262" s="118" t="s">
        <v>392</v>
      </c>
      <c r="D7262" s="119" t="s">
        <v>1115</v>
      </c>
      <c r="E7262" s="117"/>
      <c r="G7262" s="110"/>
    </row>
    <row r="7263" spans="2:7" ht="21.75" customHeight="1">
      <c r="B7263" s="121" t="s">
        <v>1384</v>
      </c>
      <c r="C7263" s="118" t="s">
        <v>40</v>
      </c>
      <c r="D7263" s="119" t="s">
        <v>180</v>
      </c>
      <c r="E7263" s="120"/>
      <c r="G7263" s="110"/>
    </row>
    <row r="7264" spans="2:7" ht="21.75" customHeight="1">
      <c r="B7264" s="121" t="s">
        <v>1384</v>
      </c>
      <c r="C7264" s="118" t="s">
        <v>40</v>
      </c>
      <c r="D7264" s="119" t="s">
        <v>43</v>
      </c>
      <c r="E7264" s="111"/>
      <c r="G7264" s="110"/>
    </row>
    <row r="7265" spans="2:7" ht="21.75" customHeight="1">
      <c r="B7265" s="121" t="s">
        <v>1384</v>
      </c>
      <c r="C7265" s="118" t="s">
        <v>28</v>
      </c>
      <c r="D7265" s="119" t="s">
        <v>431</v>
      </c>
      <c r="E7265" s="112"/>
      <c r="G7265" s="110"/>
    </row>
    <row r="7266" spans="2:7" ht="21.75" customHeight="1">
      <c r="B7266" s="121" t="s">
        <v>1384</v>
      </c>
      <c r="C7266" s="118" t="s">
        <v>186</v>
      </c>
      <c r="D7266" s="119" t="s">
        <v>1316</v>
      </c>
      <c r="E7266" s="112"/>
      <c r="G7266" s="110"/>
    </row>
    <row r="7267" spans="2:7" ht="21.75" customHeight="1">
      <c r="B7267" s="121" t="s">
        <v>1384</v>
      </c>
      <c r="C7267" s="118" t="s">
        <v>184</v>
      </c>
      <c r="D7267" s="119" t="s">
        <v>62</v>
      </c>
      <c r="E7267" s="113"/>
      <c r="G7267" s="110"/>
    </row>
    <row r="7268" spans="2:7" ht="21.75" customHeight="1">
      <c r="B7268" s="121" t="s">
        <v>1384</v>
      </c>
      <c r="C7268" s="118" t="s">
        <v>2</v>
      </c>
      <c r="D7268" s="119" t="s">
        <v>182</v>
      </c>
      <c r="E7268" s="32"/>
      <c r="G7268" s="110"/>
    </row>
    <row r="7269" spans="2:7" ht="21.75" customHeight="1">
      <c r="B7269" s="121" t="s">
        <v>1384</v>
      </c>
      <c r="C7269" s="118" t="s">
        <v>40</v>
      </c>
      <c r="D7269" s="118" t="s">
        <v>1192</v>
      </c>
      <c r="E7269" s="120"/>
      <c r="G7269" s="110"/>
    </row>
    <row r="7270" spans="2:7" ht="21.75" customHeight="1">
      <c r="B7270" s="121">
        <v>41569</v>
      </c>
      <c r="C7270" s="118" t="s">
        <v>40</v>
      </c>
      <c r="D7270" s="119" t="s">
        <v>178</v>
      </c>
      <c r="E7270" s="120"/>
      <c r="G7270" s="110"/>
    </row>
    <row r="7271" spans="2:7" ht="21.75" customHeight="1">
      <c r="B7271" s="121">
        <v>41569</v>
      </c>
      <c r="C7271" s="118" t="s">
        <v>28</v>
      </c>
      <c r="D7271" s="119" t="s">
        <v>107</v>
      </c>
      <c r="E7271" s="120"/>
      <c r="G7271" s="110"/>
    </row>
    <row r="7272" spans="2:7" ht="21.75" customHeight="1">
      <c r="B7272" s="121">
        <v>41569</v>
      </c>
      <c r="C7272" s="118" t="s">
        <v>956</v>
      </c>
      <c r="D7272" s="119" t="s">
        <v>1363</v>
      </c>
      <c r="E7272" s="120"/>
      <c r="G7272" s="110"/>
    </row>
    <row r="7273" spans="2:7" ht="21.75" customHeight="1">
      <c r="B7273" s="121">
        <v>41569</v>
      </c>
      <c r="C7273" s="118" t="s">
        <v>956</v>
      </c>
      <c r="D7273" s="119" t="s">
        <v>1363</v>
      </c>
      <c r="E7273" s="117"/>
      <c r="G7273" s="110"/>
    </row>
    <row r="7274" spans="2:7" ht="21.75" customHeight="1">
      <c r="B7274" s="121">
        <v>41569</v>
      </c>
      <c r="C7274" s="118" t="s">
        <v>28</v>
      </c>
      <c r="D7274" s="119" t="s">
        <v>1204</v>
      </c>
      <c r="E7274" s="117"/>
      <c r="G7274" s="110"/>
    </row>
    <row r="7275" spans="2:7" ht="21.75" customHeight="1">
      <c r="B7275" s="121">
        <v>41569</v>
      </c>
      <c r="C7275" s="118" t="s">
        <v>28</v>
      </c>
      <c r="D7275" s="119" t="s">
        <v>107</v>
      </c>
      <c r="E7275" s="117"/>
      <c r="G7275" s="110"/>
    </row>
    <row r="7276" spans="2:7" ht="21.75" customHeight="1">
      <c r="B7276" s="121">
        <v>41569</v>
      </c>
      <c r="C7276" s="118" t="s">
        <v>956</v>
      </c>
      <c r="D7276" s="119" t="s">
        <v>1363</v>
      </c>
      <c r="E7276" s="120"/>
      <c r="G7276" s="110"/>
    </row>
    <row r="7277" spans="2:7" ht="21.75" customHeight="1">
      <c r="B7277" s="121">
        <v>41569</v>
      </c>
      <c r="C7277" s="118" t="s">
        <v>40</v>
      </c>
      <c r="D7277" s="119" t="s">
        <v>180</v>
      </c>
      <c r="E7277" s="117"/>
      <c r="G7277" s="110"/>
    </row>
    <row r="7278" spans="2:7" ht="21.75" customHeight="1">
      <c r="B7278" s="121">
        <v>41569</v>
      </c>
      <c r="C7278" s="118" t="s">
        <v>40</v>
      </c>
      <c r="D7278" s="119" t="s">
        <v>180</v>
      </c>
      <c r="E7278" s="120"/>
      <c r="G7278" s="110"/>
    </row>
    <row r="7279" spans="2:7" ht="21.75" customHeight="1">
      <c r="B7279" s="121">
        <v>41569</v>
      </c>
      <c r="C7279" s="118" t="s">
        <v>40</v>
      </c>
      <c r="D7279" s="119" t="s">
        <v>178</v>
      </c>
      <c r="E7279" s="111"/>
      <c r="G7279" s="110"/>
    </row>
    <row r="7280" spans="2:7" ht="21.75" customHeight="1">
      <c r="B7280" s="121">
        <v>41569</v>
      </c>
      <c r="C7280" s="118" t="s">
        <v>392</v>
      </c>
      <c r="D7280" s="119" t="s">
        <v>1115</v>
      </c>
      <c r="E7280" s="112"/>
      <c r="G7280" s="110"/>
    </row>
    <row r="7281" spans="2:7" ht="21.75" customHeight="1">
      <c r="B7281" s="121">
        <v>41569</v>
      </c>
      <c r="C7281" s="118" t="s">
        <v>94</v>
      </c>
      <c r="D7281" s="119" t="s">
        <v>1108</v>
      </c>
      <c r="E7281" s="112"/>
      <c r="G7281" s="110"/>
    </row>
    <row r="7282" spans="2:7" ht="21.75" customHeight="1">
      <c r="B7282" s="121">
        <v>41569</v>
      </c>
      <c r="C7282" s="118" t="s">
        <v>184</v>
      </c>
      <c r="D7282" s="119" t="s">
        <v>2550</v>
      </c>
      <c r="E7282" s="113"/>
      <c r="G7282" s="110"/>
    </row>
    <row r="7283" spans="2:7" ht="21.75" customHeight="1">
      <c r="B7283" s="121">
        <v>41569</v>
      </c>
      <c r="C7283" s="118" t="s">
        <v>2</v>
      </c>
      <c r="D7283" s="119" t="s">
        <v>1385</v>
      </c>
      <c r="E7283" s="32"/>
      <c r="G7283" s="110"/>
    </row>
    <row r="7284" spans="2:7" ht="21.75" customHeight="1">
      <c r="B7284" s="121">
        <v>41569</v>
      </c>
      <c r="C7284" s="118" t="s">
        <v>2</v>
      </c>
      <c r="D7284" s="118" t="s">
        <v>105</v>
      </c>
      <c r="E7284" s="120"/>
      <c r="G7284" s="110"/>
    </row>
    <row r="7285" spans="2:7" ht="21.75" customHeight="1">
      <c r="B7285" s="121">
        <v>41569</v>
      </c>
      <c r="C7285" s="118" t="s">
        <v>2</v>
      </c>
      <c r="D7285" s="118" t="s">
        <v>1385</v>
      </c>
      <c r="E7285" s="78"/>
      <c r="G7285" s="110"/>
    </row>
    <row r="7286" spans="2:7" ht="21.75" customHeight="1">
      <c r="B7286" s="121" t="s">
        <v>1386</v>
      </c>
      <c r="C7286" s="118" t="s">
        <v>28</v>
      </c>
      <c r="D7286" s="119" t="s">
        <v>107</v>
      </c>
      <c r="E7286" s="120"/>
      <c r="G7286" s="110"/>
    </row>
    <row r="7287" spans="2:7" ht="21.75" customHeight="1">
      <c r="B7287" s="121" t="s">
        <v>1386</v>
      </c>
      <c r="C7287" s="118" t="s">
        <v>28</v>
      </c>
      <c r="D7287" s="119" t="s">
        <v>107</v>
      </c>
      <c r="E7287" s="120"/>
      <c r="G7287" s="110"/>
    </row>
    <row r="7288" spans="2:7" ht="21.75" customHeight="1">
      <c r="B7288" s="121" t="s">
        <v>1386</v>
      </c>
      <c r="C7288" s="118" t="s">
        <v>155</v>
      </c>
      <c r="D7288" s="119" t="s">
        <v>1110</v>
      </c>
      <c r="E7288" s="120"/>
      <c r="G7288" s="110"/>
    </row>
    <row r="7289" spans="2:7" ht="21.75" customHeight="1">
      <c r="B7289" s="121" t="s">
        <v>1386</v>
      </c>
      <c r="C7289" s="118" t="s">
        <v>40</v>
      </c>
      <c r="D7289" s="119" t="s">
        <v>180</v>
      </c>
      <c r="E7289" s="117"/>
      <c r="G7289" s="110"/>
    </row>
    <row r="7290" spans="2:7" ht="21.75" customHeight="1">
      <c r="B7290" s="121" t="s">
        <v>1386</v>
      </c>
      <c r="C7290" s="118" t="s">
        <v>2</v>
      </c>
      <c r="D7290" s="119" t="s">
        <v>1160</v>
      </c>
      <c r="E7290" s="117"/>
      <c r="G7290" s="110"/>
    </row>
    <row r="7291" spans="2:7" ht="21.75" customHeight="1">
      <c r="B7291" s="121" t="s">
        <v>1386</v>
      </c>
      <c r="C7291" s="118" t="s">
        <v>40</v>
      </c>
      <c r="D7291" s="119" t="s">
        <v>180</v>
      </c>
      <c r="E7291" s="117"/>
      <c r="G7291" s="110"/>
    </row>
    <row r="7292" spans="2:7" ht="21.75" customHeight="1">
      <c r="B7292" s="121" t="s">
        <v>1386</v>
      </c>
      <c r="C7292" s="118" t="s">
        <v>40</v>
      </c>
      <c r="D7292" s="119" t="s">
        <v>43</v>
      </c>
      <c r="E7292" s="120"/>
      <c r="G7292" s="110"/>
    </row>
    <row r="7293" spans="2:7" ht="21.75" customHeight="1">
      <c r="B7293" s="121" t="s">
        <v>1386</v>
      </c>
      <c r="C7293" s="118" t="s">
        <v>28</v>
      </c>
      <c r="D7293" s="119" t="s">
        <v>107</v>
      </c>
      <c r="E7293" s="117"/>
      <c r="G7293" s="110"/>
    </row>
    <row r="7294" spans="2:7" ht="21.75" customHeight="1">
      <c r="B7294" s="121" t="s">
        <v>1386</v>
      </c>
      <c r="C7294" s="118" t="s">
        <v>2</v>
      </c>
      <c r="D7294" s="119" t="s">
        <v>182</v>
      </c>
      <c r="E7294" s="120"/>
      <c r="G7294" s="110"/>
    </row>
    <row r="7295" spans="2:7" ht="21.75" customHeight="1">
      <c r="B7295" s="121" t="s">
        <v>1386</v>
      </c>
      <c r="C7295" s="118" t="s">
        <v>40</v>
      </c>
      <c r="D7295" s="119" t="s">
        <v>43</v>
      </c>
      <c r="E7295" s="111"/>
      <c r="G7295" s="110"/>
    </row>
    <row r="7296" spans="2:7" ht="21.75" customHeight="1">
      <c r="B7296" s="121" t="s">
        <v>1386</v>
      </c>
      <c r="C7296" s="118" t="s">
        <v>28</v>
      </c>
      <c r="D7296" s="119" t="s">
        <v>107</v>
      </c>
      <c r="E7296" s="112"/>
      <c r="G7296" s="110"/>
    </row>
    <row r="7297" spans="2:7" ht="21.75" customHeight="1">
      <c r="B7297" s="121" t="s">
        <v>1386</v>
      </c>
      <c r="C7297" s="118" t="s">
        <v>40</v>
      </c>
      <c r="D7297" s="119" t="s">
        <v>43</v>
      </c>
      <c r="E7297" s="112"/>
      <c r="G7297" s="110"/>
    </row>
    <row r="7298" spans="2:7" ht="21.75" customHeight="1">
      <c r="B7298" s="121" t="s">
        <v>1386</v>
      </c>
      <c r="C7298" s="118" t="s">
        <v>40</v>
      </c>
      <c r="D7298" s="119" t="s">
        <v>180</v>
      </c>
      <c r="E7298" s="113"/>
      <c r="G7298" s="110"/>
    </row>
    <row r="7299" spans="2:7" ht="21.75" customHeight="1">
      <c r="B7299" s="121" t="s">
        <v>1386</v>
      </c>
      <c r="C7299" s="118" t="s">
        <v>28</v>
      </c>
      <c r="D7299" s="119" t="s">
        <v>1204</v>
      </c>
      <c r="E7299" s="32"/>
      <c r="G7299" s="110"/>
    </row>
    <row r="7300" spans="2:7" ht="21.75" customHeight="1">
      <c r="B7300" s="121" t="s">
        <v>1386</v>
      </c>
      <c r="C7300" s="118" t="s">
        <v>28</v>
      </c>
      <c r="D7300" s="119" t="s">
        <v>431</v>
      </c>
      <c r="E7300" s="120"/>
      <c r="G7300" s="110"/>
    </row>
    <row r="7301" spans="2:7" ht="21.75" customHeight="1">
      <c r="B7301" s="121" t="s">
        <v>1386</v>
      </c>
      <c r="C7301" s="118" t="s">
        <v>40</v>
      </c>
      <c r="D7301" s="119" t="s">
        <v>43</v>
      </c>
      <c r="E7301" s="78"/>
      <c r="G7301" s="110"/>
    </row>
    <row r="7302" spans="2:7" ht="21.75" customHeight="1">
      <c r="B7302" s="121" t="s">
        <v>1386</v>
      </c>
      <c r="C7302" s="118" t="s">
        <v>2</v>
      </c>
      <c r="D7302" s="119" t="s">
        <v>182</v>
      </c>
      <c r="E7302" s="78"/>
      <c r="G7302" s="110"/>
    </row>
    <row r="7303" spans="2:7" ht="21.75" customHeight="1">
      <c r="B7303" s="121" t="s">
        <v>1386</v>
      </c>
      <c r="C7303" s="118" t="s">
        <v>2</v>
      </c>
      <c r="D7303" s="119" t="s">
        <v>1387</v>
      </c>
      <c r="E7303" s="78"/>
      <c r="G7303" s="110"/>
    </row>
    <row r="7304" spans="2:7" ht="21.75" customHeight="1">
      <c r="B7304" s="121" t="s">
        <v>1388</v>
      </c>
      <c r="C7304" s="118" t="s">
        <v>40</v>
      </c>
      <c r="D7304" s="119" t="s">
        <v>180</v>
      </c>
      <c r="E7304" s="120"/>
      <c r="G7304" s="110"/>
    </row>
    <row r="7305" spans="2:7" ht="21.75" customHeight="1">
      <c r="B7305" s="121" t="s">
        <v>1388</v>
      </c>
      <c r="C7305" s="118" t="s">
        <v>28</v>
      </c>
      <c r="D7305" s="119" t="s">
        <v>107</v>
      </c>
      <c r="E7305" s="120"/>
      <c r="G7305" s="110"/>
    </row>
    <row r="7306" spans="2:7" ht="21.75" customHeight="1">
      <c r="B7306" s="121" t="s">
        <v>1388</v>
      </c>
      <c r="C7306" s="118" t="s">
        <v>392</v>
      </c>
      <c r="D7306" s="119" t="s">
        <v>1115</v>
      </c>
      <c r="E7306" s="120"/>
      <c r="G7306" s="110"/>
    </row>
    <row r="7307" spans="2:7" ht="21.75" customHeight="1">
      <c r="B7307" s="121" t="s">
        <v>1388</v>
      </c>
      <c r="C7307" s="118" t="s">
        <v>40</v>
      </c>
      <c r="D7307" s="119" t="s">
        <v>43</v>
      </c>
      <c r="E7307" s="117"/>
      <c r="G7307" s="110"/>
    </row>
    <row r="7308" spans="2:7" ht="21.75" customHeight="1">
      <c r="B7308" s="121" t="s">
        <v>1388</v>
      </c>
      <c r="C7308" s="118" t="s">
        <v>2</v>
      </c>
      <c r="D7308" s="119" t="s">
        <v>1163</v>
      </c>
      <c r="E7308" s="117"/>
      <c r="G7308" s="110"/>
    </row>
    <row r="7309" spans="2:7" ht="21.75" customHeight="1">
      <c r="B7309" s="121" t="s">
        <v>1388</v>
      </c>
      <c r="C7309" s="118" t="s">
        <v>2</v>
      </c>
      <c r="D7309" s="119" t="s">
        <v>182</v>
      </c>
      <c r="E7309" s="117"/>
      <c r="G7309" s="110"/>
    </row>
    <row r="7310" spans="2:7" ht="21.75" customHeight="1">
      <c r="B7310" s="121" t="s">
        <v>1388</v>
      </c>
      <c r="C7310" s="118" t="s">
        <v>28</v>
      </c>
      <c r="D7310" s="119" t="s">
        <v>431</v>
      </c>
      <c r="E7310" s="120"/>
      <c r="G7310" s="110"/>
    </row>
    <row r="7311" spans="2:7" ht="21.75" customHeight="1">
      <c r="B7311" s="121" t="s">
        <v>1388</v>
      </c>
      <c r="C7311" s="118" t="s">
        <v>184</v>
      </c>
      <c r="D7311" s="119" t="s">
        <v>62</v>
      </c>
      <c r="E7311" s="117"/>
      <c r="G7311" s="110"/>
    </row>
    <row r="7312" spans="2:7" ht="21.75" customHeight="1">
      <c r="B7312" s="121" t="s">
        <v>1388</v>
      </c>
      <c r="C7312" s="118" t="s">
        <v>40</v>
      </c>
      <c r="D7312" s="119" t="s">
        <v>180</v>
      </c>
      <c r="E7312" s="120"/>
      <c r="G7312" s="110"/>
    </row>
    <row r="7313" spans="2:7" ht="21.75" customHeight="1">
      <c r="B7313" s="121" t="s">
        <v>1388</v>
      </c>
      <c r="C7313" s="118" t="s">
        <v>18</v>
      </c>
      <c r="D7313" s="119" t="s">
        <v>112</v>
      </c>
      <c r="E7313" s="111"/>
      <c r="G7313" s="110"/>
    </row>
    <row r="7314" spans="2:7" ht="21.75" customHeight="1">
      <c r="B7314" s="121" t="s">
        <v>1388</v>
      </c>
      <c r="C7314" s="118" t="s">
        <v>28</v>
      </c>
      <c r="D7314" s="119" t="s">
        <v>431</v>
      </c>
      <c r="E7314" s="112"/>
      <c r="G7314" s="110"/>
    </row>
    <row r="7315" spans="2:7" ht="21.75" customHeight="1">
      <c r="B7315" s="121" t="s">
        <v>1388</v>
      </c>
      <c r="C7315" s="118" t="s">
        <v>2</v>
      </c>
      <c r="D7315" s="119" t="s">
        <v>182</v>
      </c>
      <c r="E7315" s="112"/>
      <c r="G7315" s="110"/>
    </row>
    <row r="7316" spans="2:7" ht="21.75" customHeight="1">
      <c r="B7316" s="121" t="s">
        <v>1388</v>
      </c>
      <c r="C7316" s="118" t="s">
        <v>2</v>
      </c>
      <c r="D7316" s="119" t="s">
        <v>1160</v>
      </c>
      <c r="E7316" s="113"/>
      <c r="G7316" s="110"/>
    </row>
    <row r="7317" spans="2:7" ht="21.75" customHeight="1">
      <c r="B7317" s="121" t="s">
        <v>1388</v>
      </c>
      <c r="C7317" s="118" t="s">
        <v>2</v>
      </c>
      <c r="D7317" s="119" t="s">
        <v>182</v>
      </c>
      <c r="E7317" s="32"/>
      <c r="G7317" s="110"/>
    </row>
    <row r="7318" spans="2:7" ht="21.75" customHeight="1">
      <c r="B7318" s="121" t="s">
        <v>1388</v>
      </c>
      <c r="C7318" s="118" t="s">
        <v>40</v>
      </c>
      <c r="D7318" s="119" t="s">
        <v>180</v>
      </c>
      <c r="E7318" s="120"/>
      <c r="G7318" s="110"/>
    </row>
    <row r="7319" spans="2:7" ht="21.75" customHeight="1">
      <c r="B7319" s="121" t="s">
        <v>1388</v>
      </c>
      <c r="C7319" s="118" t="s">
        <v>40</v>
      </c>
      <c r="D7319" s="119" t="s">
        <v>1192</v>
      </c>
      <c r="E7319" s="78"/>
      <c r="G7319" s="110"/>
    </row>
    <row r="7320" spans="2:7" ht="21.75" customHeight="1">
      <c r="B7320" s="121" t="s">
        <v>1388</v>
      </c>
      <c r="C7320" s="118" t="s">
        <v>94</v>
      </c>
      <c r="D7320" s="119" t="s">
        <v>1316</v>
      </c>
      <c r="E7320" s="78"/>
      <c r="G7320" s="110"/>
    </row>
    <row r="7321" spans="2:7" ht="21.75" customHeight="1">
      <c r="B7321" s="121" t="s">
        <v>1388</v>
      </c>
      <c r="C7321" s="118" t="s">
        <v>155</v>
      </c>
      <c r="D7321" s="119" t="s">
        <v>1389</v>
      </c>
      <c r="E7321" s="78"/>
      <c r="G7321" s="110"/>
    </row>
    <row r="7322" spans="2:7" ht="21.75" customHeight="1">
      <c r="B7322" s="121" t="s">
        <v>1388</v>
      </c>
      <c r="C7322" s="118" t="s">
        <v>1306</v>
      </c>
      <c r="D7322" s="119" t="s">
        <v>1390</v>
      </c>
      <c r="E7322" s="78"/>
      <c r="G7322" s="110"/>
    </row>
    <row r="7323" spans="2:7" ht="21.75" customHeight="1">
      <c r="B7323" s="121" t="s">
        <v>1388</v>
      </c>
      <c r="C7323" s="118" t="s">
        <v>40</v>
      </c>
      <c r="D7323" s="119" t="s">
        <v>1192</v>
      </c>
      <c r="E7323" s="78"/>
      <c r="G7323" s="110"/>
    </row>
    <row r="7324" spans="2:7" ht="21.75" customHeight="1">
      <c r="B7324" s="121" t="s">
        <v>1391</v>
      </c>
      <c r="C7324" s="118" t="s">
        <v>2</v>
      </c>
      <c r="D7324" s="119" t="s">
        <v>182</v>
      </c>
      <c r="E7324" s="120"/>
      <c r="G7324" s="110"/>
    </row>
    <row r="7325" spans="2:7" ht="21.75" customHeight="1">
      <c r="B7325" s="121" t="s">
        <v>1391</v>
      </c>
      <c r="C7325" s="118" t="s">
        <v>28</v>
      </c>
      <c r="D7325" s="119" t="s">
        <v>107</v>
      </c>
      <c r="E7325" s="120"/>
      <c r="G7325" s="110"/>
    </row>
    <row r="7326" spans="2:7" ht="21.75" customHeight="1">
      <c r="B7326" s="121" t="s">
        <v>1391</v>
      </c>
      <c r="C7326" s="118" t="s">
        <v>28</v>
      </c>
      <c r="D7326" s="119" t="s">
        <v>1360</v>
      </c>
      <c r="E7326" s="120"/>
      <c r="G7326" s="110"/>
    </row>
    <row r="7327" spans="2:7" ht="21.75" customHeight="1">
      <c r="B7327" s="121" t="s">
        <v>1391</v>
      </c>
      <c r="C7327" s="118" t="s">
        <v>40</v>
      </c>
      <c r="D7327" s="119" t="s">
        <v>180</v>
      </c>
      <c r="E7327" s="117"/>
      <c r="G7327" s="110"/>
    </row>
    <row r="7328" spans="2:7" ht="21.75" customHeight="1">
      <c r="B7328" s="121" t="s">
        <v>1391</v>
      </c>
      <c r="C7328" s="118" t="s">
        <v>2</v>
      </c>
      <c r="D7328" s="119" t="s">
        <v>182</v>
      </c>
      <c r="E7328" s="117"/>
      <c r="G7328" s="110"/>
    </row>
    <row r="7329" spans="2:7" ht="21.75" customHeight="1">
      <c r="B7329" s="121" t="s">
        <v>1391</v>
      </c>
      <c r="C7329" s="118" t="s">
        <v>1280</v>
      </c>
      <c r="D7329" s="119" t="s">
        <v>1110</v>
      </c>
      <c r="E7329" s="117"/>
      <c r="G7329" s="110"/>
    </row>
    <row r="7330" spans="2:7" ht="21.75" customHeight="1">
      <c r="B7330" s="121" t="s">
        <v>1391</v>
      </c>
      <c r="C7330" s="118" t="s">
        <v>94</v>
      </c>
      <c r="D7330" s="119" t="s">
        <v>1316</v>
      </c>
      <c r="E7330" s="120"/>
      <c r="G7330" s="110"/>
    </row>
    <row r="7331" spans="2:7" ht="21.75" customHeight="1">
      <c r="B7331" s="121" t="s">
        <v>1391</v>
      </c>
      <c r="C7331" s="118" t="s">
        <v>40</v>
      </c>
      <c r="D7331" s="119" t="s">
        <v>180</v>
      </c>
      <c r="E7331" s="117"/>
      <c r="G7331" s="110"/>
    </row>
    <row r="7332" spans="2:7" ht="21.75" customHeight="1">
      <c r="B7332" s="121" t="s">
        <v>1391</v>
      </c>
      <c r="C7332" s="118" t="s">
        <v>2</v>
      </c>
      <c r="D7332" s="119" t="s">
        <v>182</v>
      </c>
      <c r="E7332" s="120"/>
      <c r="G7332" s="110"/>
    </row>
    <row r="7333" spans="2:7" ht="21.75" customHeight="1">
      <c r="B7333" s="121" t="s">
        <v>1391</v>
      </c>
      <c r="C7333" s="118" t="s">
        <v>28</v>
      </c>
      <c r="D7333" s="119" t="s">
        <v>1392</v>
      </c>
      <c r="E7333" s="111"/>
      <c r="G7333" s="110"/>
    </row>
    <row r="7334" spans="2:7" ht="21.75" customHeight="1">
      <c r="B7334" s="121" t="s">
        <v>1391</v>
      </c>
      <c r="C7334" s="118" t="s">
        <v>1280</v>
      </c>
      <c r="D7334" s="119" t="s">
        <v>1110</v>
      </c>
      <c r="E7334" s="112"/>
      <c r="G7334" s="110"/>
    </row>
    <row r="7335" spans="2:7" ht="21.75" customHeight="1">
      <c r="B7335" s="121" t="s">
        <v>1391</v>
      </c>
      <c r="C7335" s="118" t="s">
        <v>28</v>
      </c>
      <c r="D7335" s="119" t="s">
        <v>1392</v>
      </c>
      <c r="E7335" s="112"/>
      <c r="G7335" s="110"/>
    </row>
    <row r="7336" spans="2:7" ht="21.75" customHeight="1">
      <c r="B7336" s="121" t="s">
        <v>1391</v>
      </c>
      <c r="C7336" s="118" t="s">
        <v>184</v>
      </c>
      <c r="D7336" s="119" t="s">
        <v>2550</v>
      </c>
      <c r="E7336" s="113"/>
      <c r="G7336" s="110"/>
    </row>
    <row r="7337" spans="2:7" ht="21.75" customHeight="1">
      <c r="B7337" s="121" t="s">
        <v>1391</v>
      </c>
      <c r="C7337" s="118" t="s">
        <v>956</v>
      </c>
      <c r="D7337" s="119" t="s">
        <v>1393</v>
      </c>
      <c r="E7337" s="32"/>
      <c r="G7337" s="110"/>
    </row>
    <row r="7338" spans="2:7" ht="21.75" customHeight="1">
      <c r="B7338" s="121" t="s">
        <v>1391</v>
      </c>
      <c r="C7338" s="118" t="s">
        <v>40</v>
      </c>
      <c r="D7338" s="118" t="s">
        <v>1192</v>
      </c>
      <c r="E7338" s="120"/>
      <c r="G7338" s="110"/>
    </row>
    <row r="7339" spans="2:7" ht="21.75" customHeight="1">
      <c r="B7339" s="121" t="s">
        <v>1391</v>
      </c>
      <c r="C7339" s="118" t="s">
        <v>40</v>
      </c>
      <c r="D7339" s="118" t="s">
        <v>180</v>
      </c>
      <c r="E7339" s="78"/>
      <c r="G7339" s="110"/>
    </row>
    <row r="7340" spans="2:7" ht="21.75" customHeight="1">
      <c r="B7340" s="121" t="s">
        <v>1391</v>
      </c>
      <c r="C7340" s="118" t="s">
        <v>184</v>
      </c>
      <c r="D7340" s="118" t="s">
        <v>2550</v>
      </c>
      <c r="E7340" s="78"/>
      <c r="G7340" s="110"/>
    </row>
    <row r="7341" spans="2:7" ht="21.75" customHeight="1">
      <c r="B7341" s="121" t="s">
        <v>1394</v>
      </c>
      <c r="C7341" s="118" t="s">
        <v>28</v>
      </c>
      <c r="D7341" s="119" t="s">
        <v>431</v>
      </c>
      <c r="E7341" s="120"/>
      <c r="G7341" s="110"/>
    </row>
    <row r="7342" spans="2:7" ht="21.75" customHeight="1">
      <c r="B7342" s="121" t="s">
        <v>1394</v>
      </c>
      <c r="C7342" s="118" t="s">
        <v>94</v>
      </c>
      <c r="D7342" s="119" t="s">
        <v>1316</v>
      </c>
      <c r="E7342" s="120"/>
      <c r="G7342" s="110"/>
    </row>
    <row r="7343" spans="2:7" ht="21.75" customHeight="1">
      <c r="B7343" s="121" t="s">
        <v>1394</v>
      </c>
      <c r="C7343" s="118" t="s">
        <v>18</v>
      </c>
      <c r="D7343" s="119" t="s">
        <v>1271</v>
      </c>
      <c r="E7343" s="120"/>
      <c r="G7343" s="110"/>
    </row>
    <row r="7344" spans="2:7" ht="21.75" customHeight="1">
      <c r="B7344" s="121" t="s">
        <v>1394</v>
      </c>
      <c r="C7344" s="118" t="s">
        <v>956</v>
      </c>
      <c r="D7344" s="119" t="s">
        <v>1395</v>
      </c>
      <c r="E7344" s="117"/>
      <c r="G7344" s="110"/>
    </row>
    <row r="7345" spans="2:7" ht="21.75" customHeight="1">
      <c r="B7345" s="121" t="s">
        <v>1394</v>
      </c>
      <c r="C7345" s="118" t="s">
        <v>184</v>
      </c>
      <c r="D7345" s="119" t="s">
        <v>2546</v>
      </c>
      <c r="E7345" s="117"/>
      <c r="G7345" s="110"/>
    </row>
    <row r="7346" spans="2:7" ht="21.75" customHeight="1">
      <c r="B7346" s="121" t="s">
        <v>1394</v>
      </c>
      <c r="C7346" s="118" t="s">
        <v>2</v>
      </c>
      <c r="D7346" s="119" t="s">
        <v>182</v>
      </c>
      <c r="E7346" s="117"/>
      <c r="G7346" s="110"/>
    </row>
    <row r="7347" spans="2:7" ht="21.75" customHeight="1">
      <c r="B7347" s="121" t="s">
        <v>1394</v>
      </c>
      <c r="C7347" s="118" t="s">
        <v>40</v>
      </c>
      <c r="D7347" s="119" t="s">
        <v>180</v>
      </c>
      <c r="E7347" s="120"/>
      <c r="G7347" s="110"/>
    </row>
    <row r="7348" spans="2:7" ht="21.75" customHeight="1">
      <c r="B7348" s="121" t="s">
        <v>1394</v>
      </c>
      <c r="C7348" s="118" t="s">
        <v>40</v>
      </c>
      <c r="D7348" s="119" t="s">
        <v>180</v>
      </c>
      <c r="E7348" s="117"/>
      <c r="G7348" s="110"/>
    </row>
    <row r="7349" spans="2:7" ht="21.75" customHeight="1">
      <c r="B7349" s="121" t="s">
        <v>1394</v>
      </c>
      <c r="C7349" s="118" t="s">
        <v>28</v>
      </c>
      <c r="D7349" s="119" t="s">
        <v>431</v>
      </c>
      <c r="E7349" s="120"/>
      <c r="G7349" s="110"/>
    </row>
    <row r="7350" spans="2:7" ht="21.75" customHeight="1">
      <c r="B7350" s="121" t="s">
        <v>1394</v>
      </c>
      <c r="C7350" s="118" t="s">
        <v>28</v>
      </c>
      <c r="D7350" s="119" t="s">
        <v>431</v>
      </c>
      <c r="E7350" s="111"/>
      <c r="G7350" s="110"/>
    </row>
    <row r="7351" spans="2:7" ht="21.75" customHeight="1">
      <c r="B7351" s="121" t="s">
        <v>1394</v>
      </c>
      <c r="C7351" s="118" t="s">
        <v>2</v>
      </c>
      <c r="D7351" s="119" t="s">
        <v>182</v>
      </c>
      <c r="E7351" s="112"/>
      <c r="G7351" s="110"/>
    </row>
    <row r="7352" spans="2:7" ht="21.75" customHeight="1">
      <c r="B7352" s="121" t="s">
        <v>1394</v>
      </c>
      <c r="C7352" s="118" t="s">
        <v>40</v>
      </c>
      <c r="D7352" s="119" t="s">
        <v>1192</v>
      </c>
      <c r="E7352" s="112"/>
      <c r="G7352" s="110"/>
    </row>
    <row r="7353" spans="2:7" ht="21.75" customHeight="1">
      <c r="B7353" s="121" t="s">
        <v>1394</v>
      </c>
      <c r="C7353" s="118" t="s">
        <v>155</v>
      </c>
      <c r="D7353" s="119" t="s">
        <v>1110</v>
      </c>
      <c r="E7353" s="113"/>
      <c r="G7353" s="110"/>
    </row>
    <row r="7354" spans="2:7" ht="21.75" customHeight="1">
      <c r="B7354" s="121" t="s">
        <v>1394</v>
      </c>
      <c r="C7354" s="118" t="s">
        <v>94</v>
      </c>
      <c r="D7354" s="119" t="s">
        <v>1316</v>
      </c>
      <c r="E7354" s="32"/>
      <c r="G7354" s="110"/>
    </row>
    <row r="7355" spans="2:7" ht="21.75" customHeight="1">
      <c r="B7355" s="121" t="s">
        <v>1394</v>
      </c>
      <c r="C7355" s="118" t="s">
        <v>40</v>
      </c>
      <c r="D7355" s="118" t="s">
        <v>180</v>
      </c>
      <c r="E7355" s="120"/>
      <c r="G7355" s="110"/>
    </row>
    <row r="7356" spans="2:7" ht="21.75" customHeight="1">
      <c r="B7356" s="121" t="s">
        <v>1394</v>
      </c>
      <c r="C7356" s="118" t="s">
        <v>2</v>
      </c>
      <c r="D7356" s="118" t="s">
        <v>1160</v>
      </c>
      <c r="E7356" s="78"/>
      <c r="G7356" s="110"/>
    </row>
    <row r="7357" spans="2:7" ht="21.75" customHeight="1">
      <c r="B7357" s="121" t="s">
        <v>1396</v>
      </c>
      <c r="C7357" s="118" t="s">
        <v>40</v>
      </c>
      <c r="D7357" s="119" t="s">
        <v>43</v>
      </c>
      <c r="E7357" s="120"/>
      <c r="G7357" s="110"/>
    </row>
    <row r="7358" spans="2:7" ht="21.75" customHeight="1">
      <c r="B7358" s="121" t="s">
        <v>1396</v>
      </c>
      <c r="C7358" s="118" t="s">
        <v>40</v>
      </c>
      <c r="D7358" s="119" t="s">
        <v>180</v>
      </c>
      <c r="E7358" s="120"/>
      <c r="G7358" s="110"/>
    </row>
    <row r="7359" spans="2:7" ht="21.75" customHeight="1">
      <c r="B7359" s="121" t="s">
        <v>1396</v>
      </c>
      <c r="C7359" s="118" t="s">
        <v>40</v>
      </c>
      <c r="D7359" s="119" t="s">
        <v>1218</v>
      </c>
      <c r="E7359" s="120"/>
      <c r="G7359" s="110"/>
    </row>
    <row r="7360" spans="2:7" ht="21.75" customHeight="1">
      <c r="B7360" s="121" t="s">
        <v>1396</v>
      </c>
      <c r="C7360" s="118" t="s">
        <v>956</v>
      </c>
      <c r="D7360" s="119" t="s">
        <v>1397</v>
      </c>
      <c r="E7360" s="117"/>
      <c r="G7360" s="110"/>
    </row>
    <row r="7361" spans="2:7" ht="21.75" customHeight="1">
      <c r="B7361" s="121" t="s">
        <v>1396</v>
      </c>
      <c r="C7361" s="118" t="s">
        <v>40</v>
      </c>
      <c r="D7361" s="119" t="s">
        <v>180</v>
      </c>
      <c r="E7361" s="117"/>
      <c r="G7361" s="110"/>
    </row>
    <row r="7362" spans="2:7" ht="21.75" customHeight="1">
      <c r="B7362" s="121" t="s">
        <v>1396</v>
      </c>
      <c r="C7362" s="118" t="s">
        <v>184</v>
      </c>
      <c r="D7362" s="119" t="s">
        <v>2550</v>
      </c>
      <c r="E7362" s="117"/>
      <c r="G7362" s="110"/>
    </row>
    <row r="7363" spans="2:7" ht="21.75" customHeight="1">
      <c r="B7363" s="121" t="s">
        <v>1396</v>
      </c>
      <c r="C7363" s="118" t="s">
        <v>18</v>
      </c>
      <c r="D7363" s="119" t="s">
        <v>112</v>
      </c>
      <c r="E7363" s="120"/>
      <c r="G7363" s="110"/>
    </row>
    <row r="7364" spans="2:7" ht="21.75" customHeight="1">
      <c r="B7364" s="121" t="s">
        <v>1396</v>
      </c>
      <c r="C7364" s="118" t="s">
        <v>94</v>
      </c>
      <c r="D7364" s="119" t="s">
        <v>1398</v>
      </c>
      <c r="E7364" s="117"/>
      <c r="G7364" s="110"/>
    </row>
    <row r="7365" spans="2:7" ht="21.75" customHeight="1">
      <c r="B7365" s="121" t="s">
        <v>1396</v>
      </c>
      <c r="C7365" s="118" t="s">
        <v>155</v>
      </c>
      <c r="D7365" s="119" t="s">
        <v>1110</v>
      </c>
      <c r="E7365" s="120"/>
      <c r="G7365" s="110"/>
    </row>
    <row r="7366" spans="2:7" ht="21.75" customHeight="1">
      <c r="B7366" s="121" t="s">
        <v>1396</v>
      </c>
      <c r="C7366" s="118" t="s">
        <v>28</v>
      </c>
      <c r="D7366" s="119" t="s">
        <v>181</v>
      </c>
      <c r="E7366" s="111"/>
      <c r="G7366" s="110"/>
    </row>
    <row r="7367" spans="2:7" ht="21.75" customHeight="1">
      <c r="B7367" s="121" t="s">
        <v>1396</v>
      </c>
      <c r="C7367" s="118" t="s">
        <v>28</v>
      </c>
      <c r="D7367" s="119" t="s">
        <v>181</v>
      </c>
      <c r="E7367" s="112"/>
      <c r="G7367" s="110"/>
    </row>
    <row r="7368" spans="2:7" ht="21.75" customHeight="1">
      <c r="B7368" s="121" t="s">
        <v>1396</v>
      </c>
      <c r="C7368" s="118" t="s">
        <v>2</v>
      </c>
      <c r="D7368" s="119" t="s">
        <v>182</v>
      </c>
      <c r="E7368" s="112"/>
      <c r="G7368" s="110"/>
    </row>
    <row r="7369" spans="2:7" ht="21.75" customHeight="1">
      <c r="B7369" s="121" t="s">
        <v>1396</v>
      </c>
      <c r="C7369" s="118" t="s">
        <v>2</v>
      </c>
      <c r="D7369" s="119" t="s">
        <v>1180</v>
      </c>
      <c r="E7369" s="113"/>
      <c r="G7369" s="110"/>
    </row>
    <row r="7370" spans="2:7" ht="21.75" customHeight="1">
      <c r="B7370" s="121" t="s">
        <v>1396</v>
      </c>
      <c r="C7370" s="118" t="s">
        <v>40</v>
      </c>
      <c r="D7370" s="119" t="s">
        <v>1192</v>
      </c>
      <c r="E7370" s="32"/>
      <c r="G7370" s="110"/>
    </row>
    <row r="7371" spans="2:7" ht="21.75" customHeight="1">
      <c r="B7371" s="121" t="s">
        <v>1396</v>
      </c>
      <c r="C7371" s="118" t="s">
        <v>94</v>
      </c>
      <c r="D7371" s="119" t="s">
        <v>1398</v>
      </c>
      <c r="E7371" s="120"/>
      <c r="G7371" s="110"/>
    </row>
    <row r="7372" spans="2:7" ht="21.75" customHeight="1">
      <c r="B7372" s="121" t="s">
        <v>1396</v>
      </c>
      <c r="C7372" s="118" t="s">
        <v>40</v>
      </c>
      <c r="D7372" s="119" t="s">
        <v>180</v>
      </c>
      <c r="E7372" s="78"/>
      <c r="G7372" s="110"/>
    </row>
    <row r="7373" spans="2:7" ht="21.75" customHeight="1">
      <c r="B7373" s="121" t="s">
        <v>1396</v>
      </c>
      <c r="C7373" s="118" t="s">
        <v>2</v>
      </c>
      <c r="D7373" s="118" t="s">
        <v>105</v>
      </c>
      <c r="E7373" s="78"/>
      <c r="G7373" s="110"/>
    </row>
    <row r="7374" spans="2:7" ht="21.75" customHeight="1">
      <c r="B7374" s="121" t="s">
        <v>1396</v>
      </c>
      <c r="C7374" s="118" t="s">
        <v>184</v>
      </c>
      <c r="D7374" s="118" t="s">
        <v>2551</v>
      </c>
      <c r="E7374" s="78"/>
      <c r="G7374" s="110"/>
    </row>
    <row r="7375" spans="2:7" ht="21.75" customHeight="1">
      <c r="B7375" s="121" t="s">
        <v>1396</v>
      </c>
      <c r="C7375" s="118" t="s">
        <v>956</v>
      </c>
      <c r="D7375" s="118" t="s">
        <v>1345</v>
      </c>
      <c r="E7375" s="78"/>
      <c r="G7375" s="110"/>
    </row>
    <row r="7376" spans="2:7" ht="21.75" customHeight="1">
      <c r="B7376" s="121" t="s">
        <v>1396</v>
      </c>
      <c r="C7376" s="118" t="s">
        <v>40</v>
      </c>
      <c r="D7376" s="118" t="s">
        <v>1192</v>
      </c>
      <c r="E7376" s="78"/>
      <c r="G7376" s="110"/>
    </row>
    <row r="7377" spans="2:7" ht="21.75" customHeight="1">
      <c r="B7377" s="121" t="s">
        <v>1396</v>
      </c>
      <c r="C7377" s="118" t="s">
        <v>28</v>
      </c>
      <c r="D7377" s="118" t="s">
        <v>181</v>
      </c>
      <c r="E7377" s="78"/>
      <c r="G7377" s="110"/>
    </row>
    <row r="7378" spans="2:7" ht="21.75" customHeight="1">
      <c r="B7378" s="121" t="s">
        <v>1396</v>
      </c>
      <c r="C7378" s="118" t="s">
        <v>28</v>
      </c>
      <c r="D7378" s="118" t="s">
        <v>181</v>
      </c>
      <c r="E7378" s="9"/>
      <c r="G7378" s="110"/>
    </row>
    <row r="7379" spans="2:7" ht="21.75" customHeight="1">
      <c r="B7379" s="121" t="s">
        <v>1396</v>
      </c>
      <c r="C7379" s="118" t="s">
        <v>40</v>
      </c>
      <c r="D7379" s="118" t="s">
        <v>180</v>
      </c>
      <c r="E7379" s="9"/>
      <c r="G7379" s="110"/>
    </row>
    <row r="7380" spans="2:7" ht="21.75" customHeight="1">
      <c r="B7380" s="121" t="s">
        <v>1396</v>
      </c>
      <c r="C7380" s="118" t="s">
        <v>2</v>
      </c>
      <c r="D7380" s="118" t="s">
        <v>1160</v>
      </c>
      <c r="E7380" s="9"/>
      <c r="G7380" s="110"/>
    </row>
    <row r="7381" spans="2:7" ht="21.75" customHeight="1">
      <c r="B7381" s="121" t="s">
        <v>1396</v>
      </c>
      <c r="C7381" s="118" t="s">
        <v>2</v>
      </c>
      <c r="D7381" s="119" t="s">
        <v>182</v>
      </c>
      <c r="E7381" s="9"/>
      <c r="G7381" s="110"/>
    </row>
    <row r="7382" spans="2:7" ht="21.75" customHeight="1">
      <c r="B7382" s="121" t="s">
        <v>1396</v>
      </c>
      <c r="C7382" s="107" t="s">
        <v>28</v>
      </c>
      <c r="D7382" s="6" t="s">
        <v>181</v>
      </c>
      <c r="E7382" s="9"/>
      <c r="G7382" s="110"/>
    </row>
    <row r="7383" spans="2:7" ht="21.75" customHeight="1">
      <c r="B7383" s="121">
        <v>41576</v>
      </c>
      <c r="C7383" s="118" t="s">
        <v>2</v>
      </c>
      <c r="D7383" s="119" t="s">
        <v>1380</v>
      </c>
      <c r="E7383" s="120"/>
      <c r="G7383" s="110"/>
    </row>
    <row r="7384" spans="2:7" ht="21.75" customHeight="1">
      <c r="B7384" s="121">
        <v>41576</v>
      </c>
      <c r="C7384" s="118" t="s">
        <v>28</v>
      </c>
      <c r="D7384" s="119" t="s">
        <v>181</v>
      </c>
      <c r="E7384" s="120"/>
      <c r="G7384" s="110"/>
    </row>
    <row r="7385" spans="2:7" ht="21.75" customHeight="1">
      <c r="B7385" s="121">
        <v>41576</v>
      </c>
      <c r="C7385" s="118" t="s">
        <v>2</v>
      </c>
      <c r="D7385" s="119" t="s">
        <v>105</v>
      </c>
      <c r="E7385" s="120"/>
      <c r="G7385" s="110"/>
    </row>
    <row r="7386" spans="2:7" ht="21.75" customHeight="1">
      <c r="B7386" s="121">
        <v>41576</v>
      </c>
      <c r="C7386" s="118" t="s">
        <v>184</v>
      </c>
      <c r="D7386" s="119" t="s">
        <v>1309</v>
      </c>
      <c r="E7386" s="117"/>
      <c r="G7386" s="110"/>
    </row>
    <row r="7387" spans="2:7" ht="21.75" customHeight="1">
      <c r="B7387" s="121">
        <v>41576</v>
      </c>
      <c r="C7387" s="118" t="s">
        <v>40</v>
      </c>
      <c r="D7387" s="119" t="s">
        <v>180</v>
      </c>
      <c r="E7387" s="117"/>
      <c r="G7387" s="110"/>
    </row>
    <row r="7388" spans="2:7" ht="21.75" customHeight="1">
      <c r="B7388" s="121">
        <v>41576</v>
      </c>
      <c r="C7388" s="118" t="s">
        <v>28</v>
      </c>
      <c r="D7388" s="119" t="s">
        <v>181</v>
      </c>
      <c r="E7388" s="117"/>
      <c r="G7388" s="110"/>
    </row>
    <row r="7389" spans="2:7" ht="21.75" customHeight="1">
      <c r="B7389" s="121">
        <v>41576</v>
      </c>
      <c r="C7389" s="118" t="s">
        <v>94</v>
      </c>
      <c r="D7389" s="119" t="s">
        <v>1316</v>
      </c>
      <c r="E7389" s="120"/>
      <c r="G7389" s="110"/>
    </row>
    <row r="7390" spans="2:7" ht="21.75" customHeight="1">
      <c r="B7390" s="121">
        <v>41576</v>
      </c>
      <c r="C7390" s="118" t="s">
        <v>40</v>
      </c>
      <c r="D7390" s="119" t="s">
        <v>1192</v>
      </c>
      <c r="E7390" s="117"/>
      <c r="G7390" s="110"/>
    </row>
    <row r="7391" spans="2:7" ht="21.75" customHeight="1">
      <c r="B7391" s="121">
        <v>41576</v>
      </c>
      <c r="C7391" s="118" t="s">
        <v>28</v>
      </c>
      <c r="D7391" s="119" t="s">
        <v>107</v>
      </c>
      <c r="E7391" s="120"/>
      <c r="G7391" s="110"/>
    </row>
    <row r="7392" spans="2:7" ht="21.75" customHeight="1">
      <c r="B7392" s="121">
        <v>41576</v>
      </c>
      <c r="C7392" s="118" t="s">
        <v>40</v>
      </c>
      <c r="D7392" s="119" t="s">
        <v>180</v>
      </c>
      <c r="E7392" s="111"/>
      <c r="G7392" s="110"/>
    </row>
    <row r="7393" spans="2:7" ht="21.75" customHeight="1">
      <c r="B7393" s="121">
        <v>41576</v>
      </c>
      <c r="C7393" s="118" t="s">
        <v>2</v>
      </c>
      <c r="D7393" s="119" t="s">
        <v>1399</v>
      </c>
      <c r="E7393" s="112"/>
      <c r="G7393" s="110"/>
    </row>
    <row r="7394" spans="2:7" ht="21.75" customHeight="1">
      <c r="B7394" s="121">
        <v>41576</v>
      </c>
      <c r="C7394" s="118" t="s">
        <v>40</v>
      </c>
      <c r="D7394" s="119" t="s">
        <v>43</v>
      </c>
      <c r="E7394" s="112"/>
      <c r="G7394" s="110"/>
    </row>
    <row r="7395" spans="2:7" ht="21.75" customHeight="1">
      <c r="B7395" s="121">
        <v>41576</v>
      </c>
      <c r="C7395" s="118" t="s">
        <v>184</v>
      </c>
      <c r="D7395" s="119" t="s">
        <v>2544</v>
      </c>
      <c r="E7395" s="113"/>
      <c r="G7395" s="110"/>
    </row>
    <row r="7396" spans="2:7" ht="21.75" customHeight="1">
      <c r="B7396" s="121">
        <v>41576</v>
      </c>
      <c r="C7396" s="118" t="s">
        <v>28</v>
      </c>
      <c r="D7396" s="119" t="s">
        <v>107</v>
      </c>
      <c r="E7396" s="32"/>
      <c r="G7396" s="110"/>
    </row>
    <row r="7397" spans="2:7" ht="21.75" customHeight="1">
      <c r="B7397" s="121">
        <v>41576</v>
      </c>
      <c r="C7397" s="118" t="s">
        <v>40</v>
      </c>
      <c r="D7397" s="119" t="s">
        <v>180</v>
      </c>
      <c r="E7397" s="120"/>
      <c r="G7397" s="110"/>
    </row>
    <row r="7398" spans="2:7" ht="21.75" customHeight="1">
      <c r="B7398" s="121">
        <v>41576</v>
      </c>
      <c r="C7398" s="118" t="s">
        <v>28</v>
      </c>
      <c r="D7398" s="119" t="s">
        <v>114</v>
      </c>
      <c r="E7398" s="78"/>
      <c r="G7398" s="110"/>
    </row>
    <row r="7399" spans="2:7" ht="21.75" customHeight="1">
      <c r="B7399" s="121">
        <v>41576</v>
      </c>
      <c r="C7399" s="118" t="s">
        <v>94</v>
      </c>
      <c r="D7399" s="119" t="s">
        <v>1108</v>
      </c>
      <c r="E7399" s="78"/>
      <c r="G7399" s="110"/>
    </row>
    <row r="7400" spans="2:7" ht="21.75" customHeight="1">
      <c r="B7400" s="121">
        <v>41576</v>
      </c>
      <c r="C7400" s="118" t="s">
        <v>40</v>
      </c>
      <c r="D7400" s="119" t="s">
        <v>180</v>
      </c>
      <c r="E7400" s="78"/>
      <c r="G7400" s="110"/>
    </row>
    <row r="7401" spans="2:7" ht="21.75" customHeight="1">
      <c r="B7401" s="121" t="s">
        <v>1400</v>
      </c>
      <c r="C7401" s="118" t="s">
        <v>28</v>
      </c>
      <c r="D7401" s="119" t="s">
        <v>549</v>
      </c>
      <c r="E7401" s="120"/>
      <c r="G7401" s="110"/>
    </row>
    <row r="7402" spans="2:7" ht="21.75" customHeight="1">
      <c r="B7402" s="121" t="s">
        <v>1400</v>
      </c>
      <c r="C7402" s="118" t="s">
        <v>28</v>
      </c>
      <c r="D7402" s="119" t="s">
        <v>1270</v>
      </c>
      <c r="E7402" s="120"/>
      <c r="G7402" s="110"/>
    </row>
    <row r="7403" spans="2:7" ht="21.75" customHeight="1">
      <c r="B7403" s="121" t="s">
        <v>1400</v>
      </c>
      <c r="C7403" s="118" t="s">
        <v>28</v>
      </c>
      <c r="D7403" s="119" t="s">
        <v>126</v>
      </c>
      <c r="E7403" s="120"/>
      <c r="G7403" s="110"/>
    </row>
    <row r="7404" spans="2:7" ht="21.75" customHeight="1">
      <c r="B7404" s="121" t="s">
        <v>1400</v>
      </c>
      <c r="C7404" s="118" t="s">
        <v>28</v>
      </c>
      <c r="D7404" s="119" t="s">
        <v>850</v>
      </c>
      <c r="E7404" s="117"/>
      <c r="G7404" s="110"/>
    </row>
    <row r="7405" spans="2:7" ht="21.75" customHeight="1">
      <c r="B7405" s="121" t="s">
        <v>1400</v>
      </c>
      <c r="C7405" s="118" t="s">
        <v>40</v>
      </c>
      <c r="D7405" s="119" t="s">
        <v>180</v>
      </c>
      <c r="E7405" s="117"/>
      <c r="G7405" s="110"/>
    </row>
    <row r="7406" spans="2:7" ht="21.75" customHeight="1">
      <c r="B7406" s="121" t="s">
        <v>1400</v>
      </c>
      <c r="C7406" s="118" t="s">
        <v>2</v>
      </c>
      <c r="D7406" s="119" t="s">
        <v>182</v>
      </c>
      <c r="E7406" s="117"/>
      <c r="G7406" s="110"/>
    </row>
    <row r="7407" spans="2:7" ht="21.75" customHeight="1">
      <c r="B7407" s="121" t="s">
        <v>1400</v>
      </c>
      <c r="C7407" s="118" t="s">
        <v>40</v>
      </c>
      <c r="D7407" s="119" t="s">
        <v>43</v>
      </c>
      <c r="E7407" s="120"/>
      <c r="G7407" s="110"/>
    </row>
    <row r="7408" spans="2:7" ht="21.75" customHeight="1">
      <c r="B7408" s="121" t="s">
        <v>1400</v>
      </c>
      <c r="C7408" s="118" t="s">
        <v>155</v>
      </c>
      <c r="D7408" s="119" t="s">
        <v>1110</v>
      </c>
      <c r="E7408" s="117"/>
      <c r="G7408" s="110"/>
    </row>
    <row r="7409" spans="2:7" ht="21.75" customHeight="1">
      <c r="B7409" s="121" t="s">
        <v>1400</v>
      </c>
      <c r="C7409" s="118" t="s">
        <v>94</v>
      </c>
      <c r="D7409" s="119" t="s">
        <v>1316</v>
      </c>
      <c r="E7409" s="120"/>
      <c r="G7409" s="110"/>
    </row>
    <row r="7410" spans="2:7" ht="21.75" customHeight="1">
      <c r="B7410" s="121" t="s">
        <v>1400</v>
      </c>
      <c r="C7410" s="118" t="s">
        <v>18</v>
      </c>
      <c r="D7410" s="119" t="s">
        <v>1271</v>
      </c>
      <c r="E7410" s="111"/>
      <c r="G7410" s="110"/>
    </row>
    <row r="7411" spans="2:7" ht="21.75" customHeight="1">
      <c r="B7411" s="121" t="s">
        <v>1400</v>
      </c>
      <c r="C7411" s="118" t="s">
        <v>956</v>
      </c>
      <c r="D7411" s="119" t="s">
        <v>1395</v>
      </c>
      <c r="E7411" s="112"/>
      <c r="G7411" s="110"/>
    </row>
    <row r="7412" spans="2:7" ht="21.75" customHeight="1">
      <c r="B7412" s="121" t="s">
        <v>1400</v>
      </c>
      <c r="C7412" s="118" t="s">
        <v>94</v>
      </c>
      <c r="D7412" s="119" t="s">
        <v>1316</v>
      </c>
      <c r="E7412" s="112"/>
      <c r="G7412" s="110"/>
    </row>
    <row r="7413" spans="2:7" ht="21.75" customHeight="1">
      <c r="B7413" s="121" t="s">
        <v>1400</v>
      </c>
      <c r="C7413" s="118" t="s">
        <v>40</v>
      </c>
      <c r="D7413" s="118" t="s">
        <v>180</v>
      </c>
      <c r="E7413" s="113"/>
      <c r="G7413" s="110"/>
    </row>
    <row r="7414" spans="2:7" ht="21.75" customHeight="1">
      <c r="B7414" s="121" t="s">
        <v>1400</v>
      </c>
      <c r="C7414" s="118" t="s">
        <v>2</v>
      </c>
      <c r="D7414" s="118" t="s">
        <v>1160</v>
      </c>
      <c r="E7414" s="32"/>
      <c r="G7414" s="110"/>
    </row>
    <row r="7415" spans="2:7" ht="21.75" customHeight="1">
      <c r="B7415" s="121" t="s">
        <v>1400</v>
      </c>
      <c r="C7415" s="118" t="s">
        <v>40</v>
      </c>
      <c r="D7415" s="119" t="s">
        <v>180</v>
      </c>
      <c r="E7415" s="120"/>
      <c r="G7415" s="110"/>
    </row>
    <row r="7416" spans="2:7" ht="21.75" customHeight="1">
      <c r="B7416" s="121" t="s">
        <v>1400</v>
      </c>
      <c r="C7416" s="118" t="s">
        <v>28</v>
      </c>
      <c r="D7416" s="119" t="s">
        <v>431</v>
      </c>
      <c r="E7416" s="78"/>
      <c r="G7416" s="110"/>
    </row>
    <row r="7417" spans="2:7" ht="21.75" customHeight="1">
      <c r="B7417" s="121" t="s">
        <v>1400</v>
      </c>
      <c r="C7417" s="118" t="s">
        <v>28</v>
      </c>
      <c r="D7417" s="119" t="s">
        <v>431</v>
      </c>
      <c r="E7417" s="78"/>
      <c r="G7417" s="110"/>
    </row>
    <row r="7418" spans="2:7" ht="21.75" customHeight="1">
      <c r="B7418" s="121" t="s">
        <v>1400</v>
      </c>
      <c r="C7418" s="118" t="s">
        <v>2</v>
      </c>
      <c r="D7418" s="119" t="s">
        <v>182</v>
      </c>
      <c r="E7418" s="78"/>
      <c r="G7418" s="110"/>
    </row>
    <row r="7419" spans="2:7" ht="21.75" customHeight="1">
      <c r="B7419" s="121" t="s">
        <v>1400</v>
      </c>
      <c r="C7419" s="118" t="s">
        <v>40</v>
      </c>
      <c r="D7419" s="119" t="s">
        <v>1192</v>
      </c>
      <c r="E7419" s="78"/>
      <c r="G7419" s="110"/>
    </row>
    <row r="7420" spans="2:7" ht="21.75" customHeight="1">
      <c r="B7420" s="121" t="s">
        <v>1401</v>
      </c>
      <c r="C7420" s="118" t="s">
        <v>28</v>
      </c>
      <c r="D7420" s="119" t="s">
        <v>549</v>
      </c>
      <c r="E7420" s="120"/>
      <c r="G7420" s="110"/>
    </row>
    <row r="7421" spans="2:7" ht="21.75" customHeight="1">
      <c r="B7421" s="121" t="s">
        <v>1401</v>
      </c>
      <c r="C7421" s="118" t="s">
        <v>40</v>
      </c>
      <c r="D7421" s="119" t="s">
        <v>1402</v>
      </c>
      <c r="E7421" s="120"/>
      <c r="G7421" s="110"/>
    </row>
    <row r="7422" spans="2:7" ht="21.75" customHeight="1">
      <c r="B7422" s="121" t="s">
        <v>1401</v>
      </c>
      <c r="C7422" s="118" t="s">
        <v>40</v>
      </c>
      <c r="D7422" s="119" t="s">
        <v>1402</v>
      </c>
      <c r="E7422" s="120"/>
      <c r="G7422" s="110"/>
    </row>
    <row r="7423" spans="2:7" ht="21.75" customHeight="1">
      <c r="B7423" s="121" t="s">
        <v>1401</v>
      </c>
      <c r="C7423" s="118" t="s">
        <v>2</v>
      </c>
      <c r="D7423" s="119" t="s">
        <v>1403</v>
      </c>
      <c r="E7423" s="117"/>
      <c r="G7423" s="110"/>
    </row>
    <row r="7424" spans="2:7" ht="21.75" customHeight="1">
      <c r="B7424" s="121" t="s">
        <v>1401</v>
      </c>
      <c r="C7424" s="118" t="s">
        <v>40</v>
      </c>
      <c r="D7424" s="119" t="s">
        <v>1402</v>
      </c>
      <c r="E7424" s="117"/>
      <c r="G7424" s="110"/>
    </row>
    <row r="7425" spans="2:7" ht="21.75" customHeight="1">
      <c r="B7425" s="121" t="s">
        <v>1401</v>
      </c>
      <c r="C7425" s="118" t="s">
        <v>956</v>
      </c>
      <c r="D7425" s="119" t="s">
        <v>1363</v>
      </c>
      <c r="E7425" s="117"/>
      <c r="G7425" s="110"/>
    </row>
    <row r="7426" spans="2:7" ht="21.75" customHeight="1">
      <c r="B7426" s="121" t="s">
        <v>1401</v>
      </c>
      <c r="C7426" s="118" t="s">
        <v>3</v>
      </c>
      <c r="D7426" s="119" t="s">
        <v>1226</v>
      </c>
      <c r="E7426" s="120"/>
      <c r="G7426" s="110"/>
    </row>
    <row r="7427" spans="2:7" ht="21.75" customHeight="1">
      <c r="B7427" s="121" t="s">
        <v>1401</v>
      </c>
      <c r="C7427" s="118" t="s">
        <v>28</v>
      </c>
      <c r="D7427" s="119" t="s">
        <v>431</v>
      </c>
      <c r="E7427" s="117"/>
      <c r="G7427" s="110"/>
    </row>
    <row r="7428" spans="2:7" ht="21.75" customHeight="1">
      <c r="B7428" s="121" t="s">
        <v>1401</v>
      </c>
      <c r="C7428" s="118" t="s">
        <v>18</v>
      </c>
      <c r="D7428" s="119" t="s">
        <v>1271</v>
      </c>
      <c r="E7428" s="120"/>
      <c r="G7428" s="110"/>
    </row>
    <row r="7429" spans="2:7" ht="21.75" customHeight="1">
      <c r="B7429" s="121" t="s">
        <v>1401</v>
      </c>
      <c r="C7429" s="118" t="s">
        <v>155</v>
      </c>
      <c r="D7429" s="119" t="s">
        <v>1246</v>
      </c>
      <c r="E7429" s="111"/>
      <c r="G7429" s="110"/>
    </row>
    <row r="7430" spans="2:7" ht="21.75" customHeight="1">
      <c r="B7430" s="121" t="s">
        <v>1401</v>
      </c>
      <c r="C7430" s="118" t="s">
        <v>184</v>
      </c>
      <c r="D7430" s="119" t="s">
        <v>2546</v>
      </c>
      <c r="E7430" s="112"/>
      <c r="G7430" s="110"/>
    </row>
    <row r="7431" spans="2:7" ht="21.75" customHeight="1">
      <c r="B7431" s="121" t="s">
        <v>1401</v>
      </c>
      <c r="C7431" s="118" t="s">
        <v>2</v>
      </c>
      <c r="D7431" s="119" t="s">
        <v>182</v>
      </c>
      <c r="E7431" s="112"/>
      <c r="G7431" s="110"/>
    </row>
    <row r="7432" spans="2:7" ht="21.75" customHeight="1">
      <c r="B7432" s="121" t="s">
        <v>1401</v>
      </c>
      <c r="C7432" s="118" t="s">
        <v>40</v>
      </c>
      <c r="D7432" s="119" t="s">
        <v>180</v>
      </c>
      <c r="E7432" s="113"/>
      <c r="G7432" s="110"/>
    </row>
    <row r="7433" spans="2:7" ht="21.75" customHeight="1">
      <c r="B7433" s="121" t="s">
        <v>1401</v>
      </c>
      <c r="C7433" s="118" t="s">
        <v>40</v>
      </c>
      <c r="D7433" s="119" t="s">
        <v>180</v>
      </c>
      <c r="E7433" s="32"/>
      <c r="G7433" s="110"/>
    </row>
    <row r="7434" spans="2:7" ht="21.75" customHeight="1">
      <c r="B7434" s="121" t="s">
        <v>1401</v>
      </c>
      <c r="C7434" s="118" t="s">
        <v>28</v>
      </c>
      <c r="D7434" s="119" t="s">
        <v>431</v>
      </c>
      <c r="E7434" s="120"/>
      <c r="G7434" s="110"/>
    </row>
    <row r="7435" spans="2:7" ht="21.75" customHeight="1">
      <c r="B7435" s="121" t="s">
        <v>1401</v>
      </c>
      <c r="C7435" s="118" t="s">
        <v>40</v>
      </c>
      <c r="D7435" s="119" t="s">
        <v>1192</v>
      </c>
      <c r="E7435" s="78"/>
      <c r="G7435" s="110"/>
    </row>
    <row r="7436" spans="2:7" ht="21.75" customHeight="1">
      <c r="B7436" s="121" t="s">
        <v>1401</v>
      </c>
      <c r="C7436" s="118" t="s">
        <v>956</v>
      </c>
      <c r="D7436" s="118" t="s">
        <v>1395</v>
      </c>
      <c r="E7436" s="78"/>
      <c r="G7436" s="110"/>
    </row>
    <row r="7437" spans="2:7" ht="21.75" customHeight="1">
      <c r="B7437" s="121" t="s">
        <v>1401</v>
      </c>
      <c r="C7437" s="118" t="s">
        <v>2</v>
      </c>
      <c r="D7437" s="118" t="s">
        <v>1160</v>
      </c>
      <c r="E7437" s="78"/>
      <c r="G7437" s="110"/>
    </row>
    <row r="7438" spans="2:7" ht="21.75" customHeight="1">
      <c r="B7438" s="121" t="s">
        <v>1401</v>
      </c>
      <c r="C7438" s="118" t="s">
        <v>28</v>
      </c>
      <c r="D7438" s="118" t="s">
        <v>431</v>
      </c>
      <c r="E7438" s="78"/>
      <c r="G7438" s="110"/>
    </row>
    <row r="7439" spans="2:7" ht="21.75" customHeight="1">
      <c r="B7439" s="121" t="s">
        <v>1401</v>
      </c>
      <c r="C7439" s="118" t="s">
        <v>18</v>
      </c>
      <c r="D7439" s="118" t="s">
        <v>1404</v>
      </c>
      <c r="E7439" s="78"/>
      <c r="G7439" s="110"/>
    </row>
    <row r="7440" spans="2:7" ht="21.75" customHeight="1">
      <c r="B7440" s="121" t="s">
        <v>1406</v>
      </c>
      <c r="C7440" s="118" t="s">
        <v>40</v>
      </c>
      <c r="D7440" s="119" t="s">
        <v>180</v>
      </c>
      <c r="E7440" s="120"/>
      <c r="G7440" s="110"/>
    </row>
    <row r="7441" spans="2:7" ht="21.75" customHeight="1">
      <c r="B7441" s="121" t="s">
        <v>1406</v>
      </c>
      <c r="C7441" s="118" t="s">
        <v>28</v>
      </c>
      <c r="D7441" s="119" t="s">
        <v>549</v>
      </c>
      <c r="E7441" s="120"/>
      <c r="G7441" s="110"/>
    </row>
    <row r="7442" spans="2:7" ht="21.75" customHeight="1">
      <c r="B7442" s="121" t="s">
        <v>1406</v>
      </c>
      <c r="C7442" s="118" t="s">
        <v>184</v>
      </c>
      <c r="D7442" s="119" t="s">
        <v>2544</v>
      </c>
      <c r="E7442" s="120"/>
      <c r="G7442" s="110"/>
    </row>
    <row r="7443" spans="2:7" ht="21.75" customHeight="1">
      <c r="B7443" s="121" t="s">
        <v>1406</v>
      </c>
      <c r="C7443" s="118" t="s">
        <v>956</v>
      </c>
      <c r="D7443" s="119" t="s">
        <v>1363</v>
      </c>
      <c r="E7443" s="117"/>
      <c r="G7443" s="110"/>
    </row>
    <row r="7444" spans="2:7" ht="21.75" customHeight="1">
      <c r="B7444" s="121" t="s">
        <v>1406</v>
      </c>
      <c r="C7444" s="118" t="s">
        <v>2</v>
      </c>
      <c r="D7444" s="119" t="s">
        <v>1198</v>
      </c>
      <c r="E7444" s="117"/>
      <c r="G7444" s="110"/>
    </row>
    <row r="7445" spans="2:7" ht="21.75" customHeight="1">
      <c r="B7445" s="121" t="s">
        <v>1406</v>
      </c>
      <c r="C7445" s="118" t="s">
        <v>28</v>
      </c>
      <c r="D7445" s="119" t="s">
        <v>549</v>
      </c>
      <c r="E7445" s="117"/>
      <c r="G7445" s="110"/>
    </row>
    <row r="7446" spans="2:7" ht="21.75" customHeight="1">
      <c r="B7446" s="121" t="s">
        <v>1406</v>
      </c>
      <c r="C7446" s="118" t="s">
        <v>28</v>
      </c>
      <c r="D7446" s="119" t="s">
        <v>431</v>
      </c>
      <c r="E7446" s="120"/>
      <c r="G7446" s="110"/>
    </row>
    <row r="7447" spans="2:7" ht="21.75" customHeight="1">
      <c r="B7447" s="121" t="s">
        <v>1406</v>
      </c>
      <c r="C7447" s="118" t="s">
        <v>18</v>
      </c>
      <c r="D7447" s="119" t="s">
        <v>1248</v>
      </c>
      <c r="E7447" s="120"/>
      <c r="G7447" s="110"/>
    </row>
    <row r="7448" spans="2:7" ht="21.75" customHeight="1">
      <c r="B7448" s="121" t="s">
        <v>1406</v>
      </c>
      <c r="C7448" s="118" t="s">
        <v>28</v>
      </c>
      <c r="D7448" s="119" t="s">
        <v>431</v>
      </c>
      <c r="E7448" s="111"/>
      <c r="G7448" s="110"/>
    </row>
    <row r="7449" spans="2:7" ht="21.75" customHeight="1">
      <c r="B7449" s="121" t="s">
        <v>1406</v>
      </c>
      <c r="C7449" s="118" t="s">
        <v>2</v>
      </c>
      <c r="D7449" s="118" t="s">
        <v>1160</v>
      </c>
      <c r="E7449" s="112"/>
      <c r="G7449" s="110"/>
    </row>
    <row r="7450" spans="2:7" ht="21.75" customHeight="1">
      <c r="B7450" s="121" t="s">
        <v>1406</v>
      </c>
      <c r="C7450" s="118" t="s">
        <v>155</v>
      </c>
      <c r="D7450" s="119" t="s">
        <v>1110</v>
      </c>
      <c r="E7450" s="112"/>
      <c r="G7450" s="110"/>
    </row>
    <row r="7451" spans="2:7" ht="21.75" customHeight="1">
      <c r="B7451" s="121" t="s">
        <v>1406</v>
      </c>
      <c r="C7451" s="118" t="s">
        <v>40</v>
      </c>
      <c r="D7451" s="119" t="s">
        <v>180</v>
      </c>
      <c r="E7451" s="113"/>
      <c r="G7451" s="110"/>
    </row>
    <row r="7452" spans="2:7" ht="21.75" customHeight="1">
      <c r="B7452" s="121" t="s">
        <v>1406</v>
      </c>
      <c r="C7452" s="118" t="s">
        <v>28</v>
      </c>
      <c r="D7452" s="119" t="s">
        <v>431</v>
      </c>
      <c r="E7452" s="120"/>
      <c r="G7452" s="110"/>
    </row>
    <row r="7453" spans="2:7" ht="21.75" customHeight="1">
      <c r="B7453" s="121" t="s">
        <v>1406</v>
      </c>
      <c r="C7453" s="118" t="s">
        <v>28</v>
      </c>
      <c r="D7453" s="119" t="s">
        <v>431</v>
      </c>
      <c r="E7453" s="78"/>
      <c r="G7453" s="110"/>
    </row>
    <row r="7454" spans="2:7" ht="21.75" customHeight="1">
      <c r="B7454" s="121" t="s">
        <v>1406</v>
      </c>
      <c r="C7454" s="118" t="s">
        <v>2</v>
      </c>
      <c r="D7454" s="119" t="s">
        <v>182</v>
      </c>
      <c r="E7454" s="78"/>
      <c r="G7454" s="110"/>
    </row>
    <row r="7455" spans="2:7" ht="21.75" customHeight="1">
      <c r="B7455" s="121" t="s">
        <v>1406</v>
      </c>
      <c r="C7455" s="118" t="s">
        <v>40</v>
      </c>
      <c r="D7455" s="119" t="s">
        <v>1192</v>
      </c>
      <c r="E7455" s="78"/>
      <c r="G7455" s="110"/>
    </row>
    <row r="7456" spans="2:7" ht="21.75" customHeight="1">
      <c r="B7456" s="121" t="s">
        <v>1406</v>
      </c>
      <c r="C7456" s="122" t="s">
        <v>2</v>
      </c>
      <c r="D7456" s="222" t="s">
        <v>182</v>
      </c>
      <c r="E7456" s="78"/>
      <c r="G7456" s="110"/>
    </row>
    <row r="7457" spans="2:7" ht="21.75" customHeight="1">
      <c r="B7457" s="121" t="s">
        <v>1406</v>
      </c>
      <c r="C7457" s="118" t="s">
        <v>94</v>
      </c>
      <c r="D7457" s="119" t="s">
        <v>1316</v>
      </c>
      <c r="E7457" s="78"/>
      <c r="G7457" s="110"/>
    </row>
    <row r="7458" spans="2:7" ht="21.75" customHeight="1">
      <c r="B7458" s="121" t="s">
        <v>1406</v>
      </c>
      <c r="C7458" s="118" t="s">
        <v>40</v>
      </c>
      <c r="D7458" s="118" t="s">
        <v>180</v>
      </c>
      <c r="E7458" s="78"/>
      <c r="G7458" s="110"/>
    </row>
    <row r="7459" spans="2:7" ht="21.75" customHeight="1">
      <c r="B7459" s="121" t="s">
        <v>1406</v>
      </c>
      <c r="C7459" s="118" t="s">
        <v>184</v>
      </c>
      <c r="D7459" s="118" t="s">
        <v>2545</v>
      </c>
      <c r="E7459" s="9"/>
      <c r="G7459" s="110"/>
    </row>
    <row r="7460" spans="2:7" ht="21.75" customHeight="1">
      <c r="B7460" s="121">
        <v>41580</v>
      </c>
      <c r="C7460" s="118" t="s">
        <v>28</v>
      </c>
      <c r="D7460" s="119" t="s">
        <v>107</v>
      </c>
      <c r="E7460" s="120" t="s">
        <v>1104</v>
      </c>
      <c r="G7460" s="110"/>
    </row>
    <row r="7461" spans="2:7" ht="21.75" customHeight="1">
      <c r="B7461" s="121">
        <v>41580</v>
      </c>
      <c r="C7461" s="118" t="s">
        <v>28</v>
      </c>
      <c r="D7461" s="119" t="s">
        <v>107</v>
      </c>
      <c r="E7461" s="120" t="s">
        <v>1104</v>
      </c>
      <c r="G7461" s="110"/>
    </row>
    <row r="7462" spans="2:7" ht="21.75" customHeight="1">
      <c r="B7462" s="121">
        <v>41580</v>
      </c>
      <c r="C7462" s="118" t="s">
        <v>40</v>
      </c>
      <c r="D7462" s="119" t="s">
        <v>180</v>
      </c>
      <c r="E7462" s="120" t="s">
        <v>1104</v>
      </c>
      <c r="G7462" s="110"/>
    </row>
    <row r="7463" spans="2:7" ht="21.75" customHeight="1">
      <c r="B7463" s="121">
        <v>41580</v>
      </c>
      <c r="C7463" s="118" t="s">
        <v>40</v>
      </c>
      <c r="D7463" s="119" t="s">
        <v>180</v>
      </c>
      <c r="E7463" s="117" t="s">
        <v>1104</v>
      </c>
      <c r="G7463" s="110"/>
    </row>
    <row r="7464" spans="2:7" ht="21.75" customHeight="1">
      <c r="B7464" s="121">
        <v>41580</v>
      </c>
      <c r="C7464" s="118" t="s">
        <v>155</v>
      </c>
      <c r="D7464" s="119" t="s">
        <v>1110</v>
      </c>
      <c r="E7464" s="117" t="s">
        <v>1104</v>
      </c>
      <c r="G7464" s="110"/>
    </row>
    <row r="7465" spans="2:7" ht="21.75" customHeight="1">
      <c r="B7465" s="121">
        <v>41580</v>
      </c>
      <c r="C7465" s="118" t="s">
        <v>40</v>
      </c>
      <c r="D7465" s="119" t="s">
        <v>180</v>
      </c>
      <c r="E7465" s="117" t="s">
        <v>1104</v>
      </c>
      <c r="G7465" s="110"/>
    </row>
    <row r="7466" spans="2:7" ht="21.75" customHeight="1">
      <c r="B7466" s="121">
        <v>41580</v>
      </c>
      <c r="C7466" s="118" t="s">
        <v>184</v>
      </c>
      <c r="D7466" s="119" t="s">
        <v>1407</v>
      </c>
      <c r="E7466" s="120" t="s">
        <v>1104</v>
      </c>
      <c r="G7466" s="110"/>
    </row>
    <row r="7467" spans="2:7" ht="21.75" customHeight="1">
      <c r="B7467" s="121">
        <v>41580</v>
      </c>
      <c r="C7467" s="118" t="s">
        <v>2</v>
      </c>
      <c r="D7467" s="119" t="s">
        <v>146</v>
      </c>
      <c r="E7467" s="117" t="s">
        <v>1104</v>
      </c>
      <c r="G7467" s="110"/>
    </row>
    <row r="7468" spans="2:7" ht="21.75" customHeight="1">
      <c r="B7468" s="121">
        <v>41580</v>
      </c>
      <c r="C7468" s="118" t="s">
        <v>2</v>
      </c>
      <c r="D7468" s="119" t="s">
        <v>146</v>
      </c>
      <c r="E7468" s="117" t="s">
        <v>1104</v>
      </c>
      <c r="G7468" s="110"/>
    </row>
    <row r="7469" spans="2:7" ht="21.75" customHeight="1">
      <c r="B7469" s="121">
        <v>41580</v>
      </c>
      <c r="C7469" s="118" t="s">
        <v>40</v>
      </c>
      <c r="D7469" s="119" t="s">
        <v>1408</v>
      </c>
      <c r="E7469" s="111" t="s">
        <v>1104</v>
      </c>
      <c r="G7469" s="110"/>
    </row>
    <row r="7470" spans="2:7" ht="21.75" customHeight="1">
      <c r="B7470" s="121">
        <v>41580</v>
      </c>
      <c r="C7470" s="118" t="s">
        <v>40</v>
      </c>
      <c r="D7470" s="119" t="s">
        <v>180</v>
      </c>
      <c r="E7470" s="112" t="s">
        <v>1104</v>
      </c>
      <c r="G7470" s="110"/>
    </row>
    <row r="7471" spans="2:7" ht="21.75" customHeight="1">
      <c r="B7471" s="121">
        <v>41580</v>
      </c>
      <c r="C7471" s="118" t="s">
        <v>40</v>
      </c>
      <c r="D7471" s="119" t="s">
        <v>180</v>
      </c>
      <c r="E7471" s="112" t="s">
        <v>1104</v>
      </c>
      <c r="G7471" s="110"/>
    </row>
    <row r="7472" spans="2:7" ht="21.75" customHeight="1">
      <c r="B7472" s="121">
        <v>41580</v>
      </c>
      <c r="C7472" s="118" t="s">
        <v>2</v>
      </c>
      <c r="D7472" s="119" t="s">
        <v>146</v>
      </c>
      <c r="E7472" s="163" t="s">
        <v>1104</v>
      </c>
      <c r="G7472" s="110"/>
    </row>
    <row r="7473" spans="2:7" ht="21.75" customHeight="1">
      <c r="B7473" s="121">
        <v>41583</v>
      </c>
      <c r="C7473" s="118" t="s">
        <v>28</v>
      </c>
      <c r="D7473" s="119" t="s">
        <v>126</v>
      </c>
      <c r="E7473" s="120"/>
      <c r="G7473" s="110"/>
    </row>
    <row r="7474" spans="2:7" ht="21.75" customHeight="1">
      <c r="B7474" s="121">
        <v>41583</v>
      </c>
      <c r="C7474" s="118" t="s">
        <v>94</v>
      </c>
      <c r="D7474" s="119" t="s">
        <v>1316</v>
      </c>
      <c r="E7474" s="120"/>
      <c r="G7474" s="110"/>
    </row>
    <row r="7475" spans="2:7" ht="21.75" customHeight="1">
      <c r="B7475" s="121">
        <v>41583</v>
      </c>
      <c r="C7475" s="118" t="s">
        <v>40</v>
      </c>
      <c r="D7475" s="119" t="s">
        <v>43</v>
      </c>
      <c r="E7475" s="120"/>
      <c r="G7475" s="110"/>
    </row>
    <row r="7476" spans="2:7" ht="21.75" customHeight="1">
      <c r="B7476" s="121">
        <v>41583</v>
      </c>
      <c r="C7476" s="118" t="s">
        <v>956</v>
      </c>
      <c r="D7476" s="119" t="s">
        <v>1395</v>
      </c>
      <c r="E7476" s="117"/>
      <c r="G7476" s="110"/>
    </row>
    <row r="7477" spans="2:7" ht="21.75" customHeight="1">
      <c r="B7477" s="121">
        <v>41583</v>
      </c>
      <c r="C7477" s="118" t="s">
        <v>184</v>
      </c>
      <c r="D7477" s="119" t="s">
        <v>2545</v>
      </c>
      <c r="E7477" s="117"/>
      <c r="G7477" s="110"/>
    </row>
    <row r="7478" spans="2:7" ht="21.75" customHeight="1">
      <c r="B7478" s="121">
        <v>41583</v>
      </c>
      <c r="C7478" s="118" t="s">
        <v>2</v>
      </c>
      <c r="D7478" s="119" t="s">
        <v>182</v>
      </c>
      <c r="E7478" s="117"/>
      <c r="G7478" s="110"/>
    </row>
    <row r="7479" spans="2:7" ht="21.75" customHeight="1">
      <c r="B7479" s="121">
        <v>41583</v>
      </c>
      <c r="C7479" s="118" t="s">
        <v>40</v>
      </c>
      <c r="D7479" s="119" t="s">
        <v>180</v>
      </c>
      <c r="E7479" s="120"/>
      <c r="G7479" s="110"/>
    </row>
    <row r="7480" spans="2:7" ht="21.75" customHeight="1">
      <c r="B7480" s="121">
        <v>41583</v>
      </c>
      <c r="C7480" s="118" t="s">
        <v>28</v>
      </c>
      <c r="D7480" s="119" t="s">
        <v>181</v>
      </c>
      <c r="E7480" s="117"/>
      <c r="G7480" s="110"/>
    </row>
    <row r="7481" spans="2:7" ht="21.75" customHeight="1">
      <c r="B7481" s="121">
        <v>41583</v>
      </c>
      <c r="C7481" s="118" t="s">
        <v>28</v>
      </c>
      <c r="D7481" s="119" t="s">
        <v>549</v>
      </c>
      <c r="E7481" s="120"/>
      <c r="G7481" s="110"/>
    </row>
    <row r="7482" spans="2:7" ht="21.75" customHeight="1">
      <c r="B7482" s="121">
        <v>41583</v>
      </c>
      <c r="C7482" s="118" t="s">
        <v>40</v>
      </c>
      <c r="D7482" s="119" t="s">
        <v>1192</v>
      </c>
      <c r="E7482" s="111"/>
      <c r="G7482" s="110"/>
    </row>
    <row r="7483" spans="2:7" ht="21.75" customHeight="1">
      <c r="B7483" s="121">
        <v>41583</v>
      </c>
      <c r="C7483" s="118" t="s">
        <v>94</v>
      </c>
      <c r="D7483" s="119" t="s">
        <v>1410</v>
      </c>
      <c r="E7483" s="112"/>
      <c r="G7483" s="110"/>
    </row>
    <row r="7484" spans="2:7" ht="21.75" customHeight="1">
      <c r="B7484" s="121">
        <v>41583</v>
      </c>
      <c r="C7484" s="118" t="s">
        <v>2</v>
      </c>
      <c r="D7484" s="119" t="s">
        <v>182</v>
      </c>
      <c r="E7484" s="112"/>
      <c r="G7484" s="110"/>
    </row>
    <row r="7485" spans="2:7" ht="21.75" customHeight="1">
      <c r="B7485" s="121">
        <v>41583</v>
      </c>
      <c r="C7485" s="118" t="s">
        <v>2</v>
      </c>
      <c r="D7485" s="119" t="s">
        <v>105</v>
      </c>
      <c r="E7485" s="113"/>
      <c r="G7485" s="110"/>
    </row>
    <row r="7486" spans="2:7" ht="21.75" customHeight="1">
      <c r="B7486" s="121">
        <v>41583</v>
      </c>
      <c r="C7486" s="118" t="s">
        <v>28</v>
      </c>
      <c r="D7486" s="119" t="s">
        <v>181</v>
      </c>
      <c r="E7486" s="32"/>
      <c r="G7486" s="110"/>
    </row>
    <row r="7487" spans="2:7" ht="21.75" customHeight="1">
      <c r="B7487" s="121">
        <v>41583</v>
      </c>
      <c r="C7487" s="118" t="s">
        <v>956</v>
      </c>
      <c r="D7487" s="118" t="s">
        <v>1395</v>
      </c>
      <c r="E7487" s="120"/>
      <c r="G7487" s="110"/>
    </row>
    <row r="7488" spans="2:7" ht="21.75" customHeight="1">
      <c r="B7488" s="121">
        <v>41583</v>
      </c>
      <c r="C7488" s="118" t="s">
        <v>2</v>
      </c>
      <c r="D7488" s="118" t="s">
        <v>1180</v>
      </c>
      <c r="E7488" s="78"/>
      <c r="G7488" s="110"/>
    </row>
    <row r="7489" spans="2:7" ht="21.75" customHeight="1">
      <c r="B7489" s="121">
        <v>41583</v>
      </c>
      <c r="C7489" s="118" t="s">
        <v>28</v>
      </c>
      <c r="D7489" s="118" t="s">
        <v>126</v>
      </c>
      <c r="E7489" s="78"/>
      <c r="G7489" s="110"/>
    </row>
    <row r="7490" spans="2:7" ht="21.75" customHeight="1">
      <c r="B7490" s="121">
        <v>41583</v>
      </c>
      <c r="C7490" s="118" t="s">
        <v>40</v>
      </c>
      <c r="D7490" s="119" t="s">
        <v>43</v>
      </c>
      <c r="E7490" s="78"/>
      <c r="G7490" s="110"/>
    </row>
    <row r="7491" spans="2:7" ht="21.75" customHeight="1">
      <c r="B7491" s="121">
        <v>41583</v>
      </c>
      <c r="C7491" s="118" t="s">
        <v>392</v>
      </c>
      <c r="D7491" s="119" t="s">
        <v>1115</v>
      </c>
      <c r="E7491" s="78"/>
      <c r="G7491" s="110"/>
    </row>
    <row r="7492" spans="2:7" ht="21.75" customHeight="1">
      <c r="B7492" s="121">
        <v>41583</v>
      </c>
      <c r="C7492" s="118" t="s">
        <v>40</v>
      </c>
      <c r="D7492" s="119" t="s">
        <v>43</v>
      </c>
      <c r="E7492" s="78"/>
      <c r="G7492" s="110"/>
    </row>
    <row r="7493" spans="2:7" ht="21.75" customHeight="1">
      <c r="B7493" s="121">
        <v>41583</v>
      </c>
      <c r="C7493" s="118" t="s">
        <v>28</v>
      </c>
      <c r="D7493" s="119" t="s">
        <v>107</v>
      </c>
      <c r="E7493" s="78"/>
      <c r="G7493" s="110"/>
    </row>
    <row r="7494" spans="2:7" ht="21.75" customHeight="1">
      <c r="B7494" s="121">
        <v>41583</v>
      </c>
      <c r="C7494" s="118" t="s">
        <v>28</v>
      </c>
      <c r="D7494" s="119" t="s">
        <v>114</v>
      </c>
      <c r="E7494" s="9"/>
      <c r="G7494" s="110"/>
    </row>
    <row r="7495" spans="2:7" ht="21.75" customHeight="1">
      <c r="B7495" s="121">
        <v>41583</v>
      </c>
      <c r="C7495" s="118" t="s">
        <v>3</v>
      </c>
      <c r="D7495" s="119" t="s">
        <v>1226</v>
      </c>
      <c r="E7495" s="9"/>
      <c r="G7495" s="110"/>
    </row>
    <row r="7496" spans="2:7" ht="21.75" customHeight="1">
      <c r="B7496" s="121">
        <v>41583</v>
      </c>
      <c r="C7496" s="118" t="s">
        <v>2</v>
      </c>
      <c r="D7496" s="119" t="s">
        <v>182</v>
      </c>
      <c r="E7496" s="9"/>
      <c r="G7496" s="110"/>
    </row>
    <row r="7497" spans="2:7" ht="21.75" customHeight="1">
      <c r="B7497" s="121">
        <v>41583</v>
      </c>
      <c r="C7497" s="118" t="s">
        <v>2</v>
      </c>
      <c r="D7497" s="119" t="s">
        <v>1403</v>
      </c>
      <c r="E7497" s="9"/>
      <c r="G7497" s="110"/>
    </row>
    <row r="7498" spans="2:7" ht="21.75" customHeight="1">
      <c r="B7498" s="121">
        <v>41583</v>
      </c>
      <c r="C7498" s="118" t="s">
        <v>28</v>
      </c>
      <c r="D7498" s="119" t="s">
        <v>107</v>
      </c>
      <c r="E7498" s="9"/>
      <c r="G7498" s="110"/>
    </row>
    <row r="7499" spans="2:7" ht="21.75" customHeight="1">
      <c r="B7499" s="121">
        <v>41583</v>
      </c>
      <c r="C7499" s="118" t="s">
        <v>28</v>
      </c>
      <c r="D7499" s="119" t="s">
        <v>107</v>
      </c>
      <c r="E7499" s="9"/>
      <c r="G7499" s="110"/>
    </row>
    <row r="7500" spans="2:7" ht="21.75" customHeight="1">
      <c r="B7500" s="121">
        <v>41583</v>
      </c>
      <c r="C7500" s="118" t="s">
        <v>40</v>
      </c>
      <c r="D7500" s="119" t="s">
        <v>43</v>
      </c>
      <c r="E7500" s="9"/>
      <c r="G7500" s="110"/>
    </row>
    <row r="7501" spans="2:7" ht="21.75" customHeight="1">
      <c r="B7501" s="121">
        <v>41583</v>
      </c>
      <c r="C7501" s="118" t="s">
        <v>40</v>
      </c>
      <c r="D7501" s="119" t="s">
        <v>180</v>
      </c>
      <c r="E7501" s="9"/>
      <c r="G7501" s="110"/>
    </row>
    <row r="7502" spans="2:7" ht="21.75" customHeight="1">
      <c r="B7502" s="121">
        <v>41583</v>
      </c>
      <c r="C7502" s="118" t="s">
        <v>2</v>
      </c>
      <c r="D7502" s="119" t="s">
        <v>182</v>
      </c>
      <c r="E7502" s="9"/>
      <c r="G7502" s="110"/>
    </row>
    <row r="7503" spans="2:7" ht="21.75" customHeight="1">
      <c r="B7503" s="121" t="s">
        <v>1411</v>
      </c>
      <c r="C7503" s="118" t="s">
        <v>40</v>
      </c>
      <c r="D7503" s="119" t="s">
        <v>43</v>
      </c>
      <c r="E7503" s="120"/>
      <c r="G7503" s="110"/>
    </row>
    <row r="7504" spans="2:7" ht="21.75" customHeight="1">
      <c r="B7504" s="121" t="s">
        <v>1411</v>
      </c>
      <c r="C7504" s="118" t="s">
        <v>18</v>
      </c>
      <c r="D7504" s="119" t="s">
        <v>1248</v>
      </c>
      <c r="E7504" s="120"/>
      <c r="G7504" s="110"/>
    </row>
    <row r="7505" spans="2:7" ht="21.75" customHeight="1">
      <c r="B7505" s="121" t="s">
        <v>1411</v>
      </c>
      <c r="C7505" s="118" t="s">
        <v>1164</v>
      </c>
      <c r="D7505" s="119" t="s">
        <v>1412</v>
      </c>
      <c r="E7505" s="120"/>
      <c r="G7505" s="110"/>
    </row>
    <row r="7506" spans="2:7" ht="21.75" customHeight="1">
      <c r="B7506" s="121" t="s">
        <v>1411</v>
      </c>
      <c r="C7506" s="118" t="s">
        <v>18</v>
      </c>
      <c r="D7506" s="119" t="s">
        <v>1248</v>
      </c>
      <c r="E7506" s="117"/>
      <c r="G7506" s="110"/>
    </row>
    <row r="7507" spans="2:7" ht="21.75" customHeight="1">
      <c r="B7507" s="121" t="s">
        <v>1411</v>
      </c>
      <c r="C7507" s="118" t="s">
        <v>184</v>
      </c>
      <c r="D7507" s="119" t="s">
        <v>2550</v>
      </c>
      <c r="E7507" s="117"/>
      <c r="G7507" s="110"/>
    </row>
    <row r="7508" spans="2:7" ht="21.75" customHeight="1">
      <c r="B7508" s="121" t="s">
        <v>1411</v>
      </c>
      <c r="C7508" s="118" t="s">
        <v>40</v>
      </c>
      <c r="D7508" s="119" t="s">
        <v>180</v>
      </c>
      <c r="E7508" s="117"/>
      <c r="G7508" s="110"/>
    </row>
    <row r="7509" spans="2:7" ht="21.75" customHeight="1">
      <c r="B7509" s="121" t="s">
        <v>1411</v>
      </c>
      <c r="C7509" s="118" t="s">
        <v>18</v>
      </c>
      <c r="D7509" s="119" t="s">
        <v>1248</v>
      </c>
      <c r="E7509" s="120"/>
      <c r="G7509" s="110"/>
    </row>
    <row r="7510" spans="2:7" ht="21.75" customHeight="1">
      <c r="B7510" s="121" t="s">
        <v>1411</v>
      </c>
      <c r="C7510" s="118" t="s">
        <v>2</v>
      </c>
      <c r="D7510" s="119" t="s">
        <v>182</v>
      </c>
      <c r="E7510" s="117"/>
      <c r="G7510" s="110"/>
    </row>
    <row r="7511" spans="2:7" ht="21.75" customHeight="1">
      <c r="B7511" s="121" t="s">
        <v>1411</v>
      </c>
      <c r="C7511" s="118" t="s">
        <v>2</v>
      </c>
      <c r="D7511" s="119" t="s">
        <v>1403</v>
      </c>
      <c r="E7511" s="120"/>
      <c r="G7511" s="110"/>
    </row>
    <row r="7512" spans="2:7" ht="21.75" customHeight="1">
      <c r="B7512" s="121" t="s">
        <v>1411</v>
      </c>
      <c r="C7512" s="118" t="s">
        <v>40</v>
      </c>
      <c r="D7512" s="119" t="s">
        <v>43</v>
      </c>
      <c r="E7512" s="111"/>
      <c r="G7512" s="110"/>
    </row>
    <row r="7513" spans="2:7" ht="21.75" customHeight="1">
      <c r="B7513" s="121" t="s">
        <v>1411</v>
      </c>
      <c r="C7513" s="118" t="s">
        <v>2</v>
      </c>
      <c r="D7513" s="119" t="s">
        <v>1198</v>
      </c>
      <c r="E7513" s="112"/>
      <c r="G7513" s="110"/>
    </row>
    <row r="7514" spans="2:7" ht="21.75" customHeight="1">
      <c r="B7514" s="121" t="s">
        <v>1411</v>
      </c>
      <c r="C7514" s="118" t="s">
        <v>28</v>
      </c>
      <c r="D7514" s="119" t="s">
        <v>1413</v>
      </c>
      <c r="E7514" s="112"/>
      <c r="G7514" s="110"/>
    </row>
    <row r="7515" spans="2:7" ht="21.75" customHeight="1">
      <c r="B7515" s="121" t="s">
        <v>1411</v>
      </c>
      <c r="C7515" s="118" t="s">
        <v>28</v>
      </c>
      <c r="D7515" s="119" t="s">
        <v>1187</v>
      </c>
      <c r="E7515" s="113"/>
      <c r="G7515" s="110"/>
    </row>
    <row r="7516" spans="2:7" ht="21.75" customHeight="1">
      <c r="B7516" s="121" t="s">
        <v>1411</v>
      </c>
      <c r="C7516" s="118" t="s">
        <v>40</v>
      </c>
      <c r="D7516" s="119" t="s">
        <v>180</v>
      </c>
      <c r="E7516" s="32"/>
      <c r="G7516" s="110"/>
    </row>
    <row r="7517" spans="2:7" ht="21.75" customHeight="1">
      <c r="B7517" s="121" t="s">
        <v>1411</v>
      </c>
      <c r="C7517" s="118" t="s">
        <v>28</v>
      </c>
      <c r="D7517" s="119" t="s">
        <v>431</v>
      </c>
      <c r="E7517" s="120"/>
      <c r="G7517" s="110"/>
    </row>
    <row r="7518" spans="2:7" ht="21.75" customHeight="1">
      <c r="B7518" s="121" t="s">
        <v>1411</v>
      </c>
      <c r="C7518" s="118" t="s">
        <v>94</v>
      </c>
      <c r="D7518" s="119" t="s">
        <v>1316</v>
      </c>
      <c r="E7518" s="78"/>
      <c r="G7518" s="110"/>
    </row>
    <row r="7519" spans="2:7" ht="21.75" customHeight="1">
      <c r="B7519" s="121" t="s">
        <v>1411</v>
      </c>
      <c r="C7519" s="118" t="s">
        <v>94</v>
      </c>
      <c r="D7519" s="119" t="s">
        <v>1316</v>
      </c>
      <c r="E7519" s="78"/>
      <c r="G7519" s="110"/>
    </row>
    <row r="7520" spans="2:7" ht="21.75" customHeight="1">
      <c r="B7520" s="121" t="s">
        <v>1411</v>
      </c>
      <c r="C7520" s="118" t="s">
        <v>40</v>
      </c>
      <c r="D7520" s="118" t="s">
        <v>180</v>
      </c>
      <c r="E7520" s="78"/>
      <c r="G7520" s="110"/>
    </row>
    <row r="7521" spans="2:7" ht="21.75" customHeight="1">
      <c r="B7521" s="121" t="s">
        <v>1411</v>
      </c>
      <c r="C7521" s="118" t="s">
        <v>2</v>
      </c>
      <c r="D7521" s="118" t="s">
        <v>1160</v>
      </c>
      <c r="E7521" s="78"/>
      <c r="G7521" s="110"/>
    </row>
    <row r="7522" spans="2:7" ht="21.75" customHeight="1">
      <c r="B7522" s="121" t="s">
        <v>1411</v>
      </c>
      <c r="C7522" s="118" t="s">
        <v>2</v>
      </c>
      <c r="D7522" s="119" t="s">
        <v>182</v>
      </c>
      <c r="E7522" s="78"/>
      <c r="G7522" s="110"/>
    </row>
    <row r="7523" spans="2:7" ht="21.75" customHeight="1">
      <c r="B7523" s="121" t="s">
        <v>1411</v>
      </c>
      <c r="C7523" s="118" t="s">
        <v>40</v>
      </c>
      <c r="D7523" s="119" t="s">
        <v>180</v>
      </c>
      <c r="E7523" s="78"/>
      <c r="G7523" s="110"/>
    </row>
    <row r="7524" spans="2:7" ht="21.75" customHeight="1">
      <c r="B7524" s="121" t="s">
        <v>1411</v>
      </c>
      <c r="C7524" s="118" t="s">
        <v>40</v>
      </c>
      <c r="D7524" s="119" t="s">
        <v>180</v>
      </c>
      <c r="E7524" s="9"/>
      <c r="G7524" s="110"/>
    </row>
    <row r="7525" spans="2:7" ht="21.75" customHeight="1">
      <c r="B7525" s="121" t="s">
        <v>1411</v>
      </c>
      <c r="C7525" s="118" t="s">
        <v>28</v>
      </c>
      <c r="D7525" s="119" t="s">
        <v>431</v>
      </c>
      <c r="E7525" s="9"/>
      <c r="G7525" s="110"/>
    </row>
    <row r="7526" spans="2:7" ht="21.75" customHeight="1">
      <c r="B7526" s="121" t="s">
        <v>1411</v>
      </c>
      <c r="C7526" s="118" t="s">
        <v>28</v>
      </c>
      <c r="D7526" s="119" t="s">
        <v>431</v>
      </c>
      <c r="E7526" s="9"/>
      <c r="G7526" s="110"/>
    </row>
    <row r="7527" spans="2:7" ht="21.75" customHeight="1">
      <c r="B7527" s="121" t="s">
        <v>1411</v>
      </c>
      <c r="C7527" s="118" t="s">
        <v>2</v>
      </c>
      <c r="D7527" s="119" t="s">
        <v>182</v>
      </c>
      <c r="E7527" s="9"/>
      <c r="G7527" s="110"/>
    </row>
    <row r="7528" spans="2:7" ht="21.75" customHeight="1">
      <c r="B7528" s="121" t="s">
        <v>1411</v>
      </c>
      <c r="C7528" s="118" t="s">
        <v>40</v>
      </c>
      <c r="D7528" s="119" t="s">
        <v>1192</v>
      </c>
      <c r="E7528" s="9"/>
      <c r="G7528" s="110"/>
    </row>
    <row r="7529" spans="2:7" ht="21.75" customHeight="1">
      <c r="B7529" s="121" t="s">
        <v>1411</v>
      </c>
      <c r="C7529" s="118" t="s">
        <v>2</v>
      </c>
      <c r="D7529" s="119" t="s">
        <v>1178</v>
      </c>
      <c r="E7529" s="9"/>
      <c r="G7529" s="110"/>
    </row>
    <row r="7530" spans="2:7" ht="21.75" customHeight="1">
      <c r="B7530" s="121" t="s">
        <v>1414</v>
      </c>
      <c r="C7530" s="118" t="s">
        <v>94</v>
      </c>
      <c r="D7530" s="119" t="s">
        <v>1108</v>
      </c>
      <c r="E7530" s="120"/>
      <c r="G7530" s="110"/>
    </row>
    <row r="7531" spans="2:7" ht="21.75" customHeight="1">
      <c r="B7531" s="121" t="s">
        <v>1414</v>
      </c>
      <c r="C7531" s="118" t="s">
        <v>18</v>
      </c>
      <c r="D7531" s="119" t="s">
        <v>1248</v>
      </c>
      <c r="E7531" s="120"/>
      <c r="G7531" s="110"/>
    </row>
    <row r="7532" spans="2:7" ht="21.75" customHeight="1">
      <c r="B7532" s="121" t="s">
        <v>1414</v>
      </c>
      <c r="C7532" s="118" t="s">
        <v>40</v>
      </c>
      <c r="D7532" s="119" t="s">
        <v>43</v>
      </c>
      <c r="E7532" s="120"/>
      <c r="G7532" s="110"/>
    </row>
    <row r="7533" spans="2:7" ht="21.75" customHeight="1">
      <c r="B7533" s="121" t="s">
        <v>1414</v>
      </c>
      <c r="C7533" s="118" t="s">
        <v>40</v>
      </c>
      <c r="D7533" s="119" t="s">
        <v>43</v>
      </c>
      <c r="E7533" s="117"/>
      <c r="G7533" s="110"/>
    </row>
    <row r="7534" spans="2:7" ht="21.75" customHeight="1">
      <c r="B7534" s="121" t="s">
        <v>1414</v>
      </c>
      <c r="C7534" s="118" t="s">
        <v>40</v>
      </c>
      <c r="D7534" s="119" t="s">
        <v>180</v>
      </c>
      <c r="E7534" s="117"/>
      <c r="G7534" s="110"/>
    </row>
    <row r="7535" spans="2:7" ht="21.75" customHeight="1">
      <c r="B7535" s="121" t="s">
        <v>1414</v>
      </c>
      <c r="C7535" s="118" t="s">
        <v>28</v>
      </c>
      <c r="D7535" s="119" t="s">
        <v>107</v>
      </c>
      <c r="E7535" s="117"/>
      <c r="G7535" s="110"/>
    </row>
    <row r="7536" spans="2:7" ht="21.75" customHeight="1">
      <c r="B7536" s="121" t="s">
        <v>1414</v>
      </c>
      <c r="C7536" s="118" t="s">
        <v>94</v>
      </c>
      <c r="D7536" s="119" t="s">
        <v>1108</v>
      </c>
      <c r="E7536" s="120"/>
      <c r="G7536" s="110"/>
    </row>
    <row r="7537" spans="2:7" ht="21.75" customHeight="1">
      <c r="B7537" s="121" t="s">
        <v>1414</v>
      </c>
      <c r="C7537" s="118" t="s">
        <v>28</v>
      </c>
      <c r="D7537" s="119" t="s">
        <v>107</v>
      </c>
      <c r="E7537" s="117"/>
      <c r="G7537" s="110"/>
    </row>
    <row r="7538" spans="2:7" ht="21.75" customHeight="1">
      <c r="B7538" s="121" t="s">
        <v>1414</v>
      </c>
      <c r="C7538" s="118" t="s">
        <v>2</v>
      </c>
      <c r="D7538" s="119" t="s">
        <v>182</v>
      </c>
      <c r="E7538" s="120"/>
      <c r="G7538" s="110"/>
    </row>
    <row r="7539" spans="2:7" ht="21.75" customHeight="1">
      <c r="B7539" s="121" t="s">
        <v>1414</v>
      </c>
      <c r="C7539" s="118" t="s">
        <v>40</v>
      </c>
      <c r="D7539" s="119" t="s">
        <v>180</v>
      </c>
      <c r="E7539" s="111"/>
      <c r="G7539" s="110"/>
    </row>
    <row r="7540" spans="2:7" ht="21.75" customHeight="1">
      <c r="B7540" s="121" t="s">
        <v>1414</v>
      </c>
      <c r="C7540" s="118" t="s">
        <v>40</v>
      </c>
      <c r="D7540" s="119" t="s">
        <v>180</v>
      </c>
      <c r="E7540" s="112"/>
      <c r="G7540" s="110"/>
    </row>
    <row r="7541" spans="2:7" ht="21.75" customHeight="1">
      <c r="B7541" s="121" t="s">
        <v>1414</v>
      </c>
      <c r="C7541" s="118" t="s">
        <v>28</v>
      </c>
      <c r="D7541" s="119" t="s">
        <v>431</v>
      </c>
      <c r="E7541" s="112"/>
      <c r="G7541" s="110"/>
    </row>
    <row r="7542" spans="2:7" ht="21.75" customHeight="1">
      <c r="B7542" s="121" t="s">
        <v>1414</v>
      </c>
      <c r="C7542" s="118" t="s">
        <v>28</v>
      </c>
      <c r="D7542" s="119" t="s">
        <v>126</v>
      </c>
      <c r="E7542" s="113"/>
      <c r="G7542" s="110"/>
    </row>
    <row r="7543" spans="2:7" ht="21.75" customHeight="1">
      <c r="B7543" s="121" t="s">
        <v>1414</v>
      </c>
      <c r="C7543" s="118" t="s">
        <v>2</v>
      </c>
      <c r="D7543" s="119" t="s">
        <v>182</v>
      </c>
      <c r="E7543" s="32"/>
      <c r="G7543" s="110"/>
    </row>
    <row r="7544" spans="2:7" ht="21.75" customHeight="1">
      <c r="B7544" s="121" t="s">
        <v>1414</v>
      </c>
      <c r="C7544" s="118" t="s">
        <v>40</v>
      </c>
      <c r="D7544" s="119" t="s">
        <v>180</v>
      </c>
      <c r="E7544" s="120"/>
      <c r="G7544" s="110"/>
    </row>
    <row r="7545" spans="2:7" ht="21.75" customHeight="1">
      <c r="B7545" s="121" t="s">
        <v>1414</v>
      </c>
      <c r="C7545" s="118" t="s">
        <v>40</v>
      </c>
      <c r="D7545" s="119" t="s">
        <v>1192</v>
      </c>
      <c r="E7545" s="78"/>
      <c r="G7545" s="110"/>
    </row>
    <row r="7546" spans="2:7" ht="21.75" customHeight="1">
      <c r="B7546" s="121" t="s">
        <v>1414</v>
      </c>
      <c r="C7546" s="118" t="s">
        <v>2</v>
      </c>
      <c r="D7546" s="119" t="s">
        <v>182</v>
      </c>
      <c r="E7546" s="78"/>
      <c r="G7546" s="110"/>
    </row>
    <row r="7547" spans="2:7" ht="21.75" customHeight="1">
      <c r="B7547" s="121" t="s">
        <v>1414</v>
      </c>
      <c r="C7547" s="118" t="s">
        <v>184</v>
      </c>
      <c r="D7547" s="119" t="s">
        <v>184</v>
      </c>
      <c r="E7547" s="78"/>
      <c r="G7547" s="110"/>
    </row>
    <row r="7548" spans="2:7" ht="21.75" customHeight="1">
      <c r="B7548" s="121" t="s">
        <v>1414</v>
      </c>
      <c r="C7548" s="118" t="s">
        <v>2</v>
      </c>
      <c r="D7548" s="118" t="s">
        <v>1415</v>
      </c>
      <c r="E7548" s="78"/>
      <c r="G7548" s="110"/>
    </row>
    <row r="7549" spans="2:7" ht="21.75" customHeight="1">
      <c r="B7549" s="121" t="s">
        <v>1414</v>
      </c>
      <c r="C7549" s="118" t="s">
        <v>94</v>
      </c>
      <c r="D7549" s="118" t="s">
        <v>1316</v>
      </c>
      <c r="E7549" s="78"/>
      <c r="G7549" s="110"/>
    </row>
    <row r="7550" spans="2:7" ht="21.75" customHeight="1">
      <c r="B7550" s="121" t="s">
        <v>1414</v>
      </c>
      <c r="C7550" s="118" t="s">
        <v>18</v>
      </c>
      <c r="D7550" s="118" t="s">
        <v>112</v>
      </c>
      <c r="E7550" s="78"/>
      <c r="G7550" s="110"/>
    </row>
    <row r="7551" spans="2:7" ht="21.75" customHeight="1">
      <c r="B7551" s="121" t="s">
        <v>1414</v>
      </c>
      <c r="C7551" s="118" t="s">
        <v>28</v>
      </c>
      <c r="D7551" s="118" t="s">
        <v>549</v>
      </c>
      <c r="E7551" s="9"/>
      <c r="G7551" s="110"/>
    </row>
    <row r="7552" spans="2:7" ht="21.75" customHeight="1">
      <c r="B7552" s="121" t="s">
        <v>1414</v>
      </c>
      <c r="C7552" s="118" t="s">
        <v>28</v>
      </c>
      <c r="D7552" s="118" t="s">
        <v>126</v>
      </c>
      <c r="E7552" s="9"/>
      <c r="G7552" s="110"/>
    </row>
    <row r="7553" spans="2:7" ht="21.75" customHeight="1">
      <c r="B7553" s="121">
        <v>41586</v>
      </c>
      <c r="C7553" s="118" t="s">
        <v>28</v>
      </c>
      <c r="D7553" s="119" t="s">
        <v>549</v>
      </c>
      <c r="E7553" s="120"/>
      <c r="G7553" s="110"/>
    </row>
    <row r="7554" spans="2:7" ht="21.75" customHeight="1">
      <c r="B7554" s="121">
        <v>41586</v>
      </c>
      <c r="C7554" s="118" t="s">
        <v>2</v>
      </c>
      <c r="D7554" s="119" t="s">
        <v>1385</v>
      </c>
      <c r="E7554" s="120"/>
      <c r="G7554" s="110"/>
    </row>
    <row r="7555" spans="2:7" ht="21.75" customHeight="1">
      <c r="B7555" s="121">
        <v>41586</v>
      </c>
      <c r="C7555" s="118" t="s">
        <v>94</v>
      </c>
      <c r="D7555" s="119" t="s">
        <v>1108</v>
      </c>
      <c r="E7555" s="120"/>
      <c r="G7555" s="110"/>
    </row>
    <row r="7556" spans="2:7" ht="21.75" customHeight="1">
      <c r="B7556" s="121">
        <v>41586</v>
      </c>
      <c r="C7556" s="118" t="s">
        <v>184</v>
      </c>
      <c r="D7556" s="119" t="s">
        <v>2550</v>
      </c>
      <c r="E7556" s="117"/>
      <c r="G7556" s="110"/>
    </row>
    <row r="7557" spans="2:7" ht="21.75" customHeight="1">
      <c r="B7557" s="121">
        <v>41586</v>
      </c>
      <c r="C7557" s="118" t="s">
        <v>28</v>
      </c>
      <c r="D7557" s="119" t="s">
        <v>107</v>
      </c>
      <c r="E7557" s="117"/>
      <c r="G7557" s="110"/>
    </row>
    <row r="7558" spans="2:7" ht="21.75" customHeight="1">
      <c r="B7558" s="121">
        <v>41586</v>
      </c>
      <c r="C7558" s="118" t="s">
        <v>2</v>
      </c>
      <c r="D7558" s="119" t="s">
        <v>1403</v>
      </c>
      <c r="E7558" s="117"/>
      <c r="G7558" s="110"/>
    </row>
    <row r="7559" spans="2:7" ht="21.75" customHeight="1">
      <c r="B7559" s="121">
        <v>41586</v>
      </c>
      <c r="C7559" s="118" t="s">
        <v>40</v>
      </c>
      <c r="D7559" s="119" t="s">
        <v>43</v>
      </c>
      <c r="E7559" s="120"/>
      <c r="G7559" s="110"/>
    </row>
    <row r="7560" spans="2:7" ht="21.75" customHeight="1">
      <c r="B7560" s="121">
        <v>41586</v>
      </c>
      <c r="C7560" s="118" t="s">
        <v>40</v>
      </c>
      <c r="D7560" s="119" t="s">
        <v>180</v>
      </c>
      <c r="E7560" s="117"/>
      <c r="G7560" s="110"/>
    </row>
    <row r="7561" spans="2:7" ht="21.75" customHeight="1">
      <c r="B7561" s="121">
        <v>41586</v>
      </c>
      <c r="C7561" s="118" t="s">
        <v>28</v>
      </c>
      <c r="D7561" s="119" t="s">
        <v>107</v>
      </c>
      <c r="E7561" s="120"/>
      <c r="G7561" s="110"/>
    </row>
    <row r="7562" spans="2:7" ht="21.75" customHeight="1">
      <c r="B7562" s="121">
        <v>41586</v>
      </c>
      <c r="C7562" s="118" t="s">
        <v>2</v>
      </c>
      <c r="D7562" s="119" t="s">
        <v>1385</v>
      </c>
      <c r="E7562" s="111"/>
      <c r="G7562" s="110"/>
    </row>
    <row r="7563" spans="2:7" ht="21.75" customHeight="1">
      <c r="B7563" s="121">
        <v>41586</v>
      </c>
      <c r="C7563" s="118" t="s">
        <v>94</v>
      </c>
      <c r="D7563" s="119" t="s">
        <v>1108</v>
      </c>
      <c r="E7563" s="112"/>
      <c r="G7563" s="110"/>
    </row>
    <row r="7564" spans="2:7" ht="21.75" customHeight="1">
      <c r="B7564" s="121">
        <v>41586</v>
      </c>
      <c r="C7564" s="118" t="s">
        <v>392</v>
      </c>
      <c r="D7564" s="119" t="s">
        <v>1115</v>
      </c>
      <c r="E7564" s="112"/>
      <c r="G7564" s="110"/>
    </row>
    <row r="7565" spans="2:7" ht="21.75" customHeight="1">
      <c r="B7565" s="121">
        <v>41586</v>
      </c>
      <c r="C7565" s="118" t="s">
        <v>2</v>
      </c>
      <c r="D7565" s="119" t="s">
        <v>1385</v>
      </c>
      <c r="E7565" s="113"/>
      <c r="G7565" s="110"/>
    </row>
    <row r="7566" spans="2:7" ht="21.75" customHeight="1">
      <c r="B7566" s="121">
        <v>41586</v>
      </c>
      <c r="C7566" s="118" t="s">
        <v>2</v>
      </c>
      <c r="D7566" s="119" t="s">
        <v>1403</v>
      </c>
      <c r="E7566" s="32"/>
      <c r="G7566" s="110"/>
    </row>
    <row r="7567" spans="2:7" ht="21.75" customHeight="1">
      <c r="B7567" s="121">
        <v>41586</v>
      </c>
      <c r="C7567" s="118" t="s">
        <v>40</v>
      </c>
      <c r="D7567" s="119" t="s">
        <v>180</v>
      </c>
      <c r="E7567" s="120"/>
      <c r="G7567" s="110"/>
    </row>
    <row r="7568" spans="2:7" ht="21.75" customHeight="1">
      <c r="B7568" s="121">
        <v>41586</v>
      </c>
      <c r="C7568" s="118" t="s">
        <v>40</v>
      </c>
      <c r="D7568" s="118" t="s">
        <v>43</v>
      </c>
      <c r="E7568" s="78"/>
      <c r="G7568" s="110"/>
    </row>
    <row r="7569" spans="2:7" ht="21.75" customHeight="1">
      <c r="B7569" s="121">
        <v>41586</v>
      </c>
      <c r="C7569" s="118" t="s">
        <v>184</v>
      </c>
      <c r="D7569" s="118" t="s">
        <v>2544</v>
      </c>
      <c r="E7569" s="78"/>
      <c r="G7569" s="110"/>
    </row>
    <row r="7570" spans="2:7" ht="21.75" customHeight="1">
      <c r="B7570" s="121">
        <v>41586</v>
      </c>
      <c r="C7570" s="118" t="s">
        <v>392</v>
      </c>
      <c r="D7570" s="118" t="s">
        <v>1115</v>
      </c>
      <c r="E7570" s="78"/>
      <c r="G7570" s="110"/>
    </row>
    <row r="7571" spans="2:7" ht="21.75" customHeight="1">
      <c r="B7571" s="121">
        <v>41586</v>
      </c>
      <c r="C7571" s="118" t="s">
        <v>2</v>
      </c>
      <c r="D7571" s="118" t="s">
        <v>1385</v>
      </c>
      <c r="E7571" s="78"/>
      <c r="G7571" s="110"/>
    </row>
    <row r="7572" spans="2:7" ht="21.75" customHeight="1">
      <c r="B7572" s="121">
        <v>41586</v>
      </c>
      <c r="C7572" s="118" t="s">
        <v>40</v>
      </c>
      <c r="D7572" s="118" t="s">
        <v>43</v>
      </c>
      <c r="E7572" s="78"/>
      <c r="G7572" s="110"/>
    </row>
    <row r="7573" spans="2:7" ht="21.75" customHeight="1">
      <c r="B7573" s="121">
        <v>41586</v>
      </c>
      <c r="C7573" s="118" t="s">
        <v>40</v>
      </c>
      <c r="D7573" s="119" t="s">
        <v>180</v>
      </c>
      <c r="E7573" s="78"/>
      <c r="G7573" s="110"/>
    </row>
    <row r="7574" spans="2:7" ht="21.75" customHeight="1">
      <c r="B7574" s="121" t="s">
        <v>1416</v>
      </c>
      <c r="C7574" s="118" t="s">
        <v>28</v>
      </c>
      <c r="D7574" s="119" t="s">
        <v>126</v>
      </c>
      <c r="E7574" s="120"/>
      <c r="G7574" s="110"/>
    </row>
    <row r="7575" spans="2:7" ht="21.75" customHeight="1">
      <c r="B7575" s="121" t="s">
        <v>1416</v>
      </c>
      <c r="C7575" s="118" t="s">
        <v>28</v>
      </c>
      <c r="D7575" s="119" t="s">
        <v>549</v>
      </c>
      <c r="E7575" s="120"/>
      <c r="G7575" s="110"/>
    </row>
    <row r="7576" spans="2:7" ht="21.75" customHeight="1">
      <c r="B7576" s="121" t="s">
        <v>1416</v>
      </c>
      <c r="C7576" s="118" t="s">
        <v>2</v>
      </c>
      <c r="D7576" s="119" t="s">
        <v>105</v>
      </c>
      <c r="E7576" s="120"/>
      <c r="G7576" s="110"/>
    </row>
    <row r="7577" spans="2:7" ht="21.75" customHeight="1">
      <c r="B7577" s="121" t="s">
        <v>1416</v>
      </c>
      <c r="C7577" s="118" t="s">
        <v>184</v>
      </c>
      <c r="D7577" s="119" t="s">
        <v>62</v>
      </c>
      <c r="E7577" s="117"/>
      <c r="G7577" s="110"/>
    </row>
    <row r="7578" spans="2:7" ht="21.75" customHeight="1">
      <c r="B7578" s="121" t="s">
        <v>1416</v>
      </c>
      <c r="C7578" s="118" t="s">
        <v>94</v>
      </c>
      <c r="D7578" s="119" t="s">
        <v>1410</v>
      </c>
      <c r="E7578" s="117"/>
      <c r="G7578" s="110"/>
    </row>
    <row r="7579" spans="2:7" ht="21.75" customHeight="1">
      <c r="B7579" s="121" t="s">
        <v>1416</v>
      </c>
      <c r="C7579" s="118" t="s">
        <v>28</v>
      </c>
      <c r="D7579" s="119" t="s">
        <v>126</v>
      </c>
      <c r="E7579" s="117"/>
      <c r="G7579" s="110"/>
    </row>
    <row r="7580" spans="2:7" ht="21.75" customHeight="1">
      <c r="B7580" s="121" t="s">
        <v>1416</v>
      </c>
      <c r="C7580" s="118" t="s">
        <v>2</v>
      </c>
      <c r="D7580" s="119" t="s">
        <v>182</v>
      </c>
      <c r="E7580" s="120"/>
      <c r="G7580" s="110"/>
    </row>
    <row r="7581" spans="2:7" ht="21.75" customHeight="1">
      <c r="B7581" s="121" t="s">
        <v>1416</v>
      </c>
      <c r="C7581" s="118" t="s">
        <v>2</v>
      </c>
      <c r="D7581" s="119" t="s">
        <v>182</v>
      </c>
      <c r="E7581" s="117"/>
      <c r="G7581" s="110"/>
    </row>
    <row r="7582" spans="2:7" ht="21.75" customHeight="1">
      <c r="B7582" s="121" t="s">
        <v>1416</v>
      </c>
      <c r="C7582" s="118" t="s">
        <v>155</v>
      </c>
      <c r="D7582" s="119" t="s">
        <v>1110</v>
      </c>
      <c r="E7582" s="120"/>
      <c r="G7582" s="110"/>
    </row>
    <row r="7583" spans="2:7" ht="21.75" customHeight="1">
      <c r="B7583" s="121" t="s">
        <v>1416</v>
      </c>
      <c r="C7583" s="118" t="s">
        <v>40</v>
      </c>
      <c r="D7583" s="119" t="s">
        <v>180</v>
      </c>
      <c r="E7583" s="111"/>
      <c r="G7583" s="110"/>
    </row>
    <row r="7584" spans="2:7" ht="21.75" customHeight="1">
      <c r="B7584" s="121" t="s">
        <v>1416</v>
      </c>
      <c r="C7584" s="118" t="s">
        <v>40</v>
      </c>
      <c r="D7584" s="119" t="s">
        <v>1192</v>
      </c>
      <c r="E7584" s="112"/>
      <c r="G7584" s="110"/>
    </row>
    <row r="7585" spans="2:7" ht="21.75" customHeight="1">
      <c r="B7585" s="121" t="s">
        <v>1416</v>
      </c>
      <c r="C7585" s="118" t="s">
        <v>2</v>
      </c>
      <c r="D7585" s="119" t="s">
        <v>182</v>
      </c>
      <c r="E7585" s="112"/>
      <c r="G7585" s="110"/>
    </row>
    <row r="7586" spans="2:7" ht="21.75" customHeight="1">
      <c r="B7586" s="121" t="s">
        <v>1416</v>
      </c>
      <c r="C7586" s="118" t="s">
        <v>2</v>
      </c>
      <c r="D7586" s="119" t="s">
        <v>1160</v>
      </c>
      <c r="E7586" s="113"/>
      <c r="G7586" s="110"/>
    </row>
    <row r="7587" spans="2:7" ht="21.75" customHeight="1">
      <c r="B7587" s="121" t="s">
        <v>1416</v>
      </c>
      <c r="C7587" s="118" t="s">
        <v>28</v>
      </c>
      <c r="D7587" s="119" t="s">
        <v>549</v>
      </c>
      <c r="E7587" s="32"/>
      <c r="G7587" s="110"/>
    </row>
    <row r="7588" spans="2:7" ht="21.75" customHeight="1">
      <c r="B7588" s="121" t="s">
        <v>1416</v>
      </c>
      <c r="C7588" s="118" t="s">
        <v>2</v>
      </c>
      <c r="D7588" s="118" t="s">
        <v>182</v>
      </c>
      <c r="E7588" s="120"/>
      <c r="G7588" s="110"/>
    </row>
    <row r="7589" spans="2:7" ht="21.75" customHeight="1">
      <c r="B7589" s="121" t="s">
        <v>1416</v>
      </c>
      <c r="C7589" s="118" t="s">
        <v>28</v>
      </c>
      <c r="D7589" s="118" t="s">
        <v>549</v>
      </c>
      <c r="E7589" s="78"/>
      <c r="G7589" s="110"/>
    </row>
    <row r="7590" spans="2:7" ht="21.75" customHeight="1">
      <c r="B7590" s="121" t="s">
        <v>1416</v>
      </c>
      <c r="C7590" s="118" t="s">
        <v>40</v>
      </c>
      <c r="D7590" s="118" t="s">
        <v>180</v>
      </c>
      <c r="E7590" s="78"/>
      <c r="G7590" s="110"/>
    </row>
    <row r="7591" spans="2:7" ht="21.75" customHeight="1">
      <c r="B7591" s="121" t="s">
        <v>1417</v>
      </c>
      <c r="C7591" s="118" t="s">
        <v>40</v>
      </c>
      <c r="D7591" s="119" t="s">
        <v>180</v>
      </c>
      <c r="E7591" s="120"/>
      <c r="G7591" s="110"/>
    </row>
    <row r="7592" spans="2:7" ht="21.75" customHeight="1">
      <c r="B7592" s="121" t="s">
        <v>1417</v>
      </c>
      <c r="C7592" s="118" t="s">
        <v>40</v>
      </c>
      <c r="D7592" s="119" t="s">
        <v>43</v>
      </c>
      <c r="E7592" s="120"/>
      <c r="G7592" s="110"/>
    </row>
    <row r="7593" spans="2:7" ht="21.75" customHeight="1">
      <c r="B7593" s="121" t="s">
        <v>1417</v>
      </c>
      <c r="C7593" s="118" t="s">
        <v>40</v>
      </c>
      <c r="D7593" s="119" t="s">
        <v>180</v>
      </c>
      <c r="E7593" s="120"/>
      <c r="G7593" s="110"/>
    </row>
    <row r="7594" spans="2:7" ht="21.75" customHeight="1">
      <c r="B7594" s="121" t="s">
        <v>1417</v>
      </c>
      <c r="C7594" s="118" t="s">
        <v>28</v>
      </c>
      <c r="D7594" s="119" t="s">
        <v>1277</v>
      </c>
      <c r="E7594" s="117"/>
      <c r="G7594" s="110"/>
    </row>
    <row r="7595" spans="2:7" ht="21.75" customHeight="1">
      <c r="B7595" s="121" t="s">
        <v>1417</v>
      </c>
      <c r="C7595" s="118" t="s">
        <v>94</v>
      </c>
      <c r="D7595" s="119" t="s">
        <v>1196</v>
      </c>
      <c r="E7595" s="117"/>
      <c r="G7595" s="110"/>
    </row>
    <row r="7596" spans="2:7" ht="21.75" customHeight="1">
      <c r="B7596" s="121" t="s">
        <v>1417</v>
      </c>
      <c r="C7596" s="118" t="s">
        <v>40</v>
      </c>
      <c r="D7596" s="119" t="s">
        <v>43</v>
      </c>
      <c r="E7596" s="117"/>
      <c r="G7596" s="110"/>
    </row>
    <row r="7597" spans="2:7" ht="21.75" customHeight="1">
      <c r="B7597" s="121" t="s">
        <v>1417</v>
      </c>
      <c r="C7597" s="118" t="s">
        <v>2</v>
      </c>
      <c r="D7597" s="118" t="s">
        <v>182</v>
      </c>
      <c r="E7597" s="120"/>
      <c r="G7597" s="110"/>
    </row>
    <row r="7598" spans="2:7" ht="21.75" customHeight="1">
      <c r="B7598" s="121" t="s">
        <v>1417</v>
      </c>
      <c r="C7598" s="118" t="s">
        <v>28</v>
      </c>
      <c r="D7598" s="119" t="s">
        <v>181</v>
      </c>
      <c r="E7598" s="117"/>
      <c r="G7598" s="110"/>
    </row>
    <row r="7599" spans="2:7" ht="21.75" customHeight="1">
      <c r="B7599" s="121" t="s">
        <v>1417</v>
      </c>
      <c r="C7599" s="118" t="s">
        <v>184</v>
      </c>
      <c r="D7599" s="119" t="s">
        <v>2546</v>
      </c>
      <c r="E7599" s="120"/>
      <c r="G7599" s="110"/>
    </row>
    <row r="7600" spans="2:7" ht="21.75" customHeight="1">
      <c r="B7600" s="121" t="s">
        <v>1417</v>
      </c>
      <c r="C7600" s="118" t="s">
        <v>28</v>
      </c>
      <c r="D7600" s="119" t="s">
        <v>549</v>
      </c>
      <c r="E7600" s="111"/>
      <c r="G7600" s="110"/>
    </row>
    <row r="7601" spans="2:7" ht="21.75" customHeight="1">
      <c r="B7601" s="121" t="s">
        <v>1417</v>
      </c>
      <c r="C7601" s="118" t="s">
        <v>40</v>
      </c>
      <c r="D7601" s="119" t="s">
        <v>180</v>
      </c>
      <c r="E7601" s="112"/>
      <c r="G7601" s="110"/>
    </row>
    <row r="7602" spans="2:7" ht="21.75" customHeight="1">
      <c r="B7602" s="121" t="s">
        <v>1417</v>
      </c>
      <c r="C7602" s="118" t="s">
        <v>40</v>
      </c>
      <c r="D7602" s="119" t="s">
        <v>178</v>
      </c>
      <c r="E7602" s="112"/>
      <c r="G7602" s="110"/>
    </row>
    <row r="7603" spans="2:7" ht="21.75" customHeight="1">
      <c r="B7603" s="121" t="s">
        <v>1417</v>
      </c>
      <c r="C7603" s="118" t="s">
        <v>94</v>
      </c>
      <c r="D7603" s="119" t="s">
        <v>1316</v>
      </c>
      <c r="E7603" s="113"/>
      <c r="G7603" s="110"/>
    </row>
    <row r="7604" spans="2:7" ht="21.75" customHeight="1">
      <c r="B7604" s="121" t="s">
        <v>1417</v>
      </c>
      <c r="C7604" s="118" t="s">
        <v>2</v>
      </c>
      <c r="D7604" s="119" t="s">
        <v>182</v>
      </c>
      <c r="E7604" s="32"/>
      <c r="G7604" s="110"/>
    </row>
    <row r="7605" spans="2:7" ht="21.75" customHeight="1">
      <c r="B7605" s="121" t="s">
        <v>1417</v>
      </c>
      <c r="C7605" s="118" t="s">
        <v>2</v>
      </c>
      <c r="D7605" s="118" t="s">
        <v>182</v>
      </c>
      <c r="E7605" s="120"/>
      <c r="G7605" s="110"/>
    </row>
    <row r="7606" spans="2:7" ht="21.75" customHeight="1">
      <c r="B7606" s="121" t="s">
        <v>1417</v>
      </c>
      <c r="C7606" s="118" t="s">
        <v>40</v>
      </c>
      <c r="D7606" s="118" t="s">
        <v>178</v>
      </c>
      <c r="E7606" s="78"/>
      <c r="G7606" s="110"/>
    </row>
    <row r="7607" spans="2:7" ht="21.75" customHeight="1">
      <c r="B7607" s="121" t="s">
        <v>1417</v>
      </c>
      <c r="C7607" s="118" t="s">
        <v>2</v>
      </c>
      <c r="D7607" s="118" t="s">
        <v>1178</v>
      </c>
      <c r="E7607" s="78"/>
      <c r="G7607" s="110"/>
    </row>
    <row r="7608" spans="2:7" ht="21.75" customHeight="1">
      <c r="B7608" s="121">
        <v>41590</v>
      </c>
      <c r="C7608" s="118" t="s">
        <v>155</v>
      </c>
      <c r="D7608" s="119" t="s">
        <v>1110</v>
      </c>
      <c r="E7608" s="120"/>
      <c r="G7608" s="110"/>
    </row>
    <row r="7609" spans="2:7" ht="21.75" customHeight="1">
      <c r="B7609" s="121">
        <v>41590</v>
      </c>
      <c r="C7609" s="118" t="s">
        <v>94</v>
      </c>
      <c r="D7609" s="119" t="s">
        <v>1316</v>
      </c>
      <c r="E7609" s="120"/>
      <c r="G7609" s="110"/>
    </row>
    <row r="7610" spans="2:7" ht="21.75" customHeight="1">
      <c r="B7610" s="121">
        <v>41590</v>
      </c>
      <c r="C7610" s="118" t="s">
        <v>40</v>
      </c>
      <c r="D7610" s="118" t="s">
        <v>180</v>
      </c>
      <c r="E7610" s="120"/>
      <c r="G7610" s="110"/>
    </row>
    <row r="7611" spans="2:7" ht="21.75" customHeight="1">
      <c r="B7611" s="121">
        <v>41590</v>
      </c>
      <c r="C7611" s="118" t="s">
        <v>2</v>
      </c>
      <c r="D7611" s="118" t="s">
        <v>1160</v>
      </c>
      <c r="E7611" s="117"/>
      <c r="G7611" s="110"/>
    </row>
    <row r="7612" spans="2:7" ht="21.75" customHeight="1">
      <c r="B7612" s="121">
        <v>41590</v>
      </c>
      <c r="C7612" s="118" t="s">
        <v>184</v>
      </c>
      <c r="D7612" s="119" t="s">
        <v>2546</v>
      </c>
      <c r="E7612" s="117"/>
      <c r="G7612" s="110"/>
    </row>
    <row r="7613" spans="2:7" ht="21.75" customHeight="1">
      <c r="B7613" s="121">
        <v>41590</v>
      </c>
      <c r="C7613" s="118" t="s">
        <v>2</v>
      </c>
      <c r="D7613" s="119" t="s">
        <v>182</v>
      </c>
      <c r="E7613" s="117"/>
      <c r="G7613" s="110"/>
    </row>
    <row r="7614" spans="2:7" ht="21.75" customHeight="1">
      <c r="B7614" s="121">
        <v>41590</v>
      </c>
      <c r="C7614" s="118" t="s">
        <v>40</v>
      </c>
      <c r="D7614" s="119" t="s">
        <v>180</v>
      </c>
      <c r="E7614" s="120"/>
      <c r="G7614" s="110"/>
    </row>
    <row r="7615" spans="2:7" ht="21.75" customHeight="1">
      <c r="B7615" s="121">
        <v>41590</v>
      </c>
      <c r="C7615" s="118" t="s">
        <v>40</v>
      </c>
      <c r="D7615" s="119" t="s">
        <v>180</v>
      </c>
      <c r="E7615" s="117"/>
      <c r="G7615" s="110"/>
    </row>
    <row r="7616" spans="2:7" ht="21.75" customHeight="1">
      <c r="B7616" s="121">
        <v>41590</v>
      </c>
      <c r="C7616" s="118" t="s">
        <v>28</v>
      </c>
      <c r="D7616" s="119" t="s">
        <v>431</v>
      </c>
      <c r="E7616" s="120"/>
      <c r="G7616" s="110"/>
    </row>
    <row r="7617" spans="2:7" ht="21.75" customHeight="1">
      <c r="B7617" s="121">
        <v>41590</v>
      </c>
      <c r="C7617" s="118" t="s">
        <v>28</v>
      </c>
      <c r="D7617" s="119" t="s">
        <v>126</v>
      </c>
      <c r="E7617" s="111"/>
      <c r="G7617" s="110"/>
    </row>
    <row r="7618" spans="2:7" ht="21.75" customHeight="1">
      <c r="B7618" s="121">
        <v>41590</v>
      </c>
      <c r="C7618" s="118" t="s">
        <v>2</v>
      </c>
      <c r="D7618" s="119" t="s">
        <v>182</v>
      </c>
      <c r="E7618" s="112"/>
      <c r="G7618" s="110"/>
    </row>
    <row r="7619" spans="2:7" ht="21.75" customHeight="1">
      <c r="B7619" s="121">
        <v>41590</v>
      </c>
      <c r="C7619" s="118" t="s">
        <v>40</v>
      </c>
      <c r="D7619" s="119" t="s">
        <v>1192</v>
      </c>
      <c r="E7619" s="112"/>
      <c r="G7619" s="110"/>
    </row>
    <row r="7620" spans="2:7" ht="21.75" customHeight="1">
      <c r="B7620" s="121">
        <v>41590</v>
      </c>
      <c r="C7620" s="118" t="s">
        <v>28</v>
      </c>
      <c r="D7620" s="118" t="s">
        <v>126</v>
      </c>
      <c r="E7620" s="113"/>
      <c r="G7620" s="110"/>
    </row>
    <row r="7621" spans="2:7" ht="21.75" customHeight="1">
      <c r="B7621" s="121">
        <v>41590</v>
      </c>
      <c r="C7621" s="118" t="s">
        <v>40</v>
      </c>
      <c r="D7621" s="119" t="s">
        <v>180</v>
      </c>
      <c r="E7621" s="32"/>
      <c r="G7621" s="110"/>
    </row>
    <row r="7622" spans="2:7" ht="21.75" customHeight="1">
      <c r="B7622" s="121">
        <v>41590</v>
      </c>
      <c r="C7622" s="118" t="s">
        <v>40</v>
      </c>
      <c r="D7622" s="119" t="s">
        <v>180</v>
      </c>
      <c r="E7622" s="120"/>
      <c r="G7622" s="110"/>
    </row>
    <row r="7623" spans="2:7" ht="21.75" customHeight="1">
      <c r="B7623" s="121">
        <v>41590</v>
      </c>
      <c r="C7623" s="118" t="s">
        <v>94</v>
      </c>
      <c r="D7623" s="119" t="s">
        <v>1108</v>
      </c>
      <c r="E7623" s="78"/>
      <c r="G7623" s="110"/>
    </row>
    <row r="7624" spans="2:7" ht="21.75" customHeight="1">
      <c r="B7624" s="121">
        <v>41590</v>
      </c>
      <c r="C7624" s="118" t="s">
        <v>392</v>
      </c>
      <c r="D7624" s="119" t="s">
        <v>1115</v>
      </c>
      <c r="E7624" s="78"/>
      <c r="G7624" s="110"/>
    </row>
    <row r="7625" spans="2:7" ht="21.75" customHeight="1">
      <c r="B7625" s="121">
        <v>41590</v>
      </c>
      <c r="C7625" s="118" t="s">
        <v>40</v>
      </c>
      <c r="D7625" s="119" t="s">
        <v>180</v>
      </c>
      <c r="E7625" s="78"/>
      <c r="G7625" s="110"/>
    </row>
    <row r="7626" spans="2:7" ht="21.75" customHeight="1">
      <c r="B7626" s="121">
        <v>41590</v>
      </c>
      <c r="C7626" s="118" t="s">
        <v>155</v>
      </c>
      <c r="D7626" s="119" t="s">
        <v>1110</v>
      </c>
      <c r="E7626" s="78"/>
      <c r="G7626" s="110"/>
    </row>
    <row r="7627" spans="2:7" ht="21.75" customHeight="1">
      <c r="B7627" s="121">
        <v>41590</v>
      </c>
      <c r="C7627" s="118" t="s">
        <v>28</v>
      </c>
      <c r="D7627" s="119" t="s">
        <v>107</v>
      </c>
      <c r="E7627" s="78"/>
      <c r="G7627" s="110"/>
    </row>
    <row r="7628" spans="2:7" ht="21.75" customHeight="1">
      <c r="B7628" s="121">
        <v>41590</v>
      </c>
      <c r="C7628" s="118" t="s">
        <v>155</v>
      </c>
      <c r="D7628" s="119" t="s">
        <v>1110</v>
      </c>
      <c r="E7628" s="78"/>
      <c r="G7628" s="110"/>
    </row>
    <row r="7629" spans="2:7" ht="21.75" customHeight="1">
      <c r="B7629" s="121">
        <v>41590</v>
      </c>
      <c r="C7629" s="118" t="s">
        <v>2</v>
      </c>
      <c r="D7629" s="119" t="s">
        <v>182</v>
      </c>
      <c r="E7629" s="9"/>
      <c r="G7629" s="110"/>
    </row>
    <row r="7630" spans="2:7" ht="21.75" customHeight="1">
      <c r="B7630" s="121">
        <v>41590</v>
      </c>
      <c r="C7630" s="118" t="s">
        <v>2</v>
      </c>
      <c r="D7630" s="118" t="s">
        <v>105</v>
      </c>
      <c r="E7630" s="9"/>
      <c r="G7630" s="110"/>
    </row>
    <row r="7631" spans="2:7" ht="21.75" customHeight="1">
      <c r="B7631" s="121">
        <v>41590</v>
      </c>
      <c r="C7631" s="118" t="s">
        <v>40</v>
      </c>
      <c r="D7631" s="118" t="s">
        <v>180</v>
      </c>
      <c r="E7631" s="9"/>
      <c r="G7631" s="110"/>
    </row>
    <row r="7632" spans="2:7" ht="21.75" customHeight="1">
      <c r="B7632" s="121">
        <v>41591</v>
      </c>
      <c r="C7632" s="118" t="s">
        <v>18</v>
      </c>
      <c r="D7632" s="119" t="s">
        <v>1248</v>
      </c>
      <c r="E7632" s="120"/>
      <c r="G7632" s="110"/>
    </row>
    <row r="7633" spans="2:7" ht="21.75" customHeight="1">
      <c r="B7633" s="121">
        <v>41591</v>
      </c>
      <c r="C7633" s="118" t="s">
        <v>28</v>
      </c>
      <c r="D7633" s="119" t="s">
        <v>181</v>
      </c>
      <c r="E7633" s="120"/>
      <c r="G7633" s="110"/>
    </row>
    <row r="7634" spans="2:7" ht="21.75" customHeight="1">
      <c r="B7634" s="121">
        <v>41591</v>
      </c>
      <c r="C7634" s="118" t="s">
        <v>28</v>
      </c>
      <c r="D7634" s="119" t="s">
        <v>549</v>
      </c>
      <c r="E7634" s="120"/>
      <c r="G7634" s="110"/>
    </row>
    <row r="7635" spans="2:7" ht="21.75" customHeight="1">
      <c r="B7635" s="121">
        <v>41591</v>
      </c>
      <c r="C7635" s="118" t="s">
        <v>184</v>
      </c>
      <c r="D7635" s="119" t="s">
        <v>62</v>
      </c>
      <c r="E7635" s="117"/>
      <c r="G7635" s="110"/>
    </row>
    <row r="7636" spans="2:7" ht="21.75" customHeight="1">
      <c r="B7636" s="121">
        <v>41591</v>
      </c>
      <c r="C7636" s="118" t="s">
        <v>2</v>
      </c>
      <c r="D7636" s="119" t="s">
        <v>182</v>
      </c>
      <c r="E7636" s="117"/>
      <c r="G7636" s="110"/>
    </row>
    <row r="7637" spans="2:7" ht="21.75" customHeight="1">
      <c r="B7637" s="121">
        <v>41591</v>
      </c>
      <c r="C7637" s="118" t="s">
        <v>2</v>
      </c>
      <c r="D7637" s="119" t="s">
        <v>105</v>
      </c>
      <c r="E7637" s="117"/>
      <c r="G7637" s="110"/>
    </row>
    <row r="7638" spans="2:7" ht="21.75" customHeight="1">
      <c r="B7638" s="121">
        <v>41591</v>
      </c>
      <c r="C7638" s="118" t="s">
        <v>94</v>
      </c>
      <c r="D7638" s="119" t="s">
        <v>1398</v>
      </c>
      <c r="E7638" s="120"/>
      <c r="G7638" s="110"/>
    </row>
    <row r="7639" spans="2:7" ht="21.75" customHeight="1">
      <c r="B7639" s="121">
        <v>41591</v>
      </c>
      <c r="C7639" s="118" t="s">
        <v>40</v>
      </c>
      <c r="D7639" s="119" t="s">
        <v>180</v>
      </c>
      <c r="E7639" s="117"/>
      <c r="G7639" s="110"/>
    </row>
    <row r="7640" spans="2:7" ht="21.75" customHeight="1">
      <c r="B7640" s="121">
        <v>41591</v>
      </c>
      <c r="C7640" s="118" t="s">
        <v>40</v>
      </c>
      <c r="D7640" s="119" t="s">
        <v>1192</v>
      </c>
      <c r="E7640" s="120"/>
      <c r="G7640" s="110"/>
    </row>
    <row r="7641" spans="2:7" ht="21.75" customHeight="1">
      <c r="B7641" s="121">
        <v>41591</v>
      </c>
      <c r="C7641" s="118" t="s">
        <v>28</v>
      </c>
      <c r="D7641" s="119" t="s">
        <v>181</v>
      </c>
      <c r="E7641" s="111"/>
      <c r="G7641" s="110"/>
    </row>
    <row r="7642" spans="2:7" ht="21.75" customHeight="1">
      <c r="B7642" s="121">
        <v>41591</v>
      </c>
      <c r="C7642" s="118" t="s">
        <v>28</v>
      </c>
      <c r="D7642" s="119" t="s">
        <v>126</v>
      </c>
      <c r="E7642" s="112"/>
      <c r="G7642" s="110"/>
    </row>
    <row r="7643" spans="2:7" ht="21.75" customHeight="1">
      <c r="B7643" s="121">
        <v>41591</v>
      </c>
      <c r="C7643" s="118" t="s">
        <v>40</v>
      </c>
      <c r="D7643" s="119" t="s">
        <v>180</v>
      </c>
      <c r="E7643" s="112"/>
      <c r="G7643" s="110"/>
    </row>
    <row r="7644" spans="2:7" ht="21.75" customHeight="1">
      <c r="B7644" s="121">
        <v>41591</v>
      </c>
      <c r="C7644" s="118" t="s">
        <v>2</v>
      </c>
      <c r="D7644" s="119" t="s">
        <v>182</v>
      </c>
      <c r="E7644" s="113"/>
      <c r="G7644" s="110"/>
    </row>
    <row r="7645" spans="2:7" ht="21.75" customHeight="1">
      <c r="B7645" s="121">
        <v>41591</v>
      </c>
      <c r="C7645" s="118" t="s">
        <v>2</v>
      </c>
      <c r="D7645" s="119" t="s">
        <v>182</v>
      </c>
      <c r="E7645" s="32"/>
      <c r="G7645" s="110"/>
    </row>
    <row r="7646" spans="2:7" ht="21.75" customHeight="1">
      <c r="B7646" s="121">
        <v>41591</v>
      </c>
      <c r="C7646" s="118" t="s">
        <v>28</v>
      </c>
      <c r="D7646" s="119" t="s">
        <v>114</v>
      </c>
      <c r="E7646" s="120"/>
      <c r="G7646" s="110"/>
    </row>
    <row r="7647" spans="2:7" ht="21.75" customHeight="1">
      <c r="B7647" s="121">
        <v>41591</v>
      </c>
      <c r="C7647" s="118" t="s">
        <v>2</v>
      </c>
      <c r="D7647" s="119" t="s">
        <v>182</v>
      </c>
      <c r="E7647" s="78"/>
      <c r="G7647" s="110"/>
    </row>
    <row r="7648" spans="2:7" ht="21.75" customHeight="1">
      <c r="B7648" s="121">
        <v>41591</v>
      </c>
      <c r="C7648" s="118" t="s">
        <v>2</v>
      </c>
      <c r="D7648" s="119" t="s">
        <v>182</v>
      </c>
      <c r="E7648" s="78"/>
      <c r="G7648" s="110"/>
    </row>
    <row r="7649" spans="2:7" ht="21.75" customHeight="1">
      <c r="B7649" s="121">
        <v>41591</v>
      </c>
      <c r="C7649" s="118" t="s">
        <v>40</v>
      </c>
      <c r="D7649" s="119" t="s">
        <v>180</v>
      </c>
      <c r="E7649" s="78"/>
      <c r="G7649" s="110"/>
    </row>
    <row r="7650" spans="2:7" ht="21.75" customHeight="1">
      <c r="B7650" s="121" t="s">
        <v>1420</v>
      </c>
      <c r="C7650" s="118" t="s">
        <v>392</v>
      </c>
      <c r="D7650" s="119" t="s">
        <v>1115</v>
      </c>
      <c r="E7650" s="120"/>
      <c r="G7650" s="110"/>
    </row>
    <row r="7651" spans="2:7" ht="21.75" customHeight="1">
      <c r="B7651" s="121" t="s">
        <v>1420</v>
      </c>
      <c r="C7651" s="118" t="s">
        <v>40</v>
      </c>
      <c r="D7651" s="119" t="s">
        <v>180</v>
      </c>
      <c r="E7651" s="120"/>
      <c r="G7651" s="110"/>
    </row>
    <row r="7652" spans="2:7" ht="21.75" customHeight="1">
      <c r="B7652" s="121" t="s">
        <v>1420</v>
      </c>
      <c r="C7652" s="118" t="s">
        <v>40</v>
      </c>
      <c r="D7652" s="119" t="s">
        <v>1192</v>
      </c>
      <c r="E7652" s="120"/>
      <c r="G7652" s="110"/>
    </row>
    <row r="7653" spans="2:7" ht="21.75" customHeight="1">
      <c r="B7653" s="121" t="s">
        <v>1420</v>
      </c>
      <c r="C7653" s="118" t="s">
        <v>40</v>
      </c>
      <c r="D7653" s="119" t="s">
        <v>180</v>
      </c>
      <c r="E7653" s="117"/>
      <c r="G7653" s="110"/>
    </row>
    <row r="7654" spans="2:7" ht="21.75" customHeight="1">
      <c r="B7654" s="121" t="s">
        <v>1420</v>
      </c>
      <c r="C7654" s="118" t="s">
        <v>2</v>
      </c>
      <c r="D7654" s="119" t="s">
        <v>1385</v>
      </c>
      <c r="E7654" s="117"/>
      <c r="G7654" s="110"/>
    </row>
    <row r="7655" spans="2:7" ht="21.75" customHeight="1">
      <c r="B7655" s="121" t="s">
        <v>1420</v>
      </c>
      <c r="C7655" s="118" t="s">
        <v>2</v>
      </c>
      <c r="D7655" s="119" t="s">
        <v>1385</v>
      </c>
      <c r="E7655" s="117"/>
      <c r="G7655" s="110"/>
    </row>
    <row r="7656" spans="2:7" ht="21.75" customHeight="1">
      <c r="B7656" s="121" t="s">
        <v>1420</v>
      </c>
      <c r="C7656" s="118" t="s">
        <v>94</v>
      </c>
      <c r="D7656" s="119" t="s">
        <v>1108</v>
      </c>
      <c r="E7656" s="120"/>
      <c r="G7656" s="110"/>
    </row>
    <row r="7657" spans="2:7" ht="21.75" customHeight="1">
      <c r="B7657" s="121" t="s">
        <v>1420</v>
      </c>
      <c r="C7657" s="118" t="s">
        <v>184</v>
      </c>
      <c r="D7657" s="119" t="s">
        <v>2550</v>
      </c>
      <c r="E7657" s="117"/>
      <c r="G7657" s="110"/>
    </row>
    <row r="7658" spans="2:7" ht="21.75" customHeight="1">
      <c r="B7658" s="121" t="s">
        <v>1420</v>
      </c>
      <c r="C7658" s="118" t="s">
        <v>40</v>
      </c>
      <c r="D7658" s="119" t="s">
        <v>43</v>
      </c>
      <c r="E7658" s="120"/>
      <c r="G7658" s="110"/>
    </row>
    <row r="7659" spans="2:7" ht="21.75" customHeight="1">
      <c r="B7659" s="121" t="s">
        <v>1420</v>
      </c>
      <c r="C7659" s="118" t="s">
        <v>28</v>
      </c>
      <c r="D7659" s="119" t="s">
        <v>1187</v>
      </c>
      <c r="E7659" s="111"/>
      <c r="G7659" s="110"/>
    </row>
    <row r="7660" spans="2:7" ht="21.75" customHeight="1">
      <c r="B7660" s="121" t="s">
        <v>1420</v>
      </c>
      <c r="C7660" s="118" t="s">
        <v>28</v>
      </c>
      <c r="D7660" s="119" t="s">
        <v>1212</v>
      </c>
      <c r="E7660" s="112"/>
      <c r="G7660" s="110"/>
    </row>
    <row r="7661" spans="2:7" ht="21.75" customHeight="1">
      <c r="B7661" s="121" t="s">
        <v>1420</v>
      </c>
      <c r="C7661" s="118" t="s">
        <v>184</v>
      </c>
      <c r="D7661" s="119" t="s">
        <v>184</v>
      </c>
      <c r="E7661" s="112"/>
      <c r="G7661" s="110"/>
    </row>
    <row r="7662" spans="2:7" ht="21.75" customHeight="1">
      <c r="B7662" s="121" t="s">
        <v>1420</v>
      </c>
      <c r="C7662" s="118" t="s">
        <v>2</v>
      </c>
      <c r="D7662" s="119" t="s">
        <v>1418</v>
      </c>
      <c r="E7662" s="113"/>
      <c r="G7662" s="110"/>
    </row>
    <row r="7663" spans="2:7" ht="21.75" customHeight="1">
      <c r="B7663" s="121" t="s">
        <v>1420</v>
      </c>
      <c r="C7663" s="118" t="s">
        <v>40</v>
      </c>
      <c r="D7663" s="119" t="s">
        <v>180</v>
      </c>
      <c r="E7663" s="32"/>
      <c r="G7663" s="110"/>
    </row>
    <row r="7664" spans="2:7" ht="21.75" customHeight="1">
      <c r="B7664" s="121" t="s">
        <v>1420</v>
      </c>
      <c r="C7664" s="118" t="s">
        <v>40</v>
      </c>
      <c r="D7664" s="119" t="s">
        <v>1192</v>
      </c>
      <c r="E7664" s="120"/>
      <c r="G7664" s="110"/>
    </row>
    <row r="7665" spans="2:7" ht="21.75" customHeight="1">
      <c r="B7665" s="121" t="s">
        <v>1420</v>
      </c>
      <c r="C7665" s="118" t="s">
        <v>28</v>
      </c>
      <c r="D7665" s="119" t="s">
        <v>181</v>
      </c>
      <c r="E7665" s="78"/>
      <c r="G7665" s="110"/>
    </row>
    <row r="7666" spans="2:7" ht="21.75" customHeight="1">
      <c r="B7666" s="121" t="s">
        <v>1420</v>
      </c>
      <c r="C7666" s="118" t="s">
        <v>40</v>
      </c>
      <c r="D7666" s="119" t="s">
        <v>180</v>
      </c>
      <c r="E7666" s="78"/>
      <c r="G7666" s="110"/>
    </row>
    <row r="7667" spans="2:7" ht="21.75" customHeight="1">
      <c r="B7667" s="121" t="s">
        <v>1420</v>
      </c>
      <c r="C7667" s="118" t="s">
        <v>2</v>
      </c>
      <c r="D7667" s="119" t="s">
        <v>1418</v>
      </c>
      <c r="E7667" s="78"/>
      <c r="G7667" s="110"/>
    </row>
    <row r="7668" spans="2:7" ht="21.75" customHeight="1">
      <c r="B7668" s="121" t="s">
        <v>1420</v>
      </c>
      <c r="C7668" s="118" t="s">
        <v>2</v>
      </c>
      <c r="D7668" s="119" t="s">
        <v>1160</v>
      </c>
      <c r="E7668" s="78"/>
      <c r="G7668" s="110"/>
    </row>
    <row r="7669" spans="2:7" ht="21.75" customHeight="1">
      <c r="B7669" s="121" t="s">
        <v>1420</v>
      </c>
      <c r="C7669" s="118" t="s">
        <v>184</v>
      </c>
      <c r="D7669" s="119" t="s">
        <v>62</v>
      </c>
      <c r="E7669" s="78"/>
      <c r="G7669" s="110"/>
    </row>
    <row r="7670" spans="2:7" ht="21.75" customHeight="1">
      <c r="B7670" s="121" t="s">
        <v>1420</v>
      </c>
      <c r="C7670" s="118" t="s">
        <v>18</v>
      </c>
      <c r="D7670" s="119" t="s">
        <v>1421</v>
      </c>
      <c r="E7670" s="78"/>
      <c r="G7670" s="110"/>
    </row>
    <row r="7671" spans="2:7" ht="21.75" customHeight="1">
      <c r="B7671" s="121" t="s">
        <v>1420</v>
      </c>
      <c r="C7671" s="118" t="s">
        <v>155</v>
      </c>
      <c r="D7671" s="119" t="s">
        <v>1110</v>
      </c>
      <c r="E7671" s="9"/>
      <c r="G7671" s="110"/>
    </row>
    <row r="7672" spans="2:7" ht="21.75" customHeight="1">
      <c r="B7672" s="121" t="s">
        <v>1420</v>
      </c>
      <c r="C7672" s="118" t="s">
        <v>40</v>
      </c>
      <c r="D7672" s="119" t="s">
        <v>180</v>
      </c>
      <c r="E7672" s="9"/>
      <c r="G7672" s="110"/>
    </row>
    <row r="7673" spans="2:7" ht="21.75" customHeight="1">
      <c r="B7673" s="121" t="s">
        <v>1420</v>
      </c>
      <c r="C7673" s="118" t="s">
        <v>40</v>
      </c>
      <c r="D7673" s="119" t="s">
        <v>1192</v>
      </c>
      <c r="E7673" s="9"/>
      <c r="G7673" s="110"/>
    </row>
    <row r="7674" spans="2:7" ht="21.75" customHeight="1">
      <c r="B7674" s="121">
        <v>41593</v>
      </c>
      <c r="C7674" s="118" t="s">
        <v>40</v>
      </c>
      <c r="D7674" s="119" t="s">
        <v>1192</v>
      </c>
      <c r="E7674" s="120"/>
      <c r="G7674" s="110"/>
    </row>
    <row r="7675" spans="2:7" ht="21.75" customHeight="1">
      <c r="B7675" s="121">
        <v>41593</v>
      </c>
      <c r="C7675" s="118" t="s">
        <v>40</v>
      </c>
      <c r="D7675" s="119" t="s">
        <v>180</v>
      </c>
      <c r="E7675" s="120"/>
      <c r="G7675" s="110"/>
    </row>
    <row r="7676" spans="2:7" ht="21.75" customHeight="1">
      <c r="B7676" s="121">
        <v>41593</v>
      </c>
      <c r="C7676" s="118" t="s">
        <v>40</v>
      </c>
      <c r="D7676" s="119" t="s">
        <v>180</v>
      </c>
      <c r="E7676" s="120"/>
      <c r="G7676" s="110"/>
    </row>
    <row r="7677" spans="2:7" ht="21.75" customHeight="1">
      <c r="B7677" s="121">
        <v>41593</v>
      </c>
      <c r="C7677" s="118" t="s">
        <v>2</v>
      </c>
      <c r="D7677" s="119" t="s">
        <v>1418</v>
      </c>
      <c r="E7677" s="117"/>
      <c r="G7677" s="110"/>
    </row>
    <row r="7678" spans="2:7" ht="21.75" customHeight="1">
      <c r="B7678" s="121">
        <v>41593</v>
      </c>
      <c r="C7678" s="118" t="s">
        <v>94</v>
      </c>
      <c r="D7678" s="119" t="s">
        <v>1398</v>
      </c>
      <c r="E7678" s="117"/>
      <c r="G7678" s="110"/>
    </row>
    <row r="7679" spans="2:7" ht="21.75" customHeight="1">
      <c r="B7679" s="121">
        <v>41593</v>
      </c>
      <c r="C7679" s="118" t="s">
        <v>2</v>
      </c>
      <c r="D7679" s="119" t="s">
        <v>1418</v>
      </c>
      <c r="E7679" s="117"/>
      <c r="G7679" s="110"/>
    </row>
    <row r="7680" spans="2:7" ht="21.75" customHeight="1">
      <c r="B7680" s="121">
        <v>41593</v>
      </c>
      <c r="C7680" s="118" t="s">
        <v>2</v>
      </c>
      <c r="D7680" s="119" t="s">
        <v>1419</v>
      </c>
      <c r="E7680" s="120"/>
      <c r="G7680" s="110"/>
    </row>
    <row r="7681" spans="2:24" ht="21.75" customHeight="1">
      <c r="B7681" s="121">
        <v>41593</v>
      </c>
      <c r="C7681" s="118" t="s">
        <v>28</v>
      </c>
      <c r="D7681" s="119" t="s">
        <v>181</v>
      </c>
      <c r="E7681" s="117"/>
      <c r="G7681" s="110"/>
    </row>
    <row r="7682" spans="2:24" ht="21.75" customHeight="1">
      <c r="B7682" s="121">
        <v>41593</v>
      </c>
      <c r="C7682" s="118" t="s">
        <v>28</v>
      </c>
      <c r="D7682" s="119" t="s">
        <v>181</v>
      </c>
      <c r="E7682" s="120"/>
      <c r="G7682" s="110"/>
    </row>
    <row r="7683" spans="2:24" ht="21.75" customHeight="1">
      <c r="B7683" s="121">
        <v>41593</v>
      </c>
      <c r="C7683" s="118" t="s">
        <v>155</v>
      </c>
      <c r="D7683" s="119" t="s">
        <v>1110</v>
      </c>
      <c r="E7683" s="111"/>
      <c r="G7683" s="110"/>
    </row>
    <row r="7684" spans="2:24" ht="21.75" customHeight="1">
      <c r="B7684" s="121">
        <v>41593</v>
      </c>
      <c r="C7684" s="118" t="s">
        <v>40</v>
      </c>
      <c r="D7684" s="119" t="s">
        <v>180</v>
      </c>
      <c r="E7684" s="112"/>
      <c r="G7684" s="116"/>
      <c r="H7684" s="116"/>
      <c r="I7684" s="116"/>
      <c r="J7684" s="116"/>
      <c r="K7684" s="116"/>
      <c r="L7684" s="116"/>
      <c r="M7684" s="116"/>
      <c r="N7684" s="116"/>
      <c r="O7684" s="116"/>
      <c r="P7684" s="116"/>
      <c r="Q7684" s="116"/>
      <c r="R7684" s="116"/>
      <c r="S7684" s="116"/>
      <c r="T7684" s="116"/>
      <c r="U7684" s="116"/>
      <c r="V7684" s="116"/>
      <c r="W7684" s="116"/>
      <c r="X7684" s="116"/>
    </row>
    <row r="7685" spans="2:24" ht="21.75" customHeight="1">
      <c r="B7685" s="121">
        <v>41593</v>
      </c>
      <c r="C7685" s="118" t="s">
        <v>40</v>
      </c>
      <c r="D7685" s="119" t="s">
        <v>180</v>
      </c>
      <c r="E7685" s="112"/>
      <c r="G7685" s="116"/>
      <c r="H7685" s="116"/>
      <c r="I7685" s="116"/>
      <c r="J7685" s="116"/>
      <c r="K7685" s="116"/>
      <c r="L7685" s="116"/>
      <c r="M7685" s="116"/>
      <c r="N7685" s="116"/>
      <c r="O7685" s="116"/>
      <c r="P7685" s="116"/>
      <c r="Q7685" s="116"/>
      <c r="R7685" s="116"/>
      <c r="S7685" s="116"/>
      <c r="T7685" s="116"/>
      <c r="U7685" s="116"/>
      <c r="V7685" s="116"/>
      <c r="W7685" s="116"/>
      <c r="X7685" s="116"/>
    </row>
    <row r="7686" spans="2:24" ht="21.75" customHeight="1">
      <c r="B7686" s="121">
        <v>41593</v>
      </c>
      <c r="C7686" s="118" t="s">
        <v>28</v>
      </c>
      <c r="D7686" s="119" t="s">
        <v>107</v>
      </c>
      <c r="E7686" s="113"/>
      <c r="G7686" s="116"/>
      <c r="H7686" s="116"/>
      <c r="I7686" s="116"/>
      <c r="J7686" s="116"/>
      <c r="K7686" s="116"/>
      <c r="L7686" s="116"/>
      <c r="M7686" s="116"/>
      <c r="N7686" s="116"/>
      <c r="O7686" s="116"/>
      <c r="P7686" s="116"/>
      <c r="Q7686" s="116"/>
      <c r="R7686" s="116"/>
      <c r="S7686" s="116"/>
      <c r="T7686" s="116"/>
      <c r="U7686" s="116"/>
      <c r="V7686" s="116"/>
      <c r="W7686" s="116"/>
      <c r="X7686" s="116"/>
    </row>
    <row r="7687" spans="2:24" ht="21.75" customHeight="1">
      <c r="B7687" s="121">
        <v>41593</v>
      </c>
      <c r="C7687" s="118" t="s">
        <v>40</v>
      </c>
      <c r="D7687" s="119" t="s">
        <v>43</v>
      </c>
      <c r="E7687" s="32"/>
      <c r="G7687" s="116"/>
      <c r="H7687" s="116"/>
      <c r="I7687" s="116"/>
      <c r="J7687" s="116"/>
      <c r="K7687" s="116"/>
      <c r="L7687" s="116"/>
      <c r="M7687" s="116"/>
      <c r="N7687" s="116"/>
      <c r="O7687" s="116"/>
      <c r="P7687" s="116"/>
      <c r="Q7687" s="116"/>
      <c r="R7687" s="116"/>
      <c r="S7687" s="116"/>
      <c r="T7687" s="116"/>
      <c r="U7687" s="116"/>
      <c r="V7687" s="116"/>
      <c r="W7687" s="116"/>
      <c r="X7687" s="116"/>
    </row>
    <row r="7688" spans="2:24" ht="21.75" customHeight="1">
      <c r="B7688" s="121">
        <v>41593</v>
      </c>
      <c r="C7688" s="118" t="s">
        <v>94</v>
      </c>
      <c r="D7688" s="119" t="s">
        <v>1108</v>
      </c>
      <c r="E7688" s="120"/>
      <c r="G7688" s="116"/>
      <c r="H7688" s="116"/>
      <c r="I7688" s="116"/>
      <c r="J7688" s="116"/>
      <c r="K7688" s="116"/>
      <c r="L7688" s="116"/>
      <c r="M7688" s="116"/>
      <c r="N7688" s="116"/>
      <c r="O7688" s="116"/>
      <c r="P7688" s="116"/>
      <c r="Q7688" s="116"/>
      <c r="R7688" s="116"/>
      <c r="S7688" s="116"/>
      <c r="T7688" s="116"/>
      <c r="U7688" s="116"/>
      <c r="V7688" s="116"/>
      <c r="W7688" s="116"/>
      <c r="X7688" s="116"/>
    </row>
    <row r="7689" spans="2:24" ht="21.75" customHeight="1">
      <c r="B7689" s="121">
        <v>41593</v>
      </c>
      <c r="C7689" s="118" t="s">
        <v>155</v>
      </c>
      <c r="D7689" s="119" t="s">
        <v>1110</v>
      </c>
      <c r="E7689" s="78"/>
      <c r="G7689" s="116"/>
      <c r="H7689" s="116"/>
      <c r="I7689" s="116"/>
      <c r="J7689" s="116"/>
      <c r="K7689" s="116"/>
      <c r="L7689" s="116"/>
      <c r="M7689" s="116"/>
      <c r="N7689" s="116"/>
      <c r="O7689" s="116"/>
      <c r="P7689" s="116"/>
      <c r="Q7689" s="116"/>
      <c r="R7689" s="116"/>
      <c r="S7689" s="116"/>
      <c r="T7689" s="116"/>
      <c r="U7689" s="116"/>
      <c r="V7689" s="116"/>
      <c r="W7689" s="116"/>
      <c r="X7689" s="116"/>
    </row>
    <row r="7690" spans="2:24" ht="21.75" customHeight="1">
      <c r="B7690" s="121">
        <v>41593</v>
      </c>
      <c r="C7690" s="118" t="s">
        <v>28</v>
      </c>
      <c r="D7690" s="119" t="s">
        <v>549</v>
      </c>
      <c r="E7690" s="78"/>
      <c r="G7690" s="116"/>
      <c r="H7690" s="116"/>
      <c r="I7690" s="116"/>
      <c r="J7690" s="116"/>
      <c r="K7690" s="116"/>
      <c r="L7690" s="116"/>
      <c r="M7690" s="116"/>
      <c r="N7690" s="116"/>
      <c r="O7690" s="116"/>
      <c r="P7690" s="116"/>
      <c r="Q7690" s="116"/>
      <c r="R7690" s="116"/>
      <c r="S7690" s="116"/>
      <c r="T7690" s="116"/>
      <c r="U7690" s="116"/>
      <c r="V7690" s="116"/>
      <c r="W7690" s="116"/>
      <c r="X7690" s="116"/>
    </row>
    <row r="7691" spans="2:24" ht="21.75" customHeight="1">
      <c r="B7691" s="121">
        <v>41594</v>
      </c>
      <c r="C7691" s="118" t="s">
        <v>40</v>
      </c>
      <c r="D7691" s="119" t="s">
        <v>43</v>
      </c>
      <c r="E7691" s="120" t="s">
        <v>1104</v>
      </c>
      <c r="G7691" s="116"/>
      <c r="H7691" s="116"/>
      <c r="I7691" s="116"/>
      <c r="J7691" s="116"/>
      <c r="K7691" s="116"/>
      <c r="L7691" s="116"/>
      <c r="M7691" s="116"/>
      <c r="N7691" s="116"/>
      <c r="O7691" s="116"/>
      <c r="P7691" s="116"/>
      <c r="Q7691" s="116"/>
      <c r="R7691" s="116"/>
      <c r="S7691" s="116"/>
      <c r="T7691" s="116"/>
      <c r="U7691" s="116"/>
      <c r="V7691" s="116"/>
      <c r="W7691" s="116"/>
      <c r="X7691" s="116"/>
    </row>
    <row r="7692" spans="2:24" ht="21.75" customHeight="1">
      <c r="B7692" s="121">
        <v>41594</v>
      </c>
      <c r="C7692" s="118" t="s">
        <v>184</v>
      </c>
      <c r="D7692" s="119" t="s">
        <v>2550</v>
      </c>
      <c r="E7692" s="120" t="s">
        <v>1104</v>
      </c>
      <c r="G7692" s="116"/>
      <c r="H7692" s="116"/>
      <c r="I7692" s="116"/>
      <c r="J7692" s="116"/>
      <c r="K7692" s="116"/>
      <c r="L7692" s="116"/>
      <c r="M7692" s="116"/>
      <c r="N7692" s="116"/>
      <c r="O7692" s="116"/>
      <c r="P7692" s="116"/>
      <c r="Q7692" s="116"/>
      <c r="R7692" s="116"/>
      <c r="S7692" s="116"/>
      <c r="T7692" s="116"/>
      <c r="U7692" s="116"/>
      <c r="V7692" s="116"/>
      <c r="W7692" s="116"/>
      <c r="X7692" s="116"/>
    </row>
    <row r="7693" spans="2:24" ht="21.75" customHeight="1">
      <c r="B7693" s="121">
        <v>41594</v>
      </c>
      <c r="C7693" s="118" t="s">
        <v>184</v>
      </c>
      <c r="D7693" s="119" t="s">
        <v>2550</v>
      </c>
      <c r="E7693" s="120" t="s">
        <v>1104</v>
      </c>
      <c r="G7693" s="116"/>
      <c r="H7693" s="116"/>
      <c r="I7693" s="116"/>
      <c r="J7693" s="116"/>
      <c r="K7693" s="116"/>
      <c r="L7693" s="116"/>
      <c r="M7693" s="116"/>
      <c r="N7693" s="116"/>
      <c r="O7693" s="116"/>
      <c r="P7693" s="116"/>
      <c r="Q7693" s="116"/>
      <c r="R7693" s="116"/>
      <c r="S7693" s="116"/>
      <c r="T7693" s="116"/>
      <c r="U7693" s="116"/>
      <c r="V7693" s="116"/>
      <c r="W7693" s="116"/>
      <c r="X7693" s="116"/>
    </row>
    <row r="7694" spans="2:24" ht="21.75" customHeight="1">
      <c r="B7694" s="121">
        <v>41594</v>
      </c>
      <c r="C7694" s="118" t="s">
        <v>40</v>
      </c>
      <c r="D7694" s="119" t="s">
        <v>43</v>
      </c>
      <c r="E7694" s="117" t="s">
        <v>1104</v>
      </c>
      <c r="G7694" s="116"/>
      <c r="H7694" s="116"/>
      <c r="I7694" s="116"/>
      <c r="J7694" s="116"/>
      <c r="K7694" s="116"/>
      <c r="L7694" s="116"/>
      <c r="M7694" s="116"/>
      <c r="N7694" s="116"/>
      <c r="O7694" s="116"/>
      <c r="P7694" s="116"/>
      <c r="Q7694" s="116"/>
      <c r="R7694" s="116"/>
      <c r="S7694" s="116"/>
      <c r="T7694" s="116"/>
      <c r="U7694" s="116"/>
      <c r="V7694" s="116"/>
      <c r="W7694" s="116"/>
      <c r="X7694" s="116"/>
    </row>
    <row r="7695" spans="2:24" ht="21.75" customHeight="1">
      <c r="B7695" s="121">
        <v>41594</v>
      </c>
      <c r="C7695" s="118" t="s">
        <v>40</v>
      </c>
      <c r="D7695" s="119" t="s">
        <v>180</v>
      </c>
      <c r="E7695" s="117" t="s">
        <v>1104</v>
      </c>
      <c r="G7695" s="116"/>
      <c r="H7695" s="116"/>
      <c r="I7695" s="116"/>
      <c r="J7695" s="116"/>
      <c r="K7695" s="116"/>
      <c r="L7695" s="116"/>
      <c r="M7695" s="116"/>
      <c r="N7695" s="116"/>
      <c r="O7695" s="116"/>
      <c r="P7695" s="116"/>
      <c r="Q7695" s="116"/>
      <c r="R7695" s="116"/>
      <c r="S7695" s="116"/>
      <c r="T7695" s="116"/>
      <c r="U7695" s="116"/>
      <c r="V7695" s="116"/>
      <c r="W7695" s="116"/>
      <c r="X7695" s="116"/>
    </row>
    <row r="7696" spans="2:24" ht="21.75" customHeight="1">
      <c r="B7696" s="121">
        <v>41594</v>
      </c>
      <c r="C7696" s="118" t="s">
        <v>40</v>
      </c>
      <c r="D7696" s="119" t="s">
        <v>180</v>
      </c>
      <c r="E7696" s="117" t="s">
        <v>1104</v>
      </c>
      <c r="G7696" s="116"/>
      <c r="H7696" s="116"/>
      <c r="I7696" s="116"/>
      <c r="J7696" s="116"/>
      <c r="K7696" s="116"/>
      <c r="L7696" s="116"/>
      <c r="M7696" s="116"/>
      <c r="N7696" s="116"/>
      <c r="O7696" s="116"/>
      <c r="P7696" s="116"/>
      <c r="Q7696" s="116"/>
      <c r="R7696" s="116"/>
      <c r="S7696" s="116"/>
      <c r="T7696" s="116"/>
      <c r="U7696" s="116"/>
      <c r="V7696" s="116"/>
      <c r="W7696" s="116"/>
      <c r="X7696" s="116"/>
    </row>
    <row r="7697" spans="2:24 16384:16384" ht="21.75" customHeight="1">
      <c r="B7697" s="121">
        <v>41594</v>
      </c>
      <c r="C7697" s="118" t="s">
        <v>2</v>
      </c>
      <c r="D7697" s="119" t="s">
        <v>182</v>
      </c>
      <c r="E7697" s="120" t="s">
        <v>1104</v>
      </c>
      <c r="G7697" s="116"/>
      <c r="H7697" s="116"/>
      <c r="I7697" s="116"/>
      <c r="J7697" s="116"/>
      <c r="K7697" s="116"/>
      <c r="L7697" s="116"/>
      <c r="M7697" s="116"/>
      <c r="N7697" s="116"/>
      <c r="O7697" s="116"/>
      <c r="P7697" s="116"/>
      <c r="Q7697" s="116"/>
      <c r="R7697" s="116"/>
      <c r="S7697" s="116"/>
      <c r="T7697" s="116"/>
      <c r="U7697" s="116"/>
      <c r="V7697" s="116"/>
      <c r="W7697" s="116"/>
      <c r="X7697" s="116"/>
    </row>
    <row r="7698" spans="2:24 16384:16384" ht="21.75" customHeight="1">
      <c r="B7698" s="121">
        <v>41594</v>
      </c>
      <c r="C7698" s="118" t="s">
        <v>2</v>
      </c>
      <c r="D7698" s="119" t="s">
        <v>182</v>
      </c>
      <c r="E7698" s="117" t="s">
        <v>1104</v>
      </c>
      <c r="G7698" s="116"/>
      <c r="H7698" s="116"/>
      <c r="I7698" s="116"/>
      <c r="J7698" s="116"/>
      <c r="K7698" s="116"/>
      <c r="L7698" s="116"/>
      <c r="M7698" s="116"/>
      <c r="N7698" s="116"/>
      <c r="O7698" s="116"/>
      <c r="P7698" s="116"/>
      <c r="Q7698" s="116"/>
      <c r="R7698" s="116"/>
      <c r="S7698" s="116"/>
      <c r="T7698" s="116"/>
      <c r="U7698" s="116"/>
      <c r="V7698" s="116"/>
      <c r="W7698" s="116"/>
      <c r="X7698" s="116"/>
    </row>
    <row r="7699" spans="2:24 16384:16384" ht="21.75" customHeight="1">
      <c r="B7699" s="121">
        <v>41594</v>
      </c>
      <c r="C7699" s="118" t="s">
        <v>40</v>
      </c>
      <c r="D7699" s="119" t="s">
        <v>180</v>
      </c>
      <c r="E7699" s="120" t="s">
        <v>1104</v>
      </c>
      <c r="G7699" s="116"/>
      <c r="H7699" s="116"/>
      <c r="I7699" s="116"/>
      <c r="J7699" s="116"/>
      <c r="K7699" s="116"/>
      <c r="L7699" s="116"/>
      <c r="M7699" s="116"/>
      <c r="N7699" s="116"/>
      <c r="O7699" s="116"/>
      <c r="P7699" s="116"/>
      <c r="Q7699" s="116"/>
      <c r="R7699" s="116"/>
      <c r="S7699" s="116"/>
      <c r="T7699" s="116"/>
      <c r="U7699" s="116"/>
      <c r="V7699" s="116"/>
      <c r="W7699" s="116"/>
      <c r="X7699" s="116"/>
    </row>
    <row r="7700" spans="2:24 16384:16384" s="116" customFormat="1" ht="15.75">
      <c r="B7700" s="121">
        <v>41596</v>
      </c>
      <c r="C7700" s="118" t="s">
        <v>40</v>
      </c>
      <c r="D7700" s="119" t="s">
        <v>180</v>
      </c>
      <c r="E7700" s="120"/>
      <c r="F7700" s="151"/>
      <c r="XFD7700" s="116">
        <f t="shared" ref="XFD7700:XFD7763" si="3">SUM(A7700:XFC7700)</f>
        <v>41596</v>
      </c>
    </row>
    <row r="7701" spans="2:24 16384:16384" s="116" customFormat="1" ht="15.75">
      <c r="B7701" s="121">
        <v>41596</v>
      </c>
      <c r="C7701" s="118" t="s">
        <v>40</v>
      </c>
      <c r="D7701" s="119" t="s">
        <v>43</v>
      </c>
      <c r="E7701" s="120"/>
      <c r="F7701" s="151"/>
      <c r="XFD7701" s="116">
        <f t="shared" si="3"/>
        <v>41596</v>
      </c>
    </row>
    <row r="7702" spans="2:24 16384:16384" s="116" customFormat="1" ht="15.75">
      <c r="B7702" s="121">
        <v>41596</v>
      </c>
      <c r="C7702" s="118" t="s">
        <v>28</v>
      </c>
      <c r="D7702" s="119" t="s">
        <v>107</v>
      </c>
      <c r="E7702" s="120"/>
      <c r="F7702" s="151"/>
      <c r="XFD7702" s="116">
        <f t="shared" si="3"/>
        <v>41596</v>
      </c>
    </row>
    <row r="7703" spans="2:24 16384:16384" s="116" customFormat="1" ht="15.75">
      <c r="B7703" s="121">
        <v>41596</v>
      </c>
      <c r="C7703" s="118" t="s">
        <v>40</v>
      </c>
      <c r="D7703" s="119" t="s">
        <v>43</v>
      </c>
      <c r="E7703" s="117"/>
      <c r="F7703" s="151"/>
      <c r="XFD7703" s="116">
        <f t="shared" si="3"/>
        <v>41596</v>
      </c>
    </row>
    <row r="7704" spans="2:24 16384:16384" s="116" customFormat="1" ht="15.75">
      <c r="B7704" s="121">
        <v>41596</v>
      </c>
      <c r="C7704" s="118" t="s">
        <v>28</v>
      </c>
      <c r="D7704" s="119" t="s">
        <v>107</v>
      </c>
      <c r="E7704" s="117"/>
      <c r="F7704" s="151"/>
      <c r="XFD7704" s="116">
        <f t="shared" si="3"/>
        <v>41596</v>
      </c>
    </row>
    <row r="7705" spans="2:24 16384:16384" s="116" customFormat="1" ht="15.75">
      <c r="B7705" s="121">
        <v>41596</v>
      </c>
      <c r="C7705" s="118" t="s">
        <v>28</v>
      </c>
      <c r="D7705" s="119" t="s">
        <v>126</v>
      </c>
      <c r="E7705" s="117"/>
      <c r="F7705" s="151"/>
      <c r="XFD7705" s="116">
        <f t="shared" si="3"/>
        <v>41596</v>
      </c>
    </row>
    <row r="7706" spans="2:24 16384:16384" s="116" customFormat="1" ht="15.75">
      <c r="B7706" s="121">
        <v>41596</v>
      </c>
      <c r="C7706" s="118" t="s">
        <v>94</v>
      </c>
      <c r="D7706" s="119" t="s">
        <v>1108</v>
      </c>
      <c r="E7706" s="120"/>
      <c r="F7706" s="151"/>
      <c r="XFD7706" s="116">
        <f t="shared" si="3"/>
        <v>41596</v>
      </c>
    </row>
    <row r="7707" spans="2:24 16384:16384" s="116" customFormat="1" ht="15.75">
      <c r="B7707" s="121">
        <v>41596</v>
      </c>
      <c r="C7707" s="118" t="s">
        <v>28</v>
      </c>
      <c r="D7707" s="119" t="s">
        <v>107</v>
      </c>
      <c r="E7707" s="117"/>
      <c r="F7707" s="151"/>
      <c r="XFD7707" s="116">
        <f t="shared" si="3"/>
        <v>41596</v>
      </c>
    </row>
    <row r="7708" spans="2:24 16384:16384" s="116" customFormat="1" ht="15.75">
      <c r="B7708" s="121">
        <v>41596</v>
      </c>
      <c r="C7708" s="118" t="s">
        <v>40</v>
      </c>
      <c r="D7708" s="119" t="s">
        <v>43</v>
      </c>
      <c r="E7708" s="120"/>
      <c r="F7708" s="151"/>
      <c r="XFD7708" s="116">
        <f t="shared" si="3"/>
        <v>41596</v>
      </c>
    </row>
    <row r="7709" spans="2:24 16384:16384" s="116" customFormat="1" ht="15.75">
      <c r="B7709" s="121">
        <v>41596</v>
      </c>
      <c r="C7709" s="118" t="s">
        <v>28</v>
      </c>
      <c r="D7709" s="119" t="s">
        <v>107</v>
      </c>
      <c r="E7709" s="111"/>
      <c r="F7709" s="151"/>
      <c r="XFD7709" s="116">
        <f t="shared" si="3"/>
        <v>41596</v>
      </c>
    </row>
    <row r="7710" spans="2:24 16384:16384" s="116" customFormat="1" ht="15.75">
      <c r="B7710" s="121">
        <v>41596</v>
      </c>
      <c r="C7710" s="118" t="s">
        <v>2</v>
      </c>
      <c r="D7710" s="119" t="s">
        <v>1403</v>
      </c>
      <c r="E7710" s="112"/>
      <c r="F7710" s="151"/>
      <c r="XFD7710" s="116">
        <f t="shared" si="3"/>
        <v>41596</v>
      </c>
    </row>
    <row r="7711" spans="2:24 16384:16384" s="116" customFormat="1" ht="15.75">
      <c r="B7711" s="121">
        <v>41596</v>
      </c>
      <c r="C7711" s="118" t="s">
        <v>28</v>
      </c>
      <c r="D7711" s="119" t="s">
        <v>850</v>
      </c>
      <c r="E7711" s="112"/>
      <c r="F7711" s="151"/>
      <c r="XFD7711" s="116">
        <f t="shared" si="3"/>
        <v>41596</v>
      </c>
    </row>
    <row r="7712" spans="2:24 16384:16384" s="116" customFormat="1">
      <c r="B7712" s="121">
        <v>41596</v>
      </c>
      <c r="C7712" s="118" t="s">
        <v>28</v>
      </c>
      <c r="D7712" s="119" t="s">
        <v>107</v>
      </c>
      <c r="E7712" s="113"/>
      <c r="F7712" s="151"/>
      <c r="XFD7712" s="116">
        <f t="shared" si="3"/>
        <v>41596</v>
      </c>
    </row>
    <row r="7713" spans="2:6 16384:16384" s="116" customFormat="1">
      <c r="B7713" s="121">
        <v>41596</v>
      </c>
      <c r="C7713" s="118" t="s">
        <v>28</v>
      </c>
      <c r="D7713" s="119" t="s">
        <v>107</v>
      </c>
      <c r="E7713" s="32"/>
      <c r="F7713" s="151"/>
      <c r="XFD7713" s="116">
        <f t="shared" si="3"/>
        <v>41596</v>
      </c>
    </row>
    <row r="7714" spans="2:6 16384:16384" s="116" customFormat="1" ht="15.75">
      <c r="B7714" s="121">
        <v>41596</v>
      </c>
      <c r="C7714" s="118" t="s">
        <v>40</v>
      </c>
      <c r="D7714" s="118" t="s">
        <v>180</v>
      </c>
      <c r="E7714" s="120"/>
      <c r="F7714" s="151"/>
      <c r="XFD7714" s="116">
        <f t="shared" si="3"/>
        <v>41596</v>
      </c>
    </row>
    <row r="7715" spans="2:6 16384:16384" s="116" customFormat="1" ht="15.75">
      <c r="B7715" s="121">
        <v>41596</v>
      </c>
      <c r="C7715" s="118" t="s">
        <v>40</v>
      </c>
      <c r="D7715" s="118" t="s">
        <v>180</v>
      </c>
      <c r="E7715" s="78"/>
      <c r="F7715" s="151"/>
      <c r="XFD7715" s="116">
        <f t="shared" si="3"/>
        <v>41596</v>
      </c>
    </row>
    <row r="7716" spans="2:6 16384:16384" s="116" customFormat="1" ht="15.75">
      <c r="B7716" s="121">
        <v>41596</v>
      </c>
      <c r="C7716" s="118" t="s">
        <v>40</v>
      </c>
      <c r="D7716" s="118" t="s">
        <v>43</v>
      </c>
      <c r="E7716" s="78"/>
      <c r="F7716" s="151"/>
      <c r="XFD7716" s="116">
        <f t="shared" si="3"/>
        <v>41596</v>
      </c>
    </row>
    <row r="7717" spans="2:6 16384:16384" s="116" customFormat="1" ht="15.75">
      <c r="B7717" s="121">
        <v>41596</v>
      </c>
      <c r="C7717" s="118" t="s">
        <v>2</v>
      </c>
      <c r="D7717" s="118" t="s">
        <v>1385</v>
      </c>
      <c r="E7717" s="78"/>
      <c r="F7717" s="151"/>
      <c r="XFD7717" s="116">
        <f t="shared" si="3"/>
        <v>41596</v>
      </c>
    </row>
    <row r="7718" spans="2:6 16384:16384" s="116" customFormat="1" ht="15.75">
      <c r="B7718" s="121">
        <v>41596</v>
      </c>
      <c r="C7718" s="118" t="s">
        <v>2</v>
      </c>
      <c r="D7718" s="118" t="s">
        <v>1385</v>
      </c>
      <c r="E7718" s="78"/>
      <c r="F7718" s="151"/>
      <c r="XFD7718" s="116">
        <f t="shared" si="3"/>
        <v>41596</v>
      </c>
    </row>
    <row r="7719" spans="2:6 16384:16384" s="116" customFormat="1" ht="15.75">
      <c r="B7719" s="121">
        <v>41596</v>
      </c>
      <c r="C7719" s="118" t="s">
        <v>94</v>
      </c>
      <c r="D7719" s="118" t="s">
        <v>1108</v>
      </c>
      <c r="E7719" s="78"/>
      <c r="F7719" s="151"/>
      <c r="XFD7719" s="116">
        <f t="shared" si="3"/>
        <v>41596</v>
      </c>
    </row>
    <row r="7720" spans="2:6 16384:16384" s="116" customFormat="1" ht="15.75">
      <c r="B7720" s="121">
        <v>41597</v>
      </c>
      <c r="C7720" s="118" t="s">
        <v>2</v>
      </c>
      <c r="D7720" s="119" t="s">
        <v>182</v>
      </c>
      <c r="E7720" s="120"/>
      <c r="F7720" s="151"/>
      <c r="XFD7720" s="116">
        <f t="shared" si="3"/>
        <v>41597</v>
      </c>
    </row>
    <row r="7721" spans="2:6 16384:16384" s="116" customFormat="1" ht="15.75">
      <c r="B7721" s="121">
        <v>41597</v>
      </c>
      <c r="C7721" s="118" t="s">
        <v>40</v>
      </c>
      <c r="D7721" s="119" t="s">
        <v>180</v>
      </c>
      <c r="E7721" s="120"/>
      <c r="F7721" s="151"/>
      <c r="XFD7721" s="116">
        <f t="shared" si="3"/>
        <v>41597</v>
      </c>
    </row>
    <row r="7722" spans="2:6 16384:16384" s="116" customFormat="1" ht="15.75">
      <c r="B7722" s="121">
        <v>41597</v>
      </c>
      <c r="C7722" s="118" t="s">
        <v>28</v>
      </c>
      <c r="D7722" s="119" t="s">
        <v>107</v>
      </c>
      <c r="E7722" s="120"/>
      <c r="F7722" s="151"/>
      <c r="XFD7722" s="116">
        <f t="shared" si="3"/>
        <v>41597</v>
      </c>
    </row>
    <row r="7723" spans="2:6 16384:16384" s="116" customFormat="1" ht="15.75">
      <c r="B7723" s="121">
        <v>41597</v>
      </c>
      <c r="C7723" s="118" t="s">
        <v>40</v>
      </c>
      <c r="D7723" s="119" t="s">
        <v>180</v>
      </c>
      <c r="E7723" s="117"/>
      <c r="F7723" s="151"/>
      <c r="XFD7723" s="116">
        <f t="shared" si="3"/>
        <v>41597</v>
      </c>
    </row>
    <row r="7724" spans="2:6 16384:16384" s="116" customFormat="1" ht="15.75">
      <c r="B7724" s="121">
        <v>41597</v>
      </c>
      <c r="C7724" s="118" t="s">
        <v>2</v>
      </c>
      <c r="D7724" s="119" t="s">
        <v>1403</v>
      </c>
      <c r="E7724" s="117"/>
      <c r="F7724" s="151"/>
      <c r="XFD7724" s="116">
        <f t="shared" si="3"/>
        <v>41597</v>
      </c>
    </row>
    <row r="7725" spans="2:6 16384:16384" s="116" customFormat="1" ht="15.75">
      <c r="B7725" s="121">
        <v>41597</v>
      </c>
      <c r="C7725" s="118" t="s">
        <v>2</v>
      </c>
      <c r="D7725" s="119" t="s">
        <v>1145</v>
      </c>
      <c r="E7725" s="117"/>
      <c r="F7725" s="151"/>
      <c r="XFD7725" s="116">
        <f t="shared" si="3"/>
        <v>41597</v>
      </c>
    </row>
    <row r="7726" spans="2:6 16384:16384" s="116" customFormat="1" ht="15.75">
      <c r="B7726" s="121">
        <v>41597</v>
      </c>
      <c r="C7726" s="118" t="s">
        <v>28</v>
      </c>
      <c r="D7726" s="119" t="s">
        <v>114</v>
      </c>
      <c r="E7726" s="120"/>
      <c r="F7726" s="151"/>
      <c r="XFD7726" s="116">
        <f t="shared" si="3"/>
        <v>41597</v>
      </c>
    </row>
    <row r="7727" spans="2:6 16384:16384" s="116" customFormat="1" ht="15.75">
      <c r="B7727" s="121">
        <v>41597</v>
      </c>
      <c r="C7727" s="118" t="s">
        <v>2</v>
      </c>
      <c r="D7727" s="119" t="s">
        <v>182</v>
      </c>
      <c r="E7727" s="117"/>
      <c r="F7727" s="151"/>
      <c r="XFD7727" s="116">
        <f t="shared" si="3"/>
        <v>41597</v>
      </c>
    </row>
    <row r="7728" spans="2:6 16384:16384" s="116" customFormat="1" ht="15.75">
      <c r="B7728" s="121">
        <v>41597</v>
      </c>
      <c r="C7728" s="118" t="s">
        <v>155</v>
      </c>
      <c r="D7728" s="119" t="s">
        <v>1110</v>
      </c>
      <c r="E7728" s="120"/>
      <c r="F7728" s="151"/>
      <c r="XFD7728" s="116">
        <f t="shared" si="3"/>
        <v>41597</v>
      </c>
    </row>
    <row r="7729" spans="2:6 16384:16384" s="116" customFormat="1" ht="15.75">
      <c r="B7729" s="121">
        <v>41597</v>
      </c>
      <c r="C7729" s="118" t="s">
        <v>155</v>
      </c>
      <c r="D7729" s="119" t="s">
        <v>1110</v>
      </c>
      <c r="E7729" s="111"/>
      <c r="F7729" s="151"/>
      <c r="XFD7729" s="116">
        <f t="shared" si="3"/>
        <v>41597</v>
      </c>
    </row>
    <row r="7730" spans="2:6 16384:16384" s="116" customFormat="1" ht="15.75">
      <c r="B7730" s="121">
        <v>41597</v>
      </c>
      <c r="C7730" s="118" t="s">
        <v>28</v>
      </c>
      <c r="D7730" s="119" t="s">
        <v>107</v>
      </c>
      <c r="E7730" s="112"/>
      <c r="F7730" s="151"/>
      <c r="XFD7730" s="116">
        <f t="shared" si="3"/>
        <v>41597</v>
      </c>
    </row>
    <row r="7731" spans="2:6 16384:16384" s="116" customFormat="1" ht="15.75">
      <c r="B7731" s="121">
        <v>41597</v>
      </c>
      <c r="C7731" s="118" t="s">
        <v>28</v>
      </c>
      <c r="D7731" s="119" t="s">
        <v>107</v>
      </c>
      <c r="E7731" s="112"/>
      <c r="F7731" s="151"/>
      <c r="XFD7731" s="116">
        <f t="shared" si="3"/>
        <v>41597</v>
      </c>
    </row>
    <row r="7732" spans="2:6 16384:16384" s="116" customFormat="1">
      <c r="B7732" s="121">
        <v>41597</v>
      </c>
      <c r="C7732" s="118" t="s">
        <v>94</v>
      </c>
      <c r="D7732" s="119" t="s">
        <v>1108</v>
      </c>
      <c r="E7732" s="113"/>
      <c r="F7732" s="151"/>
      <c r="XFD7732" s="116">
        <f t="shared" si="3"/>
        <v>41597</v>
      </c>
    </row>
    <row r="7733" spans="2:6 16384:16384" s="116" customFormat="1">
      <c r="B7733" s="121">
        <v>41597</v>
      </c>
      <c r="C7733" s="118" t="s">
        <v>155</v>
      </c>
      <c r="D7733" s="119" t="s">
        <v>1110</v>
      </c>
      <c r="E7733" s="32"/>
      <c r="F7733" s="151"/>
      <c r="XFD7733" s="116">
        <f t="shared" si="3"/>
        <v>41597</v>
      </c>
    </row>
    <row r="7734" spans="2:6 16384:16384" s="116" customFormat="1" ht="15.75">
      <c r="B7734" s="121">
        <v>41597</v>
      </c>
      <c r="C7734" s="118" t="s">
        <v>28</v>
      </c>
      <c r="D7734" s="118" t="s">
        <v>107</v>
      </c>
      <c r="E7734" s="120"/>
      <c r="F7734" s="151"/>
      <c r="XFD7734" s="116">
        <f t="shared" si="3"/>
        <v>41597</v>
      </c>
    </row>
    <row r="7735" spans="2:6 16384:16384" s="116" customFormat="1" ht="15.75">
      <c r="B7735" s="121">
        <v>41597</v>
      </c>
      <c r="C7735" s="118" t="s">
        <v>40</v>
      </c>
      <c r="D7735" s="118" t="s">
        <v>180</v>
      </c>
      <c r="E7735" s="78"/>
      <c r="F7735" s="151"/>
      <c r="XFD7735" s="116">
        <f t="shared" si="3"/>
        <v>41597</v>
      </c>
    </row>
    <row r="7736" spans="2:6 16384:16384" s="116" customFormat="1" ht="15.75">
      <c r="B7736" s="121">
        <v>41597</v>
      </c>
      <c r="C7736" s="118" t="s">
        <v>40</v>
      </c>
      <c r="D7736" s="118" t="s">
        <v>180</v>
      </c>
      <c r="E7736" s="78"/>
      <c r="F7736" s="151"/>
      <c r="XFD7736" s="116">
        <f t="shared" si="3"/>
        <v>41597</v>
      </c>
    </row>
    <row r="7737" spans="2:6 16384:16384" s="116" customFormat="1" ht="15.75">
      <c r="B7737" s="121">
        <v>41598</v>
      </c>
      <c r="C7737" s="118" t="s">
        <v>40</v>
      </c>
      <c r="D7737" s="119" t="s">
        <v>43</v>
      </c>
      <c r="E7737" s="120"/>
      <c r="F7737" s="151"/>
      <c r="XFD7737" s="116">
        <f t="shared" si="3"/>
        <v>41598</v>
      </c>
    </row>
    <row r="7738" spans="2:6 16384:16384" s="116" customFormat="1" ht="15.75">
      <c r="B7738" s="121">
        <v>41598</v>
      </c>
      <c r="C7738" s="118" t="s">
        <v>392</v>
      </c>
      <c r="D7738" s="119" t="s">
        <v>1115</v>
      </c>
      <c r="E7738" s="120"/>
      <c r="F7738" s="151"/>
      <c r="XFD7738" s="116">
        <f t="shared" si="3"/>
        <v>41598</v>
      </c>
    </row>
    <row r="7739" spans="2:6 16384:16384" s="116" customFormat="1" ht="15.75">
      <c r="B7739" s="121">
        <v>41598</v>
      </c>
      <c r="C7739" s="118" t="s">
        <v>40</v>
      </c>
      <c r="D7739" s="119" t="s">
        <v>180</v>
      </c>
      <c r="E7739" s="120"/>
      <c r="F7739" s="151"/>
      <c r="XFD7739" s="116">
        <f t="shared" si="3"/>
        <v>41598</v>
      </c>
    </row>
    <row r="7740" spans="2:6 16384:16384" s="116" customFormat="1" ht="15.75">
      <c r="B7740" s="121">
        <v>41598</v>
      </c>
      <c r="C7740" s="118" t="s">
        <v>40</v>
      </c>
      <c r="D7740" s="119" t="s">
        <v>43</v>
      </c>
      <c r="E7740" s="117"/>
      <c r="F7740" s="151"/>
      <c r="XFD7740" s="116">
        <f t="shared" si="3"/>
        <v>41598</v>
      </c>
    </row>
    <row r="7741" spans="2:6 16384:16384" s="116" customFormat="1" ht="15.75">
      <c r="B7741" s="121">
        <v>41598</v>
      </c>
      <c r="C7741" s="118" t="s">
        <v>2</v>
      </c>
      <c r="D7741" s="119" t="s">
        <v>1198</v>
      </c>
      <c r="E7741" s="117"/>
      <c r="F7741" s="151"/>
      <c r="XFD7741" s="116">
        <f t="shared" si="3"/>
        <v>41598</v>
      </c>
    </row>
    <row r="7742" spans="2:6 16384:16384" s="116" customFormat="1" ht="15.75">
      <c r="B7742" s="121">
        <v>41598</v>
      </c>
      <c r="C7742" s="118" t="s">
        <v>2</v>
      </c>
      <c r="D7742" s="119" t="s">
        <v>52</v>
      </c>
      <c r="E7742" s="117"/>
      <c r="F7742" s="151"/>
      <c r="XFD7742" s="116">
        <f t="shared" si="3"/>
        <v>41598</v>
      </c>
    </row>
    <row r="7743" spans="2:6 16384:16384" s="116" customFormat="1" ht="15.75">
      <c r="B7743" s="121">
        <v>41598</v>
      </c>
      <c r="C7743" s="118" t="s">
        <v>28</v>
      </c>
      <c r="D7743" s="119" t="s">
        <v>1212</v>
      </c>
      <c r="E7743" s="120"/>
      <c r="F7743" s="151"/>
      <c r="XFD7743" s="116">
        <f t="shared" si="3"/>
        <v>41598</v>
      </c>
    </row>
    <row r="7744" spans="2:6 16384:16384" s="116" customFormat="1" ht="15.75">
      <c r="B7744" s="121">
        <v>41598</v>
      </c>
      <c r="C7744" s="118" t="s">
        <v>2</v>
      </c>
      <c r="D7744" s="119" t="s">
        <v>1198</v>
      </c>
      <c r="E7744" s="117"/>
      <c r="F7744" s="151"/>
      <c r="XFD7744" s="116">
        <f t="shared" si="3"/>
        <v>41598</v>
      </c>
    </row>
    <row r="7745" spans="2:6 16384:16384" s="116" customFormat="1" ht="15.75">
      <c r="B7745" s="121">
        <v>41598</v>
      </c>
      <c r="C7745" s="118" t="s">
        <v>40</v>
      </c>
      <c r="D7745" s="119" t="s">
        <v>43</v>
      </c>
      <c r="E7745" s="120"/>
      <c r="F7745" s="151"/>
      <c r="XFD7745" s="116">
        <f t="shared" si="3"/>
        <v>41598</v>
      </c>
    </row>
    <row r="7746" spans="2:6 16384:16384" s="116" customFormat="1" ht="15.75">
      <c r="B7746" s="121">
        <v>41598</v>
      </c>
      <c r="C7746" s="118" t="s">
        <v>40</v>
      </c>
      <c r="D7746" s="119" t="s">
        <v>180</v>
      </c>
      <c r="E7746" s="111"/>
      <c r="F7746" s="151"/>
      <c r="XFD7746" s="116">
        <f t="shared" si="3"/>
        <v>41598</v>
      </c>
    </row>
    <row r="7747" spans="2:6 16384:16384" s="116" customFormat="1" ht="15.75">
      <c r="B7747" s="121">
        <v>41598</v>
      </c>
      <c r="C7747" s="118" t="s">
        <v>28</v>
      </c>
      <c r="D7747" s="119" t="s">
        <v>107</v>
      </c>
      <c r="E7747" s="112"/>
      <c r="F7747" s="151"/>
      <c r="XFD7747" s="116">
        <f t="shared" si="3"/>
        <v>41598</v>
      </c>
    </row>
    <row r="7748" spans="2:6 16384:16384" s="116" customFormat="1" ht="15.75">
      <c r="B7748" s="121">
        <v>41598</v>
      </c>
      <c r="C7748" s="118" t="s">
        <v>2</v>
      </c>
      <c r="D7748" s="119" t="s">
        <v>182</v>
      </c>
      <c r="E7748" s="112"/>
      <c r="F7748" s="151"/>
      <c r="XFD7748" s="116">
        <f t="shared" si="3"/>
        <v>41598</v>
      </c>
    </row>
    <row r="7749" spans="2:6 16384:16384" s="116" customFormat="1">
      <c r="B7749" s="121">
        <v>41598</v>
      </c>
      <c r="C7749" s="118" t="s">
        <v>40</v>
      </c>
      <c r="D7749" s="119" t="s">
        <v>180</v>
      </c>
      <c r="E7749" s="113"/>
      <c r="F7749" s="151"/>
      <c r="XFD7749" s="116">
        <f t="shared" si="3"/>
        <v>41598</v>
      </c>
    </row>
    <row r="7750" spans="2:6 16384:16384" s="116" customFormat="1">
      <c r="B7750" s="121">
        <v>41598</v>
      </c>
      <c r="C7750" s="118" t="s">
        <v>40</v>
      </c>
      <c r="D7750" s="119" t="s">
        <v>43</v>
      </c>
      <c r="E7750" s="32"/>
      <c r="F7750" s="151"/>
      <c r="XFD7750" s="116">
        <f t="shared" si="3"/>
        <v>41598</v>
      </c>
    </row>
    <row r="7751" spans="2:6 16384:16384" s="116" customFormat="1" ht="15.75">
      <c r="B7751" s="121">
        <v>41598</v>
      </c>
      <c r="C7751" s="118" t="s">
        <v>2</v>
      </c>
      <c r="D7751" s="118" t="s">
        <v>182</v>
      </c>
      <c r="E7751" s="120"/>
      <c r="F7751" s="151"/>
      <c r="XFD7751" s="116">
        <f t="shared" si="3"/>
        <v>41598</v>
      </c>
    </row>
    <row r="7752" spans="2:6 16384:16384" s="116" customFormat="1" ht="15.75">
      <c r="B7752" s="121">
        <v>41598</v>
      </c>
      <c r="C7752" s="118" t="s">
        <v>2</v>
      </c>
      <c r="D7752" s="118" t="s">
        <v>1422</v>
      </c>
      <c r="E7752" s="78"/>
      <c r="F7752" s="151"/>
      <c r="XFD7752" s="116">
        <f t="shared" si="3"/>
        <v>41598</v>
      </c>
    </row>
    <row r="7753" spans="2:6 16384:16384" s="116" customFormat="1" ht="15.75">
      <c r="B7753" s="121">
        <v>41598</v>
      </c>
      <c r="C7753" s="118" t="s">
        <v>94</v>
      </c>
      <c r="D7753" s="118" t="s">
        <v>1108</v>
      </c>
      <c r="E7753" s="78"/>
      <c r="F7753" s="151"/>
      <c r="XFD7753" s="116">
        <f t="shared" si="3"/>
        <v>41598</v>
      </c>
    </row>
    <row r="7754" spans="2:6 16384:16384" s="116" customFormat="1" ht="15.75">
      <c r="B7754" s="121">
        <v>41598</v>
      </c>
      <c r="C7754" s="118" t="s">
        <v>392</v>
      </c>
      <c r="D7754" s="118" t="s">
        <v>1115</v>
      </c>
      <c r="E7754" s="78"/>
      <c r="F7754" s="151"/>
      <c r="XFD7754" s="116">
        <f t="shared" si="3"/>
        <v>41598</v>
      </c>
    </row>
    <row r="7755" spans="2:6 16384:16384" s="116" customFormat="1" ht="15.75">
      <c r="B7755" s="121">
        <v>41599</v>
      </c>
      <c r="C7755" s="118" t="s">
        <v>28</v>
      </c>
      <c r="D7755" s="119" t="s">
        <v>107</v>
      </c>
      <c r="E7755" s="120"/>
      <c r="F7755" s="151"/>
      <c r="XFD7755" s="116">
        <f t="shared" si="3"/>
        <v>41599</v>
      </c>
    </row>
    <row r="7756" spans="2:6 16384:16384" s="116" customFormat="1" ht="15.75">
      <c r="B7756" s="121">
        <v>41599</v>
      </c>
      <c r="C7756" s="118" t="s">
        <v>18</v>
      </c>
      <c r="D7756" s="119" t="s">
        <v>1197</v>
      </c>
      <c r="E7756" s="120"/>
      <c r="F7756" s="151"/>
      <c r="XFD7756" s="116">
        <f t="shared" si="3"/>
        <v>41599</v>
      </c>
    </row>
    <row r="7757" spans="2:6 16384:16384" s="116" customFormat="1" ht="15.75">
      <c r="B7757" s="121">
        <v>41599</v>
      </c>
      <c r="C7757" s="118" t="s">
        <v>392</v>
      </c>
      <c r="D7757" s="119" t="s">
        <v>1115</v>
      </c>
      <c r="E7757" s="120"/>
      <c r="F7757" s="151"/>
      <c r="XFD7757" s="116">
        <f t="shared" si="3"/>
        <v>41599</v>
      </c>
    </row>
    <row r="7758" spans="2:6 16384:16384" s="116" customFormat="1" ht="15.75">
      <c r="B7758" s="121">
        <v>41599</v>
      </c>
      <c r="C7758" s="118" t="s">
        <v>2</v>
      </c>
      <c r="D7758" s="119" t="s">
        <v>1403</v>
      </c>
      <c r="E7758" s="117"/>
      <c r="F7758" s="151"/>
      <c r="XFD7758" s="116">
        <f t="shared" si="3"/>
        <v>41599</v>
      </c>
    </row>
    <row r="7759" spans="2:6 16384:16384" s="116" customFormat="1" ht="15.75">
      <c r="B7759" s="121">
        <v>41599</v>
      </c>
      <c r="C7759" s="118" t="s">
        <v>2</v>
      </c>
      <c r="D7759" s="119" t="s">
        <v>182</v>
      </c>
      <c r="E7759" s="117"/>
      <c r="F7759" s="151"/>
      <c r="XFD7759" s="116">
        <f t="shared" si="3"/>
        <v>41599</v>
      </c>
    </row>
    <row r="7760" spans="2:6 16384:16384" s="116" customFormat="1" ht="15.75">
      <c r="B7760" s="121">
        <v>41599</v>
      </c>
      <c r="C7760" s="118" t="s">
        <v>2</v>
      </c>
      <c r="D7760" s="119" t="s">
        <v>1423</v>
      </c>
      <c r="E7760" s="117"/>
      <c r="F7760" s="151"/>
      <c r="XFD7760" s="116">
        <f t="shared" si="3"/>
        <v>41599</v>
      </c>
    </row>
    <row r="7761" spans="2:6 16384:16384" s="116" customFormat="1" ht="15.75">
      <c r="B7761" s="121">
        <v>41599</v>
      </c>
      <c r="C7761" s="118" t="s">
        <v>40</v>
      </c>
      <c r="D7761" s="119" t="s">
        <v>180</v>
      </c>
      <c r="E7761" s="120"/>
      <c r="F7761" s="151"/>
      <c r="XFD7761" s="116">
        <f t="shared" si="3"/>
        <v>41599</v>
      </c>
    </row>
    <row r="7762" spans="2:6 16384:16384" s="116" customFormat="1" ht="15.75">
      <c r="B7762" s="121">
        <v>41599</v>
      </c>
      <c r="C7762" s="118" t="s">
        <v>40</v>
      </c>
      <c r="D7762" s="119" t="s">
        <v>43</v>
      </c>
      <c r="E7762" s="117"/>
      <c r="F7762" s="151"/>
      <c r="XFD7762" s="116">
        <f t="shared" si="3"/>
        <v>41599</v>
      </c>
    </row>
    <row r="7763" spans="2:6 16384:16384" s="116" customFormat="1" ht="15.75">
      <c r="B7763" s="121">
        <v>41599</v>
      </c>
      <c r="C7763" s="118" t="s">
        <v>184</v>
      </c>
      <c r="D7763" s="119" t="s">
        <v>2546</v>
      </c>
      <c r="E7763" s="120"/>
      <c r="F7763" s="151"/>
      <c r="XFD7763" s="116">
        <f t="shared" si="3"/>
        <v>41599</v>
      </c>
    </row>
    <row r="7764" spans="2:6 16384:16384" s="116" customFormat="1" ht="15.75">
      <c r="B7764" s="121">
        <v>41599</v>
      </c>
      <c r="C7764" s="118" t="s">
        <v>28</v>
      </c>
      <c r="D7764" s="119" t="s">
        <v>107</v>
      </c>
      <c r="E7764" s="111"/>
      <c r="F7764" s="151"/>
      <c r="XFD7764" s="116">
        <f t="shared" ref="XFD7764:XFD7799" si="4">SUM(A7764:XFC7764)</f>
        <v>41599</v>
      </c>
    </row>
    <row r="7765" spans="2:6 16384:16384" s="116" customFormat="1" ht="15.75">
      <c r="B7765" s="121">
        <v>41599</v>
      </c>
      <c r="C7765" s="118" t="s">
        <v>184</v>
      </c>
      <c r="D7765" s="119" t="s">
        <v>2544</v>
      </c>
      <c r="E7765" s="112"/>
      <c r="F7765" s="151"/>
      <c r="XFD7765" s="116">
        <f t="shared" si="4"/>
        <v>41599</v>
      </c>
    </row>
    <row r="7766" spans="2:6 16384:16384" s="116" customFormat="1" ht="15.75">
      <c r="B7766" s="121">
        <v>41599</v>
      </c>
      <c r="C7766" s="118" t="s">
        <v>2</v>
      </c>
      <c r="D7766" s="119" t="s">
        <v>182</v>
      </c>
      <c r="E7766" s="112"/>
      <c r="F7766" s="151"/>
      <c r="XFD7766" s="116">
        <f t="shared" si="4"/>
        <v>41599</v>
      </c>
    </row>
    <row r="7767" spans="2:6 16384:16384" s="116" customFormat="1">
      <c r="B7767" s="121">
        <v>41599</v>
      </c>
      <c r="C7767" s="118" t="s">
        <v>2</v>
      </c>
      <c r="D7767" s="119" t="s">
        <v>1403</v>
      </c>
      <c r="E7767" s="113"/>
      <c r="F7767" s="151"/>
      <c r="XFD7767" s="116">
        <f t="shared" si="4"/>
        <v>41599</v>
      </c>
    </row>
    <row r="7768" spans="2:6 16384:16384" s="116" customFormat="1">
      <c r="B7768" s="121">
        <v>41599</v>
      </c>
      <c r="C7768" s="118" t="s">
        <v>184</v>
      </c>
      <c r="D7768" s="119" t="s">
        <v>2546</v>
      </c>
      <c r="E7768" s="32"/>
      <c r="F7768" s="151"/>
      <c r="XFD7768" s="116">
        <f t="shared" si="4"/>
        <v>41599</v>
      </c>
    </row>
    <row r="7769" spans="2:6 16384:16384" s="116" customFormat="1" ht="15.75">
      <c r="B7769" s="121">
        <v>41599</v>
      </c>
      <c r="C7769" s="118" t="s">
        <v>392</v>
      </c>
      <c r="D7769" s="118" t="s">
        <v>1115</v>
      </c>
      <c r="E7769" s="120"/>
      <c r="F7769" s="151"/>
      <c r="XFD7769" s="116">
        <f t="shared" si="4"/>
        <v>41599</v>
      </c>
    </row>
    <row r="7770" spans="2:6 16384:16384" s="116" customFormat="1" ht="15.75">
      <c r="B7770" s="121">
        <v>41599</v>
      </c>
      <c r="C7770" s="118" t="s">
        <v>40</v>
      </c>
      <c r="D7770" s="118" t="s">
        <v>180</v>
      </c>
      <c r="E7770" s="78"/>
      <c r="F7770" s="151"/>
      <c r="XFD7770" s="116">
        <f t="shared" si="4"/>
        <v>41599</v>
      </c>
    </row>
    <row r="7771" spans="2:6 16384:16384" s="116" customFormat="1" ht="15.75">
      <c r="B7771" s="121">
        <v>41599</v>
      </c>
      <c r="C7771" s="118" t="s">
        <v>2</v>
      </c>
      <c r="D7771" s="118" t="s">
        <v>182</v>
      </c>
      <c r="E7771" s="78"/>
      <c r="F7771" s="151"/>
      <c r="XFD7771" s="116">
        <f t="shared" si="4"/>
        <v>41599</v>
      </c>
    </row>
    <row r="7772" spans="2:6 16384:16384" s="116" customFormat="1" ht="15.75">
      <c r="B7772" s="121">
        <v>41600</v>
      </c>
      <c r="C7772" s="118" t="s">
        <v>40</v>
      </c>
      <c r="D7772" s="119" t="s">
        <v>43</v>
      </c>
      <c r="E7772" s="120"/>
      <c r="F7772" s="151"/>
      <c r="XFD7772" s="116">
        <f t="shared" si="4"/>
        <v>41600</v>
      </c>
    </row>
    <row r="7773" spans="2:6 16384:16384" s="116" customFormat="1" ht="15.75">
      <c r="B7773" s="121">
        <v>41600</v>
      </c>
      <c r="C7773" s="118" t="s">
        <v>40</v>
      </c>
      <c r="D7773" s="119" t="s">
        <v>43</v>
      </c>
      <c r="E7773" s="120"/>
      <c r="F7773" s="151"/>
      <c r="XFD7773" s="116">
        <f t="shared" si="4"/>
        <v>41600</v>
      </c>
    </row>
    <row r="7774" spans="2:6 16384:16384" s="116" customFormat="1" ht="15.75">
      <c r="B7774" s="121">
        <v>41600</v>
      </c>
      <c r="C7774" s="118" t="s">
        <v>28</v>
      </c>
      <c r="D7774" s="119" t="s">
        <v>1277</v>
      </c>
      <c r="E7774" s="120"/>
      <c r="F7774" s="151"/>
      <c r="XFD7774" s="116">
        <f t="shared" si="4"/>
        <v>41600</v>
      </c>
    </row>
    <row r="7775" spans="2:6 16384:16384" s="116" customFormat="1" ht="15.75">
      <c r="B7775" s="121">
        <v>41600</v>
      </c>
      <c r="C7775" s="118" t="s">
        <v>28</v>
      </c>
      <c r="D7775" s="119" t="s">
        <v>1212</v>
      </c>
      <c r="E7775" s="117"/>
      <c r="F7775" s="151"/>
      <c r="XFD7775" s="116">
        <f t="shared" si="4"/>
        <v>41600</v>
      </c>
    </row>
    <row r="7776" spans="2:6 16384:16384" s="116" customFormat="1" ht="15.75">
      <c r="B7776" s="121">
        <v>41600</v>
      </c>
      <c r="C7776" s="118" t="s">
        <v>28</v>
      </c>
      <c r="D7776" s="119" t="s">
        <v>1187</v>
      </c>
      <c r="E7776" s="117"/>
      <c r="F7776" s="151"/>
      <c r="XFD7776" s="116">
        <f t="shared" si="4"/>
        <v>41600</v>
      </c>
    </row>
    <row r="7777" spans="2:6 16384:16384" s="116" customFormat="1" ht="15.75">
      <c r="B7777" s="121">
        <v>41600</v>
      </c>
      <c r="C7777" s="118" t="s">
        <v>2</v>
      </c>
      <c r="D7777" s="119" t="s">
        <v>182</v>
      </c>
      <c r="E7777" s="117"/>
      <c r="F7777" s="151"/>
      <c r="XFD7777" s="116">
        <f t="shared" si="4"/>
        <v>41600</v>
      </c>
    </row>
    <row r="7778" spans="2:6 16384:16384" s="116" customFormat="1" ht="15.75">
      <c r="B7778" s="121">
        <v>41600</v>
      </c>
      <c r="C7778" s="118" t="s">
        <v>28</v>
      </c>
      <c r="D7778" s="119" t="s">
        <v>107</v>
      </c>
      <c r="E7778" s="120"/>
      <c r="F7778" s="151"/>
      <c r="XFD7778" s="116">
        <f t="shared" si="4"/>
        <v>41600</v>
      </c>
    </row>
    <row r="7779" spans="2:6 16384:16384" s="116" customFormat="1" ht="15.75">
      <c r="B7779" s="121">
        <v>41600</v>
      </c>
      <c r="C7779" s="118" t="s">
        <v>40</v>
      </c>
      <c r="D7779" s="119" t="s">
        <v>43</v>
      </c>
      <c r="E7779" s="117"/>
      <c r="F7779" s="151"/>
      <c r="XFD7779" s="116">
        <f t="shared" si="4"/>
        <v>41600</v>
      </c>
    </row>
    <row r="7780" spans="2:6 16384:16384" s="116" customFormat="1" ht="15.75">
      <c r="B7780" s="121">
        <v>41600</v>
      </c>
      <c r="C7780" s="118" t="s">
        <v>40</v>
      </c>
      <c r="D7780" s="119" t="s">
        <v>180</v>
      </c>
      <c r="E7780" s="120"/>
      <c r="F7780" s="151"/>
      <c r="XFD7780" s="116">
        <f t="shared" si="4"/>
        <v>41600</v>
      </c>
    </row>
    <row r="7781" spans="2:6 16384:16384" s="116" customFormat="1" ht="15.75">
      <c r="B7781" s="121">
        <v>41600</v>
      </c>
      <c r="C7781" s="118" t="s">
        <v>2</v>
      </c>
      <c r="D7781" s="119" t="s">
        <v>182</v>
      </c>
      <c r="E7781" s="111"/>
      <c r="F7781" s="151"/>
      <c r="XFD7781" s="116">
        <f t="shared" si="4"/>
        <v>41600</v>
      </c>
    </row>
    <row r="7782" spans="2:6 16384:16384" s="116" customFormat="1" ht="15.75">
      <c r="B7782" s="121">
        <v>41600</v>
      </c>
      <c r="C7782" s="118" t="s">
        <v>28</v>
      </c>
      <c r="D7782" s="119" t="s">
        <v>107</v>
      </c>
      <c r="E7782" s="112"/>
      <c r="F7782" s="151"/>
      <c r="XFD7782" s="116">
        <f t="shared" si="4"/>
        <v>41600</v>
      </c>
    </row>
    <row r="7783" spans="2:6 16384:16384" s="116" customFormat="1" ht="15.75">
      <c r="B7783" s="121">
        <v>41600</v>
      </c>
      <c r="C7783" s="118" t="s">
        <v>392</v>
      </c>
      <c r="D7783" s="119" t="s">
        <v>1115</v>
      </c>
      <c r="E7783" s="112"/>
      <c r="F7783" s="151"/>
      <c r="XFD7783" s="116">
        <f t="shared" si="4"/>
        <v>41600</v>
      </c>
    </row>
    <row r="7784" spans="2:6 16384:16384" s="116" customFormat="1">
      <c r="B7784" s="121">
        <v>41600</v>
      </c>
      <c r="C7784" s="118" t="s">
        <v>94</v>
      </c>
      <c r="D7784" s="119" t="s">
        <v>1108</v>
      </c>
      <c r="E7784" s="113"/>
      <c r="F7784" s="151"/>
      <c r="XFD7784" s="116">
        <f t="shared" si="4"/>
        <v>41600</v>
      </c>
    </row>
    <row r="7785" spans="2:6 16384:16384" s="116" customFormat="1">
      <c r="B7785" s="121">
        <v>41600</v>
      </c>
      <c r="C7785" s="118" t="s">
        <v>94</v>
      </c>
      <c r="D7785" s="119" t="s">
        <v>1108</v>
      </c>
      <c r="E7785" s="32"/>
      <c r="F7785" s="151"/>
      <c r="XFD7785" s="116">
        <f t="shared" si="4"/>
        <v>41600</v>
      </c>
    </row>
    <row r="7786" spans="2:6 16384:16384" s="116" customFormat="1" ht="15.75">
      <c r="B7786" s="121">
        <v>41600</v>
      </c>
      <c r="C7786" s="118" t="s">
        <v>40</v>
      </c>
      <c r="D7786" s="118" t="s">
        <v>180</v>
      </c>
      <c r="E7786" s="120"/>
      <c r="F7786" s="151"/>
      <c r="XFD7786" s="116">
        <f t="shared" si="4"/>
        <v>41600</v>
      </c>
    </row>
    <row r="7787" spans="2:6 16384:16384" s="116" customFormat="1" ht="15.75">
      <c r="B7787" s="121">
        <v>41600</v>
      </c>
      <c r="C7787" s="118" t="s">
        <v>184</v>
      </c>
      <c r="D7787" s="118" t="s">
        <v>2550</v>
      </c>
      <c r="E7787" s="78"/>
      <c r="F7787" s="151"/>
      <c r="XFD7787" s="116">
        <f t="shared" si="4"/>
        <v>41600</v>
      </c>
    </row>
    <row r="7788" spans="2:6 16384:16384" s="116" customFormat="1" ht="15.75">
      <c r="B7788" s="121">
        <v>41600</v>
      </c>
      <c r="C7788" s="118" t="s">
        <v>28</v>
      </c>
      <c r="D7788" s="118" t="s">
        <v>1187</v>
      </c>
      <c r="E7788" s="78"/>
      <c r="F7788" s="151"/>
      <c r="XFD7788" s="116">
        <f t="shared" si="4"/>
        <v>41600</v>
      </c>
    </row>
    <row r="7789" spans="2:6 16384:16384" s="116" customFormat="1" ht="15.75">
      <c r="B7789" s="121">
        <v>41600</v>
      </c>
      <c r="C7789" s="118" t="s">
        <v>28</v>
      </c>
      <c r="D7789" s="118" t="s">
        <v>1212</v>
      </c>
      <c r="E7789" s="78"/>
      <c r="F7789" s="151"/>
      <c r="XFD7789" s="116">
        <f t="shared" si="4"/>
        <v>41600</v>
      </c>
    </row>
    <row r="7790" spans="2:6 16384:16384" s="116" customFormat="1" ht="15.75">
      <c r="B7790" s="121">
        <v>41600</v>
      </c>
      <c r="C7790" s="118" t="s">
        <v>40</v>
      </c>
      <c r="D7790" s="118" t="s">
        <v>43</v>
      </c>
      <c r="E7790" s="78"/>
      <c r="F7790" s="151"/>
      <c r="XFD7790" s="116">
        <f t="shared" si="4"/>
        <v>41600</v>
      </c>
    </row>
    <row r="7791" spans="2:6 16384:16384" s="116" customFormat="1" ht="15.75">
      <c r="B7791" s="121">
        <v>41601</v>
      </c>
      <c r="C7791" s="118" t="s">
        <v>2</v>
      </c>
      <c r="D7791" s="119" t="s">
        <v>182</v>
      </c>
      <c r="E7791" s="120" t="s">
        <v>1104</v>
      </c>
      <c r="F7791" s="151"/>
      <c r="XFD7791" s="116">
        <f t="shared" si="4"/>
        <v>41601</v>
      </c>
    </row>
    <row r="7792" spans="2:6 16384:16384" s="116" customFormat="1" ht="15.75">
      <c r="B7792" s="121">
        <v>41601</v>
      </c>
      <c r="C7792" s="118" t="s">
        <v>184</v>
      </c>
      <c r="D7792" s="119" t="s">
        <v>2544</v>
      </c>
      <c r="E7792" s="120" t="s">
        <v>1104</v>
      </c>
      <c r="F7792" s="151"/>
      <c r="XFD7792" s="116">
        <f t="shared" si="4"/>
        <v>41601</v>
      </c>
    </row>
    <row r="7793" spans="1:6 16384:16384" s="116" customFormat="1" ht="15.75">
      <c r="B7793" s="121">
        <v>41601</v>
      </c>
      <c r="C7793" s="118" t="s">
        <v>2</v>
      </c>
      <c r="D7793" s="119" t="s">
        <v>182</v>
      </c>
      <c r="E7793" s="120" t="s">
        <v>1104</v>
      </c>
      <c r="F7793" s="151"/>
      <c r="XFD7793" s="116">
        <f t="shared" si="4"/>
        <v>41601</v>
      </c>
    </row>
    <row r="7794" spans="1:6 16384:16384" s="116" customFormat="1" ht="15.75">
      <c r="B7794" s="121">
        <v>41601</v>
      </c>
      <c r="C7794" s="118" t="s">
        <v>40</v>
      </c>
      <c r="D7794" s="119" t="s">
        <v>180</v>
      </c>
      <c r="E7794" s="117" t="s">
        <v>1104</v>
      </c>
      <c r="F7794" s="151"/>
      <c r="XFD7794" s="116">
        <f t="shared" si="4"/>
        <v>41601</v>
      </c>
    </row>
    <row r="7795" spans="1:6 16384:16384" s="116" customFormat="1" ht="15.75">
      <c r="B7795" s="121">
        <v>41601</v>
      </c>
      <c r="C7795" s="118" t="s">
        <v>40</v>
      </c>
      <c r="D7795" s="119" t="s">
        <v>43</v>
      </c>
      <c r="E7795" s="117" t="s">
        <v>1104</v>
      </c>
      <c r="F7795" s="151"/>
      <c r="XFD7795" s="116">
        <f t="shared" si="4"/>
        <v>41601</v>
      </c>
    </row>
    <row r="7796" spans="1:6 16384:16384" s="116" customFormat="1" ht="15.75">
      <c r="B7796" s="121">
        <v>41601</v>
      </c>
      <c r="C7796" s="118" t="s">
        <v>184</v>
      </c>
      <c r="D7796" s="119" t="s">
        <v>2550</v>
      </c>
      <c r="E7796" s="117" t="s">
        <v>1104</v>
      </c>
      <c r="F7796" s="151"/>
      <c r="XFD7796" s="116">
        <f t="shared" si="4"/>
        <v>41601</v>
      </c>
    </row>
    <row r="7797" spans="1:6 16384:16384" s="116" customFormat="1" ht="15.75">
      <c r="B7797" s="121">
        <v>41601</v>
      </c>
      <c r="C7797" s="118" t="s">
        <v>155</v>
      </c>
      <c r="D7797" s="119" t="s">
        <v>1110</v>
      </c>
      <c r="E7797" s="120" t="s">
        <v>1104</v>
      </c>
      <c r="F7797" s="151"/>
      <c r="XFD7797" s="116">
        <f t="shared" si="4"/>
        <v>41601</v>
      </c>
    </row>
    <row r="7798" spans="1:6 16384:16384" s="116" customFormat="1" ht="15.75">
      <c r="B7798" s="121">
        <v>41601</v>
      </c>
      <c r="C7798" s="118" t="s">
        <v>2</v>
      </c>
      <c r="D7798" s="119" t="s">
        <v>182</v>
      </c>
      <c r="E7798" s="117" t="s">
        <v>1104</v>
      </c>
      <c r="F7798" s="151"/>
      <c r="XFD7798" s="116">
        <f t="shared" si="4"/>
        <v>41601</v>
      </c>
    </row>
    <row r="7799" spans="1:6 16384:16384" s="116" customFormat="1" ht="15.75">
      <c r="B7799" s="121">
        <v>41601</v>
      </c>
      <c r="C7799" s="118" t="s">
        <v>40</v>
      </c>
      <c r="D7799" s="119" t="s">
        <v>180</v>
      </c>
      <c r="E7799" s="120" t="s">
        <v>1104</v>
      </c>
      <c r="F7799" s="151"/>
      <c r="XFD7799" s="116">
        <f t="shared" si="4"/>
        <v>41601</v>
      </c>
    </row>
    <row r="7800" spans="1:6 16384:16384" s="116" customFormat="1" ht="15.75" customHeight="1">
      <c r="A7800" s="116">
        <v>1</v>
      </c>
      <c r="B7800" s="121">
        <v>41603</v>
      </c>
      <c r="C7800" s="118" t="s">
        <v>40</v>
      </c>
      <c r="D7800" s="119" t="s">
        <v>43</v>
      </c>
      <c r="E7800" s="120"/>
      <c r="F7800" s="151"/>
      <c r="XFD7800" s="116">
        <f t="shared" ref="XFD7800:XFD7856" si="5">SUM(A7800:XFC7800)</f>
        <v>41604</v>
      </c>
    </row>
    <row r="7801" spans="1:6 16384:16384" s="116" customFormat="1" ht="15.75" customHeight="1">
      <c r="A7801" s="116">
        <v>2</v>
      </c>
      <c r="B7801" s="121">
        <v>41603</v>
      </c>
      <c r="C7801" s="118" t="s">
        <v>28</v>
      </c>
      <c r="D7801" s="119" t="s">
        <v>1215</v>
      </c>
      <c r="E7801" s="120"/>
      <c r="F7801" s="151"/>
      <c r="XFD7801" s="116">
        <f t="shared" si="5"/>
        <v>41605</v>
      </c>
    </row>
    <row r="7802" spans="1:6 16384:16384" s="116" customFormat="1" ht="15.75">
      <c r="A7802" s="116">
        <v>4</v>
      </c>
      <c r="B7802" s="121">
        <v>41603</v>
      </c>
      <c r="C7802" s="118" t="s">
        <v>184</v>
      </c>
      <c r="D7802" s="119" t="s">
        <v>2544</v>
      </c>
      <c r="E7802" s="120"/>
      <c r="F7802" s="151"/>
      <c r="XFD7802" s="116">
        <f t="shared" si="5"/>
        <v>41607</v>
      </c>
    </row>
    <row r="7803" spans="1:6 16384:16384" s="116" customFormat="1" ht="15.75" customHeight="1">
      <c r="A7803" s="116">
        <v>5</v>
      </c>
      <c r="B7803" s="121">
        <v>41603</v>
      </c>
      <c r="C7803" s="118" t="s">
        <v>94</v>
      </c>
      <c r="D7803" s="119" t="s">
        <v>1108</v>
      </c>
      <c r="E7803" s="117"/>
      <c r="F7803" s="151"/>
      <c r="XFD7803" s="116">
        <f t="shared" si="5"/>
        <v>41608</v>
      </c>
    </row>
    <row r="7804" spans="1:6 16384:16384" s="116" customFormat="1" ht="15.75" customHeight="1">
      <c r="A7804" s="116">
        <v>6</v>
      </c>
      <c r="B7804" s="121">
        <v>41603</v>
      </c>
      <c r="C7804" s="118" t="s">
        <v>28</v>
      </c>
      <c r="D7804" s="119" t="s">
        <v>1215</v>
      </c>
      <c r="E7804" s="117"/>
      <c r="F7804" s="151"/>
      <c r="XFD7804" s="116">
        <f t="shared" si="5"/>
        <v>41609</v>
      </c>
    </row>
    <row r="7805" spans="1:6 16384:16384" s="116" customFormat="1" ht="15.75" customHeight="1">
      <c r="A7805" s="116">
        <v>7</v>
      </c>
      <c r="B7805" s="121">
        <v>41603</v>
      </c>
      <c r="C7805" s="118" t="s">
        <v>40</v>
      </c>
      <c r="D7805" s="119" t="s">
        <v>180</v>
      </c>
      <c r="E7805" s="117"/>
      <c r="F7805" s="151"/>
      <c r="XFD7805" s="116">
        <f t="shared" si="5"/>
        <v>41610</v>
      </c>
    </row>
    <row r="7806" spans="1:6 16384:16384" s="116" customFormat="1" ht="15.75" customHeight="1">
      <c r="A7806" s="116">
        <v>8</v>
      </c>
      <c r="B7806" s="121">
        <v>41603</v>
      </c>
      <c r="C7806" s="118" t="s">
        <v>28</v>
      </c>
      <c r="D7806" s="119" t="s">
        <v>549</v>
      </c>
      <c r="E7806" s="120"/>
      <c r="F7806" s="151"/>
      <c r="XFD7806" s="116">
        <f t="shared" si="5"/>
        <v>41611</v>
      </c>
    </row>
    <row r="7807" spans="1:6 16384:16384" s="116" customFormat="1" ht="15.75" customHeight="1">
      <c r="A7807" s="116">
        <v>9</v>
      </c>
      <c r="B7807" s="121">
        <v>41603</v>
      </c>
      <c r="C7807" s="118" t="s">
        <v>40</v>
      </c>
      <c r="D7807" s="119" t="s">
        <v>180</v>
      </c>
      <c r="E7807" s="117"/>
      <c r="F7807" s="151"/>
      <c r="XFD7807" s="116">
        <f t="shared" si="5"/>
        <v>41612</v>
      </c>
    </row>
    <row r="7808" spans="1:6 16384:16384" s="116" customFormat="1" ht="15.75" customHeight="1">
      <c r="A7808" s="116">
        <v>10</v>
      </c>
      <c r="B7808" s="121">
        <v>41603</v>
      </c>
      <c r="C7808" s="118" t="s">
        <v>40</v>
      </c>
      <c r="D7808" s="119" t="s">
        <v>43</v>
      </c>
      <c r="E7808" s="120"/>
      <c r="F7808" s="151"/>
      <c r="XFD7808" s="116">
        <f t="shared" si="5"/>
        <v>41613</v>
      </c>
    </row>
    <row r="7809" spans="1:6 16384:16384" s="116" customFormat="1" ht="15.75" customHeight="1">
      <c r="A7809" s="116">
        <v>11</v>
      </c>
      <c r="B7809" s="121">
        <v>41603</v>
      </c>
      <c r="C7809" s="118" t="s">
        <v>40</v>
      </c>
      <c r="D7809" s="119" t="s">
        <v>180</v>
      </c>
      <c r="E7809" s="111"/>
      <c r="F7809" s="151"/>
      <c r="XFD7809" s="116">
        <f t="shared" si="5"/>
        <v>41614</v>
      </c>
    </row>
    <row r="7810" spans="1:6 16384:16384" s="116" customFormat="1" ht="15.75" customHeight="1">
      <c r="A7810" s="116">
        <v>12</v>
      </c>
      <c r="B7810" s="121">
        <v>41603</v>
      </c>
      <c r="C7810" s="118" t="s">
        <v>94</v>
      </c>
      <c r="D7810" s="119" t="s">
        <v>1108</v>
      </c>
      <c r="E7810" s="112"/>
      <c r="F7810" s="151"/>
      <c r="XFD7810" s="116">
        <f t="shared" si="5"/>
        <v>41615</v>
      </c>
    </row>
    <row r="7811" spans="1:6 16384:16384" s="116" customFormat="1" ht="15.75" customHeight="1">
      <c r="A7811" s="116">
        <v>13</v>
      </c>
      <c r="B7811" s="121">
        <v>41603</v>
      </c>
      <c r="C7811" s="118" t="s">
        <v>392</v>
      </c>
      <c r="D7811" s="119" t="s">
        <v>1115</v>
      </c>
      <c r="E7811" s="112"/>
      <c r="F7811" s="151"/>
      <c r="XFD7811" s="116">
        <f t="shared" si="5"/>
        <v>41616</v>
      </c>
    </row>
    <row r="7812" spans="1:6 16384:16384" s="116" customFormat="1" ht="15.2" customHeight="1">
      <c r="A7812" s="116">
        <v>14</v>
      </c>
      <c r="B7812" s="121">
        <v>41603</v>
      </c>
      <c r="C7812" s="118" t="s">
        <v>392</v>
      </c>
      <c r="D7812" s="119" t="s">
        <v>1115</v>
      </c>
      <c r="E7812" s="113"/>
      <c r="F7812" s="151"/>
      <c r="XFD7812" s="116">
        <f t="shared" si="5"/>
        <v>41617</v>
      </c>
    </row>
    <row r="7813" spans="1:6 16384:16384" s="116" customFormat="1" ht="15.2" customHeight="1">
      <c r="A7813" s="116">
        <v>15</v>
      </c>
      <c r="B7813" s="121">
        <v>41603</v>
      </c>
      <c r="C7813" s="118" t="s">
        <v>2</v>
      </c>
      <c r="D7813" s="119" t="s">
        <v>182</v>
      </c>
      <c r="E7813" s="32"/>
      <c r="F7813" s="151"/>
      <c r="XFD7813" s="116">
        <f t="shared" si="5"/>
        <v>41618</v>
      </c>
    </row>
    <row r="7814" spans="1:6 16384:16384" s="116" customFormat="1" ht="15.75" customHeight="1">
      <c r="A7814" s="116">
        <v>16</v>
      </c>
      <c r="B7814" s="121">
        <v>41603</v>
      </c>
      <c r="C7814" s="118" t="s">
        <v>2</v>
      </c>
      <c r="D7814" s="118" t="s">
        <v>182</v>
      </c>
      <c r="E7814" s="120"/>
      <c r="F7814" s="151"/>
      <c r="XFD7814" s="116">
        <f t="shared" si="5"/>
        <v>41619</v>
      </c>
    </row>
    <row r="7815" spans="1:6 16384:16384" s="116" customFormat="1" ht="15.75" customHeight="1">
      <c r="A7815" s="116">
        <v>17</v>
      </c>
      <c r="B7815" s="121">
        <v>41603</v>
      </c>
      <c r="C7815" s="118" t="s">
        <v>40</v>
      </c>
      <c r="D7815" s="118" t="s">
        <v>180</v>
      </c>
      <c r="E7815" s="78"/>
      <c r="F7815" s="151"/>
      <c r="XFD7815" s="116">
        <f t="shared" si="5"/>
        <v>41620</v>
      </c>
    </row>
    <row r="7816" spans="1:6 16384:16384" s="116" customFormat="1" ht="15.75">
      <c r="A7816" s="116">
        <v>18</v>
      </c>
      <c r="B7816" s="121">
        <v>41603</v>
      </c>
      <c r="C7816" s="118" t="s">
        <v>184</v>
      </c>
      <c r="D7816" s="118" t="s">
        <v>2550</v>
      </c>
      <c r="E7816" s="78"/>
      <c r="F7816" s="151"/>
      <c r="XFD7816" s="116">
        <f t="shared" si="5"/>
        <v>41621</v>
      </c>
    </row>
    <row r="7817" spans="1:6 16384:16384" s="116" customFormat="1" ht="15.75" customHeight="1">
      <c r="A7817" s="116">
        <v>19</v>
      </c>
      <c r="B7817" s="121">
        <v>41603</v>
      </c>
      <c r="C7817" s="118" t="s">
        <v>94</v>
      </c>
      <c r="D7817" s="118" t="s">
        <v>1108</v>
      </c>
      <c r="E7817" s="78"/>
      <c r="F7817" s="151"/>
      <c r="XFD7817" s="116">
        <f t="shared" si="5"/>
        <v>41622</v>
      </c>
    </row>
    <row r="7818" spans="1:6 16384:16384" s="116" customFormat="1" ht="15.75" customHeight="1">
      <c r="A7818" s="116">
        <v>20</v>
      </c>
      <c r="B7818" s="121">
        <v>41603</v>
      </c>
      <c r="C7818" s="118" t="s">
        <v>2</v>
      </c>
      <c r="D7818" s="118" t="s">
        <v>1163</v>
      </c>
      <c r="E7818" s="78"/>
      <c r="F7818" s="151"/>
      <c r="XFD7818" s="116">
        <f t="shared" si="5"/>
        <v>41623</v>
      </c>
    </row>
    <row r="7819" spans="1:6 16384:16384" s="116" customFormat="1" ht="15.75" customHeight="1">
      <c r="A7819" s="116">
        <v>1</v>
      </c>
      <c r="B7819" s="121">
        <v>41604</v>
      </c>
      <c r="C7819" s="118" t="s">
        <v>40</v>
      </c>
      <c r="D7819" s="119" t="s">
        <v>180</v>
      </c>
      <c r="E7819" s="120"/>
      <c r="F7819" s="151"/>
      <c r="XFD7819" s="116">
        <f t="shared" si="5"/>
        <v>41605</v>
      </c>
    </row>
    <row r="7820" spans="1:6 16384:16384" s="116" customFormat="1" ht="15.75" customHeight="1">
      <c r="A7820" s="116">
        <v>2</v>
      </c>
      <c r="B7820" s="121">
        <v>41604</v>
      </c>
      <c r="C7820" s="118" t="s">
        <v>40</v>
      </c>
      <c r="D7820" s="119" t="s">
        <v>1349</v>
      </c>
      <c r="E7820" s="120"/>
      <c r="F7820" s="151"/>
      <c r="XFD7820" s="116">
        <f t="shared" si="5"/>
        <v>41606</v>
      </c>
    </row>
    <row r="7821" spans="1:6 16384:16384" s="116" customFormat="1" ht="15.75" customHeight="1">
      <c r="A7821" s="116">
        <v>4</v>
      </c>
      <c r="B7821" s="121">
        <v>41604</v>
      </c>
      <c r="C7821" s="118" t="s">
        <v>40</v>
      </c>
      <c r="D7821" s="119" t="s">
        <v>43</v>
      </c>
      <c r="E7821" s="120"/>
      <c r="F7821" s="151"/>
      <c r="XFD7821" s="116">
        <f t="shared" si="5"/>
        <v>41608</v>
      </c>
    </row>
    <row r="7822" spans="1:6 16384:16384" s="116" customFormat="1" ht="15.75" customHeight="1">
      <c r="A7822" s="116">
        <v>5</v>
      </c>
      <c r="B7822" s="121">
        <v>41604</v>
      </c>
      <c r="C7822" s="118" t="s">
        <v>28</v>
      </c>
      <c r="D7822" s="119" t="s">
        <v>107</v>
      </c>
      <c r="E7822" s="117"/>
      <c r="F7822" s="151"/>
      <c r="XFD7822" s="116">
        <f t="shared" si="5"/>
        <v>41609</v>
      </c>
    </row>
    <row r="7823" spans="1:6 16384:16384" s="116" customFormat="1" ht="15.75" customHeight="1">
      <c r="A7823" s="116">
        <v>6</v>
      </c>
      <c r="B7823" s="121">
        <v>41604</v>
      </c>
      <c r="C7823" s="118" t="s">
        <v>28</v>
      </c>
      <c r="D7823" s="119" t="s">
        <v>1277</v>
      </c>
      <c r="E7823" s="117"/>
      <c r="F7823" s="151"/>
      <c r="XFD7823" s="116">
        <f t="shared" si="5"/>
        <v>41610</v>
      </c>
    </row>
    <row r="7824" spans="1:6 16384:16384" s="116" customFormat="1" ht="15.75" customHeight="1">
      <c r="A7824" s="116">
        <v>7</v>
      </c>
      <c r="B7824" s="121">
        <v>41604</v>
      </c>
      <c r="C7824" s="118" t="s">
        <v>155</v>
      </c>
      <c r="D7824" s="119" t="s">
        <v>1110</v>
      </c>
      <c r="E7824" s="117"/>
      <c r="F7824" s="151"/>
      <c r="XFD7824" s="116">
        <f t="shared" si="5"/>
        <v>41611</v>
      </c>
    </row>
    <row r="7825" spans="1:6 16384:16384" s="116" customFormat="1" ht="15.75" customHeight="1">
      <c r="A7825" s="116">
        <v>8</v>
      </c>
      <c r="B7825" s="121">
        <v>41604</v>
      </c>
      <c r="C7825" s="118" t="s">
        <v>94</v>
      </c>
      <c r="D7825" s="119" t="s">
        <v>1108</v>
      </c>
      <c r="E7825" s="120"/>
      <c r="F7825" s="151"/>
      <c r="XFD7825" s="116">
        <f t="shared" si="5"/>
        <v>41612</v>
      </c>
    </row>
    <row r="7826" spans="1:6 16384:16384" s="116" customFormat="1" ht="15.75" customHeight="1">
      <c r="A7826" s="116">
        <v>9</v>
      </c>
      <c r="B7826" s="121">
        <v>41604</v>
      </c>
      <c r="C7826" s="118" t="s">
        <v>40</v>
      </c>
      <c r="D7826" s="119" t="s">
        <v>43</v>
      </c>
      <c r="E7826" s="117"/>
      <c r="F7826" s="151"/>
      <c r="XFD7826" s="116">
        <f t="shared" si="5"/>
        <v>41613</v>
      </c>
    </row>
    <row r="7827" spans="1:6 16384:16384" s="116" customFormat="1" ht="15.75" customHeight="1">
      <c r="A7827" s="116">
        <v>10</v>
      </c>
      <c r="B7827" s="121">
        <v>41604</v>
      </c>
      <c r="C7827" s="118" t="s">
        <v>28</v>
      </c>
      <c r="D7827" s="119" t="s">
        <v>107</v>
      </c>
      <c r="E7827" s="120"/>
      <c r="F7827" s="151"/>
      <c r="XFD7827" s="116">
        <f t="shared" si="5"/>
        <v>41614</v>
      </c>
    </row>
    <row r="7828" spans="1:6 16384:16384" s="116" customFormat="1" ht="15.75" customHeight="1">
      <c r="A7828" s="116">
        <v>11</v>
      </c>
      <c r="B7828" s="121">
        <v>41604</v>
      </c>
      <c r="C7828" s="118" t="s">
        <v>28</v>
      </c>
      <c r="D7828" s="119" t="s">
        <v>114</v>
      </c>
      <c r="E7828" s="111"/>
      <c r="F7828" s="151"/>
      <c r="XFD7828" s="116">
        <f t="shared" si="5"/>
        <v>41615</v>
      </c>
    </row>
    <row r="7829" spans="1:6 16384:16384" s="116" customFormat="1" ht="15.75" customHeight="1">
      <c r="A7829" s="116">
        <v>12</v>
      </c>
      <c r="B7829" s="121">
        <v>41604</v>
      </c>
      <c r="C7829" s="118" t="s">
        <v>2</v>
      </c>
      <c r="D7829" s="119" t="s">
        <v>1385</v>
      </c>
      <c r="E7829" s="112"/>
      <c r="F7829" s="151"/>
      <c r="XFD7829" s="116">
        <f t="shared" si="5"/>
        <v>41616</v>
      </c>
    </row>
    <row r="7830" spans="1:6 16384:16384" s="116" customFormat="1" ht="15.75" customHeight="1">
      <c r="A7830" s="116">
        <v>13</v>
      </c>
      <c r="B7830" s="121">
        <v>41604</v>
      </c>
      <c r="C7830" s="118" t="s">
        <v>40</v>
      </c>
      <c r="D7830" s="119" t="s">
        <v>43</v>
      </c>
      <c r="E7830" s="112"/>
      <c r="F7830" s="151"/>
      <c r="XFD7830" s="116">
        <f t="shared" si="5"/>
        <v>41617</v>
      </c>
    </row>
    <row r="7831" spans="1:6 16384:16384" s="116" customFormat="1" ht="15.2" customHeight="1">
      <c r="A7831" s="116">
        <v>14</v>
      </c>
      <c r="B7831" s="121">
        <v>41604</v>
      </c>
      <c r="C7831" s="118" t="s">
        <v>1306</v>
      </c>
      <c r="D7831" s="119" t="s">
        <v>1424</v>
      </c>
      <c r="E7831" s="113"/>
      <c r="F7831" s="151"/>
      <c r="XFD7831" s="116">
        <f t="shared" si="5"/>
        <v>41618</v>
      </c>
    </row>
    <row r="7832" spans="1:6 16384:16384" s="116" customFormat="1" ht="15.2" customHeight="1">
      <c r="A7832" s="116">
        <v>15</v>
      </c>
      <c r="B7832" s="121">
        <v>41604</v>
      </c>
      <c r="C7832" s="118" t="s">
        <v>94</v>
      </c>
      <c r="D7832" s="119" t="s">
        <v>1108</v>
      </c>
      <c r="E7832" s="32"/>
      <c r="F7832" s="151"/>
      <c r="XFD7832" s="116">
        <f t="shared" si="5"/>
        <v>41619</v>
      </c>
    </row>
    <row r="7833" spans="1:6 16384:16384" s="116" customFormat="1" ht="15.75" customHeight="1">
      <c r="A7833" s="116">
        <v>16</v>
      </c>
      <c r="B7833" s="121">
        <v>41604</v>
      </c>
      <c r="C7833" s="118" t="s">
        <v>40</v>
      </c>
      <c r="D7833" s="118" t="s">
        <v>180</v>
      </c>
      <c r="E7833" s="120"/>
      <c r="F7833" s="151"/>
      <c r="XFD7833" s="116">
        <f t="shared" si="5"/>
        <v>41620</v>
      </c>
    </row>
    <row r="7834" spans="1:6 16384:16384" s="116" customFormat="1" ht="15.75" customHeight="1">
      <c r="A7834" s="116">
        <v>17</v>
      </c>
      <c r="B7834" s="121">
        <v>41604</v>
      </c>
      <c r="C7834" s="118" t="s">
        <v>40</v>
      </c>
      <c r="D7834" s="118" t="s">
        <v>43</v>
      </c>
      <c r="E7834" s="78"/>
      <c r="F7834" s="151"/>
      <c r="XFD7834" s="116">
        <f t="shared" si="5"/>
        <v>41621</v>
      </c>
    </row>
    <row r="7835" spans="1:6 16384:16384" s="116" customFormat="1" ht="15.75" customHeight="1">
      <c r="A7835" s="116">
        <v>18</v>
      </c>
      <c r="B7835" s="121">
        <v>41604</v>
      </c>
      <c r="C7835" s="118" t="s">
        <v>28</v>
      </c>
      <c r="D7835" s="118" t="s">
        <v>107</v>
      </c>
      <c r="E7835" s="78"/>
      <c r="F7835" s="151"/>
      <c r="XFD7835" s="116">
        <f t="shared" si="5"/>
        <v>41622</v>
      </c>
    </row>
    <row r="7836" spans="1:6 16384:16384" s="116" customFormat="1" ht="15.75" customHeight="1">
      <c r="A7836" s="116">
        <v>19</v>
      </c>
      <c r="B7836" s="121">
        <v>41604</v>
      </c>
      <c r="C7836" s="118" t="s">
        <v>155</v>
      </c>
      <c r="D7836" s="118" t="s">
        <v>1110</v>
      </c>
      <c r="E7836" s="78"/>
      <c r="F7836" s="151"/>
      <c r="XFD7836" s="116">
        <f t="shared" si="5"/>
        <v>41623</v>
      </c>
    </row>
    <row r="7837" spans="1:6 16384:16384" s="116" customFormat="1" ht="15.75" customHeight="1">
      <c r="A7837" s="116">
        <v>20</v>
      </c>
      <c r="B7837" s="121">
        <v>41604</v>
      </c>
      <c r="C7837" s="118" t="s">
        <v>94</v>
      </c>
      <c r="D7837" s="118" t="s">
        <v>1108</v>
      </c>
      <c r="E7837" s="78"/>
      <c r="F7837" s="151"/>
      <c r="XFD7837" s="116">
        <f t="shared" si="5"/>
        <v>41624</v>
      </c>
    </row>
    <row r="7838" spans="1:6 16384:16384" s="116" customFormat="1" ht="15.75" customHeight="1">
      <c r="A7838" s="116">
        <v>1</v>
      </c>
      <c r="B7838" s="121">
        <v>41605</v>
      </c>
      <c r="C7838" s="118" t="s">
        <v>40</v>
      </c>
      <c r="D7838" s="119" t="s">
        <v>180</v>
      </c>
      <c r="E7838" s="120"/>
      <c r="F7838" s="151"/>
      <c r="XFD7838" s="116">
        <f t="shared" si="5"/>
        <v>41606</v>
      </c>
    </row>
    <row r="7839" spans="1:6 16384:16384" s="116" customFormat="1" ht="15.75" customHeight="1">
      <c r="A7839" s="116">
        <v>2</v>
      </c>
      <c r="B7839" s="121">
        <v>41605</v>
      </c>
      <c r="C7839" s="118" t="s">
        <v>155</v>
      </c>
      <c r="D7839" s="119" t="s">
        <v>1110</v>
      </c>
      <c r="E7839" s="120"/>
      <c r="F7839" s="151"/>
      <c r="XFD7839" s="116">
        <f t="shared" si="5"/>
        <v>41607</v>
      </c>
    </row>
    <row r="7840" spans="1:6 16384:16384" s="116" customFormat="1" ht="15.75" customHeight="1">
      <c r="A7840" s="116">
        <v>4</v>
      </c>
      <c r="B7840" s="121">
        <v>41605</v>
      </c>
      <c r="C7840" s="118" t="s">
        <v>2</v>
      </c>
      <c r="D7840" s="119" t="s">
        <v>182</v>
      </c>
      <c r="E7840" s="120"/>
      <c r="F7840" s="151"/>
      <c r="XFD7840" s="116">
        <f t="shared" si="5"/>
        <v>41609</v>
      </c>
    </row>
    <row r="7841" spans="1:6 16384:16384" s="116" customFormat="1" ht="15.75" customHeight="1">
      <c r="A7841" s="116">
        <v>5</v>
      </c>
      <c r="B7841" s="121">
        <v>41605</v>
      </c>
      <c r="C7841" s="118" t="s">
        <v>392</v>
      </c>
      <c r="D7841" s="119" t="s">
        <v>1115</v>
      </c>
      <c r="E7841" s="117"/>
      <c r="F7841" s="151"/>
      <c r="XFD7841" s="116">
        <f t="shared" si="5"/>
        <v>41610</v>
      </c>
    </row>
    <row r="7842" spans="1:6 16384:16384" s="116" customFormat="1" ht="15.75" customHeight="1">
      <c r="A7842" s="116">
        <v>6</v>
      </c>
      <c r="B7842" s="121">
        <v>41605</v>
      </c>
      <c r="C7842" s="118" t="s">
        <v>40</v>
      </c>
      <c r="D7842" s="119" t="s">
        <v>180</v>
      </c>
      <c r="E7842" s="117"/>
      <c r="F7842" s="151"/>
      <c r="XFD7842" s="116">
        <f t="shared" si="5"/>
        <v>41611</v>
      </c>
    </row>
    <row r="7843" spans="1:6 16384:16384" s="116" customFormat="1" ht="15.75">
      <c r="A7843" s="116">
        <v>7</v>
      </c>
      <c r="B7843" s="121">
        <v>41605</v>
      </c>
      <c r="C7843" s="118" t="s">
        <v>184</v>
      </c>
      <c r="D7843" s="119" t="s">
        <v>2544</v>
      </c>
      <c r="E7843" s="117"/>
      <c r="F7843" s="151"/>
      <c r="XFD7843" s="116">
        <f t="shared" si="5"/>
        <v>41612</v>
      </c>
    </row>
    <row r="7844" spans="1:6 16384:16384" s="116" customFormat="1" ht="15.75" customHeight="1">
      <c r="A7844" s="116">
        <v>8</v>
      </c>
      <c r="B7844" s="121">
        <v>41605</v>
      </c>
      <c r="C7844" s="118" t="s">
        <v>40</v>
      </c>
      <c r="D7844" s="119" t="s">
        <v>43</v>
      </c>
      <c r="E7844" s="120"/>
      <c r="F7844" s="151"/>
      <c r="XFD7844" s="116">
        <f t="shared" si="5"/>
        <v>41613</v>
      </c>
    </row>
    <row r="7845" spans="1:6 16384:16384" s="116" customFormat="1" ht="15.75" customHeight="1">
      <c r="A7845" s="116">
        <v>9</v>
      </c>
      <c r="B7845" s="121">
        <v>41605</v>
      </c>
      <c r="C7845" s="118" t="s">
        <v>2</v>
      </c>
      <c r="D7845" s="119" t="s">
        <v>182</v>
      </c>
      <c r="E7845" s="117"/>
      <c r="F7845" s="151"/>
      <c r="XFD7845" s="116">
        <f t="shared" si="5"/>
        <v>41614</v>
      </c>
    </row>
    <row r="7846" spans="1:6 16384:16384" s="116" customFormat="1" ht="15.75" customHeight="1">
      <c r="A7846" s="116">
        <v>10</v>
      </c>
      <c r="B7846" s="121">
        <v>41605</v>
      </c>
      <c r="C7846" s="118" t="s">
        <v>392</v>
      </c>
      <c r="D7846" s="119" t="s">
        <v>1115</v>
      </c>
      <c r="E7846" s="120"/>
      <c r="F7846" s="151"/>
      <c r="XFD7846" s="116">
        <f t="shared" si="5"/>
        <v>41615</v>
      </c>
    </row>
    <row r="7847" spans="1:6 16384:16384" s="116" customFormat="1" ht="15.75" customHeight="1">
      <c r="A7847" s="116">
        <v>11</v>
      </c>
      <c r="B7847" s="121">
        <v>41605</v>
      </c>
      <c r="C7847" s="118" t="s">
        <v>94</v>
      </c>
      <c r="D7847" s="119" t="s">
        <v>1108</v>
      </c>
      <c r="E7847" s="111"/>
      <c r="F7847" s="151"/>
      <c r="XFD7847" s="116">
        <f t="shared" si="5"/>
        <v>41616</v>
      </c>
    </row>
    <row r="7848" spans="1:6 16384:16384" s="116" customFormat="1" ht="15.75" customHeight="1">
      <c r="A7848" s="116">
        <v>12</v>
      </c>
      <c r="B7848" s="121">
        <v>41605</v>
      </c>
      <c r="C7848" s="118" t="s">
        <v>40</v>
      </c>
      <c r="D7848" s="119" t="s">
        <v>43</v>
      </c>
      <c r="E7848" s="112"/>
      <c r="F7848" s="151"/>
      <c r="XFD7848" s="116">
        <f t="shared" si="5"/>
        <v>41617</v>
      </c>
    </row>
    <row r="7849" spans="1:6 16384:16384" s="116" customFormat="1" ht="15.75" customHeight="1">
      <c r="A7849" s="116">
        <v>13</v>
      </c>
      <c r="B7849" s="121">
        <v>41605</v>
      </c>
      <c r="C7849" s="118" t="s">
        <v>28</v>
      </c>
      <c r="D7849" s="119" t="s">
        <v>1187</v>
      </c>
      <c r="E7849" s="112"/>
      <c r="F7849" s="151"/>
      <c r="XFD7849" s="116">
        <f t="shared" si="5"/>
        <v>41618</v>
      </c>
    </row>
    <row r="7850" spans="1:6 16384:16384" s="116" customFormat="1" ht="15.2" customHeight="1">
      <c r="A7850" s="116">
        <v>14</v>
      </c>
      <c r="B7850" s="121">
        <v>41605</v>
      </c>
      <c r="C7850" s="118" t="s">
        <v>40</v>
      </c>
      <c r="D7850" s="119" t="s">
        <v>43</v>
      </c>
      <c r="E7850" s="113"/>
      <c r="F7850" s="151"/>
      <c r="XFD7850" s="116">
        <f t="shared" si="5"/>
        <v>41619</v>
      </c>
    </row>
    <row r="7851" spans="1:6 16384:16384" s="116" customFormat="1" ht="15.2" customHeight="1">
      <c r="A7851" s="116">
        <v>15</v>
      </c>
      <c r="B7851" s="121">
        <v>41605</v>
      </c>
      <c r="C7851" s="118" t="s">
        <v>40</v>
      </c>
      <c r="D7851" s="119" t="s">
        <v>180</v>
      </c>
      <c r="E7851" s="32"/>
      <c r="F7851" s="151"/>
      <c r="XFD7851" s="116">
        <f t="shared" si="5"/>
        <v>41620</v>
      </c>
    </row>
    <row r="7852" spans="1:6 16384:16384" s="116" customFormat="1" ht="15.75" customHeight="1">
      <c r="A7852" s="116">
        <v>16</v>
      </c>
      <c r="B7852" s="121">
        <v>41605</v>
      </c>
      <c r="C7852" s="118" t="s">
        <v>2</v>
      </c>
      <c r="D7852" s="118" t="s">
        <v>182</v>
      </c>
      <c r="E7852" s="120"/>
      <c r="F7852" s="151"/>
      <c r="XFD7852" s="116">
        <f t="shared" si="5"/>
        <v>41621</v>
      </c>
    </row>
    <row r="7853" spans="1:6 16384:16384" s="116" customFormat="1" ht="15.75" customHeight="1">
      <c r="A7853" s="116">
        <v>17</v>
      </c>
      <c r="B7853" s="121">
        <v>41605</v>
      </c>
      <c r="C7853" s="118" t="s">
        <v>40</v>
      </c>
      <c r="D7853" s="118" t="s">
        <v>180</v>
      </c>
      <c r="E7853" s="78"/>
      <c r="F7853" s="151"/>
      <c r="XFD7853" s="116">
        <f t="shared" si="5"/>
        <v>41622</v>
      </c>
    </row>
    <row r="7854" spans="1:6 16384:16384" s="116" customFormat="1" ht="15.75" customHeight="1">
      <c r="A7854" s="116">
        <v>18</v>
      </c>
      <c r="B7854" s="121">
        <v>41605</v>
      </c>
      <c r="C7854" s="118" t="s">
        <v>2</v>
      </c>
      <c r="D7854" s="118" t="s">
        <v>1403</v>
      </c>
      <c r="E7854" s="78"/>
      <c r="F7854" s="151"/>
      <c r="XFD7854" s="116">
        <f t="shared" si="5"/>
        <v>41623</v>
      </c>
    </row>
    <row r="7855" spans="1:6 16384:16384" s="116" customFormat="1" ht="15.75" customHeight="1">
      <c r="A7855" s="116">
        <v>19</v>
      </c>
      <c r="B7855" s="121">
        <v>41605</v>
      </c>
      <c r="C7855" s="118" t="s">
        <v>186</v>
      </c>
      <c r="D7855" s="118" t="s">
        <v>1108</v>
      </c>
      <c r="E7855" s="78"/>
      <c r="F7855" s="151"/>
      <c r="XFD7855" s="116">
        <f t="shared" si="5"/>
        <v>41624</v>
      </c>
    </row>
    <row r="7856" spans="1:6 16384:16384" s="116" customFormat="1" ht="15.75" customHeight="1">
      <c r="A7856" s="116">
        <v>20</v>
      </c>
      <c r="B7856" s="121">
        <v>41605</v>
      </c>
      <c r="C7856" s="118" t="s">
        <v>28</v>
      </c>
      <c r="D7856" s="118" t="s">
        <v>107</v>
      </c>
      <c r="E7856" s="78"/>
      <c r="F7856" s="151"/>
      <c r="XFD7856" s="116">
        <f t="shared" si="5"/>
        <v>41625</v>
      </c>
    </row>
    <row r="7857" spans="1:6 16384:16384" s="116" customFormat="1" ht="15.75" customHeight="1">
      <c r="A7857" s="116">
        <v>1</v>
      </c>
      <c r="B7857" s="121">
        <v>41606</v>
      </c>
      <c r="C7857" s="118" t="s">
        <v>40</v>
      </c>
      <c r="D7857" s="119" t="s">
        <v>180</v>
      </c>
      <c r="E7857" s="120"/>
      <c r="F7857" s="151"/>
      <c r="XFD7857" s="116">
        <f t="shared" ref="XFD7857:XFD7872" si="6">SUM(A7857:XFC7857)</f>
        <v>41607</v>
      </c>
    </row>
    <row r="7858" spans="1:6 16384:16384" s="116" customFormat="1" ht="15.75" customHeight="1">
      <c r="A7858" s="116">
        <v>2</v>
      </c>
      <c r="B7858" s="121">
        <v>41606</v>
      </c>
      <c r="C7858" s="118" t="s">
        <v>40</v>
      </c>
      <c r="D7858" s="119" t="s">
        <v>180</v>
      </c>
      <c r="E7858" s="120"/>
      <c r="F7858" s="151"/>
      <c r="XFD7858" s="116">
        <f t="shared" si="6"/>
        <v>41608</v>
      </c>
    </row>
    <row r="7859" spans="1:6 16384:16384" s="116" customFormat="1" ht="15.75" customHeight="1">
      <c r="A7859" s="116">
        <v>4</v>
      </c>
      <c r="B7859" s="121">
        <v>41606</v>
      </c>
      <c r="C7859" s="118" t="s">
        <v>2</v>
      </c>
      <c r="D7859" s="119" t="s">
        <v>182</v>
      </c>
      <c r="E7859" s="120"/>
      <c r="F7859" s="151"/>
      <c r="XFD7859" s="116">
        <f t="shared" si="6"/>
        <v>41610</v>
      </c>
    </row>
    <row r="7860" spans="1:6 16384:16384" s="116" customFormat="1" ht="15.75" customHeight="1">
      <c r="A7860" s="116">
        <v>5</v>
      </c>
      <c r="B7860" s="121">
        <v>41606</v>
      </c>
      <c r="C7860" s="118" t="s">
        <v>2</v>
      </c>
      <c r="D7860" s="119" t="s">
        <v>182</v>
      </c>
      <c r="E7860" s="117"/>
      <c r="F7860" s="151"/>
      <c r="XFD7860" s="116">
        <f t="shared" si="6"/>
        <v>41611</v>
      </c>
    </row>
    <row r="7861" spans="1:6 16384:16384" s="116" customFormat="1" ht="15.75" customHeight="1">
      <c r="A7861" s="116">
        <v>6</v>
      </c>
      <c r="B7861" s="121">
        <v>41606</v>
      </c>
      <c r="C7861" s="118" t="s">
        <v>392</v>
      </c>
      <c r="D7861" s="119" t="s">
        <v>1115</v>
      </c>
      <c r="E7861" s="117"/>
      <c r="F7861" s="151"/>
      <c r="XFD7861" s="116">
        <f t="shared" si="6"/>
        <v>41612</v>
      </c>
    </row>
    <row r="7862" spans="1:6 16384:16384" s="116" customFormat="1" ht="15.75" customHeight="1">
      <c r="A7862" s="116">
        <v>7</v>
      </c>
      <c r="B7862" s="121">
        <v>41606</v>
      </c>
      <c r="C7862" s="118" t="s">
        <v>28</v>
      </c>
      <c r="D7862" s="119" t="s">
        <v>107</v>
      </c>
      <c r="E7862" s="117"/>
      <c r="F7862" s="151"/>
      <c r="XFD7862" s="116">
        <f t="shared" si="6"/>
        <v>41613</v>
      </c>
    </row>
    <row r="7863" spans="1:6 16384:16384" s="116" customFormat="1" ht="15.75" customHeight="1">
      <c r="A7863" s="116">
        <v>8</v>
      </c>
      <c r="B7863" s="121">
        <v>41606</v>
      </c>
      <c r="C7863" s="118" t="s">
        <v>40</v>
      </c>
      <c r="D7863" s="119" t="s">
        <v>180</v>
      </c>
      <c r="E7863" s="120"/>
      <c r="F7863" s="151"/>
      <c r="XFD7863" s="116">
        <f t="shared" si="6"/>
        <v>41614</v>
      </c>
    </row>
    <row r="7864" spans="1:6 16384:16384" s="116" customFormat="1" ht="15.75" customHeight="1">
      <c r="A7864" s="116">
        <v>9</v>
      </c>
      <c r="B7864" s="121">
        <v>41606</v>
      </c>
      <c r="C7864" s="118" t="s">
        <v>28</v>
      </c>
      <c r="D7864" s="119" t="s">
        <v>107</v>
      </c>
      <c r="E7864" s="117"/>
      <c r="F7864" s="151"/>
      <c r="XFD7864" s="116">
        <f t="shared" si="6"/>
        <v>41615</v>
      </c>
    </row>
    <row r="7865" spans="1:6 16384:16384" s="116" customFormat="1" ht="15.75" customHeight="1">
      <c r="A7865" s="116">
        <v>10</v>
      </c>
      <c r="B7865" s="121">
        <v>41606</v>
      </c>
      <c r="C7865" s="118" t="s">
        <v>40</v>
      </c>
      <c r="D7865" s="119" t="s">
        <v>43</v>
      </c>
      <c r="E7865" s="120"/>
      <c r="F7865" s="151"/>
      <c r="XFD7865" s="116">
        <f t="shared" si="6"/>
        <v>41616</v>
      </c>
    </row>
    <row r="7866" spans="1:6 16384:16384" s="116" customFormat="1" ht="15.75" customHeight="1">
      <c r="A7866" s="116">
        <v>11</v>
      </c>
      <c r="B7866" s="121">
        <v>41606</v>
      </c>
      <c r="C7866" s="118" t="s">
        <v>40</v>
      </c>
      <c r="D7866" s="119" t="s">
        <v>180</v>
      </c>
      <c r="E7866" s="111"/>
      <c r="F7866" s="151"/>
      <c r="XFD7866" s="116">
        <f t="shared" si="6"/>
        <v>41617</v>
      </c>
    </row>
    <row r="7867" spans="1:6 16384:16384" s="116" customFormat="1" ht="15.75" customHeight="1">
      <c r="A7867" s="116">
        <v>12</v>
      </c>
      <c r="B7867" s="121">
        <v>41606</v>
      </c>
      <c r="C7867" s="118" t="s">
        <v>2</v>
      </c>
      <c r="D7867" s="119" t="s">
        <v>182</v>
      </c>
      <c r="E7867" s="112"/>
      <c r="F7867" s="151"/>
      <c r="XFD7867" s="116">
        <f t="shared" si="6"/>
        <v>41618</v>
      </c>
    </row>
    <row r="7868" spans="1:6 16384:16384" s="116" customFormat="1" ht="15.75" customHeight="1">
      <c r="A7868" s="116">
        <v>13</v>
      </c>
      <c r="B7868" s="121">
        <v>41606</v>
      </c>
      <c r="C7868" s="118" t="s">
        <v>2</v>
      </c>
      <c r="D7868" s="119" t="s">
        <v>1403</v>
      </c>
      <c r="E7868" s="112"/>
      <c r="F7868" s="151"/>
      <c r="XFD7868" s="116">
        <f t="shared" si="6"/>
        <v>41619</v>
      </c>
    </row>
    <row r="7869" spans="1:6 16384:16384" s="116" customFormat="1" ht="15.2" customHeight="1">
      <c r="A7869" s="116">
        <v>14</v>
      </c>
      <c r="B7869" s="121">
        <v>41606</v>
      </c>
      <c r="C7869" s="118" t="s">
        <v>94</v>
      </c>
      <c r="D7869" s="119" t="s">
        <v>1108</v>
      </c>
      <c r="E7869" s="113"/>
      <c r="F7869" s="151"/>
      <c r="XFD7869" s="116">
        <f t="shared" si="6"/>
        <v>41620</v>
      </c>
    </row>
    <row r="7870" spans="1:6 16384:16384" s="116" customFormat="1" ht="15.2" customHeight="1">
      <c r="A7870" s="116">
        <v>15</v>
      </c>
      <c r="B7870" s="121">
        <v>41606</v>
      </c>
      <c r="C7870" s="118" t="s">
        <v>392</v>
      </c>
      <c r="D7870" s="119" t="s">
        <v>1115</v>
      </c>
      <c r="E7870" s="32"/>
      <c r="F7870" s="151"/>
      <c r="XFD7870" s="116">
        <f t="shared" si="6"/>
        <v>41621</v>
      </c>
    </row>
    <row r="7871" spans="1:6 16384:16384" s="116" customFormat="1" ht="15.75" customHeight="1">
      <c r="A7871" s="116">
        <v>16</v>
      </c>
      <c r="B7871" s="121">
        <v>41606</v>
      </c>
      <c r="C7871" s="118" t="s">
        <v>40</v>
      </c>
      <c r="D7871" s="118" t="s">
        <v>180</v>
      </c>
      <c r="E7871" s="120"/>
      <c r="F7871" s="151"/>
      <c r="XFD7871" s="116">
        <f t="shared" si="6"/>
        <v>41622</v>
      </c>
    </row>
    <row r="7872" spans="1:6 16384:16384" s="116" customFormat="1" ht="15.75" customHeight="1">
      <c r="A7872" s="116">
        <v>17</v>
      </c>
      <c r="B7872" s="121">
        <v>41606</v>
      </c>
      <c r="C7872" s="118" t="s">
        <v>40</v>
      </c>
      <c r="D7872" s="118" t="s">
        <v>180</v>
      </c>
      <c r="E7872" s="78"/>
      <c r="F7872" s="151"/>
      <c r="XFD7872" s="116">
        <f t="shared" si="6"/>
        <v>41623</v>
      </c>
    </row>
    <row r="7873" spans="1:6 16384:16384" s="116" customFormat="1" ht="15.75" customHeight="1">
      <c r="A7873" s="116">
        <v>1</v>
      </c>
      <c r="B7873" s="121" t="s">
        <v>1425</v>
      </c>
      <c r="C7873" s="118" t="s">
        <v>28</v>
      </c>
      <c r="D7873" s="119" t="s">
        <v>107</v>
      </c>
      <c r="E7873" s="120"/>
      <c r="F7873" s="151"/>
      <c r="XFD7873" s="116">
        <f t="shared" ref="XFD7873:XFD7887" si="7">SUM(A7873:XFC7873)</f>
        <v>1</v>
      </c>
    </row>
    <row r="7874" spans="1:6 16384:16384" s="116" customFormat="1" ht="15.75" customHeight="1">
      <c r="A7874" s="116">
        <v>2</v>
      </c>
      <c r="B7874" s="121" t="s">
        <v>1425</v>
      </c>
      <c r="C7874" s="118" t="s">
        <v>956</v>
      </c>
      <c r="D7874" s="119" t="s">
        <v>1238</v>
      </c>
      <c r="E7874" s="120"/>
      <c r="F7874" s="151"/>
      <c r="XFD7874" s="116">
        <f t="shared" si="7"/>
        <v>2</v>
      </c>
    </row>
    <row r="7875" spans="1:6 16384:16384" s="116" customFormat="1" ht="15.75" customHeight="1">
      <c r="A7875" s="116">
        <v>4</v>
      </c>
      <c r="B7875" s="121" t="s">
        <v>1425</v>
      </c>
      <c r="C7875" s="118" t="s">
        <v>28</v>
      </c>
      <c r="D7875" s="119" t="s">
        <v>431</v>
      </c>
      <c r="E7875" s="120"/>
      <c r="F7875" s="151"/>
      <c r="XFD7875" s="116">
        <f t="shared" si="7"/>
        <v>4</v>
      </c>
    </row>
    <row r="7876" spans="1:6 16384:16384" s="116" customFormat="1" ht="15.75" customHeight="1">
      <c r="A7876" s="116">
        <v>5</v>
      </c>
      <c r="B7876" s="121" t="s">
        <v>1425</v>
      </c>
      <c r="C7876" s="118" t="s">
        <v>28</v>
      </c>
      <c r="D7876" s="119" t="s">
        <v>1287</v>
      </c>
      <c r="E7876" s="117"/>
      <c r="F7876" s="151"/>
      <c r="XFD7876" s="116">
        <f t="shared" si="7"/>
        <v>5</v>
      </c>
    </row>
    <row r="7877" spans="1:6 16384:16384" s="116" customFormat="1" ht="15.75" customHeight="1">
      <c r="A7877" s="116">
        <v>6</v>
      </c>
      <c r="B7877" s="121" t="s">
        <v>1425</v>
      </c>
      <c r="C7877" s="118" t="s">
        <v>40</v>
      </c>
      <c r="D7877" s="119" t="s">
        <v>43</v>
      </c>
      <c r="E7877" s="117"/>
      <c r="F7877" s="151"/>
      <c r="XFD7877" s="116">
        <f t="shared" si="7"/>
        <v>6</v>
      </c>
    </row>
    <row r="7878" spans="1:6 16384:16384" s="116" customFormat="1" ht="15.75" customHeight="1">
      <c r="A7878" s="116">
        <v>7</v>
      </c>
      <c r="B7878" s="121" t="s">
        <v>1425</v>
      </c>
      <c r="C7878" s="118" t="s">
        <v>40</v>
      </c>
      <c r="D7878" s="119" t="s">
        <v>180</v>
      </c>
      <c r="E7878" s="117"/>
      <c r="F7878" s="151"/>
      <c r="XFD7878" s="116">
        <f t="shared" si="7"/>
        <v>7</v>
      </c>
    </row>
    <row r="7879" spans="1:6 16384:16384" s="116" customFormat="1" ht="15.75" customHeight="1">
      <c r="A7879" s="116">
        <v>8</v>
      </c>
      <c r="B7879" s="121" t="s">
        <v>1425</v>
      </c>
      <c r="C7879" s="118" t="s">
        <v>28</v>
      </c>
      <c r="D7879" s="119" t="s">
        <v>431</v>
      </c>
      <c r="E7879" s="120"/>
      <c r="F7879" s="151"/>
      <c r="XFD7879" s="116">
        <f t="shared" si="7"/>
        <v>8</v>
      </c>
    </row>
    <row r="7880" spans="1:6 16384:16384" s="116" customFormat="1" ht="15.75" customHeight="1">
      <c r="A7880" s="116">
        <v>9</v>
      </c>
      <c r="B7880" s="121" t="s">
        <v>1425</v>
      </c>
      <c r="C7880" s="118" t="s">
        <v>2</v>
      </c>
      <c r="D7880" s="119" t="s">
        <v>1160</v>
      </c>
      <c r="E7880" s="117"/>
      <c r="F7880" s="151"/>
      <c r="XFD7880" s="116">
        <f t="shared" si="7"/>
        <v>9</v>
      </c>
    </row>
    <row r="7881" spans="1:6 16384:16384" s="116" customFormat="1" ht="15.75" customHeight="1">
      <c r="A7881" s="116">
        <v>10</v>
      </c>
      <c r="B7881" s="121" t="s">
        <v>1425</v>
      </c>
      <c r="C7881" s="118" t="s">
        <v>2</v>
      </c>
      <c r="D7881" s="119" t="s">
        <v>105</v>
      </c>
      <c r="E7881" s="120"/>
      <c r="F7881" s="151"/>
      <c r="XFD7881" s="116">
        <f t="shared" si="7"/>
        <v>10</v>
      </c>
    </row>
    <row r="7882" spans="1:6 16384:16384" s="116" customFormat="1" ht="15.75" customHeight="1">
      <c r="A7882" s="116">
        <v>11</v>
      </c>
      <c r="B7882" s="121" t="s">
        <v>1425</v>
      </c>
      <c r="C7882" s="118" t="s">
        <v>40</v>
      </c>
      <c r="D7882" s="119" t="s">
        <v>180</v>
      </c>
      <c r="E7882" s="111"/>
      <c r="F7882" s="151"/>
      <c r="XFD7882" s="116">
        <f t="shared" si="7"/>
        <v>11</v>
      </c>
    </row>
    <row r="7883" spans="1:6 16384:16384" s="116" customFormat="1" ht="15.75" customHeight="1">
      <c r="A7883" s="116">
        <v>12</v>
      </c>
      <c r="B7883" s="121" t="s">
        <v>1425</v>
      </c>
      <c r="C7883" s="118" t="s">
        <v>40</v>
      </c>
      <c r="D7883" s="119" t="s">
        <v>43</v>
      </c>
      <c r="E7883" s="112"/>
      <c r="F7883" s="151"/>
      <c r="XFD7883" s="116">
        <f t="shared" si="7"/>
        <v>12</v>
      </c>
    </row>
    <row r="7884" spans="1:6 16384:16384" s="116" customFormat="1" ht="15.75" customHeight="1">
      <c r="A7884" s="116">
        <v>13</v>
      </c>
      <c r="B7884" s="121" t="s">
        <v>1425</v>
      </c>
      <c r="C7884" s="118" t="s">
        <v>94</v>
      </c>
      <c r="D7884" s="119" t="s">
        <v>1316</v>
      </c>
      <c r="E7884" s="112"/>
      <c r="F7884" s="151"/>
      <c r="XFD7884" s="116">
        <f t="shared" si="7"/>
        <v>13</v>
      </c>
    </row>
    <row r="7885" spans="1:6 16384:16384" s="116" customFormat="1" ht="15.2" customHeight="1">
      <c r="A7885" s="116">
        <v>14</v>
      </c>
      <c r="B7885" s="121" t="s">
        <v>1425</v>
      </c>
      <c r="C7885" s="118" t="s">
        <v>28</v>
      </c>
      <c r="D7885" s="119" t="s">
        <v>1287</v>
      </c>
      <c r="E7885" s="113"/>
      <c r="F7885" s="151"/>
      <c r="XFD7885" s="116">
        <f t="shared" si="7"/>
        <v>14</v>
      </c>
    </row>
    <row r="7886" spans="1:6 16384:16384" s="116" customFormat="1" ht="15.2" customHeight="1">
      <c r="A7886" s="116">
        <v>15</v>
      </c>
      <c r="B7886" s="121" t="s">
        <v>1425</v>
      </c>
      <c r="C7886" s="118" t="s">
        <v>2</v>
      </c>
      <c r="D7886" s="119" t="s">
        <v>182</v>
      </c>
      <c r="E7886" s="32"/>
      <c r="F7886" s="151"/>
      <c r="XFD7886" s="116">
        <f t="shared" si="7"/>
        <v>15</v>
      </c>
    </row>
    <row r="7887" spans="1:6 16384:16384" s="116" customFormat="1" ht="15.75">
      <c r="A7887" s="116">
        <v>16</v>
      </c>
      <c r="B7887" s="121" t="s">
        <v>1425</v>
      </c>
      <c r="C7887" s="118" t="s">
        <v>184</v>
      </c>
      <c r="D7887" s="118" t="s">
        <v>2544</v>
      </c>
      <c r="E7887" s="120"/>
      <c r="F7887" s="151"/>
      <c r="XFD7887" s="116">
        <f t="shared" si="7"/>
        <v>16</v>
      </c>
    </row>
    <row r="7888" spans="1:6 16384:16384" s="116" customFormat="1" ht="15.75" customHeight="1">
      <c r="A7888" s="116">
        <v>1</v>
      </c>
      <c r="B7888" s="121" t="s">
        <v>1426</v>
      </c>
      <c r="C7888" s="118" t="s">
        <v>40</v>
      </c>
      <c r="D7888" s="119" t="s">
        <v>180</v>
      </c>
      <c r="E7888" s="120"/>
      <c r="F7888" s="151"/>
      <c r="XFD7888" s="116">
        <f t="shared" ref="XFD7888:XFD7899" si="8">SUM(A7888:XFC7888)</f>
        <v>1</v>
      </c>
    </row>
    <row r="7889" spans="1:6 16384:16384" s="116" customFormat="1" ht="15.75">
      <c r="A7889" s="116">
        <v>2</v>
      </c>
      <c r="B7889" s="121" t="s">
        <v>1426</v>
      </c>
      <c r="C7889" s="118" t="s">
        <v>184</v>
      </c>
      <c r="D7889" s="119" t="s">
        <v>184</v>
      </c>
      <c r="E7889" s="120"/>
      <c r="F7889" s="151"/>
      <c r="XFD7889" s="116">
        <f t="shared" si="8"/>
        <v>2</v>
      </c>
    </row>
    <row r="7890" spans="1:6 16384:16384" s="116" customFormat="1" ht="15.75" customHeight="1">
      <c r="A7890" s="116">
        <v>4</v>
      </c>
      <c r="B7890" s="121" t="s">
        <v>1426</v>
      </c>
      <c r="C7890" s="118" t="s">
        <v>390</v>
      </c>
      <c r="D7890" s="119" t="s">
        <v>1427</v>
      </c>
      <c r="E7890" s="120"/>
      <c r="F7890" s="151"/>
      <c r="XFD7890" s="116">
        <f t="shared" si="8"/>
        <v>4</v>
      </c>
    </row>
    <row r="7891" spans="1:6 16384:16384" s="116" customFormat="1" ht="15.75" customHeight="1">
      <c r="A7891" s="116">
        <v>5</v>
      </c>
      <c r="B7891" s="121" t="s">
        <v>1426</v>
      </c>
      <c r="C7891" s="118" t="s">
        <v>28</v>
      </c>
      <c r="D7891" s="119" t="s">
        <v>431</v>
      </c>
      <c r="E7891" s="117"/>
      <c r="F7891" s="151"/>
      <c r="XFD7891" s="116">
        <f t="shared" si="8"/>
        <v>5</v>
      </c>
    </row>
    <row r="7892" spans="1:6 16384:16384" s="116" customFormat="1" ht="15.75" customHeight="1">
      <c r="A7892" s="116">
        <v>6</v>
      </c>
      <c r="B7892" s="121" t="s">
        <v>1426</v>
      </c>
      <c r="C7892" s="118" t="s">
        <v>28</v>
      </c>
      <c r="D7892" s="119" t="s">
        <v>431</v>
      </c>
      <c r="E7892" s="117"/>
      <c r="F7892" s="151"/>
      <c r="XFD7892" s="116">
        <f t="shared" si="8"/>
        <v>6</v>
      </c>
    </row>
    <row r="7893" spans="1:6 16384:16384" s="116" customFormat="1" ht="15.75" customHeight="1">
      <c r="A7893" s="116">
        <v>7</v>
      </c>
      <c r="B7893" s="121" t="s">
        <v>1426</v>
      </c>
      <c r="C7893" s="118" t="s">
        <v>28</v>
      </c>
      <c r="D7893" s="119" t="s">
        <v>1287</v>
      </c>
      <c r="E7893" s="117"/>
      <c r="F7893" s="151"/>
      <c r="XFD7893" s="116">
        <f t="shared" si="8"/>
        <v>7</v>
      </c>
    </row>
    <row r="7894" spans="1:6 16384:16384" s="116" customFormat="1" ht="15.75" customHeight="1">
      <c r="A7894" s="116">
        <v>8</v>
      </c>
      <c r="B7894" s="121" t="s">
        <v>1426</v>
      </c>
      <c r="C7894" s="118" t="s">
        <v>40</v>
      </c>
      <c r="D7894" s="119" t="s">
        <v>1428</v>
      </c>
      <c r="E7894" s="120"/>
      <c r="F7894" s="151"/>
      <c r="XFD7894" s="116">
        <f t="shared" si="8"/>
        <v>8</v>
      </c>
    </row>
    <row r="7895" spans="1:6 16384:16384" s="116" customFormat="1" ht="15.75" customHeight="1">
      <c r="A7895" s="116">
        <v>9</v>
      </c>
      <c r="B7895" s="121" t="s">
        <v>1426</v>
      </c>
      <c r="C7895" s="118" t="s">
        <v>1461</v>
      </c>
      <c r="D7895" s="119" t="s">
        <v>1270</v>
      </c>
      <c r="E7895" s="117"/>
      <c r="F7895" s="151"/>
      <c r="XFD7895" s="116">
        <f t="shared" si="8"/>
        <v>9</v>
      </c>
    </row>
    <row r="7896" spans="1:6 16384:16384" s="116" customFormat="1" ht="15.75" customHeight="1">
      <c r="A7896" s="116">
        <v>10</v>
      </c>
      <c r="B7896" s="121" t="s">
        <v>1426</v>
      </c>
      <c r="C7896" s="118" t="s">
        <v>28</v>
      </c>
      <c r="D7896" s="119" t="s">
        <v>431</v>
      </c>
      <c r="E7896" s="120"/>
      <c r="F7896" s="151"/>
      <c r="XFD7896" s="116">
        <f t="shared" si="8"/>
        <v>10</v>
      </c>
    </row>
    <row r="7897" spans="1:6 16384:16384" s="116" customFormat="1" ht="15.75" customHeight="1">
      <c r="A7897" s="116">
        <v>11</v>
      </c>
      <c r="B7897" s="121" t="s">
        <v>1426</v>
      </c>
      <c r="C7897" s="118" t="s">
        <v>40</v>
      </c>
      <c r="D7897" s="119" t="s">
        <v>180</v>
      </c>
      <c r="E7897" s="111"/>
      <c r="F7897" s="151"/>
      <c r="XFD7897" s="116">
        <f t="shared" si="8"/>
        <v>11</v>
      </c>
    </row>
    <row r="7898" spans="1:6 16384:16384" s="116" customFormat="1" ht="15.75" customHeight="1">
      <c r="A7898" s="116">
        <v>12</v>
      </c>
      <c r="B7898" s="121" t="s">
        <v>1426</v>
      </c>
      <c r="C7898" s="118" t="s">
        <v>40</v>
      </c>
      <c r="D7898" s="119" t="s">
        <v>180</v>
      </c>
      <c r="E7898" s="112"/>
      <c r="F7898" s="151"/>
      <c r="XFD7898" s="116">
        <f t="shared" si="8"/>
        <v>12</v>
      </c>
    </row>
    <row r="7899" spans="1:6 16384:16384" s="116" customFormat="1" ht="15.75" customHeight="1">
      <c r="A7899" s="116">
        <v>13</v>
      </c>
      <c r="B7899" s="121" t="s">
        <v>1426</v>
      </c>
      <c r="C7899" s="118" t="s">
        <v>2</v>
      </c>
      <c r="D7899" s="119" t="s">
        <v>105</v>
      </c>
      <c r="E7899" s="112"/>
      <c r="F7899" s="151"/>
      <c r="XFD7899" s="116">
        <f t="shared" si="8"/>
        <v>13</v>
      </c>
    </row>
    <row r="7900" spans="1:6 16384:16384" s="116" customFormat="1" ht="15.75">
      <c r="A7900" s="116">
        <v>1</v>
      </c>
      <c r="B7900" s="121" t="s">
        <v>1430</v>
      </c>
      <c r="C7900" s="118" t="s">
        <v>40</v>
      </c>
      <c r="D7900" s="119" t="s">
        <v>180</v>
      </c>
      <c r="E7900" s="120"/>
      <c r="F7900" s="151"/>
      <c r="XFD7900" s="116">
        <f t="shared" ref="XFD7900:XFD7916" si="9">SUM(A7900:XFC7900)</f>
        <v>1</v>
      </c>
    </row>
    <row r="7901" spans="1:6 16384:16384" s="116" customFormat="1" ht="15.75">
      <c r="A7901" s="116">
        <v>2</v>
      </c>
      <c r="B7901" s="121" t="s">
        <v>1430</v>
      </c>
      <c r="C7901" s="118" t="s">
        <v>40</v>
      </c>
      <c r="D7901" s="119" t="s">
        <v>180</v>
      </c>
      <c r="E7901" s="120"/>
      <c r="F7901" s="151"/>
      <c r="XFD7901" s="116">
        <f t="shared" si="9"/>
        <v>2</v>
      </c>
    </row>
    <row r="7902" spans="1:6 16384:16384" s="116" customFormat="1" ht="15.75">
      <c r="A7902" s="116">
        <v>4</v>
      </c>
      <c r="B7902" s="121" t="s">
        <v>1430</v>
      </c>
      <c r="C7902" s="118" t="s">
        <v>2</v>
      </c>
      <c r="D7902" s="119" t="s">
        <v>182</v>
      </c>
      <c r="E7902" s="120"/>
      <c r="F7902" s="151"/>
      <c r="XFD7902" s="116">
        <f t="shared" si="9"/>
        <v>4</v>
      </c>
    </row>
    <row r="7903" spans="1:6 16384:16384" s="116" customFormat="1" ht="15.75">
      <c r="A7903" s="116">
        <v>5</v>
      </c>
      <c r="B7903" s="121" t="s">
        <v>1430</v>
      </c>
      <c r="C7903" s="118" t="s">
        <v>40</v>
      </c>
      <c r="D7903" s="119" t="s">
        <v>180</v>
      </c>
      <c r="E7903" s="117"/>
      <c r="F7903" s="151"/>
      <c r="XFD7903" s="116">
        <f t="shared" si="9"/>
        <v>5</v>
      </c>
    </row>
    <row r="7904" spans="1:6 16384:16384" s="116" customFormat="1" ht="15.75">
      <c r="A7904" s="116">
        <v>6</v>
      </c>
      <c r="B7904" s="121" t="s">
        <v>1430</v>
      </c>
      <c r="C7904" s="118" t="s">
        <v>40</v>
      </c>
      <c r="D7904" s="119" t="s">
        <v>180</v>
      </c>
      <c r="E7904" s="117"/>
      <c r="F7904" s="151"/>
      <c r="XFD7904" s="116">
        <f t="shared" si="9"/>
        <v>6</v>
      </c>
    </row>
    <row r="7905" spans="1:6 16384:16384" s="116" customFormat="1" ht="15.75">
      <c r="A7905" s="116">
        <v>7</v>
      </c>
      <c r="B7905" s="121" t="s">
        <v>1430</v>
      </c>
      <c r="C7905" s="118" t="s">
        <v>28</v>
      </c>
      <c r="D7905" s="119" t="s">
        <v>431</v>
      </c>
      <c r="E7905" s="117"/>
      <c r="F7905" s="151"/>
      <c r="XFD7905" s="116">
        <f t="shared" si="9"/>
        <v>7</v>
      </c>
    </row>
    <row r="7906" spans="1:6 16384:16384" s="116" customFormat="1" ht="15.75">
      <c r="A7906" s="116">
        <v>8</v>
      </c>
      <c r="B7906" s="121" t="s">
        <v>1430</v>
      </c>
      <c r="C7906" s="118" t="s">
        <v>40</v>
      </c>
      <c r="D7906" s="119" t="s">
        <v>180</v>
      </c>
      <c r="E7906" s="120"/>
      <c r="F7906" s="151"/>
      <c r="XFD7906" s="116">
        <f t="shared" si="9"/>
        <v>8</v>
      </c>
    </row>
    <row r="7907" spans="1:6 16384:16384" s="116" customFormat="1" ht="15.75">
      <c r="A7907" s="116">
        <v>9</v>
      </c>
      <c r="B7907" s="121" t="s">
        <v>1430</v>
      </c>
      <c r="C7907" s="118" t="s">
        <v>28</v>
      </c>
      <c r="D7907" s="119" t="s">
        <v>850</v>
      </c>
      <c r="E7907" s="117"/>
      <c r="F7907" s="151"/>
      <c r="XFD7907" s="116">
        <f t="shared" si="9"/>
        <v>9</v>
      </c>
    </row>
    <row r="7908" spans="1:6 16384:16384" s="116" customFormat="1" ht="15.75">
      <c r="A7908" s="116">
        <v>10</v>
      </c>
      <c r="B7908" s="121" t="s">
        <v>1430</v>
      </c>
      <c r="C7908" s="118" t="s">
        <v>184</v>
      </c>
      <c r="D7908" s="119" t="s">
        <v>184</v>
      </c>
      <c r="E7908" s="120"/>
      <c r="F7908" s="151"/>
      <c r="XFD7908" s="116">
        <f t="shared" si="9"/>
        <v>10</v>
      </c>
    </row>
    <row r="7909" spans="1:6 16384:16384" s="116" customFormat="1" ht="15.75">
      <c r="A7909" s="116">
        <v>11</v>
      </c>
      <c r="B7909" s="121" t="s">
        <v>1430</v>
      </c>
      <c r="C7909" s="118" t="s">
        <v>94</v>
      </c>
      <c r="D7909" s="119" t="s">
        <v>1316</v>
      </c>
      <c r="E7909" s="111"/>
      <c r="F7909" s="151"/>
      <c r="XFD7909" s="116">
        <f t="shared" si="9"/>
        <v>11</v>
      </c>
    </row>
    <row r="7910" spans="1:6 16384:16384" s="116" customFormat="1" ht="15.75">
      <c r="A7910" s="116">
        <v>12</v>
      </c>
      <c r="B7910" s="121" t="s">
        <v>1430</v>
      </c>
      <c r="C7910" s="118" t="s">
        <v>40</v>
      </c>
      <c r="D7910" s="119" t="s">
        <v>180</v>
      </c>
      <c r="E7910" s="112"/>
      <c r="F7910" s="151"/>
      <c r="XFD7910" s="116">
        <f t="shared" si="9"/>
        <v>12</v>
      </c>
    </row>
    <row r="7911" spans="1:6 16384:16384" s="116" customFormat="1" ht="15.75">
      <c r="A7911" s="116">
        <v>13</v>
      </c>
      <c r="B7911" s="121" t="s">
        <v>1430</v>
      </c>
      <c r="C7911" s="118" t="s">
        <v>40</v>
      </c>
      <c r="D7911" s="119" t="s">
        <v>1431</v>
      </c>
      <c r="E7911" s="112"/>
      <c r="F7911" s="151"/>
      <c r="XFD7911" s="116">
        <f t="shared" si="9"/>
        <v>13</v>
      </c>
    </row>
    <row r="7912" spans="1:6 16384:16384" s="116" customFormat="1">
      <c r="A7912" s="116">
        <v>14</v>
      </c>
      <c r="B7912" s="121" t="s">
        <v>1430</v>
      </c>
      <c r="C7912" s="118" t="s">
        <v>2</v>
      </c>
      <c r="D7912" s="119" t="s">
        <v>182</v>
      </c>
      <c r="E7912" s="113"/>
      <c r="F7912" s="151"/>
      <c r="XFD7912" s="116">
        <f t="shared" si="9"/>
        <v>14</v>
      </c>
    </row>
    <row r="7913" spans="1:6 16384:16384" s="116" customFormat="1">
      <c r="A7913" s="116">
        <v>15</v>
      </c>
      <c r="B7913" s="121" t="s">
        <v>1430</v>
      </c>
      <c r="C7913" s="118" t="s">
        <v>28</v>
      </c>
      <c r="D7913" s="119" t="s">
        <v>1287</v>
      </c>
      <c r="E7913" s="32"/>
      <c r="F7913" s="151"/>
      <c r="XFD7913" s="116">
        <f t="shared" si="9"/>
        <v>15</v>
      </c>
    </row>
    <row r="7914" spans="1:6 16384:16384" s="116" customFormat="1" ht="15.75">
      <c r="A7914" s="116">
        <v>16</v>
      </c>
      <c r="B7914" s="121" t="s">
        <v>1430</v>
      </c>
      <c r="C7914" s="118" t="s">
        <v>28</v>
      </c>
      <c r="D7914" s="118" t="s">
        <v>431</v>
      </c>
      <c r="E7914" s="120"/>
      <c r="F7914" s="151"/>
      <c r="XFD7914" s="116">
        <f t="shared" si="9"/>
        <v>16</v>
      </c>
    </row>
    <row r="7915" spans="1:6 16384:16384" s="116" customFormat="1" ht="15.75">
      <c r="A7915" s="116">
        <v>17</v>
      </c>
      <c r="B7915" s="121" t="s">
        <v>1430</v>
      </c>
      <c r="C7915" s="118" t="s">
        <v>40</v>
      </c>
      <c r="D7915" s="118" t="s">
        <v>1291</v>
      </c>
      <c r="E7915" s="78"/>
      <c r="F7915" s="151"/>
      <c r="XFD7915" s="116">
        <f t="shared" si="9"/>
        <v>17</v>
      </c>
    </row>
    <row r="7916" spans="1:6 16384:16384" s="116" customFormat="1" ht="15.75">
      <c r="A7916" s="116">
        <v>18</v>
      </c>
      <c r="B7916" s="121" t="s">
        <v>1430</v>
      </c>
      <c r="C7916" s="118" t="s">
        <v>2</v>
      </c>
      <c r="D7916" s="118" t="s">
        <v>182</v>
      </c>
      <c r="E7916" s="78"/>
      <c r="F7916" s="151"/>
      <c r="XFD7916" s="116">
        <f t="shared" si="9"/>
        <v>18</v>
      </c>
    </row>
    <row r="7917" spans="1:6 16384:16384" s="116" customFormat="1" ht="15.75">
      <c r="A7917" s="116">
        <v>1</v>
      </c>
      <c r="B7917" s="121">
        <v>41611</v>
      </c>
      <c r="C7917" s="118" t="s">
        <v>28</v>
      </c>
      <c r="D7917" s="119" t="s">
        <v>1287</v>
      </c>
      <c r="E7917" s="120"/>
      <c r="F7917" s="151"/>
      <c r="XFD7917" s="116">
        <f t="shared" ref="XFD7917:XFD7934" si="10">SUM(A7917:XFC7917)</f>
        <v>41612</v>
      </c>
    </row>
    <row r="7918" spans="1:6 16384:16384" s="116" customFormat="1" ht="15.75">
      <c r="A7918" s="116">
        <v>2</v>
      </c>
      <c r="B7918" s="121">
        <v>41611</v>
      </c>
      <c r="C7918" s="118" t="s">
        <v>2</v>
      </c>
      <c r="D7918" s="119" t="s">
        <v>105</v>
      </c>
      <c r="E7918" s="120"/>
      <c r="F7918" s="151"/>
      <c r="XFD7918" s="116">
        <f t="shared" si="10"/>
        <v>41613</v>
      </c>
    </row>
    <row r="7919" spans="1:6 16384:16384" s="116" customFormat="1" ht="15.75">
      <c r="A7919" s="116">
        <v>4</v>
      </c>
      <c r="B7919" s="121">
        <v>41611</v>
      </c>
      <c r="C7919" s="118" t="s">
        <v>392</v>
      </c>
      <c r="D7919" s="119" t="s">
        <v>1167</v>
      </c>
      <c r="E7919" s="120"/>
      <c r="F7919" s="151"/>
      <c r="XFD7919" s="116">
        <f t="shared" si="10"/>
        <v>41615</v>
      </c>
    </row>
    <row r="7920" spans="1:6 16384:16384" s="116" customFormat="1" ht="15.75">
      <c r="A7920" s="116">
        <v>5</v>
      </c>
      <c r="B7920" s="121">
        <v>41611</v>
      </c>
      <c r="C7920" s="118" t="s">
        <v>94</v>
      </c>
      <c r="D7920" s="119" t="s">
        <v>1316</v>
      </c>
      <c r="E7920" s="117"/>
      <c r="F7920" s="151"/>
      <c r="XFD7920" s="116">
        <f t="shared" si="10"/>
        <v>41616</v>
      </c>
    </row>
    <row r="7921" spans="1:6 16384:16384" s="116" customFormat="1" ht="15.75">
      <c r="A7921" s="116">
        <v>6</v>
      </c>
      <c r="B7921" s="121">
        <v>41611</v>
      </c>
      <c r="C7921" s="118" t="s">
        <v>2</v>
      </c>
      <c r="D7921" s="119" t="s">
        <v>182</v>
      </c>
      <c r="E7921" s="117"/>
      <c r="F7921" s="151"/>
      <c r="XFD7921" s="116">
        <f t="shared" si="10"/>
        <v>41617</v>
      </c>
    </row>
    <row r="7922" spans="1:6 16384:16384" s="116" customFormat="1" ht="15.75">
      <c r="A7922" s="116">
        <v>7</v>
      </c>
      <c r="B7922" s="121">
        <v>41611</v>
      </c>
      <c r="C7922" s="118" t="s">
        <v>40</v>
      </c>
      <c r="D7922" s="119" t="s">
        <v>180</v>
      </c>
      <c r="E7922" s="117"/>
      <c r="F7922" s="151"/>
      <c r="XFD7922" s="116">
        <f t="shared" si="10"/>
        <v>41618</v>
      </c>
    </row>
    <row r="7923" spans="1:6 16384:16384" s="116" customFormat="1" ht="15.75">
      <c r="A7923" s="116">
        <v>8</v>
      </c>
      <c r="B7923" s="121">
        <v>41611</v>
      </c>
      <c r="C7923" s="118" t="s">
        <v>392</v>
      </c>
      <c r="D7923" s="119" t="s">
        <v>1167</v>
      </c>
      <c r="E7923" s="120"/>
      <c r="F7923" s="151"/>
      <c r="XFD7923" s="116">
        <f t="shared" si="10"/>
        <v>41619</v>
      </c>
    </row>
    <row r="7924" spans="1:6 16384:16384" s="116" customFormat="1" ht="15.75">
      <c r="A7924" s="116">
        <v>9</v>
      </c>
      <c r="B7924" s="121">
        <v>41611</v>
      </c>
      <c r="C7924" s="118" t="s">
        <v>40</v>
      </c>
      <c r="D7924" s="119" t="s">
        <v>180</v>
      </c>
      <c r="E7924" s="117"/>
      <c r="F7924" s="151"/>
      <c r="XFD7924" s="116">
        <f t="shared" si="10"/>
        <v>41620</v>
      </c>
    </row>
    <row r="7925" spans="1:6 16384:16384" s="116" customFormat="1" ht="15.75">
      <c r="A7925" s="116">
        <v>10</v>
      </c>
      <c r="B7925" s="121">
        <v>41611</v>
      </c>
      <c r="C7925" s="118" t="s">
        <v>28</v>
      </c>
      <c r="D7925" s="119" t="s">
        <v>181</v>
      </c>
      <c r="E7925" s="120"/>
      <c r="F7925" s="151"/>
      <c r="XFD7925" s="116">
        <f t="shared" si="10"/>
        <v>41621</v>
      </c>
    </row>
    <row r="7926" spans="1:6 16384:16384" s="116" customFormat="1" ht="15.75">
      <c r="A7926" s="116">
        <v>11</v>
      </c>
      <c r="B7926" s="121">
        <v>41611</v>
      </c>
      <c r="C7926" s="118" t="s">
        <v>40</v>
      </c>
      <c r="D7926" s="119" t="s">
        <v>1432</v>
      </c>
      <c r="E7926" s="111"/>
      <c r="F7926" s="151"/>
      <c r="XFD7926" s="116">
        <f t="shared" si="10"/>
        <v>41622</v>
      </c>
    </row>
    <row r="7927" spans="1:6 16384:16384" s="116" customFormat="1" ht="15.75">
      <c r="A7927" s="116">
        <v>12</v>
      </c>
      <c r="B7927" s="121">
        <v>41611</v>
      </c>
      <c r="C7927" s="118" t="s">
        <v>28</v>
      </c>
      <c r="D7927" s="119" t="s">
        <v>181</v>
      </c>
      <c r="E7927" s="112"/>
      <c r="F7927" s="151"/>
      <c r="XFD7927" s="116">
        <f t="shared" si="10"/>
        <v>41623</v>
      </c>
    </row>
    <row r="7928" spans="1:6 16384:16384" s="116" customFormat="1" ht="15.75">
      <c r="A7928" s="116">
        <v>13</v>
      </c>
      <c r="B7928" s="121">
        <v>41611</v>
      </c>
      <c r="C7928" s="118" t="s">
        <v>392</v>
      </c>
      <c r="D7928" s="119" t="s">
        <v>1115</v>
      </c>
      <c r="E7928" s="112"/>
      <c r="F7928" s="151"/>
      <c r="XFD7928" s="116">
        <f t="shared" si="10"/>
        <v>41624</v>
      </c>
    </row>
    <row r="7929" spans="1:6 16384:16384" s="116" customFormat="1">
      <c r="A7929" s="116">
        <v>14</v>
      </c>
      <c r="B7929" s="121">
        <v>41611</v>
      </c>
      <c r="C7929" s="118" t="s">
        <v>2</v>
      </c>
      <c r="D7929" s="119" t="s">
        <v>182</v>
      </c>
      <c r="E7929" s="113"/>
      <c r="F7929" s="151"/>
      <c r="XFD7929" s="116">
        <f t="shared" si="10"/>
        <v>41625</v>
      </c>
    </row>
    <row r="7930" spans="1:6 16384:16384" s="116" customFormat="1">
      <c r="A7930" s="116">
        <v>15</v>
      </c>
      <c r="B7930" s="121">
        <v>41611</v>
      </c>
      <c r="C7930" s="118" t="s">
        <v>40</v>
      </c>
      <c r="D7930" s="119" t="s">
        <v>43</v>
      </c>
      <c r="E7930" s="32"/>
      <c r="F7930" s="151"/>
      <c r="XFD7930" s="116">
        <f t="shared" si="10"/>
        <v>41626</v>
      </c>
    </row>
    <row r="7931" spans="1:6 16384:16384" s="116" customFormat="1" ht="15.75">
      <c r="A7931" s="116">
        <v>16</v>
      </c>
      <c r="B7931" s="121">
        <v>41611</v>
      </c>
      <c r="C7931" s="118" t="s">
        <v>28</v>
      </c>
      <c r="D7931" s="119" t="s">
        <v>107</v>
      </c>
      <c r="E7931" s="120"/>
      <c r="F7931" s="151"/>
      <c r="XFD7931" s="116">
        <f t="shared" si="10"/>
        <v>41627</v>
      </c>
    </row>
    <row r="7932" spans="1:6 16384:16384" s="116" customFormat="1" ht="15.75">
      <c r="A7932" s="116">
        <v>17</v>
      </c>
      <c r="B7932" s="121">
        <v>41611</v>
      </c>
      <c r="C7932" s="118" t="s">
        <v>40</v>
      </c>
      <c r="D7932" s="119" t="s">
        <v>43</v>
      </c>
      <c r="E7932" s="78"/>
      <c r="F7932" s="151"/>
      <c r="XFD7932" s="116">
        <f t="shared" si="10"/>
        <v>41628</v>
      </c>
    </row>
    <row r="7933" spans="1:6 16384:16384" s="116" customFormat="1" ht="15.75">
      <c r="A7933" s="116">
        <v>18</v>
      </c>
      <c r="B7933" s="121">
        <v>41611</v>
      </c>
      <c r="C7933" s="118" t="s">
        <v>94</v>
      </c>
      <c r="D7933" s="119" t="s">
        <v>1108</v>
      </c>
      <c r="E7933" s="78"/>
      <c r="F7933" s="151"/>
      <c r="XFD7933" s="116">
        <f t="shared" si="10"/>
        <v>41629</v>
      </c>
    </row>
    <row r="7934" spans="1:6 16384:16384" s="116" customFormat="1" ht="15.75">
      <c r="A7934" s="116">
        <v>19</v>
      </c>
      <c r="B7934" s="121">
        <v>41611</v>
      </c>
      <c r="C7934" s="118" t="s">
        <v>40</v>
      </c>
      <c r="D7934" s="119" t="s">
        <v>180</v>
      </c>
      <c r="E7934" s="78"/>
      <c r="F7934" s="151"/>
      <c r="XFD7934" s="116">
        <f t="shared" si="10"/>
        <v>41630</v>
      </c>
    </row>
    <row r="7935" spans="1:6 16384:16384" s="116" customFormat="1" ht="15.75">
      <c r="A7935" s="116">
        <v>20</v>
      </c>
      <c r="B7935" s="121">
        <v>41611</v>
      </c>
      <c r="C7935" s="118" t="s">
        <v>2</v>
      </c>
      <c r="D7935" s="119" t="s">
        <v>1403</v>
      </c>
      <c r="E7935" s="78"/>
      <c r="F7935" s="151"/>
    </row>
    <row r="7936" spans="1:6 16384:16384" s="116" customFormat="1" ht="15.75">
      <c r="A7936" s="116">
        <v>21</v>
      </c>
      <c r="B7936" s="121">
        <v>41611</v>
      </c>
      <c r="C7936" s="118" t="s">
        <v>40</v>
      </c>
      <c r="D7936" s="119" t="s">
        <v>43</v>
      </c>
      <c r="E7936" s="78"/>
      <c r="F7936" s="151"/>
    </row>
    <row r="7937" spans="1:6 16384:16384" s="116" customFormat="1" ht="15.75">
      <c r="A7937" s="116">
        <v>1</v>
      </c>
      <c r="B7937" s="121" t="s">
        <v>1433</v>
      </c>
      <c r="C7937" s="118" t="s">
        <v>2</v>
      </c>
      <c r="D7937" s="119" t="s">
        <v>182</v>
      </c>
      <c r="E7937" s="120"/>
      <c r="F7937" s="151"/>
      <c r="XFD7937" s="116">
        <f t="shared" ref="XFD7937:XFD7954" si="11">SUM(A7937:XFC7937)</f>
        <v>1</v>
      </c>
    </row>
    <row r="7938" spans="1:6 16384:16384" s="116" customFormat="1" ht="15.75">
      <c r="A7938" s="116">
        <v>2</v>
      </c>
      <c r="B7938" s="121" t="s">
        <v>1433</v>
      </c>
      <c r="C7938" s="118" t="s">
        <v>2</v>
      </c>
      <c r="D7938" s="119" t="s">
        <v>182</v>
      </c>
      <c r="E7938" s="120"/>
      <c r="F7938" s="151"/>
      <c r="XFD7938" s="116">
        <f t="shared" si="11"/>
        <v>2</v>
      </c>
    </row>
    <row r="7939" spans="1:6 16384:16384" s="116" customFormat="1" ht="15.75">
      <c r="A7939" s="116">
        <v>4</v>
      </c>
      <c r="B7939" s="121" t="s">
        <v>1433</v>
      </c>
      <c r="C7939" s="118" t="s">
        <v>40</v>
      </c>
      <c r="D7939" s="119" t="s">
        <v>43</v>
      </c>
      <c r="E7939" s="120"/>
      <c r="F7939" s="151"/>
      <c r="XFD7939" s="116">
        <f t="shared" si="11"/>
        <v>4</v>
      </c>
    </row>
    <row r="7940" spans="1:6 16384:16384" s="116" customFormat="1" ht="15.75">
      <c r="A7940" s="116">
        <v>5</v>
      </c>
      <c r="B7940" s="121" t="s">
        <v>1433</v>
      </c>
      <c r="C7940" s="118" t="s">
        <v>40</v>
      </c>
      <c r="D7940" s="119" t="s">
        <v>43</v>
      </c>
      <c r="E7940" s="117"/>
      <c r="F7940" s="151"/>
      <c r="XFD7940" s="116">
        <f t="shared" si="11"/>
        <v>5</v>
      </c>
    </row>
    <row r="7941" spans="1:6 16384:16384" s="116" customFormat="1" ht="15.75">
      <c r="A7941" s="116">
        <v>6</v>
      </c>
      <c r="B7941" s="121" t="s">
        <v>1433</v>
      </c>
      <c r="C7941" s="118" t="s">
        <v>40</v>
      </c>
      <c r="D7941" s="119" t="s">
        <v>180</v>
      </c>
      <c r="E7941" s="117"/>
      <c r="F7941" s="151"/>
      <c r="XFD7941" s="116">
        <f t="shared" si="11"/>
        <v>6</v>
      </c>
    </row>
    <row r="7942" spans="1:6 16384:16384" s="116" customFormat="1" ht="15.75">
      <c r="A7942" s="116">
        <v>7</v>
      </c>
      <c r="B7942" s="121" t="s">
        <v>1433</v>
      </c>
      <c r="C7942" s="118" t="s">
        <v>40</v>
      </c>
      <c r="D7942" s="119" t="s">
        <v>43</v>
      </c>
      <c r="E7942" s="117"/>
      <c r="F7942" s="151"/>
      <c r="XFD7942" s="116">
        <f t="shared" si="11"/>
        <v>7</v>
      </c>
    </row>
    <row r="7943" spans="1:6 16384:16384" s="116" customFormat="1" ht="15.75">
      <c r="A7943" s="116">
        <v>8</v>
      </c>
      <c r="B7943" s="121" t="s">
        <v>1433</v>
      </c>
      <c r="C7943" s="118" t="s">
        <v>28</v>
      </c>
      <c r="D7943" s="119" t="s">
        <v>126</v>
      </c>
      <c r="E7943" s="120"/>
      <c r="F7943" s="151"/>
      <c r="XFD7943" s="116">
        <f t="shared" si="11"/>
        <v>8</v>
      </c>
    </row>
    <row r="7944" spans="1:6 16384:16384" s="116" customFormat="1" ht="15.75">
      <c r="A7944" s="116">
        <v>9</v>
      </c>
      <c r="B7944" s="121" t="s">
        <v>1433</v>
      </c>
      <c r="C7944" s="118" t="s">
        <v>40</v>
      </c>
      <c r="D7944" s="119" t="s">
        <v>178</v>
      </c>
      <c r="E7944" s="117"/>
      <c r="F7944" s="151"/>
      <c r="XFD7944" s="116">
        <f t="shared" si="11"/>
        <v>9</v>
      </c>
    </row>
    <row r="7945" spans="1:6 16384:16384" s="116" customFormat="1" ht="15.75">
      <c r="A7945" s="116">
        <v>10</v>
      </c>
      <c r="B7945" s="121" t="s">
        <v>1433</v>
      </c>
      <c r="C7945" s="118" t="s">
        <v>40</v>
      </c>
      <c r="D7945" s="119" t="s">
        <v>180</v>
      </c>
      <c r="E7945" s="120"/>
      <c r="F7945" s="151"/>
      <c r="XFD7945" s="116">
        <f t="shared" si="11"/>
        <v>10</v>
      </c>
    </row>
    <row r="7946" spans="1:6 16384:16384" s="116" customFormat="1" ht="15.75">
      <c r="A7946" s="116">
        <v>11</v>
      </c>
      <c r="B7946" s="121" t="s">
        <v>1433</v>
      </c>
      <c r="C7946" s="118" t="s">
        <v>40</v>
      </c>
      <c r="D7946" s="119" t="s">
        <v>178</v>
      </c>
      <c r="E7946" s="111"/>
      <c r="F7946" s="151"/>
      <c r="XFD7946" s="116">
        <f t="shared" si="11"/>
        <v>11</v>
      </c>
    </row>
    <row r="7947" spans="1:6 16384:16384" s="116" customFormat="1" ht="15.75">
      <c r="A7947" s="116">
        <v>12</v>
      </c>
      <c r="B7947" s="121" t="s">
        <v>1433</v>
      </c>
      <c r="C7947" s="118" t="s">
        <v>1461</v>
      </c>
      <c r="D7947" s="119" t="s">
        <v>1270</v>
      </c>
      <c r="E7947" s="112"/>
      <c r="F7947" s="151"/>
      <c r="XFD7947" s="116">
        <f t="shared" si="11"/>
        <v>12</v>
      </c>
    </row>
    <row r="7948" spans="1:6 16384:16384" s="116" customFormat="1" ht="15.75">
      <c r="A7948" s="116">
        <v>13</v>
      </c>
      <c r="B7948" s="121" t="s">
        <v>1433</v>
      </c>
      <c r="C7948" s="118" t="s">
        <v>40</v>
      </c>
      <c r="D7948" s="119" t="s">
        <v>180</v>
      </c>
      <c r="E7948" s="112"/>
      <c r="F7948" s="151"/>
      <c r="XFD7948" s="116">
        <f t="shared" si="11"/>
        <v>13</v>
      </c>
    </row>
    <row r="7949" spans="1:6 16384:16384" s="116" customFormat="1">
      <c r="A7949" s="116">
        <v>14</v>
      </c>
      <c r="B7949" s="121" t="s">
        <v>1433</v>
      </c>
      <c r="C7949" s="118" t="s">
        <v>28</v>
      </c>
      <c r="D7949" s="119" t="s">
        <v>181</v>
      </c>
      <c r="E7949" s="113"/>
      <c r="F7949" s="151"/>
      <c r="XFD7949" s="116">
        <f t="shared" si="11"/>
        <v>14</v>
      </c>
    </row>
    <row r="7950" spans="1:6 16384:16384" s="116" customFormat="1">
      <c r="A7950" s="116">
        <v>15</v>
      </c>
      <c r="B7950" s="121" t="s">
        <v>1433</v>
      </c>
      <c r="C7950" s="118" t="s">
        <v>28</v>
      </c>
      <c r="D7950" s="119" t="s">
        <v>181</v>
      </c>
      <c r="E7950" s="32"/>
      <c r="F7950" s="151"/>
      <c r="XFD7950" s="116">
        <f t="shared" si="11"/>
        <v>15</v>
      </c>
    </row>
    <row r="7951" spans="1:6 16384:16384" s="116" customFormat="1" ht="15.75">
      <c r="A7951" s="116">
        <v>16</v>
      </c>
      <c r="B7951" s="121" t="s">
        <v>1433</v>
      </c>
      <c r="C7951" s="118" t="s">
        <v>28</v>
      </c>
      <c r="D7951" s="119" t="s">
        <v>1287</v>
      </c>
      <c r="E7951" s="120"/>
      <c r="F7951" s="151"/>
      <c r="XFD7951" s="116">
        <f t="shared" si="11"/>
        <v>16</v>
      </c>
    </row>
    <row r="7952" spans="1:6 16384:16384" s="116" customFormat="1" ht="15.75">
      <c r="A7952" s="116">
        <v>17</v>
      </c>
      <c r="B7952" s="121" t="s">
        <v>1433</v>
      </c>
      <c r="C7952" s="118" t="s">
        <v>28</v>
      </c>
      <c r="D7952" s="119" t="s">
        <v>181</v>
      </c>
      <c r="E7952" s="78"/>
      <c r="F7952" s="151"/>
      <c r="XFD7952" s="116">
        <f t="shared" si="11"/>
        <v>17</v>
      </c>
    </row>
    <row r="7953" spans="1:6 16384:16384" s="116" customFormat="1" ht="15.75">
      <c r="A7953" s="116">
        <v>18</v>
      </c>
      <c r="B7953" s="121" t="s">
        <v>1433</v>
      </c>
      <c r="C7953" s="118" t="s">
        <v>40</v>
      </c>
      <c r="D7953" s="119" t="s">
        <v>180</v>
      </c>
      <c r="E7953" s="78"/>
      <c r="F7953" s="151"/>
      <c r="XFD7953" s="116">
        <f t="shared" si="11"/>
        <v>18</v>
      </c>
    </row>
    <row r="7954" spans="1:6 16384:16384" s="116" customFormat="1" ht="15.75">
      <c r="A7954" s="116">
        <v>19</v>
      </c>
      <c r="B7954" s="121" t="s">
        <v>1433</v>
      </c>
      <c r="C7954" s="118" t="s">
        <v>2</v>
      </c>
      <c r="D7954" s="119" t="s">
        <v>105</v>
      </c>
      <c r="E7954" s="78"/>
      <c r="F7954" s="151"/>
      <c r="XFD7954" s="116">
        <f t="shared" si="11"/>
        <v>19</v>
      </c>
    </row>
    <row r="7955" spans="1:6 16384:16384" s="116" customFormat="1" ht="15.75">
      <c r="A7955" s="116">
        <v>20</v>
      </c>
      <c r="B7955" s="121" t="s">
        <v>1433</v>
      </c>
      <c r="C7955" s="118" t="s">
        <v>184</v>
      </c>
      <c r="D7955" s="119" t="s">
        <v>1434</v>
      </c>
      <c r="E7955" s="78"/>
      <c r="F7955" s="151"/>
    </row>
    <row r="7956" spans="1:6 16384:16384" s="116" customFormat="1" ht="15.75">
      <c r="A7956" s="116">
        <v>21</v>
      </c>
      <c r="B7956" s="121" t="s">
        <v>1433</v>
      </c>
      <c r="C7956" s="118" t="s">
        <v>94</v>
      </c>
      <c r="D7956" s="119" t="s">
        <v>1316</v>
      </c>
      <c r="E7956" s="78"/>
      <c r="F7956" s="151"/>
    </row>
    <row r="7957" spans="1:6 16384:16384" s="116" customFormat="1" ht="15.75">
      <c r="A7957" s="116">
        <v>1</v>
      </c>
      <c r="B7957" s="121" t="s">
        <v>1435</v>
      </c>
      <c r="C7957" s="118" t="s">
        <v>28</v>
      </c>
      <c r="D7957" s="119" t="s">
        <v>107</v>
      </c>
      <c r="E7957" s="120"/>
      <c r="F7957" s="151"/>
      <c r="XFD7957" s="116">
        <f t="shared" ref="XFD7957:XFD7974" si="12">SUM(A7957:XFC7957)</f>
        <v>1</v>
      </c>
    </row>
    <row r="7958" spans="1:6 16384:16384" s="116" customFormat="1" ht="15.75">
      <c r="A7958" s="116">
        <v>2</v>
      </c>
      <c r="B7958" s="121" t="s">
        <v>1435</v>
      </c>
      <c r="C7958" s="118" t="s">
        <v>94</v>
      </c>
      <c r="D7958" s="119" t="s">
        <v>1196</v>
      </c>
      <c r="E7958" s="120"/>
      <c r="F7958" s="151"/>
      <c r="XFD7958" s="116">
        <f t="shared" si="12"/>
        <v>2</v>
      </c>
    </row>
    <row r="7959" spans="1:6 16384:16384" s="116" customFormat="1" ht="15.75">
      <c r="A7959" s="116">
        <v>4</v>
      </c>
      <c r="B7959" s="121" t="s">
        <v>1435</v>
      </c>
      <c r="C7959" s="118" t="s">
        <v>40</v>
      </c>
      <c r="D7959" s="119" t="s">
        <v>180</v>
      </c>
      <c r="E7959" s="120"/>
      <c r="F7959" s="151"/>
      <c r="XFD7959" s="116">
        <f t="shared" si="12"/>
        <v>4</v>
      </c>
    </row>
    <row r="7960" spans="1:6 16384:16384" s="116" customFormat="1" ht="15.75">
      <c r="A7960" s="116">
        <v>5</v>
      </c>
      <c r="B7960" s="121" t="s">
        <v>1435</v>
      </c>
      <c r="C7960" s="118" t="s">
        <v>40</v>
      </c>
      <c r="D7960" s="119" t="s">
        <v>180</v>
      </c>
      <c r="E7960" s="117"/>
      <c r="F7960" s="151"/>
      <c r="XFD7960" s="116">
        <f t="shared" si="12"/>
        <v>5</v>
      </c>
    </row>
    <row r="7961" spans="1:6 16384:16384" s="116" customFormat="1" ht="15.75">
      <c r="A7961" s="116">
        <v>6</v>
      </c>
      <c r="B7961" s="121" t="s">
        <v>1435</v>
      </c>
      <c r="C7961" s="118" t="s">
        <v>40</v>
      </c>
      <c r="D7961" s="119" t="s">
        <v>43</v>
      </c>
      <c r="E7961" s="117"/>
      <c r="F7961" s="151"/>
      <c r="XFD7961" s="116">
        <f t="shared" si="12"/>
        <v>6</v>
      </c>
    </row>
    <row r="7962" spans="1:6 16384:16384" s="116" customFormat="1" ht="15.75">
      <c r="A7962" s="116">
        <v>7</v>
      </c>
      <c r="B7962" s="121" t="s">
        <v>1435</v>
      </c>
      <c r="C7962" s="118" t="s">
        <v>40</v>
      </c>
      <c r="D7962" s="119" t="s">
        <v>43</v>
      </c>
      <c r="E7962" s="117"/>
      <c r="F7962" s="151"/>
      <c r="XFD7962" s="116">
        <f t="shared" si="12"/>
        <v>7</v>
      </c>
    </row>
    <row r="7963" spans="1:6 16384:16384" s="116" customFormat="1" ht="15.75">
      <c r="A7963" s="116">
        <v>8</v>
      </c>
      <c r="B7963" s="121" t="s">
        <v>1435</v>
      </c>
      <c r="C7963" s="118" t="s">
        <v>2</v>
      </c>
      <c r="D7963" s="119" t="s">
        <v>182</v>
      </c>
      <c r="E7963" s="120"/>
      <c r="F7963" s="151"/>
      <c r="XFD7963" s="116">
        <f t="shared" si="12"/>
        <v>8</v>
      </c>
    </row>
    <row r="7964" spans="1:6 16384:16384" s="116" customFormat="1" ht="15.75">
      <c r="A7964" s="116">
        <v>9</v>
      </c>
      <c r="B7964" s="121" t="s">
        <v>1435</v>
      </c>
      <c r="C7964" s="118" t="s">
        <v>94</v>
      </c>
      <c r="D7964" s="119" t="s">
        <v>1316</v>
      </c>
      <c r="E7964" s="117"/>
      <c r="F7964" s="151"/>
      <c r="XFD7964" s="116">
        <f t="shared" si="12"/>
        <v>9</v>
      </c>
    </row>
    <row r="7965" spans="1:6 16384:16384" s="116" customFormat="1" ht="15.75">
      <c r="A7965" s="116">
        <v>10</v>
      </c>
      <c r="B7965" s="121" t="s">
        <v>1435</v>
      </c>
      <c r="C7965" s="118" t="s">
        <v>40</v>
      </c>
      <c r="D7965" s="119" t="s">
        <v>180</v>
      </c>
      <c r="E7965" s="120"/>
      <c r="F7965" s="151"/>
      <c r="XFD7965" s="116">
        <f t="shared" si="12"/>
        <v>10</v>
      </c>
    </row>
    <row r="7966" spans="1:6 16384:16384" s="116" customFormat="1" ht="15.75">
      <c r="A7966" s="116">
        <v>11</v>
      </c>
      <c r="B7966" s="121" t="s">
        <v>1435</v>
      </c>
      <c r="C7966" s="118" t="s">
        <v>184</v>
      </c>
      <c r="D7966" s="119" t="s">
        <v>184</v>
      </c>
      <c r="E7966" s="111"/>
      <c r="F7966" s="151"/>
      <c r="XFD7966" s="116">
        <f t="shared" si="12"/>
        <v>11</v>
      </c>
    </row>
    <row r="7967" spans="1:6 16384:16384" s="116" customFormat="1" ht="15.75">
      <c r="A7967" s="116">
        <v>12</v>
      </c>
      <c r="B7967" s="121" t="s">
        <v>1435</v>
      </c>
      <c r="C7967" s="118" t="s">
        <v>94</v>
      </c>
      <c r="D7967" s="119" t="s">
        <v>1316</v>
      </c>
      <c r="E7967" s="112"/>
      <c r="F7967" s="151"/>
      <c r="XFD7967" s="116">
        <f t="shared" si="12"/>
        <v>12</v>
      </c>
    </row>
    <row r="7968" spans="1:6 16384:16384" s="116" customFormat="1" ht="15.75">
      <c r="A7968" s="116">
        <v>13</v>
      </c>
      <c r="B7968" s="121" t="s">
        <v>1435</v>
      </c>
      <c r="C7968" s="118" t="s">
        <v>40</v>
      </c>
      <c r="D7968" s="119" t="s">
        <v>43</v>
      </c>
      <c r="E7968" s="112"/>
      <c r="F7968" s="151"/>
      <c r="XFD7968" s="116">
        <f t="shared" si="12"/>
        <v>13</v>
      </c>
    </row>
    <row r="7969" spans="1:6 16384:16384" s="116" customFormat="1">
      <c r="A7969" s="116">
        <v>14</v>
      </c>
      <c r="B7969" s="121" t="s">
        <v>1435</v>
      </c>
      <c r="C7969" s="118" t="s">
        <v>2</v>
      </c>
      <c r="D7969" s="119" t="s">
        <v>105</v>
      </c>
      <c r="E7969" s="113"/>
      <c r="F7969" s="151"/>
      <c r="XFD7969" s="116">
        <f t="shared" si="12"/>
        <v>14</v>
      </c>
    </row>
    <row r="7970" spans="1:6 16384:16384" s="116" customFormat="1">
      <c r="A7970" s="116">
        <v>15</v>
      </c>
      <c r="B7970" s="121" t="s">
        <v>1435</v>
      </c>
      <c r="C7970" s="118" t="s">
        <v>40</v>
      </c>
      <c r="D7970" s="119" t="s">
        <v>1192</v>
      </c>
      <c r="E7970" s="32"/>
      <c r="F7970" s="151"/>
      <c r="XFD7970" s="116">
        <f t="shared" si="12"/>
        <v>15</v>
      </c>
    </row>
    <row r="7971" spans="1:6 16384:16384" s="116" customFormat="1" ht="15.75">
      <c r="A7971" s="116">
        <v>16</v>
      </c>
      <c r="B7971" s="121" t="s">
        <v>1435</v>
      </c>
      <c r="C7971" s="118" t="s">
        <v>40</v>
      </c>
      <c r="D7971" s="119" t="s">
        <v>180</v>
      </c>
      <c r="E7971" s="120"/>
      <c r="F7971" s="151"/>
      <c r="XFD7971" s="116">
        <f t="shared" si="12"/>
        <v>16</v>
      </c>
    </row>
    <row r="7972" spans="1:6 16384:16384" s="116" customFormat="1" ht="15.75">
      <c r="A7972" s="116">
        <v>17</v>
      </c>
      <c r="B7972" s="121" t="s">
        <v>1435</v>
      </c>
      <c r="C7972" s="118" t="s">
        <v>40</v>
      </c>
      <c r="D7972" s="119" t="s">
        <v>180</v>
      </c>
      <c r="E7972" s="78"/>
      <c r="F7972" s="151"/>
      <c r="XFD7972" s="116">
        <f t="shared" si="12"/>
        <v>17</v>
      </c>
    </row>
    <row r="7973" spans="1:6 16384:16384" s="116" customFormat="1" ht="15.75">
      <c r="A7973" s="116">
        <v>18</v>
      </c>
      <c r="B7973" s="121" t="s">
        <v>1435</v>
      </c>
      <c r="C7973" s="118" t="s">
        <v>28</v>
      </c>
      <c r="D7973" s="119" t="s">
        <v>181</v>
      </c>
      <c r="E7973" s="78"/>
      <c r="F7973" s="151"/>
      <c r="XFD7973" s="116">
        <f t="shared" si="12"/>
        <v>18</v>
      </c>
    </row>
    <row r="7974" spans="1:6 16384:16384" s="116" customFormat="1" ht="15.75">
      <c r="A7974" s="116">
        <v>19</v>
      </c>
      <c r="B7974" s="121" t="s">
        <v>1435</v>
      </c>
      <c r="C7974" s="118" t="s">
        <v>28</v>
      </c>
      <c r="D7974" s="119" t="s">
        <v>181</v>
      </c>
      <c r="E7974" s="78"/>
      <c r="F7974" s="151"/>
      <c r="XFD7974" s="116">
        <f t="shared" si="12"/>
        <v>19</v>
      </c>
    </row>
    <row r="7975" spans="1:6 16384:16384" s="116" customFormat="1" ht="15.75">
      <c r="A7975" s="116">
        <v>20</v>
      </c>
      <c r="B7975" s="121" t="s">
        <v>1435</v>
      </c>
      <c r="C7975" s="118" t="s">
        <v>18</v>
      </c>
      <c r="D7975" s="119" t="s">
        <v>112</v>
      </c>
      <c r="E7975" s="78"/>
      <c r="F7975" s="151"/>
    </row>
    <row r="7976" spans="1:6 16384:16384" s="116" customFormat="1" ht="15.75">
      <c r="A7976" s="116">
        <v>21</v>
      </c>
      <c r="B7976" s="121" t="s">
        <v>1435</v>
      </c>
      <c r="C7976" s="118" t="s">
        <v>2</v>
      </c>
      <c r="D7976" s="119" t="s">
        <v>182</v>
      </c>
      <c r="E7976" s="78"/>
      <c r="F7976" s="151"/>
    </row>
    <row r="7977" spans="1:6 16384:16384" s="116" customFormat="1" ht="15.75">
      <c r="A7977" s="116">
        <v>1</v>
      </c>
      <c r="B7977" s="121" t="s">
        <v>1436</v>
      </c>
      <c r="C7977" s="118" t="s">
        <v>40</v>
      </c>
      <c r="D7977" s="119" t="s">
        <v>945</v>
      </c>
      <c r="E7977" s="120"/>
      <c r="F7977" s="151"/>
      <c r="XFD7977" s="116">
        <f t="shared" ref="XFD7977:XFD7994" si="13">SUM(A7977:XFC7977)</f>
        <v>1</v>
      </c>
    </row>
    <row r="7978" spans="1:6 16384:16384" s="116" customFormat="1" ht="15.75">
      <c r="A7978" s="116">
        <v>2</v>
      </c>
      <c r="B7978" s="121" t="s">
        <v>1436</v>
      </c>
      <c r="C7978" s="118" t="s">
        <v>28</v>
      </c>
      <c r="D7978" s="119" t="s">
        <v>126</v>
      </c>
      <c r="E7978" s="120"/>
      <c r="F7978" s="151"/>
      <c r="XFD7978" s="116">
        <f t="shared" si="13"/>
        <v>2</v>
      </c>
    </row>
    <row r="7979" spans="1:6 16384:16384" s="116" customFormat="1" ht="15.75">
      <c r="A7979" s="116">
        <v>4</v>
      </c>
      <c r="B7979" s="121" t="s">
        <v>1436</v>
      </c>
      <c r="C7979" s="118" t="s">
        <v>94</v>
      </c>
      <c r="D7979" s="119" t="s">
        <v>1316</v>
      </c>
      <c r="E7979" s="120"/>
      <c r="F7979" s="151"/>
      <c r="XFD7979" s="116">
        <f t="shared" si="13"/>
        <v>4</v>
      </c>
    </row>
    <row r="7980" spans="1:6 16384:16384" s="116" customFormat="1" ht="15.75">
      <c r="A7980" s="116">
        <v>5</v>
      </c>
      <c r="B7980" s="121" t="s">
        <v>1436</v>
      </c>
      <c r="C7980" s="118" t="s">
        <v>18</v>
      </c>
      <c r="D7980" s="119" t="s">
        <v>1271</v>
      </c>
      <c r="E7980" s="117"/>
      <c r="F7980" s="151"/>
      <c r="XFD7980" s="116">
        <f t="shared" si="13"/>
        <v>5</v>
      </c>
    </row>
    <row r="7981" spans="1:6 16384:16384" s="116" customFormat="1" ht="15.75">
      <c r="A7981" s="116">
        <v>6</v>
      </c>
      <c r="B7981" s="121" t="s">
        <v>1436</v>
      </c>
      <c r="C7981" s="118" t="s">
        <v>956</v>
      </c>
      <c r="D7981" s="119" t="s">
        <v>1395</v>
      </c>
      <c r="E7981" s="117"/>
      <c r="F7981" s="151"/>
      <c r="XFD7981" s="116">
        <f t="shared" si="13"/>
        <v>6</v>
      </c>
    </row>
    <row r="7982" spans="1:6 16384:16384" s="116" customFormat="1" ht="15.75">
      <c r="A7982" s="116">
        <v>7</v>
      </c>
      <c r="B7982" s="121" t="s">
        <v>1436</v>
      </c>
      <c r="C7982" s="118" t="s">
        <v>184</v>
      </c>
      <c r="D7982" s="119" t="s">
        <v>2546</v>
      </c>
      <c r="E7982" s="117"/>
      <c r="F7982" s="151"/>
      <c r="XFD7982" s="116">
        <f t="shared" si="13"/>
        <v>7</v>
      </c>
    </row>
    <row r="7983" spans="1:6 16384:16384" s="116" customFormat="1" ht="15.75">
      <c r="A7983" s="116">
        <v>8</v>
      </c>
      <c r="B7983" s="121" t="s">
        <v>1436</v>
      </c>
      <c r="C7983" s="118" t="s">
        <v>2</v>
      </c>
      <c r="D7983" s="119" t="s">
        <v>182</v>
      </c>
      <c r="E7983" s="120"/>
      <c r="F7983" s="151"/>
      <c r="XFD7983" s="116">
        <f t="shared" si="13"/>
        <v>8</v>
      </c>
    </row>
    <row r="7984" spans="1:6 16384:16384" s="116" customFormat="1" ht="15.75">
      <c r="A7984" s="116">
        <v>9</v>
      </c>
      <c r="B7984" s="121" t="s">
        <v>1436</v>
      </c>
      <c r="C7984" s="118" t="s">
        <v>2</v>
      </c>
      <c r="D7984" s="118" t="s">
        <v>1160</v>
      </c>
      <c r="E7984" s="117"/>
      <c r="F7984" s="151"/>
      <c r="XFD7984" s="116">
        <f t="shared" si="13"/>
        <v>9</v>
      </c>
    </row>
    <row r="7985" spans="1:6 16384:16384" s="116" customFormat="1" ht="15.75">
      <c r="A7985" s="116">
        <v>10</v>
      </c>
      <c r="B7985" s="121" t="s">
        <v>1436</v>
      </c>
      <c r="C7985" s="118" t="s">
        <v>40</v>
      </c>
      <c r="D7985" s="119" t="s">
        <v>1192</v>
      </c>
      <c r="E7985" s="120"/>
      <c r="F7985" s="151"/>
      <c r="XFD7985" s="116">
        <f t="shared" si="13"/>
        <v>10</v>
      </c>
    </row>
    <row r="7986" spans="1:6 16384:16384" s="116" customFormat="1" ht="15.75">
      <c r="A7986" s="116">
        <v>11</v>
      </c>
      <c r="B7986" s="121" t="s">
        <v>1436</v>
      </c>
      <c r="C7986" s="118" t="s">
        <v>28</v>
      </c>
      <c r="D7986" s="119" t="s">
        <v>431</v>
      </c>
      <c r="E7986" s="111"/>
      <c r="F7986" s="151"/>
      <c r="XFD7986" s="116">
        <f t="shared" si="13"/>
        <v>11</v>
      </c>
    </row>
    <row r="7987" spans="1:6 16384:16384" s="116" customFormat="1" ht="15.75">
      <c r="A7987" s="116">
        <v>12</v>
      </c>
      <c r="B7987" s="121" t="s">
        <v>1436</v>
      </c>
      <c r="C7987" s="118" t="s">
        <v>28</v>
      </c>
      <c r="D7987" s="119" t="s">
        <v>431</v>
      </c>
      <c r="E7987" s="112"/>
      <c r="F7987" s="151"/>
      <c r="XFD7987" s="116">
        <f t="shared" si="13"/>
        <v>12</v>
      </c>
    </row>
    <row r="7988" spans="1:6 16384:16384" s="116" customFormat="1" ht="15.75">
      <c r="A7988" s="116">
        <v>13</v>
      </c>
      <c r="B7988" s="121" t="s">
        <v>1436</v>
      </c>
      <c r="C7988" s="118" t="s">
        <v>2</v>
      </c>
      <c r="D7988" s="119" t="s">
        <v>182</v>
      </c>
      <c r="E7988" s="112"/>
      <c r="F7988" s="151"/>
      <c r="XFD7988" s="116">
        <f t="shared" si="13"/>
        <v>13</v>
      </c>
    </row>
    <row r="7989" spans="1:6 16384:16384" s="116" customFormat="1">
      <c r="A7989" s="116">
        <v>14</v>
      </c>
      <c r="B7989" s="121" t="s">
        <v>1436</v>
      </c>
      <c r="C7989" s="118" t="s">
        <v>40</v>
      </c>
      <c r="D7989" s="119" t="s">
        <v>1192</v>
      </c>
      <c r="E7989" s="113"/>
      <c r="F7989" s="151"/>
      <c r="XFD7989" s="116">
        <f t="shared" si="13"/>
        <v>14</v>
      </c>
    </row>
    <row r="7990" spans="1:6 16384:16384" s="116" customFormat="1">
      <c r="A7990" s="116">
        <v>15</v>
      </c>
      <c r="B7990" s="121" t="s">
        <v>1436</v>
      </c>
      <c r="C7990" s="118" t="s">
        <v>155</v>
      </c>
      <c r="D7990" s="119" t="s">
        <v>1110</v>
      </c>
      <c r="E7990" s="32"/>
      <c r="F7990" s="151"/>
      <c r="XFD7990" s="116">
        <f t="shared" si="13"/>
        <v>15</v>
      </c>
    </row>
    <row r="7991" spans="1:6 16384:16384" s="116" customFormat="1" ht="15.75">
      <c r="A7991" s="116">
        <v>16</v>
      </c>
      <c r="B7991" s="121" t="s">
        <v>1436</v>
      </c>
      <c r="C7991" s="118" t="s">
        <v>94</v>
      </c>
      <c r="D7991" s="119" t="s">
        <v>1316</v>
      </c>
      <c r="E7991" s="120"/>
      <c r="F7991" s="151"/>
      <c r="XFD7991" s="116">
        <f t="shared" si="13"/>
        <v>16</v>
      </c>
    </row>
    <row r="7992" spans="1:6 16384:16384" s="116" customFormat="1" ht="15.75">
      <c r="A7992" s="116">
        <v>17</v>
      </c>
      <c r="B7992" s="121" t="s">
        <v>1436</v>
      </c>
      <c r="C7992" s="118" t="s">
        <v>40</v>
      </c>
      <c r="D7992" s="118" t="s">
        <v>180</v>
      </c>
      <c r="E7992" s="78"/>
      <c r="F7992" s="151"/>
      <c r="XFD7992" s="116">
        <f t="shared" si="13"/>
        <v>17</v>
      </c>
    </row>
    <row r="7993" spans="1:6 16384:16384" s="116" customFormat="1" ht="15.75">
      <c r="A7993" s="116">
        <v>18</v>
      </c>
      <c r="B7993" s="121" t="s">
        <v>1436</v>
      </c>
      <c r="C7993" s="118" t="s">
        <v>40</v>
      </c>
      <c r="D7993" s="119" t="s">
        <v>1192</v>
      </c>
      <c r="E7993" s="78"/>
      <c r="F7993" s="151"/>
      <c r="XFD7993" s="116">
        <f t="shared" si="13"/>
        <v>18</v>
      </c>
    </row>
    <row r="7994" spans="1:6 16384:16384" s="116" customFormat="1" ht="15.75">
      <c r="A7994" s="116">
        <v>19</v>
      </c>
      <c r="B7994" s="121" t="s">
        <v>1436</v>
      </c>
      <c r="C7994" s="118" t="s">
        <v>28</v>
      </c>
      <c r="D7994" s="119" t="s">
        <v>431</v>
      </c>
      <c r="E7994" s="78"/>
      <c r="F7994" s="151"/>
      <c r="XFD7994" s="116">
        <f t="shared" si="13"/>
        <v>19</v>
      </c>
    </row>
    <row r="7995" spans="1:6 16384:16384" s="116" customFormat="1" ht="15.75">
      <c r="A7995" s="116">
        <v>1</v>
      </c>
      <c r="B7995" s="121" t="s">
        <v>1438</v>
      </c>
      <c r="C7995" s="118" t="s">
        <v>28</v>
      </c>
      <c r="D7995" s="119" t="s">
        <v>1287</v>
      </c>
      <c r="E7995" s="120"/>
      <c r="F7995" s="151"/>
      <c r="XFD7995" s="116">
        <f t="shared" ref="XFD7995:XFD8011" si="14">SUM(A7995:XFC7995)</f>
        <v>1</v>
      </c>
    </row>
    <row r="7996" spans="1:6 16384:16384" s="116" customFormat="1" ht="15.75">
      <c r="A7996" s="116">
        <v>2</v>
      </c>
      <c r="B7996" s="121" t="s">
        <v>1438</v>
      </c>
      <c r="C7996" s="118" t="s">
        <v>40</v>
      </c>
      <c r="D7996" s="119" t="s">
        <v>180</v>
      </c>
      <c r="E7996" s="120"/>
      <c r="F7996" s="151"/>
      <c r="XFD7996" s="116">
        <f t="shared" si="14"/>
        <v>2</v>
      </c>
    </row>
    <row r="7997" spans="1:6 16384:16384" s="116" customFormat="1" ht="15.75">
      <c r="A7997" s="116">
        <v>4</v>
      </c>
      <c r="B7997" s="121" t="s">
        <v>1438</v>
      </c>
      <c r="C7997" s="118" t="s">
        <v>18</v>
      </c>
      <c r="D7997" s="119" t="s">
        <v>1271</v>
      </c>
      <c r="E7997" s="120"/>
      <c r="F7997" s="151"/>
      <c r="XFD7997" s="116">
        <f t="shared" si="14"/>
        <v>4</v>
      </c>
    </row>
    <row r="7998" spans="1:6 16384:16384" s="116" customFormat="1" ht="15.75">
      <c r="A7998" s="116">
        <v>5</v>
      </c>
      <c r="B7998" s="121" t="s">
        <v>1438</v>
      </c>
      <c r="C7998" s="118" t="s">
        <v>956</v>
      </c>
      <c r="D7998" s="119" t="s">
        <v>1395</v>
      </c>
      <c r="E7998" s="117"/>
      <c r="F7998" s="151"/>
      <c r="XFD7998" s="116">
        <f t="shared" si="14"/>
        <v>5</v>
      </c>
    </row>
    <row r="7999" spans="1:6 16384:16384" s="116" customFormat="1" ht="15.75">
      <c r="A7999" s="116">
        <v>6</v>
      </c>
      <c r="B7999" s="121" t="s">
        <v>1438</v>
      </c>
      <c r="C7999" s="118" t="s">
        <v>184</v>
      </c>
      <c r="D7999" s="119" t="s">
        <v>2546</v>
      </c>
      <c r="E7999" s="117"/>
      <c r="F7999" s="151"/>
      <c r="XFD7999" s="116">
        <f t="shared" si="14"/>
        <v>6</v>
      </c>
    </row>
    <row r="8000" spans="1:6 16384:16384" s="116" customFormat="1" ht="15.75">
      <c r="A8000" s="116">
        <v>7</v>
      </c>
      <c r="B8000" s="121" t="s">
        <v>1438</v>
      </c>
      <c r="C8000" s="118" t="s">
        <v>2</v>
      </c>
      <c r="D8000" s="119" t="s">
        <v>182</v>
      </c>
      <c r="E8000" s="117"/>
      <c r="F8000" s="151"/>
      <c r="XFD8000" s="116">
        <f t="shared" si="14"/>
        <v>7</v>
      </c>
    </row>
    <row r="8001" spans="1:6 16384:16384" s="116" customFormat="1" ht="15.75">
      <c r="A8001" s="116">
        <v>8</v>
      </c>
      <c r="B8001" s="121" t="s">
        <v>1438</v>
      </c>
      <c r="C8001" s="118" t="s">
        <v>40</v>
      </c>
      <c r="D8001" s="119" t="s">
        <v>180</v>
      </c>
      <c r="E8001" s="120"/>
      <c r="F8001" s="151"/>
      <c r="XFD8001" s="116">
        <f t="shared" si="14"/>
        <v>8</v>
      </c>
    </row>
    <row r="8002" spans="1:6 16384:16384" s="116" customFormat="1" ht="15.75">
      <c r="A8002" s="116">
        <v>9</v>
      </c>
      <c r="B8002" s="121" t="s">
        <v>1438</v>
      </c>
      <c r="C8002" s="118" t="s">
        <v>40</v>
      </c>
      <c r="D8002" s="119" t="s">
        <v>180</v>
      </c>
      <c r="E8002" s="117"/>
      <c r="F8002" s="151"/>
      <c r="XFD8002" s="116">
        <f t="shared" si="14"/>
        <v>9</v>
      </c>
    </row>
    <row r="8003" spans="1:6 16384:16384" s="116" customFormat="1" ht="15.75">
      <c r="A8003" s="116">
        <v>10</v>
      </c>
      <c r="B8003" s="121" t="s">
        <v>1438</v>
      </c>
      <c r="C8003" s="118" t="s">
        <v>28</v>
      </c>
      <c r="D8003" s="119" t="s">
        <v>431</v>
      </c>
      <c r="E8003" s="120"/>
      <c r="F8003" s="151"/>
      <c r="XFD8003" s="116">
        <f t="shared" si="14"/>
        <v>10</v>
      </c>
    </row>
    <row r="8004" spans="1:6 16384:16384" s="116" customFormat="1" ht="15.75">
      <c r="A8004" s="116">
        <v>11</v>
      </c>
      <c r="B8004" s="121" t="s">
        <v>1438</v>
      </c>
      <c r="C8004" s="118" t="s">
        <v>28</v>
      </c>
      <c r="D8004" s="119" t="s">
        <v>431</v>
      </c>
      <c r="E8004" s="111"/>
      <c r="F8004" s="151"/>
      <c r="XFD8004" s="116">
        <f t="shared" si="14"/>
        <v>11</v>
      </c>
    </row>
    <row r="8005" spans="1:6 16384:16384" s="116" customFormat="1" ht="15.75">
      <c r="A8005" s="116">
        <v>12</v>
      </c>
      <c r="B8005" s="121" t="s">
        <v>1438</v>
      </c>
      <c r="C8005" s="118" t="s">
        <v>2</v>
      </c>
      <c r="D8005" s="119" t="s">
        <v>182</v>
      </c>
      <c r="E8005" s="112"/>
      <c r="F8005" s="151"/>
      <c r="XFD8005" s="116">
        <f t="shared" si="14"/>
        <v>12</v>
      </c>
    </row>
    <row r="8006" spans="1:6 16384:16384" s="116" customFormat="1" ht="15.75">
      <c r="A8006" s="116">
        <v>13</v>
      </c>
      <c r="B8006" s="121" t="s">
        <v>1438</v>
      </c>
      <c r="C8006" s="118" t="s">
        <v>40</v>
      </c>
      <c r="D8006" s="119" t="s">
        <v>1192</v>
      </c>
      <c r="E8006" s="112"/>
      <c r="F8006" s="151"/>
      <c r="XFD8006" s="116">
        <f t="shared" si="14"/>
        <v>13</v>
      </c>
    </row>
    <row r="8007" spans="1:6 16384:16384" s="116" customFormat="1">
      <c r="A8007" s="116">
        <v>14</v>
      </c>
      <c r="B8007" s="121" t="s">
        <v>1438</v>
      </c>
      <c r="C8007" s="118" t="s">
        <v>155</v>
      </c>
      <c r="D8007" s="119" t="s">
        <v>1110</v>
      </c>
      <c r="E8007" s="113"/>
      <c r="F8007" s="151"/>
      <c r="XFD8007" s="116">
        <f t="shared" si="14"/>
        <v>14</v>
      </c>
    </row>
    <row r="8008" spans="1:6 16384:16384" s="116" customFormat="1">
      <c r="A8008" s="116">
        <v>15</v>
      </c>
      <c r="B8008" s="121" t="s">
        <v>1438</v>
      </c>
      <c r="C8008" s="118" t="s">
        <v>94</v>
      </c>
      <c r="D8008" s="119" t="s">
        <v>1316</v>
      </c>
      <c r="E8008" s="32"/>
      <c r="F8008" s="151"/>
      <c r="XFD8008" s="116">
        <f t="shared" si="14"/>
        <v>15</v>
      </c>
    </row>
    <row r="8009" spans="1:6 16384:16384" s="116" customFormat="1" ht="15.75">
      <c r="A8009" s="116">
        <v>16</v>
      </c>
      <c r="B8009" s="121" t="s">
        <v>1438</v>
      </c>
      <c r="C8009" s="118" t="s">
        <v>40</v>
      </c>
      <c r="D8009" s="118" t="s">
        <v>180</v>
      </c>
      <c r="E8009" s="120"/>
      <c r="F8009" s="151"/>
      <c r="XFD8009" s="116">
        <f t="shared" si="14"/>
        <v>16</v>
      </c>
    </row>
    <row r="8010" spans="1:6 16384:16384" s="116" customFormat="1" ht="15.75">
      <c r="A8010" s="116">
        <v>17</v>
      </c>
      <c r="B8010" s="121" t="s">
        <v>1438</v>
      </c>
      <c r="C8010" s="118" t="s">
        <v>2</v>
      </c>
      <c r="D8010" s="118" t="s">
        <v>1160</v>
      </c>
      <c r="E8010" s="78"/>
      <c r="F8010" s="151"/>
      <c r="XFD8010" s="116">
        <f t="shared" si="14"/>
        <v>17</v>
      </c>
    </row>
    <row r="8011" spans="1:6 16384:16384" s="116" customFormat="1" ht="15.75">
      <c r="A8011" s="116">
        <v>18</v>
      </c>
      <c r="B8011" s="121" t="s">
        <v>1438</v>
      </c>
      <c r="C8011" s="118" t="s">
        <v>18</v>
      </c>
      <c r="D8011" s="118" t="s">
        <v>1437</v>
      </c>
      <c r="E8011" s="78" t="s">
        <v>1104</v>
      </c>
      <c r="F8011" s="151"/>
      <c r="XFD8011" s="116">
        <f t="shared" si="14"/>
        <v>18</v>
      </c>
    </row>
    <row r="8012" spans="1:6 16384:16384" s="116" customFormat="1" ht="15.75">
      <c r="A8012" s="116">
        <v>1</v>
      </c>
      <c r="B8012" s="121">
        <v>41617</v>
      </c>
      <c r="C8012" s="118" t="s">
        <v>2</v>
      </c>
      <c r="D8012" s="118" t="s">
        <v>1160</v>
      </c>
      <c r="E8012" s="120"/>
      <c r="F8012" s="151"/>
      <c r="XFD8012" s="116">
        <f t="shared" ref="XFD8012:XFD8030" si="15">SUM(A8012:XFC8012)</f>
        <v>41618</v>
      </c>
    </row>
    <row r="8013" spans="1:6 16384:16384" s="116" customFormat="1" ht="15.75">
      <c r="A8013" s="116">
        <v>2</v>
      </c>
      <c r="B8013" s="121">
        <v>41617</v>
      </c>
      <c r="C8013" s="118" t="s">
        <v>28</v>
      </c>
      <c r="D8013" s="119" t="s">
        <v>126</v>
      </c>
      <c r="E8013" s="120"/>
      <c r="F8013" s="151"/>
      <c r="XFD8013" s="116">
        <f t="shared" si="15"/>
        <v>41619</v>
      </c>
    </row>
    <row r="8014" spans="1:6 16384:16384" s="116" customFormat="1" ht="15.75">
      <c r="A8014" s="116">
        <v>4</v>
      </c>
      <c r="B8014" s="121">
        <v>41617</v>
      </c>
      <c r="C8014" s="118" t="s">
        <v>155</v>
      </c>
      <c r="D8014" s="119" t="s">
        <v>1439</v>
      </c>
      <c r="E8014" s="120"/>
      <c r="F8014" s="151"/>
      <c r="XFD8014" s="116">
        <f t="shared" si="15"/>
        <v>41621</v>
      </c>
    </row>
    <row r="8015" spans="1:6 16384:16384" s="116" customFormat="1" ht="15.75">
      <c r="A8015" s="116">
        <v>5</v>
      </c>
      <c r="B8015" s="121">
        <v>41617</v>
      </c>
      <c r="C8015" s="118" t="s">
        <v>28</v>
      </c>
      <c r="D8015" s="119" t="s">
        <v>431</v>
      </c>
      <c r="E8015" s="117"/>
      <c r="F8015" s="151"/>
      <c r="XFD8015" s="116">
        <f t="shared" si="15"/>
        <v>41622</v>
      </c>
    </row>
    <row r="8016" spans="1:6 16384:16384" s="116" customFormat="1" ht="15.75">
      <c r="A8016" s="116">
        <v>6</v>
      </c>
      <c r="B8016" s="121">
        <v>41617</v>
      </c>
      <c r="C8016" s="118" t="s">
        <v>155</v>
      </c>
      <c r="D8016" s="119" t="s">
        <v>1439</v>
      </c>
      <c r="E8016" s="117"/>
      <c r="F8016" s="151"/>
      <c r="XFD8016" s="116">
        <f t="shared" si="15"/>
        <v>41623</v>
      </c>
    </row>
    <row r="8017" spans="1:6 16384:16384" s="116" customFormat="1" ht="15.75">
      <c r="A8017" s="116">
        <v>7</v>
      </c>
      <c r="B8017" s="121">
        <v>41617</v>
      </c>
      <c r="C8017" s="118" t="s">
        <v>28</v>
      </c>
      <c r="D8017" s="119" t="s">
        <v>1440</v>
      </c>
      <c r="E8017" s="117"/>
      <c r="F8017" s="151"/>
      <c r="XFD8017" s="116">
        <f t="shared" si="15"/>
        <v>41624</v>
      </c>
    </row>
    <row r="8018" spans="1:6 16384:16384" s="116" customFormat="1" ht="15.75">
      <c r="A8018" s="116">
        <v>8</v>
      </c>
      <c r="B8018" s="121">
        <v>41617</v>
      </c>
      <c r="C8018" s="118" t="s">
        <v>28</v>
      </c>
      <c r="D8018" s="119" t="s">
        <v>1441</v>
      </c>
      <c r="E8018" s="120"/>
      <c r="F8018" s="151"/>
      <c r="XFD8018" s="116">
        <f t="shared" si="15"/>
        <v>41625</v>
      </c>
    </row>
    <row r="8019" spans="1:6 16384:16384" s="116" customFormat="1" ht="15.75">
      <c r="A8019" s="116">
        <v>9</v>
      </c>
      <c r="B8019" s="121">
        <v>41617</v>
      </c>
      <c r="C8019" s="118" t="s">
        <v>40</v>
      </c>
      <c r="D8019" s="119" t="s">
        <v>180</v>
      </c>
      <c r="E8019" s="117"/>
      <c r="F8019" s="151"/>
      <c r="XFD8019" s="116">
        <f t="shared" si="15"/>
        <v>41626</v>
      </c>
    </row>
    <row r="8020" spans="1:6 16384:16384" s="116" customFormat="1" ht="15.75">
      <c r="A8020" s="116">
        <v>10</v>
      </c>
      <c r="B8020" s="121">
        <v>41617</v>
      </c>
      <c r="C8020" s="118" t="s">
        <v>184</v>
      </c>
      <c r="D8020" s="119" t="s">
        <v>2550</v>
      </c>
      <c r="E8020" s="120"/>
      <c r="F8020" s="151"/>
      <c r="XFD8020" s="116">
        <f t="shared" si="15"/>
        <v>41627</v>
      </c>
    </row>
    <row r="8021" spans="1:6 16384:16384" s="116" customFormat="1" ht="15.75">
      <c r="A8021" s="116">
        <v>11</v>
      </c>
      <c r="B8021" s="121">
        <v>41617</v>
      </c>
      <c r="C8021" s="118" t="s">
        <v>40</v>
      </c>
      <c r="D8021" s="119" t="s">
        <v>180</v>
      </c>
      <c r="E8021" s="111"/>
      <c r="F8021" s="151"/>
      <c r="XFD8021" s="116">
        <f t="shared" si="15"/>
        <v>41628</v>
      </c>
    </row>
    <row r="8022" spans="1:6 16384:16384" s="116" customFormat="1" ht="15.75">
      <c r="A8022" s="116">
        <v>12</v>
      </c>
      <c r="B8022" s="121">
        <v>41617</v>
      </c>
      <c r="C8022" s="118" t="s">
        <v>94</v>
      </c>
      <c r="D8022" s="119" t="s">
        <v>1108</v>
      </c>
      <c r="E8022" s="112"/>
      <c r="F8022" s="151"/>
      <c r="XFD8022" s="116">
        <f t="shared" si="15"/>
        <v>41629</v>
      </c>
    </row>
    <row r="8023" spans="1:6 16384:16384" s="116" customFormat="1" ht="15.75">
      <c r="A8023" s="116">
        <v>13</v>
      </c>
      <c r="B8023" s="121">
        <v>41617</v>
      </c>
      <c r="C8023" s="118" t="s">
        <v>28</v>
      </c>
      <c r="D8023" s="119" t="s">
        <v>126</v>
      </c>
      <c r="E8023" s="112"/>
      <c r="F8023" s="151"/>
      <c r="XFD8023" s="116">
        <f t="shared" si="15"/>
        <v>41630</v>
      </c>
    </row>
    <row r="8024" spans="1:6 16384:16384" s="116" customFormat="1">
      <c r="A8024" s="116">
        <v>14</v>
      </c>
      <c r="B8024" s="121">
        <v>41617</v>
      </c>
      <c r="C8024" s="118" t="s">
        <v>2</v>
      </c>
      <c r="D8024" s="119" t="s">
        <v>182</v>
      </c>
      <c r="E8024" s="113"/>
      <c r="F8024" s="151"/>
      <c r="XFD8024" s="116">
        <f t="shared" si="15"/>
        <v>41631</v>
      </c>
    </row>
    <row r="8025" spans="1:6 16384:16384" s="116" customFormat="1">
      <c r="A8025" s="116">
        <v>15</v>
      </c>
      <c r="B8025" s="121">
        <v>41617</v>
      </c>
      <c r="C8025" s="118" t="s">
        <v>2</v>
      </c>
      <c r="D8025" s="119" t="s">
        <v>1422</v>
      </c>
      <c r="E8025" s="32"/>
      <c r="F8025" s="151"/>
      <c r="XFD8025" s="116">
        <f t="shared" si="15"/>
        <v>41632</v>
      </c>
    </row>
    <row r="8026" spans="1:6 16384:16384" s="116" customFormat="1" ht="15.75">
      <c r="A8026" s="116">
        <v>16</v>
      </c>
      <c r="B8026" s="121">
        <v>41617</v>
      </c>
      <c r="C8026" s="118" t="s">
        <v>40</v>
      </c>
      <c r="D8026" s="118" t="s">
        <v>43</v>
      </c>
      <c r="E8026" s="120"/>
      <c r="F8026" s="151"/>
      <c r="XFD8026" s="116">
        <f t="shared" si="15"/>
        <v>41633</v>
      </c>
    </row>
    <row r="8027" spans="1:6 16384:16384" s="116" customFormat="1" ht="15.75">
      <c r="A8027" s="116">
        <v>17</v>
      </c>
      <c r="B8027" s="121">
        <v>41617</v>
      </c>
      <c r="C8027" s="122" t="s">
        <v>184</v>
      </c>
      <c r="D8027" s="222" t="s">
        <v>2544</v>
      </c>
      <c r="E8027" s="78"/>
      <c r="F8027" s="151"/>
      <c r="XFD8027" s="116">
        <f t="shared" si="15"/>
        <v>41634</v>
      </c>
    </row>
    <row r="8028" spans="1:6 16384:16384" s="116" customFormat="1" ht="15.75">
      <c r="A8028" s="116">
        <v>18</v>
      </c>
      <c r="B8028" s="121">
        <v>41617</v>
      </c>
      <c r="C8028" s="118" t="s">
        <v>94</v>
      </c>
      <c r="D8028" s="118" t="s">
        <v>1108</v>
      </c>
      <c r="E8028" s="78"/>
      <c r="F8028" s="151"/>
      <c r="XFD8028" s="116">
        <f t="shared" si="15"/>
        <v>41635</v>
      </c>
    </row>
    <row r="8029" spans="1:6 16384:16384" s="116" customFormat="1" ht="15.75">
      <c r="A8029" s="116">
        <v>19</v>
      </c>
      <c r="B8029" s="121">
        <v>41617</v>
      </c>
      <c r="C8029" s="118" t="s">
        <v>40</v>
      </c>
      <c r="D8029" s="118" t="s">
        <v>180</v>
      </c>
      <c r="E8029" s="78"/>
      <c r="F8029" s="151"/>
      <c r="XFD8029" s="116">
        <f t="shared" si="15"/>
        <v>41636</v>
      </c>
    </row>
    <row r="8030" spans="1:6 16384:16384" s="116" customFormat="1" ht="15.75">
      <c r="A8030" s="116">
        <v>20</v>
      </c>
      <c r="B8030" s="121">
        <v>41617</v>
      </c>
      <c r="C8030" s="118" t="s">
        <v>956</v>
      </c>
      <c r="D8030" s="118" t="s">
        <v>1358</v>
      </c>
      <c r="E8030" s="78"/>
      <c r="F8030" s="151"/>
      <c r="XFD8030" s="116">
        <f t="shared" si="15"/>
        <v>41637</v>
      </c>
    </row>
    <row r="8031" spans="1:6 16384:16384" s="116" customFormat="1" ht="15.75">
      <c r="A8031" s="116">
        <v>1</v>
      </c>
      <c r="B8031" s="121" t="s">
        <v>1442</v>
      </c>
      <c r="C8031" s="118" t="s">
        <v>392</v>
      </c>
      <c r="D8031" s="119" t="s">
        <v>1115</v>
      </c>
      <c r="E8031" s="120"/>
      <c r="F8031" s="151"/>
      <c r="XFD8031" s="116">
        <f t="shared" ref="XFD8031:XFD8051" si="16">SUM(A8031:XFC8031)</f>
        <v>1</v>
      </c>
    </row>
    <row r="8032" spans="1:6 16384:16384" s="116" customFormat="1" ht="15.75">
      <c r="A8032" s="116">
        <v>2</v>
      </c>
      <c r="B8032" s="121" t="s">
        <v>1442</v>
      </c>
      <c r="C8032" s="118" t="s">
        <v>40</v>
      </c>
      <c r="D8032" s="119" t="s">
        <v>43</v>
      </c>
      <c r="E8032" s="120"/>
      <c r="F8032" s="151"/>
      <c r="XFD8032" s="116">
        <f t="shared" si="16"/>
        <v>2</v>
      </c>
    </row>
    <row r="8033" spans="1:6 16384:16384" s="116" customFormat="1" ht="15.75">
      <c r="A8033" s="116">
        <v>4</v>
      </c>
      <c r="B8033" s="121" t="s">
        <v>1442</v>
      </c>
      <c r="C8033" s="118" t="s">
        <v>392</v>
      </c>
      <c r="D8033" s="119" t="s">
        <v>1115</v>
      </c>
      <c r="E8033" s="120"/>
      <c r="F8033" s="151"/>
      <c r="XFD8033" s="116">
        <f t="shared" si="16"/>
        <v>4</v>
      </c>
    </row>
    <row r="8034" spans="1:6 16384:16384" s="116" customFormat="1" ht="15.75">
      <c r="A8034" s="116">
        <v>5</v>
      </c>
      <c r="B8034" s="121" t="s">
        <v>1442</v>
      </c>
      <c r="C8034" s="118" t="s">
        <v>40</v>
      </c>
      <c r="D8034" s="119" t="s">
        <v>180</v>
      </c>
      <c r="E8034" s="117"/>
      <c r="F8034" s="151"/>
      <c r="XFD8034" s="116">
        <f t="shared" si="16"/>
        <v>5</v>
      </c>
    </row>
    <row r="8035" spans="1:6 16384:16384" s="116" customFormat="1" ht="15.75">
      <c r="A8035" s="116">
        <v>6</v>
      </c>
      <c r="B8035" s="121" t="s">
        <v>1442</v>
      </c>
      <c r="C8035" s="118" t="s">
        <v>2</v>
      </c>
      <c r="D8035" s="119" t="s">
        <v>1443</v>
      </c>
      <c r="E8035" s="117"/>
      <c r="F8035" s="151"/>
      <c r="XFD8035" s="116">
        <f t="shared" si="16"/>
        <v>6</v>
      </c>
    </row>
    <row r="8036" spans="1:6 16384:16384" s="116" customFormat="1" ht="15.75">
      <c r="A8036" s="116">
        <v>7</v>
      </c>
      <c r="B8036" s="121" t="s">
        <v>1442</v>
      </c>
      <c r="C8036" s="118" t="s">
        <v>2</v>
      </c>
      <c r="D8036" s="119" t="s">
        <v>182</v>
      </c>
      <c r="E8036" s="117"/>
      <c r="F8036" s="151"/>
      <c r="XFD8036" s="116">
        <f t="shared" si="16"/>
        <v>7</v>
      </c>
    </row>
    <row r="8037" spans="1:6 16384:16384" s="116" customFormat="1" ht="15.75">
      <c r="A8037" s="116">
        <v>8</v>
      </c>
      <c r="B8037" s="121" t="s">
        <v>1442</v>
      </c>
      <c r="C8037" s="118" t="s">
        <v>155</v>
      </c>
      <c r="D8037" s="119" t="s">
        <v>156</v>
      </c>
      <c r="E8037" s="120"/>
      <c r="F8037" s="151"/>
      <c r="XFD8037" s="116">
        <f t="shared" si="16"/>
        <v>8</v>
      </c>
    </row>
    <row r="8038" spans="1:6 16384:16384" s="116" customFormat="1" ht="15.75">
      <c r="A8038" s="116">
        <v>9</v>
      </c>
      <c r="B8038" s="121" t="s">
        <v>1442</v>
      </c>
      <c r="C8038" s="118" t="s">
        <v>28</v>
      </c>
      <c r="D8038" s="119" t="s">
        <v>850</v>
      </c>
      <c r="E8038" s="117"/>
      <c r="F8038" s="151"/>
      <c r="XFD8038" s="116">
        <f t="shared" si="16"/>
        <v>9</v>
      </c>
    </row>
    <row r="8039" spans="1:6 16384:16384" s="116" customFormat="1" ht="15.75">
      <c r="A8039" s="116">
        <v>10</v>
      </c>
      <c r="B8039" s="121" t="s">
        <v>1442</v>
      </c>
      <c r="C8039" s="118" t="s">
        <v>40</v>
      </c>
      <c r="D8039" s="119" t="s">
        <v>180</v>
      </c>
      <c r="E8039" s="120"/>
      <c r="F8039" s="151"/>
      <c r="XFD8039" s="116">
        <f t="shared" si="16"/>
        <v>10</v>
      </c>
    </row>
    <row r="8040" spans="1:6 16384:16384" s="116" customFormat="1" ht="15.75">
      <c r="A8040" s="116">
        <v>11</v>
      </c>
      <c r="B8040" s="121" t="s">
        <v>1442</v>
      </c>
      <c r="C8040" s="118" t="s">
        <v>40</v>
      </c>
      <c r="D8040" s="119" t="s">
        <v>1192</v>
      </c>
      <c r="E8040" s="111"/>
      <c r="F8040" s="151"/>
      <c r="XFD8040" s="116">
        <f t="shared" si="16"/>
        <v>11</v>
      </c>
    </row>
    <row r="8041" spans="1:6 16384:16384" s="116" customFormat="1" ht="15.75">
      <c r="A8041" s="116">
        <v>12</v>
      </c>
      <c r="B8041" s="121" t="s">
        <v>1442</v>
      </c>
      <c r="C8041" s="118" t="s">
        <v>1461</v>
      </c>
      <c r="D8041" s="119" t="s">
        <v>1270</v>
      </c>
      <c r="E8041" s="112"/>
      <c r="F8041" s="151"/>
      <c r="XFD8041" s="116">
        <f t="shared" si="16"/>
        <v>12</v>
      </c>
    </row>
    <row r="8042" spans="1:6 16384:16384" s="116" customFormat="1" ht="15.75">
      <c r="A8042" s="116">
        <v>13</v>
      </c>
      <c r="B8042" s="121" t="s">
        <v>1442</v>
      </c>
      <c r="C8042" s="118" t="s">
        <v>40</v>
      </c>
      <c r="D8042" s="119" t="s">
        <v>1192</v>
      </c>
      <c r="E8042" s="112"/>
      <c r="F8042" s="151"/>
      <c r="XFD8042" s="116">
        <f t="shared" si="16"/>
        <v>13</v>
      </c>
    </row>
    <row r="8043" spans="1:6 16384:16384" s="116" customFormat="1">
      <c r="A8043" s="116">
        <v>14</v>
      </c>
      <c r="B8043" s="121" t="s">
        <v>1442</v>
      </c>
      <c r="C8043" s="118" t="s">
        <v>40</v>
      </c>
      <c r="D8043" s="119" t="s">
        <v>180</v>
      </c>
      <c r="E8043" s="113"/>
      <c r="F8043" s="151"/>
      <c r="XFD8043" s="116">
        <f t="shared" si="16"/>
        <v>14</v>
      </c>
    </row>
    <row r="8044" spans="1:6 16384:16384" s="116" customFormat="1">
      <c r="A8044" s="116">
        <v>15</v>
      </c>
      <c r="B8044" s="121" t="s">
        <v>1442</v>
      </c>
      <c r="C8044" s="118" t="s">
        <v>94</v>
      </c>
      <c r="D8044" s="119" t="s">
        <v>1316</v>
      </c>
      <c r="E8044" s="32"/>
      <c r="F8044" s="151"/>
      <c r="XFD8044" s="116">
        <f t="shared" si="16"/>
        <v>15</v>
      </c>
    </row>
    <row r="8045" spans="1:6 16384:16384" s="116" customFormat="1" ht="15.75">
      <c r="A8045" s="116">
        <v>16</v>
      </c>
      <c r="B8045" s="121" t="s">
        <v>1442</v>
      </c>
      <c r="C8045" s="118" t="s">
        <v>18</v>
      </c>
      <c r="D8045" s="118" t="s">
        <v>112</v>
      </c>
      <c r="E8045" s="120"/>
      <c r="F8045" s="151"/>
      <c r="XFD8045" s="116">
        <f t="shared" si="16"/>
        <v>16</v>
      </c>
    </row>
    <row r="8046" spans="1:6 16384:16384" s="116" customFormat="1" ht="15.75">
      <c r="A8046" s="116">
        <v>17</v>
      </c>
      <c r="B8046" s="121" t="s">
        <v>1442</v>
      </c>
      <c r="C8046" s="118" t="s">
        <v>2</v>
      </c>
      <c r="D8046" s="118" t="s">
        <v>1444</v>
      </c>
      <c r="E8046" s="78"/>
      <c r="F8046" s="151"/>
      <c r="XFD8046" s="116">
        <f t="shared" si="16"/>
        <v>17</v>
      </c>
    </row>
    <row r="8047" spans="1:6 16384:16384" s="116" customFormat="1" ht="15.75">
      <c r="A8047" s="116">
        <v>18</v>
      </c>
      <c r="B8047" s="121" t="s">
        <v>1442</v>
      </c>
      <c r="C8047" s="118" t="s">
        <v>184</v>
      </c>
      <c r="D8047" s="118" t="s">
        <v>62</v>
      </c>
      <c r="E8047" s="78"/>
      <c r="F8047" s="151"/>
      <c r="XFD8047" s="116">
        <f t="shared" si="16"/>
        <v>18</v>
      </c>
    </row>
    <row r="8048" spans="1:6 16384:16384" s="116" customFormat="1" ht="15.75">
      <c r="A8048" s="116">
        <v>19</v>
      </c>
      <c r="B8048" s="121" t="s">
        <v>1442</v>
      </c>
      <c r="C8048" s="118" t="s">
        <v>40</v>
      </c>
      <c r="D8048" s="118" t="s">
        <v>180</v>
      </c>
      <c r="E8048" s="78"/>
      <c r="F8048" s="151"/>
      <c r="XFD8048" s="116">
        <f t="shared" si="16"/>
        <v>19</v>
      </c>
    </row>
    <row r="8049" spans="1:6 16384:16384" s="116" customFormat="1" ht="15.75">
      <c r="A8049" s="116">
        <v>20</v>
      </c>
      <c r="B8049" s="121" t="s">
        <v>1442</v>
      </c>
      <c r="C8049" s="118" t="s">
        <v>40</v>
      </c>
      <c r="D8049" s="118" t="s">
        <v>1192</v>
      </c>
      <c r="E8049" s="78"/>
      <c r="F8049" s="151"/>
      <c r="XFD8049" s="116">
        <f t="shared" si="16"/>
        <v>20</v>
      </c>
    </row>
    <row r="8050" spans="1:6 16384:16384" s="116" customFormat="1" ht="15.75">
      <c r="A8050" s="116">
        <v>21</v>
      </c>
      <c r="B8050" s="121" t="s">
        <v>1442</v>
      </c>
      <c r="C8050" s="118" t="s">
        <v>28</v>
      </c>
      <c r="D8050" s="118" t="s">
        <v>181</v>
      </c>
      <c r="E8050" s="78"/>
      <c r="F8050" s="151"/>
      <c r="XFD8050" s="116">
        <f t="shared" si="16"/>
        <v>21</v>
      </c>
    </row>
    <row r="8051" spans="1:6 16384:16384" s="116" customFormat="1" ht="15.75">
      <c r="A8051" s="116">
        <v>22</v>
      </c>
      <c r="B8051" s="121" t="s">
        <v>1442</v>
      </c>
      <c r="C8051" s="118" t="s">
        <v>2</v>
      </c>
      <c r="D8051" s="118" t="s">
        <v>182</v>
      </c>
      <c r="E8051" s="78"/>
      <c r="F8051" s="151"/>
      <c r="XFD8051" s="116">
        <f t="shared" si="16"/>
        <v>22</v>
      </c>
    </row>
    <row r="8052" spans="1:6 16384:16384" s="116" customFormat="1" ht="15.75">
      <c r="A8052" s="116">
        <v>4</v>
      </c>
      <c r="B8052" s="121">
        <v>41619</v>
      </c>
      <c r="C8052" s="118" t="s">
        <v>18</v>
      </c>
      <c r="D8052" s="119" t="s">
        <v>112</v>
      </c>
      <c r="E8052" s="120"/>
      <c r="F8052" s="151"/>
      <c r="XFD8052" s="116">
        <f t="shared" ref="XFD8052:XFD8067" si="17">SUM(A8052:XFC8052)</f>
        <v>41623</v>
      </c>
    </row>
    <row r="8053" spans="1:6 16384:16384" s="116" customFormat="1" ht="15.75">
      <c r="A8053" s="116">
        <v>5</v>
      </c>
      <c r="B8053" s="121">
        <v>41619</v>
      </c>
      <c r="C8053" s="118" t="s">
        <v>956</v>
      </c>
      <c r="D8053" s="119" t="s">
        <v>1395</v>
      </c>
      <c r="E8053" s="117"/>
      <c r="F8053" s="151"/>
      <c r="XFD8053" s="116">
        <f t="shared" si="17"/>
        <v>41624</v>
      </c>
    </row>
    <row r="8054" spans="1:6 16384:16384" s="116" customFormat="1" ht="15.75">
      <c r="A8054" s="116">
        <v>6</v>
      </c>
      <c r="B8054" s="121">
        <v>41619</v>
      </c>
      <c r="C8054" s="118" t="s">
        <v>184</v>
      </c>
      <c r="D8054" s="119" t="s">
        <v>2546</v>
      </c>
      <c r="E8054" s="117"/>
      <c r="F8054" s="151"/>
      <c r="XFD8054" s="116">
        <f t="shared" si="17"/>
        <v>41625</v>
      </c>
    </row>
    <row r="8055" spans="1:6 16384:16384" s="116" customFormat="1" ht="15.75">
      <c r="A8055" s="116">
        <v>7</v>
      </c>
      <c r="B8055" s="121">
        <v>41619</v>
      </c>
      <c r="C8055" s="118" t="s">
        <v>2</v>
      </c>
      <c r="D8055" s="119" t="s">
        <v>182</v>
      </c>
      <c r="E8055" s="117"/>
      <c r="F8055" s="151"/>
      <c r="XFD8055" s="116">
        <f t="shared" si="17"/>
        <v>41626</v>
      </c>
    </row>
    <row r="8056" spans="1:6 16384:16384" s="116" customFormat="1" ht="15.75">
      <c r="A8056" s="116">
        <v>8</v>
      </c>
      <c r="B8056" s="121">
        <v>41619</v>
      </c>
      <c r="C8056" s="118" t="s">
        <v>40</v>
      </c>
      <c r="D8056" s="119" t="s">
        <v>180</v>
      </c>
      <c r="E8056" s="120"/>
      <c r="F8056" s="151"/>
      <c r="XFD8056" s="116">
        <f t="shared" si="17"/>
        <v>41627</v>
      </c>
    </row>
    <row r="8057" spans="1:6 16384:16384" s="116" customFormat="1" ht="15.75">
      <c r="A8057" s="116">
        <v>9</v>
      </c>
      <c r="B8057" s="121">
        <v>41619</v>
      </c>
      <c r="C8057" s="118" t="s">
        <v>40</v>
      </c>
      <c r="D8057" s="119" t="s">
        <v>180</v>
      </c>
      <c r="E8057" s="117"/>
      <c r="F8057" s="151"/>
      <c r="XFD8057" s="116">
        <f t="shared" si="17"/>
        <v>41628</v>
      </c>
    </row>
    <row r="8058" spans="1:6 16384:16384" s="116" customFormat="1" ht="15.75">
      <c r="A8058" s="116">
        <v>10</v>
      </c>
      <c r="B8058" s="121">
        <v>41619</v>
      </c>
      <c r="C8058" s="118" t="s">
        <v>28</v>
      </c>
      <c r="D8058" s="119" t="s">
        <v>431</v>
      </c>
      <c r="E8058" s="120"/>
      <c r="F8058" s="151"/>
      <c r="XFD8058" s="116">
        <f t="shared" si="17"/>
        <v>41629</v>
      </c>
    </row>
    <row r="8059" spans="1:6 16384:16384" s="116" customFormat="1" ht="15.75">
      <c r="A8059" s="116">
        <v>11</v>
      </c>
      <c r="B8059" s="121">
        <v>41619</v>
      </c>
      <c r="C8059" s="118" t="s">
        <v>28</v>
      </c>
      <c r="D8059" s="119" t="s">
        <v>431</v>
      </c>
      <c r="E8059" s="111"/>
      <c r="F8059" s="151"/>
      <c r="XFD8059" s="116">
        <f t="shared" si="17"/>
        <v>41630</v>
      </c>
    </row>
    <row r="8060" spans="1:6 16384:16384" s="116" customFormat="1" ht="15.75">
      <c r="A8060" s="116">
        <v>12</v>
      </c>
      <c r="B8060" s="121">
        <v>41619</v>
      </c>
      <c r="C8060" s="118" t="s">
        <v>2</v>
      </c>
      <c r="D8060" s="119" t="s">
        <v>182</v>
      </c>
      <c r="E8060" s="112"/>
      <c r="F8060" s="151"/>
      <c r="XFD8060" s="116">
        <f t="shared" si="17"/>
        <v>41631</v>
      </c>
    </row>
    <row r="8061" spans="1:6 16384:16384" s="116" customFormat="1" ht="15.75">
      <c r="A8061" s="116">
        <v>13</v>
      </c>
      <c r="B8061" s="121">
        <v>41619</v>
      </c>
      <c r="C8061" s="118" t="s">
        <v>40</v>
      </c>
      <c r="D8061" s="119" t="s">
        <v>1192</v>
      </c>
      <c r="E8061" s="112"/>
      <c r="F8061" s="151"/>
      <c r="XFD8061" s="116">
        <f t="shared" si="17"/>
        <v>41632</v>
      </c>
    </row>
    <row r="8062" spans="1:6 16384:16384" s="116" customFormat="1">
      <c r="A8062" s="116">
        <v>14</v>
      </c>
      <c r="B8062" s="121">
        <v>41619</v>
      </c>
      <c r="C8062" s="118" t="s">
        <v>155</v>
      </c>
      <c r="D8062" s="119" t="s">
        <v>1110</v>
      </c>
      <c r="E8062" s="113"/>
      <c r="F8062" s="151"/>
      <c r="XFD8062" s="116">
        <f t="shared" si="17"/>
        <v>41633</v>
      </c>
    </row>
    <row r="8063" spans="1:6 16384:16384" s="116" customFormat="1">
      <c r="A8063" s="116">
        <v>15</v>
      </c>
      <c r="B8063" s="121">
        <v>41619</v>
      </c>
      <c r="C8063" s="118" t="s">
        <v>94</v>
      </c>
      <c r="D8063" s="119" t="s">
        <v>1316</v>
      </c>
      <c r="E8063" s="32"/>
      <c r="F8063" s="151"/>
      <c r="XFD8063" s="116">
        <f t="shared" si="17"/>
        <v>41634</v>
      </c>
    </row>
    <row r="8064" spans="1:6 16384:16384" s="116" customFormat="1" ht="15.75">
      <c r="A8064" s="116">
        <v>16</v>
      </c>
      <c r="B8064" s="121">
        <v>41619</v>
      </c>
      <c r="C8064" s="118" t="s">
        <v>40</v>
      </c>
      <c r="D8064" s="118" t="s">
        <v>180</v>
      </c>
      <c r="E8064" s="120"/>
      <c r="F8064" s="151"/>
      <c r="XFD8064" s="116">
        <f t="shared" si="17"/>
        <v>41635</v>
      </c>
    </row>
    <row r="8065" spans="1:6 16384:16384" s="116" customFormat="1" ht="15.75">
      <c r="A8065" s="116">
        <v>17</v>
      </c>
      <c r="B8065" s="121">
        <v>41619</v>
      </c>
      <c r="C8065" s="118" t="s">
        <v>2</v>
      </c>
      <c r="D8065" s="118" t="s">
        <v>1160</v>
      </c>
      <c r="E8065" s="78"/>
      <c r="F8065" s="151"/>
      <c r="XFD8065" s="116">
        <f t="shared" si="17"/>
        <v>41636</v>
      </c>
    </row>
    <row r="8066" spans="1:6 16384:16384" s="116" customFormat="1" ht="15.75">
      <c r="A8066" s="116">
        <v>18</v>
      </c>
      <c r="B8066" s="121">
        <v>41619</v>
      </c>
      <c r="C8066" s="118" t="s">
        <v>184</v>
      </c>
      <c r="D8066" s="119" t="s">
        <v>2544</v>
      </c>
      <c r="E8066" s="78"/>
      <c r="F8066" s="151"/>
      <c r="XFD8066" s="116">
        <f t="shared" si="17"/>
        <v>41637</v>
      </c>
    </row>
    <row r="8067" spans="1:6 16384:16384" s="116" customFormat="1" ht="15.75">
      <c r="A8067" s="116">
        <v>19</v>
      </c>
      <c r="B8067" s="121">
        <v>41619</v>
      </c>
      <c r="C8067" s="118" t="s">
        <v>40</v>
      </c>
      <c r="D8067" s="119" t="s">
        <v>180</v>
      </c>
      <c r="E8067" s="78"/>
      <c r="F8067" s="151"/>
      <c r="XFD8067" s="116">
        <f t="shared" si="17"/>
        <v>41638</v>
      </c>
    </row>
    <row r="8068" spans="1:6 16384:16384" s="116" customFormat="1" ht="15.75">
      <c r="A8068" s="116">
        <v>20</v>
      </c>
      <c r="B8068" s="121">
        <v>41619</v>
      </c>
      <c r="C8068" s="118" t="s">
        <v>2</v>
      </c>
      <c r="D8068" s="119" t="s">
        <v>182</v>
      </c>
      <c r="E8068" s="78"/>
      <c r="F8068" s="151"/>
    </row>
    <row r="8069" spans="1:6 16384:16384" s="116" customFormat="1" ht="15.75">
      <c r="A8069" s="116">
        <v>21</v>
      </c>
      <c r="B8069" s="121">
        <v>41619</v>
      </c>
      <c r="C8069" s="118" t="s">
        <v>2</v>
      </c>
      <c r="D8069" s="119" t="s">
        <v>182</v>
      </c>
      <c r="E8069" s="78"/>
      <c r="F8069" s="151"/>
    </row>
    <row r="8070" spans="1:6 16384:16384" s="116" customFormat="1" ht="15.75">
      <c r="A8070" s="116">
        <v>22</v>
      </c>
      <c r="B8070" s="121">
        <v>41619</v>
      </c>
      <c r="C8070" s="118" t="s">
        <v>40</v>
      </c>
      <c r="D8070" s="119" t="s">
        <v>180</v>
      </c>
      <c r="E8070" s="78"/>
      <c r="F8070" s="151"/>
    </row>
    <row r="8071" spans="1:6 16384:16384" s="116" customFormat="1" ht="15.75">
      <c r="A8071" s="116">
        <v>23</v>
      </c>
      <c r="B8071" s="121">
        <v>41619</v>
      </c>
      <c r="C8071" s="118" t="s">
        <v>94</v>
      </c>
      <c r="D8071" s="119" t="s">
        <v>1108</v>
      </c>
      <c r="E8071" s="9"/>
      <c r="F8071" s="151"/>
    </row>
    <row r="8072" spans="1:6 16384:16384" s="116" customFormat="1" ht="15.75">
      <c r="A8072" s="116">
        <v>1</v>
      </c>
      <c r="B8072" s="121">
        <v>41620</v>
      </c>
      <c r="C8072" s="118" t="s">
        <v>28</v>
      </c>
      <c r="D8072" s="119" t="s">
        <v>431</v>
      </c>
      <c r="E8072" s="120"/>
      <c r="F8072" s="151"/>
      <c r="XFD8072" s="116">
        <f t="shared" ref="XFD8072:XFD8088" si="18">SUM(A8072:XFC8072)</f>
        <v>41621</v>
      </c>
    </row>
    <row r="8073" spans="1:6 16384:16384" s="116" customFormat="1" ht="15.75">
      <c r="A8073" s="116">
        <v>2</v>
      </c>
      <c r="B8073" s="121">
        <v>41620</v>
      </c>
      <c r="C8073" s="118" t="s">
        <v>94</v>
      </c>
      <c r="D8073" s="119" t="s">
        <v>1316</v>
      </c>
      <c r="E8073" s="120"/>
      <c r="F8073" s="151"/>
      <c r="XFD8073" s="116">
        <f t="shared" si="18"/>
        <v>41622</v>
      </c>
    </row>
    <row r="8074" spans="1:6 16384:16384" s="116" customFormat="1" ht="15.75">
      <c r="A8074" s="116">
        <v>4</v>
      </c>
      <c r="B8074" s="121">
        <v>41620</v>
      </c>
      <c r="C8074" s="118" t="s">
        <v>2</v>
      </c>
      <c r="D8074" s="119" t="s">
        <v>182</v>
      </c>
      <c r="E8074" s="120"/>
      <c r="F8074" s="151"/>
      <c r="XFD8074" s="116">
        <f t="shared" si="18"/>
        <v>41624</v>
      </c>
    </row>
    <row r="8075" spans="1:6 16384:16384" s="116" customFormat="1" ht="15.75">
      <c r="A8075" s="116">
        <v>5</v>
      </c>
      <c r="B8075" s="121">
        <v>41620</v>
      </c>
      <c r="C8075" s="118" t="s">
        <v>40</v>
      </c>
      <c r="D8075" s="119" t="s">
        <v>1192</v>
      </c>
      <c r="E8075" s="117"/>
      <c r="F8075" s="151"/>
      <c r="XFD8075" s="116">
        <f t="shared" si="18"/>
        <v>41625</v>
      </c>
    </row>
    <row r="8076" spans="1:6 16384:16384" s="116" customFormat="1" ht="15.75">
      <c r="A8076" s="116">
        <v>6</v>
      </c>
      <c r="B8076" s="121">
        <v>41620</v>
      </c>
      <c r="C8076" s="118" t="s">
        <v>155</v>
      </c>
      <c r="D8076" s="119" t="s">
        <v>1110</v>
      </c>
      <c r="E8076" s="117"/>
      <c r="F8076" s="151"/>
      <c r="XFD8076" s="116">
        <f t="shared" si="18"/>
        <v>41626</v>
      </c>
    </row>
    <row r="8077" spans="1:6 16384:16384" s="116" customFormat="1" ht="15.75">
      <c r="A8077" s="116">
        <v>7</v>
      </c>
      <c r="B8077" s="121">
        <v>41620</v>
      </c>
      <c r="C8077" s="118" t="s">
        <v>94</v>
      </c>
      <c r="D8077" s="119" t="s">
        <v>1316</v>
      </c>
      <c r="E8077" s="117"/>
      <c r="F8077" s="151"/>
      <c r="XFD8077" s="116">
        <f t="shared" si="18"/>
        <v>41627</v>
      </c>
    </row>
    <row r="8078" spans="1:6 16384:16384" s="116" customFormat="1" ht="15.75">
      <c r="A8078" s="116">
        <v>8</v>
      </c>
      <c r="B8078" s="121">
        <v>41620</v>
      </c>
      <c r="C8078" s="118" t="s">
        <v>40</v>
      </c>
      <c r="D8078" s="118" t="s">
        <v>180</v>
      </c>
      <c r="E8078" s="120"/>
      <c r="F8078" s="151"/>
      <c r="XFD8078" s="116">
        <f t="shared" si="18"/>
        <v>41628</v>
      </c>
    </row>
    <row r="8079" spans="1:6 16384:16384" s="116" customFormat="1" ht="15.75">
      <c r="A8079" s="116">
        <v>9</v>
      </c>
      <c r="B8079" s="121">
        <v>41620</v>
      </c>
      <c r="C8079" s="118" t="s">
        <v>2</v>
      </c>
      <c r="D8079" s="118" t="s">
        <v>1160</v>
      </c>
      <c r="E8079" s="117"/>
      <c r="F8079" s="151"/>
      <c r="XFD8079" s="116">
        <f t="shared" si="18"/>
        <v>41629</v>
      </c>
    </row>
    <row r="8080" spans="1:6 16384:16384" s="116" customFormat="1" ht="15.75">
      <c r="A8080" s="116">
        <v>10</v>
      </c>
      <c r="B8080" s="121">
        <v>41620</v>
      </c>
      <c r="C8080" s="118" t="s">
        <v>28</v>
      </c>
      <c r="D8080" s="119" t="s">
        <v>114</v>
      </c>
      <c r="E8080" s="120"/>
      <c r="F8080" s="151"/>
      <c r="XFD8080" s="116">
        <f t="shared" si="18"/>
        <v>41630</v>
      </c>
    </row>
    <row r="8081" spans="1:6 16384:16384" s="116" customFormat="1" ht="15.75">
      <c r="A8081" s="116">
        <v>11</v>
      </c>
      <c r="B8081" s="121">
        <v>41620</v>
      </c>
      <c r="C8081" s="118" t="s">
        <v>392</v>
      </c>
      <c r="D8081" s="119" t="s">
        <v>1115</v>
      </c>
      <c r="E8081" s="111"/>
      <c r="F8081" s="151"/>
      <c r="XFD8081" s="116">
        <f t="shared" si="18"/>
        <v>41631</v>
      </c>
    </row>
    <row r="8082" spans="1:6 16384:16384" s="116" customFormat="1" ht="15.75">
      <c r="A8082" s="116">
        <v>12</v>
      </c>
      <c r="B8082" s="121">
        <v>41620</v>
      </c>
      <c r="C8082" s="118" t="s">
        <v>392</v>
      </c>
      <c r="D8082" s="119" t="s">
        <v>1115</v>
      </c>
      <c r="E8082" s="112"/>
      <c r="F8082" s="151"/>
      <c r="XFD8082" s="116">
        <f t="shared" si="18"/>
        <v>41632</v>
      </c>
    </row>
    <row r="8083" spans="1:6 16384:16384" s="116" customFormat="1" ht="15.75">
      <c r="A8083" s="116">
        <v>13</v>
      </c>
      <c r="B8083" s="121">
        <v>41620</v>
      </c>
      <c r="C8083" s="118" t="s">
        <v>40</v>
      </c>
      <c r="D8083" s="119" t="s">
        <v>1218</v>
      </c>
      <c r="E8083" s="112"/>
      <c r="F8083" s="151"/>
      <c r="XFD8083" s="116">
        <f t="shared" si="18"/>
        <v>41633</v>
      </c>
    </row>
    <row r="8084" spans="1:6 16384:16384" s="116" customFormat="1">
      <c r="A8084" s="116">
        <v>14</v>
      </c>
      <c r="B8084" s="121">
        <v>41620</v>
      </c>
      <c r="C8084" s="118" t="s">
        <v>28</v>
      </c>
      <c r="D8084" s="119" t="s">
        <v>1118</v>
      </c>
      <c r="E8084" s="113"/>
      <c r="F8084" s="151"/>
      <c r="XFD8084" s="116">
        <f t="shared" si="18"/>
        <v>41634</v>
      </c>
    </row>
    <row r="8085" spans="1:6 16384:16384" s="116" customFormat="1">
      <c r="A8085" s="116">
        <v>15</v>
      </c>
      <c r="B8085" s="121">
        <v>41620</v>
      </c>
      <c r="C8085" s="118" t="s">
        <v>2</v>
      </c>
      <c r="D8085" s="119" t="s">
        <v>182</v>
      </c>
      <c r="E8085" s="32"/>
      <c r="F8085" s="151"/>
      <c r="XFD8085" s="116">
        <f t="shared" si="18"/>
        <v>41635</v>
      </c>
    </row>
    <row r="8086" spans="1:6 16384:16384" s="116" customFormat="1" ht="15.75">
      <c r="A8086" s="116">
        <v>16</v>
      </c>
      <c r="B8086" s="121">
        <v>41620</v>
      </c>
      <c r="C8086" s="118" t="s">
        <v>28</v>
      </c>
      <c r="D8086" s="119" t="s">
        <v>126</v>
      </c>
      <c r="E8086" s="120"/>
      <c r="F8086" s="151"/>
      <c r="XFD8086" s="116">
        <f t="shared" si="18"/>
        <v>41636</v>
      </c>
    </row>
    <row r="8087" spans="1:6 16384:16384" s="116" customFormat="1" ht="15.75">
      <c r="A8087" s="116">
        <v>17</v>
      </c>
      <c r="B8087" s="121">
        <v>41620</v>
      </c>
      <c r="C8087" s="118" t="s">
        <v>28</v>
      </c>
      <c r="D8087" s="119" t="s">
        <v>107</v>
      </c>
      <c r="E8087" s="78"/>
      <c r="F8087" s="151"/>
      <c r="XFD8087" s="116">
        <f t="shared" si="18"/>
        <v>41637</v>
      </c>
    </row>
    <row r="8088" spans="1:6 16384:16384" s="116" customFormat="1" ht="15.75">
      <c r="A8088" s="116">
        <v>18</v>
      </c>
      <c r="B8088" s="121">
        <v>41620</v>
      </c>
      <c r="C8088" s="118" t="s">
        <v>18</v>
      </c>
      <c r="D8088" s="119" t="s">
        <v>1248</v>
      </c>
      <c r="E8088" s="78"/>
      <c r="F8088" s="151"/>
      <c r="XFD8088" s="116">
        <f t="shared" si="18"/>
        <v>41638</v>
      </c>
    </row>
    <row r="8089" spans="1:6 16384:16384" s="116" customFormat="1" ht="15.75">
      <c r="A8089" s="116">
        <v>1</v>
      </c>
      <c r="B8089" s="121">
        <v>41621</v>
      </c>
      <c r="C8089" s="118" t="s">
        <v>18</v>
      </c>
      <c r="D8089" s="119" t="s">
        <v>112</v>
      </c>
      <c r="E8089" s="120"/>
      <c r="F8089" s="151"/>
      <c r="XFD8089" s="116">
        <f t="shared" ref="XFD8089:XFD8110" si="19">SUM(A8089:XFC8089)</f>
        <v>41622</v>
      </c>
    </row>
    <row r="8090" spans="1:6 16384:16384" s="116" customFormat="1" ht="15.75">
      <c r="A8090" s="116">
        <v>2</v>
      </c>
      <c r="B8090" s="121">
        <v>41621</v>
      </c>
      <c r="C8090" s="118" t="s">
        <v>28</v>
      </c>
      <c r="D8090" s="119" t="s">
        <v>181</v>
      </c>
      <c r="E8090" s="120"/>
      <c r="F8090" s="151"/>
      <c r="XFD8090" s="116">
        <f t="shared" si="19"/>
        <v>41623</v>
      </c>
    </row>
    <row r="8091" spans="1:6 16384:16384" s="116" customFormat="1" ht="15.75">
      <c r="A8091" s="116">
        <v>4</v>
      </c>
      <c r="B8091" s="121">
        <v>41621</v>
      </c>
      <c r="C8091" s="118" t="s">
        <v>28</v>
      </c>
      <c r="D8091" s="119" t="s">
        <v>126</v>
      </c>
      <c r="E8091" s="120"/>
      <c r="F8091" s="151"/>
      <c r="XFD8091" s="116">
        <f t="shared" si="19"/>
        <v>41625</v>
      </c>
    </row>
    <row r="8092" spans="1:6 16384:16384" s="116" customFormat="1" ht="15.75">
      <c r="A8092" s="116">
        <v>5</v>
      </c>
      <c r="B8092" s="121">
        <v>41621</v>
      </c>
      <c r="C8092" s="118" t="s">
        <v>1461</v>
      </c>
      <c r="D8092" s="119" t="s">
        <v>1270</v>
      </c>
      <c r="E8092" s="117"/>
      <c r="F8092" s="151"/>
      <c r="XFD8092" s="116">
        <f t="shared" si="19"/>
        <v>41626</v>
      </c>
    </row>
    <row r="8093" spans="1:6 16384:16384" s="116" customFormat="1" ht="15.75">
      <c r="A8093" s="116">
        <v>6</v>
      </c>
      <c r="B8093" s="121">
        <v>41621</v>
      </c>
      <c r="C8093" s="118" t="s">
        <v>2</v>
      </c>
      <c r="D8093" s="119" t="s">
        <v>182</v>
      </c>
      <c r="E8093" s="117"/>
      <c r="F8093" s="151"/>
      <c r="XFD8093" s="116">
        <f t="shared" si="19"/>
        <v>41627</v>
      </c>
    </row>
    <row r="8094" spans="1:6 16384:16384" s="116" customFormat="1" ht="15.75">
      <c r="A8094" s="116">
        <v>7</v>
      </c>
      <c r="B8094" s="121">
        <v>41621</v>
      </c>
      <c r="C8094" s="118" t="s">
        <v>392</v>
      </c>
      <c r="D8094" s="119" t="s">
        <v>1115</v>
      </c>
      <c r="E8094" s="117"/>
      <c r="F8094" s="151"/>
      <c r="XFD8094" s="116">
        <f t="shared" si="19"/>
        <v>41628</v>
      </c>
    </row>
    <row r="8095" spans="1:6 16384:16384" s="116" customFormat="1" ht="15.75">
      <c r="A8095" s="116">
        <v>8</v>
      </c>
      <c r="B8095" s="121">
        <v>41621</v>
      </c>
      <c r="C8095" s="118" t="s">
        <v>184</v>
      </c>
      <c r="D8095" s="119" t="s">
        <v>2550</v>
      </c>
      <c r="E8095" s="120"/>
      <c r="F8095" s="151"/>
      <c r="XFD8095" s="116">
        <f t="shared" si="19"/>
        <v>41629</v>
      </c>
    </row>
    <row r="8096" spans="1:6 16384:16384" s="116" customFormat="1" ht="15.75">
      <c r="A8096" s="116">
        <v>9</v>
      </c>
      <c r="B8096" s="121">
        <v>41621</v>
      </c>
      <c r="C8096" s="118" t="s">
        <v>40</v>
      </c>
      <c r="D8096" s="119" t="s">
        <v>43</v>
      </c>
      <c r="E8096" s="117"/>
      <c r="F8096" s="151"/>
      <c r="XFD8096" s="116">
        <f t="shared" si="19"/>
        <v>41630</v>
      </c>
    </row>
    <row r="8097" spans="1:6 16384:16384" s="116" customFormat="1" ht="15.75">
      <c r="A8097" s="116">
        <v>10</v>
      </c>
      <c r="B8097" s="121">
        <v>41621</v>
      </c>
      <c r="C8097" s="118" t="s">
        <v>40</v>
      </c>
      <c r="D8097" s="119" t="s">
        <v>43</v>
      </c>
      <c r="E8097" s="120"/>
      <c r="F8097" s="151"/>
      <c r="XFD8097" s="116">
        <f t="shared" si="19"/>
        <v>41631</v>
      </c>
    </row>
    <row r="8098" spans="1:6 16384:16384" s="116" customFormat="1" ht="15.75">
      <c r="A8098" s="116">
        <v>11</v>
      </c>
      <c r="B8098" s="121">
        <v>41621</v>
      </c>
      <c r="C8098" s="118" t="s">
        <v>184</v>
      </c>
      <c r="D8098" s="119" t="s">
        <v>2550</v>
      </c>
      <c r="E8098" s="111"/>
      <c r="F8098" s="151"/>
      <c r="XFD8098" s="116">
        <f t="shared" si="19"/>
        <v>41632</v>
      </c>
    </row>
    <row r="8099" spans="1:6 16384:16384" s="116" customFormat="1" ht="15.75">
      <c r="A8099" s="116">
        <v>12</v>
      </c>
      <c r="B8099" s="121">
        <v>41621</v>
      </c>
      <c r="C8099" s="118" t="s">
        <v>2</v>
      </c>
      <c r="D8099" s="119" t="s">
        <v>182</v>
      </c>
      <c r="E8099" s="112"/>
      <c r="F8099" s="151"/>
      <c r="XFD8099" s="116">
        <f t="shared" si="19"/>
        <v>41633</v>
      </c>
    </row>
    <row r="8100" spans="1:6 16384:16384" s="116" customFormat="1" ht="15.75">
      <c r="A8100" s="116">
        <v>13</v>
      </c>
      <c r="B8100" s="121">
        <v>41621</v>
      </c>
      <c r="C8100" s="118" t="s">
        <v>2</v>
      </c>
      <c r="D8100" s="119" t="s">
        <v>182</v>
      </c>
      <c r="E8100" s="112"/>
      <c r="F8100" s="151"/>
      <c r="XFD8100" s="116">
        <f t="shared" si="19"/>
        <v>41634</v>
      </c>
    </row>
    <row r="8101" spans="1:6 16384:16384" s="116" customFormat="1">
      <c r="A8101" s="116">
        <v>14</v>
      </c>
      <c r="B8101" s="121">
        <v>41621</v>
      </c>
      <c r="C8101" s="118" t="s">
        <v>28</v>
      </c>
      <c r="D8101" s="119" t="s">
        <v>114</v>
      </c>
      <c r="E8101" s="113"/>
      <c r="F8101" s="151"/>
      <c r="XFD8101" s="116">
        <f t="shared" si="19"/>
        <v>41635</v>
      </c>
    </row>
    <row r="8102" spans="1:6 16384:16384" s="116" customFormat="1">
      <c r="A8102" s="116">
        <v>15</v>
      </c>
      <c r="B8102" s="121">
        <v>41621</v>
      </c>
      <c r="C8102" s="118" t="s">
        <v>40</v>
      </c>
      <c r="D8102" s="119" t="s">
        <v>43</v>
      </c>
      <c r="E8102" s="32"/>
      <c r="F8102" s="151"/>
      <c r="XFD8102" s="116">
        <f t="shared" si="19"/>
        <v>41636</v>
      </c>
    </row>
    <row r="8103" spans="1:6 16384:16384" s="116" customFormat="1" ht="15.75">
      <c r="A8103" s="116">
        <v>16</v>
      </c>
      <c r="B8103" s="121">
        <v>41621</v>
      </c>
      <c r="C8103" s="118" t="s">
        <v>184</v>
      </c>
      <c r="D8103" s="119" t="s">
        <v>2544</v>
      </c>
      <c r="E8103" s="120"/>
      <c r="F8103" s="151"/>
      <c r="XFD8103" s="116">
        <f t="shared" si="19"/>
        <v>41637</v>
      </c>
    </row>
    <row r="8104" spans="1:6 16384:16384" s="116" customFormat="1" ht="15.75">
      <c r="A8104" s="116">
        <v>17</v>
      </c>
      <c r="B8104" s="121">
        <v>41621</v>
      </c>
      <c r="C8104" s="118" t="s">
        <v>40</v>
      </c>
      <c r="D8104" s="118" t="s">
        <v>180</v>
      </c>
      <c r="E8104" s="78"/>
      <c r="F8104" s="151"/>
      <c r="XFD8104" s="116">
        <f t="shared" si="19"/>
        <v>41638</v>
      </c>
    </row>
    <row r="8105" spans="1:6 16384:16384" s="116" customFormat="1" ht="15.75">
      <c r="A8105" s="116">
        <v>18</v>
      </c>
      <c r="B8105" s="121">
        <v>41621</v>
      </c>
      <c r="C8105" s="118" t="s">
        <v>40</v>
      </c>
      <c r="D8105" s="118" t="s">
        <v>180</v>
      </c>
      <c r="E8105" s="78"/>
      <c r="F8105" s="151"/>
      <c r="XFD8105" s="116">
        <f t="shared" si="19"/>
        <v>41639</v>
      </c>
    </row>
    <row r="8106" spans="1:6 16384:16384" s="116" customFormat="1" ht="15.75">
      <c r="A8106" s="116">
        <v>19</v>
      </c>
      <c r="B8106" s="121">
        <v>41621</v>
      </c>
      <c r="C8106" s="118" t="s">
        <v>94</v>
      </c>
      <c r="D8106" s="118" t="s">
        <v>1108</v>
      </c>
      <c r="E8106" s="78"/>
      <c r="F8106" s="151"/>
      <c r="XFD8106" s="116">
        <f t="shared" si="19"/>
        <v>41640</v>
      </c>
    </row>
    <row r="8107" spans="1:6 16384:16384" s="116" customFormat="1" ht="15.75">
      <c r="A8107" s="116">
        <v>20</v>
      </c>
      <c r="B8107" s="121">
        <v>41621</v>
      </c>
      <c r="C8107" s="118" t="s">
        <v>392</v>
      </c>
      <c r="D8107" s="118" t="s">
        <v>1115</v>
      </c>
      <c r="E8107" s="78"/>
      <c r="F8107" s="151"/>
      <c r="XFD8107" s="116">
        <f t="shared" si="19"/>
        <v>41641</v>
      </c>
    </row>
    <row r="8108" spans="1:6 16384:16384" s="116" customFormat="1" ht="15.75">
      <c r="A8108" s="116">
        <v>21</v>
      </c>
      <c r="B8108" s="121">
        <v>41621</v>
      </c>
      <c r="C8108" s="118" t="s">
        <v>2</v>
      </c>
      <c r="D8108" s="118" t="s">
        <v>182</v>
      </c>
      <c r="E8108" s="78"/>
      <c r="F8108" s="151"/>
      <c r="XFD8108" s="116">
        <f t="shared" si="19"/>
        <v>41642</v>
      </c>
    </row>
    <row r="8109" spans="1:6 16384:16384" s="116" customFormat="1" ht="15.75">
      <c r="A8109" s="116">
        <v>22</v>
      </c>
      <c r="B8109" s="121">
        <v>41621</v>
      </c>
      <c r="C8109" s="118" t="s">
        <v>2</v>
      </c>
      <c r="D8109" s="118" t="s">
        <v>182</v>
      </c>
      <c r="E8109" s="78"/>
      <c r="F8109" s="151"/>
      <c r="XFD8109" s="116">
        <f t="shared" si="19"/>
        <v>41643</v>
      </c>
    </row>
    <row r="8110" spans="1:6 16384:16384" s="116" customFormat="1" ht="15.75">
      <c r="A8110" s="116">
        <v>23</v>
      </c>
      <c r="B8110" s="121">
        <v>41621</v>
      </c>
      <c r="C8110" s="118" t="s">
        <v>184</v>
      </c>
      <c r="D8110" s="118" t="s">
        <v>2550</v>
      </c>
      <c r="E8110" s="9"/>
      <c r="F8110" s="151"/>
      <c r="XFD8110" s="116">
        <f t="shared" si="19"/>
        <v>41644</v>
      </c>
    </row>
    <row r="8111" spans="1:6 16384:16384" s="116" customFormat="1" ht="15.75">
      <c r="A8111" s="116">
        <v>1</v>
      </c>
      <c r="B8111" s="121">
        <v>41622</v>
      </c>
      <c r="C8111" s="118" t="s">
        <v>94</v>
      </c>
      <c r="D8111" s="119" t="s">
        <v>1108</v>
      </c>
      <c r="E8111" s="120" t="s">
        <v>1104</v>
      </c>
      <c r="F8111" s="151"/>
      <c r="XFD8111" s="116">
        <f t="shared" ref="XFD8111:XFD8124" si="20">SUM(A8111:XFC8111)</f>
        <v>41623</v>
      </c>
    </row>
    <row r="8112" spans="1:6 16384:16384" s="116" customFormat="1" ht="15.75">
      <c r="A8112" s="116">
        <v>2</v>
      </c>
      <c r="B8112" s="121">
        <v>41622</v>
      </c>
      <c r="C8112" s="118" t="s">
        <v>2</v>
      </c>
      <c r="D8112" s="119" t="s">
        <v>1443</v>
      </c>
      <c r="E8112" s="120" t="s">
        <v>1104</v>
      </c>
      <c r="F8112" s="151"/>
      <c r="XFD8112" s="116">
        <f t="shared" si="20"/>
        <v>41624</v>
      </c>
    </row>
    <row r="8113" spans="1:6 16384:16384" s="116" customFormat="1" ht="15.75">
      <c r="A8113" s="116">
        <v>4</v>
      </c>
      <c r="B8113" s="121">
        <v>41622</v>
      </c>
      <c r="C8113" s="118" t="s">
        <v>40</v>
      </c>
      <c r="D8113" s="119" t="s">
        <v>180</v>
      </c>
      <c r="E8113" s="120" t="s">
        <v>1104</v>
      </c>
      <c r="F8113" s="151"/>
      <c r="XFD8113" s="116">
        <f t="shared" si="20"/>
        <v>41626</v>
      </c>
    </row>
    <row r="8114" spans="1:6 16384:16384" s="116" customFormat="1" ht="15.75">
      <c r="A8114" s="116">
        <v>5</v>
      </c>
      <c r="B8114" s="121">
        <v>41622</v>
      </c>
      <c r="C8114" s="118" t="s">
        <v>28</v>
      </c>
      <c r="D8114" s="119" t="s">
        <v>850</v>
      </c>
      <c r="E8114" s="117" t="s">
        <v>1104</v>
      </c>
      <c r="F8114" s="151"/>
      <c r="XFD8114" s="116">
        <f t="shared" si="20"/>
        <v>41627</v>
      </c>
    </row>
    <row r="8115" spans="1:6 16384:16384" s="116" customFormat="1" ht="15.75">
      <c r="A8115" s="116">
        <v>6</v>
      </c>
      <c r="B8115" s="121">
        <v>41622</v>
      </c>
      <c r="C8115" s="118" t="s">
        <v>2</v>
      </c>
      <c r="D8115" s="119" t="s">
        <v>182</v>
      </c>
      <c r="E8115" s="117" t="s">
        <v>1104</v>
      </c>
      <c r="F8115" s="151"/>
      <c r="XFD8115" s="116">
        <f t="shared" si="20"/>
        <v>41628</v>
      </c>
    </row>
    <row r="8116" spans="1:6 16384:16384" s="116" customFormat="1" ht="15.75">
      <c r="A8116" s="116">
        <v>7</v>
      </c>
      <c r="B8116" s="121">
        <v>41622</v>
      </c>
      <c r="C8116" s="118" t="s">
        <v>184</v>
      </c>
      <c r="D8116" s="119" t="s">
        <v>2544</v>
      </c>
      <c r="E8116" s="117" t="s">
        <v>1104</v>
      </c>
      <c r="F8116" s="151"/>
      <c r="XFD8116" s="116">
        <f t="shared" si="20"/>
        <v>41629</v>
      </c>
    </row>
    <row r="8117" spans="1:6 16384:16384" s="116" customFormat="1" ht="15.75">
      <c r="A8117" s="116">
        <v>8</v>
      </c>
      <c r="B8117" s="121">
        <v>41622</v>
      </c>
      <c r="C8117" s="118" t="s">
        <v>28</v>
      </c>
      <c r="D8117" s="119" t="s">
        <v>1360</v>
      </c>
      <c r="E8117" s="120" t="s">
        <v>1104</v>
      </c>
      <c r="F8117" s="151"/>
      <c r="XFD8117" s="116">
        <f t="shared" si="20"/>
        <v>41630</v>
      </c>
    </row>
    <row r="8118" spans="1:6 16384:16384" s="116" customFormat="1" ht="15.75">
      <c r="A8118" s="116">
        <v>9</v>
      </c>
      <c r="B8118" s="121">
        <v>41622</v>
      </c>
      <c r="C8118" s="118" t="s">
        <v>392</v>
      </c>
      <c r="D8118" s="119" t="s">
        <v>1115</v>
      </c>
      <c r="E8118" s="117" t="s">
        <v>1104</v>
      </c>
      <c r="F8118" s="151"/>
      <c r="XFD8118" s="116">
        <f t="shared" si="20"/>
        <v>41631</v>
      </c>
    </row>
    <row r="8119" spans="1:6 16384:16384" s="116" customFormat="1" ht="15.75">
      <c r="A8119" s="116">
        <v>10</v>
      </c>
      <c r="B8119" s="121">
        <v>41622</v>
      </c>
      <c r="C8119" s="118" t="s">
        <v>40</v>
      </c>
      <c r="D8119" s="119" t="s">
        <v>43</v>
      </c>
      <c r="E8119" s="120" t="s">
        <v>1104</v>
      </c>
      <c r="F8119" s="151"/>
      <c r="XFD8119" s="116">
        <f t="shared" si="20"/>
        <v>41632</v>
      </c>
    </row>
    <row r="8120" spans="1:6 16384:16384" s="116" customFormat="1" ht="15.75">
      <c r="A8120" s="116">
        <v>11</v>
      </c>
      <c r="B8120" s="121">
        <v>41622</v>
      </c>
      <c r="C8120" s="118" t="s">
        <v>2</v>
      </c>
      <c r="D8120" s="119" t="s">
        <v>182</v>
      </c>
      <c r="E8120" s="111" t="s">
        <v>1104</v>
      </c>
      <c r="F8120" s="151"/>
      <c r="XFD8120" s="116">
        <f t="shared" si="20"/>
        <v>41633</v>
      </c>
    </row>
    <row r="8121" spans="1:6 16384:16384" s="116" customFormat="1" ht="15.75">
      <c r="A8121" s="116">
        <v>12</v>
      </c>
      <c r="B8121" s="121">
        <v>41622</v>
      </c>
      <c r="C8121" s="118" t="s">
        <v>28</v>
      </c>
      <c r="D8121" s="119" t="s">
        <v>1212</v>
      </c>
      <c r="E8121" s="112" t="s">
        <v>1104</v>
      </c>
      <c r="F8121" s="151"/>
      <c r="XFD8121" s="116">
        <f t="shared" si="20"/>
        <v>41634</v>
      </c>
    </row>
    <row r="8122" spans="1:6 16384:16384" s="116" customFormat="1" ht="15.75">
      <c r="A8122" s="116">
        <v>13</v>
      </c>
      <c r="B8122" s="121">
        <v>41622</v>
      </c>
      <c r="C8122" s="118" t="s">
        <v>28</v>
      </c>
      <c r="D8122" s="119" t="s">
        <v>850</v>
      </c>
      <c r="E8122" s="112" t="s">
        <v>1104</v>
      </c>
      <c r="F8122" s="151"/>
      <c r="XFD8122" s="116">
        <f t="shared" si="20"/>
        <v>41635</v>
      </c>
    </row>
    <row r="8123" spans="1:6 16384:16384" s="116" customFormat="1">
      <c r="A8123" s="116">
        <v>14</v>
      </c>
      <c r="B8123" s="121">
        <v>41622</v>
      </c>
      <c r="C8123" s="118" t="s">
        <v>392</v>
      </c>
      <c r="D8123" s="119" t="s">
        <v>1115</v>
      </c>
      <c r="E8123" s="163" t="s">
        <v>1104</v>
      </c>
      <c r="F8123" s="151"/>
      <c r="XFD8123" s="116">
        <f t="shared" si="20"/>
        <v>41636</v>
      </c>
    </row>
    <row r="8124" spans="1:6 16384:16384" s="116" customFormat="1">
      <c r="A8124" s="116">
        <v>15</v>
      </c>
      <c r="B8124" s="121">
        <v>41622</v>
      </c>
      <c r="C8124" s="118" t="s">
        <v>28</v>
      </c>
      <c r="D8124" s="119" t="s">
        <v>549</v>
      </c>
      <c r="E8124" s="164" t="s">
        <v>1104</v>
      </c>
      <c r="F8124" s="151"/>
      <c r="XFD8124" s="116">
        <f t="shared" si="20"/>
        <v>41637</v>
      </c>
    </row>
    <row r="8125" spans="1:6 16384:16384" s="116" customFormat="1" ht="15.75">
      <c r="A8125" s="116">
        <v>1</v>
      </c>
      <c r="B8125" s="121" t="s">
        <v>1445</v>
      </c>
      <c r="C8125" s="118" t="s">
        <v>28</v>
      </c>
      <c r="D8125" s="119" t="s">
        <v>850</v>
      </c>
      <c r="E8125" s="120"/>
      <c r="F8125" s="151"/>
      <c r="XFD8125" s="116">
        <f t="shared" ref="XFD8125:XFD8142" si="21">SUM(A8125:XFC8125)</f>
        <v>1</v>
      </c>
    </row>
    <row r="8126" spans="1:6 16384:16384" s="116" customFormat="1" ht="15.75">
      <c r="A8126" s="116">
        <v>2</v>
      </c>
      <c r="B8126" s="121" t="s">
        <v>1445</v>
      </c>
      <c r="C8126" s="118" t="s">
        <v>40</v>
      </c>
      <c r="D8126" s="119" t="s">
        <v>180</v>
      </c>
      <c r="E8126" s="120"/>
      <c r="F8126" s="151"/>
      <c r="XFD8126" s="116">
        <f t="shared" si="21"/>
        <v>2</v>
      </c>
    </row>
    <row r="8127" spans="1:6 16384:16384" s="116" customFormat="1" ht="15.75">
      <c r="A8127" s="116">
        <v>4</v>
      </c>
      <c r="B8127" s="121" t="s">
        <v>1445</v>
      </c>
      <c r="C8127" s="118" t="s">
        <v>28</v>
      </c>
      <c r="D8127" s="119" t="s">
        <v>850</v>
      </c>
      <c r="E8127" s="120"/>
      <c r="F8127" s="151"/>
      <c r="XFD8127" s="116">
        <f t="shared" si="21"/>
        <v>4</v>
      </c>
    </row>
    <row r="8128" spans="1:6 16384:16384" s="116" customFormat="1" ht="15.75">
      <c r="A8128" s="116">
        <v>5</v>
      </c>
      <c r="B8128" s="121" t="s">
        <v>1445</v>
      </c>
      <c r="C8128" s="118" t="s">
        <v>94</v>
      </c>
      <c r="D8128" s="119" t="s">
        <v>1108</v>
      </c>
      <c r="E8128" s="117"/>
      <c r="F8128" s="151"/>
      <c r="XFD8128" s="116">
        <f t="shared" si="21"/>
        <v>5</v>
      </c>
    </row>
    <row r="8129" spans="1:6 16384:16384" s="116" customFormat="1" ht="15.75">
      <c r="A8129" s="116">
        <v>6</v>
      </c>
      <c r="B8129" s="121" t="s">
        <v>1445</v>
      </c>
      <c r="C8129" s="118" t="s">
        <v>40</v>
      </c>
      <c r="D8129" s="119" t="s">
        <v>180</v>
      </c>
      <c r="E8129" s="117"/>
      <c r="F8129" s="151"/>
      <c r="XFD8129" s="116">
        <f t="shared" si="21"/>
        <v>6</v>
      </c>
    </row>
    <row r="8130" spans="1:6 16384:16384" s="116" customFormat="1" ht="15.75">
      <c r="A8130" s="116">
        <v>7</v>
      </c>
      <c r="B8130" s="121" t="s">
        <v>1445</v>
      </c>
      <c r="C8130" s="118" t="s">
        <v>28</v>
      </c>
      <c r="D8130" s="119" t="s">
        <v>107</v>
      </c>
      <c r="E8130" s="117"/>
      <c r="F8130" s="151"/>
      <c r="XFD8130" s="116">
        <f t="shared" si="21"/>
        <v>7</v>
      </c>
    </row>
    <row r="8131" spans="1:6 16384:16384" s="116" customFormat="1" ht="15.75">
      <c r="A8131" s="116">
        <v>8</v>
      </c>
      <c r="B8131" s="121" t="s">
        <v>1445</v>
      </c>
      <c r="C8131" s="118" t="s">
        <v>184</v>
      </c>
      <c r="D8131" s="119" t="s">
        <v>2550</v>
      </c>
      <c r="E8131" s="120"/>
      <c r="F8131" s="151"/>
      <c r="XFD8131" s="116">
        <f t="shared" si="21"/>
        <v>8</v>
      </c>
    </row>
    <row r="8132" spans="1:6 16384:16384" s="116" customFormat="1" ht="15.75">
      <c r="A8132" s="116">
        <v>9</v>
      </c>
      <c r="B8132" s="121" t="s">
        <v>1445</v>
      </c>
      <c r="C8132" s="118" t="s">
        <v>40</v>
      </c>
      <c r="D8132" s="119" t="s">
        <v>43</v>
      </c>
      <c r="E8132" s="117"/>
      <c r="F8132" s="151"/>
      <c r="XFD8132" s="116">
        <f t="shared" si="21"/>
        <v>9</v>
      </c>
    </row>
    <row r="8133" spans="1:6 16384:16384" s="116" customFormat="1" ht="15.75">
      <c r="A8133" s="116">
        <v>10</v>
      </c>
      <c r="B8133" s="121" t="s">
        <v>1445</v>
      </c>
      <c r="C8133" s="118" t="s">
        <v>2</v>
      </c>
      <c r="D8133" s="119" t="s">
        <v>182</v>
      </c>
      <c r="E8133" s="120"/>
      <c r="F8133" s="151"/>
      <c r="XFD8133" s="116">
        <f t="shared" si="21"/>
        <v>10</v>
      </c>
    </row>
    <row r="8134" spans="1:6 16384:16384" s="116" customFormat="1" ht="15.75">
      <c r="A8134" s="116">
        <v>11</v>
      </c>
      <c r="B8134" s="121" t="s">
        <v>1445</v>
      </c>
      <c r="C8134" s="118" t="s">
        <v>2</v>
      </c>
      <c r="D8134" s="119" t="s">
        <v>1198</v>
      </c>
      <c r="E8134" s="111"/>
      <c r="F8134" s="151"/>
      <c r="XFD8134" s="116">
        <f t="shared" si="21"/>
        <v>11</v>
      </c>
    </row>
    <row r="8135" spans="1:6 16384:16384" s="116" customFormat="1" ht="15.75">
      <c r="A8135" s="116">
        <v>12</v>
      </c>
      <c r="B8135" s="121" t="s">
        <v>1445</v>
      </c>
      <c r="C8135" s="118" t="s">
        <v>392</v>
      </c>
      <c r="D8135" s="119" t="s">
        <v>1115</v>
      </c>
      <c r="E8135" s="112"/>
      <c r="F8135" s="151"/>
      <c r="XFD8135" s="116">
        <f t="shared" si="21"/>
        <v>12</v>
      </c>
    </row>
    <row r="8136" spans="1:6 16384:16384" s="116" customFormat="1" ht="15.75">
      <c r="A8136" s="116">
        <v>13</v>
      </c>
      <c r="B8136" s="121" t="s">
        <v>1445</v>
      </c>
      <c r="C8136" s="118" t="s">
        <v>28</v>
      </c>
      <c r="D8136" s="119" t="s">
        <v>1212</v>
      </c>
      <c r="E8136" s="112"/>
      <c r="F8136" s="151"/>
      <c r="XFD8136" s="116">
        <f t="shared" si="21"/>
        <v>13</v>
      </c>
    </row>
    <row r="8137" spans="1:6 16384:16384" s="116" customFormat="1">
      <c r="A8137" s="116">
        <v>14</v>
      </c>
      <c r="B8137" s="121" t="s">
        <v>1445</v>
      </c>
      <c r="C8137" s="118" t="s">
        <v>40</v>
      </c>
      <c r="D8137" s="119" t="s">
        <v>180</v>
      </c>
      <c r="E8137" s="113"/>
      <c r="F8137" s="151"/>
      <c r="XFD8137" s="116">
        <f t="shared" si="21"/>
        <v>14</v>
      </c>
    </row>
    <row r="8138" spans="1:6 16384:16384" s="116" customFormat="1">
      <c r="A8138" s="116">
        <v>15</v>
      </c>
      <c r="B8138" s="121" t="s">
        <v>1445</v>
      </c>
      <c r="C8138" s="118" t="s">
        <v>40</v>
      </c>
      <c r="D8138" s="119" t="s">
        <v>180</v>
      </c>
      <c r="E8138" s="32"/>
      <c r="F8138" s="151"/>
      <c r="XFD8138" s="116">
        <f t="shared" si="21"/>
        <v>15</v>
      </c>
    </row>
    <row r="8139" spans="1:6 16384:16384" s="116" customFormat="1" ht="15.75">
      <c r="A8139" s="116">
        <v>16</v>
      </c>
      <c r="B8139" s="121" t="s">
        <v>1445</v>
      </c>
      <c r="C8139" s="118" t="s">
        <v>28</v>
      </c>
      <c r="D8139" s="118" t="s">
        <v>107</v>
      </c>
      <c r="E8139" s="120"/>
      <c r="F8139" s="151"/>
      <c r="XFD8139" s="116">
        <f t="shared" si="21"/>
        <v>16</v>
      </c>
    </row>
    <row r="8140" spans="1:6 16384:16384" s="116" customFormat="1" ht="15.75">
      <c r="A8140" s="116">
        <v>17</v>
      </c>
      <c r="B8140" s="121" t="s">
        <v>1445</v>
      </c>
      <c r="C8140" s="118" t="s">
        <v>40</v>
      </c>
      <c r="D8140" s="119" t="s">
        <v>180</v>
      </c>
      <c r="E8140" s="78"/>
      <c r="F8140" s="151"/>
      <c r="XFD8140" s="116">
        <f t="shared" si="21"/>
        <v>17</v>
      </c>
    </row>
    <row r="8141" spans="1:6 16384:16384" s="116" customFormat="1" ht="15.75">
      <c r="A8141" s="116">
        <v>18</v>
      </c>
      <c r="B8141" s="121" t="s">
        <v>1445</v>
      </c>
      <c r="C8141" s="118" t="s">
        <v>28</v>
      </c>
      <c r="D8141" s="119" t="s">
        <v>850</v>
      </c>
      <c r="E8141" s="78"/>
      <c r="F8141" s="151"/>
      <c r="XFD8141" s="116">
        <f t="shared" si="21"/>
        <v>18</v>
      </c>
    </row>
    <row r="8142" spans="1:6 16384:16384" s="116" customFormat="1" ht="15.75">
      <c r="A8142" s="116">
        <v>19</v>
      </c>
      <c r="B8142" s="121" t="s">
        <v>1445</v>
      </c>
      <c r="C8142" s="118" t="s">
        <v>40</v>
      </c>
      <c r="D8142" s="119" t="s">
        <v>1446</v>
      </c>
      <c r="E8142" s="78"/>
      <c r="F8142" s="151"/>
      <c r="XFD8142" s="116">
        <f t="shared" si="21"/>
        <v>19</v>
      </c>
    </row>
    <row r="8143" spans="1:6 16384:16384" s="116" customFormat="1" ht="15.75">
      <c r="A8143" s="116">
        <v>20</v>
      </c>
      <c r="B8143" s="121" t="s">
        <v>1445</v>
      </c>
      <c r="C8143" s="118" t="s">
        <v>184</v>
      </c>
      <c r="D8143" s="119" t="s">
        <v>2546</v>
      </c>
      <c r="E8143" s="78"/>
      <c r="F8143" s="151"/>
    </row>
    <row r="8144" spans="1:6 16384:16384" s="116" customFormat="1" ht="15.75">
      <c r="A8144" s="116">
        <v>21</v>
      </c>
      <c r="B8144" s="121" t="s">
        <v>1445</v>
      </c>
      <c r="C8144" s="118" t="s">
        <v>40</v>
      </c>
      <c r="D8144" s="119" t="s">
        <v>180</v>
      </c>
      <c r="E8144" s="78"/>
      <c r="F8144" s="151"/>
    </row>
    <row r="8145" spans="1:6" s="116" customFormat="1" ht="15.75">
      <c r="A8145" s="116">
        <v>22</v>
      </c>
      <c r="B8145" s="121" t="s">
        <v>1445</v>
      </c>
      <c r="C8145" s="118" t="s">
        <v>2</v>
      </c>
      <c r="D8145" s="119" t="s">
        <v>182</v>
      </c>
      <c r="E8145" s="78"/>
      <c r="F8145" s="151"/>
    </row>
    <row r="8146" spans="1:6" s="116" customFormat="1" ht="15.75">
      <c r="A8146" s="116">
        <v>23</v>
      </c>
      <c r="B8146" s="121" t="s">
        <v>1445</v>
      </c>
      <c r="C8146" s="118" t="s">
        <v>28</v>
      </c>
      <c r="D8146" s="119" t="s">
        <v>181</v>
      </c>
      <c r="E8146" s="9"/>
      <c r="F8146" s="151"/>
    </row>
    <row r="8147" spans="1:6" s="116" customFormat="1" ht="15.75">
      <c r="A8147" s="116">
        <v>24</v>
      </c>
      <c r="B8147" s="121" t="s">
        <v>1445</v>
      </c>
      <c r="C8147" s="118" t="s">
        <v>28</v>
      </c>
      <c r="D8147" s="119" t="s">
        <v>181</v>
      </c>
      <c r="E8147" s="9"/>
      <c r="F8147" s="151"/>
    </row>
    <row r="8148" spans="1:6" s="116" customFormat="1" ht="15.75">
      <c r="A8148" s="116">
        <v>25</v>
      </c>
      <c r="B8148" s="121" t="s">
        <v>1445</v>
      </c>
      <c r="C8148" s="118" t="s">
        <v>40</v>
      </c>
      <c r="D8148" s="119" t="s">
        <v>180</v>
      </c>
      <c r="E8148" s="9"/>
      <c r="F8148" s="151"/>
    </row>
    <row r="8149" spans="1:6" s="116" customFormat="1" ht="15.75">
      <c r="A8149" s="116">
        <v>26</v>
      </c>
      <c r="B8149" s="121" t="s">
        <v>1445</v>
      </c>
      <c r="C8149" s="118" t="s">
        <v>2</v>
      </c>
      <c r="D8149" s="119" t="s">
        <v>1198</v>
      </c>
      <c r="E8149" s="9"/>
      <c r="F8149" s="151"/>
    </row>
    <row r="8150" spans="1:6" s="116" customFormat="1" ht="15.75">
      <c r="A8150" s="116">
        <v>27</v>
      </c>
      <c r="B8150" s="121" t="s">
        <v>1445</v>
      </c>
      <c r="C8150" s="118" t="s">
        <v>2</v>
      </c>
      <c r="D8150" s="119" t="s">
        <v>1423</v>
      </c>
      <c r="E8150" s="9"/>
      <c r="F8150" s="151"/>
    </row>
    <row r="8151" spans="1:6" s="116" customFormat="1" ht="15.75">
      <c r="A8151" s="116">
        <v>28</v>
      </c>
      <c r="B8151" s="121" t="s">
        <v>1445</v>
      </c>
      <c r="C8151" s="118" t="s">
        <v>2</v>
      </c>
      <c r="D8151" s="119" t="s">
        <v>182</v>
      </c>
      <c r="E8151" s="9"/>
      <c r="F8151" s="151"/>
    </row>
    <row r="8152" spans="1:6" s="116" customFormat="1" ht="15.75">
      <c r="B8152" s="121" t="s">
        <v>1447</v>
      </c>
      <c r="C8152" s="118" t="s">
        <v>28</v>
      </c>
      <c r="D8152" s="119" t="s">
        <v>1118</v>
      </c>
      <c r="E8152" s="120"/>
      <c r="F8152" s="151"/>
    </row>
    <row r="8153" spans="1:6" s="116" customFormat="1" ht="15.75">
      <c r="B8153" s="121" t="s">
        <v>1447</v>
      </c>
      <c r="C8153" s="118" t="s">
        <v>40</v>
      </c>
      <c r="D8153" s="119" t="s">
        <v>180</v>
      </c>
      <c r="E8153" s="120"/>
      <c r="F8153" s="151"/>
    </row>
    <row r="8154" spans="1:6" s="116" customFormat="1" ht="15.75">
      <c r="B8154" s="121" t="s">
        <v>1447</v>
      </c>
      <c r="C8154" s="118" t="s">
        <v>94</v>
      </c>
      <c r="D8154" s="119" t="s">
        <v>1108</v>
      </c>
      <c r="E8154" s="120"/>
      <c r="F8154" s="151"/>
    </row>
    <row r="8155" spans="1:6" s="116" customFormat="1" ht="15.75">
      <c r="B8155" s="121" t="s">
        <v>1447</v>
      </c>
      <c r="C8155" s="118" t="s">
        <v>28</v>
      </c>
      <c r="D8155" s="119" t="s">
        <v>1118</v>
      </c>
      <c r="E8155" s="117"/>
      <c r="F8155" s="151"/>
    </row>
    <row r="8156" spans="1:6" s="116" customFormat="1" ht="15.75">
      <c r="B8156" s="121" t="s">
        <v>1447</v>
      </c>
      <c r="C8156" s="118" t="s">
        <v>28</v>
      </c>
      <c r="D8156" s="119" t="s">
        <v>114</v>
      </c>
      <c r="E8156" s="117"/>
      <c r="F8156" s="151"/>
    </row>
    <row r="8157" spans="1:6" s="116" customFormat="1" ht="15.75">
      <c r="B8157" s="121" t="s">
        <v>1447</v>
      </c>
      <c r="C8157" s="118" t="s">
        <v>2</v>
      </c>
      <c r="D8157" s="119" t="s">
        <v>182</v>
      </c>
      <c r="E8157" s="117"/>
      <c r="F8157" s="151"/>
    </row>
    <row r="8158" spans="1:6" s="116" customFormat="1" ht="15.75">
      <c r="B8158" s="121" t="s">
        <v>1447</v>
      </c>
      <c r="C8158" s="118" t="s">
        <v>94</v>
      </c>
      <c r="D8158" s="119" t="s">
        <v>1108</v>
      </c>
      <c r="E8158" s="120"/>
      <c r="F8158" s="151"/>
    </row>
    <row r="8159" spans="1:6" s="116" customFormat="1" ht="15.75">
      <c r="B8159" s="121" t="s">
        <v>1447</v>
      </c>
      <c r="C8159" s="118" t="s">
        <v>28</v>
      </c>
      <c r="D8159" s="119" t="s">
        <v>114</v>
      </c>
      <c r="E8159" s="117"/>
      <c r="F8159" s="151"/>
    </row>
    <row r="8160" spans="1:6" s="116" customFormat="1" ht="15.75">
      <c r="B8160" s="121" t="s">
        <v>1447</v>
      </c>
      <c r="C8160" s="118" t="s">
        <v>40</v>
      </c>
      <c r="D8160" s="119" t="s">
        <v>43</v>
      </c>
      <c r="E8160" s="120"/>
      <c r="F8160" s="151"/>
    </row>
    <row r="8161" spans="2:6" s="116" customFormat="1" ht="15.75">
      <c r="B8161" s="121" t="s">
        <v>1447</v>
      </c>
      <c r="C8161" s="118" t="s">
        <v>94</v>
      </c>
      <c r="D8161" s="119" t="s">
        <v>1108</v>
      </c>
      <c r="E8161" s="111"/>
      <c r="F8161" s="151"/>
    </row>
    <row r="8162" spans="2:6" s="116" customFormat="1" ht="15.75">
      <c r="B8162" s="121" t="s">
        <v>1447</v>
      </c>
      <c r="C8162" s="118" t="s">
        <v>40</v>
      </c>
      <c r="D8162" s="119" t="s">
        <v>43</v>
      </c>
      <c r="E8162" s="112"/>
      <c r="F8162" s="151"/>
    </row>
    <row r="8163" spans="2:6" s="116" customFormat="1" ht="15.75">
      <c r="B8163" s="121" t="s">
        <v>1447</v>
      </c>
      <c r="C8163" s="118" t="s">
        <v>40</v>
      </c>
      <c r="D8163" s="119" t="s">
        <v>43</v>
      </c>
      <c r="E8163" s="112"/>
      <c r="F8163" s="151"/>
    </row>
    <row r="8164" spans="2:6" s="116" customFormat="1">
      <c r="B8164" s="121" t="s">
        <v>1447</v>
      </c>
      <c r="C8164" s="118" t="s">
        <v>40</v>
      </c>
      <c r="D8164" s="119" t="s">
        <v>43</v>
      </c>
      <c r="E8164" s="113"/>
      <c r="F8164" s="151"/>
    </row>
    <row r="8165" spans="2:6" s="116" customFormat="1">
      <c r="B8165" s="121" t="s">
        <v>1447</v>
      </c>
      <c r="C8165" s="118" t="s">
        <v>28</v>
      </c>
      <c r="D8165" s="119" t="s">
        <v>126</v>
      </c>
      <c r="E8165" s="32"/>
      <c r="F8165" s="151"/>
    </row>
    <row r="8166" spans="2:6" s="116" customFormat="1" ht="15.75">
      <c r="B8166" s="121" t="s">
        <v>1447</v>
      </c>
      <c r="C8166" s="118" t="s">
        <v>40</v>
      </c>
      <c r="D8166" s="119" t="s">
        <v>1448</v>
      </c>
      <c r="E8166" s="120"/>
      <c r="F8166" s="151"/>
    </row>
    <row r="8167" spans="2:6" s="116" customFormat="1" ht="15.75">
      <c r="B8167" s="121" t="s">
        <v>1447</v>
      </c>
      <c r="C8167" s="118" t="s">
        <v>28</v>
      </c>
      <c r="D8167" s="119" t="s">
        <v>181</v>
      </c>
      <c r="E8167" s="78"/>
      <c r="F8167" s="151"/>
    </row>
    <row r="8168" spans="2:6" s="116" customFormat="1" ht="15.75">
      <c r="B8168" s="121" t="s">
        <v>1447</v>
      </c>
      <c r="C8168" s="118" t="s">
        <v>40</v>
      </c>
      <c r="D8168" s="119" t="s">
        <v>1192</v>
      </c>
      <c r="E8168" s="78"/>
      <c r="F8168" s="151"/>
    </row>
    <row r="8169" spans="2:6" s="116" customFormat="1" ht="15.75">
      <c r="B8169" s="121" t="s">
        <v>1447</v>
      </c>
      <c r="C8169" s="118" t="s">
        <v>28</v>
      </c>
      <c r="D8169" s="119" t="s">
        <v>1287</v>
      </c>
      <c r="E8169" s="78"/>
      <c r="F8169" s="151"/>
    </row>
    <row r="8170" spans="2:6" s="116" customFormat="1" ht="15.75">
      <c r="B8170" s="121" t="s">
        <v>1447</v>
      </c>
      <c r="C8170" s="118" t="s">
        <v>28</v>
      </c>
      <c r="D8170" s="119" t="s">
        <v>1287</v>
      </c>
      <c r="E8170" s="78"/>
      <c r="F8170" s="151"/>
    </row>
    <row r="8171" spans="2:6" s="116" customFormat="1" ht="15.75">
      <c r="B8171" s="121" t="s">
        <v>1447</v>
      </c>
      <c r="C8171" s="118" t="s">
        <v>155</v>
      </c>
      <c r="D8171" s="119" t="s">
        <v>156</v>
      </c>
      <c r="E8171" s="78"/>
      <c r="F8171" s="151"/>
    </row>
    <row r="8172" spans="2:6" s="116" customFormat="1" ht="15.75">
      <c r="B8172" s="121" t="s">
        <v>1449</v>
      </c>
      <c r="C8172" s="118" t="s">
        <v>392</v>
      </c>
      <c r="D8172" s="119" t="s">
        <v>1115</v>
      </c>
      <c r="E8172" s="120"/>
      <c r="F8172" s="151"/>
    </row>
    <row r="8173" spans="2:6" s="116" customFormat="1" ht="15.75">
      <c r="B8173" s="121" t="s">
        <v>1449</v>
      </c>
      <c r="C8173" s="118" t="s">
        <v>28</v>
      </c>
      <c r="D8173" s="119" t="s">
        <v>1187</v>
      </c>
      <c r="E8173" s="120"/>
      <c r="F8173" s="151"/>
    </row>
    <row r="8174" spans="2:6" s="116" customFormat="1" ht="15.75">
      <c r="B8174" s="121" t="s">
        <v>1449</v>
      </c>
      <c r="C8174" s="118" t="s">
        <v>28</v>
      </c>
      <c r="D8174" s="119" t="s">
        <v>1118</v>
      </c>
      <c r="E8174" s="120"/>
      <c r="F8174" s="151"/>
    </row>
    <row r="8175" spans="2:6" s="116" customFormat="1" ht="15.75">
      <c r="B8175" s="121" t="s">
        <v>1449</v>
      </c>
      <c r="C8175" s="118" t="s">
        <v>40</v>
      </c>
      <c r="D8175" s="119" t="s">
        <v>180</v>
      </c>
      <c r="E8175" s="117"/>
      <c r="F8175" s="151"/>
    </row>
    <row r="8176" spans="2:6" s="116" customFormat="1" ht="15.75">
      <c r="B8176" s="121" t="s">
        <v>1449</v>
      </c>
      <c r="C8176" s="118" t="s">
        <v>40</v>
      </c>
      <c r="D8176" s="119" t="s">
        <v>180</v>
      </c>
      <c r="E8176" s="117"/>
      <c r="F8176" s="151"/>
    </row>
    <row r="8177" spans="2:6" s="116" customFormat="1" ht="15.75">
      <c r="B8177" s="121" t="s">
        <v>1449</v>
      </c>
      <c r="C8177" s="118" t="s">
        <v>28</v>
      </c>
      <c r="D8177" s="119" t="s">
        <v>1212</v>
      </c>
      <c r="E8177" s="117"/>
      <c r="F8177" s="151"/>
    </row>
    <row r="8178" spans="2:6" s="116" customFormat="1" ht="15.75">
      <c r="B8178" s="121" t="s">
        <v>1449</v>
      </c>
      <c r="C8178" s="118" t="s">
        <v>28</v>
      </c>
      <c r="D8178" s="119" t="s">
        <v>549</v>
      </c>
      <c r="E8178" s="120"/>
      <c r="F8178" s="151"/>
    </row>
    <row r="8179" spans="2:6" s="116" customFormat="1" ht="15.75">
      <c r="B8179" s="121" t="s">
        <v>1449</v>
      </c>
      <c r="C8179" s="118" t="s">
        <v>2</v>
      </c>
      <c r="D8179" s="119" t="s">
        <v>182</v>
      </c>
      <c r="E8179" s="117"/>
      <c r="F8179" s="151"/>
    </row>
    <row r="8180" spans="2:6" s="116" customFormat="1" ht="15.75">
      <c r="B8180" s="121" t="s">
        <v>1449</v>
      </c>
      <c r="C8180" s="118" t="s">
        <v>28</v>
      </c>
      <c r="D8180" s="119" t="s">
        <v>107</v>
      </c>
      <c r="E8180" s="120"/>
      <c r="F8180" s="151"/>
    </row>
    <row r="8181" spans="2:6" s="116" customFormat="1" ht="15.75">
      <c r="B8181" s="121" t="s">
        <v>1449</v>
      </c>
      <c r="C8181" s="118" t="s">
        <v>28</v>
      </c>
      <c r="D8181" s="119" t="s">
        <v>431</v>
      </c>
      <c r="E8181" s="111"/>
      <c r="F8181" s="151"/>
    </row>
    <row r="8182" spans="2:6" s="116" customFormat="1" ht="15.75">
      <c r="B8182" s="121" t="s">
        <v>1449</v>
      </c>
      <c r="C8182" s="118" t="s">
        <v>40</v>
      </c>
      <c r="D8182" s="119" t="s">
        <v>180</v>
      </c>
      <c r="E8182" s="112"/>
      <c r="F8182" s="151"/>
    </row>
    <row r="8183" spans="2:6" s="116" customFormat="1" ht="15.75">
      <c r="B8183" s="121" t="s">
        <v>1449</v>
      </c>
      <c r="C8183" s="118" t="s">
        <v>184</v>
      </c>
      <c r="D8183" s="119" t="s">
        <v>184</v>
      </c>
      <c r="E8183" s="112"/>
      <c r="F8183" s="151"/>
    </row>
    <row r="8184" spans="2:6" s="116" customFormat="1">
      <c r="B8184" s="121" t="s">
        <v>1449</v>
      </c>
      <c r="C8184" s="118" t="s">
        <v>28</v>
      </c>
      <c r="D8184" s="119" t="s">
        <v>850</v>
      </c>
      <c r="E8184" s="113"/>
      <c r="F8184" s="151"/>
    </row>
    <row r="8185" spans="2:6" s="116" customFormat="1">
      <c r="B8185" s="121" t="s">
        <v>1449</v>
      </c>
      <c r="C8185" s="118" t="s">
        <v>28</v>
      </c>
      <c r="D8185" s="119" t="s">
        <v>850</v>
      </c>
      <c r="E8185" s="32"/>
      <c r="F8185" s="151"/>
    </row>
    <row r="8186" spans="2:6" s="116" customFormat="1" ht="15.75">
      <c r="B8186" s="121" t="s">
        <v>1449</v>
      </c>
      <c r="C8186" s="118" t="s">
        <v>28</v>
      </c>
      <c r="D8186" s="119" t="s">
        <v>850</v>
      </c>
      <c r="E8186" s="120"/>
      <c r="F8186" s="151"/>
    </row>
    <row r="8187" spans="2:6" s="116" customFormat="1" ht="15.75">
      <c r="B8187" s="121" t="s">
        <v>1449</v>
      </c>
      <c r="C8187" s="118" t="s">
        <v>2</v>
      </c>
      <c r="D8187" s="119" t="s">
        <v>1270</v>
      </c>
      <c r="E8187" s="78"/>
      <c r="F8187" s="151"/>
    </row>
    <row r="8188" spans="2:6" s="116" customFormat="1" ht="15.75">
      <c r="B8188" s="121" t="s">
        <v>1449</v>
      </c>
      <c r="C8188" s="118" t="s">
        <v>28</v>
      </c>
      <c r="D8188" s="119" t="s">
        <v>549</v>
      </c>
      <c r="E8188" s="78"/>
      <c r="F8188" s="151"/>
    </row>
    <row r="8189" spans="2:6" s="116" customFormat="1" ht="15.75">
      <c r="B8189" s="121" t="s">
        <v>1450</v>
      </c>
      <c r="C8189" s="118" t="s">
        <v>28</v>
      </c>
      <c r="D8189" s="119" t="s">
        <v>1118</v>
      </c>
      <c r="E8189" s="120"/>
      <c r="F8189" s="151"/>
    </row>
    <row r="8190" spans="2:6" s="116" customFormat="1" ht="15.75">
      <c r="B8190" s="121" t="s">
        <v>1450</v>
      </c>
      <c r="C8190" s="118" t="s">
        <v>392</v>
      </c>
      <c r="D8190" s="119" t="s">
        <v>1115</v>
      </c>
      <c r="E8190" s="120"/>
      <c r="F8190" s="151"/>
    </row>
    <row r="8191" spans="2:6" s="116" customFormat="1" ht="15.75">
      <c r="B8191" s="121" t="s">
        <v>1450</v>
      </c>
      <c r="C8191" s="118" t="s">
        <v>392</v>
      </c>
      <c r="D8191" s="119" t="s">
        <v>1115</v>
      </c>
      <c r="E8191" s="120"/>
      <c r="F8191" s="151"/>
    </row>
    <row r="8192" spans="2:6" s="116" customFormat="1" ht="15.75">
      <c r="B8192" s="121" t="s">
        <v>1450</v>
      </c>
      <c r="C8192" s="118" t="s">
        <v>40</v>
      </c>
      <c r="D8192" s="119" t="s">
        <v>1451</v>
      </c>
      <c r="E8192" s="117"/>
      <c r="F8192" s="151"/>
    </row>
    <row r="8193" spans="2:6" s="116" customFormat="1" ht="15.75">
      <c r="B8193" s="121" t="s">
        <v>1450</v>
      </c>
      <c r="C8193" s="118" t="s">
        <v>40</v>
      </c>
      <c r="D8193" s="119" t="s">
        <v>1192</v>
      </c>
      <c r="E8193" s="117"/>
      <c r="F8193" s="151"/>
    </row>
    <row r="8194" spans="2:6" s="116" customFormat="1" ht="15.75">
      <c r="B8194" s="121" t="s">
        <v>1450</v>
      </c>
      <c r="C8194" s="118" t="s">
        <v>28</v>
      </c>
      <c r="D8194" s="119" t="s">
        <v>850</v>
      </c>
      <c r="E8194" s="117"/>
      <c r="F8194" s="151"/>
    </row>
    <row r="8195" spans="2:6" s="116" customFormat="1" ht="15.75">
      <c r="B8195" s="121" t="s">
        <v>1450</v>
      </c>
      <c r="C8195" s="118" t="s">
        <v>28</v>
      </c>
      <c r="D8195" s="119" t="s">
        <v>850</v>
      </c>
      <c r="E8195" s="120"/>
      <c r="F8195" s="151"/>
    </row>
    <row r="8196" spans="2:6" s="116" customFormat="1" ht="15.75">
      <c r="B8196" s="121" t="s">
        <v>1450</v>
      </c>
      <c r="C8196" s="118" t="s">
        <v>184</v>
      </c>
      <c r="D8196" s="119" t="s">
        <v>2546</v>
      </c>
      <c r="E8196" s="117"/>
      <c r="F8196" s="151"/>
    </row>
    <row r="8197" spans="2:6" s="116" customFormat="1" ht="15.75">
      <c r="B8197" s="121" t="s">
        <v>1450</v>
      </c>
      <c r="C8197" s="118" t="s">
        <v>94</v>
      </c>
      <c r="D8197" s="119" t="s">
        <v>1410</v>
      </c>
      <c r="E8197" s="120"/>
      <c r="F8197" s="151"/>
    </row>
    <row r="8198" spans="2:6" s="116" customFormat="1" ht="15.75">
      <c r="B8198" s="121" t="s">
        <v>1450</v>
      </c>
      <c r="C8198" s="118" t="s">
        <v>18</v>
      </c>
      <c r="D8198" s="118" t="s">
        <v>112</v>
      </c>
      <c r="E8198" s="111"/>
      <c r="F8198" s="151"/>
    </row>
    <row r="8199" spans="2:6" s="116" customFormat="1" ht="15.75">
      <c r="B8199" s="121" t="s">
        <v>1450</v>
      </c>
      <c r="C8199" s="118" t="s">
        <v>28</v>
      </c>
      <c r="D8199" s="118" t="s">
        <v>850</v>
      </c>
      <c r="E8199" s="112"/>
      <c r="F8199" s="151"/>
    </row>
    <row r="8200" spans="2:6" s="116" customFormat="1" ht="15.75">
      <c r="B8200" s="121" t="s">
        <v>1450</v>
      </c>
      <c r="C8200" s="118" t="s">
        <v>2</v>
      </c>
      <c r="D8200" s="119" t="s">
        <v>1270</v>
      </c>
      <c r="E8200" s="112"/>
      <c r="F8200" s="151"/>
    </row>
    <row r="8201" spans="2:6" s="116" customFormat="1">
      <c r="B8201" s="121" t="s">
        <v>1450</v>
      </c>
      <c r="C8201" s="118" t="s">
        <v>28</v>
      </c>
      <c r="D8201" s="119" t="s">
        <v>850</v>
      </c>
      <c r="E8201" s="113"/>
      <c r="F8201" s="151"/>
    </row>
    <row r="8202" spans="2:6" s="116" customFormat="1">
      <c r="B8202" s="121" t="s">
        <v>1450</v>
      </c>
      <c r="C8202" s="118" t="s">
        <v>28</v>
      </c>
      <c r="D8202" s="119" t="s">
        <v>850</v>
      </c>
      <c r="E8202" s="32"/>
      <c r="F8202" s="151"/>
    </row>
    <row r="8203" spans="2:6" s="116" customFormat="1" ht="15.75">
      <c r="B8203" s="121" t="s">
        <v>1450</v>
      </c>
      <c r="C8203" s="118" t="s">
        <v>155</v>
      </c>
      <c r="D8203" s="119" t="s">
        <v>156</v>
      </c>
      <c r="E8203" s="120"/>
      <c r="F8203" s="151"/>
    </row>
    <row r="8204" spans="2:6" s="116" customFormat="1" ht="15.75">
      <c r="B8204" s="121" t="s">
        <v>1450</v>
      </c>
      <c r="C8204" s="118" t="s">
        <v>40</v>
      </c>
      <c r="D8204" s="119" t="s">
        <v>180</v>
      </c>
      <c r="E8204" s="78"/>
      <c r="F8204" s="151"/>
    </row>
    <row r="8205" spans="2:6" s="116" customFormat="1" ht="15.75">
      <c r="B8205" s="121" t="s">
        <v>1450</v>
      </c>
      <c r="C8205" s="118" t="s">
        <v>2</v>
      </c>
      <c r="D8205" s="119" t="s">
        <v>182</v>
      </c>
      <c r="E8205" s="78"/>
      <c r="F8205" s="151"/>
    </row>
    <row r="8206" spans="2:6" s="116" customFormat="1" ht="15.75">
      <c r="B8206" s="121" t="s">
        <v>1450</v>
      </c>
      <c r="C8206" s="118" t="s">
        <v>2</v>
      </c>
      <c r="D8206" s="119" t="s">
        <v>105</v>
      </c>
      <c r="E8206" s="78"/>
      <c r="F8206" s="151"/>
    </row>
    <row r="8207" spans="2:6" s="116" customFormat="1" ht="15.75">
      <c r="B8207" s="121">
        <v>41628</v>
      </c>
      <c r="C8207" s="118" t="s">
        <v>28</v>
      </c>
      <c r="D8207" s="119" t="s">
        <v>431</v>
      </c>
      <c r="E8207" s="120"/>
      <c r="F8207" s="151"/>
    </row>
    <row r="8208" spans="2:6" s="116" customFormat="1" ht="15.75">
      <c r="B8208" s="121">
        <v>41628</v>
      </c>
      <c r="C8208" s="118" t="s">
        <v>94</v>
      </c>
      <c r="D8208" s="119" t="s">
        <v>1316</v>
      </c>
      <c r="E8208" s="120"/>
      <c r="F8208" s="151"/>
    </row>
    <row r="8209" spans="2:6" s="116" customFormat="1" ht="15.75">
      <c r="B8209" s="121">
        <v>41628</v>
      </c>
      <c r="C8209" s="118" t="s">
        <v>18</v>
      </c>
      <c r="D8209" s="119" t="s">
        <v>1271</v>
      </c>
      <c r="E8209" s="120"/>
      <c r="F8209" s="151"/>
    </row>
    <row r="8210" spans="2:6" s="116" customFormat="1" ht="15.75">
      <c r="B8210" s="121">
        <v>41628</v>
      </c>
      <c r="C8210" s="118" t="s">
        <v>184</v>
      </c>
      <c r="D8210" s="119" t="s">
        <v>2546</v>
      </c>
      <c r="E8210" s="117"/>
      <c r="F8210" s="151"/>
    </row>
    <row r="8211" spans="2:6" s="116" customFormat="1" ht="15.75">
      <c r="B8211" s="121">
        <v>41628</v>
      </c>
      <c r="C8211" s="118" t="s">
        <v>155</v>
      </c>
      <c r="D8211" s="119" t="s">
        <v>1110</v>
      </c>
      <c r="E8211" s="117"/>
      <c r="F8211" s="151"/>
    </row>
    <row r="8212" spans="2:6" s="116" customFormat="1" ht="15.75">
      <c r="B8212" s="121">
        <v>41628</v>
      </c>
      <c r="C8212" s="118" t="s">
        <v>94</v>
      </c>
      <c r="D8212" s="119" t="s">
        <v>1316</v>
      </c>
      <c r="E8212" s="120"/>
      <c r="F8212" s="151"/>
    </row>
    <row r="8213" spans="2:6" s="116" customFormat="1" ht="15.75">
      <c r="B8213" s="121">
        <v>41628</v>
      </c>
      <c r="C8213" s="118" t="s">
        <v>40</v>
      </c>
      <c r="D8213" s="118" t="s">
        <v>180</v>
      </c>
      <c r="E8213" s="117"/>
      <c r="F8213" s="151"/>
    </row>
    <row r="8214" spans="2:6" s="116" customFormat="1" ht="15.75">
      <c r="B8214" s="121">
        <v>41628</v>
      </c>
      <c r="C8214" s="118" t="s">
        <v>2</v>
      </c>
      <c r="D8214" s="118" t="s">
        <v>1160</v>
      </c>
      <c r="E8214" s="120"/>
      <c r="F8214" s="151"/>
    </row>
    <row r="8215" spans="2:6" s="116" customFormat="1" ht="15.75">
      <c r="B8215" s="121">
        <v>41628</v>
      </c>
      <c r="C8215" s="118" t="s">
        <v>28</v>
      </c>
      <c r="D8215" s="119" t="s">
        <v>431</v>
      </c>
      <c r="E8215" s="111"/>
      <c r="F8215" s="151"/>
    </row>
    <row r="8216" spans="2:6" s="116" customFormat="1" ht="15.75">
      <c r="B8216" s="121">
        <v>41628</v>
      </c>
      <c r="C8216" s="118" t="s">
        <v>2</v>
      </c>
      <c r="D8216" s="119" t="s">
        <v>182</v>
      </c>
      <c r="E8216" s="112"/>
      <c r="F8216" s="151"/>
    </row>
    <row r="8217" spans="2:6" s="116" customFormat="1" ht="15.75">
      <c r="B8217" s="121">
        <v>41628</v>
      </c>
      <c r="C8217" s="118" t="s">
        <v>40</v>
      </c>
      <c r="D8217" s="119" t="s">
        <v>1192</v>
      </c>
      <c r="E8217" s="112"/>
      <c r="F8217" s="151"/>
    </row>
    <row r="8218" spans="2:6" s="116" customFormat="1">
      <c r="B8218" s="121">
        <v>41628</v>
      </c>
      <c r="C8218" s="118" t="s">
        <v>28</v>
      </c>
      <c r="D8218" s="119" t="s">
        <v>107</v>
      </c>
      <c r="E8218" s="113"/>
      <c r="F8218" s="151"/>
    </row>
    <row r="8219" spans="2:6" s="116" customFormat="1">
      <c r="B8219" s="121">
        <v>41628</v>
      </c>
      <c r="C8219" s="118" t="s">
        <v>94</v>
      </c>
      <c r="D8219" s="119" t="s">
        <v>1108</v>
      </c>
      <c r="E8219" s="32"/>
      <c r="F8219" s="151"/>
    </row>
    <row r="8220" spans="2:6" s="116" customFormat="1" ht="15.75">
      <c r="B8220" s="121">
        <v>41628</v>
      </c>
      <c r="C8220" s="118" t="s">
        <v>40</v>
      </c>
      <c r="D8220" s="119" t="s">
        <v>180</v>
      </c>
      <c r="E8220" s="120"/>
      <c r="F8220" s="151"/>
    </row>
    <row r="8221" spans="2:6" s="116" customFormat="1" ht="15.75">
      <c r="B8221" s="121">
        <v>41628</v>
      </c>
      <c r="C8221" s="118" t="s">
        <v>28</v>
      </c>
      <c r="D8221" s="119" t="s">
        <v>114</v>
      </c>
      <c r="E8221" s="78"/>
      <c r="F8221" s="151"/>
    </row>
    <row r="8222" spans="2:6" s="116" customFormat="1" ht="15.75">
      <c r="B8222" s="121">
        <v>41628</v>
      </c>
      <c r="C8222" s="118" t="s">
        <v>28</v>
      </c>
      <c r="D8222" s="119" t="s">
        <v>107</v>
      </c>
      <c r="E8222" s="78"/>
      <c r="F8222" s="151"/>
    </row>
    <row r="8223" spans="2:6" s="116" customFormat="1" ht="15.75">
      <c r="B8223" s="121">
        <v>41628</v>
      </c>
      <c r="C8223" s="118" t="s">
        <v>28</v>
      </c>
      <c r="D8223" s="119" t="s">
        <v>126</v>
      </c>
      <c r="E8223" s="78"/>
      <c r="F8223" s="151"/>
    </row>
    <row r="8224" spans="2:6" s="116" customFormat="1" ht="15.75">
      <c r="B8224" s="121">
        <v>41629</v>
      </c>
      <c r="C8224" s="118" t="s">
        <v>28</v>
      </c>
      <c r="D8224" s="119" t="s">
        <v>1118</v>
      </c>
      <c r="E8224" s="120" t="s">
        <v>1104</v>
      </c>
      <c r="F8224" s="151"/>
    </row>
    <row r="8225" spans="2:6" s="116" customFormat="1" ht="15.75">
      <c r="B8225" s="121">
        <v>41629</v>
      </c>
      <c r="C8225" s="118" t="s">
        <v>40</v>
      </c>
      <c r="D8225" s="119" t="s">
        <v>180</v>
      </c>
      <c r="E8225" s="120" t="s">
        <v>1104</v>
      </c>
      <c r="F8225" s="151"/>
    </row>
    <row r="8226" spans="2:6" s="116" customFormat="1" ht="15.75">
      <c r="B8226" s="121">
        <v>41629</v>
      </c>
      <c r="C8226" s="118" t="s">
        <v>40</v>
      </c>
      <c r="D8226" s="119" t="s">
        <v>43</v>
      </c>
      <c r="E8226" s="120" t="s">
        <v>1104</v>
      </c>
      <c r="F8226" s="151"/>
    </row>
    <row r="8227" spans="2:6" s="116" customFormat="1" ht="15.75">
      <c r="B8227" s="121">
        <v>41629</v>
      </c>
      <c r="C8227" s="118" t="s">
        <v>184</v>
      </c>
      <c r="D8227" s="119" t="s">
        <v>2550</v>
      </c>
      <c r="E8227" s="117" t="s">
        <v>1104</v>
      </c>
      <c r="F8227" s="151"/>
    </row>
    <row r="8228" spans="2:6" s="116" customFormat="1" ht="15.75">
      <c r="B8228" s="121">
        <v>41629</v>
      </c>
      <c r="C8228" s="118" t="s">
        <v>28</v>
      </c>
      <c r="D8228" s="119" t="s">
        <v>30</v>
      </c>
      <c r="E8228" s="117" t="s">
        <v>1104</v>
      </c>
      <c r="F8228" s="151"/>
    </row>
    <row r="8229" spans="2:6" s="116" customFormat="1" ht="15.75">
      <c r="B8229" s="121">
        <v>41629</v>
      </c>
      <c r="C8229" s="118" t="s">
        <v>28</v>
      </c>
      <c r="D8229" s="119" t="s">
        <v>1118</v>
      </c>
      <c r="E8229" s="117" t="s">
        <v>1104</v>
      </c>
      <c r="F8229" s="151"/>
    </row>
    <row r="8230" spans="2:6" s="116" customFormat="1" ht="15.75">
      <c r="B8230" s="121">
        <v>41629</v>
      </c>
      <c r="C8230" s="118" t="s">
        <v>1452</v>
      </c>
      <c r="D8230" s="119" t="s">
        <v>1453</v>
      </c>
      <c r="E8230" s="120" t="s">
        <v>1104</v>
      </c>
      <c r="F8230" s="151"/>
    </row>
    <row r="8231" spans="2:6" s="116" customFormat="1" ht="15.75">
      <c r="B8231" s="121">
        <v>41629</v>
      </c>
      <c r="C8231" s="118" t="s">
        <v>40</v>
      </c>
      <c r="D8231" s="119" t="s">
        <v>180</v>
      </c>
      <c r="E8231" s="117" t="s">
        <v>1104</v>
      </c>
      <c r="F8231" s="151"/>
    </row>
    <row r="8232" spans="2:6" s="116" customFormat="1" ht="15.75">
      <c r="B8232" s="121">
        <v>41629</v>
      </c>
      <c r="C8232" s="118" t="s">
        <v>18</v>
      </c>
      <c r="D8232" s="119" t="s">
        <v>1454</v>
      </c>
      <c r="E8232" s="120" t="s">
        <v>1104</v>
      </c>
      <c r="F8232" s="151"/>
    </row>
    <row r="8233" spans="2:6" s="116" customFormat="1" ht="15.75">
      <c r="B8233" s="121">
        <v>41629</v>
      </c>
      <c r="C8233" s="118" t="s">
        <v>40</v>
      </c>
      <c r="D8233" s="119" t="s">
        <v>180</v>
      </c>
      <c r="E8233" s="111" t="s">
        <v>1104</v>
      </c>
      <c r="F8233" s="151"/>
    </row>
    <row r="8234" spans="2:6" s="116" customFormat="1" ht="15.75">
      <c r="B8234" s="121">
        <v>41629</v>
      </c>
      <c r="C8234" s="118" t="s">
        <v>18</v>
      </c>
      <c r="D8234" s="119" t="s">
        <v>1455</v>
      </c>
      <c r="E8234" s="112" t="s">
        <v>1104</v>
      </c>
      <c r="F8234" s="151"/>
    </row>
    <row r="8235" spans="2:6" s="116" customFormat="1" ht="15.75">
      <c r="B8235" s="121">
        <v>41629</v>
      </c>
      <c r="C8235" s="118" t="s">
        <v>94</v>
      </c>
      <c r="D8235" s="119" t="s">
        <v>1108</v>
      </c>
      <c r="E8235" s="112" t="s">
        <v>1104</v>
      </c>
      <c r="F8235" s="151"/>
    </row>
    <row r="8236" spans="2:6" s="116" customFormat="1" ht="15.75">
      <c r="B8236" s="121">
        <v>41629</v>
      </c>
      <c r="C8236" s="118" t="s">
        <v>2</v>
      </c>
      <c r="D8236" s="119" t="s">
        <v>182</v>
      </c>
      <c r="E8236" s="112" t="s">
        <v>1104</v>
      </c>
      <c r="F8236" s="151"/>
    </row>
    <row r="8237" spans="2:6" s="116" customFormat="1" ht="15.75">
      <c r="B8237" s="121">
        <v>41629</v>
      </c>
      <c r="C8237" s="118" t="s">
        <v>184</v>
      </c>
      <c r="D8237" s="119" t="s">
        <v>2550</v>
      </c>
      <c r="E8237" s="112" t="s">
        <v>1104</v>
      </c>
      <c r="F8237" s="151"/>
    </row>
    <row r="8238" spans="2:6" s="116" customFormat="1" ht="15.75">
      <c r="B8238" s="121">
        <v>41629</v>
      </c>
      <c r="C8238" s="118" t="s">
        <v>40</v>
      </c>
      <c r="D8238" s="118" t="s">
        <v>180</v>
      </c>
      <c r="E8238" s="112" t="s">
        <v>1104</v>
      </c>
      <c r="F8238" s="151"/>
    </row>
    <row r="8239" spans="2:6" s="116" customFormat="1" ht="15.75">
      <c r="B8239" s="121">
        <v>41629</v>
      </c>
      <c r="C8239" s="118" t="s">
        <v>40</v>
      </c>
      <c r="D8239" s="118" t="s">
        <v>180</v>
      </c>
      <c r="E8239" s="112" t="s">
        <v>1104</v>
      </c>
      <c r="F8239" s="151"/>
    </row>
    <row r="8240" spans="2:6" s="116" customFormat="1" ht="15.75">
      <c r="B8240" s="121">
        <v>41629</v>
      </c>
      <c r="C8240" s="118" t="s">
        <v>40</v>
      </c>
      <c r="D8240" s="118" t="s">
        <v>43</v>
      </c>
      <c r="E8240" s="112" t="s">
        <v>1104</v>
      </c>
      <c r="F8240" s="151"/>
    </row>
    <row r="8241" spans="2:6" s="116" customFormat="1" ht="15.75">
      <c r="B8241" s="121">
        <v>41629</v>
      </c>
      <c r="C8241" s="118" t="s">
        <v>2</v>
      </c>
      <c r="D8241" s="118" t="s">
        <v>1270</v>
      </c>
      <c r="E8241" s="112" t="s">
        <v>1104</v>
      </c>
      <c r="F8241" s="151"/>
    </row>
    <row r="8242" spans="2:6" s="116" customFormat="1" ht="15.75">
      <c r="B8242" s="121">
        <v>41629</v>
      </c>
      <c r="C8242" s="118" t="s">
        <v>28</v>
      </c>
      <c r="D8242" s="118" t="s">
        <v>126</v>
      </c>
      <c r="E8242" s="112" t="s">
        <v>1104</v>
      </c>
      <c r="F8242" s="151"/>
    </row>
    <row r="8243" spans="2:6" s="116" customFormat="1" ht="15.75">
      <c r="B8243" s="121">
        <v>41631</v>
      </c>
      <c r="C8243" s="118" t="s">
        <v>28</v>
      </c>
      <c r="D8243" s="119" t="s">
        <v>1277</v>
      </c>
      <c r="E8243" s="120"/>
      <c r="F8243" s="151"/>
    </row>
    <row r="8244" spans="2:6" s="116" customFormat="1" ht="15.75">
      <c r="B8244" s="121">
        <v>41631</v>
      </c>
      <c r="C8244" s="118" t="s">
        <v>40</v>
      </c>
      <c r="D8244" s="119" t="s">
        <v>43</v>
      </c>
      <c r="E8244" s="120"/>
      <c r="F8244" s="151"/>
    </row>
    <row r="8245" spans="2:6" s="116" customFormat="1" ht="15.75">
      <c r="B8245" s="121">
        <v>41631</v>
      </c>
      <c r="C8245" s="118" t="s">
        <v>40</v>
      </c>
      <c r="D8245" s="119" t="s">
        <v>43</v>
      </c>
      <c r="E8245" s="120"/>
      <c r="F8245" s="151"/>
    </row>
    <row r="8246" spans="2:6" s="116" customFormat="1" ht="15.75">
      <c r="B8246" s="121">
        <v>41631</v>
      </c>
      <c r="C8246" s="118" t="s">
        <v>28</v>
      </c>
      <c r="D8246" s="119" t="s">
        <v>107</v>
      </c>
      <c r="E8246" s="117"/>
      <c r="F8246" s="151"/>
    </row>
    <row r="8247" spans="2:6" s="116" customFormat="1" ht="15.75">
      <c r="B8247" s="121">
        <v>41631</v>
      </c>
      <c r="C8247" s="118" t="s">
        <v>28</v>
      </c>
      <c r="D8247" s="119" t="s">
        <v>1118</v>
      </c>
      <c r="E8247" s="117"/>
      <c r="F8247" s="151"/>
    </row>
    <row r="8248" spans="2:6" s="116" customFormat="1" ht="15.75">
      <c r="B8248" s="121">
        <v>41631</v>
      </c>
      <c r="C8248" s="118" t="s">
        <v>40</v>
      </c>
      <c r="D8248" s="119" t="s">
        <v>43</v>
      </c>
      <c r="E8248" s="117"/>
      <c r="F8248" s="151"/>
    </row>
    <row r="8249" spans="2:6" s="116" customFormat="1" ht="15.75">
      <c r="B8249" s="121">
        <v>41631</v>
      </c>
      <c r="C8249" s="118" t="s">
        <v>40</v>
      </c>
      <c r="D8249" s="119" t="s">
        <v>1218</v>
      </c>
      <c r="E8249" s="120"/>
      <c r="F8249" s="151"/>
    </row>
    <row r="8250" spans="2:6" s="116" customFormat="1" ht="15.75">
      <c r="B8250" s="121">
        <v>41631</v>
      </c>
      <c r="C8250" s="118" t="s">
        <v>2</v>
      </c>
      <c r="D8250" s="119" t="s">
        <v>182</v>
      </c>
      <c r="E8250" s="117"/>
      <c r="F8250" s="151"/>
    </row>
    <row r="8251" spans="2:6" s="116" customFormat="1" ht="15.75">
      <c r="B8251" s="121">
        <v>41631</v>
      </c>
      <c r="C8251" s="118" t="s">
        <v>28</v>
      </c>
      <c r="D8251" s="119" t="s">
        <v>1277</v>
      </c>
      <c r="E8251" s="120"/>
      <c r="F8251" s="151"/>
    </row>
    <row r="8252" spans="2:6" s="116" customFormat="1" ht="15.75">
      <c r="B8252" s="121">
        <v>41631</v>
      </c>
      <c r="C8252" s="118" t="s">
        <v>40</v>
      </c>
      <c r="D8252" s="119" t="s">
        <v>180</v>
      </c>
      <c r="E8252" s="111"/>
      <c r="F8252" s="151"/>
    </row>
    <row r="8253" spans="2:6" s="116" customFormat="1" ht="15.75">
      <c r="B8253" s="121">
        <v>41631</v>
      </c>
      <c r="C8253" s="118" t="s">
        <v>40</v>
      </c>
      <c r="D8253" s="119" t="s">
        <v>43</v>
      </c>
      <c r="E8253" s="112"/>
      <c r="F8253" s="151"/>
    </row>
    <row r="8254" spans="2:6" s="116" customFormat="1" ht="15.75">
      <c r="B8254" s="121">
        <v>41631</v>
      </c>
      <c r="C8254" s="118" t="s">
        <v>40</v>
      </c>
      <c r="D8254" s="119" t="s">
        <v>1349</v>
      </c>
      <c r="E8254" s="112"/>
      <c r="F8254" s="151"/>
    </row>
    <row r="8255" spans="2:6" s="116" customFormat="1">
      <c r="B8255" s="121">
        <v>41631</v>
      </c>
      <c r="C8255" s="118" t="s">
        <v>392</v>
      </c>
      <c r="D8255" s="119" t="s">
        <v>1115</v>
      </c>
      <c r="E8255" s="113"/>
      <c r="F8255" s="151"/>
    </row>
    <row r="8256" spans="2:6" s="116" customFormat="1">
      <c r="B8256" s="121">
        <v>41631</v>
      </c>
      <c r="C8256" s="118" t="s">
        <v>2</v>
      </c>
      <c r="D8256" s="119" t="s">
        <v>182</v>
      </c>
      <c r="E8256" s="32"/>
      <c r="F8256" s="151"/>
    </row>
    <row r="8257" spans="2:6" s="116" customFormat="1" ht="15.75">
      <c r="B8257" s="121">
        <v>41631</v>
      </c>
      <c r="C8257" s="118" t="s">
        <v>40</v>
      </c>
      <c r="D8257" s="118" t="s">
        <v>180</v>
      </c>
      <c r="E8257" s="120"/>
      <c r="F8257" s="151"/>
    </row>
    <row r="8258" spans="2:6" s="116" customFormat="1" ht="15.75">
      <c r="B8258" s="121">
        <v>41631</v>
      </c>
      <c r="C8258" s="118" t="s">
        <v>2</v>
      </c>
      <c r="D8258" s="118" t="s">
        <v>1145</v>
      </c>
      <c r="E8258" s="78"/>
      <c r="F8258" s="151"/>
    </row>
    <row r="8259" spans="2:6" s="116" customFormat="1" ht="15.75">
      <c r="B8259" s="121">
        <v>41631</v>
      </c>
      <c r="C8259" s="118" t="s">
        <v>40</v>
      </c>
      <c r="D8259" s="118" t="s">
        <v>43</v>
      </c>
      <c r="E8259" s="78"/>
      <c r="F8259" s="151"/>
    </row>
    <row r="8260" spans="2:6" s="116" customFormat="1" ht="15.75">
      <c r="B8260" s="121">
        <v>41631</v>
      </c>
      <c r="C8260" s="118" t="s">
        <v>94</v>
      </c>
      <c r="D8260" s="118" t="s">
        <v>1108</v>
      </c>
      <c r="E8260" s="78"/>
      <c r="F8260" s="151"/>
    </row>
    <row r="8261" spans="2:6" s="116" customFormat="1" ht="15.75">
      <c r="B8261" s="121">
        <v>41631</v>
      </c>
      <c r="C8261" s="118" t="s">
        <v>392</v>
      </c>
      <c r="D8261" s="118" t="s">
        <v>1115</v>
      </c>
      <c r="E8261" s="78"/>
      <c r="F8261" s="151"/>
    </row>
    <row r="8262" spans="2:6" s="116" customFormat="1" ht="15.75">
      <c r="B8262" s="121">
        <v>41632</v>
      </c>
      <c r="C8262" s="118" t="s">
        <v>2</v>
      </c>
      <c r="D8262" s="119" t="s">
        <v>182</v>
      </c>
      <c r="E8262" s="120"/>
      <c r="F8262" s="151"/>
    </row>
    <row r="8263" spans="2:6" s="116" customFormat="1" ht="15.75">
      <c r="B8263" s="121">
        <v>41632</v>
      </c>
      <c r="C8263" s="118" t="s">
        <v>28</v>
      </c>
      <c r="D8263" s="119" t="s">
        <v>1118</v>
      </c>
      <c r="E8263" s="120"/>
      <c r="F8263" s="151"/>
    </row>
    <row r="8264" spans="2:6" s="116" customFormat="1" ht="15.75">
      <c r="B8264" s="121">
        <v>41632</v>
      </c>
      <c r="C8264" s="118" t="s">
        <v>18</v>
      </c>
      <c r="D8264" s="119" t="s">
        <v>112</v>
      </c>
      <c r="E8264" s="120"/>
      <c r="F8264" s="151"/>
    </row>
    <row r="8265" spans="2:6" s="116" customFormat="1" ht="15.75">
      <c r="B8265" s="121">
        <v>41632</v>
      </c>
      <c r="C8265" s="118" t="s">
        <v>40</v>
      </c>
      <c r="D8265" s="119" t="s">
        <v>180</v>
      </c>
      <c r="E8265" s="117"/>
      <c r="F8265" s="151"/>
    </row>
    <row r="8266" spans="2:6" s="116" customFormat="1" ht="15.75">
      <c r="B8266" s="121">
        <v>41634</v>
      </c>
      <c r="C8266" s="118" t="s">
        <v>2</v>
      </c>
      <c r="D8266" s="119" t="s">
        <v>182</v>
      </c>
      <c r="E8266" s="120"/>
      <c r="F8266" s="151"/>
    </row>
    <row r="8267" spans="2:6" s="116" customFormat="1" ht="15.75">
      <c r="B8267" s="121">
        <v>41634</v>
      </c>
      <c r="C8267" s="118" t="s">
        <v>28</v>
      </c>
      <c r="D8267" s="119" t="s">
        <v>1287</v>
      </c>
      <c r="E8267" s="120"/>
      <c r="F8267" s="151"/>
    </row>
    <row r="8268" spans="2:6" s="116" customFormat="1" ht="15.75">
      <c r="B8268" s="121">
        <v>41634</v>
      </c>
      <c r="C8268" s="118" t="s">
        <v>18</v>
      </c>
      <c r="D8268" s="119" t="s">
        <v>1271</v>
      </c>
      <c r="E8268" s="120"/>
      <c r="F8268" s="151"/>
    </row>
    <row r="8269" spans="2:6" s="116" customFormat="1" ht="15.75">
      <c r="B8269" s="121">
        <v>41634</v>
      </c>
      <c r="C8269" s="118" t="s">
        <v>184</v>
      </c>
      <c r="D8269" s="119" t="s">
        <v>2546</v>
      </c>
      <c r="E8269" s="117"/>
      <c r="F8269" s="151"/>
    </row>
    <row r="8270" spans="2:6" s="116" customFormat="1" ht="15.75">
      <c r="B8270" s="121">
        <v>41634</v>
      </c>
      <c r="C8270" s="118" t="s">
        <v>2</v>
      </c>
      <c r="D8270" s="119" t="s">
        <v>182</v>
      </c>
      <c r="E8270" s="117"/>
      <c r="F8270" s="151"/>
    </row>
    <row r="8271" spans="2:6" s="116" customFormat="1" ht="15.75">
      <c r="B8271" s="121">
        <v>41634</v>
      </c>
      <c r="C8271" s="118" t="s">
        <v>40</v>
      </c>
      <c r="D8271" s="119" t="s">
        <v>180</v>
      </c>
      <c r="E8271" s="120"/>
      <c r="F8271" s="151"/>
    </row>
    <row r="8272" spans="2:6" s="116" customFormat="1" ht="15.75">
      <c r="B8272" s="121">
        <v>41634</v>
      </c>
      <c r="C8272" s="118" t="s">
        <v>28</v>
      </c>
      <c r="D8272" s="119" t="s">
        <v>126</v>
      </c>
      <c r="E8272" s="117"/>
      <c r="F8272" s="151"/>
    </row>
    <row r="8273" spans="2:6" s="116" customFormat="1" ht="15.75">
      <c r="B8273" s="121">
        <v>41634</v>
      </c>
      <c r="C8273" s="118" t="s">
        <v>28</v>
      </c>
      <c r="D8273" s="119" t="s">
        <v>126</v>
      </c>
      <c r="E8273" s="120"/>
      <c r="F8273" s="151"/>
    </row>
    <row r="8274" spans="2:6" s="116" customFormat="1" ht="15.75">
      <c r="B8274" s="121">
        <v>41634</v>
      </c>
      <c r="C8274" s="118" t="s">
        <v>28</v>
      </c>
      <c r="D8274" s="119" t="s">
        <v>1456</v>
      </c>
      <c r="E8274" s="111"/>
      <c r="F8274" s="151"/>
    </row>
    <row r="8275" spans="2:6" s="116" customFormat="1" ht="15.75">
      <c r="B8275" s="121">
        <v>41634</v>
      </c>
      <c r="C8275" s="118" t="s">
        <v>40</v>
      </c>
      <c r="D8275" s="119" t="s">
        <v>1236</v>
      </c>
      <c r="E8275" s="112"/>
      <c r="F8275" s="151"/>
    </row>
    <row r="8276" spans="2:6" s="116" customFormat="1" ht="15.75">
      <c r="B8276" s="121">
        <v>41634</v>
      </c>
      <c r="C8276" s="118" t="s">
        <v>40</v>
      </c>
      <c r="D8276" s="119" t="s">
        <v>1457</v>
      </c>
      <c r="E8276" s="112"/>
      <c r="F8276" s="151"/>
    </row>
    <row r="8277" spans="2:6" s="116" customFormat="1">
      <c r="B8277" s="121">
        <v>41634</v>
      </c>
      <c r="C8277" s="118" t="s">
        <v>2</v>
      </c>
      <c r="D8277" s="119" t="s">
        <v>1270</v>
      </c>
      <c r="E8277" s="113"/>
      <c r="F8277" s="151"/>
    </row>
    <row r="8278" spans="2:6" s="116" customFormat="1">
      <c r="B8278" s="121">
        <v>41634</v>
      </c>
      <c r="C8278" s="118" t="s">
        <v>28</v>
      </c>
      <c r="D8278" s="119" t="s">
        <v>114</v>
      </c>
      <c r="E8278" s="32"/>
      <c r="F8278" s="151"/>
    </row>
    <row r="8279" spans="2:6" s="116" customFormat="1" ht="15.75">
      <c r="B8279" s="121">
        <v>41634</v>
      </c>
      <c r="C8279" s="118" t="s">
        <v>392</v>
      </c>
      <c r="D8279" s="119" t="s">
        <v>1115</v>
      </c>
      <c r="E8279" s="120"/>
      <c r="F8279" s="151"/>
    </row>
    <row r="8280" spans="2:6" s="116" customFormat="1" ht="15.75">
      <c r="B8280" s="121">
        <v>41634</v>
      </c>
      <c r="C8280" s="118" t="s">
        <v>184</v>
      </c>
      <c r="D8280" s="119" t="s">
        <v>2550</v>
      </c>
      <c r="E8280" s="78"/>
      <c r="F8280" s="151"/>
    </row>
    <row r="8281" spans="2:6" s="116" customFormat="1" ht="15.75">
      <c r="B8281" s="121">
        <v>41634</v>
      </c>
      <c r="C8281" s="118" t="s">
        <v>40</v>
      </c>
      <c r="D8281" s="119" t="s">
        <v>180</v>
      </c>
      <c r="E8281" s="78"/>
      <c r="F8281" s="151"/>
    </row>
    <row r="8282" spans="2:6" s="116" customFormat="1" ht="15.75">
      <c r="B8282" s="121">
        <v>41634</v>
      </c>
      <c r="C8282" s="118" t="s">
        <v>94</v>
      </c>
      <c r="D8282" s="119" t="s">
        <v>1196</v>
      </c>
      <c r="E8282" s="78"/>
      <c r="F8282" s="151"/>
    </row>
    <row r="8283" spans="2:6" s="116" customFormat="1" ht="15.75">
      <c r="B8283" s="121">
        <v>41634</v>
      </c>
      <c r="C8283" s="118" t="s">
        <v>184</v>
      </c>
      <c r="D8283" s="119" t="s">
        <v>2550</v>
      </c>
      <c r="E8283" s="78"/>
      <c r="F8283" s="151"/>
    </row>
    <row r="8284" spans="2:6" s="116" customFormat="1" ht="15.75">
      <c r="B8284" s="121">
        <v>41634</v>
      </c>
      <c r="C8284" s="118" t="s">
        <v>28</v>
      </c>
      <c r="D8284" s="119" t="s">
        <v>126</v>
      </c>
      <c r="E8284" s="78"/>
      <c r="F8284" s="151"/>
    </row>
    <row r="8285" spans="2:6" s="116" customFormat="1" ht="15.75">
      <c r="B8285" s="121">
        <v>41634</v>
      </c>
      <c r="C8285" s="118" t="s">
        <v>40</v>
      </c>
      <c r="D8285" s="119" t="s">
        <v>43</v>
      </c>
      <c r="E8285" s="78"/>
      <c r="F8285" s="151"/>
    </row>
    <row r="8286" spans="2:6" s="116" customFormat="1" ht="15.75">
      <c r="B8286" s="121">
        <v>41634</v>
      </c>
      <c r="C8286" s="118" t="s">
        <v>28</v>
      </c>
      <c r="D8286" s="119" t="s">
        <v>549</v>
      </c>
      <c r="E8286" s="9"/>
      <c r="F8286" s="151"/>
    </row>
    <row r="8287" spans="2:6" s="116" customFormat="1" ht="15.75">
      <c r="B8287" s="121">
        <v>41634</v>
      </c>
      <c r="C8287" s="118" t="s">
        <v>28</v>
      </c>
      <c r="D8287" s="119" t="s">
        <v>1212</v>
      </c>
      <c r="E8287" s="9"/>
      <c r="F8287" s="151"/>
    </row>
    <row r="8288" spans="2:6" s="116" customFormat="1" ht="15.75">
      <c r="B8288" s="121" t="s">
        <v>1458</v>
      </c>
      <c r="C8288" s="118" t="s">
        <v>40</v>
      </c>
      <c r="D8288" s="119" t="s">
        <v>43</v>
      </c>
      <c r="E8288" s="120"/>
      <c r="F8288" s="151"/>
    </row>
    <row r="8289" spans="2:6" s="116" customFormat="1" ht="15.75">
      <c r="B8289" s="121" t="s">
        <v>1458</v>
      </c>
      <c r="C8289" s="118" t="s">
        <v>184</v>
      </c>
      <c r="D8289" s="119" t="s">
        <v>2545</v>
      </c>
      <c r="E8289" s="120"/>
      <c r="F8289" s="151"/>
    </row>
    <row r="8290" spans="2:6" s="116" customFormat="1" ht="15.75">
      <c r="B8290" s="121" t="s">
        <v>1458</v>
      </c>
      <c r="C8290" s="118" t="s">
        <v>40</v>
      </c>
      <c r="D8290" s="119" t="s">
        <v>180</v>
      </c>
      <c r="E8290" s="120"/>
      <c r="F8290" s="151"/>
    </row>
    <row r="8291" spans="2:6" s="116" customFormat="1" ht="15.75">
      <c r="B8291" s="121" t="s">
        <v>1458</v>
      </c>
      <c r="C8291" s="118" t="s">
        <v>28</v>
      </c>
      <c r="D8291" s="119" t="s">
        <v>1118</v>
      </c>
      <c r="E8291" s="117"/>
      <c r="F8291" s="151"/>
    </row>
    <row r="8292" spans="2:6" s="116" customFormat="1" ht="15.75">
      <c r="B8292" s="121" t="s">
        <v>1458</v>
      </c>
      <c r="C8292" s="118" t="s">
        <v>28</v>
      </c>
      <c r="D8292" s="119" t="s">
        <v>114</v>
      </c>
      <c r="E8292" s="117"/>
      <c r="F8292" s="151"/>
    </row>
    <row r="8293" spans="2:6" s="116" customFormat="1" ht="15.75">
      <c r="B8293" s="121" t="s">
        <v>1458</v>
      </c>
      <c r="C8293" s="118" t="s">
        <v>2</v>
      </c>
      <c r="D8293" s="119" t="s">
        <v>182</v>
      </c>
      <c r="E8293" s="117"/>
      <c r="F8293" s="151"/>
    </row>
    <row r="8294" spans="2:6" s="116" customFormat="1" ht="15.75">
      <c r="B8294" s="121" t="s">
        <v>1458</v>
      </c>
      <c r="C8294" s="118" t="s">
        <v>28</v>
      </c>
      <c r="D8294" s="119" t="s">
        <v>114</v>
      </c>
      <c r="E8294" s="120"/>
      <c r="F8294" s="151"/>
    </row>
    <row r="8295" spans="2:6" s="116" customFormat="1" ht="15.75">
      <c r="B8295" s="121" t="s">
        <v>1458</v>
      </c>
      <c r="C8295" s="118" t="s">
        <v>184</v>
      </c>
      <c r="D8295" s="119" t="s">
        <v>2546</v>
      </c>
      <c r="E8295" s="117"/>
      <c r="F8295" s="151"/>
    </row>
    <row r="8296" spans="2:6" s="116" customFormat="1" ht="15.75">
      <c r="B8296" s="121" t="s">
        <v>1458</v>
      </c>
      <c r="C8296" s="118" t="s">
        <v>28</v>
      </c>
      <c r="D8296" s="119" t="s">
        <v>181</v>
      </c>
      <c r="E8296" s="120"/>
      <c r="F8296" s="151"/>
    </row>
    <row r="8297" spans="2:6" s="116" customFormat="1" ht="15.75">
      <c r="B8297" s="121" t="s">
        <v>1458</v>
      </c>
      <c r="C8297" s="118" t="s">
        <v>28</v>
      </c>
      <c r="D8297" s="119" t="s">
        <v>126</v>
      </c>
      <c r="E8297" s="111"/>
      <c r="F8297" s="151"/>
    </row>
    <row r="8298" spans="2:6" s="116" customFormat="1" ht="15.75">
      <c r="B8298" s="121" t="s">
        <v>1458</v>
      </c>
      <c r="C8298" s="118" t="s">
        <v>2</v>
      </c>
      <c r="D8298" s="119" t="s">
        <v>1270</v>
      </c>
      <c r="E8298" s="112"/>
      <c r="F8298" s="151"/>
    </row>
    <row r="8299" spans="2:6" s="116" customFormat="1" ht="15.75">
      <c r="B8299" s="121" t="s">
        <v>1458</v>
      </c>
      <c r="C8299" s="118" t="s">
        <v>2</v>
      </c>
      <c r="D8299" s="119" t="s">
        <v>1270</v>
      </c>
      <c r="E8299" s="112"/>
      <c r="F8299" s="151"/>
    </row>
    <row r="8300" spans="2:6" s="116" customFormat="1">
      <c r="B8300" s="121" t="s">
        <v>1458</v>
      </c>
      <c r="C8300" s="118" t="s">
        <v>155</v>
      </c>
      <c r="D8300" s="119" t="s">
        <v>1459</v>
      </c>
      <c r="E8300" s="113"/>
      <c r="F8300" s="151"/>
    </row>
    <row r="8301" spans="2:6" s="116" customFormat="1">
      <c r="B8301" s="121" t="s">
        <v>1458</v>
      </c>
      <c r="C8301" s="118" t="s">
        <v>28</v>
      </c>
      <c r="D8301" s="119" t="s">
        <v>1287</v>
      </c>
      <c r="E8301" s="32"/>
      <c r="F8301" s="151"/>
    </row>
    <row r="8302" spans="2:6" s="116" customFormat="1" ht="15.75">
      <c r="B8302" s="121" t="s">
        <v>1458</v>
      </c>
      <c r="C8302" s="118" t="s">
        <v>2</v>
      </c>
      <c r="D8302" s="119" t="s">
        <v>1418</v>
      </c>
      <c r="E8302" s="120"/>
      <c r="F8302" s="151"/>
    </row>
    <row r="8303" spans="2:6" s="116" customFormat="1" ht="15.75">
      <c r="B8303" s="121" t="s">
        <v>1458</v>
      </c>
      <c r="C8303" s="118" t="s">
        <v>40</v>
      </c>
      <c r="D8303" s="119" t="s">
        <v>180</v>
      </c>
      <c r="E8303" s="78"/>
      <c r="F8303" s="151"/>
    </row>
    <row r="8304" spans="2:6" s="116" customFormat="1" ht="15.75">
      <c r="B8304" s="121" t="s">
        <v>1458</v>
      </c>
      <c r="C8304" s="118" t="s">
        <v>40</v>
      </c>
      <c r="D8304" s="119" t="s">
        <v>1218</v>
      </c>
      <c r="E8304" s="78"/>
      <c r="F8304" s="151"/>
    </row>
    <row r="8305" spans="2:6" s="116" customFormat="1" ht="15.75">
      <c r="B8305" s="121" t="s">
        <v>1458</v>
      </c>
      <c r="C8305" s="118" t="s">
        <v>28</v>
      </c>
      <c r="D8305" s="119" t="s">
        <v>181</v>
      </c>
      <c r="E8305" s="78"/>
      <c r="F8305" s="151"/>
    </row>
    <row r="8306" spans="2:6" s="116" customFormat="1" ht="15.75">
      <c r="B8306" s="121" t="s">
        <v>1458</v>
      </c>
      <c r="C8306" s="118" t="s">
        <v>40</v>
      </c>
      <c r="D8306" s="119" t="s">
        <v>1203</v>
      </c>
      <c r="E8306" s="78"/>
      <c r="F8306" s="151"/>
    </row>
    <row r="8307" spans="2:6" s="116" customFormat="1" ht="15.75">
      <c r="B8307" s="121" t="s">
        <v>1458</v>
      </c>
      <c r="C8307" s="118" t="s">
        <v>40</v>
      </c>
      <c r="D8307" s="119" t="s">
        <v>1203</v>
      </c>
      <c r="E8307" s="78"/>
      <c r="F8307" s="151"/>
    </row>
    <row r="8308" spans="2:6" s="116" customFormat="1" ht="15.75">
      <c r="B8308" s="121" t="s">
        <v>1458</v>
      </c>
      <c r="C8308" s="118" t="s">
        <v>40</v>
      </c>
      <c r="D8308" s="119" t="s">
        <v>1218</v>
      </c>
      <c r="E8308" s="78"/>
      <c r="F8308" s="151"/>
    </row>
    <row r="8309" spans="2:6" s="116" customFormat="1" ht="15.75">
      <c r="B8309" s="121" t="s">
        <v>1458</v>
      </c>
      <c r="C8309" s="118" t="s">
        <v>184</v>
      </c>
      <c r="D8309" s="118" t="s">
        <v>2546</v>
      </c>
      <c r="E8309" s="9"/>
      <c r="F8309" s="151"/>
    </row>
    <row r="8310" spans="2:6" s="116" customFormat="1" ht="15.75">
      <c r="B8310" s="121" t="s">
        <v>1458</v>
      </c>
      <c r="C8310" s="118" t="s">
        <v>2</v>
      </c>
      <c r="D8310" s="118" t="s">
        <v>1418</v>
      </c>
      <c r="E8310" s="9"/>
      <c r="F8310" s="151"/>
    </row>
    <row r="8311" spans="2:6" s="116" customFormat="1" ht="15.75">
      <c r="B8311" s="121" t="s">
        <v>1460</v>
      </c>
      <c r="C8311" s="118" t="s">
        <v>1461</v>
      </c>
      <c r="D8311" s="118" t="s">
        <v>1270</v>
      </c>
      <c r="E8311" s="120"/>
      <c r="F8311" s="151"/>
    </row>
    <row r="8312" spans="2:6" s="116" customFormat="1" ht="15.75">
      <c r="B8312" s="121" t="s">
        <v>1460</v>
      </c>
      <c r="C8312" s="118" t="s">
        <v>1461</v>
      </c>
      <c r="D8312" s="118" t="s">
        <v>1270</v>
      </c>
      <c r="E8312" s="120"/>
      <c r="F8312" s="151"/>
    </row>
    <row r="8313" spans="2:6" s="116" customFormat="1" ht="15.75">
      <c r="B8313" s="121" t="s">
        <v>1460</v>
      </c>
      <c r="C8313" s="118" t="s">
        <v>184</v>
      </c>
      <c r="D8313" s="118" t="s">
        <v>184</v>
      </c>
      <c r="E8313" s="120"/>
      <c r="F8313" s="151"/>
    </row>
    <row r="8314" spans="2:6" s="116" customFormat="1" ht="15.75">
      <c r="B8314" s="121" t="s">
        <v>1460</v>
      </c>
      <c r="C8314" s="118" t="s">
        <v>1461</v>
      </c>
      <c r="D8314" s="118" t="s">
        <v>1270</v>
      </c>
      <c r="E8314" s="117"/>
      <c r="F8314" s="151"/>
    </row>
    <row r="8315" spans="2:6" s="116" customFormat="1" ht="15.75">
      <c r="B8315" s="121" t="s">
        <v>1460</v>
      </c>
      <c r="C8315" s="118" t="s">
        <v>1461</v>
      </c>
      <c r="D8315" s="118" t="s">
        <v>1270</v>
      </c>
      <c r="E8315" s="117"/>
      <c r="F8315" s="151"/>
    </row>
    <row r="8316" spans="2:6" s="116" customFormat="1" ht="15.75">
      <c r="B8316" s="121" t="s">
        <v>1460</v>
      </c>
      <c r="C8316" s="118" t="s">
        <v>28</v>
      </c>
      <c r="D8316" s="119" t="s">
        <v>1287</v>
      </c>
      <c r="E8316" s="117"/>
      <c r="F8316" s="151"/>
    </row>
    <row r="8317" spans="2:6" s="116" customFormat="1" ht="15.75">
      <c r="B8317" s="121" t="s">
        <v>1460</v>
      </c>
      <c r="C8317" s="118" t="s">
        <v>2</v>
      </c>
      <c r="D8317" s="119" t="s">
        <v>182</v>
      </c>
      <c r="E8317" s="120"/>
      <c r="F8317" s="151"/>
    </row>
    <row r="8318" spans="2:6" s="116" customFormat="1" ht="15.75">
      <c r="B8318" s="121" t="s">
        <v>1460</v>
      </c>
      <c r="C8318" s="118" t="s">
        <v>1461</v>
      </c>
      <c r="D8318" s="119" t="s">
        <v>1270</v>
      </c>
      <c r="E8318" s="117"/>
      <c r="F8318" s="151"/>
    </row>
    <row r="8319" spans="2:6" s="116" customFormat="1" ht="15.75">
      <c r="B8319" s="121" t="s">
        <v>1460</v>
      </c>
      <c r="C8319" s="118" t="s">
        <v>1461</v>
      </c>
      <c r="D8319" s="119" t="s">
        <v>1270</v>
      </c>
      <c r="E8319" s="120"/>
      <c r="F8319" s="151"/>
    </row>
    <row r="8320" spans="2:6" s="116" customFormat="1" ht="15.75">
      <c r="B8320" s="121" t="s">
        <v>1460</v>
      </c>
      <c r="C8320" s="118" t="s">
        <v>1461</v>
      </c>
      <c r="D8320" s="119" t="s">
        <v>1270</v>
      </c>
      <c r="E8320" s="111"/>
      <c r="F8320" s="151"/>
    </row>
    <row r="8321" spans="2:6" s="116" customFormat="1" ht="15.75">
      <c r="B8321" s="121" t="s">
        <v>1460</v>
      </c>
      <c r="C8321" s="118" t="s">
        <v>28</v>
      </c>
      <c r="D8321" s="119" t="s">
        <v>431</v>
      </c>
      <c r="E8321" s="112"/>
      <c r="F8321" s="151"/>
    </row>
    <row r="8322" spans="2:6" s="116" customFormat="1" ht="15.75">
      <c r="B8322" s="121" t="s">
        <v>1460</v>
      </c>
      <c r="C8322" s="118" t="s">
        <v>28</v>
      </c>
      <c r="D8322" s="119" t="s">
        <v>126</v>
      </c>
      <c r="E8322" s="112"/>
      <c r="F8322" s="151"/>
    </row>
    <row r="8323" spans="2:6" s="116" customFormat="1">
      <c r="B8323" s="121" t="s">
        <v>1460</v>
      </c>
      <c r="C8323" s="118" t="s">
        <v>28</v>
      </c>
      <c r="D8323" s="119" t="s">
        <v>126</v>
      </c>
      <c r="E8323" s="113"/>
      <c r="F8323" s="151"/>
    </row>
    <row r="8324" spans="2:6" s="116" customFormat="1">
      <c r="B8324" s="121" t="s">
        <v>1460</v>
      </c>
      <c r="C8324" s="118" t="s">
        <v>184</v>
      </c>
      <c r="D8324" s="119" t="s">
        <v>2550</v>
      </c>
      <c r="E8324" s="32"/>
      <c r="F8324" s="151"/>
    </row>
    <row r="8325" spans="2:6" s="116" customFormat="1" ht="15.75">
      <c r="B8325" s="121" t="s">
        <v>1460</v>
      </c>
      <c r="C8325" s="118" t="s">
        <v>28</v>
      </c>
      <c r="D8325" s="118" t="s">
        <v>1287</v>
      </c>
      <c r="E8325" s="120"/>
      <c r="F8325" s="151"/>
    </row>
    <row r="8326" spans="2:6" s="116" customFormat="1" ht="15.75">
      <c r="B8326" s="121" t="s">
        <v>1460</v>
      </c>
      <c r="C8326" s="118" t="s">
        <v>1461</v>
      </c>
      <c r="D8326" s="118" t="s">
        <v>1270</v>
      </c>
      <c r="E8326" s="78"/>
      <c r="F8326" s="151"/>
    </row>
    <row r="8327" spans="2:6" s="116" customFormat="1" ht="15.75">
      <c r="B8327" s="121" t="s">
        <v>1460</v>
      </c>
      <c r="C8327" s="118" t="s">
        <v>1461</v>
      </c>
      <c r="D8327" s="118" t="s">
        <v>1270</v>
      </c>
      <c r="E8327" s="78"/>
      <c r="F8327" s="151"/>
    </row>
    <row r="8328" spans="2:6" s="116" customFormat="1" ht="15.75">
      <c r="B8328" s="121" t="s">
        <v>1460</v>
      </c>
      <c r="C8328" s="118" t="s">
        <v>1461</v>
      </c>
      <c r="D8328" s="118" t="s">
        <v>1270</v>
      </c>
      <c r="E8328" s="78"/>
      <c r="F8328" s="151"/>
    </row>
    <row r="8329" spans="2:6" s="116" customFormat="1" ht="15.75">
      <c r="B8329" s="121" t="s">
        <v>1460</v>
      </c>
      <c r="C8329" s="118" t="s">
        <v>1461</v>
      </c>
      <c r="D8329" s="118" t="s">
        <v>1270</v>
      </c>
      <c r="E8329" s="78"/>
      <c r="F8329" s="151"/>
    </row>
    <row r="8330" spans="2:6" s="116" customFormat="1" ht="15.75">
      <c r="B8330" s="121" t="s">
        <v>1460</v>
      </c>
      <c r="C8330" s="118" t="s">
        <v>40</v>
      </c>
      <c r="D8330" s="118" t="s">
        <v>180</v>
      </c>
      <c r="E8330" s="78"/>
      <c r="F8330" s="151"/>
    </row>
    <row r="8331" spans="2:6" s="116" customFormat="1" ht="15.75">
      <c r="B8331" s="121" t="s">
        <v>1460</v>
      </c>
      <c r="C8331" s="118" t="s">
        <v>40</v>
      </c>
      <c r="D8331" s="118" t="s">
        <v>1203</v>
      </c>
      <c r="E8331" s="78"/>
      <c r="F8331" s="151"/>
    </row>
    <row r="8332" spans="2:6" s="116" customFormat="1" ht="15.75">
      <c r="B8332" s="121">
        <v>41638</v>
      </c>
      <c r="C8332" s="118" t="s">
        <v>40</v>
      </c>
      <c r="D8332" s="119" t="s">
        <v>43</v>
      </c>
      <c r="E8332" s="120"/>
      <c r="F8332" s="151"/>
    </row>
    <row r="8333" spans="2:6" s="116" customFormat="1" ht="15.75">
      <c r="B8333" s="121">
        <v>41638</v>
      </c>
      <c r="C8333" s="118" t="s">
        <v>40</v>
      </c>
      <c r="D8333" s="119" t="s">
        <v>43</v>
      </c>
      <c r="E8333" s="120"/>
      <c r="F8333" s="151"/>
    </row>
    <row r="8334" spans="2:6" s="116" customFormat="1" ht="15.75">
      <c r="B8334" s="121">
        <v>41638</v>
      </c>
      <c r="C8334" s="118" t="s">
        <v>28</v>
      </c>
      <c r="D8334" s="119" t="s">
        <v>114</v>
      </c>
      <c r="E8334" s="120"/>
      <c r="F8334" s="151"/>
    </row>
    <row r="8335" spans="2:6" s="116" customFormat="1" ht="15.75">
      <c r="B8335" s="121">
        <v>41638</v>
      </c>
      <c r="C8335" s="118" t="s">
        <v>1461</v>
      </c>
      <c r="D8335" s="119" t="s">
        <v>1270</v>
      </c>
      <c r="E8335" s="117"/>
      <c r="F8335" s="151"/>
    </row>
    <row r="8336" spans="2:6" s="116" customFormat="1" ht="15.75">
      <c r="B8336" s="121">
        <v>41638</v>
      </c>
      <c r="C8336" s="118" t="s">
        <v>1461</v>
      </c>
      <c r="D8336" s="119" t="s">
        <v>1270</v>
      </c>
      <c r="E8336" s="117"/>
      <c r="F8336" s="151"/>
    </row>
    <row r="8337" spans="2:6" s="116" customFormat="1" ht="15.75">
      <c r="B8337" s="121">
        <v>41638</v>
      </c>
      <c r="C8337" s="118" t="s">
        <v>1461</v>
      </c>
      <c r="D8337" s="119" t="s">
        <v>1270</v>
      </c>
      <c r="E8337" s="117"/>
      <c r="F8337" s="151"/>
    </row>
    <row r="8338" spans="2:6" s="116" customFormat="1" ht="15.75">
      <c r="B8338" s="121">
        <v>41638</v>
      </c>
      <c r="C8338" s="118" t="s">
        <v>1461</v>
      </c>
      <c r="D8338" s="119" t="s">
        <v>1270</v>
      </c>
      <c r="E8338" s="120"/>
      <c r="F8338" s="151"/>
    </row>
    <row r="8339" spans="2:6" s="116" customFormat="1" ht="15.75">
      <c r="B8339" s="121">
        <v>41638</v>
      </c>
      <c r="C8339" s="118" t="s">
        <v>1461</v>
      </c>
      <c r="D8339" s="119" t="s">
        <v>1270</v>
      </c>
      <c r="E8339" s="117"/>
      <c r="F8339" s="151"/>
    </row>
    <row r="8340" spans="2:6" s="116" customFormat="1" ht="15.75">
      <c r="B8340" s="121">
        <v>41638</v>
      </c>
      <c r="C8340" s="116" t="s">
        <v>1461</v>
      </c>
      <c r="D8340" s="222" t="s">
        <v>1270</v>
      </c>
      <c r="E8340" s="120"/>
      <c r="F8340" s="151"/>
    </row>
    <row r="8341" spans="2:6" s="116" customFormat="1" ht="15.75">
      <c r="B8341" s="121">
        <v>41638</v>
      </c>
      <c r="C8341" s="118" t="s">
        <v>28</v>
      </c>
      <c r="D8341" s="119" t="s">
        <v>114</v>
      </c>
      <c r="E8341" s="111"/>
      <c r="F8341" s="151"/>
    </row>
    <row r="8342" spans="2:6" s="116" customFormat="1" ht="15.75">
      <c r="B8342" s="121">
        <v>41638</v>
      </c>
      <c r="C8342" s="118" t="s">
        <v>28</v>
      </c>
      <c r="D8342" s="119" t="s">
        <v>181</v>
      </c>
      <c r="E8342" s="112"/>
      <c r="F8342" s="151"/>
    </row>
    <row r="8343" spans="2:6" s="116" customFormat="1" ht="15.75">
      <c r="B8343" s="121">
        <v>41638</v>
      </c>
      <c r="C8343" s="118" t="s">
        <v>28</v>
      </c>
      <c r="D8343" s="119" t="s">
        <v>850</v>
      </c>
      <c r="E8343" s="112"/>
      <c r="F8343" s="151"/>
    </row>
    <row r="8344" spans="2:6" s="116" customFormat="1">
      <c r="B8344" s="121">
        <v>41638</v>
      </c>
      <c r="C8344" s="118" t="s">
        <v>28</v>
      </c>
      <c r="D8344" s="119" t="s">
        <v>850</v>
      </c>
      <c r="E8344" s="113"/>
      <c r="F8344" s="151"/>
    </row>
    <row r="8345" spans="2:6" s="116" customFormat="1">
      <c r="B8345" s="121">
        <v>41638</v>
      </c>
      <c r="C8345" s="118" t="s">
        <v>40</v>
      </c>
      <c r="D8345" s="119" t="s">
        <v>1462</v>
      </c>
      <c r="E8345" s="32"/>
      <c r="F8345" s="151"/>
    </row>
    <row r="8346" spans="2:6" s="116" customFormat="1" ht="15.75">
      <c r="B8346" s="121">
        <v>41638</v>
      </c>
      <c r="C8346" s="118" t="s">
        <v>40</v>
      </c>
      <c r="D8346" s="119" t="s">
        <v>180</v>
      </c>
      <c r="E8346" s="120"/>
      <c r="F8346" s="151"/>
    </row>
    <row r="8347" spans="2:6" s="116" customFormat="1" ht="15.75">
      <c r="B8347" s="121">
        <v>41638</v>
      </c>
      <c r="C8347" s="118" t="s">
        <v>40</v>
      </c>
      <c r="D8347" s="119" t="s">
        <v>1192</v>
      </c>
      <c r="E8347" s="78"/>
      <c r="F8347" s="151"/>
    </row>
    <row r="8348" spans="2:6" s="116" customFormat="1" ht="15.75">
      <c r="B8348" s="121">
        <v>41638</v>
      </c>
      <c r="C8348" s="118" t="s">
        <v>28</v>
      </c>
      <c r="D8348" s="118" t="s">
        <v>850</v>
      </c>
      <c r="E8348" s="78"/>
      <c r="F8348" s="151"/>
    </row>
    <row r="8349" spans="2:6" s="116" customFormat="1" ht="15.75">
      <c r="B8349" s="121">
        <v>41638</v>
      </c>
      <c r="C8349" s="118" t="s">
        <v>40</v>
      </c>
      <c r="D8349" s="118" t="s">
        <v>180</v>
      </c>
      <c r="E8349" s="78"/>
      <c r="F8349" s="151"/>
    </row>
    <row r="8350" spans="2:6" s="116" customFormat="1" ht="15.75">
      <c r="B8350" s="121">
        <v>41638</v>
      </c>
      <c r="C8350" s="118" t="s">
        <v>40</v>
      </c>
      <c r="D8350" s="118" t="s">
        <v>180</v>
      </c>
      <c r="E8350" s="78"/>
      <c r="F8350" s="151"/>
    </row>
    <row r="8351" spans="2:6" s="116" customFormat="1" ht="15.75">
      <c r="B8351" s="121">
        <v>41638</v>
      </c>
      <c r="C8351" s="118" t="s">
        <v>40</v>
      </c>
      <c r="D8351" s="118" t="s">
        <v>1192</v>
      </c>
      <c r="E8351" s="78"/>
      <c r="F8351" s="151"/>
    </row>
    <row r="8352" spans="2:6" s="116" customFormat="1" ht="15.75">
      <c r="B8352" s="121">
        <v>41638</v>
      </c>
      <c r="C8352" s="118" t="s">
        <v>1461</v>
      </c>
      <c r="D8352" s="118" t="s">
        <v>1270</v>
      </c>
      <c r="E8352" s="78"/>
      <c r="F8352" s="151"/>
    </row>
    <row r="8353" spans="2:6" s="116" customFormat="1" ht="15.75">
      <c r="B8353" s="121">
        <v>41638</v>
      </c>
      <c r="C8353" s="118" t="s">
        <v>1461</v>
      </c>
      <c r="D8353" s="118" t="s">
        <v>1270</v>
      </c>
      <c r="E8353" s="9"/>
      <c r="F8353" s="151"/>
    </row>
    <row r="8354" spans="2:6" s="116" customFormat="1" ht="15.75">
      <c r="B8354" s="121">
        <v>41638</v>
      </c>
      <c r="C8354" s="118" t="s">
        <v>1461</v>
      </c>
      <c r="D8354" s="118" t="s">
        <v>1270</v>
      </c>
      <c r="E8354" s="5"/>
      <c r="F8354" s="151"/>
    </row>
    <row r="8355" spans="2:6" s="116" customFormat="1" ht="15.75">
      <c r="B8355" s="121" t="s">
        <v>1463</v>
      </c>
      <c r="C8355" s="118" t="s">
        <v>28</v>
      </c>
      <c r="D8355" s="118" t="s">
        <v>1287</v>
      </c>
      <c r="E8355" s="5"/>
      <c r="F8355" s="151"/>
    </row>
    <row r="8356" spans="2:6" s="116" customFormat="1" ht="15.75">
      <c r="B8356" s="121" t="s">
        <v>1463</v>
      </c>
      <c r="C8356" s="118" t="s">
        <v>40</v>
      </c>
      <c r="D8356" s="118" t="s">
        <v>180</v>
      </c>
      <c r="E8356" s="5"/>
      <c r="F8356" s="151"/>
    </row>
    <row r="8357" spans="2:6" s="116" customFormat="1" ht="15.75">
      <c r="B8357" s="121" t="s">
        <v>1463</v>
      </c>
      <c r="C8357" s="118" t="s">
        <v>1461</v>
      </c>
      <c r="D8357" s="118" t="s">
        <v>1270</v>
      </c>
      <c r="E8357" s="5"/>
      <c r="F8357" s="151"/>
    </row>
    <row r="8358" spans="2:6" s="116" customFormat="1" ht="15.75">
      <c r="B8358" s="121" t="s">
        <v>1463</v>
      </c>
      <c r="C8358" s="118" t="s">
        <v>1461</v>
      </c>
      <c r="D8358" s="118" t="s">
        <v>1270</v>
      </c>
      <c r="E8358" s="5"/>
      <c r="F8358" s="151"/>
    </row>
    <row r="8359" spans="2:6" s="116" customFormat="1" ht="15.75">
      <c r="B8359" s="121" t="s">
        <v>1463</v>
      </c>
      <c r="C8359" s="118" t="s">
        <v>1461</v>
      </c>
      <c r="D8359" s="118" t="s">
        <v>1270</v>
      </c>
      <c r="E8359" s="5"/>
      <c r="F8359" s="151"/>
    </row>
    <row r="8360" spans="2:6" s="116" customFormat="1" ht="15.75">
      <c r="B8360" s="121" t="s">
        <v>1463</v>
      </c>
      <c r="C8360" s="118" t="s">
        <v>1461</v>
      </c>
      <c r="D8360" s="118" t="s">
        <v>1270</v>
      </c>
      <c r="E8360" s="5"/>
      <c r="F8360" s="151"/>
    </row>
    <row r="8361" spans="2:6" s="116" customFormat="1" ht="15.75">
      <c r="B8361" s="121" t="s">
        <v>1463</v>
      </c>
      <c r="C8361" s="118" t="s">
        <v>1461</v>
      </c>
      <c r="D8361" s="118" t="s">
        <v>180</v>
      </c>
      <c r="E8361" s="5"/>
      <c r="F8361" s="151"/>
    </row>
    <row r="8362" spans="2:6" s="116" customFormat="1" ht="15.75">
      <c r="B8362" s="121" t="s">
        <v>1463</v>
      </c>
      <c r="C8362" s="118" t="s">
        <v>1461</v>
      </c>
      <c r="D8362" s="118" t="s">
        <v>181</v>
      </c>
      <c r="E8362" s="5"/>
      <c r="F8362" s="151"/>
    </row>
    <row r="8363" spans="2:6" s="116" customFormat="1" ht="15.75">
      <c r="B8363" s="121" t="s">
        <v>1463</v>
      </c>
      <c r="C8363" s="118" t="s">
        <v>1461</v>
      </c>
      <c r="D8363" s="118" t="s">
        <v>1192</v>
      </c>
      <c r="E8363" s="77"/>
      <c r="F8363" s="151"/>
    </row>
    <row r="8364" spans="2:6" s="116" customFormat="1" ht="15.75">
      <c r="B8364" s="121" t="s">
        <v>1463</v>
      </c>
      <c r="C8364" s="118" t="s">
        <v>1461</v>
      </c>
      <c r="D8364" s="118" t="s">
        <v>62</v>
      </c>
      <c r="E8364" s="77"/>
      <c r="F8364" s="151"/>
    </row>
    <row r="8365" spans="2:6" s="116" customFormat="1" ht="15.75">
      <c r="B8365" s="121" t="s">
        <v>1463</v>
      </c>
      <c r="C8365" s="118" t="s">
        <v>1461</v>
      </c>
      <c r="D8365" s="118" t="s">
        <v>1464</v>
      </c>
      <c r="E8365" s="77"/>
      <c r="F8365" s="151"/>
    </row>
    <row r="8366" spans="2:6" s="116" customFormat="1" ht="15.75">
      <c r="B8366" s="121" t="s">
        <v>1463</v>
      </c>
      <c r="C8366" s="118" t="s">
        <v>1461</v>
      </c>
      <c r="D8366" s="118" t="s">
        <v>1270</v>
      </c>
      <c r="E8366" s="77"/>
      <c r="F8366" s="151"/>
    </row>
    <row r="8367" spans="2:6" s="116" customFormat="1" ht="15.75">
      <c r="B8367" s="121" t="s">
        <v>1463</v>
      </c>
      <c r="C8367" s="118" t="s">
        <v>1461</v>
      </c>
      <c r="D8367" s="118" t="s">
        <v>1270</v>
      </c>
      <c r="E8367" s="77"/>
      <c r="F8367" s="151"/>
    </row>
    <row r="8368" spans="2:6" s="116" customFormat="1" ht="15.75">
      <c r="B8368" s="121" t="s">
        <v>1463</v>
      </c>
      <c r="C8368" s="118" t="s">
        <v>1461</v>
      </c>
      <c r="D8368" s="118" t="s">
        <v>1465</v>
      </c>
      <c r="E8368" s="77"/>
      <c r="F8368" s="151"/>
    </row>
    <row r="8369" spans="2:6" s="116" customFormat="1" ht="15.75">
      <c r="B8369" s="121" t="s">
        <v>1463</v>
      </c>
      <c r="C8369" s="118" t="s">
        <v>1461</v>
      </c>
      <c r="D8369" s="118" t="s">
        <v>180</v>
      </c>
      <c r="E8369" s="77"/>
      <c r="F8369" s="151"/>
    </row>
    <row r="8370" spans="2:6" s="116" customFormat="1" ht="15.75">
      <c r="B8370" s="121" t="s">
        <v>1463</v>
      </c>
      <c r="C8370" s="118" t="s">
        <v>1461</v>
      </c>
      <c r="D8370" s="118" t="s">
        <v>180</v>
      </c>
      <c r="E8370" s="77"/>
      <c r="F8370" s="151"/>
    </row>
    <row r="8371" spans="2:6" s="116" customFormat="1" ht="15.75">
      <c r="B8371" s="121" t="s">
        <v>1463</v>
      </c>
      <c r="C8371" s="118" t="s">
        <v>1461</v>
      </c>
      <c r="D8371" s="118" t="s">
        <v>1270</v>
      </c>
      <c r="E8371" s="77"/>
      <c r="F8371" s="151"/>
    </row>
    <row r="8372" spans="2:6" s="116" customFormat="1" ht="15.75">
      <c r="B8372" s="121" t="s">
        <v>1463</v>
      </c>
      <c r="C8372" s="118" t="s">
        <v>1461</v>
      </c>
      <c r="D8372" s="118" t="s">
        <v>1270</v>
      </c>
      <c r="E8372" s="77"/>
      <c r="F8372" s="151"/>
    </row>
    <row r="8373" spans="2:6" s="116" customFormat="1" ht="15.75">
      <c r="B8373" s="121">
        <v>41641</v>
      </c>
      <c r="C8373" s="118" t="s">
        <v>1461</v>
      </c>
      <c r="D8373" s="119" t="s">
        <v>1287</v>
      </c>
      <c r="E8373" s="120"/>
      <c r="F8373" s="151"/>
    </row>
    <row r="8374" spans="2:6" s="116" customFormat="1" ht="15.75">
      <c r="B8374" s="121">
        <v>41641</v>
      </c>
      <c r="C8374" s="118" t="s">
        <v>1461</v>
      </c>
      <c r="D8374" s="119" t="s">
        <v>180</v>
      </c>
      <c r="E8374" s="120"/>
      <c r="F8374" s="151"/>
    </row>
    <row r="8375" spans="2:6" s="116" customFormat="1" ht="15.75">
      <c r="B8375" s="121">
        <v>41641</v>
      </c>
      <c r="C8375" s="118" t="s">
        <v>1461</v>
      </c>
      <c r="D8375" s="119" t="s">
        <v>1270</v>
      </c>
      <c r="E8375" s="120"/>
      <c r="F8375" s="151"/>
    </row>
    <row r="8376" spans="2:6" s="116" customFormat="1" ht="15.75">
      <c r="B8376" s="121">
        <v>41641</v>
      </c>
      <c r="C8376" s="118" t="s">
        <v>40</v>
      </c>
      <c r="D8376" s="119" t="s">
        <v>180</v>
      </c>
      <c r="E8376" s="117"/>
      <c r="F8376" s="151"/>
    </row>
    <row r="8377" spans="2:6" s="116" customFormat="1" ht="15.75">
      <c r="B8377" s="121">
        <v>41641</v>
      </c>
      <c r="C8377" s="118" t="s">
        <v>2</v>
      </c>
      <c r="D8377" s="119" t="s">
        <v>182</v>
      </c>
      <c r="E8377" s="117"/>
      <c r="F8377" s="151"/>
    </row>
    <row r="8378" spans="2:6" s="116" customFormat="1" ht="15.75">
      <c r="B8378" s="121">
        <v>41641</v>
      </c>
      <c r="C8378" s="118" t="s">
        <v>2</v>
      </c>
      <c r="D8378" s="119" t="s">
        <v>182</v>
      </c>
      <c r="E8378" s="117"/>
      <c r="F8378" s="151"/>
    </row>
    <row r="8379" spans="2:6" s="116" customFormat="1" ht="15.75">
      <c r="B8379" s="121">
        <v>41641</v>
      </c>
      <c r="C8379" s="118" t="s">
        <v>40</v>
      </c>
      <c r="D8379" s="119" t="s">
        <v>180</v>
      </c>
      <c r="E8379" s="120"/>
      <c r="F8379" s="151"/>
    </row>
    <row r="8380" spans="2:6" s="116" customFormat="1" ht="15.75">
      <c r="B8380" s="121">
        <v>41641</v>
      </c>
      <c r="C8380" s="118" t="s">
        <v>2</v>
      </c>
      <c r="D8380" s="119" t="s">
        <v>1443</v>
      </c>
      <c r="E8380" s="117"/>
      <c r="F8380" s="151"/>
    </row>
    <row r="8381" spans="2:6" s="116" customFormat="1" ht="15.75">
      <c r="B8381" s="121">
        <v>41641</v>
      </c>
      <c r="C8381" s="118" t="s">
        <v>28</v>
      </c>
      <c r="D8381" s="119" t="s">
        <v>549</v>
      </c>
      <c r="E8381" s="120"/>
      <c r="F8381" s="151"/>
    </row>
    <row r="8382" spans="2:6" s="116" customFormat="1" ht="15.75">
      <c r="B8382" s="121">
        <v>41641</v>
      </c>
      <c r="C8382" s="118" t="s">
        <v>28</v>
      </c>
      <c r="D8382" s="119" t="s">
        <v>850</v>
      </c>
      <c r="E8382" s="111"/>
      <c r="F8382" s="151"/>
    </row>
    <row r="8383" spans="2:6" s="116" customFormat="1" ht="15.75">
      <c r="B8383" s="121">
        <v>41641</v>
      </c>
      <c r="C8383" s="118" t="s">
        <v>28</v>
      </c>
      <c r="D8383" s="119" t="s">
        <v>126</v>
      </c>
      <c r="E8383" s="112"/>
      <c r="F8383" s="151"/>
    </row>
    <row r="8384" spans="2:6" s="116" customFormat="1" ht="15.75">
      <c r="B8384" s="121">
        <v>41641</v>
      </c>
      <c r="C8384" s="118" t="s">
        <v>2</v>
      </c>
      <c r="D8384" s="119" t="s">
        <v>52</v>
      </c>
      <c r="E8384" s="112"/>
      <c r="F8384" s="151"/>
    </row>
    <row r="8385" spans="2:6" s="116" customFormat="1">
      <c r="B8385" s="121">
        <v>41641</v>
      </c>
      <c r="C8385" s="118" t="s">
        <v>40</v>
      </c>
      <c r="D8385" s="119" t="s">
        <v>180</v>
      </c>
      <c r="E8385" s="113"/>
      <c r="F8385" s="151"/>
    </row>
    <row r="8386" spans="2:6" s="116" customFormat="1">
      <c r="B8386" s="121">
        <v>41641</v>
      </c>
      <c r="C8386" s="118" t="s">
        <v>28</v>
      </c>
      <c r="D8386" s="119" t="s">
        <v>126</v>
      </c>
      <c r="E8386" s="32"/>
      <c r="F8386" s="151"/>
    </row>
    <row r="8387" spans="2:6" s="116" customFormat="1" ht="15.75">
      <c r="B8387" s="121">
        <v>41641</v>
      </c>
      <c r="C8387" s="118" t="s">
        <v>28</v>
      </c>
      <c r="D8387" s="119" t="s">
        <v>126</v>
      </c>
      <c r="E8387" s="120"/>
      <c r="F8387" s="151"/>
    </row>
    <row r="8388" spans="2:6" s="116" customFormat="1" ht="15.75">
      <c r="B8388" s="121">
        <v>41641</v>
      </c>
      <c r="C8388" s="118" t="s">
        <v>40</v>
      </c>
      <c r="D8388" s="119" t="s">
        <v>180</v>
      </c>
      <c r="E8388" s="78"/>
      <c r="F8388" s="151"/>
    </row>
    <row r="8389" spans="2:6" s="116" customFormat="1" ht="15.75">
      <c r="B8389" s="121">
        <v>41641</v>
      </c>
      <c r="C8389" s="118" t="s">
        <v>28</v>
      </c>
      <c r="D8389" s="119" t="s">
        <v>126</v>
      </c>
      <c r="E8389" s="78"/>
      <c r="F8389" s="151"/>
    </row>
    <row r="8390" spans="2:6" s="116" customFormat="1" ht="15.75">
      <c r="B8390" s="121">
        <v>41641</v>
      </c>
      <c r="C8390" s="118" t="s">
        <v>40</v>
      </c>
      <c r="D8390" s="118" t="s">
        <v>180</v>
      </c>
      <c r="E8390" s="78"/>
      <c r="F8390" s="151"/>
    </row>
    <row r="8391" spans="2:6" s="116" customFormat="1" ht="15.75">
      <c r="B8391" s="121">
        <v>41641</v>
      </c>
      <c r="C8391" s="118" t="s">
        <v>40</v>
      </c>
      <c r="D8391" s="118" t="s">
        <v>43</v>
      </c>
      <c r="E8391" s="78"/>
      <c r="F8391" s="151"/>
    </row>
    <row r="8392" spans="2:6" s="116" customFormat="1" ht="15.75">
      <c r="B8392" s="121">
        <v>41641</v>
      </c>
      <c r="C8392" s="118" t="s">
        <v>2</v>
      </c>
      <c r="D8392" s="118" t="s">
        <v>182</v>
      </c>
      <c r="E8392" s="78"/>
      <c r="F8392" s="151"/>
    </row>
    <row r="8393" spans="2:6" s="116" customFormat="1" ht="15.75">
      <c r="B8393" s="121">
        <v>41642</v>
      </c>
      <c r="C8393" s="118" t="s">
        <v>28</v>
      </c>
      <c r="D8393" s="119" t="s">
        <v>1287</v>
      </c>
      <c r="E8393" s="120"/>
      <c r="F8393" s="151"/>
    </row>
    <row r="8394" spans="2:6" s="116" customFormat="1" ht="15.75">
      <c r="B8394" s="121">
        <v>41642</v>
      </c>
      <c r="C8394" s="118" t="s">
        <v>40</v>
      </c>
      <c r="D8394" s="119" t="s">
        <v>180</v>
      </c>
      <c r="E8394" s="120"/>
      <c r="F8394" s="151"/>
    </row>
    <row r="8395" spans="2:6" s="116" customFormat="1" ht="15.75">
      <c r="B8395" s="121">
        <v>41642</v>
      </c>
      <c r="C8395" s="118" t="s">
        <v>18</v>
      </c>
      <c r="D8395" s="119" t="s">
        <v>1271</v>
      </c>
      <c r="E8395" s="120"/>
      <c r="F8395" s="151"/>
    </row>
    <row r="8396" spans="2:6" s="116" customFormat="1" ht="15.75">
      <c r="B8396" s="121">
        <v>41642</v>
      </c>
      <c r="C8396" s="118" t="s">
        <v>956</v>
      </c>
      <c r="D8396" s="119" t="s">
        <v>1395</v>
      </c>
      <c r="E8396" s="117"/>
      <c r="F8396" s="151"/>
    </row>
    <row r="8397" spans="2:6" s="116" customFormat="1" ht="15.75">
      <c r="B8397" s="121">
        <v>41642</v>
      </c>
      <c r="C8397" s="118" t="s">
        <v>184</v>
      </c>
      <c r="D8397" s="119" t="s">
        <v>2546</v>
      </c>
      <c r="E8397" s="117"/>
      <c r="F8397" s="151"/>
    </row>
    <row r="8398" spans="2:6" s="116" customFormat="1" ht="15.75">
      <c r="B8398" s="121">
        <v>41642</v>
      </c>
      <c r="C8398" s="118" t="s">
        <v>2</v>
      </c>
      <c r="D8398" s="119" t="s">
        <v>182</v>
      </c>
      <c r="E8398" s="117"/>
      <c r="F8398" s="151"/>
    </row>
    <row r="8399" spans="2:6" s="116" customFormat="1" ht="15.75">
      <c r="B8399" s="121">
        <v>41642</v>
      </c>
      <c r="C8399" s="118" t="s">
        <v>40</v>
      </c>
      <c r="D8399" s="119" t="s">
        <v>180</v>
      </c>
      <c r="E8399" s="120"/>
      <c r="F8399" s="151"/>
    </row>
    <row r="8400" spans="2:6" s="116" customFormat="1" ht="15.75">
      <c r="B8400" s="121">
        <v>41642</v>
      </c>
      <c r="C8400" s="118" t="s">
        <v>40</v>
      </c>
      <c r="D8400" s="119" t="s">
        <v>180</v>
      </c>
      <c r="E8400" s="117"/>
      <c r="F8400" s="151"/>
    </row>
    <row r="8401" spans="2:6" s="116" customFormat="1" ht="15.75">
      <c r="B8401" s="121">
        <v>41642</v>
      </c>
      <c r="C8401" s="118" t="s">
        <v>28</v>
      </c>
      <c r="D8401" s="119" t="s">
        <v>431</v>
      </c>
      <c r="E8401" s="120"/>
      <c r="F8401" s="151"/>
    </row>
    <row r="8402" spans="2:6" s="116" customFormat="1" ht="15.75">
      <c r="B8402" s="121">
        <v>41642</v>
      </c>
      <c r="C8402" s="118" t="s">
        <v>28</v>
      </c>
      <c r="D8402" s="119" t="s">
        <v>431</v>
      </c>
      <c r="E8402" s="111"/>
      <c r="F8402" s="151"/>
    </row>
    <row r="8403" spans="2:6" s="116" customFormat="1" ht="15.75">
      <c r="B8403" s="121">
        <v>41642</v>
      </c>
      <c r="C8403" s="118" t="s">
        <v>2</v>
      </c>
      <c r="D8403" s="119" t="s">
        <v>182</v>
      </c>
      <c r="E8403" s="112"/>
      <c r="F8403" s="151"/>
    </row>
    <row r="8404" spans="2:6" s="116" customFormat="1" ht="15.75">
      <c r="B8404" s="121">
        <v>41642</v>
      </c>
      <c r="C8404" s="118" t="s">
        <v>40</v>
      </c>
      <c r="D8404" s="119" t="s">
        <v>1192</v>
      </c>
      <c r="E8404" s="112"/>
      <c r="F8404" s="151"/>
    </row>
    <row r="8405" spans="2:6" s="116" customFormat="1">
      <c r="B8405" s="121">
        <v>41642</v>
      </c>
      <c r="C8405" s="118" t="s">
        <v>155</v>
      </c>
      <c r="D8405" s="119" t="s">
        <v>1110</v>
      </c>
      <c r="E8405" s="113"/>
      <c r="F8405" s="151"/>
    </row>
    <row r="8406" spans="2:6" s="116" customFormat="1">
      <c r="B8406" s="121">
        <v>41642</v>
      </c>
      <c r="C8406" s="118" t="s">
        <v>94</v>
      </c>
      <c r="D8406" s="119" t="s">
        <v>1316</v>
      </c>
      <c r="E8406" s="32"/>
      <c r="F8406" s="151"/>
    </row>
    <row r="8407" spans="2:6" s="116" customFormat="1" ht="15.75">
      <c r="B8407" s="121">
        <v>41642</v>
      </c>
      <c r="C8407" s="118" t="s">
        <v>40</v>
      </c>
      <c r="D8407" s="118" t="s">
        <v>180</v>
      </c>
      <c r="E8407" s="120"/>
      <c r="F8407" s="151"/>
    </row>
    <row r="8408" spans="2:6" s="116" customFormat="1" ht="15.75">
      <c r="B8408" s="121">
        <v>41642</v>
      </c>
      <c r="C8408" s="118" t="s">
        <v>2</v>
      </c>
      <c r="D8408" s="118" t="s">
        <v>1160</v>
      </c>
      <c r="E8408" s="78"/>
      <c r="F8408" s="151"/>
    </row>
    <row r="8409" spans="2:6" s="116" customFormat="1" ht="15.75">
      <c r="B8409" s="121">
        <v>41642</v>
      </c>
      <c r="C8409" s="118" t="s">
        <v>18</v>
      </c>
      <c r="D8409" s="118" t="s">
        <v>1437</v>
      </c>
      <c r="E8409" s="78" t="s">
        <v>1104</v>
      </c>
      <c r="F8409" s="151"/>
    </row>
    <row r="8410" spans="2:6" s="116" customFormat="1" ht="15.75">
      <c r="B8410" s="121">
        <v>41642</v>
      </c>
      <c r="C8410" s="118" t="s">
        <v>28</v>
      </c>
      <c r="D8410" s="119" t="s">
        <v>549</v>
      </c>
      <c r="E8410" s="78"/>
      <c r="F8410" s="151"/>
    </row>
    <row r="8411" spans="2:6" s="116" customFormat="1" ht="15.75">
      <c r="B8411" s="121">
        <v>41642</v>
      </c>
      <c r="C8411" s="118" t="s">
        <v>28</v>
      </c>
      <c r="D8411" s="119" t="s">
        <v>114</v>
      </c>
      <c r="E8411" s="78"/>
      <c r="F8411" s="151"/>
    </row>
    <row r="8412" spans="2:6" s="116" customFormat="1" ht="15.75">
      <c r="B8412" s="121">
        <v>41642</v>
      </c>
      <c r="C8412" s="118" t="s">
        <v>28</v>
      </c>
      <c r="D8412" s="119" t="s">
        <v>107</v>
      </c>
      <c r="E8412" s="78"/>
      <c r="F8412" s="151"/>
    </row>
    <row r="8413" spans="2:6" s="116" customFormat="1" ht="15.75">
      <c r="B8413" s="121">
        <v>41642</v>
      </c>
      <c r="C8413" s="118" t="s">
        <v>40</v>
      </c>
      <c r="D8413" s="119" t="s">
        <v>43</v>
      </c>
      <c r="E8413" s="78"/>
      <c r="F8413" s="151"/>
    </row>
    <row r="8414" spans="2:6" s="116" customFormat="1" ht="15.75">
      <c r="B8414" s="121">
        <v>41642</v>
      </c>
      <c r="C8414" s="118" t="s">
        <v>40</v>
      </c>
      <c r="D8414" s="119" t="s">
        <v>43</v>
      </c>
      <c r="E8414" s="9"/>
      <c r="F8414" s="151"/>
    </row>
    <row r="8415" spans="2:6" s="116" customFormat="1" ht="15.75">
      <c r="B8415" s="121">
        <v>41642</v>
      </c>
      <c r="C8415" s="118" t="s">
        <v>2</v>
      </c>
      <c r="D8415" s="119" t="s">
        <v>182</v>
      </c>
      <c r="E8415" s="9"/>
      <c r="F8415" s="151"/>
    </row>
    <row r="8416" spans="2:6" s="116" customFormat="1" ht="15.75">
      <c r="B8416" s="121">
        <v>41642</v>
      </c>
      <c r="C8416" s="118" t="s">
        <v>40</v>
      </c>
      <c r="D8416" s="119" t="s">
        <v>180</v>
      </c>
      <c r="E8416" s="9"/>
      <c r="F8416" s="151"/>
    </row>
    <row r="8417" spans="2:6" s="116" customFormat="1" ht="15.75">
      <c r="B8417" s="121">
        <v>41642</v>
      </c>
      <c r="C8417" s="118" t="s">
        <v>40</v>
      </c>
      <c r="D8417" s="119" t="s">
        <v>180</v>
      </c>
      <c r="E8417" s="9"/>
      <c r="F8417" s="151"/>
    </row>
    <row r="8418" spans="2:6" s="116" customFormat="1" ht="15.75">
      <c r="B8418" s="121">
        <v>41643</v>
      </c>
      <c r="C8418" s="118" t="s">
        <v>28</v>
      </c>
      <c r="D8418" s="119" t="s">
        <v>1118</v>
      </c>
      <c r="E8418" s="120" t="s">
        <v>1104</v>
      </c>
      <c r="F8418" s="151"/>
    </row>
    <row r="8419" spans="2:6" s="116" customFormat="1" ht="15.75">
      <c r="B8419" s="121">
        <v>41643</v>
      </c>
      <c r="C8419" s="118" t="s">
        <v>28</v>
      </c>
      <c r="D8419" s="119" t="s">
        <v>850</v>
      </c>
      <c r="E8419" s="120" t="s">
        <v>1104</v>
      </c>
      <c r="F8419" s="151"/>
    </row>
    <row r="8420" spans="2:6" s="116" customFormat="1" ht="15.75">
      <c r="B8420" s="121">
        <v>41643</v>
      </c>
      <c r="C8420" s="118" t="s">
        <v>28</v>
      </c>
      <c r="D8420" s="119" t="s">
        <v>1118</v>
      </c>
      <c r="E8420" s="120" t="s">
        <v>1104</v>
      </c>
      <c r="F8420" s="151"/>
    </row>
    <row r="8421" spans="2:6" s="116" customFormat="1" ht="15.75">
      <c r="B8421" s="121">
        <v>41643</v>
      </c>
      <c r="C8421" s="118" t="s">
        <v>40</v>
      </c>
      <c r="D8421" s="119" t="s">
        <v>180</v>
      </c>
      <c r="E8421" s="117" t="s">
        <v>1104</v>
      </c>
      <c r="F8421" s="151"/>
    </row>
    <row r="8422" spans="2:6" s="116" customFormat="1" ht="15.75">
      <c r="B8422" s="121">
        <v>41643</v>
      </c>
      <c r="C8422" s="118" t="s">
        <v>2</v>
      </c>
      <c r="D8422" s="119" t="s">
        <v>1403</v>
      </c>
      <c r="E8422" s="117" t="s">
        <v>1104</v>
      </c>
      <c r="F8422" s="151"/>
    </row>
    <row r="8423" spans="2:6" s="116" customFormat="1" ht="15.75">
      <c r="B8423" s="121">
        <v>41643</v>
      </c>
      <c r="C8423" s="118" t="s">
        <v>40</v>
      </c>
      <c r="D8423" s="119" t="s">
        <v>180</v>
      </c>
      <c r="E8423" s="117" t="s">
        <v>1104</v>
      </c>
      <c r="F8423" s="151"/>
    </row>
    <row r="8424" spans="2:6" s="116" customFormat="1" ht="15.75">
      <c r="B8424" s="121">
        <v>41643</v>
      </c>
      <c r="C8424" s="118" t="s">
        <v>40</v>
      </c>
      <c r="D8424" s="119" t="s">
        <v>43</v>
      </c>
      <c r="E8424" s="120" t="s">
        <v>1104</v>
      </c>
      <c r="F8424" s="151"/>
    </row>
    <row r="8425" spans="2:6" s="116" customFormat="1" ht="15.75">
      <c r="B8425" s="121">
        <v>41643</v>
      </c>
      <c r="C8425" s="118" t="s">
        <v>2</v>
      </c>
      <c r="D8425" s="119" t="s">
        <v>1403</v>
      </c>
      <c r="E8425" s="117" t="s">
        <v>1104</v>
      </c>
      <c r="F8425" s="151"/>
    </row>
    <row r="8426" spans="2:6" s="116" customFormat="1" ht="15.75">
      <c r="B8426" s="121">
        <v>41643</v>
      </c>
      <c r="C8426" s="118" t="s">
        <v>28</v>
      </c>
      <c r="D8426" s="119" t="s">
        <v>1118</v>
      </c>
      <c r="E8426" s="120" t="s">
        <v>1104</v>
      </c>
      <c r="F8426" s="151"/>
    </row>
    <row r="8427" spans="2:6" s="116" customFormat="1" ht="15.75">
      <c r="B8427" s="121">
        <v>41643</v>
      </c>
      <c r="C8427" s="118" t="s">
        <v>28</v>
      </c>
      <c r="D8427" s="119" t="s">
        <v>1118</v>
      </c>
      <c r="E8427" s="111" t="s">
        <v>1104</v>
      </c>
      <c r="F8427" s="151"/>
    </row>
    <row r="8428" spans="2:6" s="116" customFormat="1" ht="15.75">
      <c r="B8428" s="121">
        <v>41643</v>
      </c>
      <c r="C8428" s="118" t="s">
        <v>40</v>
      </c>
      <c r="D8428" s="119" t="s">
        <v>180</v>
      </c>
      <c r="E8428" s="112" t="s">
        <v>1104</v>
      </c>
      <c r="F8428" s="151"/>
    </row>
    <row r="8429" spans="2:6" s="116" customFormat="1" ht="15.75">
      <c r="B8429" s="121">
        <v>41643</v>
      </c>
      <c r="C8429" s="118" t="s">
        <v>40</v>
      </c>
      <c r="D8429" s="119" t="s">
        <v>180</v>
      </c>
      <c r="E8429" s="112" t="s">
        <v>1104</v>
      </c>
      <c r="F8429" s="151"/>
    </row>
    <row r="8430" spans="2:6" s="116" customFormat="1" ht="15.75">
      <c r="B8430" s="121" t="s">
        <v>1468</v>
      </c>
      <c r="C8430" s="118" t="s">
        <v>28</v>
      </c>
      <c r="D8430" s="119" t="s">
        <v>1118</v>
      </c>
      <c r="E8430" s="120"/>
      <c r="F8430" s="151"/>
    </row>
    <row r="8431" spans="2:6" s="116" customFormat="1" ht="15.75">
      <c r="B8431" s="121" t="s">
        <v>1468</v>
      </c>
      <c r="C8431" s="118" t="s">
        <v>2</v>
      </c>
      <c r="D8431" s="119" t="s">
        <v>182</v>
      </c>
      <c r="E8431" s="120"/>
      <c r="F8431" s="151"/>
    </row>
    <row r="8432" spans="2:6" s="116" customFormat="1" ht="15.75">
      <c r="B8432" s="121" t="s">
        <v>1468</v>
      </c>
      <c r="C8432" s="118" t="s">
        <v>40</v>
      </c>
      <c r="D8432" s="119" t="s">
        <v>43</v>
      </c>
      <c r="E8432" s="120"/>
      <c r="F8432" s="151"/>
    </row>
    <row r="8433" spans="2:6" s="116" customFormat="1" ht="15.75">
      <c r="B8433" s="121" t="s">
        <v>1468</v>
      </c>
      <c r="C8433" s="118" t="s">
        <v>40</v>
      </c>
      <c r="D8433" s="119" t="s">
        <v>43</v>
      </c>
      <c r="E8433" s="117"/>
      <c r="F8433" s="151"/>
    </row>
    <row r="8434" spans="2:6" s="116" customFormat="1" ht="15.75">
      <c r="B8434" s="121" t="s">
        <v>1468</v>
      </c>
      <c r="C8434" s="118" t="s">
        <v>392</v>
      </c>
      <c r="D8434" s="119" t="s">
        <v>1115</v>
      </c>
      <c r="E8434" s="117"/>
      <c r="F8434" s="151"/>
    </row>
    <row r="8435" spans="2:6" s="116" customFormat="1" ht="15.75">
      <c r="B8435" s="121" t="s">
        <v>1468</v>
      </c>
      <c r="C8435" s="118" t="s">
        <v>184</v>
      </c>
      <c r="D8435" s="119" t="s">
        <v>2544</v>
      </c>
      <c r="E8435" s="117"/>
      <c r="F8435" s="151"/>
    </row>
    <row r="8436" spans="2:6" s="116" customFormat="1" ht="15.75">
      <c r="B8436" s="121" t="s">
        <v>1468</v>
      </c>
      <c r="C8436" s="118" t="s">
        <v>40</v>
      </c>
      <c r="D8436" s="119" t="s">
        <v>180</v>
      </c>
      <c r="E8436" s="120"/>
      <c r="F8436" s="151"/>
    </row>
    <row r="8437" spans="2:6" s="116" customFormat="1" ht="15.75">
      <c r="B8437" s="121" t="s">
        <v>1468</v>
      </c>
      <c r="C8437" s="118" t="s">
        <v>28</v>
      </c>
      <c r="D8437" s="119" t="s">
        <v>1118</v>
      </c>
      <c r="E8437" s="117"/>
      <c r="F8437" s="151"/>
    </row>
    <row r="8438" spans="2:6" s="116" customFormat="1" ht="15.75">
      <c r="B8438" s="121" t="s">
        <v>1468</v>
      </c>
      <c r="C8438" s="118" t="s">
        <v>40</v>
      </c>
      <c r="D8438" s="119" t="s">
        <v>43</v>
      </c>
      <c r="E8438" s="120"/>
      <c r="F8438" s="151"/>
    </row>
    <row r="8439" spans="2:6" s="116" customFormat="1" ht="15.75">
      <c r="B8439" s="121" t="s">
        <v>1468</v>
      </c>
      <c r="C8439" s="118" t="s">
        <v>1461</v>
      </c>
      <c r="D8439" s="119" t="s">
        <v>1270</v>
      </c>
      <c r="E8439" s="111"/>
      <c r="F8439" s="151"/>
    </row>
    <row r="8440" spans="2:6" s="116" customFormat="1" ht="15.75">
      <c r="B8440" s="121" t="s">
        <v>1468</v>
      </c>
      <c r="C8440" s="118" t="s">
        <v>1461</v>
      </c>
      <c r="D8440" s="119" t="s">
        <v>1270</v>
      </c>
      <c r="E8440" s="112"/>
      <c r="F8440" s="151"/>
    </row>
    <row r="8441" spans="2:6" s="116" customFormat="1" ht="15.75">
      <c r="B8441" s="121" t="s">
        <v>1468</v>
      </c>
      <c r="C8441" s="118" t="s">
        <v>1461</v>
      </c>
      <c r="D8441" s="119" t="s">
        <v>1270</v>
      </c>
      <c r="E8441" s="112"/>
      <c r="F8441" s="151"/>
    </row>
    <row r="8442" spans="2:6" s="116" customFormat="1">
      <c r="B8442" s="121" t="s">
        <v>1468</v>
      </c>
      <c r="C8442" s="118" t="s">
        <v>28</v>
      </c>
      <c r="D8442" s="119" t="s">
        <v>431</v>
      </c>
      <c r="E8442" s="113"/>
      <c r="F8442" s="151"/>
    </row>
    <row r="8443" spans="2:6" s="116" customFormat="1">
      <c r="B8443" s="121" t="s">
        <v>1468</v>
      </c>
      <c r="C8443" s="118" t="s">
        <v>2</v>
      </c>
      <c r="D8443" s="119" t="s">
        <v>182</v>
      </c>
      <c r="E8443" s="32"/>
      <c r="F8443" s="151"/>
    </row>
    <row r="8444" spans="2:6" s="116" customFormat="1" ht="15.75">
      <c r="B8444" s="121" t="s">
        <v>1468</v>
      </c>
      <c r="C8444" s="118" t="s">
        <v>40</v>
      </c>
      <c r="D8444" s="119" t="s">
        <v>1192</v>
      </c>
      <c r="E8444" s="120"/>
      <c r="F8444" s="151"/>
    </row>
    <row r="8445" spans="2:6" s="116" customFormat="1" ht="15.75">
      <c r="B8445" s="121" t="s">
        <v>1468</v>
      </c>
      <c r="C8445" s="118" t="s">
        <v>155</v>
      </c>
      <c r="D8445" s="119" t="s">
        <v>1110</v>
      </c>
      <c r="E8445" s="78"/>
      <c r="F8445" s="151"/>
    </row>
    <row r="8446" spans="2:6" s="116" customFormat="1" ht="15.75">
      <c r="B8446" s="121" t="s">
        <v>1468</v>
      </c>
      <c r="C8446" s="118" t="s">
        <v>94</v>
      </c>
      <c r="D8446" s="119" t="s">
        <v>1316</v>
      </c>
      <c r="E8446" s="78"/>
      <c r="F8446" s="151"/>
    </row>
    <row r="8447" spans="2:6" s="116" customFormat="1" ht="15.75">
      <c r="B8447" s="121" t="s">
        <v>1468</v>
      </c>
      <c r="C8447" s="118" t="s">
        <v>28</v>
      </c>
      <c r="D8447" s="118" t="s">
        <v>126</v>
      </c>
      <c r="E8447" s="78"/>
      <c r="F8447" s="151"/>
    </row>
    <row r="8448" spans="2:6" s="116" customFormat="1" ht="15.75">
      <c r="B8448" s="121" t="s">
        <v>1468</v>
      </c>
      <c r="C8448" s="118" t="s">
        <v>28</v>
      </c>
      <c r="D8448" s="118" t="s">
        <v>1287</v>
      </c>
      <c r="E8448" s="78"/>
      <c r="F8448" s="151"/>
    </row>
    <row r="8449" spans="2:6" s="116" customFormat="1" ht="15.75">
      <c r="B8449" s="121" t="s">
        <v>1468</v>
      </c>
      <c r="C8449" s="118" t="s">
        <v>28</v>
      </c>
      <c r="D8449" s="118" t="s">
        <v>126</v>
      </c>
      <c r="E8449" s="78"/>
      <c r="F8449" s="151"/>
    </row>
    <row r="8450" spans="2:6" s="116" customFormat="1" ht="15.75">
      <c r="B8450" s="121" t="s">
        <v>1468</v>
      </c>
      <c r="C8450" s="118" t="s">
        <v>28</v>
      </c>
      <c r="D8450" s="118" t="s">
        <v>126</v>
      </c>
      <c r="E8450" s="78"/>
      <c r="F8450" s="151"/>
    </row>
    <row r="8451" spans="2:6" s="116" customFormat="1" ht="15.75">
      <c r="B8451" s="121">
        <v>41647</v>
      </c>
      <c r="C8451" s="118" t="s">
        <v>184</v>
      </c>
      <c r="D8451" s="119" t="s">
        <v>2550</v>
      </c>
      <c r="E8451" s="120"/>
      <c r="F8451" s="151"/>
    </row>
    <row r="8452" spans="2:6" s="116" customFormat="1" ht="15.75">
      <c r="B8452" s="121">
        <v>41647</v>
      </c>
      <c r="C8452" s="118" t="s">
        <v>40</v>
      </c>
      <c r="D8452" s="119" t="s">
        <v>180</v>
      </c>
      <c r="E8452" s="120"/>
      <c r="F8452" s="151"/>
    </row>
    <row r="8453" spans="2:6" s="116" customFormat="1" ht="15.75">
      <c r="B8453" s="121">
        <v>41647</v>
      </c>
      <c r="C8453" s="118" t="s">
        <v>40</v>
      </c>
      <c r="D8453" s="119" t="s">
        <v>43</v>
      </c>
      <c r="E8453" s="120"/>
      <c r="F8453" s="151"/>
    </row>
    <row r="8454" spans="2:6" s="116" customFormat="1" ht="15.75">
      <c r="B8454" s="121">
        <v>41647</v>
      </c>
      <c r="C8454" s="118" t="s">
        <v>184</v>
      </c>
      <c r="D8454" s="119" t="s">
        <v>2550</v>
      </c>
      <c r="E8454" s="117"/>
      <c r="F8454" s="151"/>
    </row>
    <row r="8455" spans="2:6" s="116" customFormat="1" ht="15.75">
      <c r="B8455" s="121">
        <v>41647</v>
      </c>
      <c r="C8455" s="118" t="s">
        <v>40</v>
      </c>
      <c r="D8455" s="119" t="s">
        <v>180</v>
      </c>
      <c r="E8455" s="117"/>
      <c r="F8455" s="151"/>
    </row>
    <row r="8456" spans="2:6" s="116" customFormat="1" ht="15.75">
      <c r="B8456" s="121">
        <v>41647</v>
      </c>
      <c r="C8456" s="118" t="s">
        <v>40</v>
      </c>
      <c r="D8456" s="119" t="s">
        <v>43</v>
      </c>
      <c r="E8456" s="117"/>
      <c r="F8456" s="151"/>
    </row>
    <row r="8457" spans="2:6" s="116" customFormat="1" ht="15.75">
      <c r="B8457" s="121">
        <v>41647</v>
      </c>
      <c r="C8457" s="118" t="s">
        <v>184</v>
      </c>
      <c r="D8457" s="119" t="s">
        <v>2544</v>
      </c>
      <c r="E8457" s="120"/>
      <c r="F8457" s="151"/>
    </row>
    <row r="8458" spans="2:6" s="116" customFormat="1" ht="15.75">
      <c r="B8458" s="121">
        <v>41647</v>
      </c>
      <c r="C8458" s="118" t="s">
        <v>28</v>
      </c>
      <c r="D8458" s="119" t="s">
        <v>107</v>
      </c>
      <c r="E8458" s="117"/>
      <c r="F8458" s="151"/>
    </row>
    <row r="8459" spans="2:6" s="116" customFormat="1" ht="15.75">
      <c r="B8459" s="121" t="s">
        <v>1470</v>
      </c>
      <c r="C8459" s="118" t="s">
        <v>28</v>
      </c>
      <c r="D8459" s="119" t="s">
        <v>549</v>
      </c>
      <c r="E8459" s="120"/>
      <c r="F8459" s="151"/>
    </row>
    <row r="8460" spans="2:6" s="116" customFormat="1" ht="15.75">
      <c r="B8460" s="121" t="s">
        <v>1470</v>
      </c>
      <c r="C8460" s="118" t="s">
        <v>40</v>
      </c>
      <c r="D8460" s="119" t="s">
        <v>180</v>
      </c>
      <c r="E8460" s="120"/>
      <c r="F8460" s="151"/>
    </row>
    <row r="8461" spans="2:6" s="116" customFormat="1" ht="15.75">
      <c r="B8461" s="121" t="s">
        <v>1470</v>
      </c>
      <c r="C8461" s="118" t="s">
        <v>40</v>
      </c>
      <c r="D8461" s="119" t="s">
        <v>1349</v>
      </c>
      <c r="E8461" s="120"/>
      <c r="F8461" s="151"/>
    </row>
    <row r="8462" spans="2:6" s="116" customFormat="1" ht="15.75">
      <c r="B8462" s="121" t="s">
        <v>1470</v>
      </c>
      <c r="C8462" s="118" t="s">
        <v>184</v>
      </c>
      <c r="D8462" s="119" t="s">
        <v>2544</v>
      </c>
      <c r="E8462" s="117"/>
      <c r="F8462" s="151"/>
    </row>
    <row r="8463" spans="2:6" s="116" customFormat="1" ht="15.75">
      <c r="B8463" s="121" t="s">
        <v>1470</v>
      </c>
      <c r="C8463" s="118" t="s">
        <v>40</v>
      </c>
      <c r="D8463" s="119" t="s">
        <v>43</v>
      </c>
      <c r="E8463" s="117"/>
      <c r="F8463" s="151"/>
    </row>
    <row r="8464" spans="2:6" s="116" customFormat="1" ht="15.75">
      <c r="B8464" s="121" t="s">
        <v>1470</v>
      </c>
      <c r="C8464" s="118" t="s">
        <v>40</v>
      </c>
      <c r="D8464" s="119" t="s">
        <v>43</v>
      </c>
      <c r="E8464" s="117"/>
      <c r="F8464" s="151"/>
    </row>
    <row r="8465" spans="2:6" s="116" customFormat="1" ht="15.75">
      <c r="B8465" s="121" t="s">
        <v>1470</v>
      </c>
      <c r="C8465" s="118" t="s">
        <v>155</v>
      </c>
      <c r="D8465" s="119" t="s">
        <v>1110</v>
      </c>
      <c r="E8465" s="120"/>
      <c r="F8465" s="151"/>
    </row>
    <row r="8466" spans="2:6" s="116" customFormat="1" ht="15.75">
      <c r="B8466" s="121" t="s">
        <v>1470</v>
      </c>
      <c r="C8466" s="118" t="s">
        <v>184</v>
      </c>
      <c r="D8466" s="119" t="s">
        <v>2544</v>
      </c>
      <c r="E8466" s="117"/>
      <c r="F8466" s="151"/>
    </row>
    <row r="8467" spans="2:6" s="116" customFormat="1" ht="15.75">
      <c r="B8467" s="121" t="s">
        <v>1470</v>
      </c>
      <c r="C8467" s="118" t="s">
        <v>2</v>
      </c>
      <c r="D8467" s="119" t="s">
        <v>1193</v>
      </c>
      <c r="E8467" s="120"/>
      <c r="F8467" s="151"/>
    </row>
    <row r="8468" spans="2:6" s="116" customFormat="1" ht="15.75">
      <c r="B8468" s="121" t="s">
        <v>1470</v>
      </c>
      <c r="C8468" s="118" t="s">
        <v>956</v>
      </c>
      <c r="D8468" s="119" t="s">
        <v>1471</v>
      </c>
      <c r="E8468" s="111"/>
      <c r="F8468" s="151"/>
    </row>
    <row r="8469" spans="2:6" s="116" customFormat="1" ht="15.75">
      <c r="B8469" s="121" t="s">
        <v>1470</v>
      </c>
      <c r="C8469" s="118" t="s">
        <v>392</v>
      </c>
      <c r="D8469" s="119" t="s">
        <v>1115</v>
      </c>
      <c r="E8469" s="112"/>
      <c r="F8469" s="151"/>
    </row>
    <row r="8470" spans="2:6" s="116" customFormat="1" ht="15.75">
      <c r="B8470" s="121" t="s">
        <v>1470</v>
      </c>
      <c r="C8470" s="118" t="s">
        <v>1461</v>
      </c>
      <c r="D8470" s="119" t="s">
        <v>1270</v>
      </c>
      <c r="E8470" s="112"/>
      <c r="F8470" s="151"/>
    </row>
    <row r="8471" spans="2:6" s="116" customFormat="1">
      <c r="B8471" s="121" t="s">
        <v>1470</v>
      </c>
      <c r="C8471" s="118" t="s">
        <v>28</v>
      </c>
      <c r="D8471" s="119" t="s">
        <v>1287</v>
      </c>
      <c r="E8471" s="113"/>
      <c r="F8471" s="151"/>
    </row>
    <row r="8472" spans="2:6" s="116" customFormat="1">
      <c r="B8472" s="121" t="s">
        <v>1470</v>
      </c>
      <c r="C8472" s="118" t="s">
        <v>28</v>
      </c>
      <c r="D8472" s="119" t="s">
        <v>181</v>
      </c>
      <c r="E8472" s="32"/>
      <c r="F8472" s="151"/>
    </row>
    <row r="8473" spans="2:6" s="116" customFormat="1" ht="15.75">
      <c r="B8473" s="121" t="s">
        <v>1470</v>
      </c>
      <c r="C8473" s="118" t="s">
        <v>40</v>
      </c>
      <c r="D8473" s="118" t="s">
        <v>180</v>
      </c>
      <c r="E8473" s="120"/>
      <c r="F8473" s="151"/>
    </row>
    <row r="8474" spans="2:6" s="116" customFormat="1" ht="15.75">
      <c r="B8474" s="121" t="s">
        <v>1470</v>
      </c>
      <c r="C8474" s="118" t="s">
        <v>184</v>
      </c>
      <c r="D8474" s="118" t="s">
        <v>2546</v>
      </c>
      <c r="E8474" s="78"/>
      <c r="F8474" s="151"/>
    </row>
    <row r="8475" spans="2:6" s="116" customFormat="1" ht="15.75">
      <c r="B8475" s="121" t="s">
        <v>1470</v>
      </c>
      <c r="C8475" s="118" t="s">
        <v>155</v>
      </c>
      <c r="D8475" s="118" t="s">
        <v>1110</v>
      </c>
      <c r="E8475" s="78"/>
      <c r="F8475" s="151"/>
    </row>
    <row r="8476" spans="2:6" s="116" customFormat="1" ht="15.75">
      <c r="B8476" s="121" t="s">
        <v>1470</v>
      </c>
      <c r="C8476" s="118" t="s">
        <v>40</v>
      </c>
      <c r="D8476" s="118" t="s">
        <v>1218</v>
      </c>
      <c r="E8476" s="78"/>
      <c r="F8476" s="151"/>
    </row>
    <row r="8477" spans="2:6" s="116" customFormat="1" ht="15.75">
      <c r="B8477" s="121" t="s">
        <v>1470</v>
      </c>
      <c r="C8477" s="118" t="s">
        <v>2</v>
      </c>
      <c r="D8477" s="118" t="s">
        <v>182</v>
      </c>
      <c r="E8477" s="78"/>
      <c r="F8477" s="151"/>
    </row>
    <row r="8478" spans="2:6" s="116" customFormat="1" ht="15.75">
      <c r="B8478" s="121" t="s">
        <v>1470</v>
      </c>
      <c r="C8478" s="118" t="s">
        <v>28</v>
      </c>
      <c r="D8478" s="118" t="s">
        <v>549</v>
      </c>
      <c r="E8478" s="78"/>
      <c r="F8478" s="151"/>
    </row>
    <row r="8479" spans="2:6" s="116" customFormat="1" ht="15.75">
      <c r="B8479" s="121" t="s">
        <v>1470</v>
      </c>
      <c r="C8479" s="118" t="s">
        <v>1461</v>
      </c>
      <c r="D8479" s="118" t="s">
        <v>1270</v>
      </c>
      <c r="E8479" s="78"/>
      <c r="F8479" s="151"/>
    </row>
    <row r="8480" spans="2:6" s="116" customFormat="1" ht="15.75">
      <c r="B8480" s="121" t="s">
        <v>1470</v>
      </c>
      <c r="C8480" s="118" t="s">
        <v>2</v>
      </c>
      <c r="D8480" s="118" t="s">
        <v>105</v>
      </c>
      <c r="E8480" s="9"/>
      <c r="F8480" s="151"/>
    </row>
    <row r="8481" spans="2:6" s="116" customFormat="1" ht="15.75">
      <c r="B8481" s="121" t="s">
        <v>1472</v>
      </c>
      <c r="C8481" s="118" t="s">
        <v>94</v>
      </c>
      <c r="D8481" s="119" t="s">
        <v>1108</v>
      </c>
      <c r="E8481" s="120"/>
      <c r="F8481" s="151"/>
    </row>
    <row r="8482" spans="2:6" s="116" customFormat="1" ht="15.75">
      <c r="B8482" s="121" t="s">
        <v>1472</v>
      </c>
      <c r="C8482" s="118" t="s">
        <v>40</v>
      </c>
      <c r="D8482" s="119" t="s">
        <v>1349</v>
      </c>
      <c r="E8482" s="120"/>
      <c r="F8482" s="151"/>
    </row>
    <row r="8483" spans="2:6" s="116" customFormat="1" ht="15.75">
      <c r="B8483" s="121" t="s">
        <v>1472</v>
      </c>
      <c r="C8483" s="118" t="s">
        <v>40</v>
      </c>
      <c r="D8483" s="119" t="s">
        <v>180</v>
      </c>
      <c r="E8483" s="120"/>
      <c r="F8483" s="151"/>
    </row>
    <row r="8484" spans="2:6" s="116" customFormat="1" ht="15.75">
      <c r="B8484" s="121" t="s">
        <v>1472</v>
      </c>
      <c r="C8484" s="118" t="s">
        <v>28</v>
      </c>
      <c r="D8484" s="119" t="s">
        <v>107</v>
      </c>
      <c r="E8484" s="117"/>
      <c r="F8484" s="151"/>
    </row>
    <row r="8485" spans="2:6" s="116" customFormat="1" ht="15.75">
      <c r="B8485" s="121" t="s">
        <v>1472</v>
      </c>
      <c r="C8485" s="118" t="s">
        <v>40</v>
      </c>
      <c r="D8485" s="119" t="s">
        <v>1218</v>
      </c>
      <c r="E8485" s="117"/>
      <c r="F8485" s="151"/>
    </row>
    <row r="8486" spans="2:6" s="116" customFormat="1" ht="15.75">
      <c r="B8486" s="121" t="s">
        <v>1472</v>
      </c>
      <c r="C8486" s="118" t="s">
        <v>184</v>
      </c>
      <c r="D8486" s="119" t="s">
        <v>2550</v>
      </c>
      <c r="E8486" s="117"/>
      <c r="F8486" s="151"/>
    </row>
    <row r="8487" spans="2:6" s="116" customFormat="1" ht="15.75">
      <c r="B8487" s="121" t="s">
        <v>1472</v>
      </c>
      <c r="C8487" s="118" t="s">
        <v>40</v>
      </c>
      <c r="D8487" s="119" t="s">
        <v>180</v>
      </c>
      <c r="E8487" s="120"/>
      <c r="F8487" s="151"/>
    </row>
    <row r="8488" spans="2:6" s="116" customFormat="1" ht="15.75">
      <c r="B8488" s="121" t="s">
        <v>1472</v>
      </c>
      <c r="C8488" s="118" t="s">
        <v>40</v>
      </c>
      <c r="D8488" s="119" t="s">
        <v>180</v>
      </c>
      <c r="E8488" s="117"/>
      <c r="F8488" s="151"/>
    </row>
    <row r="8489" spans="2:6" s="116" customFormat="1" ht="15.75">
      <c r="B8489" s="121" t="s">
        <v>1472</v>
      </c>
      <c r="C8489" s="118" t="s">
        <v>40</v>
      </c>
      <c r="D8489" s="119" t="s">
        <v>43</v>
      </c>
      <c r="E8489" s="120"/>
      <c r="F8489" s="151"/>
    </row>
    <row r="8490" spans="2:6" s="116" customFormat="1" ht="15.75">
      <c r="B8490" s="121" t="s">
        <v>1472</v>
      </c>
      <c r="C8490" s="118" t="s">
        <v>40</v>
      </c>
      <c r="D8490" s="119" t="s">
        <v>180</v>
      </c>
      <c r="E8490" s="111"/>
      <c r="F8490" s="151"/>
    </row>
    <row r="8491" spans="2:6" s="116" customFormat="1" ht="15.75">
      <c r="B8491" s="121" t="s">
        <v>1472</v>
      </c>
      <c r="C8491" s="118" t="s">
        <v>2</v>
      </c>
      <c r="D8491" s="119" t="s">
        <v>182</v>
      </c>
      <c r="E8491" s="112"/>
      <c r="F8491" s="151"/>
    </row>
    <row r="8492" spans="2:6" s="116" customFormat="1" ht="15.75">
      <c r="B8492" s="121" t="s">
        <v>1472</v>
      </c>
      <c r="C8492" s="118" t="s">
        <v>40</v>
      </c>
      <c r="D8492" s="119" t="s">
        <v>180</v>
      </c>
      <c r="E8492" s="112"/>
      <c r="F8492" s="151"/>
    </row>
    <row r="8493" spans="2:6" s="116" customFormat="1">
      <c r="B8493" s="121" t="s">
        <v>1472</v>
      </c>
      <c r="C8493" s="118" t="s">
        <v>155</v>
      </c>
      <c r="D8493" s="119" t="s">
        <v>1246</v>
      </c>
      <c r="E8493" s="113"/>
      <c r="F8493" s="151"/>
    </row>
    <row r="8494" spans="2:6" s="116" customFormat="1">
      <c r="B8494" s="121" t="s">
        <v>1472</v>
      </c>
      <c r="C8494" s="118" t="s">
        <v>1461</v>
      </c>
      <c r="D8494" s="119" t="s">
        <v>1270</v>
      </c>
      <c r="E8494" s="32"/>
      <c r="F8494" s="151"/>
    </row>
    <row r="8495" spans="2:6" s="116" customFormat="1" ht="15.75">
      <c r="B8495" s="121" t="s">
        <v>1472</v>
      </c>
      <c r="C8495" s="118" t="s">
        <v>28</v>
      </c>
      <c r="D8495" s="119" t="s">
        <v>1287</v>
      </c>
      <c r="E8495" s="120"/>
      <c r="F8495" s="151"/>
    </row>
    <row r="8496" spans="2:6" s="116" customFormat="1" ht="15.75">
      <c r="B8496" s="121" t="s">
        <v>1472</v>
      </c>
      <c r="C8496" s="118" t="s">
        <v>2</v>
      </c>
      <c r="D8496" s="119" t="s">
        <v>1381</v>
      </c>
      <c r="E8496" s="78"/>
      <c r="F8496" s="151"/>
    </row>
    <row r="8497" spans="2:6" s="116" customFormat="1" ht="15.75">
      <c r="B8497" s="121" t="s">
        <v>1472</v>
      </c>
      <c r="C8497" s="118" t="s">
        <v>40</v>
      </c>
      <c r="D8497" s="119" t="s">
        <v>180</v>
      </c>
      <c r="E8497" s="78"/>
      <c r="F8497" s="151"/>
    </row>
    <row r="8498" spans="2:6" s="116" customFormat="1" ht="15.75">
      <c r="B8498" s="121" t="s">
        <v>1472</v>
      </c>
      <c r="C8498" s="118" t="s">
        <v>40</v>
      </c>
      <c r="D8498" s="119" t="s">
        <v>180</v>
      </c>
      <c r="E8498" s="78"/>
      <c r="F8498" s="151"/>
    </row>
    <row r="8499" spans="2:6" s="116" customFormat="1" ht="15.75">
      <c r="B8499" s="121" t="s">
        <v>1472</v>
      </c>
      <c r="C8499" s="118" t="s">
        <v>40</v>
      </c>
      <c r="D8499" s="119" t="s">
        <v>1473</v>
      </c>
      <c r="E8499" s="78"/>
      <c r="F8499" s="151"/>
    </row>
    <row r="8500" spans="2:6" s="116" customFormat="1" ht="15.75">
      <c r="B8500" s="121" t="s">
        <v>1472</v>
      </c>
      <c r="C8500" s="118" t="s">
        <v>392</v>
      </c>
      <c r="D8500" s="119" t="s">
        <v>1167</v>
      </c>
      <c r="E8500" s="78"/>
      <c r="F8500" s="151"/>
    </row>
    <row r="8501" spans="2:6" s="116" customFormat="1" ht="15.75">
      <c r="B8501" s="121" t="s">
        <v>1472</v>
      </c>
      <c r="C8501" s="118" t="s">
        <v>1461</v>
      </c>
      <c r="D8501" s="119" t="s">
        <v>1270</v>
      </c>
      <c r="E8501" s="78"/>
      <c r="F8501" s="151"/>
    </row>
    <row r="8502" spans="2:6" s="116" customFormat="1" ht="15.75">
      <c r="B8502" s="121" t="s">
        <v>1472</v>
      </c>
      <c r="C8502" s="118" t="s">
        <v>184</v>
      </c>
      <c r="D8502" s="119" t="s">
        <v>1474</v>
      </c>
      <c r="E8502" s="9"/>
      <c r="F8502" s="151"/>
    </row>
    <row r="8503" spans="2:6" s="116" customFormat="1" ht="15.75">
      <c r="B8503" s="121" t="s">
        <v>1472</v>
      </c>
      <c r="C8503" s="118" t="s">
        <v>2</v>
      </c>
      <c r="D8503" s="119" t="s">
        <v>105</v>
      </c>
      <c r="E8503" s="9"/>
      <c r="F8503" s="151"/>
    </row>
    <row r="8504" spans="2:6" s="116" customFormat="1" ht="15.75">
      <c r="B8504" s="121" t="s">
        <v>1472</v>
      </c>
      <c r="C8504" s="118" t="s">
        <v>40</v>
      </c>
      <c r="D8504" s="119" t="s">
        <v>180</v>
      </c>
      <c r="E8504" s="9"/>
      <c r="F8504" s="151"/>
    </row>
    <row r="8505" spans="2:6" s="116" customFormat="1" ht="15.75">
      <c r="B8505" s="121" t="s">
        <v>1472</v>
      </c>
      <c r="C8505" s="118" t="s">
        <v>40</v>
      </c>
      <c r="D8505" s="119" t="s">
        <v>180</v>
      </c>
      <c r="E8505" s="9"/>
      <c r="F8505" s="151"/>
    </row>
    <row r="8506" spans="2:6" s="116" customFormat="1" ht="15.75">
      <c r="B8506" s="121" t="s">
        <v>1472</v>
      </c>
      <c r="C8506" s="118" t="s">
        <v>1461</v>
      </c>
      <c r="D8506" s="118" t="s">
        <v>1270</v>
      </c>
      <c r="E8506" s="9"/>
      <c r="F8506" s="151"/>
    </row>
    <row r="8507" spans="2:6" s="116" customFormat="1" ht="15.75">
      <c r="B8507" s="121" t="s">
        <v>1472</v>
      </c>
      <c r="C8507" s="118" t="s">
        <v>94</v>
      </c>
      <c r="D8507" s="118" t="s">
        <v>1316</v>
      </c>
      <c r="E8507" s="9"/>
      <c r="F8507" s="151"/>
    </row>
    <row r="8508" spans="2:6" s="116" customFormat="1" ht="15.75">
      <c r="B8508" s="121" t="s">
        <v>1475</v>
      </c>
      <c r="C8508" s="118" t="s">
        <v>28</v>
      </c>
      <c r="D8508" s="119" t="s">
        <v>1287</v>
      </c>
      <c r="E8508" s="120"/>
      <c r="F8508" s="151"/>
    </row>
    <row r="8509" spans="2:6" s="116" customFormat="1" ht="15.75">
      <c r="B8509" s="121" t="s">
        <v>1475</v>
      </c>
      <c r="C8509" s="118" t="s">
        <v>28</v>
      </c>
      <c r="D8509" s="119" t="s">
        <v>1476</v>
      </c>
      <c r="E8509" s="120"/>
      <c r="F8509" s="151"/>
    </row>
    <row r="8510" spans="2:6" s="116" customFormat="1" ht="15.75">
      <c r="B8510" s="121" t="s">
        <v>1475</v>
      </c>
      <c r="C8510" s="118" t="s">
        <v>2</v>
      </c>
      <c r="D8510" s="119" t="s">
        <v>182</v>
      </c>
      <c r="E8510" s="120"/>
      <c r="F8510" s="151"/>
    </row>
    <row r="8511" spans="2:6" s="116" customFormat="1" ht="15.75">
      <c r="B8511" s="121" t="s">
        <v>1475</v>
      </c>
      <c r="C8511" s="118" t="s">
        <v>2</v>
      </c>
      <c r="D8511" s="119" t="s">
        <v>182</v>
      </c>
      <c r="E8511" s="117"/>
      <c r="F8511" s="151"/>
    </row>
    <row r="8512" spans="2:6" s="116" customFormat="1" ht="15.75">
      <c r="B8512" s="121" t="s">
        <v>1475</v>
      </c>
      <c r="C8512" s="118" t="s">
        <v>1461</v>
      </c>
      <c r="D8512" s="119" t="s">
        <v>1270</v>
      </c>
      <c r="E8512" s="117"/>
      <c r="F8512" s="151"/>
    </row>
    <row r="8513" spans="2:6" s="116" customFormat="1" ht="15.75">
      <c r="B8513" s="121" t="s">
        <v>1475</v>
      </c>
      <c r="C8513" s="118" t="s">
        <v>40</v>
      </c>
      <c r="D8513" s="119" t="s">
        <v>1477</v>
      </c>
      <c r="E8513" s="117"/>
      <c r="F8513" s="151"/>
    </row>
    <row r="8514" spans="2:6" s="116" customFormat="1" ht="15.75">
      <c r="B8514" s="121" t="s">
        <v>1475</v>
      </c>
      <c r="C8514" s="118" t="s">
        <v>2</v>
      </c>
      <c r="D8514" s="119" t="s">
        <v>105</v>
      </c>
      <c r="E8514" s="120"/>
      <c r="F8514" s="151"/>
    </row>
    <row r="8515" spans="2:6" s="116" customFormat="1" ht="15.75">
      <c r="B8515" s="121" t="s">
        <v>1475</v>
      </c>
      <c r="C8515" s="118" t="s">
        <v>155</v>
      </c>
      <c r="D8515" s="119" t="s">
        <v>1478</v>
      </c>
      <c r="E8515" s="117"/>
      <c r="F8515" s="151"/>
    </row>
    <row r="8516" spans="2:6" s="116" customFormat="1" ht="15.75">
      <c r="B8516" s="121" t="s">
        <v>1475</v>
      </c>
      <c r="C8516" s="118" t="s">
        <v>184</v>
      </c>
      <c r="D8516" s="119" t="s">
        <v>62</v>
      </c>
      <c r="E8516" s="120"/>
      <c r="F8516" s="151"/>
    </row>
    <row r="8517" spans="2:6" s="116" customFormat="1" ht="15.75">
      <c r="B8517" s="121" t="s">
        <v>1475</v>
      </c>
      <c r="C8517" s="118" t="s">
        <v>2</v>
      </c>
      <c r="D8517" s="119" t="s">
        <v>1479</v>
      </c>
      <c r="E8517" s="111"/>
      <c r="F8517" s="151"/>
    </row>
    <row r="8518" spans="2:6" s="116" customFormat="1" ht="15.75">
      <c r="B8518" s="121" t="s">
        <v>1475</v>
      </c>
      <c r="C8518" s="118" t="s">
        <v>28</v>
      </c>
      <c r="D8518" s="119" t="s">
        <v>1287</v>
      </c>
      <c r="E8518" s="112"/>
      <c r="F8518" s="151"/>
    </row>
    <row r="8519" spans="2:6" s="116" customFormat="1" ht="15.75">
      <c r="B8519" s="121" t="s">
        <v>1475</v>
      </c>
      <c r="C8519" s="118" t="s">
        <v>2</v>
      </c>
      <c r="D8519" s="119" t="s">
        <v>182</v>
      </c>
      <c r="E8519" s="112"/>
      <c r="F8519" s="151"/>
    </row>
    <row r="8520" spans="2:6" s="116" customFormat="1">
      <c r="B8520" s="121" t="s">
        <v>1475</v>
      </c>
      <c r="C8520" s="118" t="s">
        <v>40</v>
      </c>
      <c r="D8520" s="119" t="s">
        <v>1477</v>
      </c>
      <c r="E8520" s="113"/>
      <c r="F8520" s="151"/>
    </row>
    <row r="8521" spans="2:6" s="116" customFormat="1">
      <c r="B8521" s="121" t="s">
        <v>1475</v>
      </c>
      <c r="C8521" s="118" t="s">
        <v>40</v>
      </c>
      <c r="D8521" s="119" t="s">
        <v>180</v>
      </c>
      <c r="E8521" s="32"/>
      <c r="F8521" s="151"/>
    </row>
    <row r="8522" spans="2:6" s="116" customFormat="1" ht="15.75">
      <c r="B8522" s="121" t="s">
        <v>1475</v>
      </c>
      <c r="C8522" s="118" t="s">
        <v>40</v>
      </c>
      <c r="D8522" s="118" t="s">
        <v>180</v>
      </c>
      <c r="E8522" s="120"/>
      <c r="F8522" s="151"/>
    </row>
    <row r="8523" spans="2:6" s="116" customFormat="1" ht="15.75">
      <c r="B8523" s="121" t="s">
        <v>1475</v>
      </c>
      <c r="C8523" s="118" t="s">
        <v>18</v>
      </c>
      <c r="D8523" s="118" t="s">
        <v>112</v>
      </c>
      <c r="E8523" s="78"/>
      <c r="F8523" s="151"/>
    </row>
    <row r="8524" spans="2:6" s="116" customFormat="1" ht="15.75">
      <c r="B8524" s="121" t="s">
        <v>1480</v>
      </c>
      <c r="C8524" s="118" t="s">
        <v>40</v>
      </c>
      <c r="D8524" s="119" t="s">
        <v>180</v>
      </c>
      <c r="E8524" s="120"/>
      <c r="F8524" s="151"/>
    </row>
    <row r="8525" spans="2:6" s="116" customFormat="1" ht="15.75">
      <c r="B8525" s="121" t="s">
        <v>1480</v>
      </c>
      <c r="C8525" s="118" t="s">
        <v>2</v>
      </c>
      <c r="D8525" s="119" t="s">
        <v>182</v>
      </c>
      <c r="E8525" s="120"/>
      <c r="F8525" s="151"/>
    </row>
    <row r="8526" spans="2:6" s="116" customFormat="1" ht="15.75">
      <c r="B8526" s="121" t="s">
        <v>1480</v>
      </c>
      <c r="C8526" s="118" t="s">
        <v>40</v>
      </c>
      <c r="D8526" s="119" t="s">
        <v>180</v>
      </c>
      <c r="E8526" s="120"/>
      <c r="F8526" s="151"/>
    </row>
    <row r="8527" spans="2:6" s="116" customFormat="1" ht="15.75">
      <c r="B8527" s="121" t="s">
        <v>1480</v>
      </c>
      <c r="C8527" s="118" t="s">
        <v>40</v>
      </c>
      <c r="D8527" s="119" t="s">
        <v>180</v>
      </c>
      <c r="E8527" s="117"/>
      <c r="F8527" s="151"/>
    </row>
    <row r="8528" spans="2:6" s="116" customFormat="1" ht="15.75">
      <c r="B8528" s="121" t="s">
        <v>1480</v>
      </c>
      <c r="C8528" s="118" t="s">
        <v>28</v>
      </c>
      <c r="D8528" s="119" t="s">
        <v>126</v>
      </c>
      <c r="E8528" s="117"/>
      <c r="F8528" s="151"/>
    </row>
    <row r="8529" spans="2:6" s="116" customFormat="1" ht="15.75">
      <c r="B8529" s="121" t="s">
        <v>1480</v>
      </c>
      <c r="C8529" s="118" t="s">
        <v>40</v>
      </c>
      <c r="D8529" s="119" t="s">
        <v>180</v>
      </c>
      <c r="E8529" s="117"/>
      <c r="F8529" s="151"/>
    </row>
    <row r="8530" spans="2:6" s="116" customFormat="1" ht="15.75">
      <c r="B8530" s="121" t="s">
        <v>1480</v>
      </c>
      <c r="C8530" s="118" t="s">
        <v>392</v>
      </c>
      <c r="D8530" s="119" t="s">
        <v>1296</v>
      </c>
      <c r="E8530" s="120"/>
      <c r="F8530" s="151"/>
    </row>
    <row r="8531" spans="2:6" s="116" customFormat="1" ht="15.75">
      <c r="B8531" s="121" t="s">
        <v>1480</v>
      </c>
      <c r="C8531" s="118" t="s">
        <v>40</v>
      </c>
      <c r="D8531" s="119" t="s">
        <v>43</v>
      </c>
      <c r="E8531" s="117"/>
      <c r="F8531" s="151"/>
    </row>
    <row r="8532" spans="2:6" s="116" customFormat="1" ht="15.75">
      <c r="B8532" s="121" t="s">
        <v>1480</v>
      </c>
      <c r="C8532" s="118" t="s">
        <v>155</v>
      </c>
      <c r="D8532" s="119" t="s">
        <v>1110</v>
      </c>
      <c r="E8532" s="120"/>
      <c r="F8532" s="151"/>
    </row>
    <row r="8533" spans="2:6" s="116" customFormat="1" ht="15.75">
      <c r="B8533" s="121" t="s">
        <v>1480</v>
      </c>
      <c r="C8533" s="118" t="s">
        <v>40</v>
      </c>
      <c r="D8533" s="119" t="s">
        <v>1349</v>
      </c>
      <c r="E8533" s="111"/>
      <c r="F8533" s="151"/>
    </row>
    <row r="8534" spans="2:6" s="116" customFormat="1" ht="15.75">
      <c r="B8534" s="121" t="s">
        <v>1480</v>
      </c>
      <c r="C8534" s="118" t="s">
        <v>28</v>
      </c>
      <c r="D8534" s="119" t="s">
        <v>549</v>
      </c>
      <c r="E8534" s="112"/>
      <c r="F8534" s="151"/>
    </row>
    <row r="8535" spans="2:6" s="116" customFormat="1" ht="15.75">
      <c r="B8535" s="121" t="s">
        <v>1480</v>
      </c>
      <c r="C8535" s="118" t="s">
        <v>184</v>
      </c>
      <c r="D8535" s="119" t="s">
        <v>2551</v>
      </c>
      <c r="E8535" s="112"/>
      <c r="F8535" s="151"/>
    </row>
    <row r="8536" spans="2:6" s="116" customFormat="1">
      <c r="B8536" s="121" t="s">
        <v>1480</v>
      </c>
      <c r="C8536" s="118" t="s">
        <v>40</v>
      </c>
      <c r="D8536" s="119" t="s">
        <v>180</v>
      </c>
      <c r="E8536" s="113"/>
      <c r="F8536" s="151"/>
    </row>
    <row r="8537" spans="2:6" s="116" customFormat="1">
      <c r="B8537" s="121" t="s">
        <v>1480</v>
      </c>
      <c r="C8537" s="118" t="s">
        <v>28</v>
      </c>
      <c r="D8537" s="119" t="s">
        <v>549</v>
      </c>
      <c r="E8537" s="32"/>
      <c r="F8537" s="151"/>
    </row>
    <row r="8538" spans="2:6" s="116" customFormat="1" ht="15.75">
      <c r="B8538" s="121" t="s">
        <v>1480</v>
      </c>
      <c r="C8538" s="118" t="s">
        <v>28</v>
      </c>
      <c r="D8538" s="119" t="s">
        <v>181</v>
      </c>
      <c r="E8538" s="120"/>
      <c r="F8538" s="151"/>
    </row>
    <row r="8539" spans="2:6" s="116" customFormat="1" ht="15.75">
      <c r="B8539" s="121" t="s">
        <v>1480</v>
      </c>
      <c r="C8539" s="118" t="s">
        <v>28</v>
      </c>
      <c r="D8539" s="119" t="s">
        <v>181</v>
      </c>
      <c r="E8539" s="78"/>
      <c r="F8539" s="151"/>
    </row>
    <row r="8540" spans="2:6" s="116" customFormat="1" ht="15.75">
      <c r="B8540" s="121" t="s">
        <v>1480</v>
      </c>
      <c r="C8540" s="118" t="s">
        <v>2</v>
      </c>
      <c r="D8540" s="119" t="s">
        <v>1380</v>
      </c>
      <c r="E8540" s="78"/>
      <c r="F8540" s="151"/>
    </row>
    <row r="8541" spans="2:6" s="116" customFormat="1" ht="15.75">
      <c r="B8541" s="121" t="s">
        <v>1480</v>
      </c>
      <c r="C8541" s="118" t="s">
        <v>28</v>
      </c>
      <c r="D8541" s="119" t="s">
        <v>1118</v>
      </c>
      <c r="E8541" s="78"/>
      <c r="F8541" s="151"/>
    </row>
    <row r="8542" spans="2:6" s="116" customFormat="1" ht="15.75">
      <c r="B8542" s="121" t="s">
        <v>1481</v>
      </c>
      <c r="C8542" s="118" t="s">
        <v>28</v>
      </c>
      <c r="D8542" s="119" t="s">
        <v>107</v>
      </c>
      <c r="E8542" s="120"/>
      <c r="F8542" s="151"/>
    </row>
    <row r="8543" spans="2:6" s="116" customFormat="1" ht="15.75">
      <c r="B8543" s="121" t="s">
        <v>1481</v>
      </c>
      <c r="C8543" s="118" t="s">
        <v>184</v>
      </c>
      <c r="D8543" s="119" t="s">
        <v>2550</v>
      </c>
      <c r="E8543" s="120"/>
      <c r="F8543" s="151"/>
    </row>
    <row r="8544" spans="2:6" s="116" customFormat="1" ht="15.75">
      <c r="B8544" s="121" t="s">
        <v>1481</v>
      </c>
      <c r="C8544" s="118" t="s">
        <v>40</v>
      </c>
      <c r="D8544" s="119" t="s">
        <v>43</v>
      </c>
      <c r="E8544" s="120"/>
      <c r="F8544" s="151"/>
    </row>
    <row r="8545" spans="2:6" s="116" customFormat="1" ht="15.75">
      <c r="B8545" s="121" t="s">
        <v>1481</v>
      </c>
      <c r="C8545" s="118" t="s">
        <v>28</v>
      </c>
      <c r="D8545" s="119" t="s">
        <v>1287</v>
      </c>
      <c r="E8545" s="117"/>
      <c r="F8545" s="151"/>
    </row>
    <row r="8546" spans="2:6" s="116" customFormat="1" ht="15.75">
      <c r="B8546" s="121" t="s">
        <v>1481</v>
      </c>
      <c r="C8546" s="118" t="s">
        <v>18</v>
      </c>
      <c r="D8546" s="119" t="s">
        <v>112</v>
      </c>
      <c r="E8546" s="117"/>
      <c r="F8546" s="151"/>
    </row>
    <row r="8547" spans="2:6" s="116" customFormat="1" ht="15.75">
      <c r="B8547" s="121" t="s">
        <v>1481</v>
      </c>
      <c r="C8547" s="118" t="s">
        <v>40</v>
      </c>
      <c r="D8547" s="119" t="s">
        <v>180</v>
      </c>
      <c r="E8547" s="117"/>
      <c r="F8547" s="151"/>
    </row>
    <row r="8548" spans="2:6" s="116" customFormat="1" ht="15.75">
      <c r="B8548" s="121" t="s">
        <v>1481</v>
      </c>
      <c r="C8548" s="118" t="s">
        <v>1200</v>
      </c>
      <c r="D8548" s="119" t="s">
        <v>1484</v>
      </c>
      <c r="E8548" s="120"/>
      <c r="F8548" s="151"/>
    </row>
    <row r="8549" spans="2:6" s="116" customFormat="1" ht="15.75">
      <c r="B8549" s="121" t="s">
        <v>1481</v>
      </c>
      <c r="C8549" s="118" t="s">
        <v>28</v>
      </c>
      <c r="D8549" s="119" t="s">
        <v>147</v>
      </c>
      <c r="E8549" s="117"/>
      <c r="F8549" s="151"/>
    </row>
    <row r="8550" spans="2:6" s="116" customFormat="1" ht="15.75">
      <c r="B8550" s="121" t="s">
        <v>1481</v>
      </c>
      <c r="C8550" s="118" t="s">
        <v>40</v>
      </c>
      <c r="D8550" s="119" t="s">
        <v>1192</v>
      </c>
      <c r="E8550" s="120"/>
      <c r="F8550" s="151"/>
    </row>
    <row r="8551" spans="2:6" s="116" customFormat="1" ht="15.75">
      <c r="B8551" s="121" t="s">
        <v>1481</v>
      </c>
      <c r="C8551" s="118" t="s">
        <v>155</v>
      </c>
      <c r="D8551" s="119" t="s">
        <v>156</v>
      </c>
      <c r="E8551" s="111"/>
      <c r="F8551" s="151"/>
    </row>
    <row r="8552" spans="2:6" s="116" customFormat="1" ht="15.75">
      <c r="B8552" s="121" t="s">
        <v>1481</v>
      </c>
      <c r="C8552" s="118" t="s">
        <v>28</v>
      </c>
      <c r="D8552" s="119" t="s">
        <v>1287</v>
      </c>
      <c r="E8552" s="112"/>
      <c r="F8552" s="151"/>
    </row>
    <row r="8553" spans="2:6" s="116" customFormat="1" ht="15.75">
      <c r="B8553" s="121" t="s">
        <v>1481</v>
      </c>
      <c r="C8553" s="118" t="s">
        <v>28</v>
      </c>
      <c r="D8553" s="119" t="s">
        <v>181</v>
      </c>
      <c r="E8553" s="112"/>
      <c r="F8553" s="151"/>
    </row>
    <row r="8554" spans="2:6" s="116" customFormat="1">
      <c r="B8554" s="121" t="s">
        <v>1481</v>
      </c>
      <c r="C8554" s="118" t="s">
        <v>2</v>
      </c>
      <c r="D8554" s="119" t="s">
        <v>105</v>
      </c>
      <c r="E8554" s="113"/>
      <c r="F8554" s="151"/>
    </row>
    <row r="8555" spans="2:6" s="116" customFormat="1">
      <c r="B8555" s="121" t="s">
        <v>1481</v>
      </c>
      <c r="C8555" s="118" t="s">
        <v>184</v>
      </c>
      <c r="D8555" s="119" t="s">
        <v>62</v>
      </c>
      <c r="E8555" s="32"/>
      <c r="F8555" s="151"/>
    </row>
    <row r="8556" spans="2:6" s="116" customFormat="1" ht="15.75">
      <c r="B8556" s="121" t="s">
        <v>1481</v>
      </c>
      <c r="C8556" s="118" t="s">
        <v>40</v>
      </c>
      <c r="D8556" s="118" t="s">
        <v>180</v>
      </c>
      <c r="E8556" s="120"/>
      <c r="F8556" s="151"/>
    </row>
    <row r="8557" spans="2:6" s="116" customFormat="1" ht="15.75">
      <c r="B8557" s="121" t="s">
        <v>1481</v>
      </c>
      <c r="C8557" s="118" t="s">
        <v>40</v>
      </c>
      <c r="D8557" s="118" t="s">
        <v>1192</v>
      </c>
      <c r="E8557" s="78"/>
      <c r="F8557" s="151"/>
    </row>
    <row r="8558" spans="2:6" s="116" customFormat="1" ht="15.75">
      <c r="B8558" s="121" t="s">
        <v>1481</v>
      </c>
      <c r="C8558" s="118" t="s">
        <v>2</v>
      </c>
      <c r="D8558" s="118" t="s">
        <v>105</v>
      </c>
      <c r="E8558" s="78"/>
      <c r="F8558" s="151"/>
    </row>
    <row r="8559" spans="2:6" s="116" customFormat="1" ht="15.75">
      <c r="B8559" s="121" t="s">
        <v>1481</v>
      </c>
      <c r="C8559" s="118" t="s">
        <v>2</v>
      </c>
      <c r="D8559" s="118" t="s">
        <v>182</v>
      </c>
      <c r="E8559" s="78"/>
      <c r="F8559" s="151"/>
    </row>
    <row r="8560" spans="2:6" s="116" customFormat="1" ht="15.75">
      <c r="B8560" s="121" t="s">
        <v>1481</v>
      </c>
      <c r="C8560" s="118" t="s">
        <v>28</v>
      </c>
      <c r="D8560" s="118" t="s">
        <v>181</v>
      </c>
      <c r="E8560" s="78"/>
      <c r="F8560" s="151"/>
    </row>
    <row r="8561" spans="2:6" s="116" customFormat="1" ht="15.75">
      <c r="B8561" s="121" t="s">
        <v>1481</v>
      </c>
      <c r="C8561" s="118" t="s">
        <v>184</v>
      </c>
      <c r="D8561" s="118" t="s">
        <v>62</v>
      </c>
      <c r="E8561" s="78"/>
      <c r="F8561" s="151"/>
    </row>
    <row r="8562" spans="2:6" s="116" customFormat="1" ht="15.75">
      <c r="B8562" s="121" t="s">
        <v>1481</v>
      </c>
      <c r="C8562" s="118" t="s">
        <v>2</v>
      </c>
      <c r="D8562" s="118" t="s">
        <v>105</v>
      </c>
      <c r="E8562" s="78"/>
      <c r="F8562" s="151"/>
    </row>
    <row r="8563" spans="2:6" s="116" customFormat="1" ht="15.75">
      <c r="B8563" s="121" t="s">
        <v>1482</v>
      </c>
      <c r="C8563" s="118" t="s">
        <v>40</v>
      </c>
      <c r="D8563" s="119" t="s">
        <v>1109</v>
      </c>
      <c r="E8563" s="120"/>
      <c r="F8563" s="151"/>
    </row>
    <row r="8564" spans="2:6" s="116" customFormat="1" ht="15.75">
      <c r="B8564" s="121" t="s">
        <v>1482</v>
      </c>
      <c r="C8564" s="118" t="s">
        <v>40</v>
      </c>
      <c r="D8564" s="119" t="s">
        <v>43</v>
      </c>
      <c r="E8564" s="120"/>
      <c r="F8564" s="151"/>
    </row>
    <row r="8565" spans="2:6" s="116" customFormat="1" ht="15.75">
      <c r="B8565" s="121" t="s">
        <v>1482</v>
      </c>
      <c r="C8565" s="118" t="s">
        <v>28</v>
      </c>
      <c r="D8565" s="119" t="s">
        <v>549</v>
      </c>
      <c r="E8565" s="120"/>
      <c r="F8565" s="151"/>
    </row>
    <row r="8566" spans="2:6" s="116" customFormat="1" ht="15.75">
      <c r="B8566" s="121" t="s">
        <v>1482</v>
      </c>
      <c r="C8566" s="118" t="s">
        <v>40</v>
      </c>
      <c r="D8566" s="119" t="s">
        <v>180</v>
      </c>
      <c r="E8566" s="117"/>
      <c r="F8566" s="151"/>
    </row>
    <row r="8567" spans="2:6" s="116" customFormat="1" ht="15.75">
      <c r="B8567" s="121" t="s">
        <v>1482</v>
      </c>
      <c r="C8567" s="118" t="s">
        <v>184</v>
      </c>
      <c r="D8567" s="119" t="s">
        <v>2544</v>
      </c>
      <c r="E8567" s="117"/>
      <c r="F8567" s="151"/>
    </row>
    <row r="8568" spans="2:6" s="116" customFormat="1" ht="15.75">
      <c r="B8568" s="121" t="s">
        <v>1482</v>
      </c>
      <c r="C8568" s="118" t="s">
        <v>2</v>
      </c>
      <c r="D8568" s="119" t="s">
        <v>182</v>
      </c>
      <c r="E8568" s="117"/>
      <c r="F8568" s="151"/>
    </row>
    <row r="8569" spans="2:6" s="116" customFormat="1" ht="15.75">
      <c r="B8569" s="121" t="s">
        <v>1482</v>
      </c>
      <c r="C8569" s="118" t="s">
        <v>392</v>
      </c>
      <c r="D8569" s="119" t="s">
        <v>1115</v>
      </c>
      <c r="E8569" s="120"/>
      <c r="F8569" s="151"/>
    </row>
    <row r="8570" spans="2:6" s="116" customFormat="1" ht="15.75">
      <c r="B8570" s="121" t="s">
        <v>1482</v>
      </c>
      <c r="C8570" s="118" t="s">
        <v>2</v>
      </c>
      <c r="D8570" s="119" t="s">
        <v>182</v>
      </c>
      <c r="E8570" s="117"/>
      <c r="F8570" s="151"/>
    </row>
    <row r="8571" spans="2:6" s="116" customFormat="1" ht="15.75">
      <c r="B8571" s="121" t="s">
        <v>1482</v>
      </c>
      <c r="C8571" s="118" t="s">
        <v>40</v>
      </c>
      <c r="D8571" s="119" t="s">
        <v>180</v>
      </c>
      <c r="E8571" s="120"/>
      <c r="F8571" s="151"/>
    </row>
    <row r="8572" spans="2:6" s="116" customFormat="1" ht="15.75">
      <c r="B8572" s="121" t="s">
        <v>1482</v>
      </c>
      <c r="C8572" s="118" t="s">
        <v>40</v>
      </c>
      <c r="D8572" s="119" t="s">
        <v>180</v>
      </c>
      <c r="E8572" s="111"/>
      <c r="F8572" s="151"/>
    </row>
    <row r="8573" spans="2:6" s="116" customFormat="1" ht="15.75">
      <c r="B8573" s="121" t="s">
        <v>1482</v>
      </c>
      <c r="C8573" s="118" t="s">
        <v>28</v>
      </c>
      <c r="D8573" s="119" t="s">
        <v>431</v>
      </c>
      <c r="E8573" s="112"/>
      <c r="F8573" s="151"/>
    </row>
    <row r="8574" spans="2:6" s="116" customFormat="1" ht="15.75">
      <c r="B8574" s="121" t="s">
        <v>1482</v>
      </c>
      <c r="C8574" s="118" t="s">
        <v>28</v>
      </c>
      <c r="D8574" s="119" t="s">
        <v>431</v>
      </c>
      <c r="E8574" s="112"/>
      <c r="F8574" s="151"/>
    </row>
    <row r="8575" spans="2:6" s="116" customFormat="1">
      <c r="B8575" s="121" t="s">
        <v>1482</v>
      </c>
      <c r="C8575" s="118" t="s">
        <v>2</v>
      </c>
      <c r="D8575" s="119" t="s">
        <v>182</v>
      </c>
      <c r="E8575" s="113"/>
      <c r="F8575" s="151"/>
    </row>
    <row r="8576" spans="2:6" s="116" customFormat="1">
      <c r="B8576" s="121" t="s">
        <v>1482</v>
      </c>
      <c r="C8576" s="118" t="s">
        <v>40</v>
      </c>
      <c r="D8576" s="119" t="s">
        <v>1192</v>
      </c>
      <c r="E8576" s="32"/>
      <c r="F8576" s="151"/>
    </row>
    <row r="8577" spans="2:6" s="116" customFormat="1" ht="15.75">
      <c r="B8577" s="121" t="s">
        <v>1482</v>
      </c>
      <c r="C8577" s="118" t="s">
        <v>155</v>
      </c>
      <c r="D8577" s="119" t="s">
        <v>1110</v>
      </c>
      <c r="E8577" s="120"/>
      <c r="F8577" s="151"/>
    </row>
    <row r="8578" spans="2:6" s="116" customFormat="1" ht="15.75">
      <c r="B8578" s="121" t="s">
        <v>1482</v>
      </c>
      <c r="C8578" s="118" t="s">
        <v>94</v>
      </c>
      <c r="D8578" s="119" t="s">
        <v>1316</v>
      </c>
      <c r="E8578" s="78"/>
      <c r="F8578" s="151"/>
    </row>
    <row r="8579" spans="2:6" s="116" customFormat="1" ht="15.75">
      <c r="B8579" s="121" t="s">
        <v>1482</v>
      </c>
      <c r="C8579" s="118" t="s">
        <v>40</v>
      </c>
      <c r="D8579" s="118" t="s">
        <v>180</v>
      </c>
      <c r="E8579" s="78"/>
      <c r="F8579" s="151"/>
    </row>
    <row r="8580" spans="2:6" s="116" customFormat="1" ht="15.75">
      <c r="B8580" s="121" t="s">
        <v>1482</v>
      </c>
      <c r="C8580" s="118" t="s">
        <v>2</v>
      </c>
      <c r="D8580" s="118" t="s">
        <v>1160</v>
      </c>
      <c r="E8580" s="78"/>
      <c r="F8580" s="151"/>
    </row>
    <row r="8581" spans="2:6" s="116" customFormat="1" ht="15.75">
      <c r="B8581" s="121" t="s">
        <v>1483</v>
      </c>
      <c r="C8581" s="118" t="s">
        <v>28</v>
      </c>
      <c r="D8581" s="119" t="s">
        <v>549</v>
      </c>
      <c r="E8581" s="120"/>
      <c r="F8581" s="151"/>
    </row>
    <row r="8582" spans="2:6" s="116" customFormat="1" ht="15.75">
      <c r="B8582" s="121" t="s">
        <v>1483</v>
      </c>
      <c r="C8582" s="118" t="s">
        <v>40</v>
      </c>
      <c r="D8582" s="119" t="s">
        <v>43</v>
      </c>
      <c r="E8582" s="120"/>
      <c r="F8582" s="151"/>
    </row>
    <row r="8583" spans="2:6" s="116" customFormat="1" ht="15.75">
      <c r="B8583" s="121" t="s">
        <v>1483</v>
      </c>
      <c r="C8583" s="118" t="s">
        <v>40</v>
      </c>
      <c r="D8583" s="119" t="s">
        <v>180</v>
      </c>
      <c r="E8583" s="120"/>
      <c r="F8583" s="151"/>
    </row>
    <row r="8584" spans="2:6" s="116" customFormat="1" ht="15.75">
      <c r="B8584" s="121" t="s">
        <v>1483</v>
      </c>
      <c r="C8584" s="118" t="s">
        <v>2</v>
      </c>
      <c r="D8584" s="119" t="s">
        <v>182</v>
      </c>
      <c r="E8584" s="117"/>
      <c r="F8584" s="151"/>
    </row>
    <row r="8585" spans="2:6" s="116" customFormat="1" ht="15.75">
      <c r="B8585" s="121" t="s">
        <v>1483</v>
      </c>
      <c r="C8585" s="118" t="s">
        <v>2</v>
      </c>
      <c r="D8585" s="119" t="s">
        <v>1403</v>
      </c>
      <c r="E8585" s="117"/>
      <c r="F8585" s="151"/>
    </row>
    <row r="8586" spans="2:6" s="116" customFormat="1" ht="15.75">
      <c r="B8586" s="121" t="s">
        <v>1483</v>
      </c>
      <c r="C8586" s="118" t="s">
        <v>28</v>
      </c>
      <c r="D8586" s="119" t="s">
        <v>1118</v>
      </c>
      <c r="E8586" s="117"/>
      <c r="F8586" s="151"/>
    </row>
    <row r="8587" spans="2:6" s="116" customFormat="1" ht="15.75">
      <c r="B8587" s="121" t="s">
        <v>1483</v>
      </c>
      <c r="C8587" s="118" t="s">
        <v>28</v>
      </c>
      <c r="D8587" s="119" t="s">
        <v>1287</v>
      </c>
      <c r="E8587" s="120"/>
      <c r="F8587" s="151"/>
    </row>
    <row r="8588" spans="2:6" s="116" customFormat="1" ht="15.75">
      <c r="B8588" s="121" t="s">
        <v>1483</v>
      </c>
      <c r="C8588" s="118" t="s">
        <v>40</v>
      </c>
      <c r="D8588" s="119" t="s">
        <v>180</v>
      </c>
      <c r="E8588" s="117"/>
      <c r="F8588" s="151"/>
    </row>
    <row r="8589" spans="2:6" s="116" customFormat="1" ht="15.75">
      <c r="B8589" s="121" t="s">
        <v>1483</v>
      </c>
      <c r="C8589" s="118" t="s">
        <v>18</v>
      </c>
      <c r="D8589" s="119" t="s">
        <v>1271</v>
      </c>
      <c r="E8589" s="120"/>
      <c r="F8589" s="151"/>
    </row>
    <row r="8590" spans="2:6" s="116" customFormat="1" ht="15.75">
      <c r="B8590" s="121" t="s">
        <v>1483</v>
      </c>
      <c r="C8590" s="118" t="s">
        <v>184</v>
      </c>
      <c r="D8590" s="119" t="s">
        <v>2546</v>
      </c>
      <c r="E8590" s="111"/>
      <c r="F8590" s="151"/>
    </row>
    <row r="8591" spans="2:6" s="116" customFormat="1" ht="15.75">
      <c r="B8591" s="121" t="s">
        <v>1483</v>
      </c>
      <c r="C8591" s="118" t="s">
        <v>2</v>
      </c>
      <c r="D8591" s="119" t="s">
        <v>105</v>
      </c>
      <c r="E8591" s="112"/>
      <c r="F8591" s="151"/>
    </row>
    <row r="8592" spans="2:6" s="116" customFormat="1" ht="15.75">
      <c r="B8592" s="121" t="s">
        <v>1483</v>
      </c>
      <c r="C8592" s="118" t="s">
        <v>40</v>
      </c>
      <c r="D8592" s="119" t="s">
        <v>180</v>
      </c>
      <c r="E8592" s="112"/>
      <c r="F8592" s="151"/>
    </row>
    <row r="8593" spans="2:6" s="116" customFormat="1">
      <c r="B8593" s="121" t="s">
        <v>1483</v>
      </c>
      <c r="C8593" s="118" t="s">
        <v>40</v>
      </c>
      <c r="D8593" s="119" t="s">
        <v>180</v>
      </c>
      <c r="E8593" s="113"/>
      <c r="F8593" s="151"/>
    </row>
    <row r="8594" spans="2:6" s="116" customFormat="1">
      <c r="B8594" s="121" t="s">
        <v>1483</v>
      </c>
      <c r="C8594" s="118" t="s">
        <v>28</v>
      </c>
      <c r="D8594" s="119" t="s">
        <v>431</v>
      </c>
      <c r="E8594" s="32"/>
      <c r="F8594" s="151"/>
    </row>
    <row r="8595" spans="2:6" s="116" customFormat="1" ht="15.75">
      <c r="B8595" s="121" t="s">
        <v>1483</v>
      </c>
      <c r="C8595" s="118" t="s">
        <v>40</v>
      </c>
      <c r="D8595" s="119" t="s">
        <v>180</v>
      </c>
      <c r="E8595" s="120"/>
      <c r="F8595" s="151"/>
    </row>
    <row r="8596" spans="2:6" s="116" customFormat="1" ht="15.75">
      <c r="B8596" s="121" t="s">
        <v>1483</v>
      </c>
      <c r="C8596" s="118" t="s">
        <v>2</v>
      </c>
      <c r="D8596" s="119" t="s">
        <v>182</v>
      </c>
      <c r="E8596" s="78"/>
      <c r="F8596" s="151"/>
    </row>
    <row r="8597" spans="2:6" s="116" customFormat="1" ht="15.75">
      <c r="B8597" s="121" t="s">
        <v>1483</v>
      </c>
      <c r="C8597" s="118" t="s">
        <v>40</v>
      </c>
      <c r="D8597" s="119" t="s">
        <v>1192</v>
      </c>
      <c r="E8597" s="78"/>
      <c r="F8597" s="151"/>
    </row>
    <row r="8598" spans="2:6" s="116" customFormat="1" ht="15.75">
      <c r="B8598" s="121" t="s">
        <v>1483</v>
      </c>
      <c r="C8598" s="118" t="s">
        <v>155</v>
      </c>
      <c r="D8598" s="119" t="s">
        <v>1110</v>
      </c>
      <c r="E8598" s="78"/>
      <c r="F8598" s="151"/>
    </row>
    <row r="8599" spans="2:6" s="116" customFormat="1" ht="15.75">
      <c r="B8599" s="121" t="s">
        <v>1483</v>
      </c>
      <c r="C8599" s="118" t="s">
        <v>40</v>
      </c>
      <c r="D8599" s="119" t="s">
        <v>180</v>
      </c>
      <c r="E8599" s="78"/>
      <c r="F8599" s="151"/>
    </row>
    <row r="8600" spans="2:6" s="116" customFormat="1" ht="15.75">
      <c r="B8600" s="121" t="s">
        <v>1485</v>
      </c>
      <c r="C8600" s="118" t="s">
        <v>40</v>
      </c>
      <c r="D8600" s="119" t="s">
        <v>1349</v>
      </c>
      <c r="E8600" s="120"/>
      <c r="F8600" s="151"/>
    </row>
    <row r="8601" spans="2:6" s="116" customFormat="1" ht="15.75">
      <c r="B8601" s="121" t="s">
        <v>1485</v>
      </c>
      <c r="C8601" s="118" t="s">
        <v>40</v>
      </c>
      <c r="D8601" s="119" t="s">
        <v>1402</v>
      </c>
      <c r="E8601" s="120"/>
      <c r="F8601" s="151"/>
    </row>
    <row r="8602" spans="2:6" s="116" customFormat="1" ht="15.75">
      <c r="B8602" s="121" t="s">
        <v>1485</v>
      </c>
      <c r="C8602" s="118" t="s">
        <v>28</v>
      </c>
      <c r="D8602" s="119" t="s">
        <v>549</v>
      </c>
      <c r="E8602" s="120"/>
      <c r="F8602" s="151"/>
    </row>
    <row r="8603" spans="2:6" s="116" customFormat="1" ht="15.75">
      <c r="B8603" s="121" t="s">
        <v>1485</v>
      </c>
      <c r="C8603" s="118" t="s">
        <v>2</v>
      </c>
      <c r="D8603" s="119" t="s">
        <v>182</v>
      </c>
      <c r="E8603" s="117"/>
      <c r="F8603" s="151"/>
    </row>
    <row r="8604" spans="2:6" s="116" customFormat="1" ht="15.75">
      <c r="B8604" s="121" t="s">
        <v>1485</v>
      </c>
      <c r="C8604" s="118" t="s">
        <v>28</v>
      </c>
      <c r="D8604" s="119" t="s">
        <v>1187</v>
      </c>
      <c r="E8604" s="117"/>
      <c r="F8604" s="151"/>
    </row>
    <row r="8605" spans="2:6" s="116" customFormat="1" ht="15.75">
      <c r="B8605" s="121" t="s">
        <v>1485</v>
      </c>
      <c r="C8605" s="118" t="s">
        <v>2</v>
      </c>
      <c r="D8605" s="119" t="s">
        <v>182</v>
      </c>
      <c r="E8605" s="117"/>
      <c r="F8605" s="151"/>
    </row>
    <row r="8606" spans="2:6" s="116" customFormat="1" ht="15.75">
      <c r="B8606" s="121" t="s">
        <v>1485</v>
      </c>
      <c r="C8606" s="118" t="s">
        <v>2</v>
      </c>
      <c r="D8606" s="119" t="s">
        <v>182</v>
      </c>
      <c r="E8606" s="120"/>
      <c r="F8606" s="151"/>
    </row>
    <row r="8607" spans="2:6" s="116" customFormat="1" ht="15.75">
      <c r="B8607" s="121" t="s">
        <v>1485</v>
      </c>
      <c r="C8607" s="118" t="s">
        <v>28</v>
      </c>
      <c r="D8607" s="119" t="s">
        <v>850</v>
      </c>
      <c r="E8607" s="117"/>
      <c r="F8607" s="151"/>
    </row>
    <row r="8608" spans="2:6" s="116" customFormat="1" ht="15.75">
      <c r="B8608" s="121" t="s">
        <v>1485</v>
      </c>
      <c r="C8608" s="118" t="s">
        <v>28</v>
      </c>
      <c r="D8608" s="119" t="s">
        <v>549</v>
      </c>
      <c r="E8608" s="120"/>
      <c r="F8608" s="151"/>
    </row>
    <row r="8609" spans="2:6" s="116" customFormat="1" ht="15.75">
      <c r="B8609" s="121" t="s">
        <v>1485</v>
      </c>
      <c r="C8609" s="118" t="s">
        <v>2</v>
      </c>
      <c r="D8609" s="119" t="s">
        <v>1198</v>
      </c>
      <c r="E8609" s="111"/>
      <c r="F8609" s="151"/>
    </row>
    <row r="8610" spans="2:6" s="116" customFormat="1" ht="15.75">
      <c r="B8610" s="121" t="s">
        <v>1485</v>
      </c>
      <c r="C8610" s="118" t="s">
        <v>18</v>
      </c>
      <c r="D8610" s="119" t="s">
        <v>112</v>
      </c>
      <c r="E8610" s="112"/>
      <c r="F8610" s="151"/>
    </row>
    <row r="8611" spans="2:6" s="116" customFormat="1" ht="15.75">
      <c r="B8611" s="121" t="s">
        <v>1485</v>
      </c>
      <c r="C8611" s="118" t="s">
        <v>956</v>
      </c>
      <c r="D8611" s="119" t="s">
        <v>180</v>
      </c>
      <c r="E8611" s="112"/>
      <c r="F8611" s="151"/>
    </row>
    <row r="8612" spans="2:6" s="116" customFormat="1">
      <c r="B8612" s="121" t="s">
        <v>1485</v>
      </c>
      <c r="C8612" s="118" t="s">
        <v>40</v>
      </c>
      <c r="D8612" s="119" t="s">
        <v>1192</v>
      </c>
      <c r="E8612" s="113"/>
      <c r="F8612" s="151"/>
    </row>
    <row r="8613" spans="2:6" s="116" customFormat="1">
      <c r="B8613" s="121" t="s">
        <v>1485</v>
      </c>
      <c r="C8613" s="118" t="s">
        <v>2</v>
      </c>
      <c r="D8613" s="119" t="s">
        <v>182</v>
      </c>
      <c r="E8613" s="32"/>
      <c r="F8613" s="151"/>
    </row>
    <row r="8614" spans="2:6" s="116" customFormat="1" ht="15.75">
      <c r="B8614" s="121" t="s">
        <v>1485</v>
      </c>
      <c r="C8614" s="118" t="s">
        <v>1461</v>
      </c>
      <c r="D8614" s="119" t="s">
        <v>1270</v>
      </c>
      <c r="E8614" s="120"/>
      <c r="F8614" s="151"/>
    </row>
    <row r="8615" spans="2:6" s="116" customFormat="1" ht="15.75">
      <c r="B8615" s="121" t="s">
        <v>1485</v>
      </c>
      <c r="C8615" s="118" t="s">
        <v>28</v>
      </c>
      <c r="D8615" s="119" t="s">
        <v>1287</v>
      </c>
      <c r="E8615" s="78"/>
      <c r="F8615" s="151"/>
    </row>
    <row r="8616" spans="2:6" s="116" customFormat="1" ht="15.75">
      <c r="B8616" s="121" t="s">
        <v>1485</v>
      </c>
      <c r="C8616" s="118" t="s">
        <v>94</v>
      </c>
      <c r="D8616" s="119" t="s">
        <v>1316</v>
      </c>
      <c r="E8616" s="78"/>
      <c r="F8616" s="151"/>
    </row>
    <row r="8617" spans="2:6" s="116" customFormat="1" ht="15.75">
      <c r="B8617" s="121" t="s">
        <v>1485</v>
      </c>
      <c r="C8617" s="118" t="s">
        <v>28</v>
      </c>
      <c r="D8617" s="119" t="s">
        <v>431</v>
      </c>
      <c r="E8617" s="78"/>
      <c r="F8617" s="151"/>
    </row>
    <row r="8618" spans="2:6" s="116" customFormat="1" ht="15.75">
      <c r="B8618" s="121" t="s">
        <v>1485</v>
      </c>
      <c r="C8618" s="118" t="s">
        <v>155</v>
      </c>
      <c r="D8618" s="119" t="s">
        <v>1110</v>
      </c>
      <c r="E8618" s="78"/>
      <c r="F8618" s="151"/>
    </row>
    <row r="8619" spans="2:6" s="116" customFormat="1" ht="15.75">
      <c r="B8619" s="121" t="s">
        <v>1485</v>
      </c>
      <c r="C8619" s="118" t="s">
        <v>40</v>
      </c>
      <c r="D8619" s="119" t="s">
        <v>1192</v>
      </c>
      <c r="E8619" s="78"/>
      <c r="F8619" s="151"/>
    </row>
    <row r="8620" spans="2:6" s="116" customFormat="1" ht="15.75">
      <c r="B8620" s="121" t="s">
        <v>1485</v>
      </c>
      <c r="C8620" s="118" t="s">
        <v>155</v>
      </c>
      <c r="D8620" s="119" t="s">
        <v>1110</v>
      </c>
      <c r="E8620" s="78"/>
      <c r="F8620" s="151"/>
    </row>
    <row r="8621" spans="2:6" s="116" customFormat="1" ht="15.75">
      <c r="B8621" s="121" t="s">
        <v>1485</v>
      </c>
      <c r="C8621" s="118" t="s">
        <v>94</v>
      </c>
      <c r="D8621" s="119" t="s">
        <v>1316</v>
      </c>
      <c r="E8621" s="9"/>
      <c r="F8621" s="151"/>
    </row>
    <row r="8622" spans="2:6" s="116" customFormat="1" ht="15.75">
      <c r="B8622" s="121" t="s">
        <v>1485</v>
      </c>
      <c r="C8622" s="118" t="s">
        <v>28</v>
      </c>
      <c r="D8622" s="118" t="s">
        <v>431</v>
      </c>
      <c r="E8622" s="9"/>
      <c r="F8622" s="151"/>
    </row>
    <row r="8623" spans="2:6" s="116" customFormat="1" ht="15.75">
      <c r="B8623" s="121">
        <v>41657</v>
      </c>
      <c r="C8623" s="118" t="s">
        <v>40</v>
      </c>
      <c r="D8623" s="119" t="s">
        <v>43</v>
      </c>
      <c r="E8623" s="120" t="s">
        <v>1104</v>
      </c>
      <c r="F8623" s="151"/>
    </row>
    <row r="8624" spans="2:6" s="116" customFormat="1" ht="15.75">
      <c r="B8624" s="121">
        <v>41657</v>
      </c>
      <c r="C8624" s="118" t="s">
        <v>40</v>
      </c>
      <c r="D8624" s="119" t="s">
        <v>180</v>
      </c>
      <c r="E8624" s="120" t="s">
        <v>1104</v>
      </c>
      <c r="F8624" s="151"/>
    </row>
    <row r="8625" spans="2:6" s="116" customFormat="1" ht="15.75">
      <c r="B8625" s="121">
        <v>41657</v>
      </c>
      <c r="C8625" s="118" t="s">
        <v>40</v>
      </c>
      <c r="D8625" s="119" t="s">
        <v>43</v>
      </c>
      <c r="E8625" s="120" t="s">
        <v>1104</v>
      </c>
      <c r="F8625" s="151"/>
    </row>
    <row r="8626" spans="2:6" s="116" customFormat="1" ht="15.75">
      <c r="B8626" s="121">
        <v>41657</v>
      </c>
      <c r="C8626" s="118" t="s">
        <v>40</v>
      </c>
      <c r="D8626" s="119" t="s">
        <v>180</v>
      </c>
      <c r="E8626" s="117" t="s">
        <v>1104</v>
      </c>
      <c r="F8626" s="151"/>
    </row>
    <row r="8627" spans="2:6" s="116" customFormat="1" ht="15.75">
      <c r="B8627" s="121">
        <v>41657</v>
      </c>
      <c r="C8627" s="118" t="s">
        <v>40</v>
      </c>
      <c r="D8627" s="119" t="s">
        <v>43</v>
      </c>
      <c r="E8627" s="117" t="s">
        <v>1104</v>
      </c>
      <c r="F8627" s="151"/>
    </row>
    <row r="8628" spans="2:6" s="116" customFormat="1" ht="15.75">
      <c r="B8628" s="121">
        <v>41657</v>
      </c>
      <c r="C8628" s="118" t="s">
        <v>40</v>
      </c>
      <c r="D8628" s="119" t="s">
        <v>43</v>
      </c>
      <c r="E8628" s="117" t="s">
        <v>1104</v>
      </c>
      <c r="F8628" s="151"/>
    </row>
    <row r="8629" spans="2:6" s="116" customFormat="1" ht="15.75">
      <c r="B8629" s="121">
        <v>41657</v>
      </c>
      <c r="C8629" s="118" t="s">
        <v>40</v>
      </c>
      <c r="D8629" s="119" t="s">
        <v>1218</v>
      </c>
      <c r="E8629" s="120" t="s">
        <v>1104</v>
      </c>
      <c r="F8629" s="151"/>
    </row>
    <row r="8630" spans="2:6" s="116" customFormat="1" ht="15.75">
      <c r="B8630" s="121">
        <v>41657</v>
      </c>
      <c r="C8630" s="118" t="s">
        <v>2</v>
      </c>
      <c r="D8630" s="119" t="s">
        <v>1145</v>
      </c>
      <c r="E8630" s="117" t="s">
        <v>1104</v>
      </c>
      <c r="F8630" s="151"/>
    </row>
    <row r="8631" spans="2:6" s="116" customFormat="1" ht="15.75">
      <c r="B8631" s="121">
        <v>41657</v>
      </c>
      <c r="C8631" s="118" t="s">
        <v>28</v>
      </c>
      <c r="D8631" s="119" t="s">
        <v>850</v>
      </c>
      <c r="E8631" s="120" t="s">
        <v>1104</v>
      </c>
      <c r="F8631" s="151"/>
    </row>
    <row r="8632" spans="2:6" s="116" customFormat="1" ht="15.75">
      <c r="B8632" s="121">
        <v>41659</v>
      </c>
      <c r="C8632" s="118" t="s">
        <v>184</v>
      </c>
      <c r="D8632" s="119" t="s">
        <v>2546</v>
      </c>
      <c r="E8632" s="120"/>
      <c r="F8632" s="151"/>
    </row>
    <row r="8633" spans="2:6" s="116" customFormat="1" ht="15.75">
      <c r="B8633" s="121">
        <v>41659</v>
      </c>
      <c r="C8633" s="118" t="s">
        <v>40</v>
      </c>
      <c r="D8633" s="119" t="s">
        <v>1486</v>
      </c>
      <c r="E8633" s="120"/>
      <c r="F8633" s="151"/>
    </row>
    <row r="8634" spans="2:6" s="116" customFormat="1" ht="15.75">
      <c r="B8634" s="121">
        <v>41659</v>
      </c>
      <c r="C8634" s="118" t="s">
        <v>28</v>
      </c>
      <c r="D8634" s="119" t="s">
        <v>1287</v>
      </c>
      <c r="E8634" s="120"/>
      <c r="F8634" s="151"/>
    </row>
    <row r="8635" spans="2:6" s="116" customFormat="1" ht="15.75">
      <c r="B8635" s="121">
        <v>41659</v>
      </c>
      <c r="C8635" s="118" t="s">
        <v>28</v>
      </c>
      <c r="D8635" s="119" t="s">
        <v>1287</v>
      </c>
      <c r="E8635" s="117"/>
      <c r="F8635" s="151"/>
    </row>
    <row r="8636" spans="2:6" s="116" customFormat="1" ht="15.75">
      <c r="B8636" s="121">
        <v>41659</v>
      </c>
      <c r="C8636" s="118" t="s">
        <v>155</v>
      </c>
      <c r="D8636" s="119" t="s">
        <v>1487</v>
      </c>
      <c r="E8636" s="117"/>
      <c r="F8636" s="151"/>
    </row>
    <row r="8637" spans="2:6" s="116" customFormat="1" ht="15.75">
      <c r="B8637" s="121">
        <v>41659</v>
      </c>
      <c r="C8637" s="118" t="s">
        <v>28</v>
      </c>
      <c r="D8637" s="119" t="s">
        <v>1287</v>
      </c>
      <c r="E8637" s="117"/>
      <c r="F8637" s="151"/>
    </row>
    <row r="8638" spans="2:6" s="116" customFormat="1" ht="15.75">
      <c r="B8638" s="121">
        <v>41659</v>
      </c>
      <c r="C8638" s="118" t="s">
        <v>2</v>
      </c>
      <c r="D8638" s="119" t="s">
        <v>1344</v>
      </c>
      <c r="E8638" s="120"/>
      <c r="F8638" s="151"/>
    </row>
    <row r="8639" spans="2:6" s="116" customFormat="1" ht="15.75">
      <c r="B8639" s="121">
        <v>41659</v>
      </c>
      <c r="C8639" s="118" t="s">
        <v>28</v>
      </c>
      <c r="D8639" s="119" t="s">
        <v>147</v>
      </c>
      <c r="E8639" s="117"/>
      <c r="F8639" s="151"/>
    </row>
    <row r="8640" spans="2:6" s="116" customFormat="1" ht="15.75">
      <c r="B8640" s="121">
        <v>41659</v>
      </c>
      <c r="C8640" s="118" t="s">
        <v>28</v>
      </c>
      <c r="D8640" s="119" t="s">
        <v>126</v>
      </c>
      <c r="E8640" s="120"/>
      <c r="F8640" s="151"/>
    </row>
    <row r="8641" spans="2:6" s="116" customFormat="1" ht="15.75">
      <c r="B8641" s="121">
        <v>41659</v>
      </c>
      <c r="C8641" s="118" t="s">
        <v>40</v>
      </c>
      <c r="D8641" s="119" t="s">
        <v>180</v>
      </c>
      <c r="E8641" s="111"/>
      <c r="F8641" s="151"/>
    </row>
    <row r="8642" spans="2:6" s="116" customFormat="1" ht="15.75">
      <c r="B8642" s="121">
        <v>41659</v>
      </c>
      <c r="C8642" s="118" t="s">
        <v>28</v>
      </c>
      <c r="D8642" s="119" t="s">
        <v>107</v>
      </c>
      <c r="E8642" s="112"/>
      <c r="F8642" s="151"/>
    </row>
    <row r="8643" spans="2:6" s="116" customFormat="1" ht="15.75">
      <c r="B8643" s="121">
        <v>41659</v>
      </c>
      <c r="C8643" s="118" t="s">
        <v>28</v>
      </c>
      <c r="D8643" s="119" t="s">
        <v>107</v>
      </c>
      <c r="E8643" s="112"/>
      <c r="F8643" s="151"/>
    </row>
    <row r="8644" spans="2:6" s="116" customFormat="1">
      <c r="B8644" s="121">
        <v>41659</v>
      </c>
      <c r="C8644" s="118" t="s">
        <v>2</v>
      </c>
      <c r="D8644" s="119" t="s">
        <v>52</v>
      </c>
      <c r="E8644" s="113"/>
      <c r="F8644" s="151"/>
    </row>
    <row r="8645" spans="2:6" s="116" customFormat="1">
      <c r="B8645" s="121">
        <v>41659</v>
      </c>
      <c r="C8645" s="118" t="s">
        <v>184</v>
      </c>
      <c r="D8645" s="119" t="s">
        <v>2544</v>
      </c>
      <c r="E8645" s="32"/>
      <c r="F8645" s="151"/>
    </row>
    <row r="8646" spans="2:6" s="116" customFormat="1" ht="15.75">
      <c r="B8646" s="121">
        <v>41659</v>
      </c>
      <c r="C8646" s="118" t="s">
        <v>40</v>
      </c>
      <c r="D8646" s="119" t="s">
        <v>180</v>
      </c>
      <c r="E8646" s="120"/>
      <c r="F8646" s="151"/>
    </row>
    <row r="8647" spans="2:6" s="116" customFormat="1" ht="15.75">
      <c r="B8647" s="121">
        <v>41659</v>
      </c>
      <c r="C8647" s="118" t="s">
        <v>40</v>
      </c>
      <c r="D8647" s="119" t="s">
        <v>180</v>
      </c>
      <c r="E8647" s="78"/>
      <c r="F8647" s="151"/>
    </row>
    <row r="8648" spans="2:6" s="116" customFormat="1" ht="15.75">
      <c r="B8648" s="121">
        <v>41659</v>
      </c>
      <c r="C8648" s="118" t="s">
        <v>28</v>
      </c>
      <c r="D8648" s="119" t="s">
        <v>1150</v>
      </c>
      <c r="E8648" s="78"/>
      <c r="F8648" s="151"/>
    </row>
    <row r="8649" spans="2:6" s="116" customFormat="1" ht="15.75">
      <c r="B8649" s="121">
        <v>41661</v>
      </c>
      <c r="C8649" s="118" t="s">
        <v>28</v>
      </c>
      <c r="D8649" s="119" t="s">
        <v>1287</v>
      </c>
      <c r="E8649" s="120"/>
      <c r="F8649" s="151"/>
    </row>
    <row r="8650" spans="2:6" s="116" customFormat="1" ht="15.75">
      <c r="B8650" s="121">
        <v>41661</v>
      </c>
      <c r="C8650" s="118" t="s">
        <v>40</v>
      </c>
      <c r="D8650" s="119" t="s">
        <v>180</v>
      </c>
      <c r="E8650" s="120"/>
      <c r="F8650" s="151"/>
    </row>
    <row r="8651" spans="2:6" s="116" customFormat="1" ht="15.75">
      <c r="B8651" s="121">
        <v>41661</v>
      </c>
      <c r="C8651" s="118" t="s">
        <v>40</v>
      </c>
      <c r="D8651" s="119" t="s">
        <v>1192</v>
      </c>
      <c r="E8651" s="120"/>
      <c r="F8651" s="151"/>
    </row>
    <row r="8652" spans="2:6" s="116" customFormat="1" ht="15.75">
      <c r="B8652" s="121">
        <v>41661</v>
      </c>
      <c r="C8652" s="118" t="s">
        <v>155</v>
      </c>
      <c r="D8652" s="119" t="s">
        <v>1110</v>
      </c>
      <c r="E8652" s="117"/>
      <c r="F8652" s="151"/>
    </row>
    <row r="8653" spans="2:6" s="116" customFormat="1" ht="15.75">
      <c r="B8653" s="121">
        <v>41661</v>
      </c>
      <c r="C8653" s="118" t="s">
        <v>94</v>
      </c>
      <c r="D8653" s="119" t="s">
        <v>1316</v>
      </c>
      <c r="E8653" s="117"/>
      <c r="F8653" s="151"/>
    </row>
    <row r="8654" spans="2:6" s="116" customFormat="1" ht="15.75">
      <c r="B8654" s="121">
        <v>41661</v>
      </c>
      <c r="C8654" s="118" t="s">
        <v>40</v>
      </c>
      <c r="D8654" s="118" t="s">
        <v>180</v>
      </c>
      <c r="E8654" s="117"/>
      <c r="F8654" s="151"/>
    </row>
    <row r="8655" spans="2:6" s="116" customFormat="1" ht="15.75">
      <c r="B8655" s="121">
        <v>41661</v>
      </c>
      <c r="C8655" s="118" t="s">
        <v>2</v>
      </c>
      <c r="D8655" s="118" t="s">
        <v>1160</v>
      </c>
      <c r="E8655" s="120"/>
      <c r="F8655" s="151"/>
    </row>
    <row r="8656" spans="2:6" s="116" customFormat="1" ht="15.75">
      <c r="B8656" s="121">
        <v>41661</v>
      </c>
      <c r="C8656" s="118" t="s">
        <v>40</v>
      </c>
      <c r="D8656" s="119" t="s">
        <v>180</v>
      </c>
      <c r="E8656" s="117"/>
      <c r="F8656" s="151"/>
    </row>
    <row r="8657" spans="2:6" s="116" customFormat="1" ht="15.75">
      <c r="B8657" s="121">
        <v>41661</v>
      </c>
      <c r="C8657" s="118" t="s">
        <v>2</v>
      </c>
      <c r="D8657" s="119" t="s">
        <v>1198</v>
      </c>
      <c r="E8657" s="120"/>
      <c r="F8657" s="151"/>
    </row>
    <row r="8658" spans="2:6" s="116" customFormat="1" ht="15.75">
      <c r="B8658" s="121">
        <v>41661</v>
      </c>
      <c r="C8658" s="118" t="s">
        <v>40</v>
      </c>
      <c r="D8658" s="119" t="s">
        <v>1349</v>
      </c>
      <c r="E8658" s="111"/>
      <c r="F8658" s="151"/>
    </row>
    <row r="8659" spans="2:6" s="116" customFormat="1" ht="15.75">
      <c r="B8659" s="121">
        <v>41661</v>
      </c>
      <c r="C8659" s="118" t="s">
        <v>40</v>
      </c>
      <c r="D8659" s="119" t="s">
        <v>180</v>
      </c>
      <c r="E8659" s="112"/>
      <c r="F8659" s="151"/>
    </row>
    <row r="8660" spans="2:6" s="116" customFormat="1" ht="15.75">
      <c r="B8660" s="121">
        <v>41661</v>
      </c>
      <c r="C8660" s="118" t="s">
        <v>28</v>
      </c>
      <c r="D8660" s="119" t="s">
        <v>850</v>
      </c>
      <c r="E8660" s="112"/>
      <c r="F8660" s="151"/>
    </row>
    <row r="8661" spans="2:6" s="116" customFormat="1">
      <c r="B8661" s="121">
        <v>41661</v>
      </c>
      <c r="C8661" s="118" t="s">
        <v>40</v>
      </c>
      <c r="D8661" s="119" t="s">
        <v>180</v>
      </c>
      <c r="E8661" s="113"/>
      <c r="F8661" s="151"/>
    </row>
    <row r="8662" spans="2:6" s="116" customFormat="1">
      <c r="B8662" s="121">
        <v>41661</v>
      </c>
      <c r="C8662" s="118" t="s">
        <v>40</v>
      </c>
      <c r="D8662" s="119" t="s">
        <v>43</v>
      </c>
      <c r="E8662" s="32"/>
      <c r="F8662" s="151"/>
    </row>
    <row r="8663" spans="2:6" s="116" customFormat="1" ht="15.75">
      <c r="B8663" s="121">
        <v>41661</v>
      </c>
      <c r="C8663" s="118" t="s">
        <v>184</v>
      </c>
      <c r="D8663" s="119" t="s">
        <v>2550</v>
      </c>
      <c r="E8663" s="120"/>
      <c r="F8663" s="151"/>
    </row>
    <row r="8664" spans="2:6" s="116" customFormat="1" ht="15.75">
      <c r="B8664" s="121">
        <v>41661</v>
      </c>
      <c r="C8664" s="118" t="s">
        <v>2</v>
      </c>
      <c r="D8664" s="119" t="s">
        <v>182</v>
      </c>
      <c r="E8664" s="78"/>
      <c r="F8664" s="151"/>
    </row>
    <row r="8665" spans="2:6" s="116" customFormat="1" ht="15.75">
      <c r="B8665" s="121">
        <v>41661</v>
      </c>
      <c r="C8665" s="118" t="s">
        <v>40</v>
      </c>
      <c r="D8665" s="119" t="s">
        <v>180</v>
      </c>
      <c r="E8665" s="78"/>
      <c r="F8665" s="151"/>
    </row>
    <row r="8666" spans="2:6" s="116" customFormat="1" ht="15.75">
      <c r="B8666" s="121">
        <v>41661</v>
      </c>
      <c r="C8666" s="118" t="s">
        <v>184</v>
      </c>
      <c r="D8666" s="119" t="s">
        <v>2550</v>
      </c>
      <c r="E8666" s="78"/>
      <c r="F8666" s="151"/>
    </row>
    <row r="8667" spans="2:6" s="116" customFormat="1" ht="15.75">
      <c r="B8667" s="121">
        <v>41661</v>
      </c>
      <c r="C8667" s="118" t="s">
        <v>392</v>
      </c>
      <c r="D8667" s="119" t="s">
        <v>1115</v>
      </c>
      <c r="E8667" s="78"/>
      <c r="F8667" s="151"/>
    </row>
    <row r="8668" spans="2:6" s="116" customFormat="1" ht="15.75">
      <c r="B8668" s="121" t="s">
        <v>1488</v>
      </c>
      <c r="C8668" s="118" t="s">
        <v>40</v>
      </c>
      <c r="D8668" s="119" t="s">
        <v>43</v>
      </c>
      <c r="E8668" s="120"/>
      <c r="F8668" s="151"/>
    </row>
    <row r="8669" spans="2:6" s="116" customFormat="1" ht="15.75">
      <c r="B8669" s="121" t="s">
        <v>1488</v>
      </c>
      <c r="C8669" s="118" t="s">
        <v>40</v>
      </c>
      <c r="D8669" s="119" t="s">
        <v>1349</v>
      </c>
      <c r="E8669" s="120"/>
      <c r="F8669" s="151"/>
    </row>
    <row r="8670" spans="2:6" s="116" customFormat="1" ht="15.75">
      <c r="B8670" s="121" t="s">
        <v>1488</v>
      </c>
      <c r="C8670" s="118" t="s">
        <v>28</v>
      </c>
      <c r="D8670" s="119" t="s">
        <v>1277</v>
      </c>
      <c r="E8670" s="120"/>
      <c r="F8670" s="151"/>
    </row>
    <row r="8671" spans="2:6" s="116" customFormat="1" ht="15.75">
      <c r="B8671" s="121" t="s">
        <v>1488</v>
      </c>
      <c r="C8671" s="118" t="s">
        <v>2</v>
      </c>
      <c r="D8671" s="119" t="s">
        <v>182</v>
      </c>
      <c r="E8671" s="117"/>
      <c r="F8671" s="151"/>
    </row>
    <row r="8672" spans="2:6" s="116" customFormat="1" ht="15.75">
      <c r="B8672" s="121" t="s">
        <v>1488</v>
      </c>
      <c r="C8672" s="118" t="s">
        <v>28</v>
      </c>
      <c r="D8672" s="119" t="s">
        <v>1118</v>
      </c>
      <c r="E8672" s="117"/>
      <c r="F8672" s="151"/>
    </row>
    <row r="8673" spans="2:6" s="116" customFormat="1" ht="15.75">
      <c r="B8673" s="121" t="s">
        <v>1488</v>
      </c>
      <c r="C8673" s="118" t="s">
        <v>28</v>
      </c>
      <c r="D8673" s="119" t="s">
        <v>1187</v>
      </c>
      <c r="E8673" s="117"/>
      <c r="F8673" s="151"/>
    </row>
    <row r="8674" spans="2:6" s="116" customFormat="1" ht="15.75">
      <c r="B8674" s="121" t="s">
        <v>1488</v>
      </c>
      <c r="C8674" s="118" t="s">
        <v>28</v>
      </c>
      <c r="D8674" s="119" t="s">
        <v>126</v>
      </c>
      <c r="E8674" s="120"/>
      <c r="F8674" s="151"/>
    </row>
    <row r="8675" spans="2:6" s="116" customFormat="1" ht="15.75">
      <c r="B8675" s="121" t="s">
        <v>1488</v>
      </c>
      <c r="C8675" s="118" t="s">
        <v>40</v>
      </c>
      <c r="D8675" s="119" t="s">
        <v>180</v>
      </c>
      <c r="E8675" s="117"/>
      <c r="F8675" s="151"/>
    </row>
    <row r="8676" spans="2:6" s="116" customFormat="1" ht="15.75">
      <c r="B8676" s="121" t="s">
        <v>1488</v>
      </c>
      <c r="C8676" s="118" t="s">
        <v>2</v>
      </c>
      <c r="D8676" s="119" t="s">
        <v>182</v>
      </c>
      <c r="E8676" s="120"/>
      <c r="F8676" s="151"/>
    </row>
    <row r="8677" spans="2:6" s="116" customFormat="1" ht="15.75">
      <c r="B8677" s="121" t="s">
        <v>1488</v>
      </c>
      <c r="C8677" s="118" t="s">
        <v>40</v>
      </c>
      <c r="D8677" s="119" t="s">
        <v>43</v>
      </c>
      <c r="E8677" s="111"/>
      <c r="F8677" s="151"/>
    </row>
    <row r="8678" spans="2:6" s="116" customFormat="1" ht="15.75">
      <c r="B8678" s="121" t="s">
        <v>1488</v>
      </c>
      <c r="C8678" s="118" t="s">
        <v>40</v>
      </c>
      <c r="D8678" s="119" t="s">
        <v>180</v>
      </c>
      <c r="E8678" s="112"/>
      <c r="F8678" s="151"/>
    </row>
    <row r="8679" spans="2:6" s="116" customFormat="1" ht="15.75">
      <c r="B8679" s="121" t="s">
        <v>1488</v>
      </c>
      <c r="C8679" s="118" t="s">
        <v>40</v>
      </c>
      <c r="D8679" s="119" t="s">
        <v>1218</v>
      </c>
      <c r="E8679" s="112"/>
      <c r="F8679" s="151"/>
    </row>
    <row r="8680" spans="2:6" s="116" customFormat="1">
      <c r="B8680" s="121" t="s">
        <v>1488</v>
      </c>
      <c r="C8680" s="118" t="s">
        <v>2</v>
      </c>
      <c r="D8680" s="119" t="s">
        <v>1160</v>
      </c>
      <c r="E8680" s="113"/>
      <c r="F8680" s="151"/>
    </row>
    <row r="8681" spans="2:6" s="116" customFormat="1">
      <c r="B8681" s="121" t="s">
        <v>1488</v>
      </c>
      <c r="C8681" s="118" t="s">
        <v>18</v>
      </c>
      <c r="D8681" s="119" t="s">
        <v>112</v>
      </c>
      <c r="E8681" s="32"/>
      <c r="F8681" s="151"/>
    </row>
    <row r="8682" spans="2:6" s="116" customFormat="1" ht="15.75">
      <c r="B8682" s="121" t="s">
        <v>1488</v>
      </c>
      <c r="C8682" s="118" t="s">
        <v>28</v>
      </c>
      <c r="D8682" s="118" t="s">
        <v>549</v>
      </c>
      <c r="E8682" s="120"/>
      <c r="F8682" s="151"/>
    </row>
    <row r="8683" spans="2:6" s="116" customFormat="1" ht="15.75">
      <c r="B8683" s="121" t="s">
        <v>1488</v>
      </c>
      <c r="C8683" s="118" t="s">
        <v>28</v>
      </c>
      <c r="D8683" s="118" t="s">
        <v>181</v>
      </c>
      <c r="E8683" s="78"/>
      <c r="F8683" s="151"/>
    </row>
    <row r="8684" spans="2:6" s="116" customFormat="1" ht="15.75">
      <c r="B8684" s="121" t="s">
        <v>1488</v>
      </c>
      <c r="C8684" s="118" t="s">
        <v>28</v>
      </c>
      <c r="D8684" s="118" t="s">
        <v>1277</v>
      </c>
      <c r="E8684" s="78"/>
      <c r="F8684" s="151"/>
    </row>
    <row r="8685" spans="2:6" s="116" customFormat="1" ht="15.75">
      <c r="B8685" s="121" t="s">
        <v>1488</v>
      </c>
      <c r="C8685" s="118" t="s">
        <v>2</v>
      </c>
      <c r="D8685" s="118" t="s">
        <v>182</v>
      </c>
      <c r="E8685" s="78"/>
      <c r="F8685" s="151"/>
    </row>
    <row r="8686" spans="2:6" s="116" customFormat="1" ht="15.75">
      <c r="B8686" s="121" t="s">
        <v>1488</v>
      </c>
      <c r="C8686" s="118" t="s">
        <v>2</v>
      </c>
      <c r="D8686" s="118" t="s">
        <v>182</v>
      </c>
      <c r="E8686" s="78"/>
      <c r="F8686" s="151"/>
    </row>
    <row r="8687" spans="2:6" s="116" customFormat="1" ht="15.75">
      <c r="B8687" s="121" t="s">
        <v>1488</v>
      </c>
      <c r="C8687" s="118" t="s">
        <v>184</v>
      </c>
      <c r="D8687" s="118" t="s">
        <v>62</v>
      </c>
      <c r="E8687" s="78"/>
      <c r="F8687" s="151"/>
    </row>
    <row r="8688" spans="2:6" s="116" customFormat="1" ht="15.75">
      <c r="B8688" s="121" t="s">
        <v>1488</v>
      </c>
      <c r="C8688" s="118" t="s">
        <v>1461</v>
      </c>
      <c r="D8688" s="118" t="s">
        <v>1270</v>
      </c>
      <c r="E8688" s="78"/>
      <c r="F8688" s="151"/>
    </row>
    <row r="8689" spans="2:6" s="116" customFormat="1" ht="15.75">
      <c r="B8689" s="121" t="s">
        <v>1488</v>
      </c>
      <c r="C8689" s="118" t="s">
        <v>40</v>
      </c>
      <c r="D8689" s="118" t="s">
        <v>180</v>
      </c>
      <c r="E8689" s="9"/>
      <c r="F8689" s="151"/>
    </row>
    <row r="8690" spans="2:6" s="116" customFormat="1" ht="15.75">
      <c r="B8690" s="121" t="s">
        <v>1489</v>
      </c>
      <c r="C8690" s="118" t="s">
        <v>155</v>
      </c>
      <c r="D8690" s="119" t="s">
        <v>1490</v>
      </c>
      <c r="E8690" s="120"/>
      <c r="F8690" s="151"/>
    </row>
    <row r="8691" spans="2:6" s="116" customFormat="1" ht="15.75">
      <c r="B8691" s="121" t="s">
        <v>1489</v>
      </c>
      <c r="C8691" s="118" t="s">
        <v>40</v>
      </c>
      <c r="D8691" s="119" t="s">
        <v>43</v>
      </c>
      <c r="E8691" s="120"/>
      <c r="F8691" s="151"/>
    </row>
    <row r="8692" spans="2:6" s="116" customFormat="1" ht="15.75">
      <c r="B8692" s="121" t="s">
        <v>1489</v>
      </c>
      <c r="C8692" s="118" t="s">
        <v>392</v>
      </c>
      <c r="D8692" s="119" t="s">
        <v>1115</v>
      </c>
      <c r="E8692" s="120"/>
      <c r="F8692" s="151"/>
    </row>
    <row r="8693" spans="2:6" s="116" customFormat="1" ht="15.75">
      <c r="B8693" s="121" t="s">
        <v>1489</v>
      </c>
      <c r="C8693" s="118" t="s">
        <v>155</v>
      </c>
      <c r="D8693" s="119" t="s">
        <v>1110</v>
      </c>
      <c r="E8693" s="117"/>
      <c r="F8693" s="151"/>
    </row>
    <row r="8694" spans="2:6" s="116" customFormat="1" ht="15.75">
      <c r="B8694" s="121" t="s">
        <v>1489</v>
      </c>
      <c r="C8694" s="118" t="s">
        <v>392</v>
      </c>
      <c r="D8694" s="119" t="s">
        <v>1115</v>
      </c>
      <c r="E8694" s="117"/>
      <c r="F8694" s="151"/>
    </row>
    <row r="8695" spans="2:6" s="116" customFormat="1" ht="15.75">
      <c r="B8695" s="121" t="s">
        <v>1489</v>
      </c>
      <c r="C8695" s="118" t="s">
        <v>28</v>
      </c>
      <c r="D8695" s="119" t="s">
        <v>549</v>
      </c>
      <c r="E8695" s="117"/>
      <c r="F8695" s="151"/>
    </row>
    <row r="8696" spans="2:6" s="116" customFormat="1" ht="15.75">
      <c r="B8696" s="121" t="s">
        <v>1489</v>
      </c>
      <c r="C8696" s="118" t="s">
        <v>184</v>
      </c>
      <c r="D8696" s="119" t="s">
        <v>2550</v>
      </c>
      <c r="E8696" s="120"/>
      <c r="F8696" s="151"/>
    </row>
    <row r="8697" spans="2:6" s="116" customFormat="1" ht="15.75">
      <c r="B8697" s="121" t="s">
        <v>1489</v>
      </c>
      <c r="C8697" s="118" t="s">
        <v>392</v>
      </c>
      <c r="D8697" s="119" t="s">
        <v>1115</v>
      </c>
      <c r="E8697" s="117"/>
      <c r="F8697" s="151"/>
    </row>
    <row r="8698" spans="2:6" s="116" customFormat="1" ht="15.75">
      <c r="B8698" s="121" t="s">
        <v>1489</v>
      </c>
      <c r="C8698" s="118" t="s">
        <v>94</v>
      </c>
      <c r="D8698" s="119" t="s">
        <v>1196</v>
      </c>
      <c r="E8698" s="120"/>
      <c r="F8698" s="151"/>
    </row>
    <row r="8699" spans="2:6" s="116" customFormat="1" ht="15.75">
      <c r="B8699" s="121" t="s">
        <v>1489</v>
      </c>
      <c r="C8699" s="118" t="s">
        <v>40</v>
      </c>
      <c r="D8699" s="119" t="s">
        <v>43</v>
      </c>
      <c r="E8699" s="111"/>
      <c r="F8699" s="151"/>
    </row>
    <row r="8700" spans="2:6" s="116" customFormat="1" ht="15.75">
      <c r="B8700" s="121" t="s">
        <v>1489</v>
      </c>
      <c r="C8700" s="118" t="s">
        <v>40</v>
      </c>
      <c r="D8700" s="119" t="s">
        <v>1218</v>
      </c>
      <c r="E8700" s="112"/>
      <c r="F8700" s="151"/>
    </row>
    <row r="8701" spans="2:6" s="116" customFormat="1" ht="15.75">
      <c r="B8701" s="121" t="s">
        <v>1489</v>
      </c>
      <c r="C8701" s="118" t="s">
        <v>40</v>
      </c>
      <c r="D8701" s="119" t="s">
        <v>180</v>
      </c>
      <c r="E8701" s="112"/>
      <c r="F8701" s="151"/>
    </row>
    <row r="8702" spans="2:6" s="116" customFormat="1">
      <c r="B8702" s="121" t="s">
        <v>1489</v>
      </c>
      <c r="C8702" s="118" t="s">
        <v>2</v>
      </c>
      <c r="D8702" s="119" t="s">
        <v>182</v>
      </c>
      <c r="E8702" s="113"/>
      <c r="F8702" s="151"/>
    </row>
    <row r="8703" spans="2:6" s="116" customFormat="1">
      <c r="B8703" s="121" t="s">
        <v>1489</v>
      </c>
      <c r="C8703" s="118" t="s">
        <v>2</v>
      </c>
      <c r="D8703" s="119" t="s">
        <v>182</v>
      </c>
      <c r="E8703" s="32"/>
      <c r="F8703" s="151"/>
    </row>
    <row r="8704" spans="2:6" s="116" customFormat="1" ht="15.75">
      <c r="B8704" s="121" t="s">
        <v>1489</v>
      </c>
      <c r="C8704" s="118" t="s">
        <v>40</v>
      </c>
      <c r="D8704" s="118" t="s">
        <v>1192</v>
      </c>
      <c r="E8704" s="120"/>
      <c r="F8704" s="151"/>
    </row>
    <row r="8705" spans="2:6" s="116" customFormat="1" ht="15.75">
      <c r="B8705" s="121" t="s">
        <v>1489</v>
      </c>
      <c r="C8705" s="118" t="s">
        <v>1461</v>
      </c>
      <c r="D8705" s="118" t="s">
        <v>1270</v>
      </c>
      <c r="E8705" s="78"/>
      <c r="F8705" s="151"/>
    </row>
    <row r="8706" spans="2:6" s="116" customFormat="1" ht="15.75">
      <c r="B8706" s="121" t="s">
        <v>1489</v>
      </c>
      <c r="C8706" s="118" t="s">
        <v>40</v>
      </c>
      <c r="D8706" s="118" t="s">
        <v>1192</v>
      </c>
      <c r="E8706" s="78"/>
      <c r="F8706" s="151"/>
    </row>
    <row r="8707" spans="2:6" s="116" customFormat="1" ht="15.75">
      <c r="B8707" s="121" t="s">
        <v>1489</v>
      </c>
      <c r="C8707" s="118" t="s">
        <v>184</v>
      </c>
      <c r="D8707" s="118" t="s">
        <v>2550</v>
      </c>
      <c r="E8707" s="78"/>
      <c r="F8707" s="151"/>
    </row>
    <row r="8708" spans="2:6" s="116" customFormat="1" ht="15.75">
      <c r="B8708" s="121" t="s">
        <v>1489</v>
      </c>
      <c r="C8708" s="118" t="s">
        <v>28</v>
      </c>
      <c r="D8708" s="118" t="s">
        <v>181</v>
      </c>
      <c r="E8708" s="78"/>
      <c r="F8708" s="151"/>
    </row>
    <row r="8709" spans="2:6" s="116" customFormat="1" ht="15.75">
      <c r="B8709" s="121" t="s">
        <v>1489</v>
      </c>
      <c r="C8709" s="118" t="s">
        <v>2</v>
      </c>
      <c r="D8709" s="118" t="s">
        <v>105</v>
      </c>
      <c r="E8709" s="78"/>
      <c r="F8709" s="151"/>
    </row>
    <row r="8710" spans="2:6" s="116" customFormat="1" ht="15.75">
      <c r="B8710" s="121" t="s">
        <v>1491</v>
      </c>
      <c r="C8710" s="118" t="s">
        <v>155</v>
      </c>
      <c r="D8710" s="119" t="s">
        <v>1110</v>
      </c>
      <c r="E8710" s="120"/>
      <c r="F8710" s="151"/>
    </row>
    <row r="8711" spans="2:6" s="116" customFormat="1" ht="15.75">
      <c r="B8711" s="121" t="s">
        <v>1491</v>
      </c>
      <c r="C8711" s="118" t="s">
        <v>94</v>
      </c>
      <c r="D8711" s="119" t="s">
        <v>1316</v>
      </c>
      <c r="E8711" s="120"/>
      <c r="F8711" s="151"/>
    </row>
    <row r="8712" spans="2:6" s="116" customFormat="1" ht="15.75">
      <c r="B8712" s="121" t="s">
        <v>1491</v>
      </c>
      <c r="C8712" s="118" t="s">
        <v>40</v>
      </c>
      <c r="D8712" s="118" t="s">
        <v>180</v>
      </c>
      <c r="E8712" s="120"/>
      <c r="F8712" s="151"/>
    </row>
    <row r="8713" spans="2:6" s="116" customFormat="1" ht="15.75">
      <c r="B8713" s="121" t="s">
        <v>1491</v>
      </c>
      <c r="C8713" s="118" t="s">
        <v>2</v>
      </c>
      <c r="D8713" s="119" t="s">
        <v>182</v>
      </c>
      <c r="E8713" s="117"/>
      <c r="F8713" s="151"/>
    </row>
    <row r="8714" spans="2:6" s="116" customFormat="1" ht="15.75">
      <c r="B8714" s="121" t="s">
        <v>1491</v>
      </c>
      <c r="C8714" s="118" t="s">
        <v>184</v>
      </c>
      <c r="D8714" s="119" t="s">
        <v>2546</v>
      </c>
      <c r="E8714" s="117"/>
      <c r="F8714" s="151"/>
    </row>
    <row r="8715" spans="2:6" s="116" customFormat="1" ht="15.75">
      <c r="B8715" s="121" t="s">
        <v>1491</v>
      </c>
      <c r="C8715" s="118" t="s">
        <v>2</v>
      </c>
      <c r="D8715" s="119" t="s">
        <v>182</v>
      </c>
      <c r="E8715" s="117"/>
      <c r="F8715" s="151"/>
    </row>
    <row r="8716" spans="2:6" s="116" customFormat="1" ht="15.75">
      <c r="B8716" s="121" t="s">
        <v>1491</v>
      </c>
      <c r="C8716" s="118" t="s">
        <v>40</v>
      </c>
      <c r="D8716" s="119" t="s">
        <v>180</v>
      </c>
      <c r="E8716" s="120"/>
      <c r="F8716" s="151"/>
    </row>
    <row r="8717" spans="2:6" s="116" customFormat="1" ht="15.75">
      <c r="B8717" s="121" t="s">
        <v>1491</v>
      </c>
      <c r="C8717" s="118" t="s">
        <v>40</v>
      </c>
      <c r="D8717" s="119" t="s">
        <v>180</v>
      </c>
      <c r="E8717" s="117"/>
      <c r="F8717" s="151"/>
    </row>
    <row r="8718" spans="2:6" s="116" customFormat="1" ht="15.75">
      <c r="B8718" s="121" t="s">
        <v>1491</v>
      </c>
      <c r="C8718" s="118" t="s">
        <v>28</v>
      </c>
      <c r="D8718" s="119" t="s">
        <v>431</v>
      </c>
      <c r="E8718" s="120"/>
      <c r="F8718" s="151"/>
    </row>
    <row r="8719" spans="2:6" s="116" customFormat="1" ht="15.75">
      <c r="B8719" s="121" t="s">
        <v>1491</v>
      </c>
      <c r="C8719" s="118" t="s">
        <v>28</v>
      </c>
      <c r="D8719" s="119" t="s">
        <v>431</v>
      </c>
      <c r="E8719" s="111"/>
      <c r="F8719" s="151"/>
    </row>
    <row r="8720" spans="2:6" s="116" customFormat="1" ht="15.75">
      <c r="B8720" s="121" t="s">
        <v>1491</v>
      </c>
      <c r="C8720" s="118" t="s">
        <v>2</v>
      </c>
      <c r="D8720" s="119" t="s">
        <v>182</v>
      </c>
      <c r="E8720" s="112"/>
      <c r="F8720" s="151"/>
    </row>
    <row r="8721" spans="2:6" s="116" customFormat="1" ht="15.75">
      <c r="B8721" s="121" t="s">
        <v>1491</v>
      </c>
      <c r="C8721" s="118" t="s">
        <v>40</v>
      </c>
      <c r="D8721" s="119" t="s">
        <v>1192</v>
      </c>
      <c r="E8721" s="112"/>
      <c r="F8721" s="151"/>
    </row>
    <row r="8722" spans="2:6" s="116" customFormat="1">
      <c r="B8722" s="121" t="s">
        <v>1491</v>
      </c>
      <c r="C8722" s="118" t="s">
        <v>2</v>
      </c>
      <c r="D8722" s="119" t="s">
        <v>182</v>
      </c>
      <c r="E8722" s="113"/>
      <c r="F8722" s="151"/>
    </row>
    <row r="8723" spans="2:6" s="116" customFormat="1">
      <c r="B8723" s="121" t="s">
        <v>1491</v>
      </c>
      <c r="C8723" s="118" t="s">
        <v>2</v>
      </c>
      <c r="D8723" s="119" t="s">
        <v>182</v>
      </c>
      <c r="E8723" s="32"/>
      <c r="F8723" s="151"/>
    </row>
    <row r="8724" spans="2:6" s="116" customFormat="1" ht="15.75">
      <c r="B8724" s="121" t="s">
        <v>1491</v>
      </c>
      <c r="C8724" s="118" t="s">
        <v>2</v>
      </c>
      <c r="D8724" s="119" t="s">
        <v>182</v>
      </c>
      <c r="E8724" s="120"/>
      <c r="F8724" s="151"/>
    </row>
    <row r="8725" spans="2:6" s="116" customFormat="1" ht="15.75">
      <c r="B8725" s="121" t="s">
        <v>1491</v>
      </c>
      <c r="C8725" s="118" t="s">
        <v>2</v>
      </c>
      <c r="D8725" s="119" t="s">
        <v>182</v>
      </c>
      <c r="E8725" s="78"/>
      <c r="F8725" s="151"/>
    </row>
    <row r="8726" spans="2:6" s="116" customFormat="1" ht="15.75">
      <c r="B8726" s="121" t="s">
        <v>1501</v>
      </c>
      <c r="C8726" s="118" t="s">
        <v>40</v>
      </c>
      <c r="D8726" s="119" t="s">
        <v>180</v>
      </c>
      <c r="E8726" s="120"/>
      <c r="F8726" s="151"/>
    </row>
    <row r="8727" spans="2:6" s="116" customFormat="1" ht="15.75">
      <c r="B8727" s="121" t="s">
        <v>1501</v>
      </c>
      <c r="C8727" s="118" t="s">
        <v>2</v>
      </c>
      <c r="D8727" s="119" t="s">
        <v>1423</v>
      </c>
      <c r="E8727" s="120"/>
      <c r="F8727" s="151"/>
    </row>
    <row r="8728" spans="2:6" s="116" customFormat="1" ht="15.75">
      <c r="B8728" s="121" t="s">
        <v>1501</v>
      </c>
      <c r="C8728" s="118" t="s">
        <v>94</v>
      </c>
      <c r="D8728" s="119" t="s">
        <v>1108</v>
      </c>
      <c r="E8728" s="120"/>
      <c r="F8728" s="151"/>
    </row>
    <row r="8729" spans="2:6" s="116" customFormat="1" ht="15.75">
      <c r="B8729" s="121" t="s">
        <v>1501</v>
      </c>
      <c r="C8729" s="118" t="s">
        <v>40</v>
      </c>
      <c r="D8729" s="119" t="s">
        <v>1349</v>
      </c>
      <c r="E8729" s="117"/>
      <c r="F8729" s="151"/>
    </row>
    <row r="8730" spans="2:6" s="116" customFormat="1" ht="15.75">
      <c r="B8730" s="121" t="s">
        <v>1501</v>
      </c>
      <c r="C8730" s="118" t="s">
        <v>40</v>
      </c>
      <c r="D8730" s="119" t="s">
        <v>43</v>
      </c>
      <c r="E8730" s="117"/>
      <c r="F8730" s="151"/>
    </row>
    <row r="8731" spans="2:6" s="116" customFormat="1" ht="15.75">
      <c r="B8731" s="121" t="s">
        <v>1501</v>
      </c>
      <c r="C8731" s="118" t="s">
        <v>3</v>
      </c>
      <c r="D8731" s="119" t="s">
        <v>1194</v>
      </c>
      <c r="E8731" s="117"/>
      <c r="F8731" s="151"/>
    </row>
    <row r="8732" spans="2:6" s="116" customFormat="1" ht="15.75">
      <c r="B8732" s="121" t="s">
        <v>1501</v>
      </c>
      <c r="C8732" s="118" t="s">
        <v>28</v>
      </c>
      <c r="D8732" s="119" t="s">
        <v>1277</v>
      </c>
      <c r="E8732" s="120"/>
      <c r="F8732" s="151"/>
    </row>
    <row r="8733" spans="2:6" s="116" customFormat="1" ht="15.75">
      <c r="B8733" s="121" t="s">
        <v>1501</v>
      </c>
      <c r="C8733" s="118" t="s">
        <v>40</v>
      </c>
      <c r="D8733" s="119" t="s">
        <v>1349</v>
      </c>
      <c r="E8733" s="117"/>
      <c r="F8733" s="151"/>
    </row>
    <row r="8734" spans="2:6" s="116" customFormat="1" ht="15.75">
      <c r="B8734" s="121" t="s">
        <v>1501</v>
      </c>
      <c r="C8734" s="118" t="s">
        <v>40</v>
      </c>
      <c r="D8734" s="119" t="s">
        <v>1349</v>
      </c>
      <c r="E8734" s="120"/>
      <c r="F8734" s="151"/>
    </row>
    <row r="8735" spans="2:6" s="116" customFormat="1" ht="15.75">
      <c r="B8735" s="121" t="s">
        <v>1501</v>
      </c>
      <c r="C8735" s="118" t="s">
        <v>40</v>
      </c>
      <c r="D8735" s="119" t="s">
        <v>180</v>
      </c>
      <c r="E8735" s="111"/>
      <c r="F8735" s="151"/>
    </row>
    <row r="8736" spans="2:6" s="116" customFormat="1" ht="15.75">
      <c r="B8736" s="121" t="s">
        <v>1501</v>
      </c>
      <c r="C8736" s="118" t="s">
        <v>2</v>
      </c>
      <c r="D8736" s="119" t="s">
        <v>1403</v>
      </c>
      <c r="E8736" s="112"/>
      <c r="F8736" s="151"/>
    </row>
    <row r="8737" spans="2:6" s="116" customFormat="1" ht="15.75">
      <c r="B8737" s="121" t="s">
        <v>1501</v>
      </c>
      <c r="C8737" s="118" t="s">
        <v>184</v>
      </c>
      <c r="D8737" s="119" t="s">
        <v>62</v>
      </c>
      <c r="E8737" s="112"/>
      <c r="F8737" s="151"/>
    </row>
    <row r="8738" spans="2:6" s="116" customFormat="1">
      <c r="B8738" s="121" t="s">
        <v>1501</v>
      </c>
      <c r="C8738" s="118" t="s">
        <v>28</v>
      </c>
      <c r="D8738" s="119" t="s">
        <v>431</v>
      </c>
      <c r="E8738" s="113"/>
      <c r="F8738" s="151"/>
    </row>
    <row r="8739" spans="2:6" s="116" customFormat="1">
      <c r="B8739" s="121" t="s">
        <v>1501</v>
      </c>
      <c r="C8739" s="118" t="s">
        <v>28</v>
      </c>
      <c r="D8739" s="119" t="s">
        <v>1277</v>
      </c>
      <c r="E8739" s="32"/>
      <c r="F8739" s="151"/>
    </row>
    <row r="8740" spans="2:6" s="116" customFormat="1" ht="15.75">
      <c r="B8740" s="121" t="s">
        <v>1501</v>
      </c>
      <c r="C8740" s="118" t="s">
        <v>28</v>
      </c>
      <c r="D8740" s="118" t="s">
        <v>1277</v>
      </c>
      <c r="E8740" s="120"/>
      <c r="F8740" s="151"/>
    </row>
    <row r="8741" spans="2:6" s="116" customFormat="1" ht="15.75">
      <c r="B8741" s="121" t="s">
        <v>1501</v>
      </c>
      <c r="C8741" s="118" t="s">
        <v>40</v>
      </c>
      <c r="D8741" s="118" t="s">
        <v>180</v>
      </c>
      <c r="E8741" s="78"/>
      <c r="F8741" s="151"/>
    </row>
    <row r="8742" spans="2:6" s="116" customFormat="1" ht="15.75">
      <c r="B8742" s="121" t="s">
        <v>1501</v>
      </c>
      <c r="C8742" s="118" t="s">
        <v>2</v>
      </c>
      <c r="D8742" s="118" t="s">
        <v>1198</v>
      </c>
      <c r="E8742" s="78"/>
      <c r="F8742" s="151"/>
    </row>
    <row r="8743" spans="2:6" s="116" customFormat="1" ht="15.75">
      <c r="B8743" s="121" t="s">
        <v>1501</v>
      </c>
      <c r="C8743" s="118" t="s">
        <v>155</v>
      </c>
      <c r="D8743" s="118" t="s">
        <v>1246</v>
      </c>
      <c r="E8743" s="78"/>
      <c r="F8743" s="151"/>
    </row>
    <row r="8744" spans="2:6" s="116" customFormat="1" ht="15.75">
      <c r="B8744" s="121" t="s">
        <v>1501</v>
      </c>
      <c r="C8744" s="118" t="s">
        <v>392</v>
      </c>
      <c r="D8744" s="118" t="s">
        <v>1167</v>
      </c>
      <c r="E8744" s="78"/>
      <c r="F8744" s="151"/>
    </row>
    <row r="8745" spans="2:6" s="116" customFormat="1" ht="15.75">
      <c r="B8745" s="121" t="s">
        <v>1501</v>
      </c>
      <c r="C8745" s="118" t="s">
        <v>2</v>
      </c>
      <c r="D8745" s="118" t="s">
        <v>105</v>
      </c>
      <c r="E8745" s="78"/>
      <c r="F8745" s="151"/>
    </row>
    <row r="8746" spans="2:6" s="116" customFormat="1" ht="15.75">
      <c r="B8746" s="121">
        <v>41667</v>
      </c>
      <c r="C8746" s="118" t="s">
        <v>28</v>
      </c>
      <c r="D8746" s="119" t="s">
        <v>1150</v>
      </c>
      <c r="E8746" s="120"/>
      <c r="F8746" s="151"/>
    </row>
    <row r="8747" spans="2:6" s="116" customFormat="1" ht="15.75">
      <c r="B8747" s="121">
        <v>41667</v>
      </c>
      <c r="C8747" s="118" t="s">
        <v>40</v>
      </c>
      <c r="D8747" s="119" t="s">
        <v>43</v>
      </c>
      <c r="E8747" s="120"/>
      <c r="F8747" s="151"/>
    </row>
    <row r="8748" spans="2:6" s="116" customFormat="1" ht="15.75">
      <c r="B8748" s="121">
        <v>41667</v>
      </c>
      <c r="C8748" s="118" t="s">
        <v>18</v>
      </c>
      <c r="D8748" s="119" t="s">
        <v>1248</v>
      </c>
      <c r="E8748" s="120"/>
      <c r="F8748" s="151"/>
    </row>
    <row r="8749" spans="2:6" s="116" customFormat="1" ht="15.75">
      <c r="B8749" s="121">
        <v>41667</v>
      </c>
      <c r="C8749" s="118" t="s">
        <v>40</v>
      </c>
      <c r="D8749" s="119" t="s">
        <v>43</v>
      </c>
      <c r="E8749" s="117"/>
      <c r="F8749" s="151"/>
    </row>
    <row r="8750" spans="2:6" s="116" customFormat="1" ht="15.75">
      <c r="B8750" s="121">
        <v>41667</v>
      </c>
      <c r="C8750" s="118" t="s">
        <v>2</v>
      </c>
      <c r="D8750" s="119" t="s">
        <v>1198</v>
      </c>
      <c r="E8750" s="117"/>
      <c r="F8750" s="151"/>
    </row>
    <row r="8751" spans="2:6" s="116" customFormat="1" ht="15.75">
      <c r="B8751" s="121">
        <v>41667</v>
      </c>
      <c r="C8751" s="118" t="s">
        <v>40</v>
      </c>
      <c r="D8751" s="119" t="s">
        <v>43</v>
      </c>
      <c r="E8751" s="117"/>
      <c r="F8751" s="151"/>
    </row>
    <row r="8752" spans="2:6" s="116" customFormat="1" ht="15.75">
      <c r="B8752" s="121">
        <v>41667</v>
      </c>
      <c r="C8752" s="118" t="s">
        <v>2</v>
      </c>
      <c r="D8752" s="119" t="s">
        <v>182</v>
      </c>
      <c r="E8752" s="120"/>
      <c r="F8752" s="151"/>
    </row>
    <row r="8753" spans="2:6" s="116" customFormat="1" ht="15.75">
      <c r="B8753" s="121" t="s">
        <v>1502</v>
      </c>
      <c r="C8753" s="118" t="s">
        <v>28</v>
      </c>
      <c r="D8753" s="119" t="s">
        <v>1277</v>
      </c>
      <c r="E8753" s="120"/>
      <c r="F8753" s="151"/>
    </row>
    <row r="8754" spans="2:6" s="116" customFormat="1" ht="15.75">
      <c r="B8754" s="121" t="s">
        <v>1502</v>
      </c>
      <c r="C8754" s="118" t="s">
        <v>40</v>
      </c>
      <c r="D8754" s="119" t="s">
        <v>1349</v>
      </c>
      <c r="E8754" s="120"/>
      <c r="F8754" s="151"/>
    </row>
    <row r="8755" spans="2:6" s="116" customFormat="1" ht="15.75">
      <c r="B8755" s="121" t="s">
        <v>1502</v>
      </c>
      <c r="C8755" s="118" t="s">
        <v>28</v>
      </c>
      <c r="D8755" s="119" t="s">
        <v>126</v>
      </c>
      <c r="E8755" s="120"/>
      <c r="F8755" s="151"/>
    </row>
    <row r="8756" spans="2:6" s="116" customFormat="1" ht="15.75">
      <c r="B8756" s="121" t="s">
        <v>1502</v>
      </c>
      <c r="C8756" s="118" t="s">
        <v>40</v>
      </c>
      <c r="D8756" s="119" t="s">
        <v>43</v>
      </c>
      <c r="E8756" s="117"/>
      <c r="F8756" s="151"/>
    </row>
    <row r="8757" spans="2:6" s="116" customFormat="1" ht="15.75">
      <c r="B8757" s="121" t="s">
        <v>1502</v>
      </c>
      <c r="C8757" s="118" t="s">
        <v>40</v>
      </c>
      <c r="D8757" s="119" t="s">
        <v>43</v>
      </c>
      <c r="E8757" s="117"/>
      <c r="F8757" s="151"/>
    </row>
    <row r="8758" spans="2:6" s="116" customFormat="1" ht="15.75">
      <c r="B8758" s="121" t="s">
        <v>1502</v>
      </c>
      <c r="C8758" s="118" t="s">
        <v>28</v>
      </c>
      <c r="D8758" s="119" t="s">
        <v>431</v>
      </c>
      <c r="E8758" s="117"/>
      <c r="F8758" s="151"/>
    </row>
    <row r="8759" spans="2:6" s="116" customFormat="1" ht="15.75">
      <c r="B8759" s="121" t="s">
        <v>1502</v>
      </c>
      <c r="C8759" s="118" t="s">
        <v>28</v>
      </c>
      <c r="D8759" s="119" t="s">
        <v>147</v>
      </c>
      <c r="E8759" s="120"/>
      <c r="F8759" s="151"/>
    </row>
    <row r="8760" spans="2:6" s="116" customFormat="1" ht="15.75">
      <c r="B8760" s="121" t="s">
        <v>1502</v>
      </c>
      <c r="C8760" s="118" t="s">
        <v>40</v>
      </c>
      <c r="D8760" s="119" t="s">
        <v>43</v>
      </c>
      <c r="E8760" s="117"/>
      <c r="F8760" s="151"/>
    </row>
    <row r="8761" spans="2:6" s="116" customFormat="1" ht="15.75">
      <c r="B8761" s="121" t="s">
        <v>1502</v>
      </c>
      <c r="C8761" s="118" t="s">
        <v>2</v>
      </c>
      <c r="D8761" s="119" t="s">
        <v>182</v>
      </c>
      <c r="E8761" s="120"/>
      <c r="F8761" s="151"/>
    </row>
    <row r="8762" spans="2:6" s="116" customFormat="1" ht="15.75">
      <c r="B8762" s="121" t="s">
        <v>1502</v>
      </c>
      <c r="C8762" s="118" t="s">
        <v>2</v>
      </c>
      <c r="D8762" s="119" t="s">
        <v>105</v>
      </c>
      <c r="E8762" s="111"/>
      <c r="F8762" s="151"/>
    </row>
    <row r="8763" spans="2:6" s="116" customFormat="1" ht="15.75">
      <c r="B8763" s="121" t="s">
        <v>1502</v>
      </c>
      <c r="C8763" s="118" t="s">
        <v>184</v>
      </c>
      <c r="D8763" s="119" t="s">
        <v>62</v>
      </c>
      <c r="E8763" s="112"/>
      <c r="F8763" s="151"/>
    </row>
    <row r="8764" spans="2:6" s="116" customFormat="1" ht="15.75">
      <c r="B8764" s="121" t="s">
        <v>1502</v>
      </c>
      <c r="C8764" s="118" t="s">
        <v>2</v>
      </c>
      <c r="D8764" s="119" t="s">
        <v>105</v>
      </c>
      <c r="E8764" s="112"/>
      <c r="F8764" s="151"/>
    </row>
    <row r="8765" spans="2:6" s="116" customFormat="1">
      <c r="B8765" s="121" t="s">
        <v>1502</v>
      </c>
      <c r="C8765" s="118" t="s">
        <v>28</v>
      </c>
      <c r="D8765" s="119" t="s">
        <v>431</v>
      </c>
      <c r="E8765" s="113"/>
      <c r="F8765" s="151"/>
    </row>
    <row r="8766" spans="2:6" s="116" customFormat="1">
      <c r="B8766" s="121" t="s">
        <v>1502</v>
      </c>
      <c r="C8766" s="118" t="s">
        <v>28</v>
      </c>
      <c r="D8766" s="119" t="s">
        <v>431</v>
      </c>
      <c r="E8766" s="32"/>
      <c r="F8766" s="151"/>
    </row>
    <row r="8767" spans="2:6" s="116" customFormat="1" ht="15.75">
      <c r="B8767" s="121" t="s">
        <v>1502</v>
      </c>
      <c r="C8767" s="118" t="s">
        <v>40</v>
      </c>
      <c r="D8767" s="118" t="s">
        <v>180</v>
      </c>
      <c r="E8767" s="120"/>
      <c r="F8767" s="151"/>
    </row>
    <row r="8768" spans="2:6" s="116" customFormat="1" ht="15.75">
      <c r="B8768" s="121" t="s">
        <v>1502</v>
      </c>
      <c r="C8768" s="118" t="s">
        <v>18</v>
      </c>
      <c r="D8768" s="118" t="s">
        <v>112</v>
      </c>
      <c r="E8768" s="78"/>
      <c r="F8768" s="151"/>
    </row>
    <row r="8769" spans="2:6" s="116" customFormat="1" ht="15.75">
      <c r="B8769" s="121" t="s">
        <v>1502</v>
      </c>
      <c r="C8769" s="118" t="s">
        <v>155</v>
      </c>
      <c r="D8769" s="118" t="s">
        <v>1110</v>
      </c>
      <c r="E8769" s="78"/>
      <c r="F8769" s="151"/>
    </row>
    <row r="8770" spans="2:6" s="116" customFormat="1" ht="15.75">
      <c r="B8770" s="121" t="s">
        <v>1502</v>
      </c>
      <c r="C8770" s="118" t="s">
        <v>28</v>
      </c>
      <c r="D8770" s="118" t="s">
        <v>1277</v>
      </c>
      <c r="E8770" s="78"/>
      <c r="F8770" s="151"/>
    </row>
    <row r="8771" spans="2:6" s="116" customFormat="1" ht="15.75">
      <c r="B8771" s="121" t="s">
        <v>1502</v>
      </c>
      <c r="C8771" s="118" t="s">
        <v>184</v>
      </c>
      <c r="D8771" s="118" t="s">
        <v>62</v>
      </c>
      <c r="E8771" s="78"/>
      <c r="F8771" s="151"/>
    </row>
    <row r="8772" spans="2:6" s="116" customFormat="1" ht="15.75">
      <c r="B8772" s="121" t="s">
        <v>1502</v>
      </c>
      <c r="C8772" s="118" t="s">
        <v>40</v>
      </c>
      <c r="D8772" s="118" t="s">
        <v>1349</v>
      </c>
      <c r="E8772" s="78"/>
      <c r="F8772" s="151"/>
    </row>
    <row r="8773" spans="2:6" s="116" customFormat="1" ht="15.75">
      <c r="B8773" s="121">
        <v>41669</v>
      </c>
      <c r="C8773" s="118" t="s">
        <v>40</v>
      </c>
      <c r="D8773" s="119" t="s">
        <v>1451</v>
      </c>
      <c r="E8773" s="120"/>
      <c r="F8773" s="151"/>
    </row>
    <row r="8774" spans="2:6" s="116" customFormat="1" ht="15.75">
      <c r="B8774" s="121">
        <v>41669</v>
      </c>
      <c r="C8774" s="118" t="s">
        <v>2</v>
      </c>
      <c r="D8774" s="119" t="s">
        <v>182</v>
      </c>
      <c r="E8774" s="120"/>
      <c r="F8774" s="151"/>
    </row>
    <row r="8775" spans="2:6" s="116" customFormat="1" ht="15.75">
      <c r="B8775" s="121">
        <v>41669</v>
      </c>
      <c r="C8775" s="118" t="s">
        <v>94</v>
      </c>
      <c r="D8775" s="119" t="s">
        <v>1108</v>
      </c>
      <c r="E8775" s="120"/>
      <c r="F8775" s="151"/>
    </row>
    <row r="8776" spans="2:6" s="116" customFormat="1" ht="15.75">
      <c r="B8776" s="121">
        <v>41669</v>
      </c>
      <c r="C8776" s="118" t="s">
        <v>155</v>
      </c>
      <c r="D8776" s="119" t="s">
        <v>1503</v>
      </c>
      <c r="E8776" s="117"/>
      <c r="F8776" s="151"/>
    </row>
    <row r="8777" spans="2:6" s="116" customFormat="1" ht="15.75">
      <c r="B8777" s="121">
        <v>41669</v>
      </c>
      <c r="C8777" s="118" t="s">
        <v>184</v>
      </c>
      <c r="D8777" s="119" t="s">
        <v>2545</v>
      </c>
      <c r="E8777" s="117"/>
      <c r="F8777" s="151"/>
    </row>
    <row r="8778" spans="2:6" s="116" customFormat="1" ht="15.75">
      <c r="B8778" s="121">
        <v>41669</v>
      </c>
      <c r="C8778" s="118" t="s">
        <v>28</v>
      </c>
      <c r="D8778" s="119" t="s">
        <v>107</v>
      </c>
      <c r="E8778" s="117"/>
      <c r="F8778" s="151"/>
    </row>
    <row r="8779" spans="2:6" s="116" customFormat="1" ht="15.75">
      <c r="B8779" s="121">
        <v>41669</v>
      </c>
      <c r="C8779" s="118" t="s">
        <v>40</v>
      </c>
      <c r="D8779" s="119" t="s">
        <v>43</v>
      </c>
      <c r="E8779" s="120"/>
      <c r="F8779" s="151"/>
    </row>
    <row r="8780" spans="2:6" s="116" customFormat="1" ht="15.75">
      <c r="B8780" s="121">
        <v>41669</v>
      </c>
      <c r="C8780" s="118" t="s">
        <v>392</v>
      </c>
      <c r="D8780" s="119" t="s">
        <v>1115</v>
      </c>
      <c r="E8780" s="117"/>
      <c r="F8780" s="151"/>
    </row>
    <row r="8781" spans="2:6" s="116" customFormat="1" ht="15.75">
      <c r="B8781" s="121">
        <v>41669</v>
      </c>
      <c r="C8781" s="118" t="s">
        <v>94</v>
      </c>
      <c r="D8781" s="119" t="s">
        <v>1196</v>
      </c>
      <c r="E8781" s="120"/>
      <c r="F8781" s="151"/>
    </row>
    <row r="8782" spans="2:6" s="116" customFormat="1" ht="15.75">
      <c r="B8782" s="121">
        <v>41669</v>
      </c>
      <c r="C8782" s="118" t="s">
        <v>40</v>
      </c>
      <c r="D8782" s="119" t="s">
        <v>180</v>
      </c>
      <c r="E8782" s="111"/>
      <c r="F8782" s="151"/>
    </row>
    <row r="8783" spans="2:6" s="116" customFormat="1" ht="15.75">
      <c r="B8783" s="121">
        <v>41669</v>
      </c>
      <c r="C8783" s="118" t="s">
        <v>40</v>
      </c>
      <c r="D8783" s="119" t="s">
        <v>43</v>
      </c>
      <c r="E8783" s="112"/>
      <c r="F8783" s="151"/>
    </row>
    <row r="8784" spans="2:6" s="116" customFormat="1" ht="15.75">
      <c r="B8784" s="121">
        <v>41669</v>
      </c>
      <c r="C8784" s="118" t="s">
        <v>40</v>
      </c>
      <c r="D8784" s="119" t="s">
        <v>180</v>
      </c>
      <c r="E8784" s="112"/>
      <c r="F8784" s="151"/>
    </row>
    <row r="8785" spans="2:6" s="116" customFormat="1">
      <c r="B8785" s="121">
        <v>41669</v>
      </c>
      <c r="C8785" s="118" t="s">
        <v>2</v>
      </c>
      <c r="D8785" s="119" t="s">
        <v>182</v>
      </c>
      <c r="E8785" s="113"/>
      <c r="F8785" s="151"/>
    </row>
    <row r="8786" spans="2:6" s="116" customFormat="1">
      <c r="B8786" s="121">
        <v>41669</v>
      </c>
      <c r="C8786" s="118" t="s">
        <v>2</v>
      </c>
      <c r="D8786" s="119" t="s">
        <v>1403</v>
      </c>
      <c r="E8786" s="32"/>
      <c r="F8786" s="151"/>
    </row>
    <row r="8787" spans="2:6" s="116" customFormat="1" ht="15.75">
      <c r="B8787" s="121">
        <v>41669</v>
      </c>
      <c r="C8787" s="118" t="s">
        <v>2</v>
      </c>
      <c r="D8787" s="118" t="s">
        <v>182</v>
      </c>
      <c r="E8787" s="120"/>
      <c r="F8787" s="151"/>
    </row>
    <row r="8788" spans="2:6" s="116" customFormat="1" ht="15.75">
      <c r="B8788" s="121">
        <v>41669</v>
      </c>
      <c r="C8788" s="118" t="s">
        <v>40</v>
      </c>
      <c r="D8788" s="118" t="s">
        <v>43</v>
      </c>
      <c r="E8788" s="78"/>
      <c r="F8788" s="151"/>
    </row>
    <row r="8789" spans="2:6" s="116" customFormat="1" ht="15.75">
      <c r="B8789" s="121">
        <v>41669</v>
      </c>
      <c r="C8789" s="118" t="s">
        <v>392</v>
      </c>
      <c r="D8789" s="118" t="s">
        <v>1115</v>
      </c>
      <c r="E8789" s="78"/>
      <c r="F8789" s="151"/>
    </row>
    <row r="8790" spans="2:6" s="116" customFormat="1" ht="15.75">
      <c r="B8790" s="121">
        <v>41669</v>
      </c>
      <c r="C8790" s="118" t="s">
        <v>94</v>
      </c>
      <c r="D8790" s="118" t="s">
        <v>1108</v>
      </c>
      <c r="E8790" s="78"/>
      <c r="F8790" s="151"/>
    </row>
    <row r="8791" spans="2:6" s="116" customFormat="1" ht="15.75">
      <c r="B8791" s="121">
        <v>41669</v>
      </c>
      <c r="C8791" s="118" t="s">
        <v>184</v>
      </c>
      <c r="D8791" s="118" t="s">
        <v>2550</v>
      </c>
      <c r="E8791" s="78"/>
      <c r="F8791" s="151"/>
    </row>
    <row r="8792" spans="2:6" s="116" customFormat="1" ht="15.75">
      <c r="B8792" s="121" t="s">
        <v>1504</v>
      </c>
      <c r="C8792" s="118" t="s">
        <v>40</v>
      </c>
      <c r="D8792" s="119" t="s">
        <v>1349</v>
      </c>
      <c r="E8792" s="120"/>
      <c r="F8792" s="151"/>
    </row>
    <row r="8793" spans="2:6" s="116" customFormat="1" ht="15.75">
      <c r="B8793" s="121" t="s">
        <v>1504</v>
      </c>
      <c r="C8793" s="118" t="s">
        <v>40</v>
      </c>
      <c r="D8793" s="119" t="s">
        <v>180</v>
      </c>
      <c r="E8793" s="120"/>
      <c r="F8793" s="151"/>
    </row>
    <row r="8794" spans="2:6" s="116" customFormat="1" ht="15.75">
      <c r="B8794" s="121" t="s">
        <v>1504</v>
      </c>
      <c r="C8794" s="118" t="s">
        <v>40</v>
      </c>
      <c r="D8794" s="119" t="s">
        <v>43</v>
      </c>
      <c r="E8794" s="120"/>
      <c r="F8794" s="151"/>
    </row>
    <row r="8795" spans="2:6" s="116" customFormat="1" ht="15.75">
      <c r="B8795" s="121" t="s">
        <v>1504</v>
      </c>
      <c r="C8795" s="118" t="s">
        <v>40</v>
      </c>
      <c r="D8795" s="119" t="s">
        <v>180</v>
      </c>
      <c r="E8795" s="117"/>
      <c r="F8795" s="151"/>
    </row>
    <row r="8796" spans="2:6" s="116" customFormat="1" ht="15.75">
      <c r="B8796" s="121" t="s">
        <v>1504</v>
      </c>
      <c r="C8796" s="118" t="s">
        <v>28</v>
      </c>
      <c r="D8796" s="119" t="s">
        <v>107</v>
      </c>
      <c r="E8796" s="117"/>
      <c r="F8796" s="151"/>
    </row>
    <row r="8797" spans="2:6" s="116" customFormat="1" ht="15.75">
      <c r="B8797" s="121" t="s">
        <v>1504</v>
      </c>
      <c r="C8797" s="118" t="s">
        <v>392</v>
      </c>
      <c r="D8797" s="119" t="s">
        <v>1115</v>
      </c>
      <c r="E8797" s="117"/>
      <c r="F8797" s="151"/>
    </row>
    <row r="8798" spans="2:6" s="116" customFormat="1" ht="15.75">
      <c r="B8798" s="121" t="s">
        <v>1504</v>
      </c>
      <c r="C8798" s="118" t="s">
        <v>40</v>
      </c>
      <c r="D8798" s="119" t="s">
        <v>180</v>
      </c>
      <c r="E8798" s="120"/>
      <c r="F8798" s="151"/>
    </row>
    <row r="8799" spans="2:6" s="116" customFormat="1" ht="15.75">
      <c r="B8799" s="121" t="s">
        <v>1504</v>
      </c>
      <c r="C8799" s="118" t="s">
        <v>94</v>
      </c>
      <c r="D8799" s="119" t="s">
        <v>1108</v>
      </c>
      <c r="E8799" s="117"/>
      <c r="F8799" s="151"/>
    </row>
    <row r="8800" spans="2:6" s="116" customFormat="1" ht="15.75">
      <c r="B8800" s="121" t="s">
        <v>1504</v>
      </c>
      <c r="C8800" s="118" t="s">
        <v>392</v>
      </c>
      <c r="D8800" s="119" t="s">
        <v>1115</v>
      </c>
      <c r="E8800" s="120"/>
      <c r="F8800" s="151"/>
    </row>
    <row r="8801" spans="2:6" s="116" customFormat="1" ht="15.75">
      <c r="B8801" s="121" t="s">
        <v>1504</v>
      </c>
      <c r="C8801" s="118" t="s">
        <v>94</v>
      </c>
      <c r="D8801" s="119" t="s">
        <v>1196</v>
      </c>
      <c r="E8801" s="111"/>
      <c r="F8801" s="151"/>
    </row>
    <row r="8802" spans="2:6" s="116" customFormat="1" ht="15.75">
      <c r="B8802" s="121" t="s">
        <v>1504</v>
      </c>
      <c r="C8802" s="118" t="s">
        <v>28</v>
      </c>
      <c r="D8802" s="119" t="s">
        <v>1287</v>
      </c>
      <c r="E8802" s="112"/>
      <c r="F8802" s="151"/>
    </row>
    <row r="8803" spans="2:6" s="116" customFormat="1" ht="15.75">
      <c r="B8803" s="121" t="s">
        <v>1504</v>
      </c>
      <c r="C8803" s="118" t="s">
        <v>40</v>
      </c>
      <c r="D8803" s="119" t="s">
        <v>1218</v>
      </c>
      <c r="E8803" s="112"/>
      <c r="F8803" s="151"/>
    </row>
    <row r="8804" spans="2:6" s="116" customFormat="1">
      <c r="B8804" s="121" t="s">
        <v>1504</v>
      </c>
      <c r="C8804" s="118" t="s">
        <v>155</v>
      </c>
      <c r="D8804" s="119" t="s">
        <v>1233</v>
      </c>
      <c r="E8804" s="113"/>
      <c r="F8804" s="151"/>
    </row>
    <row r="8805" spans="2:6" s="116" customFormat="1">
      <c r="B8805" s="121" t="s">
        <v>1504</v>
      </c>
      <c r="C8805" s="118" t="s">
        <v>2</v>
      </c>
      <c r="D8805" s="119" t="s">
        <v>182</v>
      </c>
      <c r="E8805" s="32"/>
      <c r="F8805" s="151"/>
    </row>
    <row r="8806" spans="2:6" s="116" customFormat="1" ht="15.75">
      <c r="B8806" s="121" t="s">
        <v>1504</v>
      </c>
      <c r="C8806" s="118" t="s">
        <v>40</v>
      </c>
      <c r="D8806" s="118" t="s">
        <v>180</v>
      </c>
      <c r="E8806" s="120"/>
      <c r="F8806" s="151"/>
    </row>
    <row r="8807" spans="2:6" s="116" customFormat="1" ht="15.75">
      <c r="B8807" s="121" t="s">
        <v>1504</v>
      </c>
      <c r="C8807" s="118" t="s">
        <v>392</v>
      </c>
      <c r="D8807" s="118" t="s">
        <v>1115</v>
      </c>
      <c r="E8807" s="78"/>
      <c r="F8807" s="151"/>
    </row>
    <row r="8808" spans="2:6" s="116" customFormat="1" ht="15.75">
      <c r="B8808" s="121" t="s">
        <v>1504</v>
      </c>
      <c r="C8808" s="118" t="s">
        <v>2</v>
      </c>
      <c r="D8808" s="118" t="s">
        <v>1387</v>
      </c>
      <c r="E8808" s="78"/>
      <c r="F8808" s="151"/>
    </row>
    <row r="8809" spans="2:6" s="116" customFormat="1" ht="15.75">
      <c r="B8809" s="121" t="s">
        <v>1504</v>
      </c>
      <c r="C8809" s="118" t="s">
        <v>184</v>
      </c>
      <c r="D8809" s="118" t="s">
        <v>1434</v>
      </c>
      <c r="E8809" s="78"/>
      <c r="F8809" s="151"/>
    </row>
    <row r="8810" spans="2:6" s="116" customFormat="1" ht="15.75">
      <c r="B8810" s="121" t="s">
        <v>1504</v>
      </c>
      <c r="C8810" s="118" t="s">
        <v>155</v>
      </c>
      <c r="D8810" s="118" t="s">
        <v>1233</v>
      </c>
      <c r="E8810" s="78"/>
      <c r="F8810" s="151"/>
    </row>
    <row r="8811" spans="2:6" s="116" customFormat="1" ht="15.75">
      <c r="B8811" s="121" t="s">
        <v>1504</v>
      </c>
      <c r="C8811" s="118" t="s">
        <v>28</v>
      </c>
      <c r="D8811" s="118" t="s">
        <v>181</v>
      </c>
      <c r="E8811" s="78"/>
      <c r="F8811" s="151"/>
    </row>
    <row r="8812" spans="2:6" s="116" customFormat="1" ht="15.75">
      <c r="B8812" s="121" t="s">
        <v>1504</v>
      </c>
      <c r="C8812" s="118" t="s">
        <v>28</v>
      </c>
      <c r="D8812" s="118" t="s">
        <v>1287</v>
      </c>
      <c r="E8812" s="78"/>
      <c r="F8812" s="151"/>
    </row>
    <row r="8813" spans="2:6" s="116" customFormat="1" ht="15.75">
      <c r="B8813" s="121" t="s">
        <v>1504</v>
      </c>
      <c r="C8813" s="118" t="s">
        <v>2</v>
      </c>
      <c r="D8813" s="118" t="s">
        <v>182</v>
      </c>
      <c r="E8813" s="9"/>
      <c r="F8813" s="151"/>
    </row>
    <row r="8814" spans="2:6" s="116" customFormat="1" ht="15.75">
      <c r="B8814" s="121">
        <v>41671</v>
      </c>
      <c r="C8814" s="118" t="s">
        <v>40</v>
      </c>
      <c r="D8814" s="119" t="s">
        <v>1451</v>
      </c>
      <c r="E8814" s="120" t="s">
        <v>1104</v>
      </c>
      <c r="F8814" s="151"/>
    </row>
    <row r="8815" spans="2:6" s="116" customFormat="1" ht="15.75">
      <c r="B8815" s="121">
        <v>41671</v>
      </c>
      <c r="C8815" s="118" t="s">
        <v>392</v>
      </c>
      <c r="D8815" s="119" t="s">
        <v>1115</v>
      </c>
      <c r="E8815" s="120" t="s">
        <v>1104</v>
      </c>
      <c r="F8815" s="151"/>
    </row>
    <row r="8816" spans="2:6" s="116" customFormat="1" ht="15.75">
      <c r="B8816" s="121">
        <v>41671</v>
      </c>
      <c r="C8816" s="118" t="s">
        <v>28</v>
      </c>
      <c r="D8816" s="119" t="s">
        <v>30</v>
      </c>
      <c r="E8816" s="120" t="s">
        <v>1104</v>
      </c>
      <c r="F8816" s="151"/>
    </row>
    <row r="8817" spans="2:6" s="116" customFormat="1" ht="15.75">
      <c r="B8817" s="121">
        <v>41671</v>
      </c>
      <c r="C8817" s="118" t="s">
        <v>28</v>
      </c>
      <c r="D8817" s="119" t="s">
        <v>1187</v>
      </c>
      <c r="E8817" s="120" t="s">
        <v>1104</v>
      </c>
      <c r="F8817" s="151"/>
    </row>
    <row r="8818" spans="2:6" s="116" customFormat="1" ht="15.75">
      <c r="B8818" s="121">
        <v>41671</v>
      </c>
      <c r="C8818" s="118" t="s">
        <v>40</v>
      </c>
      <c r="D8818" s="119" t="s">
        <v>180</v>
      </c>
      <c r="E8818" s="120" t="s">
        <v>1104</v>
      </c>
      <c r="F8818" s="151"/>
    </row>
    <row r="8819" spans="2:6" s="116" customFormat="1" ht="15.75">
      <c r="B8819" s="121">
        <v>41671</v>
      </c>
      <c r="C8819" s="118" t="s">
        <v>392</v>
      </c>
      <c r="D8819" s="119" t="s">
        <v>1115</v>
      </c>
      <c r="E8819" s="120" t="s">
        <v>1104</v>
      </c>
      <c r="F8819" s="151"/>
    </row>
    <row r="8820" spans="2:6" s="116" customFormat="1" ht="15.75">
      <c r="B8820" s="121">
        <v>41671</v>
      </c>
      <c r="C8820" s="118" t="s">
        <v>40</v>
      </c>
      <c r="D8820" s="119" t="s">
        <v>1505</v>
      </c>
      <c r="E8820" s="117" t="s">
        <v>1104</v>
      </c>
      <c r="F8820" s="151"/>
    </row>
    <row r="8821" spans="2:6" s="116" customFormat="1" ht="15.75">
      <c r="B8821" s="121">
        <v>41671</v>
      </c>
      <c r="C8821" s="118" t="s">
        <v>18</v>
      </c>
      <c r="D8821" s="119" t="s">
        <v>1506</v>
      </c>
      <c r="E8821" s="117" t="s">
        <v>1104</v>
      </c>
      <c r="F8821" s="151"/>
    </row>
    <row r="8822" spans="2:6" s="116" customFormat="1" ht="15.75">
      <c r="B8822" s="121">
        <v>41671</v>
      </c>
      <c r="C8822" s="118" t="s">
        <v>40</v>
      </c>
      <c r="D8822" s="119" t="s">
        <v>180</v>
      </c>
      <c r="E8822" s="117" t="s">
        <v>1104</v>
      </c>
      <c r="F8822" s="151"/>
    </row>
    <row r="8823" spans="2:6" s="116" customFormat="1" ht="15.75">
      <c r="B8823" s="121">
        <v>41671</v>
      </c>
      <c r="C8823" s="118" t="s">
        <v>184</v>
      </c>
      <c r="D8823" s="119" t="s">
        <v>2544</v>
      </c>
      <c r="E8823" s="120" t="s">
        <v>1104</v>
      </c>
      <c r="F8823" s="151"/>
    </row>
    <row r="8824" spans="2:6" s="116" customFormat="1" ht="15.75">
      <c r="B8824" s="121">
        <v>41671</v>
      </c>
      <c r="C8824" s="118" t="s">
        <v>2</v>
      </c>
      <c r="D8824" s="119" t="s">
        <v>182</v>
      </c>
      <c r="E8824" s="117" t="s">
        <v>1104</v>
      </c>
      <c r="F8824" s="151"/>
    </row>
    <row r="8825" spans="2:6" s="116" customFormat="1" ht="15.75">
      <c r="B8825" s="121">
        <v>41671</v>
      </c>
      <c r="C8825" s="118" t="s">
        <v>28</v>
      </c>
      <c r="D8825" s="119" t="s">
        <v>107</v>
      </c>
      <c r="E8825" s="120" t="s">
        <v>1104</v>
      </c>
      <c r="F8825" s="151"/>
    </row>
    <row r="8826" spans="2:6" s="116" customFormat="1" ht="15.75">
      <c r="B8826" s="121">
        <v>41671</v>
      </c>
      <c r="C8826" s="118" t="s">
        <v>40</v>
      </c>
      <c r="D8826" s="119" t="s">
        <v>43</v>
      </c>
      <c r="E8826" s="111" t="s">
        <v>1104</v>
      </c>
      <c r="F8826" s="151"/>
    </row>
    <row r="8827" spans="2:6" s="116" customFormat="1" ht="15.75">
      <c r="B8827" s="121">
        <v>41671</v>
      </c>
      <c r="C8827" s="118" t="s">
        <v>40</v>
      </c>
      <c r="D8827" s="119" t="s">
        <v>1218</v>
      </c>
      <c r="E8827" s="112" t="s">
        <v>1104</v>
      </c>
      <c r="F8827" s="151"/>
    </row>
    <row r="8828" spans="2:6" s="116" customFormat="1" ht="15.75">
      <c r="B8828" s="121">
        <v>41671</v>
      </c>
      <c r="C8828" s="118" t="s">
        <v>40</v>
      </c>
      <c r="D8828" s="119" t="s">
        <v>1218</v>
      </c>
      <c r="E8828" s="112" t="s">
        <v>1104</v>
      </c>
      <c r="F8828" s="151"/>
    </row>
    <row r="8829" spans="2:6" s="116" customFormat="1" ht="15.75">
      <c r="B8829" s="121">
        <v>41671</v>
      </c>
      <c r="C8829" s="118" t="s">
        <v>40</v>
      </c>
      <c r="D8829" s="118" t="s">
        <v>180</v>
      </c>
      <c r="E8829" s="78" t="s">
        <v>1104</v>
      </c>
      <c r="F8829" s="151"/>
    </row>
    <row r="8830" spans="2:6" s="116" customFormat="1" ht="15.75">
      <c r="B8830" s="121">
        <v>41671</v>
      </c>
      <c r="C8830" s="118" t="s">
        <v>40</v>
      </c>
      <c r="D8830" s="118" t="s">
        <v>43</v>
      </c>
      <c r="E8830" s="78" t="s">
        <v>1104</v>
      </c>
      <c r="F8830" s="151"/>
    </row>
    <row r="8831" spans="2:6" s="116" customFormat="1" ht="15.75">
      <c r="B8831" s="121">
        <v>41671</v>
      </c>
      <c r="C8831" s="118" t="s">
        <v>94</v>
      </c>
      <c r="D8831" s="118" t="s">
        <v>1108</v>
      </c>
      <c r="E8831" s="78" t="s">
        <v>1104</v>
      </c>
      <c r="F8831" s="151"/>
    </row>
    <row r="8832" spans="2:6" s="116" customFormat="1" ht="15.75">
      <c r="B8832" s="121">
        <v>41673</v>
      </c>
      <c r="C8832" s="118" t="s">
        <v>392</v>
      </c>
      <c r="D8832" s="118" t="s">
        <v>1115</v>
      </c>
      <c r="E8832" s="120"/>
      <c r="F8832" s="151"/>
    </row>
    <row r="8833" spans="2:6" s="116" customFormat="1" ht="15.75">
      <c r="B8833" s="121">
        <v>41673</v>
      </c>
      <c r="C8833" s="118" t="s">
        <v>184</v>
      </c>
      <c r="D8833" s="118" t="s">
        <v>2550</v>
      </c>
      <c r="E8833" s="120"/>
      <c r="F8833" s="151"/>
    </row>
    <row r="8834" spans="2:6" s="116" customFormat="1" ht="15.75">
      <c r="B8834" s="121">
        <v>41673</v>
      </c>
      <c r="C8834" s="118" t="s">
        <v>94</v>
      </c>
      <c r="D8834" s="119" t="s">
        <v>1108</v>
      </c>
      <c r="E8834" s="120"/>
      <c r="F8834" s="151"/>
    </row>
    <row r="8835" spans="2:6" s="116" customFormat="1" ht="15.75">
      <c r="B8835" s="121">
        <v>41673</v>
      </c>
      <c r="C8835" s="118" t="s">
        <v>155</v>
      </c>
      <c r="D8835" s="119" t="s">
        <v>1110</v>
      </c>
      <c r="E8835" s="117"/>
      <c r="F8835" s="151"/>
    </row>
    <row r="8836" spans="2:6" s="116" customFormat="1" ht="15.75">
      <c r="B8836" s="121">
        <v>41673</v>
      </c>
      <c r="C8836" s="118" t="s">
        <v>184</v>
      </c>
      <c r="D8836" s="119" t="s">
        <v>2550</v>
      </c>
      <c r="E8836" s="117"/>
      <c r="F8836" s="151"/>
    </row>
    <row r="8837" spans="2:6" s="116" customFormat="1" ht="15.75">
      <c r="B8837" s="121">
        <v>41673</v>
      </c>
      <c r="C8837" s="118" t="s">
        <v>28</v>
      </c>
      <c r="D8837" s="119" t="s">
        <v>107</v>
      </c>
      <c r="E8837" s="117"/>
      <c r="F8837" s="151"/>
    </row>
    <row r="8838" spans="2:6" s="116" customFormat="1" ht="15.75">
      <c r="B8838" s="121">
        <v>41673</v>
      </c>
      <c r="C8838" s="118" t="s">
        <v>40</v>
      </c>
      <c r="D8838" s="119" t="s">
        <v>43</v>
      </c>
      <c r="E8838" s="120"/>
      <c r="F8838" s="151"/>
    </row>
    <row r="8839" spans="2:6" s="116" customFormat="1" ht="15.75">
      <c r="B8839" s="121">
        <v>41673</v>
      </c>
      <c r="C8839" s="118" t="s">
        <v>392</v>
      </c>
      <c r="D8839" s="119" t="s">
        <v>1115</v>
      </c>
      <c r="E8839" s="117"/>
      <c r="F8839" s="151"/>
    </row>
    <row r="8840" spans="2:6" s="116" customFormat="1" ht="15.75">
      <c r="B8840" s="121">
        <v>41673</v>
      </c>
      <c r="C8840" s="118" t="s">
        <v>94</v>
      </c>
      <c r="D8840" s="119" t="s">
        <v>1196</v>
      </c>
      <c r="E8840" s="120"/>
      <c r="F8840" s="151"/>
    </row>
    <row r="8841" spans="2:6" s="116" customFormat="1" ht="15.75">
      <c r="B8841" s="121">
        <v>41673</v>
      </c>
      <c r="C8841" s="118" t="s">
        <v>40</v>
      </c>
      <c r="D8841" s="119" t="s">
        <v>180</v>
      </c>
      <c r="E8841" s="111"/>
      <c r="F8841" s="151"/>
    </row>
    <row r="8842" spans="2:6" s="116" customFormat="1" ht="15.75">
      <c r="B8842" s="121">
        <v>41673</v>
      </c>
      <c r="C8842" s="118" t="s">
        <v>40</v>
      </c>
      <c r="D8842" s="119" t="s">
        <v>43</v>
      </c>
      <c r="E8842" s="112"/>
      <c r="F8842" s="151"/>
    </row>
    <row r="8843" spans="2:6" s="116" customFormat="1" ht="15.75">
      <c r="B8843" s="121">
        <v>41673</v>
      </c>
      <c r="C8843" s="118" t="s">
        <v>40</v>
      </c>
      <c r="D8843" s="119" t="s">
        <v>1349</v>
      </c>
      <c r="E8843" s="112"/>
      <c r="F8843" s="151"/>
    </row>
    <row r="8844" spans="2:6" s="116" customFormat="1">
      <c r="B8844" s="121">
        <v>41673</v>
      </c>
      <c r="C8844" s="118" t="s">
        <v>28</v>
      </c>
      <c r="D8844" s="119" t="s">
        <v>114</v>
      </c>
      <c r="E8844" s="113"/>
      <c r="F8844" s="151"/>
    </row>
    <row r="8845" spans="2:6" s="116" customFormat="1">
      <c r="B8845" s="121">
        <v>41673</v>
      </c>
      <c r="C8845" s="118" t="s">
        <v>956</v>
      </c>
      <c r="D8845" s="119" t="s">
        <v>1358</v>
      </c>
      <c r="E8845" s="32"/>
      <c r="F8845" s="151"/>
    </row>
    <row r="8846" spans="2:6" s="116" customFormat="1" ht="15.75">
      <c r="B8846" s="121">
        <v>41673</v>
      </c>
      <c r="C8846" s="118" t="s">
        <v>28</v>
      </c>
      <c r="D8846" s="119" t="s">
        <v>107</v>
      </c>
      <c r="E8846" s="120"/>
      <c r="F8846" s="151"/>
    </row>
    <row r="8847" spans="2:6" s="116" customFormat="1" ht="15.75">
      <c r="B8847" s="121">
        <v>41673</v>
      </c>
      <c r="C8847" s="118" t="s">
        <v>28</v>
      </c>
      <c r="D8847" s="119" t="s">
        <v>549</v>
      </c>
      <c r="E8847" s="78"/>
      <c r="F8847" s="151"/>
    </row>
    <row r="8848" spans="2:6" s="116" customFormat="1" ht="15.75">
      <c r="B8848" s="121">
        <v>41673</v>
      </c>
      <c r="C8848" s="118" t="s">
        <v>40</v>
      </c>
      <c r="D8848" s="119" t="s">
        <v>43</v>
      </c>
      <c r="E8848" s="78"/>
      <c r="F8848" s="151"/>
    </row>
    <row r="8849" spans="2:6" s="116" customFormat="1" ht="15.75">
      <c r="B8849" s="121">
        <v>41673</v>
      </c>
      <c r="C8849" s="118" t="s">
        <v>392</v>
      </c>
      <c r="D8849" s="119" t="s">
        <v>1115</v>
      </c>
      <c r="E8849" s="78"/>
      <c r="F8849" s="151"/>
    </row>
    <row r="8850" spans="2:6" s="116" customFormat="1" ht="15.75">
      <c r="B8850" s="121">
        <v>41673</v>
      </c>
      <c r="C8850" s="118" t="s">
        <v>28</v>
      </c>
      <c r="D8850" s="119" t="s">
        <v>1118</v>
      </c>
      <c r="E8850" s="78"/>
      <c r="F8850" s="151"/>
    </row>
    <row r="8851" spans="2:6" s="116" customFormat="1" ht="15.75">
      <c r="B8851" s="121">
        <v>41673</v>
      </c>
      <c r="C8851" s="118" t="s">
        <v>2</v>
      </c>
      <c r="D8851" s="119" t="s">
        <v>1145</v>
      </c>
      <c r="E8851" s="78"/>
      <c r="F8851" s="151"/>
    </row>
    <row r="8852" spans="2:6" s="116" customFormat="1" ht="15.75">
      <c r="B8852" s="121">
        <v>41673</v>
      </c>
      <c r="C8852" s="118" t="s">
        <v>40</v>
      </c>
      <c r="D8852" s="119" t="s">
        <v>180</v>
      </c>
      <c r="E8852" s="78"/>
      <c r="F8852" s="151"/>
    </row>
    <row r="8853" spans="2:6" s="116" customFormat="1" ht="15.75">
      <c r="B8853" s="121">
        <v>41673</v>
      </c>
      <c r="C8853" s="118" t="s">
        <v>28</v>
      </c>
      <c r="D8853" s="119" t="s">
        <v>1360</v>
      </c>
      <c r="E8853" s="9"/>
      <c r="F8853" s="151"/>
    </row>
    <row r="8854" spans="2:6" s="116" customFormat="1" ht="15.75">
      <c r="B8854" s="121">
        <v>41673</v>
      </c>
      <c r="C8854" s="118" t="s">
        <v>40</v>
      </c>
      <c r="D8854" s="119" t="s">
        <v>43</v>
      </c>
      <c r="E8854" s="9"/>
      <c r="F8854" s="151"/>
    </row>
    <row r="8855" spans="2:6" s="116" customFormat="1" ht="15.75">
      <c r="B8855" s="121">
        <v>41673</v>
      </c>
      <c r="C8855" s="118" t="s">
        <v>184</v>
      </c>
      <c r="D8855" s="119" t="s">
        <v>2550</v>
      </c>
      <c r="E8855" s="9"/>
      <c r="F8855" s="151"/>
    </row>
    <row r="8856" spans="2:6" s="116" customFormat="1" ht="15.75">
      <c r="B8856" s="121">
        <v>41673</v>
      </c>
      <c r="C8856" s="118" t="s">
        <v>18</v>
      </c>
      <c r="D8856" s="119" t="s">
        <v>112</v>
      </c>
      <c r="E8856" s="9"/>
      <c r="F8856" s="151"/>
    </row>
    <row r="8857" spans="2:6" s="116" customFormat="1" ht="15.75">
      <c r="B8857" s="121">
        <v>41673</v>
      </c>
      <c r="C8857" s="118" t="s">
        <v>956</v>
      </c>
      <c r="D8857" s="118" t="s">
        <v>1358</v>
      </c>
      <c r="E8857" s="9"/>
      <c r="F8857" s="151"/>
    </row>
    <row r="8858" spans="2:6" s="116" customFormat="1" ht="15.75">
      <c r="B8858" s="121">
        <v>41673</v>
      </c>
      <c r="C8858" s="118" t="s">
        <v>155</v>
      </c>
      <c r="D8858" s="118" t="s">
        <v>1110</v>
      </c>
      <c r="E8858" s="9"/>
      <c r="F8858" s="151"/>
    </row>
    <row r="8859" spans="2:6" s="116" customFormat="1" ht="15.75">
      <c r="B8859" s="121">
        <v>41673</v>
      </c>
      <c r="C8859" s="118" t="s">
        <v>40</v>
      </c>
      <c r="D8859" s="118" t="s">
        <v>1349</v>
      </c>
      <c r="E8859" s="9"/>
      <c r="F8859" s="151"/>
    </row>
    <row r="8860" spans="2:6" s="116" customFormat="1" ht="15.75">
      <c r="B8860" s="121">
        <v>41673</v>
      </c>
      <c r="C8860" s="118" t="s">
        <v>2</v>
      </c>
      <c r="D8860" s="118" t="s">
        <v>182</v>
      </c>
      <c r="E8860" s="9"/>
      <c r="F8860" s="151"/>
    </row>
    <row r="8861" spans="2:6" s="116" customFormat="1" ht="15.75">
      <c r="B8861" s="121">
        <v>41673</v>
      </c>
      <c r="C8861" s="118" t="s">
        <v>40</v>
      </c>
      <c r="D8861" s="119" t="s">
        <v>43</v>
      </c>
      <c r="E8861" s="9"/>
      <c r="F8861" s="151"/>
    </row>
    <row r="8862" spans="2:6" s="116" customFormat="1" ht="15.75">
      <c r="B8862" s="121">
        <v>41673</v>
      </c>
      <c r="C8862" s="118" t="s">
        <v>40</v>
      </c>
      <c r="D8862" s="118" t="s">
        <v>43</v>
      </c>
      <c r="E8862" s="9"/>
      <c r="F8862" s="151"/>
    </row>
    <row r="8863" spans="2:6" s="116" customFormat="1" ht="15.75">
      <c r="B8863" s="121">
        <v>41673</v>
      </c>
      <c r="C8863" s="118" t="s">
        <v>94</v>
      </c>
      <c r="D8863" s="118" t="s">
        <v>1108</v>
      </c>
      <c r="E8863" s="9"/>
      <c r="F8863" s="151"/>
    </row>
    <row r="8864" spans="2:6" s="116" customFormat="1" ht="15.75">
      <c r="B8864" s="121">
        <v>41673</v>
      </c>
      <c r="C8864" s="118" t="s">
        <v>184</v>
      </c>
      <c r="D8864" s="119" t="s">
        <v>2554</v>
      </c>
      <c r="E8864" s="9"/>
      <c r="F8864" s="151"/>
    </row>
    <row r="8865" spans="2:6" s="116" customFormat="1">
      <c r="B8865" s="121">
        <v>41673</v>
      </c>
      <c r="C8865" s="118" t="s">
        <v>184</v>
      </c>
      <c r="D8865" s="119" t="s">
        <v>2028</v>
      </c>
      <c r="E8865" s="157"/>
      <c r="F8865" s="151"/>
    </row>
    <row r="8866" spans="2:6" s="116" customFormat="1" ht="15.75">
      <c r="B8866" s="121" t="s">
        <v>1507</v>
      </c>
      <c r="C8866" s="118" t="s">
        <v>28</v>
      </c>
      <c r="D8866" s="119" t="s">
        <v>107</v>
      </c>
      <c r="E8866" s="120"/>
      <c r="F8866" s="151"/>
    </row>
    <row r="8867" spans="2:6" s="116" customFormat="1" ht="15.75">
      <c r="B8867" s="121" t="s">
        <v>1507</v>
      </c>
      <c r="C8867" s="118" t="s">
        <v>392</v>
      </c>
      <c r="D8867" s="119" t="s">
        <v>1115</v>
      </c>
      <c r="E8867" s="120"/>
      <c r="F8867" s="151"/>
    </row>
    <row r="8868" spans="2:6" s="116" customFormat="1" ht="15.75">
      <c r="B8868" s="121" t="s">
        <v>1507</v>
      </c>
      <c r="C8868" s="118" t="s">
        <v>94</v>
      </c>
      <c r="D8868" s="119" t="s">
        <v>1108</v>
      </c>
      <c r="E8868" s="120"/>
      <c r="F8868" s="151"/>
    </row>
    <row r="8869" spans="2:6" s="116" customFormat="1" ht="15.75">
      <c r="B8869" s="121" t="s">
        <v>1507</v>
      </c>
      <c r="C8869" s="118" t="s">
        <v>155</v>
      </c>
      <c r="D8869" s="119" t="s">
        <v>1110</v>
      </c>
      <c r="E8869" s="117"/>
      <c r="F8869" s="151"/>
    </row>
    <row r="8870" spans="2:6" s="116" customFormat="1" ht="15.75">
      <c r="B8870" s="121" t="s">
        <v>1507</v>
      </c>
      <c r="C8870" s="118" t="s">
        <v>2</v>
      </c>
      <c r="D8870" s="119" t="s">
        <v>182</v>
      </c>
      <c r="E8870" s="117"/>
      <c r="F8870" s="151"/>
    </row>
    <row r="8871" spans="2:6" s="116" customFormat="1" ht="15.75">
      <c r="B8871" s="121" t="s">
        <v>1507</v>
      </c>
      <c r="C8871" s="118" t="s">
        <v>28</v>
      </c>
      <c r="D8871" s="119" t="s">
        <v>181</v>
      </c>
      <c r="E8871" s="117"/>
      <c r="F8871" s="151"/>
    </row>
    <row r="8872" spans="2:6" s="116" customFormat="1" ht="15.75">
      <c r="B8872" s="121" t="s">
        <v>1507</v>
      </c>
      <c r="C8872" s="118" t="s">
        <v>392</v>
      </c>
      <c r="D8872" s="119" t="s">
        <v>1115</v>
      </c>
      <c r="E8872" s="120"/>
      <c r="F8872" s="151"/>
    </row>
    <row r="8873" spans="2:6" s="116" customFormat="1" ht="15.75">
      <c r="B8873" s="121" t="s">
        <v>1507</v>
      </c>
      <c r="C8873" s="118" t="s">
        <v>2</v>
      </c>
      <c r="D8873" s="119" t="s">
        <v>182</v>
      </c>
      <c r="E8873" s="117"/>
      <c r="F8873" s="151"/>
    </row>
    <row r="8874" spans="2:6" s="116" customFormat="1" ht="15.75">
      <c r="B8874" s="121" t="s">
        <v>1507</v>
      </c>
      <c r="C8874" s="118" t="s">
        <v>28</v>
      </c>
      <c r="D8874" s="119" t="s">
        <v>107</v>
      </c>
      <c r="E8874" s="120"/>
      <c r="F8874" s="151"/>
    </row>
    <row r="8875" spans="2:6" s="116" customFormat="1" ht="15.75">
      <c r="B8875" s="121" t="s">
        <v>1507</v>
      </c>
      <c r="C8875" s="118" t="s">
        <v>40</v>
      </c>
      <c r="D8875" s="119" t="s">
        <v>180</v>
      </c>
      <c r="E8875" s="111"/>
      <c r="F8875" s="151"/>
    </row>
    <row r="8876" spans="2:6" s="116" customFormat="1" ht="15.75">
      <c r="B8876" s="121" t="s">
        <v>1507</v>
      </c>
      <c r="C8876" s="118" t="s">
        <v>2</v>
      </c>
      <c r="D8876" s="119" t="s">
        <v>182</v>
      </c>
      <c r="E8876" s="112"/>
      <c r="F8876" s="151"/>
    </row>
    <row r="8877" spans="2:6" s="116" customFormat="1" ht="15.75">
      <c r="B8877" s="121" t="s">
        <v>1507</v>
      </c>
      <c r="C8877" s="118" t="s">
        <v>2</v>
      </c>
      <c r="D8877" s="119" t="s">
        <v>1160</v>
      </c>
      <c r="E8877" s="112"/>
      <c r="F8877" s="151"/>
    </row>
    <row r="8878" spans="2:6" s="116" customFormat="1">
      <c r="B8878" s="121" t="s">
        <v>1507</v>
      </c>
      <c r="C8878" s="118" t="s">
        <v>184</v>
      </c>
      <c r="D8878" s="119" t="s">
        <v>62</v>
      </c>
      <c r="E8878" s="113"/>
      <c r="F8878" s="151"/>
    </row>
    <row r="8879" spans="2:6" s="116" customFormat="1">
      <c r="B8879" s="121" t="s">
        <v>1507</v>
      </c>
      <c r="C8879" s="118" t="s">
        <v>18</v>
      </c>
      <c r="D8879" s="119" t="s">
        <v>112</v>
      </c>
      <c r="E8879" s="32"/>
      <c r="F8879" s="151"/>
    </row>
    <row r="8880" spans="2:6" s="116" customFormat="1" ht="15.75">
      <c r="B8880" s="121" t="s">
        <v>1507</v>
      </c>
      <c r="C8880" s="118" t="s">
        <v>40</v>
      </c>
      <c r="D8880" s="118" t="s">
        <v>1431</v>
      </c>
      <c r="E8880" s="120"/>
      <c r="F8880" s="151"/>
    </row>
    <row r="8881" spans="2:6" s="116" customFormat="1" ht="15.75">
      <c r="B8881" s="121" t="s">
        <v>1507</v>
      </c>
      <c r="C8881" s="118" t="s">
        <v>2</v>
      </c>
      <c r="D8881" s="118" t="s">
        <v>1198</v>
      </c>
      <c r="E8881" s="78"/>
      <c r="F8881" s="151"/>
    </row>
    <row r="8882" spans="2:6" s="116" customFormat="1" ht="15.75">
      <c r="B8882" s="121" t="s">
        <v>1509</v>
      </c>
      <c r="C8882" s="118" t="s">
        <v>2</v>
      </c>
      <c r="D8882" s="119" t="s">
        <v>182</v>
      </c>
      <c r="E8882" s="120"/>
      <c r="F8882" s="151"/>
    </row>
    <row r="8883" spans="2:6" s="116" customFormat="1" ht="15.75">
      <c r="B8883" s="121" t="s">
        <v>1509</v>
      </c>
      <c r="C8883" s="118" t="s">
        <v>40</v>
      </c>
      <c r="D8883" s="119" t="s">
        <v>43</v>
      </c>
      <c r="E8883" s="120"/>
      <c r="F8883" s="151"/>
    </row>
    <row r="8884" spans="2:6" s="116" customFormat="1" ht="15.75">
      <c r="B8884" s="121" t="s">
        <v>1509</v>
      </c>
      <c r="C8884" s="118" t="s">
        <v>18</v>
      </c>
      <c r="D8884" s="119" t="s">
        <v>1248</v>
      </c>
      <c r="E8884" s="120"/>
      <c r="F8884" s="151"/>
    </row>
    <row r="8885" spans="2:6" s="116" customFormat="1" ht="15.75">
      <c r="B8885" s="121" t="s">
        <v>1509</v>
      </c>
      <c r="C8885" s="118" t="s">
        <v>28</v>
      </c>
      <c r="D8885" s="119" t="s">
        <v>114</v>
      </c>
      <c r="E8885" s="117"/>
      <c r="F8885" s="151"/>
    </row>
    <row r="8886" spans="2:6" s="116" customFormat="1" ht="15.75">
      <c r="B8886" s="121" t="s">
        <v>1509</v>
      </c>
      <c r="C8886" s="118" t="s">
        <v>40</v>
      </c>
      <c r="D8886" s="119" t="s">
        <v>43</v>
      </c>
      <c r="E8886" s="117"/>
      <c r="F8886" s="151"/>
    </row>
    <row r="8887" spans="2:6" s="116" customFormat="1" ht="15.75">
      <c r="B8887" s="121" t="s">
        <v>1509</v>
      </c>
      <c r="C8887" s="118" t="s">
        <v>2</v>
      </c>
      <c r="D8887" s="119" t="s">
        <v>182</v>
      </c>
      <c r="E8887" s="117"/>
      <c r="F8887" s="151"/>
    </row>
    <row r="8888" spans="2:6" s="116" customFormat="1" ht="15.75">
      <c r="B8888" s="121" t="s">
        <v>1509</v>
      </c>
      <c r="C8888" s="118" t="s">
        <v>28</v>
      </c>
      <c r="D8888" s="119" t="s">
        <v>1187</v>
      </c>
      <c r="E8888" s="120"/>
      <c r="F8888" s="151"/>
    </row>
    <row r="8889" spans="2:6" s="116" customFormat="1" ht="15.75">
      <c r="B8889" s="121" t="s">
        <v>1509</v>
      </c>
      <c r="C8889" s="118" t="s">
        <v>40</v>
      </c>
      <c r="D8889" s="119" t="s">
        <v>180</v>
      </c>
      <c r="E8889" s="117"/>
      <c r="F8889" s="151"/>
    </row>
    <row r="8890" spans="2:6" s="116" customFormat="1" ht="15.75">
      <c r="B8890" s="121" t="s">
        <v>1509</v>
      </c>
      <c r="C8890" s="118" t="s">
        <v>40</v>
      </c>
      <c r="D8890" s="119" t="s">
        <v>43</v>
      </c>
      <c r="E8890" s="120"/>
      <c r="F8890" s="151"/>
    </row>
    <row r="8891" spans="2:6" s="116" customFormat="1" ht="15.75">
      <c r="B8891" s="121" t="s">
        <v>1509</v>
      </c>
      <c r="C8891" s="118" t="s">
        <v>40</v>
      </c>
      <c r="D8891" s="119" t="s">
        <v>180</v>
      </c>
      <c r="E8891" s="111"/>
      <c r="F8891" s="151"/>
    </row>
    <row r="8892" spans="2:6" s="116" customFormat="1" ht="15.75">
      <c r="B8892" s="121" t="s">
        <v>1509</v>
      </c>
      <c r="C8892" s="118" t="s">
        <v>28</v>
      </c>
      <c r="D8892" s="119" t="s">
        <v>1287</v>
      </c>
      <c r="E8892" s="112"/>
      <c r="F8892" s="151"/>
    </row>
    <row r="8893" spans="2:6" s="116" customFormat="1" ht="15.75">
      <c r="B8893" s="121" t="s">
        <v>1509</v>
      </c>
      <c r="C8893" s="118" t="s">
        <v>28</v>
      </c>
      <c r="D8893" s="119" t="s">
        <v>181</v>
      </c>
      <c r="E8893" s="112"/>
      <c r="F8893" s="151"/>
    </row>
    <row r="8894" spans="2:6" s="116" customFormat="1">
      <c r="B8894" s="121" t="s">
        <v>1509</v>
      </c>
      <c r="C8894" s="118" t="s">
        <v>2</v>
      </c>
      <c r="D8894" s="119" t="s">
        <v>1510</v>
      </c>
      <c r="E8894" s="113"/>
      <c r="F8894" s="151"/>
    </row>
    <row r="8895" spans="2:6" s="116" customFormat="1">
      <c r="B8895" s="121" t="s">
        <v>1509</v>
      </c>
      <c r="C8895" s="118" t="s">
        <v>40</v>
      </c>
      <c r="D8895" s="119" t="s">
        <v>1192</v>
      </c>
      <c r="E8895" s="32"/>
      <c r="F8895" s="151"/>
    </row>
    <row r="8896" spans="2:6" s="116" customFormat="1" ht="15.75">
      <c r="B8896" s="121" t="s">
        <v>1509</v>
      </c>
      <c r="C8896" s="118" t="s">
        <v>2</v>
      </c>
      <c r="D8896" s="118" t="s">
        <v>1198</v>
      </c>
      <c r="E8896" s="120"/>
      <c r="F8896" s="151"/>
    </row>
    <row r="8897" spans="2:6" s="116" customFormat="1" ht="15.75">
      <c r="B8897" s="121" t="s">
        <v>1509</v>
      </c>
      <c r="C8897" s="118" t="s">
        <v>2</v>
      </c>
      <c r="D8897" s="118" t="s">
        <v>1160</v>
      </c>
      <c r="E8897" s="78"/>
      <c r="F8897" s="151"/>
    </row>
    <row r="8898" spans="2:6" s="116" customFormat="1" ht="15.75">
      <c r="B8898" s="121" t="s">
        <v>1509</v>
      </c>
      <c r="C8898" s="118" t="s">
        <v>184</v>
      </c>
      <c r="D8898" s="118" t="s">
        <v>2550</v>
      </c>
      <c r="E8898" s="78"/>
      <c r="F8898" s="151"/>
    </row>
    <row r="8899" spans="2:6" s="116" customFormat="1" ht="15.75">
      <c r="B8899" s="121" t="s">
        <v>1509</v>
      </c>
      <c r="C8899" s="118" t="s">
        <v>40</v>
      </c>
      <c r="D8899" s="118" t="s">
        <v>1511</v>
      </c>
      <c r="E8899" s="78"/>
      <c r="F8899" s="151"/>
    </row>
    <row r="8900" spans="2:6" s="116" customFormat="1" ht="15.75">
      <c r="B8900" s="121" t="s">
        <v>1509</v>
      </c>
      <c r="C8900" s="118" t="s">
        <v>155</v>
      </c>
      <c r="D8900" s="118" t="s">
        <v>1110</v>
      </c>
      <c r="E8900" s="78"/>
      <c r="F8900" s="151"/>
    </row>
    <row r="8901" spans="2:6" s="116" customFormat="1" ht="15.75">
      <c r="B8901" s="121" t="s">
        <v>1509</v>
      </c>
      <c r="C8901" s="118" t="s">
        <v>28</v>
      </c>
      <c r="D8901" s="118" t="s">
        <v>549</v>
      </c>
      <c r="E8901" s="78"/>
      <c r="F8901" s="151"/>
    </row>
    <row r="8902" spans="2:6" s="116" customFormat="1" ht="15.75">
      <c r="B8902" s="121" t="s">
        <v>1512</v>
      </c>
      <c r="C8902" s="118" t="s">
        <v>40</v>
      </c>
      <c r="D8902" s="119" t="s">
        <v>1218</v>
      </c>
      <c r="E8902" s="120"/>
      <c r="F8902" s="151"/>
    </row>
    <row r="8903" spans="2:6" s="116" customFormat="1" ht="15.75">
      <c r="B8903" s="121" t="s">
        <v>1512</v>
      </c>
      <c r="C8903" s="118" t="s">
        <v>28</v>
      </c>
      <c r="D8903" s="119" t="s">
        <v>1277</v>
      </c>
      <c r="E8903" s="120"/>
      <c r="F8903" s="151"/>
    </row>
    <row r="8904" spans="2:6" s="116" customFormat="1" ht="15.75">
      <c r="B8904" s="121" t="s">
        <v>1512</v>
      </c>
      <c r="C8904" s="118" t="s">
        <v>184</v>
      </c>
      <c r="D8904" s="119" t="s">
        <v>2550</v>
      </c>
      <c r="E8904" s="120"/>
      <c r="F8904" s="151"/>
    </row>
    <row r="8905" spans="2:6" s="116" customFormat="1" ht="15.75">
      <c r="B8905" s="121" t="s">
        <v>1512</v>
      </c>
      <c r="C8905" s="118" t="s">
        <v>40</v>
      </c>
      <c r="D8905" s="119" t="s">
        <v>180</v>
      </c>
      <c r="E8905" s="117"/>
      <c r="F8905" s="151"/>
    </row>
    <row r="8906" spans="2:6" s="116" customFormat="1" ht="15.75">
      <c r="B8906" s="121" t="s">
        <v>1512</v>
      </c>
      <c r="C8906" s="118" t="s">
        <v>40</v>
      </c>
      <c r="D8906" s="119" t="s">
        <v>43</v>
      </c>
      <c r="E8906" s="117"/>
      <c r="F8906" s="151"/>
    </row>
    <row r="8907" spans="2:6" s="116" customFormat="1" ht="15.75">
      <c r="B8907" s="121" t="s">
        <v>1512</v>
      </c>
      <c r="C8907" s="118" t="s">
        <v>184</v>
      </c>
      <c r="D8907" s="119" t="s">
        <v>2550</v>
      </c>
      <c r="E8907" s="117"/>
      <c r="F8907" s="151"/>
    </row>
    <row r="8908" spans="2:6" s="116" customFormat="1" ht="15.75">
      <c r="B8908" s="121" t="s">
        <v>1512</v>
      </c>
      <c r="C8908" s="118" t="s">
        <v>184</v>
      </c>
      <c r="D8908" s="119" t="s">
        <v>2550</v>
      </c>
      <c r="E8908" s="120"/>
      <c r="F8908" s="151"/>
    </row>
    <row r="8909" spans="2:6" s="116" customFormat="1" ht="15.75">
      <c r="B8909" s="121" t="s">
        <v>1512</v>
      </c>
      <c r="C8909" s="118" t="s">
        <v>28</v>
      </c>
      <c r="D8909" s="119" t="s">
        <v>126</v>
      </c>
      <c r="E8909" s="117"/>
      <c r="F8909" s="151"/>
    </row>
    <row r="8910" spans="2:6" s="116" customFormat="1" ht="15.75">
      <c r="B8910" s="121" t="s">
        <v>1512</v>
      </c>
      <c r="C8910" s="118" t="s">
        <v>28</v>
      </c>
      <c r="D8910" s="119" t="s">
        <v>1513</v>
      </c>
      <c r="E8910" s="120"/>
      <c r="F8910" s="151"/>
    </row>
    <row r="8911" spans="2:6" s="116" customFormat="1" ht="15.75">
      <c r="B8911" s="121" t="s">
        <v>1512</v>
      </c>
      <c r="C8911" s="118" t="s">
        <v>40</v>
      </c>
      <c r="D8911" s="119" t="s">
        <v>180</v>
      </c>
      <c r="E8911" s="111"/>
      <c r="F8911" s="151"/>
    </row>
    <row r="8912" spans="2:6" s="116" customFormat="1" ht="15.75">
      <c r="B8912" s="121" t="s">
        <v>1512</v>
      </c>
      <c r="C8912" s="118" t="s">
        <v>184</v>
      </c>
      <c r="D8912" s="119" t="s">
        <v>2550</v>
      </c>
      <c r="E8912" s="112"/>
      <c r="F8912" s="151"/>
    </row>
    <row r="8913" spans="2:6" s="116" customFormat="1" ht="15.75">
      <c r="B8913" s="121" t="s">
        <v>1512</v>
      </c>
      <c r="C8913" s="118" t="s">
        <v>40</v>
      </c>
      <c r="D8913" s="119" t="s">
        <v>1473</v>
      </c>
      <c r="E8913" s="112"/>
      <c r="F8913" s="151"/>
    </row>
    <row r="8914" spans="2:6" s="116" customFormat="1">
      <c r="B8914" s="121" t="s">
        <v>1512</v>
      </c>
      <c r="C8914" s="118" t="s">
        <v>2</v>
      </c>
      <c r="D8914" s="119" t="s">
        <v>105</v>
      </c>
      <c r="E8914" s="113"/>
      <c r="F8914" s="151"/>
    </row>
    <row r="8915" spans="2:6" s="116" customFormat="1">
      <c r="B8915" s="121" t="s">
        <v>1512</v>
      </c>
      <c r="C8915" s="118" t="s">
        <v>28</v>
      </c>
      <c r="D8915" s="119" t="s">
        <v>431</v>
      </c>
      <c r="E8915" s="32"/>
      <c r="F8915" s="151"/>
    </row>
    <row r="8916" spans="2:6" s="116" customFormat="1" ht="15.75">
      <c r="B8916" s="121" t="s">
        <v>1512</v>
      </c>
      <c r="C8916" s="118" t="s">
        <v>28</v>
      </c>
      <c r="D8916" s="119" t="s">
        <v>1513</v>
      </c>
      <c r="E8916" s="120"/>
      <c r="F8916" s="151"/>
    </row>
    <row r="8917" spans="2:6" s="116" customFormat="1" ht="15.75">
      <c r="B8917" s="121" t="s">
        <v>1512</v>
      </c>
      <c r="C8917" s="118" t="s">
        <v>40</v>
      </c>
      <c r="D8917" s="119" t="s">
        <v>43</v>
      </c>
      <c r="E8917" s="78"/>
      <c r="F8917" s="151"/>
    </row>
    <row r="8918" spans="2:6" s="116" customFormat="1" ht="15.75">
      <c r="B8918" s="121" t="s">
        <v>1512</v>
      </c>
      <c r="C8918" s="118" t="s">
        <v>392</v>
      </c>
      <c r="D8918" s="119" t="s">
        <v>1115</v>
      </c>
      <c r="E8918" s="78"/>
      <c r="F8918" s="151"/>
    </row>
    <row r="8919" spans="2:6" s="116" customFormat="1" ht="15.75">
      <c r="B8919" s="121" t="s">
        <v>1512</v>
      </c>
      <c r="C8919" s="118" t="s">
        <v>184</v>
      </c>
      <c r="D8919" s="119" t="s">
        <v>2545</v>
      </c>
      <c r="E8919" s="78"/>
      <c r="F8919" s="151"/>
    </row>
    <row r="8920" spans="2:6" s="116" customFormat="1" ht="15.75">
      <c r="B8920" s="121" t="s">
        <v>1512</v>
      </c>
      <c r="C8920" s="118" t="s">
        <v>28</v>
      </c>
      <c r="D8920" s="119" t="s">
        <v>107</v>
      </c>
      <c r="E8920" s="78"/>
      <c r="F8920" s="151"/>
    </row>
    <row r="8921" spans="2:6" s="116" customFormat="1" ht="15.75">
      <c r="B8921" s="121" t="s">
        <v>1512</v>
      </c>
      <c r="C8921" s="118" t="s">
        <v>40</v>
      </c>
      <c r="D8921" s="119" t="s">
        <v>180</v>
      </c>
      <c r="E8921" s="78"/>
      <c r="F8921" s="151"/>
    </row>
    <row r="8922" spans="2:6" s="116" customFormat="1" ht="15.75">
      <c r="B8922" s="121" t="s">
        <v>1512</v>
      </c>
      <c r="C8922" s="118" t="s">
        <v>392</v>
      </c>
      <c r="D8922" s="118" t="s">
        <v>392</v>
      </c>
      <c r="E8922" s="78"/>
      <c r="F8922" s="151"/>
    </row>
    <row r="8923" spans="2:6" s="116" customFormat="1" ht="15.75">
      <c r="B8923" s="121" t="s">
        <v>1512</v>
      </c>
      <c r="C8923" s="118" t="s">
        <v>184</v>
      </c>
      <c r="D8923" s="118" t="s">
        <v>2550</v>
      </c>
      <c r="E8923" s="9"/>
      <c r="F8923" s="151"/>
    </row>
    <row r="8924" spans="2:6" s="116" customFormat="1" ht="15.75">
      <c r="B8924" s="121" t="s">
        <v>1514</v>
      </c>
      <c r="C8924" s="118" t="s">
        <v>28</v>
      </c>
      <c r="D8924" s="119" t="s">
        <v>114</v>
      </c>
      <c r="E8924" s="120"/>
      <c r="F8924" s="151"/>
    </row>
    <row r="8925" spans="2:6" s="116" customFormat="1" ht="15.75">
      <c r="B8925" s="121" t="s">
        <v>1514</v>
      </c>
      <c r="C8925" s="118" t="s">
        <v>28</v>
      </c>
      <c r="D8925" s="119" t="s">
        <v>107</v>
      </c>
      <c r="E8925" s="120"/>
      <c r="F8925" s="151"/>
    </row>
    <row r="8926" spans="2:6" s="116" customFormat="1" ht="15.75">
      <c r="B8926" s="121" t="s">
        <v>1514</v>
      </c>
      <c r="C8926" s="118" t="s">
        <v>40</v>
      </c>
      <c r="D8926" s="119" t="s">
        <v>1349</v>
      </c>
      <c r="E8926" s="120"/>
      <c r="F8926" s="151"/>
    </row>
    <row r="8927" spans="2:6" s="116" customFormat="1" ht="15.75">
      <c r="B8927" s="121" t="s">
        <v>1514</v>
      </c>
      <c r="C8927" s="118" t="s">
        <v>40</v>
      </c>
      <c r="D8927" s="119" t="s">
        <v>180</v>
      </c>
      <c r="E8927" s="117"/>
      <c r="F8927" s="151"/>
    </row>
    <row r="8928" spans="2:6" s="116" customFormat="1" ht="15.75">
      <c r="B8928" s="121" t="s">
        <v>1514</v>
      </c>
      <c r="C8928" s="118" t="s">
        <v>40</v>
      </c>
      <c r="D8928" s="119" t="s">
        <v>1451</v>
      </c>
      <c r="E8928" s="117"/>
      <c r="F8928" s="151"/>
    </row>
    <row r="8929" spans="2:6" s="116" customFormat="1" ht="15.75">
      <c r="B8929" s="121" t="s">
        <v>1514</v>
      </c>
      <c r="C8929" s="118" t="s">
        <v>184</v>
      </c>
      <c r="D8929" s="119" t="s">
        <v>2545</v>
      </c>
      <c r="E8929" s="117"/>
      <c r="F8929" s="151"/>
    </row>
    <row r="8930" spans="2:6" s="116" customFormat="1" ht="15.75">
      <c r="B8930" s="121" t="s">
        <v>1514</v>
      </c>
      <c r="C8930" s="118" t="s">
        <v>40</v>
      </c>
      <c r="D8930" s="119" t="s">
        <v>1515</v>
      </c>
      <c r="E8930" s="120"/>
      <c r="F8930" s="151"/>
    </row>
    <row r="8931" spans="2:6" s="116" customFormat="1" ht="15.75">
      <c r="B8931" s="121" t="s">
        <v>1514</v>
      </c>
      <c r="C8931" s="118" t="s">
        <v>392</v>
      </c>
      <c r="D8931" s="118" t="s">
        <v>1115</v>
      </c>
      <c r="E8931" s="117"/>
      <c r="F8931" s="151"/>
    </row>
    <row r="8932" spans="2:6" s="116" customFormat="1" ht="15.75">
      <c r="B8932" s="121" t="s">
        <v>1514</v>
      </c>
      <c r="C8932" s="118" t="s">
        <v>184</v>
      </c>
      <c r="D8932" s="118" t="s">
        <v>2550</v>
      </c>
      <c r="E8932" s="120"/>
      <c r="F8932" s="151"/>
    </row>
    <row r="8933" spans="2:6" s="116" customFormat="1" ht="15.75">
      <c r="B8933" s="121" t="s">
        <v>1514</v>
      </c>
      <c r="C8933" s="118" t="s">
        <v>28</v>
      </c>
      <c r="D8933" s="119" t="s">
        <v>1187</v>
      </c>
      <c r="E8933" s="111"/>
      <c r="F8933" s="151"/>
    </row>
    <row r="8934" spans="2:6" s="116" customFormat="1" ht="15.75">
      <c r="B8934" s="121" t="s">
        <v>1514</v>
      </c>
      <c r="C8934" s="118" t="s">
        <v>2</v>
      </c>
      <c r="D8934" s="119" t="s">
        <v>182</v>
      </c>
      <c r="E8934" s="112"/>
      <c r="F8934" s="151"/>
    </row>
    <row r="8935" spans="2:6" s="116" customFormat="1" ht="15.75">
      <c r="B8935" s="121" t="s">
        <v>1514</v>
      </c>
      <c r="C8935" s="118" t="s">
        <v>94</v>
      </c>
      <c r="D8935" s="119" t="s">
        <v>1108</v>
      </c>
      <c r="E8935" s="112"/>
      <c r="F8935" s="151"/>
    </row>
    <row r="8936" spans="2:6" s="116" customFormat="1">
      <c r="B8936" s="121" t="s">
        <v>1514</v>
      </c>
      <c r="C8936" s="118" t="s">
        <v>155</v>
      </c>
      <c r="D8936" s="119" t="s">
        <v>1503</v>
      </c>
      <c r="E8936" s="113"/>
      <c r="F8936" s="151"/>
    </row>
    <row r="8937" spans="2:6" s="116" customFormat="1">
      <c r="B8937" s="121" t="s">
        <v>1514</v>
      </c>
      <c r="C8937" s="118" t="s">
        <v>184</v>
      </c>
      <c r="D8937" s="119" t="s">
        <v>2545</v>
      </c>
      <c r="E8937" s="32"/>
      <c r="F8937" s="151"/>
    </row>
    <row r="8938" spans="2:6" s="116" customFormat="1" ht="15.75">
      <c r="B8938" s="121" t="s">
        <v>1514</v>
      </c>
      <c r="C8938" s="118" t="s">
        <v>184</v>
      </c>
      <c r="D8938" s="119" t="s">
        <v>2546</v>
      </c>
      <c r="E8938" s="120"/>
      <c r="F8938" s="151"/>
    </row>
    <row r="8939" spans="2:6" s="116" customFormat="1" ht="15.75">
      <c r="B8939" s="121" t="s">
        <v>1514</v>
      </c>
      <c r="C8939" s="118" t="s">
        <v>40</v>
      </c>
      <c r="D8939" s="119" t="s">
        <v>43</v>
      </c>
      <c r="E8939" s="78"/>
      <c r="F8939" s="151"/>
    </row>
    <row r="8940" spans="2:6" s="116" customFormat="1" ht="15.75">
      <c r="B8940" s="121" t="s">
        <v>1514</v>
      </c>
      <c r="C8940" s="118" t="s">
        <v>392</v>
      </c>
      <c r="D8940" s="119" t="s">
        <v>1115</v>
      </c>
      <c r="E8940" s="78"/>
      <c r="F8940" s="151"/>
    </row>
    <row r="8941" spans="2:6" s="116" customFormat="1" ht="15.75">
      <c r="B8941" s="121" t="s">
        <v>1514</v>
      </c>
      <c r="C8941" s="118" t="s">
        <v>94</v>
      </c>
      <c r="D8941" s="119" t="s">
        <v>1196</v>
      </c>
      <c r="E8941" s="78"/>
      <c r="F8941" s="151"/>
    </row>
    <row r="8942" spans="2:6" s="116" customFormat="1" ht="15.75">
      <c r="B8942" s="121" t="s">
        <v>1514</v>
      </c>
      <c r="C8942" s="118" t="s">
        <v>40</v>
      </c>
      <c r="D8942" s="119" t="s">
        <v>180</v>
      </c>
      <c r="E8942" s="78"/>
      <c r="F8942" s="151"/>
    </row>
    <row r="8943" spans="2:6" s="116" customFormat="1" ht="15.75">
      <c r="B8943" s="121" t="s">
        <v>1514</v>
      </c>
      <c r="C8943" s="118" t="s">
        <v>40</v>
      </c>
      <c r="D8943" s="119" t="s">
        <v>43</v>
      </c>
      <c r="E8943" s="78"/>
      <c r="F8943" s="151"/>
    </row>
    <row r="8944" spans="2:6" s="116" customFormat="1" ht="15.75">
      <c r="B8944" s="121" t="s">
        <v>1514</v>
      </c>
      <c r="C8944" s="118" t="s">
        <v>2</v>
      </c>
      <c r="D8944" s="119" t="s">
        <v>1160</v>
      </c>
      <c r="E8944" s="78"/>
      <c r="F8944" s="151"/>
    </row>
    <row r="8945" spans="2:6" s="116" customFormat="1" ht="15.75">
      <c r="B8945" s="121" t="s">
        <v>1514</v>
      </c>
      <c r="C8945" s="118" t="s">
        <v>94</v>
      </c>
      <c r="D8945" s="119" t="s">
        <v>1316</v>
      </c>
      <c r="E8945" s="9"/>
      <c r="F8945" s="151"/>
    </row>
    <row r="8946" spans="2:6" s="116" customFormat="1" ht="15.75">
      <c r="B8946" s="121" t="s">
        <v>1514</v>
      </c>
      <c r="C8946" s="118" t="s">
        <v>2</v>
      </c>
      <c r="D8946" s="119" t="s">
        <v>1403</v>
      </c>
      <c r="E8946" s="9"/>
      <c r="F8946" s="151"/>
    </row>
    <row r="8947" spans="2:6" s="116" customFormat="1" ht="15.75">
      <c r="B8947" s="121" t="s">
        <v>1514</v>
      </c>
      <c r="C8947" s="118" t="s">
        <v>40</v>
      </c>
      <c r="D8947" s="118" t="s">
        <v>1349</v>
      </c>
      <c r="E8947" s="9"/>
      <c r="F8947" s="151"/>
    </row>
    <row r="8948" spans="2:6" s="116" customFormat="1" ht="15.75">
      <c r="B8948" s="121" t="s">
        <v>1514</v>
      </c>
      <c r="C8948" s="118" t="s">
        <v>94</v>
      </c>
      <c r="D8948" s="118" t="s">
        <v>1316</v>
      </c>
      <c r="E8948" s="9"/>
      <c r="F8948" s="151"/>
    </row>
    <row r="8949" spans="2:6" s="116" customFormat="1" ht="15.75">
      <c r="B8949" s="121" t="s">
        <v>1514</v>
      </c>
      <c r="C8949" s="118" t="s">
        <v>392</v>
      </c>
      <c r="D8949" s="118" t="s">
        <v>1115</v>
      </c>
      <c r="E8949" s="9"/>
      <c r="F8949" s="151"/>
    </row>
    <row r="8950" spans="2:6" s="116" customFormat="1" ht="15.75">
      <c r="B8950" s="121" t="s">
        <v>1514</v>
      </c>
      <c r="C8950" s="118" t="s">
        <v>94</v>
      </c>
      <c r="D8950" s="118" t="s">
        <v>1108</v>
      </c>
      <c r="E8950" s="9"/>
      <c r="F8950" s="151"/>
    </row>
    <row r="8951" spans="2:6" s="116" customFormat="1" ht="15.75">
      <c r="B8951" s="121" t="s">
        <v>1514</v>
      </c>
      <c r="C8951" s="118" t="s">
        <v>184</v>
      </c>
      <c r="D8951" s="118" t="s">
        <v>2550</v>
      </c>
      <c r="E8951" s="9"/>
      <c r="F8951" s="151"/>
    </row>
    <row r="8952" spans="2:6" s="116" customFormat="1" ht="15.75">
      <c r="B8952" s="121" t="s">
        <v>1516</v>
      </c>
      <c r="C8952" s="118" t="s">
        <v>94</v>
      </c>
      <c r="D8952" s="119" t="s">
        <v>1410</v>
      </c>
      <c r="E8952" s="120"/>
      <c r="F8952" s="151"/>
    </row>
    <row r="8953" spans="2:6" s="116" customFormat="1" ht="15.75">
      <c r="B8953" s="121" t="s">
        <v>1516</v>
      </c>
      <c r="C8953" s="118" t="s">
        <v>28</v>
      </c>
      <c r="D8953" s="119" t="s">
        <v>1287</v>
      </c>
      <c r="E8953" s="120"/>
      <c r="F8953" s="151"/>
    </row>
    <row r="8954" spans="2:6" s="116" customFormat="1" ht="15.75">
      <c r="B8954" s="121" t="s">
        <v>1516</v>
      </c>
      <c r="C8954" s="118" t="s">
        <v>28</v>
      </c>
      <c r="D8954" s="119" t="s">
        <v>181</v>
      </c>
      <c r="E8954" s="120"/>
      <c r="F8954" s="151"/>
    </row>
    <row r="8955" spans="2:6" s="116" customFormat="1" ht="15.75">
      <c r="B8955" s="121" t="s">
        <v>1516</v>
      </c>
      <c r="C8955" s="118" t="s">
        <v>28</v>
      </c>
      <c r="D8955" s="119" t="s">
        <v>126</v>
      </c>
      <c r="E8955" s="117"/>
      <c r="F8955" s="151"/>
    </row>
    <row r="8956" spans="2:6" s="116" customFormat="1" ht="15.75">
      <c r="B8956" s="121" t="s">
        <v>1516</v>
      </c>
      <c r="C8956" s="118" t="s">
        <v>155</v>
      </c>
      <c r="D8956" s="119" t="s">
        <v>1503</v>
      </c>
      <c r="E8956" s="117"/>
      <c r="F8956" s="151"/>
    </row>
    <row r="8957" spans="2:6" s="116" customFormat="1" ht="15.75">
      <c r="B8957" s="121" t="s">
        <v>1516</v>
      </c>
      <c r="C8957" s="118" t="s">
        <v>40</v>
      </c>
      <c r="D8957" s="119" t="s">
        <v>1451</v>
      </c>
      <c r="E8957" s="117"/>
      <c r="F8957" s="151"/>
    </row>
    <row r="8958" spans="2:6" s="116" customFormat="1" ht="15.75">
      <c r="B8958" s="121" t="s">
        <v>1516</v>
      </c>
      <c r="C8958" s="118" t="s">
        <v>2</v>
      </c>
      <c r="D8958" s="119" t="s">
        <v>182</v>
      </c>
      <c r="E8958" s="120"/>
      <c r="F8958" s="151"/>
    </row>
    <row r="8959" spans="2:6" s="116" customFormat="1" ht="15.75">
      <c r="B8959" s="121" t="s">
        <v>1516</v>
      </c>
      <c r="C8959" s="118" t="s">
        <v>94</v>
      </c>
      <c r="D8959" s="119" t="s">
        <v>1108</v>
      </c>
      <c r="E8959" s="117"/>
      <c r="F8959" s="151"/>
    </row>
    <row r="8960" spans="2:6" s="116" customFormat="1" ht="15.75">
      <c r="B8960" s="121" t="s">
        <v>1516</v>
      </c>
      <c r="C8960" s="122" t="s">
        <v>40</v>
      </c>
      <c r="D8960" s="222" t="s">
        <v>180</v>
      </c>
      <c r="E8960" s="120"/>
      <c r="F8960" s="151"/>
    </row>
    <row r="8961" spans="2:6" s="116" customFormat="1" ht="15.75">
      <c r="B8961" s="121" t="s">
        <v>1516</v>
      </c>
      <c r="C8961" s="118" t="s">
        <v>184</v>
      </c>
      <c r="D8961" s="119" t="s">
        <v>2545</v>
      </c>
      <c r="E8961" s="111"/>
      <c r="F8961" s="151"/>
    </row>
    <row r="8962" spans="2:6" s="116" customFormat="1" ht="15.75">
      <c r="B8962" s="121" t="s">
        <v>1516</v>
      </c>
      <c r="C8962" s="118" t="s">
        <v>392</v>
      </c>
      <c r="D8962" s="119" t="s">
        <v>1115</v>
      </c>
      <c r="E8962" s="112"/>
      <c r="F8962" s="151"/>
    </row>
    <row r="8963" spans="2:6" s="116" customFormat="1" ht="15.75">
      <c r="B8963" s="121" t="s">
        <v>1516</v>
      </c>
      <c r="C8963" s="118" t="s">
        <v>40</v>
      </c>
      <c r="D8963" s="119" t="s">
        <v>43</v>
      </c>
      <c r="E8963" s="112"/>
      <c r="F8963" s="151"/>
    </row>
    <row r="8964" spans="2:6" s="116" customFormat="1">
      <c r="B8964" s="121" t="s">
        <v>1516</v>
      </c>
      <c r="C8964" s="118" t="s">
        <v>28</v>
      </c>
      <c r="D8964" s="119" t="s">
        <v>1287</v>
      </c>
      <c r="E8964" s="113"/>
      <c r="F8964" s="151"/>
    </row>
    <row r="8965" spans="2:6" s="116" customFormat="1">
      <c r="B8965" s="121" t="s">
        <v>1516</v>
      </c>
      <c r="C8965" s="118" t="s">
        <v>18</v>
      </c>
      <c r="D8965" s="119" t="s">
        <v>112</v>
      </c>
      <c r="E8965" s="32"/>
      <c r="F8965" s="151"/>
    </row>
    <row r="8966" spans="2:6" s="116" customFormat="1" ht="15.75">
      <c r="B8966" s="121" t="s">
        <v>1516</v>
      </c>
      <c r="C8966" s="118" t="s">
        <v>40</v>
      </c>
      <c r="D8966" s="119" t="s">
        <v>180</v>
      </c>
      <c r="E8966" s="120"/>
      <c r="F8966" s="151"/>
    </row>
    <row r="8967" spans="2:6" s="116" customFormat="1" ht="15.75">
      <c r="B8967" s="121" t="s">
        <v>1516</v>
      </c>
      <c r="C8967" s="118" t="s">
        <v>40</v>
      </c>
      <c r="D8967" s="119" t="s">
        <v>43</v>
      </c>
      <c r="E8967" s="78"/>
      <c r="F8967" s="151"/>
    </row>
    <row r="8968" spans="2:6" s="116" customFormat="1" ht="15.75">
      <c r="B8968" s="121" t="s">
        <v>1516</v>
      </c>
      <c r="C8968" s="118" t="s">
        <v>40</v>
      </c>
      <c r="D8968" s="119" t="s">
        <v>180</v>
      </c>
      <c r="E8968" s="78"/>
      <c r="F8968" s="151"/>
    </row>
    <row r="8969" spans="2:6" s="116" customFormat="1" ht="15.75">
      <c r="B8969" s="121" t="s">
        <v>1516</v>
      </c>
      <c r="C8969" s="118" t="s">
        <v>2</v>
      </c>
      <c r="D8969" s="119" t="s">
        <v>182</v>
      </c>
      <c r="E8969" s="78"/>
      <c r="F8969" s="151"/>
    </row>
    <row r="8970" spans="2:6" s="116" customFormat="1" ht="15.75">
      <c r="B8970" s="121">
        <v>41680</v>
      </c>
      <c r="C8970" s="118" t="s">
        <v>18</v>
      </c>
      <c r="D8970" s="119" t="s">
        <v>112</v>
      </c>
      <c r="E8970" s="120"/>
      <c r="F8970" s="151"/>
    </row>
    <row r="8971" spans="2:6" s="116" customFormat="1" ht="15.75">
      <c r="B8971" s="121">
        <v>41680</v>
      </c>
      <c r="C8971" s="118" t="s">
        <v>94</v>
      </c>
      <c r="D8971" s="119" t="s">
        <v>1316</v>
      </c>
      <c r="E8971" s="120"/>
      <c r="F8971" s="151"/>
    </row>
    <row r="8972" spans="2:6" s="116" customFormat="1" ht="15.75">
      <c r="B8972" s="121">
        <v>41680</v>
      </c>
      <c r="C8972" s="118" t="s">
        <v>94</v>
      </c>
      <c r="D8972" s="119" t="s">
        <v>1108</v>
      </c>
      <c r="E8972" s="120"/>
      <c r="F8972" s="151"/>
    </row>
    <row r="8973" spans="2:6" s="116" customFormat="1" ht="15.75">
      <c r="B8973" s="121">
        <v>41680</v>
      </c>
      <c r="C8973" s="118" t="s">
        <v>155</v>
      </c>
      <c r="D8973" s="119" t="s">
        <v>1503</v>
      </c>
      <c r="E8973" s="117"/>
      <c r="F8973" s="151"/>
    </row>
    <row r="8974" spans="2:6" s="116" customFormat="1" ht="15.75">
      <c r="B8974" s="121">
        <v>41680</v>
      </c>
      <c r="C8974" s="118" t="s">
        <v>184</v>
      </c>
      <c r="D8974" s="119" t="s">
        <v>184</v>
      </c>
      <c r="E8974" s="117"/>
      <c r="F8974" s="151"/>
    </row>
    <row r="8975" spans="2:6" s="116" customFormat="1" ht="15.75">
      <c r="B8975" s="121">
        <v>41680</v>
      </c>
      <c r="C8975" s="118" t="s">
        <v>28</v>
      </c>
      <c r="D8975" s="119" t="s">
        <v>181</v>
      </c>
      <c r="E8975" s="117"/>
      <c r="F8975" s="151"/>
    </row>
    <row r="8976" spans="2:6" s="116" customFormat="1" ht="15.75">
      <c r="B8976" s="121">
        <v>41680</v>
      </c>
      <c r="C8976" s="118" t="s">
        <v>40</v>
      </c>
      <c r="D8976" s="119" t="s">
        <v>43</v>
      </c>
      <c r="E8976" s="120"/>
      <c r="F8976" s="151"/>
    </row>
    <row r="8977" spans="2:6" s="116" customFormat="1" ht="15.75">
      <c r="B8977" s="121">
        <v>41680</v>
      </c>
      <c r="C8977" s="118" t="s">
        <v>392</v>
      </c>
      <c r="D8977" s="119" t="s">
        <v>1115</v>
      </c>
      <c r="E8977" s="117"/>
      <c r="F8977" s="151"/>
    </row>
    <row r="8978" spans="2:6" s="116" customFormat="1" ht="15.75">
      <c r="B8978" s="121">
        <v>41680</v>
      </c>
      <c r="C8978" s="118" t="s">
        <v>94</v>
      </c>
      <c r="D8978" s="119" t="s">
        <v>1196</v>
      </c>
      <c r="E8978" s="120"/>
      <c r="F8978" s="151"/>
    </row>
    <row r="8979" spans="2:6" s="116" customFormat="1" ht="15.75">
      <c r="B8979" s="121">
        <v>41680</v>
      </c>
      <c r="C8979" s="118" t="s">
        <v>40</v>
      </c>
      <c r="D8979" s="119" t="s">
        <v>180</v>
      </c>
      <c r="E8979" s="111"/>
      <c r="F8979" s="151"/>
    </row>
    <row r="8980" spans="2:6" s="116" customFormat="1" ht="15.75">
      <c r="B8980" s="121">
        <v>41680</v>
      </c>
      <c r="C8980" s="118" t="s">
        <v>40</v>
      </c>
      <c r="D8980" s="119" t="s">
        <v>43</v>
      </c>
      <c r="E8980" s="112"/>
      <c r="F8980" s="151"/>
    </row>
    <row r="8981" spans="2:6" s="116" customFormat="1" ht="15.75">
      <c r="B8981" s="121">
        <v>41680</v>
      </c>
      <c r="C8981" s="118" t="s">
        <v>40</v>
      </c>
      <c r="D8981" s="119" t="s">
        <v>180</v>
      </c>
      <c r="E8981" s="112"/>
      <c r="F8981" s="151"/>
    </row>
    <row r="8982" spans="2:6" s="116" customFormat="1">
      <c r="B8982" s="121">
        <v>41680</v>
      </c>
      <c r="C8982" s="118" t="s">
        <v>2</v>
      </c>
      <c r="D8982" s="119" t="s">
        <v>182</v>
      </c>
      <c r="E8982" s="113"/>
      <c r="F8982" s="151"/>
    </row>
    <row r="8983" spans="2:6" s="116" customFormat="1">
      <c r="B8983" s="121">
        <v>41680</v>
      </c>
      <c r="C8983" s="118" t="s">
        <v>2</v>
      </c>
      <c r="D8983" s="119" t="s">
        <v>1403</v>
      </c>
      <c r="E8983" s="32"/>
      <c r="F8983" s="151"/>
    </row>
    <row r="8984" spans="2:6" s="116" customFormat="1" ht="15.75">
      <c r="B8984" s="121">
        <v>41680</v>
      </c>
      <c r="C8984" s="118" t="s">
        <v>2</v>
      </c>
      <c r="D8984" s="118" t="s">
        <v>182</v>
      </c>
      <c r="E8984" s="120"/>
      <c r="F8984" s="151"/>
    </row>
    <row r="8985" spans="2:6" s="116" customFormat="1" ht="15.75">
      <c r="B8985" s="121">
        <v>41680</v>
      </c>
      <c r="C8985" s="118" t="s">
        <v>40</v>
      </c>
      <c r="D8985" s="118" t="s">
        <v>43</v>
      </c>
      <c r="E8985" s="78"/>
      <c r="F8985" s="151"/>
    </row>
    <row r="8986" spans="2:6" s="116" customFormat="1" ht="15.75">
      <c r="B8986" s="121">
        <v>41680</v>
      </c>
      <c r="C8986" s="118" t="s">
        <v>392</v>
      </c>
      <c r="D8986" s="118" t="s">
        <v>1115</v>
      </c>
      <c r="E8986" s="78"/>
      <c r="F8986" s="151"/>
    </row>
    <row r="8987" spans="2:6" s="116" customFormat="1" ht="15.75">
      <c r="B8987" s="121">
        <v>41680</v>
      </c>
      <c r="C8987" s="118" t="s">
        <v>94</v>
      </c>
      <c r="D8987" s="118" t="s">
        <v>1108</v>
      </c>
      <c r="E8987" s="78"/>
      <c r="F8987" s="151"/>
    </row>
    <row r="8988" spans="2:6" s="116" customFormat="1" ht="15.75">
      <c r="B8988" s="121">
        <v>41680</v>
      </c>
      <c r="C8988" s="118" t="s">
        <v>184</v>
      </c>
      <c r="D8988" s="118" t="s">
        <v>2550</v>
      </c>
      <c r="E8988" s="78"/>
      <c r="F8988" s="151"/>
    </row>
    <row r="8989" spans="2:6" s="116" customFormat="1" ht="15.75">
      <c r="B8989" s="121">
        <v>41680</v>
      </c>
      <c r="C8989" s="118" t="s">
        <v>392</v>
      </c>
      <c r="D8989" s="119" t="s">
        <v>1115</v>
      </c>
      <c r="E8989" s="78"/>
      <c r="F8989" s="151"/>
    </row>
    <row r="8990" spans="2:6" s="116" customFormat="1" ht="15.75">
      <c r="B8990" s="121">
        <v>41680</v>
      </c>
      <c r="C8990" s="118" t="s">
        <v>392</v>
      </c>
      <c r="D8990" s="119" t="s">
        <v>1115</v>
      </c>
      <c r="E8990" s="78"/>
      <c r="F8990" s="151"/>
    </row>
    <row r="8991" spans="2:6" s="116" customFormat="1" ht="15.75">
      <c r="B8991" s="121">
        <v>41680</v>
      </c>
      <c r="C8991" s="118" t="s">
        <v>40</v>
      </c>
      <c r="D8991" s="119" t="s">
        <v>43</v>
      </c>
      <c r="E8991" s="9"/>
      <c r="F8991" s="151"/>
    </row>
    <row r="8992" spans="2:6" s="116" customFormat="1" ht="15.75">
      <c r="B8992" s="121">
        <v>41680</v>
      </c>
      <c r="C8992" s="118" t="s">
        <v>28</v>
      </c>
      <c r="D8992" s="119" t="s">
        <v>107</v>
      </c>
      <c r="E8992" s="9"/>
      <c r="F8992" s="151"/>
    </row>
    <row r="8993" spans="2:6" s="116" customFormat="1" ht="15.75">
      <c r="B8993" s="121">
        <v>41680</v>
      </c>
      <c r="C8993" s="118" t="s">
        <v>40</v>
      </c>
      <c r="D8993" s="119" t="s">
        <v>180</v>
      </c>
      <c r="E8993" s="9"/>
      <c r="F8993" s="151"/>
    </row>
    <row r="8994" spans="2:6" s="116" customFormat="1" ht="15.75">
      <c r="B8994" s="121">
        <v>41680</v>
      </c>
      <c r="C8994" s="118" t="s">
        <v>40</v>
      </c>
      <c r="D8994" s="119" t="s">
        <v>43</v>
      </c>
      <c r="E8994" s="9"/>
      <c r="F8994" s="151"/>
    </row>
    <row r="8995" spans="2:6" s="116" customFormat="1" ht="15.75">
      <c r="B8995" s="121">
        <v>41680</v>
      </c>
      <c r="C8995" s="118" t="s">
        <v>184</v>
      </c>
      <c r="D8995" s="119" t="s">
        <v>2546</v>
      </c>
      <c r="E8995" s="9"/>
      <c r="F8995" s="151"/>
    </row>
    <row r="8996" spans="2:6" s="116" customFormat="1" ht="15.75">
      <c r="B8996" s="121">
        <v>41680</v>
      </c>
      <c r="C8996" s="118" t="s">
        <v>40</v>
      </c>
      <c r="D8996" s="119" t="s">
        <v>1349</v>
      </c>
      <c r="E8996" s="9"/>
      <c r="F8996" s="151"/>
    </row>
    <row r="8997" spans="2:6" s="116" customFormat="1" ht="15.75">
      <c r="B8997" s="121">
        <v>41681</v>
      </c>
      <c r="C8997" s="118" t="s">
        <v>40</v>
      </c>
      <c r="D8997" s="119" t="s">
        <v>43</v>
      </c>
      <c r="E8997" s="120"/>
      <c r="F8997" s="151"/>
    </row>
    <row r="8998" spans="2:6" s="116" customFormat="1" ht="15.75">
      <c r="B8998" s="121">
        <v>41681</v>
      </c>
      <c r="C8998" s="118" t="s">
        <v>40</v>
      </c>
      <c r="D8998" s="119" t="s">
        <v>43</v>
      </c>
      <c r="E8998" s="120"/>
      <c r="F8998" s="151"/>
    </row>
    <row r="8999" spans="2:6" s="116" customFormat="1" ht="15.75">
      <c r="B8999" s="121">
        <v>41681</v>
      </c>
      <c r="C8999" s="118" t="s">
        <v>28</v>
      </c>
      <c r="D8999" s="119" t="s">
        <v>1118</v>
      </c>
      <c r="E8999" s="120"/>
      <c r="F8999" s="151"/>
    </row>
    <row r="9000" spans="2:6" s="116" customFormat="1" ht="15.75">
      <c r="B9000" s="121">
        <v>41681</v>
      </c>
      <c r="C9000" s="118" t="s">
        <v>392</v>
      </c>
      <c r="D9000" s="119" t="s">
        <v>1115</v>
      </c>
      <c r="E9000" s="117"/>
      <c r="F9000" s="151"/>
    </row>
    <row r="9001" spans="2:6" s="116" customFormat="1" ht="15.75">
      <c r="B9001" s="121">
        <v>41681</v>
      </c>
      <c r="C9001" s="118" t="s">
        <v>28</v>
      </c>
      <c r="D9001" s="119" t="s">
        <v>126</v>
      </c>
      <c r="E9001" s="117"/>
      <c r="F9001" s="151"/>
    </row>
    <row r="9002" spans="2:6" s="116" customFormat="1" ht="15.75">
      <c r="B9002" s="121">
        <v>41681</v>
      </c>
      <c r="C9002" s="118" t="s">
        <v>40</v>
      </c>
      <c r="D9002" s="119" t="s">
        <v>180</v>
      </c>
      <c r="E9002" s="117"/>
      <c r="F9002" s="151"/>
    </row>
    <row r="9003" spans="2:6" s="116" customFormat="1" ht="15.75">
      <c r="B9003" s="121" t="s">
        <v>1519</v>
      </c>
      <c r="C9003" s="118" t="s">
        <v>155</v>
      </c>
      <c r="D9003" s="119" t="s">
        <v>1110</v>
      </c>
      <c r="E9003" s="120"/>
      <c r="F9003" s="151"/>
    </row>
    <row r="9004" spans="2:6" s="116" customFormat="1" ht="15.75">
      <c r="B9004" s="121" t="s">
        <v>1519</v>
      </c>
      <c r="C9004" s="118" t="s">
        <v>40</v>
      </c>
      <c r="D9004" s="119" t="s">
        <v>1402</v>
      </c>
      <c r="E9004" s="120"/>
      <c r="F9004" s="151"/>
    </row>
    <row r="9005" spans="2:6" s="116" customFormat="1" ht="15.75">
      <c r="B9005" s="121" t="s">
        <v>1519</v>
      </c>
      <c r="C9005" s="118" t="s">
        <v>40</v>
      </c>
      <c r="D9005" s="119" t="s">
        <v>1520</v>
      </c>
      <c r="E9005" s="120"/>
      <c r="F9005" s="151"/>
    </row>
    <row r="9006" spans="2:6" s="116" customFormat="1" ht="15.75">
      <c r="B9006" s="121" t="s">
        <v>1519</v>
      </c>
      <c r="C9006" s="118" t="s">
        <v>40</v>
      </c>
      <c r="D9006" s="119" t="s">
        <v>1192</v>
      </c>
      <c r="E9006" s="117"/>
      <c r="F9006" s="151"/>
    </row>
    <row r="9007" spans="2:6" s="116" customFormat="1" ht="15.75">
      <c r="B9007" s="121" t="s">
        <v>1519</v>
      </c>
      <c r="C9007" s="118" t="s">
        <v>40</v>
      </c>
      <c r="D9007" s="119" t="s">
        <v>1192</v>
      </c>
      <c r="E9007" s="117"/>
      <c r="F9007" s="151"/>
    </row>
    <row r="9008" spans="2:6" s="116" customFormat="1" ht="15.75">
      <c r="B9008" s="121" t="s">
        <v>1519</v>
      </c>
      <c r="C9008" s="118" t="s">
        <v>40</v>
      </c>
      <c r="D9008" s="119" t="s">
        <v>1521</v>
      </c>
      <c r="E9008" s="117"/>
      <c r="F9008" s="151"/>
    </row>
    <row r="9009" spans="2:6" s="116" customFormat="1" ht="15.75">
      <c r="B9009" s="121" t="s">
        <v>1519</v>
      </c>
      <c r="C9009" s="118" t="s">
        <v>184</v>
      </c>
      <c r="D9009" s="119" t="s">
        <v>62</v>
      </c>
      <c r="E9009" s="120"/>
      <c r="F9009" s="151"/>
    </row>
    <row r="9010" spans="2:6" s="116" customFormat="1" ht="15.75">
      <c r="B9010" s="121" t="s">
        <v>1519</v>
      </c>
      <c r="C9010" s="118" t="s">
        <v>94</v>
      </c>
      <c r="D9010" s="119" t="s">
        <v>1522</v>
      </c>
      <c r="E9010" s="117"/>
      <c r="F9010" s="151"/>
    </row>
    <row r="9011" spans="2:6" s="116" customFormat="1" ht="15.75">
      <c r="B9011" s="121" t="s">
        <v>1519</v>
      </c>
      <c r="C9011" s="118" t="s">
        <v>28</v>
      </c>
      <c r="D9011" s="119" t="s">
        <v>431</v>
      </c>
      <c r="E9011" s="120"/>
      <c r="F9011" s="151"/>
    </row>
    <row r="9012" spans="2:6" s="116" customFormat="1" ht="15.75">
      <c r="B9012" s="121" t="s">
        <v>1519</v>
      </c>
      <c r="C9012" s="118" t="s">
        <v>28</v>
      </c>
      <c r="D9012" s="119" t="s">
        <v>1287</v>
      </c>
      <c r="E9012" s="111"/>
      <c r="F9012" s="151"/>
    </row>
    <row r="9013" spans="2:6" s="116" customFormat="1" ht="15.75">
      <c r="B9013" s="121" t="s">
        <v>1519</v>
      </c>
      <c r="C9013" s="118" t="s">
        <v>184</v>
      </c>
      <c r="D9013" s="119" t="s">
        <v>62</v>
      </c>
      <c r="E9013" s="112"/>
      <c r="F9013" s="151"/>
    </row>
    <row r="9014" spans="2:6" s="116" customFormat="1" ht="15.75">
      <c r="B9014" s="121" t="s">
        <v>1519</v>
      </c>
      <c r="C9014" s="118" t="s">
        <v>2</v>
      </c>
      <c r="D9014" s="119" t="s">
        <v>182</v>
      </c>
      <c r="E9014" s="112"/>
      <c r="F9014" s="151"/>
    </row>
    <row r="9015" spans="2:6" s="116" customFormat="1">
      <c r="B9015" s="121" t="s">
        <v>1519</v>
      </c>
      <c r="C9015" s="118" t="s">
        <v>28</v>
      </c>
      <c r="D9015" s="119" t="s">
        <v>431</v>
      </c>
      <c r="E9015" s="113"/>
      <c r="F9015" s="151"/>
    </row>
    <row r="9016" spans="2:6" s="116" customFormat="1">
      <c r="B9016" s="121" t="s">
        <v>1519</v>
      </c>
      <c r="C9016" s="118" t="s">
        <v>184</v>
      </c>
      <c r="D9016" s="119" t="s">
        <v>62</v>
      </c>
      <c r="E9016" s="32"/>
      <c r="F9016" s="151"/>
    </row>
    <row r="9017" spans="2:6" s="116" customFormat="1" ht="15.75">
      <c r="B9017" s="121" t="s">
        <v>1519</v>
      </c>
      <c r="C9017" s="118" t="s">
        <v>2</v>
      </c>
      <c r="D9017" s="118" t="s">
        <v>105</v>
      </c>
      <c r="E9017" s="120"/>
      <c r="F9017" s="151"/>
    </row>
    <row r="9018" spans="2:6" s="116" customFormat="1" ht="15.75">
      <c r="B9018" s="121" t="s">
        <v>1519</v>
      </c>
      <c r="C9018" s="118" t="s">
        <v>18</v>
      </c>
      <c r="D9018" s="118" t="s">
        <v>112</v>
      </c>
      <c r="E9018" s="78"/>
      <c r="F9018" s="151"/>
    </row>
    <row r="9019" spans="2:6" s="116" customFormat="1" ht="15.75">
      <c r="B9019" s="121" t="s">
        <v>1519</v>
      </c>
      <c r="C9019" s="118" t="s">
        <v>28</v>
      </c>
      <c r="D9019" s="118" t="s">
        <v>549</v>
      </c>
      <c r="E9019" s="78"/>
      <c r="F9019" s="151"/>
    </row>
    <row r="9020" spans="2:6" s="116" customFormat="1" ht="15.75">
      <c r="B9020" s="121" t="s">
        <v>1519</v>
      </c>
      <c r="C9020" s="118" t="s">
        <v>184</v>
      </c>
      <c r="D9020" s="118" t="s">
        <v>62</v>
      </c>
      <c r="E9020" s="78"/>
      <c r="F9020" s="151"/>
    </row>
    <row r="9021" spans="2:6" s="116" customFormat="1" ht="15.75">
      <c r="B9021" s="121" t="s">
        <v>1519</v>
      </c>
      <c r="C9021" s="118" t="s">
        <v>40</v>
      </c>
      <c r="D9021" s="118" t="s">
        <v>1402</v>
      </c>
      <c r="E9021" s="78"/>
      <c r="F9021" s="151"/>
    </row>
    <row r="9022" spans="2:6" s="116" customFormat="1" ht="15.75">
      <c r="B9022" s="121" t="s">
        <v>1519</v>
      </c>
      <c r="C9022" s="118" t="s">
        <v>40</v>
      </c>
      <c r="D9022" s="118" t="s">
        <v>1218</v>
      </c>
      <c r="E9022" s="78"/>
      <c r="F9022" s="151"/>
    </row>
    <row r="9023" spans="2:6" s="116" customFormat="1" ht="15.75">
      <c r="B9023" s="121" t="s">
        <v>1523</v>
      </c>
      <c r="C9023" s="118" t="s">
        <v>28</v>
      </c>
      <c r="D9023" s="119" t="s">
        <v>549</v>
      </c>
      <c r="E9023" s="120"/>
      <c r="F9023" s="151"/>
    </row>
    <row r="9024" spans="2:6" s="116" customFormat="1" ht="15.75">
      <c r="B9024" s="121" t="s">
        <v>1523</v>
      </c>
      <c r="C9024" s="118" t="s">
        <v>392</v>
      </c>
      <c r="D9024" s="119" t="s">
        <v>1115</v>
      </c>
      <c r="E9024" s="120"/>
      <c r="F9024" s="151"/>
    </row>
    <row r="9025" spans="2:6" s="116" customFormat="1" ht="15.75">
      <c r="B9025" s="121" t="s">
        <v>1523</v>
      </c>
      <c r="C9025" s="118" t="s">
        <v>40</v>
      </c>
      <c r="D9025" s="119" t="s">
        <v>180</v>
      </c>
      <c r="E9025" s="120"/>
      <c r="F9025" s="151"/>
    </row>
    <row r="9026" spans="2:6" s="116" customFormat="1" ht="15.75">
      <c r="B9026" s="121" t="s">
        <v>1523</v>
      </c>
      <c r="C9026" s="118" t="s">
        <v>40</v>
      </c>
      <c r="D9026" s="119" t="s">
        <v>1451</v>
      </c>
      <c r="E9026" s="117"/>
      <c r="F9026" s="151"/>
    </row>
    <row r="9027" spans="2:6" s="116" customFormat="1" ht="15.75">
      <c r="B9027" s="121" t="s">
        <v>1523</v>
      </c>
      <c r="C9027" s="118" t="s">
        <v>2</v>
      </c>
      <c r="D9027" s="119" t="s">
        <v>182</v>
      </c>
      <c r="E9027" s="117"/>
      <c r="F9027" s="151"/>
    </row>
    <row r="9028" spans="2:6" s="116" customFormat="1" ht="15.75">
      <c r="B9028" s="121" t="s">
        <v>1523</v>
      </c>
      <c r="C9028" s="118" t="s">
        <v>94</v>
      </c>
      <c r="D9028" s="119" t="s">
        <v>1108</v>
      </c>
      <c r="E9028" s="117"/>
      <c r="F9028" s="151"/>
    </row>
    <row r="9029" spans="2:6" s="116" customFormat="1" ht="15.75">
      <c r="B9029" s="121" t="s">
        <v>1523</v>
      </c>
      <c r="C9029" s="118" t="s">
        <v>184</v>
      </c>
      <c r="D9029" s="119" t="s">
        <v>2545</v>
      </c>
      <c r="E9029" s="117"/>
      <c r="F9029" s="151"/>
    </row>
    <row r="9030" spans="2:6" s="116" customFormat="1" ht="15.75">
      <c r="B9030" s="121" t="s">
        <v>1523</v>
      </c>
      <c r="C9030" s="118" t="s">
        <v>94</v>
      </c>
      <c r="D9030" s="119" t="s">
        <v>1196</v>
      </c>
      <c r="E9030" s="120"/>
      <c r="F9030" s="151"/>
    </row>
    <row r="9031" spans="2:6" s="116" customFormat="1" ht="15.75">
      <c r="B9031" s="121" t="s">
        <v>1523</v>
      </c>
      <c r="C9031" s="118" t="s">
        <v>40</v>
      </c>
      <c r="D9031" s="119" t="s">
        <v>43</v>
      </c>
      <c r="E9031" s="111"/>
      <c r="F9031" s="151"/>
    </row>
    <row r="9032" spans="2:6" s="116" customFormat="1" ht="15.75">
      <c r="B9032" s="121" t="s">
        <v>1523</v>
      </c>
      <c r="C9032" s="118" t="s">
        <v>392</v>
      </c>
      <c r="D9032" s="119" t="s">
        <v>1115</v>
      </c>
      <c r="E9032" s="112"/>
      <c r="F9032" s="151"/>
    </row>
    <row r="9033" spans="2:6" s="116" customFormat="1" ht="15.75">
      <c r="B9033" s="121" t="s">
        <v>1523</v>
      </c>
      <c r="C9033" s="118" t="s">
        <v>94</v>
      </c>
      <c r="D9033" s="119" t="s">
        <v>1196</v>
      </c>
      <c r="E9033" s="112"/>
      <c r="F9033" s="151"/>
    </row>
    <row r="9034" spans="2:6" s="116" customFormat="1">
      <c r="B9034" s="121" t="s">
        <v>1523</v>
      </c>
      <c r="C9034" s="118" t="s">
        <v>40</v>
      </c>
      <c r="D9034" s="119" t="s">
        <v>180</v>
      </c>
      <c r="E9034" s="113"/>
      <c r="F9034" s="151"/>
    </row>
    <row r="9035" spans="2:6" s="116" customFormat="1">
      <c r="B9035" s="121" t="s">
        <v>1523</v>
      </c>
      <c r="C9035" s="118" t="s">
        <v>184</v>
      </c>
      <c r="D9035" s="118" t="s">
        <v>2550</v>
      </c>
      <c r="E9035" s="32"/>
      <c r="F9035" s="151"/>
    </row>
    <row r="9036" spans="2:6" s="116" customFormat="1" ht="15.75">
      <c r="B9036" s="121" t="s">
        <v>1523</v>
      </c>
      <c r="C9036" s="118" t="s">
        <v>40</v>
      </c>
      <c r="D9036" s="119" t="s">
        <v>180</v>
      </c>
      <c r="E9036" s="120"/>
      <c r="F9036" s="151"/>
    </row>
    <row r="9037" spans="2:6" s="116" customFormat="1" ht="15.75">
      <c r="B9037" s="121" t="s">
        <v>1523</v>
      </c>
      <c r="C9037" s="118" t="s">
        <v>392</v>
      </c>
      <c r="D9037" s="118" t="s">
        <v>1115</v>
      </c>
      <c r="E9037" s="78"/>
      <c r="F9037" s="151"/>
    </row>
    <row r="9038" spans="2:6" s="116" customFormat="1" ht="15.75">
      <c r="B9038" s="121" t="s">
        <v>1523</v>
      </c>
      <c r="C9038" s="118" t="s">
        <v>392</v>
      </c>
      <c r="D9038" s="118" t="s">
        <v>1115</v>
      </c>
      <c r="E9038" s="78"/>
      <c r="F9038" s="151"/>
    </row>
    <row r="9039" spans="2:6" s="116" customFormat="1" ht="15.75">
      <c r="B9039" s="121" t="s">
        <v>1523</v>
      </c>
      <c r="C9039" s="118" t="s">
        <v>2</v>
      </c>
      <c r="D9039" s="118" t="s">
        <v>182</v>
      </c>
      <c r="E9039" s="78"/>
      <c r="F9039" s="151"/>
    </row>
    <row r="9040" spans="2:6" s="116" customFormat="1" ht="15.75">
      <c r="B9040" s="121" t="s">
        <v>1523</v>
      </c>
      <c r="C9040" s="118" t="s">
        <v>94</v>
      </c>
      <c r="D9040" s="118" t="s">
        <v>1108</v>
      </c>
      <c r="E9040" s="78"/>
      <c r="F9040" s="151"/>
    </row>
    <row r="9041" spans="2:6" s="116" customFormat="1" ht="15.75">
      <c r="B9041" s="121" t="s">
        <v>1523</v>
      </c>
      <c r="C9041" s="118" t="s">
        <v>94</v>
      </c>
      <c r="D9041" s="118" t="s">
        <v>1108</v>
      </c>
      <c r="E9041" s="78"/>
      <c r="F9041" s="151"/>
    </row>
    <row r="9042" spans="2:6" s="116" customFormat="1" ht="15.75">
      <c r="B9042" s="121" t="s">
        <v>1523</v>
      </c>
      <c r="C9042" s="118" t="s">
        <v>94</v>
      </c>
      <c r="D9042" s="118" t="s">
        <v>1108</v>
      </c>
      <c r="E9042" s="78"/>
      <c r="F9042" s="151"/>
    </row>
    <row r="9043" spans="2:6" s="116" customFormat="1" ht="15.75">
      <c r="B9043" s="121" t="s">
        <v>1523</v>
      </c>
      <c r="C9043" s="118" t="s">
        <v>2</v>
      </c>
      <c r="D9043" s="118" t="s">
        <v>106</v>
      </c>
      <c r="E9043" s="9"/>
      <c r="F9043" s="151"/>
    </row>
    <row r="9044" spans="2:6" s="116" customFormat="1" ht="15.75">
      <c r="B9044" s="121" t="s">
        <v>1524</v>
      </c>
      <c r="C9044" s="118" t="s">
        <v>2</v>
      </c>
      <c r="D9044" s="119" t="s">
        <v>1525</v>
      </c>
      <c r="E9044" s="120"/>
      <c r="F9044" s="151"/>
    </row>
    <row r="9045" spans="2:6" s="116" customFormat="1" ht="15.75">
      <c r="B9045" s="121" t="s">
        <v>1524</v>
      </c>
      <c r="C9045" s="118" t="s">
        <v>2</v>
      </c>
      <c r="D9045" s="119" t="s">
        <v>182</v>
      </c>
      <c r="E9045" s="120"/>
      <c r="F9045" s="151"/>
    </row>
    <row r="9046" spans="2:6" s="116" customFormat="1" ht="15.75">
      <c r="B9046" s="121" t="s">
        <v>1524</v>
      </c>
      <c r="C9046" s="118" t="s">
        <v>40</v>
      </c>
      <c r="D9046" s="119" t="s">
        <v>180</v>
      </c>
      <c r="E9046" s="120"/>
      <c r="F9046" s="151"/>
    </row>
    <row r="9047" spans="2:6" s="116" customFormat="1" ht="15.75">
      <c r="B9047" s="121" t="s">
        <v>1524</v>
      </c>
      <c r="C9047" s="118" t="s">
        <v>40</v>
      </c>
      <c r="D9047" s="119" t="s">
        <v>180</v>
      </c>
      <c r="E9047" s="117"/>
      <c r="F9047" s="151"/>
    </row>
    <row r="9048" spans="2:6" s="116" customFormat="1" ht="15.75">
      <c r="B9048" s="121" t="s">
        <v>1524</v>
      </c>
      <c r="C9048" s="118" t="s">
        <v>40</v>
      </c>
      <c r="D9048" s="119" t="s">
        <v>1218</v>
      </c>
      <c r="E9048" s="117"/>
      <c r="F9048" s="151"/>
    </row>
    <row r="9049" spans="2:6" s="116" customFormat="1" ht="15.75">
      <c r="B9049" s="121" t="s">
        <v>1524</v>
      </c>
      <c r="C9049" s="118" t="s">
        <v>2</v>
      </c>
      <c r="D9049" s="119" t="s">
        <v>182</v>
      </c>
      <c r="E9049" s="117"/>
      <c r="F9049" s="151"/>
    </row>
    <row r="9050" spans="2:6" s="116" customFormat="1" ht="15.75">
      <c r="B9050" s="121" t="s">
        <v>1524</v>
      </c>
      <c r="C9050" s="118" t="s">
        <v>2</v>
      </c>
      <c r="D9050" s="119" t="s">
        <v>105</v>
      </c>
      <c r="E9050" s="120"/>
      <c r="F9050" s="151"/>
    </row>
    <row r="9051" spans="2:6" s="116" customFormat="1" ht="15.75">
      <c r="B9051" s="121" t="s">
        <v>1524</v>
      </c>
      <c r="C9051" s="118" t="s">
        <v>40</v>
      </c>
      <c r="D9051" s="119" t="s">
        <v>180</v>
      </c>
      <c r="E9051" s="117"/>
      <c r="F9051" s="151"/>
    </row>
    <row r="9052" spans="2:6" s="116" customFormat="1" ht="15.75">
      <c r="B9052" s="121" t="s">
        <v>1524</v>
      </c>
      <c r="C9052" s="118" t="s">
        <v>184</v>
      </c>
      <c r="D9052" s="119" t="s">
        <v>62</v>
      </c>
      <c r="E9052" s="120"/>
      <c r="F9052" s="151"/>
    </row>
    <row r="9053" spans="2:6" s="116" customFormat="1" ht="15.75">
      <c r="B9053" s="121" t="s">
        <v>1524</v>
      </c>
      <c r="C9053" s="118" t="s">
        <v>28</v>
      </c>
      <c r="D9053" s="119" t="s">
        <v>181</v>
      </c>
      <c r="E9053" s="111"/>
      <c r="F9053" s="151"/>
    </row>
    <row r="9054" spans="2:6" s="116" customFormat="1" ht="15.75">
      <c r="B9054" s="121" t="s">
        <v>1524</v>
      </c>
      <c r="C9054" s="118" t="s">
        <v>94</v>
      </c>
      <c r="D9054" s="119" t="s">
        <v>1410</v>
      </c>
      <c r="E9054" s="112"/>
      <c r="F9054" s="151"/>
    </row>
    <row r="9055" spans="2:6" s="116" customFormat="1" ht="15.75">
      <c r="B9055" s="121" t="s">
        <v>1524</v>
      </c>
      <c r="C9055" s="118" t="s">
        <v>155</v>
      </c>
      <c r="D9055" s="119" t="s">
        <v>1246</v>
      </c>
      <c r="E9055" s="112"/>
      <c r="F9055" s="151"/>
    </row>
    <row r="9056" spans="2:6" s="116" customFormat="1">
      <c r="B9056" s="121" t="s">
        <v>1524</v>
      </c>
      <c r="C9056" s="118" t="s">
        <v>40</v>
      </c>
      <c r="D9056" s="119" t="s">
        <v>180</v>
      </c>
      <c r="E9056" s="113"/>
      <c r="F9056" s="151"/>
    </row>
    <row r="9057" spans="2:6" s="116" customFormat="1">
      <c r="B9057" s="121" t="s">
        <v>1524</v>
      </c>
      <c r="C9057" s="118" t="s">
        <v>2</v>
      </c>
      <c r="D9057" s="119" t="s">
        <v>182</v>
      </c>
      <c r="E9057" s="32"/>
      <c r="F9057" s="151"/>
    </row>
    <row r="9058" spans="2:6" s="116" customFormat="1" ht="15.75">
      <c r="B9058" s="121" t="s">
        <v>1524</v>
      </c>
      <c r="C9058" s="118" t="s">
        <v>155</v>
      </c>
      <c r="D9058" s="118" t="s">
        <v>1246</v>
      </c>
      <c r="E9058" s="120"/>
      <c r="F9058" s="151"/>
    </row>
    <row r="9059" spans="2:6" s="116" customFormat="1" ht="15.75">
      <c r="B9059" s="121" t="s">
        <v>1524</v>
      </c>
      <c r="C9059" s="118" t="s">
        <v>28</v>
      </c>
      <c r="D9059" s="118" t="s">
        <v>1187</v>
      </c>
      <c r="E9059" s="78"/>
      <c r="F9059" s="151"/>
    </row>
    <row r="9060" spans="2:6" s="116" customFormat="1" ht="15.75">
      <c r="B9060" s="121">
        <v>41685</v>
      </c>
      <c r="C9060" s="118" t="s">
        <v>40</v>
      </c>
      <c r="D9060" s="119" t="s">
        <v>180</v>
      </c>
      <c r="E9060" s="120" t="s">
        <v>1104</v>
      </c>
      <c r="F9060" s="151"/>
    </row>
    <row r="9061" spans="2:6" s="116" customFormat="1" ht="15.75">
      <c r="B9061" s="121">
        <v>41685</v>
      </c>
      <c r="C9061" s="118" t="s">
        <v>2</v>
      </c>
      <c r="D9061" s="118" t="s">
        <v>182</v>
      </c>
      <c r="E9061" s="120" t="s">
        <v>1104</v>
      </c>
      <c r="F9061" s="151"/>
    </row>
    <row r="9062" spans="2:6" s="116" customFormat="1" ht="15.75">
      <c r="B9062" s="121">
        <v>41685</v>
      </c>
      <c r="C9062" s="118" t="s">
        <v>40</v>
      </c>
      <c r="D9062" s="118" t="s">
        <v>43</v>
      </c>
      <c r="E9062" s="120" t="s">
        <v>1104</v>
      </c>
      <c r="F9062" s="151"/>
    </row>
    <row r="9063" spans="2:6" s="116" customFormat="1" ht="15.75">
      <c r="B9063" s="121">
        <v>41685</v>
      </c>
      <c r="C9063" s="118" t="s">
        <v>94</v>
      </c>
      <c r="D9063" s="118" t="s">
        <v>1108</v>
      </c>
      <c r="E9063" s="117" t="s">
        <v>1104</v>
      </c>
      <c r="F9063" s="151"/>
    </row>
    <row r="9064" spans="2:6" s="116" customFormat="1" ht="15.75">
      <c r="B9064" s="121">
        <v>41685</v>
      </c>
      <c r="C9064" s="118" t="s">
        <v>184</v>
      </c>
      <c r="D9064" s="118" t="s">
        <v>2550</v>
      </c>
      <c r="E9064" s="117" t="s">
        <v>1104</v>
      </c>
      <c r="F9064" s="151"/>
    </row>
    <row r="9065" spans="2:6" s="116" customFormat="1" ht="15.75">
      <c r="B9065" s="121">
        <v>41685</v>
      </c>
      <c r="C9065" s="118" t="s">
        <v>28</v>
      </c>
      <c r="D9065" s="119" t="s">
        <v>107</v>
      </c>
      <c r="E9065" s="120" t="s">
        <v>1104</v>
      </c>
      <c r="F9065" s="151"/>
    </row>
    <row r="9066" spans="2:6" s="116" customFormat="1" ht="15.75">
      <c r="B9066" s="121">
        <v>41685</v>
      </c>
      <c r="C9066" s="118" t="s">
        <v>40</v>
      </c>
      <c r="D9066" s="119" t="s">
        <v>180</v>
      </c>
      <c r="E9066" s="120" t="s">
        <v>1104</v>
      </c>
      <c r="F9066" s="151"/>
    </row>
    <row r="9067" spans="2:6" s="116" customFormat="1" ht="15.75">
      <c r="B9067" s="121">
        <v>41685</v>
      </c>
      <c r="C9067" s="118" t="s">
        <v>94</v>
      </c>
      <c r="D9067" s="119" t="s">
        <v>1108</v>
      </c>
      <c r="E9067" s="120" t="s">
        <v>1104</v>
      </c>
      <c r="F9067" s="151"/>
    </row>
    <row r="9068" spans="2:6" s="116" customFormat="1" ht="15.75">
      <c r="B9068" s="121">
        <v>41685</v>
      </c>
      <c r="C9068" s="118" t="s">
        <v>40</v>
      </c>
      <c r="D9068" s="119" t="s">
        <v>180</v>
      </c>
      <c r="E9068" s="117" t="s">
        <v>1104</v>
      </c>
      <c r="F9068" s="151"/>
    </row>
    <row r="9069" spans="2:6" s="116" customFormat="1" ht="15.75">
      <c r="B9069" s="121">
        <v>41685</v>
      </c>
      <c r="C9069" s="118" t="s">
        <v>18</v>
      </c>
      <c r="D9069" s="119" t="s">
        <v>1526</v>
      </c>
      <c r="E9069" s="117" t="s">
        <v>1104</v>
      </c>
      <c r="F9069" s="151"/>
    </row>
    <row r="9070" spans="2:6" s="116" customFormat="1" ht="15.75">
      <c r="B9070" s="121">
        <v>41685</v>
      </c>
      <c r="C9070" s="118" t="s">
        <v>28</v>
      </c>
      <c r="D9070" s="119" t="s">
        <v>107</v>
      </c>
      <c r="E9070" s="117" t="s">
        <v>1104</v>
      </c>
      <c r="F9070" s="151"/>
    </row>
    <row r="9071" spans="2:6" s="116" customFormat="1" ht="15.75">
      <c r="B9071" s="121">
        <v>41685</v>
      </c>
      <c r="C9071" s="118" t="s">
        <v>40</v>
      </c>
      <c r="D9071" s="119" t="s">
        <v>180</v>
      </c>
      <c r="E9071" s="120" t="s">
        <v>1104</v>
      </c>
      <c r="F9071" s="151"/>
    </row>
    <row r="9072" spans="2:6" s="116" customFormat="1">
      <c r="B9072" s="121">
        <v>41685</v>
      </c>
      <c r="C9072" s="118" t="s">
        <v>40</v>
      </c>
      <c r="D9072" s="119" t="s">
        <v>180</v>
      </c>
      <c r="E9072" s="163" t="s">
        <v>1104</v>
      </c>
      <c r="F9072" s="151"/>
    </row>
    <row r="9073" spans="2:6" s="116" customFormat="1">
      <c r="B9073" s="121">
        <v>41685</v>
      </c>
      <c r="C9073" s="118" t="s">
        <v>94</v>
      </c>
      <c r="D9073" s="119" t="s">
        <v>1108</v>
      </c>
      <c r="E9073" s="164" t="s">
        <v>1104</v>
      </c>
      <c r="F9073" s="151"/>
    </row>
    <row r="9074" spans="2:6" s="116" customFormat="1" ht="15.75">
      <c r="B9074" s="121">
        <v>41685</v>
      </c>
      <c r="C9074" s="118" t="s">
        <v>2</v>
      </c>
      <c r="D9074" s="118" t="s">
        <v>182</v>
      </c>
      <c r="E9074" s="120" t="s">
        <v>1104</v>
      </c>
      <c r="F9074" s="151"/>
    </row>
    <row r="9075" spans="2:6" s="116" customFormat="1" ht="15.75">
      <c r="B9075" s="121">
        <v>41685</v>
      </c>
      <c r="C9075" s="118" t="s">
        <v>2</v>
      </c>
      <c r="D9075" s="118" t="s">
        <v>182</v>
      </c>
      <c r="E9075" s="78" t="s">
        <v>1104</v>
      </c>
      <c r="F9075" s="151"/>
    </row>
    <row r="9076" spans="2:6" s="116" customFormat="1" ht="15.75">
      <c r="B9076" s="121" t="s">
        <v>1527</v>
      </c>
      <c r="C9076" s="118" t="s">
        <v>40</v>
      </c>
      <c r="D9076" s="119" t="s">
        <v>1528</v>
      </c>
      <c r="E9076" s="120"/>
      <c r="F9076" s="151"/>
    </row>
    <row r="9077" spans="2:6" s="116" customFormat="1" ht="15.75">
      <c r="B9077" s="121" t="s">
        <v>1527</v>
      </c>
      <c r="C9077" s="118" t="s">
        <v>40</v>
      </c>
      <c r="D9077" s="119" t="s">
        <v>1528</v>
      </c>
      <c r="E9077" s="120"/>
      <c r="F9077" s="151"/>
    </row>
    <row r="9078" spans="2:6" s="116" customFormat="1" ht="15.75">
      <c r="B9078" s="121" t="s">
        <v>1527</v>
      </c>
      <c r="C9078" s="118" t="s">
        <v>40</v>
      </c>
      <c r="D9078" s="119" t="s">
        <v>1521</v>
      </c>
      <c r="E9078" s="120"/>
      <c r="F9078" s="151"/>
    </row>
    <row r="9079" spans="2:6" s="116" customFormat="1" ht="15.75">
      <c r="B9079" s="121" t="s">
        <v>1527</v>
      </c>
      <c r="C9079" s="118" t="s">
        <v>184</v>
      </c>
      <c r="D9079" s="119" t="s">
        <v>1529</v>
      </c>
      <c r="E9079" s="117"/>
      <c r="F9079" s="151"/>
    </row>
    <row r="9080" spans="2:6" s="116" customFormat="1" ht="15.75">
      <c r="B9080" s="121" t="s">
        <v>1527</v>
      </c>
      <c r="C9080" s="118" t="s">
        <v>184</v>
      </c>
      <c r="D9080" s="118" t="s">
        <v>2550</v>
      </c>
      <c r="E9080" s="117"/>
      <c r="F9080" s="151"/>
    </row>
    <row r="9081" spans="2:6" s="116" customFormat="1" ht="15.75">
      <c r="B9081" s="121" t="s">
        <v>1527</v>
      </c>
      <c r="C9081" s="118" t="s">
        <v>956</v>
      </c>
      <c r="D9081" s="119" t="s">
        <v>1424</v>
      </c>
      <c r="E9081" s="117"/>
      <c r="F9081" s="151"/>
    </row>
    <row r="9082" spans="2:6" s="116" customFormat="1" ht="15.75">
      <c r="B9082" s="121" t="s">
        <v>1527</v>
      </c>
      <c r="C9082" s="118" t="s">
        <v>184</v>
      </c>
      <c r="D9082" s="119" t="s">
        <v>2550</v>
      </c>
      <c r="E9082" s="120"/>
      <c r="F9082" s="151"/>
    </row>
    <row r="9083" spans="2:6" s="116" customFormat="1" ht="15.75">
      <c r="B9083" s="121" t="s">
        <v>1527</v>
      </c>
      <c r="C9083" s="118" t="s">
        <v>40</v>
      </c>
      <c r="D9083" s="119" t="s">
        <v>180</v>
      </c>
      <c r="E9083" s="117"/>
      <c r="F9083" s="151"/>
    </row>
    <row r="9084" spans="2:6" s="116" customFormat="1" ht="15.75">
      <c r="B9084" s="121" t="s">
        <v>1527</v>
      </c>
      <c r="C9084" s="118" t="s">
        <v>28</v>
      </c>
      <c r="D9084" s="119" t="s">
        <v>850</v>
      </c>
      <c r="E9084" s="120"/>
      <c r="F9084" s="151"/>
    </row>
    <row r="9085" spans="2:6" s="116" customFormat="1" ht="15.75">
      <c r="B9085" s="121" t="s">
        <v>1527</v>
      </c>
      <c r="C9085" s="118" t="s">
        <v>2</v>
      </c>
      <c r="D9085" s="119" t="s">
        <v>182</v>
      </c>
      <c r="E9085" s="111"/>
      <c r="F9085" s="151"/>
    </row>
    <row r="9086" spans="2:6" s="116" customFormat="1" ht="15.75">
      <c r="B9086" s="121" t="s">
        <v>1527</v>
      </c>
      <c r="C9086" s="118" t="s">
        <v>155</v>
      </c>
      <c r="D9086" s="119" t="s">
        <v>1110</v>
      </c>
      <c r="E9086" s="112"/>
      <c r="F9086" s="151"/>
    </row>
    <row r="9087" spans="2:6" s="116" customFormat="1" ht="15.75">
      <c r="B9087" s="121" t="s">
        <v>1527</v>
      </c>
      <c r="C9087" s="118" t="s">
        <v>40</v>
      </c>
      <c r="D9087" s="119" t="s">
        <v>180</v>
      </c>
      <c r="E9087" s="112"/>
      <c r="F9087" s="151"/>
    </row>
    <row r="9088" spans="2:6" s="116" customFormat="1">
      <c r="B9088" s="121" t="s">
        <v>1527</v>
      </c>
      <c r="C9088" s="118" t="s">
        <v>392</v>
      </c>
      <c r="D9088" s="119" t="s">
        <v>1296</v>
      </c>
      <c r="E9088" s="113"/>
      <c r="F9088" s="151"/>
    </row>
    <row r="9089" spans="2:6" s="116" customFormat="1">
      <c r="B9089" s="121" t="s">
        <v>1527</v>
      </c>
      <c r="C9089" s="118" t="s">
        <v>40</v>
      </c>
      <c r="D9089" s="119" t="s">
        <v>180</v>
      </c>
      <c r="E9089" s="32"/>
      <c r="F9089" s="151"/>
    </row>
    <row r="9090" spans="2:6" s="116" customFormat="1" ht="15.75">
      <c r="B9090" s="121" t="s">
        <v>1527</v>
      </c>
      <c r="C9090" s="118" t="s">
        <v>184</v>
      </c>
      <c r="D9090" s="118" t="s">
        <v>2544</v>
      </c>
      <c r="E9090" s="120"/>
      <c r="F9090" s="151"/>
    </row>
    <row r="9091" spans="2:6" s="116" customFormat="1" ht="15.75">
      <c r="B9091" s="121" t="s">
        <v>1527</v>
      </c>
      <c r="C9091" s="118" t="s">
        <v>2</v>
      </c>
      <c r="D9091" s="118" t="s">
        <v>182</v>
      </c>
      <c r="E9091" s="78"/>
      <c r="F9091" s="151"/>
    </row>
    <row r="9092" spans="2:6" s="116" customFormat="1" ht="15.75">
      <c r="B9092" s="121" t="s">
        <v>1530</v>
      </c>
      <c r="C9092" s="118" t="s">
        <v>40</v>
      </c>
      <c r="D9092" s="119" t="s">
        <v>180</v>
      </c>
      <c r="E9092" s="120"/>
      <c r="F9092" s="151"/>
    </row>
    <row r="9093" spans="2:6" s="116" customFormat="1" ht="15.75">
      <c r="B9093" s="121" t="s">
        <v>1530</v>
      </c>
      <c r="C9093" s="118" t="s">
        <v>28</v>
      </c>
      <c r="D9093" s="119" t="s">
        <v>107</v>
      </c>
      <c r="E9093" s="120"/>
      <c r="F9093" s="151"/>
    </row>
    <row r="9094" spans="2:6" s="116" customFormat="1" ht="15.75">
      <c r="B9094" s="121" t="s">
        <v>1530</v>
      </c>
      <c r="C9094" s="118" t="s">
        <v>392</v>
      </c>
      <c r="D9094" s="119" t="s">
        <v>1115</v>
      </c>
      <c r="E9094" s="120"/>
      <c r="F9094" s="151"/>
    </row>
    <row r="9095" spans="2:6" s="116" customFormat="1" ht="15.75">
      <c r="B9095" s="121" t="s">
        <v>1530</v>
      </c>
      <c r="C9095" s="118" t="s">
        <v>155</v>
      </c>
      <c r="D9095" s="119" t="s">
        <v>1110</v>
      </c>
      <c r="E9095" s="117"/>
      <c r="F9095" s="151"/>
    </row>
    <row r="9096" spans="2:6" s="116" customFormat="1" ht="15.75">
      <c r="B9096" s="121" t="s">
        <v>1530</v>
      </c>
      <c r="C9096" s="118" t="s">
        <v>40</v>
      </c>
      <c r="D9096" s="119" t="s">
        <v>180</v>
      </c>
      <c r="E9096" s="117"/>
      <c r="F9096" s="151"/>
    </row>
    <row r="9097" spans="2:6" s="116" customFormat="1" ht="15.75">
      <c r="B9097" s="121" t="s">
        <v>1530</v>
      </c>
      <c r="C9097" s="118" t="s">
        <v>2</v>
      </c>
      <c r="D9097" s="119" t="s">
        <v>1403</v>
      </c>
      <c r="E9097" s="117"/>
      <c r="F9097" s="151"/>
    </row>
    <row r="9098" spans="2:6" s="116" customFormat="1" ht="15.75">
      <c r="B9098" s="121" t="s">
        <v>1530</v>
      </c>
      <c r="C9098" s="118" t="s">
        <v>2</v>
      </c>
      <c r="D9098" s="119" t="s">
        <v>182</v>
      </c>
      <c r="E9098" s="120"/>
      <c r="F9098" s="151"/>
    </row>
    <row r="9099" spans="2:6" s="116" customFormat="1" ht="15.75">
      <c r="B9099" s="121" t="s">
        <v>1530</v>
      </c>
      <c r="C9099" s="118" t="s">
        <v>40</v>
      </c>
      <c r="D9099" s="119" t="s">
        <v>1473</v>
      </c>
      <c r="E9099" s="117"/>
      <c r="F9099" s="151"/>
    </row>
    <row r="9100" spans="2:6" s="116" customFormat="1" ht="15.75">
      <c r="B9100" s="121" t="s">
        <v>1530</v>
      </c>
      <c r="C9100" s="118" t="s">
        <v>184</v>
      </c>
      <c r="D9100" s="119" t="s">
        <v>1247</v>
      </c>
      <c r="E9100" s="120"/>
      <c r="F9100" s="151"/>
    </row>
    <row r="9101" spans="2:6" s="116" customFormat="1" ht="15.75">
      <c r="B9101" s="121" t="s">
        <v>1530</v>
      </c>
      <c r="C9101" s="118" t="s">
        <v>40</v>
      </c>
      <c r="D9101" s="119" t="s">
        <v>180</v>
      </c>
      <c r="E9101" s="111"/>
      <c r="F9101" s="151"/>
    </row>
    <row r="9102" spans="2:6" s="116" customFormat="1" ht="15.75">
      <c r="B9102" s="121" t="s">
        <v>1530</v>
      </c>
      <c r="C9102" s="118" t="s">
        <v>28</v>
      </c>
      <c r="D9102" s="119" t="s">
        <v>1287</v>
      </c>
      <c r="E9102" s="112"/>
      <c r="F9102" s="151"/>
    </row>
    <row r="9103" spans="2:6" s="116" customFormat="1" ht="15.75">
      <c r="B9103" s="121" t="s">
        <v>1530</v>
      </c>
      <c r="C9103" s="118" t="s">
        <v>40</v>
      </c>
      <c r="D9103" s="119" t="s">
        <v>1473</v>
      </c>
      <c r="E9103" s="112"/>
      <c r="F9103" s="151"/>
    </row>
    <row r="9104" spans="2:6" s="116" customFormat="1">
      <c r="B9104" s="121" t="s">
        <v>1530</v>
      </c>
      <c r="C9104" s="118" t="s">
        <v>28</v>
      </c>
      <c r="D9104" s="119" t="s">
        <v>1287</v>
      </c>
      <c r="E9104" s="113"/>
      <c r="F9104" s="151"/>
    </row>
    <row r="9105" spans="2:6" s="116" customFormat="1">
      <c r="B9105" s="121" t="s">
        <v>1530</v>
      </c>
      <c r="C9105" s="118" t="s">
        <v>2</v>
      </c>
      <c r="D9105" s="119" t="s">
        <v>1531</v>
      </c>
      <c r="E9105" s="32"/>
      <c r="F9105" s="151"/>
    </row>
    <row r="9106" spans="2:6" s="116" customFormat="1" ht="15.75">
      <c r="B9106" s="121" t="s">
        <v>1530</v>
      </c>
      <c r="C9106" s="118" t="s">
        <v>28</v>
      </c>
      <c r="D9106" s="119" t="s">
        <v>431</v>
      </c>
      <c r="E9106" s="120"/>
      <c r="F9106" s="151"/>
    </row>
    <row r="9107" spans="2:6" s="116" customFormat="1" ht="15.75">
      <c r="B9107" s="121" t="s">
        <v>1530</v>
      </c>
      <c r="C9107" s="118" t="s">
        <v>28</v>
      </c>
      <c r="D9107" s="119" t="s">
        <v>1287</v>
      </c>
      <c r="E9107" s="78"/>
      <c r="F9107" s="151"/>
    </row>
    <row r="9108" spans="2:6" s="116" customFormat="1" ht="15.75">
      <c r="B9108" s="121" t="s">
        <v>1530</v>
      </c>
      <c r="C9108" s="118" t="s">
        <v>2</v>
      </c>
      <c r="D9108" s="119" t="s">
        <v>182</v>
      </c>
      <c r="E9108" s="78"/>
      <c r="F9108" s="151"/>
    </row>
    <row r="9109" spans="2:6" s="116" customFormat="1" ht="15.75">
      <c r="B9109" s="121" t="s">
        <v>1530</v>
      </c>
      <c r="C9109" s="118" t="s">
        <v>40</v>
      </c>
      <c r="D9109" s="119" t="s">
        <v>180</v>
      </c>
      <c r="E9109" s="78"/>
      <c r="F9109" s="151"/>
    </row>
    <row r="9110" spans="2:6" s="116" customFormat="1" ht="15.75">
      <c r="B9110" s="121" t="s">
        <v>1530</v>
      </c>
      <c r="C9110" s="118" t="s">
        <v>184</v>
      </c>
      <c r="D9110" s="119" t="s">
        <v>1247</v>
      </c>
      <c r="E9110" s="78"/>
      <c r="F9110" s="151"/>
    </row>
    <row r="9111" spans="2:6" s="116" customFormat="1" ht="15.75">
      <c r="B9111" s="121" t="s">
        <v>1530</v>
      </c>
      <c r="C9111" s="118" t="s">
        <v>28</v>
      </c>
      <c r="D9111" s="119" t="s">
        <v>1287</v>
      </c>
      <c r="E9111" s="78"/>
      <c r="F9111" s="151"/>
    </row>
    <row r="9112" spans="2:6" s="116" customFormat="1" ht="15.75">
      <c r="B9112" s="121" t="s">
        <v>1530</v>
      </c>
      <c r="C9112" s="118" t="s">
        <v>94</v>
      </c>
      <c r="D9112" s="119" t="s">
        <v>1316</v>
      </c>
      <c r="E9112" s="78"/>
      <c r="F9112" s="151"/>
    </row>
    <row r="9113" spans="2:6" s="116" customFormat="1" ht="15.75">
      <c r="B9113" s="121">
        <v>41689</v>
      </c>
      <c r="C9113" s="118" t="s">
        <v>28</v>
      </c>
      <c r="D9113" s="119" t="s">
        <v>113</v>
      </c>
      <c r="E9113" s="120"/>
      <c r="F9113" s="151"/>
    </row>
    <row r="9114" spans="2:6" s="116" customFormat="1" ht="15.75">
      <c r="B9114" s="121">
        <v>41689</v>
      </c>
      <c r="C9114" s="118" t="s">
        <v>18</v>
      </c>
      <c r="D9114" s="119" t="s">
        <v>1248</v>
      </c>
      <c r="E9114" s="120"/>
      <c r="F9114" s="151"/>
    </row>
    <row r="9115" spans="2:6" s="116" customFormat="1" ht="15.75">
      <c r="B9115" s="121">
        <v>41689</v>
      </c>
      <c r="C9115" s="118" t="s">
        <v>28</v>
      </c>
      <c r="D9115" s="119" t="s">
        <v>107</v>
      </c>
      <c r="E9115" s="120"/>
      <c r="F9115" s="151"/>
    </row>
    <row r="9116" spans="2:6" s="116" customFormat="1" ht="15.75">
      <c r="B9116" s="121">
        <v>41689</v>
      </c>
      <c r="C9116" s="118" t="s">
        <v>94</v>
      </c>
      <c r="D9116" s="119" t="s">
        <v>1108</v>
      </c>
      <c r="E9116" s="117"/>
      <c r="F9116" s="151"/>
    </row>
    <row r="9117" spans="2:6" s="116" customFormat="1" ht="15.75">
      <c r="B9117" s="121">
        <v>41689</v>
      </c>
      <c r="C9117" s="118" t="s">
        <v>28</v>
      </c>
      <c r="D9117" s="119" t="s">
        <v>107</v>
      </c>
      <c r="E9117" s="117"/>
      <c r="F9117" s="151"/>
    </row>
    <row r="9118" spans="2:6" s="116" customFormat="1" ht="15.75">
      <c r="B9118" s="121">
        <v>41689</v>
      </c>
      <c r="C9118" s="118" t="s">
        <v>3</v>
      </c>
      <c r="D9118" s="119" t="s">
        <v>1226</v>
      </c>
      <c r="E9118" s="117"/>
      <c r="F9118" s="151"/>
    </row>
    <row r="9119" spans="2:6" s="116" customFormat="1" ht="15.75">
      <c r="B9119" s="121">
        <v>41689</v>
      </c>
      <c r="C9119" s="118" t="s">
        <v>184</v>
      </c>
      <c r="D9119" s="119" t="s">
        <v>2550</v>
      </c>
      <c r="E9119" s="120"/>
      <c r="F9119" s="151"/>
    </row>
    <row r="9120" spans="2:6" s="116" customFormat="1" ht="15.75">
      <c r="B9120" s="121">
        <v>41689</v>
      </c>
      <c r="C9120" s="118" t="s">
        <v>40</v>
      </c>
      <c r="D9120" s="119" t="s">
        <v>1349</v>
      </c>
      <c r="E9120" s="117"/>
      <c r="F9120" s="151"/>
    </row>
    <row r="9121" spans="2:6" s="116" customFormat="1" ht="15.75">
      <c r="B9121" s="121">
        <v>41689</v>
      </c>
      <c r="C9121" s="118" t="s">
        <v>40</v>
      </c>
      <c r="D9121" s="119" t="s">
        <v>180</v>
      </c>
      <c r="E9121" s="120"/>
      <c r="F9121" s="151"/>
    </row>
    <row r="9122" spans="2:6" s="116" customFormat="1" ht="15.75">
      <c r="B9122" s="121">
        <v>41689</v>
      </c>
      <c r="C9122" s="118" t="s">
        <v>2</v>
      </c>
      <c r="D9122" s="119" t="s">
        <v>182</v>
      </c>
      <c r="E9122" s="111"/>
      <c r="F9122" s="151"/>
    </row>
    <row r="9123" spans="2:6" s="116" customFormat="1" ht="15.75">
      <c r="B9123" s="121">
        <v>41689</v>
      </c>
      <c r="C9123" s="118" t="s">
        <v>40</v>
      </c>
      <c r="D9123" s="119" t="s">
        <v>43</v>
      </c>
      <c r="E9123" s="112"/>
      <c r="F9123" s="151"/>
    </row>
    <row r="9124" spans="2:6" s="116" customFormat="1" ht="15.75">
      <c r="B9124" s="121">
        <v>41689</v>
      </c>
      <c r="C9124" s="118" t="s">
        <v>2</v>
      </c>
      <c r="D9124" s="119" t="s">
        <v>1403</v>
      </c>
      <c r="E9124" s="112"/>
      <c r="F9124" s="151"/>
    </row>
    <row r="9125" spans="2:6" s="116" customFormat="1">
      <c r="B9125" s="121">
        <v>41689</v>
      </c>
      <c r="C9125" s="118" t="s">
        <v>40</v>
      </c>
      <c r="D9125" s="119" t="s">
        <v>180</v>
      </c>
      <c r="E9125" s="113"/>
      <c r="F9125" s="151"/>
    </row>
    <row r="9126" spans="2:6" s="116" customFormat="1">
      <c r="B9126" s="121">
        <v>41689</v>
      </c>
      <c r="C9126" s="118" t="s">
        <v>2</v>
      </c>
      <c r="D9126" s="119" t="s">
        <v>1423</v>
      </c>
      <c r="E9126" s="32"/>
      <c r="F9126" s="151"/>
    </row>
    <row r="9127" spans="2:6" s="116" customFormat="1" ht="15.75">
      <c r="B9127" s="121">
        <v>41689</v>
      </c>
      <c r="C9127" s="118" t="s">
        <v>184</v>
      </c>
      <c r="D9127" s="118" t="s">
        <v>2544</v>
      </c>
      <c r="E9127" s="120"/>
      <c r="F9127" s="151"/>
    </row>
    <row r="9128" spans="2:6" s="116" customFormat="1" ht="15.75">
      <c r="B9128" s="121">
        <v>41689</v>
      </c>
      <c r="C9128" s="118" t="s">
        <v>40</v>
      </c>
      <c r="D9128" s="118" t="s">
        <v>1349</v>
      </c>
      <c r="E9128" s="78"/>
      <c r="F9128" s="151"/>
    </row>
    <row r="9129" spans="2:6" s="116" customFormat="1" ht="15.75">
      <c r="B9129" s="121">
        <v>41689</v>
      </c>
      <c r="C9129" s="118" t="s">
        <v>2</v>
      </c>
      <c r="D9129" s="118" t="s">
        <v>182</v>
      </c>
      <c r="E9129" s="78"/>
      <c r="F9129" s="151"/>
    </row>
    <row r="9130" spans="2:6" s="116" customFormat="1" ht="15.75">
      <c r="B9130" s="121">
        <v>41689</v>
      </c>
      <c r="C9130" s="118" t="s">
        <v>40</v>
      </c>
      <c r="D9130" s="118" t="s">
        <v>180</v>
      </c>
      <c r="E9130" s="78"/>
      <c r="F9130" s="151"/>
    </row>
    <row r="9131" spans="2:6" s="116" customFormat="1" ht="15.75">
      <c r="B9131" s="121">
        <v>41689</v>
      </c>
      <c r="C9131" s="118" t="s">
        <v>392</v>
      </c>
      <c r="D9131" s="118" t="s">
        <v>1115</v>
      </c>
      <c r="E9131" s="78"/>
      <c r="F9131" s="151"/>
    </row>
    <row r="9132" spans="2:6" s="116" customFormat="1" ht="15.75">
      <c r="B9132" s="121">
        <v>41689</v>
      </c>
      <c r="C9132" s="118" t="s">
        <v>40</v>
      </c>
      <c r="D9132" s="118" t="s">
        <v>180</v>
      </c>
      <c r="E9132" s="78"/>
      <c r="F9132" s="151"/>
    </row>
    <row r="9133" spans="2:6" s="116" customFormat="1" ht="15.75">
      <c r="B9133" s="121">
        <v>41689</v>
      </c>
      <c r="C9133" s="118" t="s">
        <v>94</v>
      </c>
      <c r="D9133" s="118" t="s">
        <v>1108</v>
      </c>
      <c r="E9133" s="78"/>
      <c r="F9133" s="151"/>
    </row>
    <row r="9134" spans="2:6" s="116" customFormat="1" ht="15.75">
      <c r="B9134" s="121">
        <v>41689</v>
      </c>
      <c r="C9134" s="118" t="s">
        <v>392</v>
      </c>
      <c r="D9134" s="118" t="s">
        <v>1115</v>
      </c>
      <c r="E9134" s="9"/>
      <c r="F9134" s="151"/>
    </row>
    <row r="9135" spans="2:6" s="116" customFormat="1" ht="15.75">
      <c r="B9135" s="121">
        <v>41689</v>
      </c>
      <c r="C9135" s="118" t="s">
        <v>28</v>
      </c>
      <c r="D9135" s="118" t="s">
        <v>107</v>
      </c>
      <c r="E9135" s="9"/>
      <c r="F9135" s="151"/>
    </row>
    <row r="9136" spans="2:6" s="116" customFormat="1" ht="15.75">
      <c r="B9136" s="121">
        <v>41689</v>
      </c>
      <c r="C9136" s="118" t="s">
        <v>28</v>
      </c>
      <c r="D9136" s="118" t="s">
        <v>1118</v>
      </c>
      <c r="E9136" s="9"/>
      <c r="F9136" s="151"/>
    </row>
    <row r="9137" spans="2:6" s="116" customFormat="1" ht="15.75">
      <c r="B9137" s="121">
        <v>41689</v>
      </c>
      <c r="C9137" s="118" t="s">
        <v>155</v>
      </c>
      <c r="D9137" s="119" t="s">
        <v>1110</v>
      </c>
      <c r="E9137" s="9"/>
      <c r="F9137" s="151"/>
    </row>
    <row r="9138" spans="2:6" s="116" customFormat="1" ht="15.75">
      <c r="B9138" s="121" t="s">
        <v>1532</v>
      </c>
      <c r="C9138" s="118" t="s">
        <v>40</v>
      </c>
      <c r="D9138" s="119" t="s">
        <v>1451</v>
      </c>
      <c r="E9138" s="120"/>
      <c r="F9138" s="151"/>
    </row>
    <row r="9139" spans="2:6" s="116" customFormat="1" ht="15.75">
      <c r="B9139" s="121" t="s">
        <v>1532</v>
      </c>
      <c r="C9139" s="118" t="s">
        <v>2</v>
      </c>
      <c r="D9139" s="119" t="s">
        <v>182</v>
      </c>
      <c r="E9139" s="120"/>
      <c r="F9139" s="151"/>
    </row>
    <row r="9140" spans="2:6" s="116" customFormat="1" ht="15.75">
      <c r="B9140" s="121" t="s">
        <v>1532</v>
      </c>
      <c r="C9140" s="118" t="s">
        <v>1533</v>
      </c>
      <c r="D9140" s="119" t="s">
        <v>1534</v>
      </c>
      <c r="E9140" s="120"/>
      <c r="F9140" s="151"/>
    </row>
    <row r="9141" spans="2:6" s="116" customFormat="1" ht="15.75">
      <c r="B9141" s="121" t="s">
        <v>1532</v>
      </c>
      <c r="C9141" s="118" t="s">
        <v>40</v>
      </c>
      <c r="D9141" s="119" t="s">
        <v>1540</v>
      </c>
      <c r="E9141" s="117"/>
      <c r="F9141" s="151"/>
    </row>
    <row r="9142" spans="2:6" s="116" customFormat="1" ht="15.75">
      <c r="B9142" s="121" t="s">
        <v>1532</v>
      </c>
      <c r="C9142" s="118" t="s">
        <v>40</v>
      </c>
      <c r="D9142" s="119" t="s">
        <v>1541</v>
      </c>
      <c r="E9142" s="117"/>
      <c r="F9142" s="151"/>
    </row>
    <row r="9143" spans="2:6" s="116" customFormat="1" ht="15.75">
      <c r="B9143" s="121" t="s">
        <v>1532</v>
      </c>
      <c r="C9143" s="118" t="s">
        <v>155</v>
      </c>
      <c r="D9143" s="119" t="s">
        <v>1110</v>
      </c>
      <c r="E9143" s="117"/>
      <c r="F9143" s="151"/>
    </row>
    <row r="9144" spans="2:6" s="116" customFormat="1" ht="15.75">
      <c r="B9144" s="121" t="s">
        <v>1532</v>
      </c>
      <c r="C9144" s="118" t="s">
        <v>155</v>
      </c>
      <c r="D9144" s="119" t="s">
        <v>1110</v>
      </c>
      <c r="E9144" s="120"/>
      <c r="F9144" s="151"/>
    </row>
    <row r="9145" spans="2:6" s="116" customFormat="1" ht="15.75">
      <c r="B9145" s="121" t="s">
        <v>1532</v>
      </c>
      <c r="C9145" s="118" t="s">
        <v>40</v>
      </c>
      <c r="D9145" s="119" t="s">
        <v>180</v>
      </c>
      <c r="E9145" s="117"/>
      <c r="F9145" s="151"/>
    </row>
    <row r="9146" spans="2:6" s="116" customFormat="1" ht="15.75">
      <c r="B9146" s="121" t="s">
        <v>1532</v>
      </c>
      <c r="C9146" s="118" t="s">
        <v>28</v>
      </c>
      <c r="D9146" s="119" t="s">
        <v>1118</v>
      </c>
      <c r="E9146" s="120"/>
      <c r="F9146" s="151"/>
    </row>
    <row r="9147" spans="2:6" s="116" customFormat="1" ht="15.75">
      <c r="B9147" s="121" t="s">
        <v>1532</v>
      </c>
      <c r="C9147" s="118" t="s">
        <v>40</v>
      </c>
      <c r="D9147" s="119" t="s">
        <v>180</v>
      </c>
      <c r="E9147" s="111"/>
      <c r="F9147" s="151"/>
    </row>
    <row r="9148" spans="2:6" s="116" customFormat="1" ht="15.75">
      <c r="B9148" s="121" t="s">
        <v>1532</v>
      </c>
      <c r="C9148" s="118" t="s">
        <v>40</v>
      </c>
      <c r="D9148" s="119" t="s">
        <v>1218</v>
      </c>
      <c r="E9148" s="112"/>
      <c r="F9148" s="151"/>
    </row>
    <row r="9149" spans="2:6" s="116" customFormat="1" ht="15.75">
      <c r="B9149" s="121" t="s">
        <v>1532</v>
      </c>
      <c r="C9149" s="118" t="s">
        <v>392</v>
      </c>
      <c r="D9149" s="119" t="s">
        <v>1115</v>
      </c>
      <c r="E9149" s="112"/>
      <c r="F9149" s="151"/>
    </row>
    <row r="9150" spans="2:6" s="116" customFormat="1">
      <c r="B9150" s="121" t="s">
        <v>1532</v>
      </c>
      <c r="C9150" s="118" t="s">
        <v>40</v>
      </c>
      <c r="D9150" s="119" t="s">
        <v>1451</v>
      </c>
      <c r="E9150" s="113"/>
      <c r="F9150" s="151"/>
    </row>
    <row r="9151" spans="2:6" s="116" customFormat="1">
      <c r="B9151" s="121" t="s">
        <v>1532</v>
      </c>
      <c r="C9151" s="118" t="s">
        <v>2</v>
      </c>
      <c r="D9151" s="119" t="s">
        <v>182</v>
      </c>
      <c r="E9151" s="32"/>
      <c r="F9151" s="151"/>
    </row>
    <row r="9152" spans="2:6" s="116" customFormat="1" ht="15.75">
      <c r="B9152" s="121" t="s">
        <v>1532</v>
      </c>
      <c r="C9152" s="118" t="s">
        <v>94</v>
      </c>
      <c r="D9152" s="119" t="s">
        <v>1108</v>
      </c>
      <c r="E9152" s="120"/>
      <c r="F9152" s="151"/>
    </row>
    <row r="9153" spans="2:6" s="116" customFormat="1" ht="15.75">
      <c r="B9153" s="121" t="s">
        <v>1532</v>
      </c>
      <c r="C9153" s="118" t="s">
        <v>155</v>
      </c>
      <c r="D9153" s="119" t="s">
        <v>1503</v>
      </c>
      <c r="E9153" s="78"/>
      <c r="F9153" s="151"/>
    </row>
    <row r="9154" spans="2:6" s="116" customFormat="1" ht="15.75">
      <c r="B9154" s="121" t="s">
        <v>1532</v>
      </c>
      <c r="C9154" s="118" t="s">
        <v>184</v>
      </c>
      <c r="D9154" s="119" t="s">
        <v>2545</v>
      </c>
      <c r="E9154" s="78"/>
      <c r="F9154" s="151"/>
    </row>
    <row r="9155" spans="2:6" s="116" customFormat="1" ht="15.75">
      <c r="B9155" s="121" t="s">
        <v>1532</v>
      </c>
      <c r="C9155" s="118" t="s">
        <v>28</v>
      </c>
      <c r="D9155" s="119" t="s">
        <v>107</v>
      </c>
      <c r="E9155" s="78"/>
      <c r="F9155" s="151"/>
    </row>
    <row r="9156" spans="2:6" s="116" customFormat="1" ht="15.75">
      <c r="B9156" s="121" t="s">
        <v>1532</v>
      </c>
      <c r="C9156" s="118" t="s">
        <v>40</v>
      </c>
      <c r="D9156" s="119" t="s">
        <v>43</v>
      </c>
      <c r="E9156" s="78"/>
      <c r="F9156" s="151"/>
    </row>
    <row r="9157" spans="2:6" s="116" customFormat="1" ht="15.75">
      <c r="B9157" s="121" t="s">
        <v>1532</v>
      </c>
      <c r="C9157" s="118" t="s">
        <v>392</v>
      </c>
      <c r="D9157" s="119" t="s">
        <v>1115</v>
      </c>
      <c r="E9157" s="78"/>
      <c r="F9157" s="151"/>
    </row>
    <row r="9158" spans="2:6" s="116" customFormat="1" ht="15.75">
      <c r="B9158" s="121" t="s">
        <v>1532</v>
      </c>
      <c r="C9158" s="118" t="s">
        <v>94</v>
      </c>
      <c r="D9158" s="119" t="s">
        <v>1196</v>
      </c>
      <c r="E9158" s="78"/>
      <c r="F9158" s="151"/>
    </row>
    <row r="9159" spans="2:6" s="116" customFormat="1" ht="15.75">
      <c r="B9159" s="121" t="s">
        <v>1532</v>
      </c>
      <c r="C9159" s="118" t="s">
        <v>40</v>
      </c>
      <c r="D9159" s="119" t="s">
        <v>180</v>
      </c>
      <c r="E9159" s="9"/>
      <c r="F9159" s="151"/>
    </row>
    <row r="9160" spans="2:6" s="116" customFormat="1" ht="15.75">
      <c r="B9160" s="121" t="s">
        <v>1535</v>
      </c>
      <c r="C9160" s="118" t="s">
        <v>40</v>
      </c>
      <c r="D9160" s="119" t="s">
        <v>180</v>
      </c>
      <c r="E9160" s="120"/>
      <c r="F9160" s="151"/>
    </row>
    <row r="9161" spans="2:6" s="116" customFormat="1" ht="15.75">
      <c r="B9161" s="121" t="s">
        <v>1535</v>
      </c>
      <c r="C9161" s="118" t="s">
        <v>28</v>
      </c>
      <c r="D9161" s="119" t="s">
        <v>126</v>
      </c>
      <c r="E9161" s="120"/>
      <c r="F9161" s="151"/>
    </row>
    <row r="9162" spans="2:6" s="116" customFormat="1" ht="15.75">
      <c r="B9162" s="121" t="s">
        <v>1535</v>
      </c>
      <c r="C9162" s="118" t="s">
        <v>2</v>
      </c>
      <c r="D9162" s="119" t="s">
        <v>182</v>
      </c>
      <c r="E9162" s="120"/>
      <c r="F9162" s="151"/>
    </row>
    <row r="9163" spans="2:6" s="116" customFormat="1" ht="15.75">
      <c r="B9163" s="121" t="s">
        <v>1535</v>
      </c>
      <c r="C9163" s="118" t="s">
        <v>392</v>
      </c>
      <c r="D9163" s="119" t="s">
        <v>1115</v>
      </c>
      <c r="E9163" s="117"/>
      <c r="F9163" s="151"/>
    </row>
    <row r="9164" spans="2:6" s="116" customFormat="1" ht="15.75">
      <c r="B9164" s="121" t="s">
        <v>1535</v>
      </c>
      <c r="C9164" s="118" t="s">
        <v>28</v>
      </c>
      <c r="D9164" s="119" t="s">
        <v>1277</v>
      </c>
      <c r="E9164" s="117"/>
      <c r="F9164" s="151"/>
    </row>
    <row r="9165" spans="2:6" s="116" customFormat="1" ht="15.75">
      <c r="B9165" s="121" t="s">
        <v>1535</v>
      </c>
      <c r="C9165" s="118" t="s">
        <v>18</v>
      </c>
      <c r="D9165" s="119" t="s">
        <v>1248</v>
      </c>
      <c r="E9165" s="117"/>
      <c r="F9165" s="151"/>
    </row>
    <row r="9166" spans="2:6" s="116" customFormat="1" ht="15.75">
      <c r="B9166" s="121" t="s">
        <v>1535</v>
      </c>
      <c r="C9166" s="118" t="s">
        <v>40</v>
      </c>
      <c r="D9166" s="119" t="s">
        <v>180</v>
      </c>
      <c r="E9166" s="120"/>
      <c r="F9166" s="151"/>
    </row>
    <row r="9167" spans="2:6" s="116" customFormat="1" ht="15.75">
      <c r="B9167" s="121" t="s">
        <v>1535</v>
      </c>
      <c r="C9167" s="118" t="s">
        <v>40</v>
      </c>
      <c r="D9167" s="119" t="s">
        <v>180</v>
      </c>
      <c r="E9167" s="117"/>
      <c r="F9167" s="151"/>
    </row>
    <row r="9168" spans="2:6" s="116" customFormat="1" ht="15.75">
      <c r="B9168" s="121" t="s">
        <v>1535</v>
      </c>
      <c r="C9168" s="118" t="s">
        <v>1306</v>
      </c>
      <c r="D9168" s="119" t="s">
        <v>1536</v>
      </c>
      <c r="E9168" s="120"/>
      <c r="F9168" s="151"/>
    </row>
    <row r="9169" spans="2:6" s="116" customFormat="1" ht="15.75">
      <c r="B9169" s="121" t="s">
        <v>1535</v>
      </c>
      <c r="C9169" s="118" t="s">
        <v>1154</v>
      </c>
      <c r="D9169" s="119" t="s">
        <v>1521</v>
      </c>
      <c r="E9169" s="111"/>
      <c r="F9169" s="151"/>
    </row>
    <row r="9170" spans="2:6" s="116" customFormat="1" ht="15.75">
      <c r="B9170" s="121" t="s">
        <v>1535</v>
      </c>
      <c r="C9170" s="118" t="s">
        <v>40</v>
      </c>
      <c r="D9170" s="119" t="s">
        <v>1451</v>
      </c>
      <c r="E9170" s="112"/>
      <c r="F9170" s="151"/>
    </row>
    <row r="9171" spans="2:6" s="116" customFormat="1" ht="15.75">
      <c r="B9171" s="121" t="s">
        <v>1535</v>
      </c>
      <c r="C9171" s="118" t="s">
        <v>2</v>
      </c>
      <c r="D9171" s="119" t="s">
        <v>182</v>
      </c>
      <c r="E9171" s="112"/>
      <c r="F9171" s="151"/>
    </row>
    <row r="9172" spans="2:6" s="116" customFormat="1">
      <c r="B9172" s="121" t="s">
        <v>1535</v>
      </c>
      <c r="C9172" s="118" t="s">
        <v>94</v>
      </c>
      <c r="D9172" s="119" t="s">
        <v>1108</v>
      </c>
      <c r="E9172" s="113"/>
      <c r="F9172" s="151"/>
    </row>
    <row r="9173" spans="2:6" s="116" customFormat="1">
      <c r="B9173" s="121" t="s">
        <v>1535</v>
      </c>
      <c r="C9173" s="118" t="s">
        <v>155</v>
      </c>
      <c r="D9173" s="119" t="s">
        <v>1503</v>
      </c>
      <c r="E9173" s="32"/>
      <c r="F9173" s="151"/>
    </row>
    <row r="9174" spans="2:6" s="116" customFormat="1" ht="15.75">
      <c r="B9174" s="121" t="s">
        <v>1535</v>
      </c>
      <c r="C9174" s="118" t="s">
        <v>184</v>
      </c>
      <c r="D9174" s="119" t="s">
        <v>2545</v>
      </c>
      <c r="E9174" s="120"/>
      <c r="F9174" s="151"/>
    </row>
    <row r="9175" spans="2:6" s="116" customFormat="1" ht="15.75">
      <c r="B9175" s="121" t="s">
        <v>1535</v>
      </c>
      <c r="C9175" s="118" t="s">
        <v>28</v>
      </c>
      <c r="D9175" s="119" t="s">
        <v>107</v>
      </c>
      <c r="E9175" s="78"/>
      <c r="F9175" s="151"/>
    </row>
    <row r="9176" spans="2:6" s="116" customFormat="1" ht="15.75">
      <c r="B9176" s="121" t="s">
        <v>1535</v>
      </c>
      <c r="C9176" s="118" t="s">
        <v>40</v>
      </c>
      <c r="D9176" s="119" t="s">
        <v>43</v>
      </c>
      <c r="E9176" s="78"/>
      <c r="F9176" s="151"/>
    </row>
    <row r="9177" spans="2:6" s="116" customFormat="1" ht="15.75">
      <c r="B9177" s="121" t="s">
        <v>1535</v>
      </c>
      <c r="C9177" s="118" t="s">
        <v>392</v>
      </c>
      <c r="D9177" s="119" t="s">
        <v>1115</v>
      </c>
      <c r="E9177" s="78"/>
      <c r="F9177" s="151"/>
    </row>
    <row r="9178" spans="2:6" s="116" customFormat="1" ht="15.75">
      <c r="B9178" s="121" t="s">
        <v>1535</v>
      </c>
      <c r="C9178" s="118" t="s">
        <v>94</v>
      </c>
      <c r="D9178" s="119" t="s">
        <v>1196</v>
      </c>
      <c r="E9178" s="78"/>
      <c r="F9178" s="151"/>
    </row>
    <row r="9179" spans="2:6" s="116" customFormat="1" ht="15.75">
      <c r="B9179" s="121" t="s">
        <v>1537</v>
      </c>
      <c r="C9179" s="118" t="s">
        <v>40</v>
      </c>
      <c r="D9179" s="119" t="s">
        <v>1451</v>
      </c>
      <c r="E9179" s="120"/>
      <c r="F9179" s="151"/>
    </row>
    <row r="9180" spans="2:6" s="116" customFormat="1" ht="15.75">
      <c r="B9180" s="121" t="s">
        <v>1537</v>
      </c>
      <c r="C9180" s="118" t="s">
        <v>40</v>
      </c>
      <c r="D9180" s="119" t="s">
        <v>1542</v>
      </c>
      <c r="E9180" s="120"/>
      <c r="F9180" s="151"/>
    </row>
    <row r="9181" spans="2:6" s="116" customFormat="1" ht="15.75">
      <c r="B9181" s="121" t="s">
        <v>1537</v>
      </c>
      <c r="C9181" s="118" t="s">
        <v>40</v>
      </c>
      <c r="D9181" s="119" t="s">
        <v>1543</v>
      </c>
      <c r="E9181" s="120"/>
      <c r="F9181" s="151"/>
    </row>
    <row r="9182" spans="2:6" s="116" customFormat="1" ht="15.75">
      <c r="B9182" s="121" t="s">
        <v>1537</v>
      </c>
      <c r="C9182" s="118" t="s">
        <v>2</v>
      </c>
      <c r="D9182" s="119" t="s">
        <v>182</v>
      </c>
      <c r="E9182" s="117"/>
      <c r="F9182" s="151"/>
    </row>
    <row r="9183" spans="2:6" s="116" customFormat="1" ht="15.75">
      <c r="B9183" s="121" t="s">
        <v>1537</v>
      </c>
      <c r="C9183" s="118" t="s">
        <v>2</v>
      </c>
      <c r="D9183" s="119" t="s">
        <v>182</v>
      </c>
      <c r="E9183" s="117"/>
      <c r="F9183" s="151"/>
    </row>
    <row r="9184" spans="2:6" s="116" customFormat="1" ht="15.75">
      <c r="B9184" s="121" t="s">
        <v>1537</v>
      </c>
      <c r="C9184" s="118" t="s">
        <v>28</v>
      </c>
      <c r="D9184" s="119" t="s">
        <v>549</v>
      </c>
      <c r="E9184" s="117"/>
      <c r="F9184" s="151"/>
    </row>
    <row r="9185" spans="2:6" s="116" customFormat="1" ht="15.75">
      <c r="B9185" s="121" t="s">
        <v>1537</v>
      </c>
      <c r="C9185" s="118" t="s">
        <v>1461</v>
      </c>
      <c r="D9185" s="119" t="s">
        <v>1270</v>
      </c>
      <c r="E9185" s="120"/>
      <c r="F9185" s="151"/>
    </row>
    <row r="9186" spans="2:6" s="116" customFormat="1" ht="15.75">
      <c r="B9186" s="121" t="s">
        <v>1537</v>
      </c>
      <c r="C9186" s="118" t="s">
        <v>28</v>
      </c>
      <c r="D9186" s="119" t="s">
        <v>181</v>
      </c>
      <c r="E9186" s="117"/>
      <c r="F9186" s="151"/>
    </row>
    <row r="9187" spans="2:6" s="116" customFormat="1" ht="15.75">
      <c r="B9187" s="121" t="s">
        <v>1537</v>
      </c>
      <c r="C9187" s="118" t="s">
        <v>184</v>
      </c>
      <c r="D9187" s="119" t="s">
        <v>2546</v>
      </c>
      <c r="E9187" s="120"/>
      <c r="F9187" s="151"/>
    </row>
    <row r="9188" spans="2:6" s="116" customFormat="1" ht="15.75">
      <c r="B9188" s="121" t="s">
        <v>1537</v>
      </c>
      <c r="C9188" s="118" t="s">
        <v>2</v>
      </c>
      <c r="D9188" s="119" t="s">
        <v>105</v>
      </c>
      <c r="E9188" s="111"/>
      <c r="F9188" s="151"/>
    </row>
    <row r="9189" spans="2:6" s="116" customFormat="1" ht="15.75">
      <c r="B9189" s="121" t="s">
        <v>1537</v>
      </c>
      <c r="C9189" s="118" t="s">
        <v>40</v>
      </c>
      <c r="D9189" s="119" t="s">
        <v>1538</v>
      </c>
      <c r="E9189" s="112"/>
      <c r="F9189" s="151"/>
    </row>
    <row r="9190" spans="2:6" s="116" customFormat="1" ht="15.75">
      <c r="B9190" s="121" t="s">
        <v>1537</v>
      </c>
      <c r="C9190" s="118" t="s">
        <v>28</v>
      </c>
      <c r="D9190" s="119" t="s">
        <v>1287</v>
      </c>
      <c r="E9190" s="112"/>
      <c r="F9190" s="151"/>
    </row>
    <row r="9191" spans="2:6" s="116" customFormat="1">
      <c r="B9191" s="121" t="s">
        <v>1537</v>
      </c>
      <c r="C9191" s="118" t="s">
        <v>94</v>
      </c>
      <c r="D9191" s="119" t="s">
        <v>1108</v>
      </c>
      <c r="E9191" s="113"/>
      <c r="F9191" s="151"/>
    </row>
    <row r="9192" spans="2:6" s="116" customFormat="1">
      <c r="B9192" s="121" t="s">
        <v>1537</v>
      </c>
      <c r="C9192" s="118" t="s">
        <v>155</v>
      </c>
      <c r="D9192" s="119" t="s">
        <v>1539</v>
      </c>
      <c r="E9192" s="32"/>
      <c r="F9192" s="151"/>
    </row>
    <row r="9193" spans="2:6" s="116" customFormat="1" ht="15.75">
      <c r="B9193" s="121" t="s">
        <v>1537</v>
      </c>
      <c r="C9193" s="118" t="s">
        <v>28</v>
      </c>
      <c r="D9193" s="118" t="s">
        <v>181</v>
      </c>
      <c r="E9193" s="120"/>
      <c r="F9193" s="151"/>
    </row>
    <row r="9194" spans="2:6" s="116" customFormat="1" ht="15.75">
      <c r="B9194" s="121" t="s">
        <v>1537</v>
      </c>
      <c r="C9194" s="118" t="s">
        <v>28</v>
      </c>
      <c r="D9194" s="118" t="s">
        <v>181</v>
      </c>
      <c r="E9194" s="78"/>
      <c r="F9194" s="151"/>
    </row>
    <row r="9195" spans="2:6" s="116" customFormat="1" ht="15.75">
      <c r="B9195" s="121" t="s">
        <v>1544</v>
      </c>
      <c r="C9195" s="118" t="s">
        <v>40</v>
      </c>
      <c r="D9195" s="119" t="s">
        <v>1545</v>
      </c>
      <c r="E9195" s="120"/>
      <c r="F9195" s="151"/>
    </row>
    <row r="9196" spans="2:6" s="116" customFormat="1" ht="15.75">
      <c r="B9196" s="121" t="s">
        <v>1544</v>
      </c>
      <c r="C9196" s="118" t="s">
        <v>155</v>
      </c>
      <c r="D9196" s="119" t="s">
        <v>1503</v>
      </c>
      <c r="E9196" s="117"/>
      <c r="F9196" s="151"/>
    </row>
    <row r="9197" spans="2:6" s="116" customFormat="1" ht="15.75">
      <c r="B9197" s="121" t="s">
        <v>1544</v>
      </c>
      <c r="C9197" s="118" t="s">
        <v>40</v>
      </c>
      <c r="D9197" s="119" t="s">
        <v>1546</v>
      </c>
      <c r="E9197" s="117"/>
      <c r="F9197" s="151"/>
    </row>
    <row r="9198" spans="2:6" s="116" customFormat="1" ht="15.75">
      <c r="B9198" s="121" t="s">
        <v>1544</v>
      </c>
      <c r="C9198" s="118" t="s">
        <v>28</v>
      </c>
      <c r="D9198" s="119" t="s">
        <v>1287</v>
      </c>
      <c r="E9198" s="117"/>
      <c r="F9198" s="151"/>
    </row>
    <row r="9199" spans="2:6" s="116" customFormat="1" ht="15.75">
      <c r="B9199" s="121" t="s">
        <v>1544</v>
      </c>
      <c r="C9199" s="118" t="s">
        <v>2</v>
      </c>
      <c r="D9199" s="119" t="s">
        <v>1418</v>
      </c>
      <c r="E9199" s="120"/>
      <c r="F9199" s="151"/>
    </row>
    <row r="9200" spans="2:6" s="116" customFormat="1" ht="15.75">
      <c r="B9200" s="121" t="s">
        <v>1544</v>
      </c>
      <c r="C9200" s="118" t="s">
        <v>184</v>
      </c>
      <c r="D9200" s="119" t="s">
        <v>2546</v>
      </c>
      <c r="E9200" s="117"/>
      <c r="F9200" s="151"/>
    </row>
    <row r="9201" spans="2:6" s="116" customFormat="1" ht="15.75">
      <c r="B9201" s="121" t="s">
        <v>1544</v>
      </c>
      <c r="C9201" s="118" t="s">
        <v>28</v>
      </c>
      <c r="D9201" s="119" t="s">
        <v>1287</v>
      </c>
      <c r="E9201" s="120"/>
      <c r="F9201" s="151"/>
    </row>
    <row r="9202" spans="2:6" s="116" customFormat="1" ht="15.75">
      <c r="B9202" s="121" t="s">
        <v>1544</v>
      </c>
      <c r="C9202" s="118" t="s">
        <v>28</v>
      </c>
      <c r="D9202" s="119" t="s">
        <v>181</v>
      </c>
      <c r="E9202" s="111"/>
      <c r="F9202" s="151"/>
    </row>
    <row r="9203" spans="2:6" s="116" customFormat="1" ht="15.75">
      <c r="B9203" s="121" t="s">
        <v>1544</v>
      </c>
      <c r="C9203" s="118" t="s">
        <v>18</v>
      </c>
      <c r="D9203" s="119" t="s">
        <v>112</v>
      </c>
      <c r="E9203" s="112"/>
      <c r="F9203" s="151"/>
    </row>
    <row r="9204" spans="2:6" s="116" customFormat="1" ht="15.75">
      <c r="B9204" s="121" t="s">
        <v>1544</v>
      </c>
      <c r="C9204" s="118" t="s">
        <v>28</v>
      </c>
      <c r="D9204" s="119" t="s">
        <v>549</v>
      </c>
      <c r="E9204" s="112"/>
      <c r="F9204" s="151"/>
    </row>
    <row r="9205" spans="2:6" s="116" customFormat="1">
      <c r="B9205" s="121" t="s">
        <v>1544</v>
      </c>
      <c r="C9205" s="118" t="s">
        <v>2</v>
      </c>
      <c r="D9205" s="119" t="s">
        <v>1547</v>
      </c>
      <c r="E9205" s="113"/>
      <c r="F9205" s="151"/>
    </row>
    <row r="9206" spans="2:6" s="116" customFormat="1">
      <c r="B9206" s="121" t="s">
        <v>1544</v>
      </c>
      <c r="C9206" s="118" t="s">
        <v>40</v>
      </c>
      <c r="D9206" s="119" t="s">
        <v>1451</v>
      </c>
      <c r="E9206" s="32"/>
      <c r="F9206" s="151"/>
    </row>
    <row r="9207" spans="2:6" s="116" customFormat="1" ht="15.75">
      <c r="B9207" s="121" t="s">
        <v>1544</v>
      </c>
      <c r="C9207" s="118" t="s">
        <v>1154</v>
      </c>
      <c r="D9207" s="119" t="s">
        <v>43</v>
      </c>
      <c r="E9207" s="120"/>
      <c r="F9207" s="151"/>
    </row>
    <row r="9208" spans="2:6" s="116" customFormat="1" ht="15.75">
      <c r="B9208" s="121" t="s">
        <v>1544</v>
      </c>
      <c r="C9208" s="118" t="s">
        <v>184</v>
      </c>
      <c r="D9208" s="119" t="s">
        <v>2545</v>
      </c>
      <c r="E9208" s="78"/>
      <c r="F9208" s="151"/>
    </row>
    <row r="9209" spans="2:6" s="116" customFormat="1" ht="15.75">
      <c r="B9209" s="121" t="s">
        <v>1544</v>
      </c>
      <c r="C9209" s="118" t="s">
        <v>40</v>
      </c>
      <c r="D9209" s="119" t="s">
        <v>945</v>
      </c>
      <c r="E9209" s="78"/>
      <c r="F9209" s="151"/>
    </row>
    <row r="9210" spans="2:6" s="116" customFormat="1" ht="15.75">
      <c r="B9210" s="121" t="s">
        <v>1544</v>
      </c>
      <c r="C9210" s="118" t="s">
        <v>40</v>
      </c>
      <c r="D9210" s="119" t="s">
        <v>1349</v>
      </c>
      <c r="E9210" s="78"/>
      <c r="F9210" s="151"/>
    </row>
    <row r="9211" spans="2:6" s="116" customFormat="1" ht="15.75">
      <c r="B9211" s="121" t="s">
        <v>1544</v>
      </c>
      <c r="C9211" s="118" t="s">
        <v>40</v>
      </c>
      <c r="D9211" s="119" t="s">
        <v>180</v>
      </c>
      <c r="E9211" s="78"/>
      <c r="F9211" s="151"/>
    </row>
    <row r="9212" spans="2:6" s="116" customFormat="1" ht="15.75">
      <c r="B9212" s="121" t="s">
        <v>1544</v>
      </c>
      <c r="C9212" s="118" t="s">
        <v>2</v>
      </c>
      <c r="D9212" s="119" t="s">
        <v>1548</v>
      </c>
      <c r="E9212" s="78"/>
      <c r="F9212" s="151"/>
    </row>
    <row r="9213" spans="2:6" s="116" customFormat="1" ht="15.75">
      <c r="B9213" s="121" t="s">
        <v>1544</v>
      </c>
      <c r="C9213" s="118" t="s">
        <v>94</v>
      </c>
      <c r="D9213" s="119" t="s">
        <v>1108</v>
      </c>
      <c r="E9213" s="78"/>
      <c r="F9213" s="151"/>
    </row>
    <row r="9214" spans="2:6" s="116" customFormat="1" ht="15.75">
      <c r="B9214" s="121" t="s">
        <v>1544</v>
      </c>
      <c r="C9214" s="118" t="s">
        <v>28</v>
      </c>
      <c r="D9214" s="119" t="s">
        <v>107</v>
      </c>
      <c r="E9214" s="9"/>
      <c r="F9214" s="151"/>
    </row>
    <row r="9215" spans="2:6" s="116" customFormat="1" ht="15.75">
      <c r="B9215" s="121" t="s">
        <v>1544</v>
      </c>
      <c r="C9215" s="118" t="s">
        <v>40</v>
      </c>
      <c r="D9215" s="119" t="s">
        <v>1349</v>
      </c>
      <c r="E9215" s="9"/>
      <c r="F9215" s="151"/>
    </row>
    <row r="9216" spans="2:6" s="116" customFormat="1" ht="15.75">
      <c r="B9216" s="121" t="s">
        <v>1544</v>
      </c>
      <c r="C9216" s="118" t="s">
        <v>28</v>
      </c>
      <c r="D9216" s="119" t="s">
        <v>126</v>
      </c>
      <c r="E9216" s="9"/>
      <c r="F9216" s="151"/>
    </row>
    <row r="9217" spans="2:6" s="116" customFormat="1" ht="15.75">
      <c r="B9217" s="121" t="s">
        <v>1549</v>
      </c>
      <c r="C9217" s="118" t="s">
        <v>28</v>
      </c>
      <c r="D9217" s="119" t="s">
        <v>1187</v>
      </c>
      <c r="E9217" s="120"/>
      <c r="F9217" s="151"/>
    </row>
    <row r="9218" spans="2:6" s="116" customFormat="1" ht="15.75">
      <c r="B9218" s="121" t="s">
        <v>1549</v>
      </c>
      <c r="C9218" s="118" t="s">
        <v>28</v>
      </c>
      <c r="D9218" s="119" t="s">
        <v>1550</v>
      </c>
      <c r="E9218" s="120"/>
      <c r="F9218" s="151"/>
    </row>
    <row r="9219" spans="2:6" s="116" customFormat="1" ht="15.75">
      <c r="B9219" s="121" t="s">
        <v>1549</v>
      </c>
      <c r="C9219" s="118" t="s">
        <v>40</v>
      </c>
      <c r="D9219" s="119" t="s">
        <v>1551</v>
      </c>
      <c r="E9219" s="120"/>
      <c r="F9219" s="151"/>
    </row>
    <row r="9220" spans="2:6" s="116" customFormat="1" ht="15.75">
      <c r="B9220" s="121" t="s">
        <v>1549</v>
      </c>
      <c r="C9220" s="118" t="s">
        <v>28</v>
      </c>
      <c r="D9220" s="119" t="s">
        <v>107</v>
      </c>
      <c r="E9220" s="117"/>
      <c r="F9220" s="151"/>
    </row>
    <row r="9221" spans="2:6" s="116" customFormat="1" ht="15.75">
      <c r="B9221" s="121" t="s">
        <v>1549</v>
      </c>
      <c r="C9221" s="118" t="s">
        <v>40</v>
      </c>
      <c r="D9221" s="119" t="s">
        <v>180</v>
      </c>
      <c r="E9221" s="117"/>
      <c r="F9221" s="151"/>
    </row>
    <row r="9222" spans="2:6" s="116" customFormat="1" ht="15.75">
      <c r="B9222" s="121" t="s">
        <v>1549</v>
      </c>
      <c r="C9222" s="118" t="s">
        <v>40</v>
      </c>
      <c r="D9222" s="119" t="s">
        <v>43</v>
      </c>
      <c r="E9222" s="117"/>
      <c r="F9222" s="151"/>
    </row>
    <row r="9223" spans="2:6" s="116" customFormat="1" ht="15.75">
      <c r="B9223" s="121" t="s">
        <v>1549</v>
      </c>
      <c r="C9223" s="118" t="s">
        <v>155</v>
      </c>
      <c r="D9223" s="119" t="s">
        <v>1110</v>
      </c>
      <c r="E9223" s="120"/>
      <c r="F9223" s="151"/>
    </row>
    <row r="9224" spans="2:6" s="116" customFormat="1" ht="15.75">
      <c r="B9224" s="121" t="s">
        <v>1549</v>
      </c>
      <c r="C9224" s="118" t="s">
        <v>40</v>
      </c>
      <c r="D9224" s="119" t="s">
        <v>43</v>
      </c>
      <c r="E9224" s="117"/>
      <c r="F9224" s="151"/>
    </row>
    <row r="9225" spans="2:6" s="116" customFormat="1" ht="15.75">
      <c r="B9225" s="121" t="s">
        <v>1549</v>
      </c>
      <c r="C9225" s="118" t="s">
        <v>28</v>
      </c>
      <c r="D9225" s="119" t="s">
        <v>126</v>
      </c>
      <c r="E9225" s="120"/>
      <c r="F9225" s="151"/>
    </row>
    <row r="9226" spans="2:6" s="116" customFormat="1" ht="15.75">
      <c r="B9226" s="121" t="s">
        <v>1549</v>
      </c>
      <c r="C9226" s="118" t="s">
        <v>28</v>
      </c>
      <c r="D9226" s="119" t="s">
        <v>126</v>
      </c>
      <c r="E9226" s="111"/>
      <c r="F9226" s="151"/>
    </row>
    <row r="9227" spans="2:6" s="116" customFormat="1" ht="15.75">
      <c r="B9227" s="121" t="s">
        <v>1549</v>
      </c>
      <c r="C9227" s="118" t="s">
        <v>28</v>
      </c>
      <c r="D9227" s="119" t="s">
        <v>107</v>
      </c>
      <c r="E9227" s="112"/>
      <c r="F9227" s="151"/>
    </row>
    <row r="9228" spans="2:6" s="116" customFormat="1" ht="15.75">
      <c r="B9228" s="121" t="s">
        <v>1549</v>
      </c>
      <c r="C9228" s="118" t="s">
        <v>28</v>
      </c>
      <c r="D9228" s="119" t="s">
        <v>114</v>
      </c>
      <c r="E9228" s="112"/>
      <c r="F9228" s="151"/>
    </row>
    <row r="9229" spans="2:6" s="116" customFormat="1">
      <c r="B9229" s="121" t="s">
        <v>1549</v>
      </c>
      <c r="C9229" s="118" t="s">
        <v>2</v>
      </c>
      <c r="D9229" s="119" t="s">
        <v>1198</v>
      </c>
      <c r="E9229" s="113"/>
      <c r="F9229" s="151"/>
    </row>
    <row r="9230" spans="2:6" s="116" customFormat="1">
      <c r="B9230" s="121" t="s">
        <v>1549</v>
      </c>
      <c r="C9230" s="118" t="s">
        <v>28</v>
      </c>
      <c r="D9230" s="119" t="s">
        <v>549</v>
      </c>
      <c r="E9230" s="32"/>
      <c r="F9230" s="151"/>
    </row>
    <row r="9231" spans="2:6" s="116" customFormat="1" ht="15.75">
      <c r="B9231" s="121" t="s">
        <v>1549</v>
      </c>
      <c r="C9231" s="118" t="s">
        <v>40</v>
      </c>
      <c r="D9231" s="119" t="s">
        <v>1552</v>
      </c>
      <c r="E9231" s="120"/>
      <c r="F9231" s="151"/>
    </row>
    <row r="9232" spans="2:6" s="116" customFormat="1" ht="15.75">
      <c r="B9232" s="121" t="s">
        <v>1549</v>
      </c>
      <c r="C9232" s="118" t="s">
        <v>40</v>
      </c>
      <c r="D9232" s="119" t="s">
        <v>1553</v>
      </c>
      <c r="E9232" s="78"/>
      <c r="F9232" s="151"/>
    </row>
    <row r="9233" spans="2:6" s="116" customFormat="1" ht="15.75">
      <c r="B9233" s="121" t="s">
        <v>1549</v>
      </c>
      <c r="C9233" s="118" t="s">
        <v>40</v>
      </c>
      <c r="D9233" s="119" t="s">
        <v>180</v>
      </c>
      <c r="E9233" s="78"/>
      <c r="F9233" s="151"/>
    </row>
    <row r="9234" spans="2:6" s="116" customFormat="1" ht="15.75">
      <c r="B9234" s="121" t="s">
        <v>1549</v>
      </c>
      <c r="C9234" s="118" t="s">
        <v>155</v>
      </c>
      <c r="D9234" s="119" t="s">
        <v>1246</v>
      </c>
      <c r="E9234" s="78"/>
      <c r="F9234" s="151"/>
    </row>
    <row r="9235" spans="2:6" s="116" customFormat="1" ht="15.75">
      <c r="B9235" s="121" t="s">
        <v>1549</v>
      </c>
      <c r="C9235" s="118" t="s">
        <v>2</v>
      </c>
      <c r="D9235" s="119" t="s">
        <v>1380</v>
      </c>
      <c r="E9235" s="78"/>
      <c r="F9235" s="151"/>
    </row>
    <row r="9236" spans="2:6" s="116" customFormat="1" ht="15.75">
      <c r="B9236" s="121" t="s">
        <v>1549</v>
      </c>
      <c r="C9236" s="118" t="s">
        <v>2</v>
      </c>
      <c r="D9236" s="119" t="s">
        <v>1190</v>
      </c>
      <c r="E9236" s="78"/>
      <c r="F9236" s="151"/>
    </row>
    <row r="9237" spans="2:6" s="116" customFormat="1" ht="15.75">
      <c r="B9237" s="121" t="s">
        <v>1549</v>
      </c>
      <c r="C9237" s="118" t="s">
        <v>94</v>
      </c>
      <c r="D9237" s="119" t="s">
        <v>1316</v>
      </c>
      <c r="E9237" s="78"/>
      <c r="F9237" s="151"/>
    </row>
    <row r="9238" spans="2:6" s="116" customFormat="1" ht="15.75">
      <c r="B9238" s="121" t="s">
        <v>1549</v>
      </c>
      <c r="C9238" s="118" t="s">
        <v>40</v>
      </c>
      <c r="D9238" s="119" t="s">
        <v>180</v>
      </c>
      <c r="E9238" s="9"/>
      <c r="F9238" s="151"/>
    </row>
    <row r="9239" spans="2:6" s="116" customFormat="1" ht="15.75">
      <c r="B9239" s="121" t="s">
        <v>1549</v>
      </c>
      <c r="C9239" s="118" t="s">
        <v>28</v>
      </c>
      <c r="D9239" s="119" t="s">
        <v>1287</v>
      </c>
      <c r="E9239" s="9"/>
      <c r="F9239" s="151"/>
    </row>
    <row r="9240" spans="2:6" s="116" customFormat="1" ht="15.75">
      <c r="B9240" s="121" t="s">
        <v>1549</v>
      </c>
      <c r="C9240" s="118" t="s">
        <v>28</v>
      </c>
      <c r="D9240" s="119" t="s">
        <v>181</v>
      </c>
      <c r="E9240" s="9"/>
      <c r="F9240" s="151"/>
    </row>
    <row r="9241" spans="2:6" s="116" customFormat="1" ht="15.75">
      <c r="B9241" s="121">
        <v>41696</v>
      </c>
      <c r="C9241" s="118" t="s">
        <v>40</v>
      </c>
      <c r="D9241" s="119" t="s">
        <v>180</v>
      </c>
      <c r="E9241" s="120"/>
      <c r="F9241" s="151"/>
    </row>
    <row r="9242" spans="2:6" s="116" customFormat="1" ht="15.75">
      <c r="B9242" s="121">
        <v>41696</v>
      </c>
      <c r="C9242" s="118" t="s">
        <v>40</v>
      </c>
      <c r="D9242" s="119" t="s">
        <v>180</v>
      </c>
      <c r="E9242" s="120"/>
      <c r="F9242" s="151"/>
    </row>
    <row r="9243" spans="2:6" s="116" customFormat="1" ht="15.75">
      <c r="B9243" s="121">
        <v>41696</v>
      </c>
      <c r="C9243" s="118" t="s">
        <v>40</v>
      </c>
      <c r="D9243" s="119" t="s">
        <v>180</v>
      </c>
      <c r="E9243" s="120"/>
      <c r="F9243" s="151"/>
    </row>
    <row r="9244" spans="2:6" s="116" customFormat="1" ht="15.75">
      <c r="B9244" s="121">
        <v>41696</v>
      </c>
      <c r="C9244" s="118" t="s">
        <v>155</v>
      </c>
      <c r="D9244" s="119" t="s">
        <v>1110</v>
      </c>
      <c r="E9244" s="117"/>
      <c r="F9244" s="151"/>
    </row>
    <row r="9245" spans="2:6" s="116" customFormat="1" ht="15.75">
      <c r="B9245" s="121">
        <v>41696</v>
      </c>
      <c r="C9245" s="118" t="s">
        <v>28</v>
      </c>
      <c r="D9245" s="119" t="s">
        <v>1118</v>
      </c>
      <c r="E9245" s="117"/>
      <c r="F9245" s="151"/>
    </row>
    <row r="9246" spans="2:6" s="116" customFormat="1" ht="15.75">
      <c r="B9246" s="121">
        <v>41696</v>
      </c>
      <c r="C9246" s="118" t="s">
        <v>28</v>
      </c>
      <c r="D9246" s="119" t="s">
        <v>181</v>
      </c>
      <c r="E9246" s="117"/>
      <c r="F9246" s="151"/>
    </row>
    <row r="9247" spans="2:6" s="116" customFormat="1" ht="15.75">
      <c r="B9247" s="121">
        <v>41696</v>
      </c>
      <c r="C9247" s="118" t="s">
        <v>40</v>
      </c>
      <c r="D9247" s="119" t="s">
        <v>43</v>
      </c>
      <c r="E9247" s="120"/>
      <c r="F9247" s="151"/>
    </row>
    <row r="9248" spans="2:6" s="116" customFormat="1" ht="15.75">
      <c r="B9248" s="121">
        <v>41696</v>
      </c>
      <c r="C9248" s="118" t="s">
        <v>40</v>
      </c>
      <c r="D9248" s="119" t="s">
        <v>180</v>
      </c>
      <c r="E9248" s="117"/>
      <c r="F9248" s="151"/>
    </row>
    <row r="9249" spans="2:6" s="116" customFormat="1" ht="15.75">
      <c r="B9249" s="121">
        <v>41696</v>
      </c>
      <c r="C9249" s="118" t="s">
        <v>40</v>
      </c>
      <c r="D9249" s="119" t="s">
        <v>43</v>
      </c>
      <c r="E9249" s="120"/>
      <c r="F9249" s="151"/>
    </row>
    <row r="9250" spans="2:6" s="116" customFormat="1" ht="15.75">
      <c r="B9250" s="121">
        <v>41696</v>
      </c>
      <c r="C9250" s="118" t="s">
        <v>2</v>
      </c>
      <c r="D9250" s="119" t="s">
        <v>182</v>
      </c>
      <c r="E9250" s="111"/>
      <c r="F9250" s="151"/>
    </row>
    <row r="9251" spans="2:6" s="116" customFormat="1" ht="15.75">
      <c r="B9251" s="121">
        <v>41696</v>
      </c>
      <c r="C9251" s="118" t="s">
        <v>2</v>
      </c>
      <c r="D9251" s="119" t="s">
        <v>1160</v>
      </c>
      <c r="E9251" s="112"/>
      <c r="F9251" s="151"/>
    </row>
    <row r="9252" spans="2:6" s="116" customFormat="1" ht="15.75">
      <c r="B9252" s="121">
        <v>41696</v>
      </c>
      <c r="C9252" s="118" t="s">
        <v>184</v>
      </c>
      <c r="D9252" s="119" t="s">
        <v>62</v>
      </c>
      <c r="E9252" s="112"/>
      <c r="F9252" s="151"/>
    </row>
    <row r="9253" spans="2:6" s="116" customFormat="1">
      <c r="B9253" s="121">
        <v>41696</v>
      </c>
      <c r="C9253" s="118" t="s">
        <v>28</v>
      </c>
      <c r="D9253" s="119" t="s">
        <v>1287</v>
      </c>
      <c r="E9253" s="113"/>
      <c r="F9253" s="151"/>
    </row>
    <row r="9254" spans="2:6" s="116" customFormat="1">
      <c r="B9254" s="121">
        <v>41696</v>
      </c>
      <c r="C9254" s="118" t="s">
        <v>40</v>
      </c>
      <c r="D9254" s="119" t="s">
        <v>43</v>
      </c>
      <c r="E9254" s="32"/>
      <c r="F9254" s="151"/>
    </row>
    <row r="9255" spans="2:6" s="116" customFormat="1" ht="15.75">
      <c r="B9255" s="121">
        <v>41696</v>
      </c>
      <c r="C9255" s="118" t="s">
        <v>40</v>
      </c>
      <c r="D9255" s="118" t="s">
        <v>180</v>
      </c>
      <c r="E9255" s="120"/>
      <c r="F9255" s="151"/>
    </row>
    <row r="9256" spans="2:6" s="116" customFormat="1" ht="15.75">
      <c r="B9256" s="121">
        <v>41696</v>
      </c>
      <c r="C9256" s="118" t="s">
        <v>28</v>
      </c>
      <c r="D9256" s="118" t="s">
        <v>181</v>
      </c>
      <c r="E9256" s="78"/>
      <c r="F9256" s="151"/>
    </row>
    <row r="9257" spans="2:6" s="116" customFormat="1" ht="15.75">
      <c r="B9257" s="121">
        <v>41696</v>
      </c>
      <c r="C9257" s="118" t="s">
        <v>40</v>
      </c>
      <c r="D9257" s="118" t="s">
        <v>180</v>
      </c>
      <c r="E9257" s="78"/>
      <c r="F9257" s="151"/>
    </row>
    <row r="9258" spans="2:6" s="116" customFormat="1" ht="15.75">
      <c r="B9258" s="121">
        <v>41698</v>
      </c>
      <c r="C9258" s="118" t="s">
        <v>2</v>
      </c>
      <c r="D9258" s="119" t="s">
        <v>182</v>
      </c>
      <c r="E9258" s="120"/>
      <c r="F9258" s="151"/>
    </row>
    <row r="9259" spans="2:6" s="116" customFormat="1" ht="15.75">
      <c r="B9259" s="121">
        <v>41698</v>
      </c>
      <c r="C9259" s="118" t="s">
        <v>94</v>
      </c>
      <c r="D9259" s="119" t="s">
        <v>1108</v>
      </c>
      <c r="E9259" s="120"/>
      <c r="F9259" s="151"/>
    </row>
    <row r="9260" spans="2:6" s="116" customFormat="1" ht="15.75">
      <c r="B9260" s="121">
        <v>41698</v>
      </c>
      <c r="C9260" s="118" t="s">
        <v>155</v>
      </c>
      <c r="D9260" s="119" t="s">
        <v>1503</v>
      </c>
      <c r="E9260" s="117"/>
      <c r="F9260" s="151"/>
    </row>
    <row r="9261" spans="2:6" s="116" customFormat="1" ht="15.75">
      <c r="B9261" s="121">
        <v>41698</v>
      </c>
      <c r="C9261" s="118" t="s">
        <v>94</v>
      </c>
      <c r="D9261" s="118" t="s">
        <v>1108</v>
      </c>
      <c r="E9261" s="117"/>
      <c r="F9261" s="151"/>
    </row>
    <row r="9262" spans="2:6" s="116" customFormat="1" ht="15.75">
      <c r="B9262" s="121">
        <v>41698</v>
      </c>
      <c r="C9262" s="118" t="s">
        <v>184</v>
      </c>
      <c r="D9262" s="118" t="s">
        <v>2550</v>
      </c>
      <c r="E9262" s="117"/>
      <c r="F9262" s="151"/>
    </row>
    <row r="9263" spans="2:6" s="116" customFormat="1" ht="15.75">
      <c r="B9263" s="121">
        <v>41698</v>
      </c>
      <c r="C9263" s="118" t="s">
        <v>40</v>
      </c>
      <c r="D9263" s="119" t="s">
        <v>43</v>
      </c>
      <c r="E9263" s="120"/>
      <c r="F9263" s="151"/>
    </row>
    <row r="9264" spans="2:6" s="116" customFormat="1" ht="15.75">
      <c r="B9264" s="121">
        <v>41698</v>
      </c>
      <c r="C9264" s="118" t="s">
        <v>392</v>
      </c>
      <c r="D9264" s="119" t="s">
        <v>1115</v>
      </c>
      <c r="E9264" s="117"/>
      <c r="F9264" s="151"/>
    </row>
    <row r="9265" spans="2:6" s="116" customFormat="1" ht="15.75">
      <c r="B9265" s="121">
        <v>41698</v>
      </c>
      <c r="C9265" s="118" t="s">
        <v>94</v>
      </c>
      <c r="D9265" s="119" t="s">
        <v>1196</v>
      </c>
      <c r="E9265" s="120"/>
      <c r="F9265" s="151"/>
    </row>
    <row r="9266" spans="2:6" s="116" customFormat="1" ht="15.75">
      <c r="B9266" s="121">
        <v>41698</v>
      </c>
      <c r="C9266" s="118" t="s">
        <v>40</v>
      </c>
      <c r="D9266" s="119" t="s">
        <v>180</v>
      </c>
      <c r="E9266" s="111"/>
      <c r="F9266" s="151"/>
    </row>
    <row r="9267" spans="2:6" s="116" customFormat="1" ht="15.75">
      <c r="B9267" s="121">
        <v>41698</v>
      </c>
      <c r="C9267" s="118" t="s">
        <v>40</v>
      </c>
      <c r="D9267" s="119" t="s">
        <v>43</v>
      </c>
      <c r="E9267" s="112"/>
      <c r="F9267" s="151"/>
    </row>
    <row r="9268" spans="2:6" s="116" customFormat="1" ht="15.75">
      <c r="B9268" s="121">
        <v>41698</v>
      </c>
      <c r="C9268" s="118" t="s">
        <v>40</v>
      </c>
      <c r="D9268" s="119" t="s">
        <v>180</v>
      </c>
      <c r="E9268" s="112"/>
      <c r="F9268" s="151"/>
    </row>
    <row r="9269" spans="2:6" s="116" customFormat="1">
      <c r="B9269" s="121">
        <v>41698</v>
      </c>
      <c r="C9269" s="118" t="s">
        <v>40</v>
      </c>
      <c r="D9269" s="119" t="s">
        <v>1451</v>
      </c>
      <c r="E9269" s="113"/>
      <c r="F9269" s="151"/>
    </row>
    <row r="9270" spans="2:6" s="116" customFormat="1">
      <c r="B9270" s="121">
        <v>41698</v>
      </c>
      <c r="C9270" s="118" t="s">
        <v>2</v>
      </c>
      <c r="D9270" s="119" t="s">
        <v>182</v>
      </c>
      <c r="E9270" s="32"/>
      <c r="F9270" s="151"/>
    </row>
    <row r="9271" spans="2:6" s="116" customFormat="1" ht="15.75">
      <c r="B9271" s="121">
        <v>41698</v>
      </c>
      <c r="C9271" s="118" t="s">
        <v>94</v>
      </c>
      <c r="D9271" s="119" t="s">
        <v>1108</v>
      </c>
      <c r="E9271" s="120"/>
      <c r="F9271" s="151"/>
    </row>
    <row r="9272" spans="2:6" s="116" customFormat="1" ht="15.75">
      <c r="B9272" s="121">
        <v>41698</v>
      </c>
      <c r="C9272" s="118" t="s">
        <v>184</v>
      </c>
      <c r="D9272" s="119" t="s">
        <v>1554</v>
      </c>
      <c r="E9272" s="78"/>
      <c r="F9272" s="151"/>
    </row>
    <row r="9273" spans="2:6" s="116" customFormat="1" ht="15.75">
      <c r="B9273" s="121">
        <v>41698</v>
      </c>
      <c r="C9273" s="118" t="s">
        <v>40</v>
      </c>
      <c r="D9273" s="119" t="s">
        <v>43</v>
      </c>
      <c r="E9273" s="78"/>
      <c r="F9273" s="151"/>
    </row>
    <row r="9274" spans="2:6" s="116" customFormat="1" ht="15.75">
      <c r="B9274" s="121">
        <v>41698</v>
      </c>
      <c r="C9274" s="118" t="s">
        <v>18</v>
      </c>
      <c r="D9274" s="119" t="s">
        <v>1248</v>
      </c>
      <c r="E9274" s="78"/>
      <c r="F9274" s="151"/>
    </row>
    <row r="9275" spans="2:6" s="116" customFormat="1" ht="15.75">
      <c r="B9275" s="121">
        <v>41698</v>
      </c>
      <c r="C9275" s="118" t="s">
        <v>28</v>
      </c>
      <c r="D9275" s="119" t="s">
        <v>850</v>
      </c>
      <c r="E9275" s="78"/>
      <c r="F9275" s="151"/>
    </row>
    <row r="9276" spans="2:6" s="116" customFormat="1" ht="15.75">
      <c r="B9276" s="121">
        <v>41698</v>
      </c>
      <c r="C9276" s="118" t="s">
        <v>40</v>
      </c>
      <c r="D9276" s="119" t="s">
        <v>180</v>
      </c>
      <c r="E9276" s="78"/>
      <c r="F9276" s="151"/>
    </row>
    <row r="9277" spans="2:6" s="116" customFormat="1" ht="15.75">
      <c r="B9277" s="121">
        <v>41698</v>
      </c>
      <c r="C9277" s="118" t="s">
        <v>40</v>
      </c>
      <c r="D9277" s="119" t="s">
        <v>180</v>
      </c>
      <c r="E9277" s="78"/>
      <c r="F9277" s="151"/>
    </row>
    <row r="9278" spans="2:6" s="116" customFormat="1" ht="15.75">
      <c r="B9278" s="121">
        <v>41698</v>
      </c>
      <c r="C9278" s="118" t="s">
        <v>28</v>
      </c>
      <c r="D9278" s="119" t="s">
        <v>549</v>
      </c>
      <c r="E9278" s="9"/>
      <c r="F9278" s="151"/>
    </row>
    <row r="9279" spans="2:6" s="116" customFormat="1" ht="15.75">
      <c r="B9279" s="121">
        <v>41698</v>
      </c>
      <c r="C9279" s="118" t="s">
        <v>2</v>
      </c>
      <c r="D9279" s="119" t="s">
        <v>52</v>
      </c>
      <c r="E9279" s="9"/>
      <c r="F9279" s="151"/>
    </row>
    <row r="9280" spans="2:6" s="116" customFormat="1" ht="15.75">
      <c r="B9280" s="121">
        <v>41698</v>
      </c>
      <c r="C9280" s="118" t="s">
        <v>2</v>
      </c>
      <c r="D9280" s="119" t="s">
        <v>1145</v>
      </c>
      <c r="E9280" s="9"/>
      <c r="F9280" s="151"/>
    </row>
    <row r="9281" spans="2:6" s="116" customFormat="1" ht="15.75">
      <c r="B9281" s="121">
        <v>41698</v>
      </c>
      <c r="C9281" s="118" t="s">
        <v>40</v>
      </c>
      <c r="D9281" s="119" t="s">
        <v>43</v>
      </c>
      <c r="E9281" s="9"/>
      <c r="F9281" s="151"/>
    </row>
    <row r="9282" spans="2:6" s="116" customFormat="1" ht="15.75">
      <c r="B9282" s="121">
        <v>41698</v>
      </c>
      <c r="C9282" s="118" t="s">
        <v>40</v>
      </c>
      <c r="D9282" s="119" t="s">
        <v>43</v>
      </c>
      <c r="E9282" s="9"/>
      <c r="F9282" s="151"/>
    </row>
    <row r="9283" spans="2:6" s="116" customFormat="1" ht="15.75">
      <c r="B9283" s="121">
        <v>41698</v>
      </c>
      <c r="C9283" s="118" t="s">
        <v>155</v>
      </c>
      <c r="D9283" s="119" t="s">
        <v>1110</v>
      </c>
      <c r="E9283" s="9"/>
      <c r="F9283" s="151"/>
    </row>
    <row r="9284" spans="2:6" s="116" customFormat="1" ht="15.75">
      <c r="B9284" s="121" t="s">
        <v>1555</v>
      </c>
      <c r="C9284" s="118" t="s">
        <v>40</v>
      </c>
      <c r="D9284" s="119" t="s">
        <v>180</v>
      </c>
      <c r="E9284" s="120" t="s">
        <v>1104</v>
      </c>
      <c r="F9284" s="151"/>
    </row>
    <row r="9285" spans="2:6" s="116" customFormat="1" ht="15.75">
      <c r="B9285" s="121" t="s">
        <v>1555</v>
      </c>
      <c r="C9285" s="118" t="s">
        <v>18</v>
      </c>
      <c r="D9285" s="119" t="s">
        <v>1506</v>
      </c>
      <c r="E9285" s="120" t="s">
        <v>1104</v>
      </c>
      <c r="F9285" s="151"/>
    </row>
    <row r="9286" spans="2:6" s="116" customFormat="1" ht="15.75">
      <c r="B9286" s="121" t="s">
        <v>1555</v>
      </c>
      <c r="C9286" s="118" t="s">
        <v>28</v>
      </c>
      <c r="D9286" s="119" t="s">
        <v>107</v>
      </c>
      <c r="E9286" s="120" t="s">
        <v>1104</v>
      </c>
      <c r="F9286" s="151"/>
    </row>
    <row r="9287" spans="2:6" s="116" customFormat="1" ht="15.75">
      <c r="B9287" s="121" t="s">
        <v>1555</v>
      </c>
      <c r="C9287" s="118" t="s">
        <v>40</v>
      </c>
      <c r="D9287" s="119" t="s">
        <v>43</v>
      </c>
      <c r="E9287" s="117" t="s">
        <v>1104</v>
      </c>
      <c r="F9287" s="151"/>
    </row>
    <row r="9288" spans="2:6" s="116" customFormat="1" ht="15.75">
      <c r="B9288" s="121" t="s">
        <v>1555</v>
      </c>
      <c r="C9288" s="118" t="s">
        <v>28</v>
      </c>
      <c r="D9288" s="119" t="s">
        <v>1187</v>
      </c>
      <c r="E9288" s="117" t="s">
        <v>1104</v>
      </c>
      <c r="F9288" s="151"/>
    </row>
    <row r="9289" spans="2:6" s="116" customFormat="1" ht="15.75">
      <c r="B9289" s="121" t="s">
        <v>1555</v>
      </c>
      <c r="C9289" s="118" t="s">
        <v>2</v>
      </c>
      <c r="D9289" s="119" t="s">
        <v>182</v>
      </c>
      <c r="E9289" s="117" t="s">
        <v>1104</v>
      </c>
      <c r="F9289" s="151"/>
    </row>
    <row r="9290" spans="2:6" s="116" customFormat="1" ht="15.75">
      <c r="B9290" s="121" t="s">
        <v>1555</v>
      </c>
      <c r="C9290" s="118" t="s">
        <v>40</v>
      </c>
      <c r="D9290" s="119" t="s">
        <v>180</v>
      </c>
      <c r="E9290" s="120" t="s">
        <v>1104</v>
      </c>
      <c r="F9290" s="151"/>
    </row>
    <row r="9291" spans="2:6" s="116" customFormat="1" ht="15.75">
      <c r="B9291" s="121" t="s">
        <v>1555</v>
      </c>
      <c r="C9291" s="118" t="s">
        <v>184</v>
      </c>
      <c r="D9291" s="119" t="s">
        <v>2551</v>
      </c>
      <c r="E9291" s="117" t="s">
        <v>1104</v>
      </c>
      <c r="F9291" s="151"/>
    </row>
    <row r="9292" spans="2:6" s="116" customFormat="1" ht="15.75">
      <c r="B9292" s="121" t="s">
        <v>1555</v>
      </c>
      <c r="C9292" s="118" t="s">
        <v>1154</v>
      </c>
      <c r="D9292" s="119" t="s">
        <v>1521</v>
      </c>
      <c r="E9292" s="117" t="s">
        <v>1104</v>
      </c>
      <c r="F9292" s="151"/>
    </row>
    <row r="9293" spans="2:6" s="116" customFormat="1" ht="15.75">
      <c r="B9293" s="121" t="s">
        <v>1555</v>
      </c>
      <c r="C9293" s="118" t="s">
        <v>1154</v>
      </c>
      <c r="D9293" s="119" t="s">
        <v>43</v>
      </c>
      <c r="E9293" s="117" t="s">
        <v>1104</v>
      </c>
      <c r="F9293" s="151"/>
    </row>
    <row r="9294" spans="2:6" s="116" customFormat="1" ht="15.75">
      <c r="B9294" s="121" t="s">
        <v>1555</v>
      </c>
      <c r="C9294" s="118" t="s">
        <v>28</v>
      </c>
      <c r="D9294" s="119" t="s">
        <v>549</v>
      </c>
      <c r="E9294" s="120" t="s">
        <v>1104</v>
      </c>
      <c r="F9294" s="151"/>
    </row>
    <row r="9295" spans="2:6" s="116" customFormat="1" ht="15.75">
      <c r="B9295" s="121">
        <v>41701</v>
      </c>
      <c r="C9295" s="118" t="s">
        <v>184</v>
      </c>
      <c r="D9295" s="119" t="s">
        <v>2546</v>
      </c>
      <c r="E9295" s="120"/>
      <c r="F9295" s="151"/>
    </row>
    <row r="9296" spans="2:6" s="116" customFormat="1" ht="15.75" customHeight="1">
      <c r="B9296" s="121">
        <v>41701</v>
      </c>
      <c r="C9296" s="118" t="s">
        <v>392</v>
      </c>
      <c r="D9296" s="119" t="s">
        <v>1115</v>
      </c>
      <c r="E9296" s="120"/>
      <c r="F9296" s="151"/>
    </row>
    <row r="9297" spans="2:6" s="116" customFormat="1" ht="15.75" customHeight="1">
      <c r="B9297" s="121">
        <v>41701</v>
      </c>
      <c r="C9297" s="118" t="s">
        <v>28</v>
      </c>
      <c r="D9297" s="119" t="s">
        <v>431</v>
      </c>
      <c r="E9297" s="120"/>
      <c r="F9297" s="151"/>
    </row>
    <row r="9298" spans="2:6" s="116" customFormat="1" ht="15.75" customHeight="1">
      <c r="B9298" s="121">
        <v>41701</v>
      </c>
      <c r="C9298" s="118" t="s">
        <v>40</v>
      </c>
      <c r="D9298" s="119" t="s">
        <v>1556</v>
      </c>
      <c r="E9298" s="117"/>
      <c r="F9298" s="151"/>
    </row>
    <row r="9299" spans="2:6" s="116" customFormat="1" ht="15.75" customHeight="1">
      <c r="B9299" s="121">
        <v>41701</v>
      </c>
      <c r="C9299" s="118" t="s">
        <v>184</v>
      </c>
      <c r="D9299" s="119" t="s">
        <v>2546</v>
      </c>
      <c r="E9299" s="117"/>
      <c r="F9299" s="151"/>
    </row>
    <row r="9300" spans="2:6" s="116" customFormat="1" ht="15.75" customHeight="1">
      <c r="B9300" s="121">
        <v>41701</v>
      </c>
      <c r="C9300" s="118" t="s">
        <v>28</v>
      </c>
      <c r="D9300" s="119" t="s">
        <v>431</v>
      </c>
      <c r="E9300" s="117"/>
      <c r="F9300" s="151"/>
    </row>
    <row r="9301" spans="2:6" s="116" customFormat="1" ht="15.75" customHeight="1">
      <c r="B9301" s="121">
        <v>41701</v>
      </c>
      <c r="C9301" s="118" t="s">
        <v>28</v>
      </c>
      <c r="D9301" s="119" t="s">
        <v>1287</v>
      </c>
      <c r="E9301" s="120"/>
      <c r="F9301" s="151"/>
    </row>
    <row r="9302" spans="2:6" s="116" customFormat="1" ht="15.75" customHeight="1">
      <c r="B9302" s="121">
        <v>41701</v>
      </c>
      <c r="C9302" s="118" t="s">
        <v>2</v>
      </c>
      <c r="D9302" s="119" t="s">
        <v>182</v>
      </c>
      <c r="E9302" s="117"/>
      <c r="F9302" s="151"/>
    </row>
    <row r="9303" spans="2:6" s="116" customFormat="1" ht="15.75" customHeight="1">
      <c r="B9303" s="121">
        <v>41701</v>
      </c>
      <c r="C9303" s="118" t="s">
        <v>2</v>
      </c>
      <c r="D9303" s="119" t="s">
        <v>1381</v>
      </c>
      <c r="E9303" s="120"/>
      <c r="F9303" s="151"/>
    </row>
    <row r="9304" spans="2:6" s="116" customFormat="1" ht="15.75" customHeight="1">
      <c r="B9304" s="121">
        <v>41701</v>
      </c>
      <c r="C9304" s="118" t="s">
        <v>2</v>
      </c>
      <c r="D9304" s="119" t="s">
        <v>182</v>
      </c>
      <c r="E9304" s="111"/>
      <c r="F9304" s="151"/>
    </row>
    <row r="9305" spans="2:6" s="116" customFormat="1" ht="15.75" customHeight="1">
      <c r="B9305" s="121">
        <v>41701</v>
      </c>
      <c r="C9305" s="118" t="s">
        <v>40</v>
      </c>
      <c r="D9305" s="119" t="s">
        <v>180</v>
      </c>
      <c r="E9305" s="112"/>
      <c r="F9305" s="151"/>
    </row>
    <row r="9306" spans="2:6" s="116" customFormat="1" ht="15.75" customHeight="1">
      <c r="B9306" s="121">
        <v>41701</v>
      </c>
      <c r="C9306" s="118" t="s">
        <v>40</v>
      </c>
      <c r="D9306" s="119" t="s">
        <v>180</v>
      </c>
      <c r="E9306" s="112"/>
      <c r="F9306" s="151"/>
    </row>
    <row r="9307" spans="2:6" s="116" customFormat="1" ht="15.2" customHeight="1">
      <c r="B9307" s="121">
        <v>41701</v>
      </c>
      <c r="C9307" s="118" t="s">
        <v>1154</v>
      </c>
      <c r="D9307" s="119" t="s">
        <v>1521</v>
      </c>
      <c r="E9307" s="113"/>
      <c r="F9307" s="151"/>
    </row>
    <row r="9308" spans="2:6" s="116" customFormat="1" ht="15.2" customHeight="1">
      <c r="B9308" s="121">
        <v>41701</v>
      </c>
      <c r="C9308" s="118" t="s">
        <v>1154</v>
      </c>
      <c r="D9308" s="119" t="s">
        <v>1557</v>
      </c>
      <c r="E9308" s="32"/>
      <c r="F9308" s="151"/>
    </row>
    <row r="9309" spans="2:6" s="116" customFormat="1" ht="15.75" customHeight="1">
      <c r="B9309" s="121">
        <v>41701</v>
      </c>
      <c r="C9309" s="118" t="s">
        <v>184</v>
      </c>
      <c r="D9309" s="119" t="s">
        <v>2546</v>
      </c>
      <c r="E9309" s="120"/>
      <c r="F9309" s="151"/>
    </row>
    <row r="9310" spans="2:6" s="116" customFormat="1" ht="15.75" customHeight="1">
      <c r="B9310" s="121">
        <v>41701</v>
      </c>
      <c r="C9310" s="118" t="s">
        <v>28</v>
      </c>
      <c r="D9310" s="119" t="s">
        <v>30</v>
      </c>
      <c r="E9310" s="78"/>
      <c r="F9310" s="151"/>
    </row>
    <row r="9311" spans="2:6" s="116" customFormat="1" ht="15.75" customHeight="1">
      <c r="B9311" s="121">
        <v>41701</v>
      </c>
      <c r="C9311" s="118" t="s">
        <v>1154</v>
      </c>
      <c r="D9311" s="119" t="s">
        <v>1558</v>
      </c>
      <c r="E9311" s="78"/>
      <c r="F9311" s="151"/>
    </row>
    <row r="9312" spans="2:6" s="116" customFormat="1" ht="15.75" customHeight="1">
      <c r="B9312" s="121">
        <v>41701</v>
      </c>
      <c r="C9312" s="118" t="s">
        <v>40</v>
      </c>
      <c r="D9312" s="119" t="s">
        <v>43</v>
      </c>
      <c r="E9312" s="78"/>
      <c r="F9312" s="151"/>
    </row>
    <row r="9313" spans="2:6" s="116" customFormat="1" ht="15.75" customHeight="1">
      <c r="B9313" s="121">
        <v>41701</v>
      </c>
      <c r="C9313" s="118" t="s">
        <v>40</v>
      </c>
      <c r="D9313" s="119" t="s">
        <v>43</v>
      </c>
      <c r="E9313" s="78"/>
      <c r="F9313" s="151"/>
    </row>
    <row r="9314" spans="2:6" s="116" customFormat="1" ht="15.75" customHeight="1">
      <c r="B9314" s="121">
        <v>41701</v>
      </c>
      <c r="C9314" s="118" t="s">
        <v>2</v>
      </c>
      <c r="D9314" s="119" t="s">
        <v>182</v>
      </c>
      <c r="E9314" s="78"/>
      <c r="F9314" s="151"/>
    </row>
    <row r="9315" spans="2:6" s="116" customFormat="1" ht="15.75" customHeight="1">
      <c r="B9315" s="121">
        <v>41701</v>
      </c>
      <c r="C9315" s="118" t="s">
        <v>40</v>
      </c>
      <c r="D9315" s="119" t="s">
        <v>180</v>
      </c>
      <c r="E9315" s="78"/>
      <c r="F9315" s="151"/>
    </row>
    <row r="9316" spans="2:6" s="116" customFormat="1" ht="15.75" customHeight="1">
      <c r="B9316" s="121">
        <v>41701</v>
      </c>
      <c r="C9316" s="118" t="s">
        <v>184</v>
      </c>
      <c r="D9316" s="119" t="s">
        <v>2546</v>
      </c>
      <c r="E9316" s="9"/>
      <c r="F9316" s="151"/>
    </row>
    <row r="9317" spans="2:6" s="116" customFormat="1" ht="15.75" customHeight="1">
      <c r="B9317" s="121">
        <v>41701</v>
      </c>
      <c r="C9317" s="118" t="s">
        <v>28</v>
      </c>
      <c r="D9317" s="119" t="s">
        <v>850</v>
      </c>
      <c r="E9317" s="9"/>
      <c r="F9317" s="151"/>
    </row>
    <row r="9318" spans="2:6" s="116" customFormat="1" ht="15.75" customHeight="1">
      <c r="B9318" s="121">
        <v>41701</v>
      </c>
      <c r="C9318" s="118" t="s">
        <v>155</v>
      </c>
      <c r="D9318" s="119" t="s">
        <v>1110</v>
      </c>
      <c r="E9318" s="9"/>
      <c r="F9318" s="151"/>
    </row>
    <row r="9319" spans="2:6" s="116" customFormat="1" ht="15.75" customHeight="1">
      <c r="B9319" s="121">
        <v>41701</v>
      </c>
      <c r="C9319" s="118" t="s">
        <v>40</v>
      </c>
      <c r="D9319" s="119" t="s">
        <v>180</v>
      </c>
      <c r="E9319" s="9"/>
      <c r="F9319" s="151"/>
    </row>
    <row r="9320" spans="2:6" s="116" customFormat="1" ht="15.75" customHeight="1">
      <c r="B9320" s="121" t="s">
        <v>1559</v>
      </c>
      <c r="C9320" s="118" t="s">
        <v>40</v>
      </c>
      <c r="D9320" s="119" t="s">
        <v>1560</v>
      </c>
      <c r="E9320" s="120"/>
      <c r="F9320" s="151"/>
    </row>
    <row r="9321" spans="2:6" s="116" customFormat="1" ht="15.75" customHeight="1">
      <c r="B9321" s="121" t="s">
        <v>1559</v>
      </c>
      <c r="C9321" s="118" t="s">
        <v>40</v>
      </c>
      <c r="D9321" s="119" t="s">
        <v>1560</v>
      </c>
      <c r="E9321" s="120"/>
      <c r="F9321" s="151"/>
    </row>
    <row r="9322" spans="2:6" s="116" customFormat="1" ht="15.75" customHeight="1">
      <c r="B9322" s="121" t="s">
        <v>1559</v>
      </c>
      <c r="C9322" s="118" t="s">
        <v>2</v>
      </c>
      <c r="D9322" s="119" t="s">
        <v>182</v>
      </c>
      <c r="E9322" s="120"/>
      <c r="F9322" s="151"/>
    </row>
    <row r="9323" spans="2:6" s="116" customFormat="1" ht="15.75" customHeight="1">
      <c r="B9323" s="121" t="s">
        <v>1559</v>
      </c>
      <c r="C9323" s="118" t="s">
        <v>40</v>
      </c>
      <c r="D9323" s="119" t="s">
        <v>1560</v>
      </c>
      <c r="E9323" s="117"/>
      <c r="F9323" s="151"/>
    </row>
    <row r="9324" spans="2:6" s="116" customFormat="1" ht="15.75" customHeight="1">
      <c r="B9324" s="121" t="s">
        <v>1559</v>
      </c>
      <c r="C9324" s="118" t="s">
        <v>28</v>
      </c>
      <c r="D9324" s="119" t="s">
        <v>549</v>
      </c>
      <c r="E9324" s="117"/>
      <c r="F9324" s="151"/>
    </row>
    <row r="9325" spans="2:6" s="116" customFormat="1" ht="15.75" customHeight="1">
      <c r="B9325" s="121" t="s">
        <v>1559</v>
      </c>
      <c r="C9325" s="118" t="s">
        <v>28</v>
      </c>
      <c r="D9325" s="119" t="s">
        <v>126</v>
      </c>
      <c r="E9325" s="117"/>
      <c r="F9325" s="151"/>
    </row>
    <row r="9326" spans="2:6" s="116" customFormat="1" ht="15.75" customHeight="1">
      <c r="B9326" s="121" t="s">
        <v>1559</v>
      </c>
      <c r="C9326" s="118" t="s">
        <v>1154</v>
      </c>
      <c r="D9326" s="119" t="s">
        <v>1521</v>
      </c>
      <c r="E9326" s="120"/>
      <c r="F9326" s="151"/>
    </row>
    <row r="9327" spans="2:6" s="116" customFormat="1" ht="15.75" customHeight="1">
      <c r="B9327" s="121" t="s">
        <v>1559</v>
      </c>
      <c r="C9327" s="118" t="s">
        <v>1154</v>
      </c>
      <c r="D9327" s="119" t="s">
        <v>43</v>
      </c>
      <c r="E9327" s="117"/>
      <c r="F9327" s="151"/>
    </row>
    <row r="9328" spans="2:6" s="116" customFormat="1" ht="15.75" customHeight="1">
      <c r="B9328" s="121" t="s">
        <v>1559</v>
      </c>
      <c r="C9328" s="118" t="s">
        <v>28</v>
      </c>
      <c r="D9328" s="119" t="s">
        <v>126</v>
      </c>
      <c r="E9328" s="120"/>
      <c r="F9328" s="151"/>
    </row>
    <row r="9329" spans="2:6" s="116" customFormat="1" ht="15.75" customHeight="1">
      <c r="B9329" s="121" t="s">
        <v>1559</v>
      </c>
      <c r="C9329" s="242" t="s">
        <v>28</v>
      </c>
      <c r="D9329" s="92" t="s">
        <v>181</v>
      </c>
      <c r="E9329" s="111"/>
      <c r="F9329" s="151"/>
    </row>
    <row r="9330" spans="2:6" s="116" customFormat="1" ht="15.75" customHeight="1">
      <c r="B9330" s="121" t="s">
        <v>1559</v>
      </c>
      <c r="C9330" s="118" t="s">
        <v>2</v>
      </c>
      <c r="D9330" s="119" t="s">
        <v>182</v>
      </c>
      <c r="E9330" s="112"/>
      <c r="F9330" s="151"/>
    </row>
    <row r="9331" spans="2:6" s="116" customFormat="1" ht="15.75" customHeight="1">
      <c r="B9331" s="121" t="s">
        <v>1559</v>
      </c>
      <c r="C9331" s="118" t="s">
        <v>40</v>
      </c>
      <c r="D9331" s="119" t="s">
        <v>180</v>
      </c>
      <c r="E9331" s="112"/>
      <c r="F9331" s="151"/>
    </row>
    <row r="9332" spans="2:6" s="116" customFormat="1" ht="15.2" customHeight="1">
      <c r="B9332" s="121" t="s">
        <v>1559</v>
      </c>
      <c r="C9332" s="118" t="s">
        <v>28</v>
      </c>
      <c r="D9332" s="119" t="s">
        <v>1118</v>
      </c>
      <c r="E9332" s="113"/>
      <c r="F9332" s="151"/>
    </row>
    <row r="9333" spans="2:6" s="116" customFormat="1" ht="15.2" customHeight="1">
      <c r="B9333" s="121" t="s">
        <v>1559</v>
      </c>
      <c r="C9333" s="118" t="s">
        <v>184</v>
      </c>
      <c r="D9333" s="119" t="s">
        <v>62</v>
      </c>
      <c r="E9333" s="32"/>
      <c r="F9333" s="151"/>
    </row>
    <row r="9334" spans="2:6" s="116" customFormat="1" ht="15.75" customHeight="1">
      <c r="B9334" s="121" t="s">
        <v>1559</v>
      </c>
      <c r="C9334" s="118" t="s">
        <v>2</v>
      </c>
      <c r="D9334" s="118" t="s">
        <v>106</v>
      </c>
      <c r="E9334" s="120"/>
      <c r="F9334" s="151"/>
    </row>
    <row r="9335" spans="2:6" s="116" customFormat="1" ht="15.75" customHeight="1">
      <c r="B9335" s="121" t="s">
        <v>1559</v>
      </c>
      <c r="C9335" s="118" t="s">
        <v>28</v>
      </c>
      <c r="D9335" s="118" t="s">
        <v>1287</v>
      </c>
      <c r="E9335" s="78"/>
      <c r="F9335" s="151"/>
    </row>
    <row r="9336" spans="2:6" s="116" customFormat="1" ht="15.75" customHeight="1">
      <c r="B9336" s="121" t="s">
        <v>1559</v>
      </c>
      <c r="C9336" s="118" t="s">
        <v>28</v>
      </c>
      <c r="D9336" s="118" t="s">
        <v>1287</v>
      </c>
      <c r="E9336" s="78"/>
      <c r="F9336" s="151"/>
    </row>
    <row r="9337" spans="2:6" s="116" customFormat="1" ht="15.75" customHeight="1">
      <c r="B9337" s="121">
        <v>41703</v>
      </c>
      <c r="C9337" s="118" t="s">
        <v>40</v>
      </c>
      <c r="D9337" s="119" t="s">
        <v>1451</v>
      </c>
      <c r="E9337" s="120"/>
      <c r="F9337" s="151"/>
    </row>
    <row r="9338" spans="2:6" s="116" customFormat="1" ht="15.75" customHeight="1">
      <c r="B9338" s="121">
        <v>41703</v>
      </c>
      <c r="C9338" s="118" t="s">
        <v>392</v>
      </c>
      <c r="D9338" s="119" t="s">
        <v>1115</v>
      </c>
      <c r="E9338" s="120"/>
      <c r="F9338" s="151"/>
    </row>
    <row r="9339" spans="2:6" s="116" customFormat="1" ht="15.75" customHeight="1">
      <c r="B9339" s="121">
        <v>41703</v>
      </c>
      <c r="C9339" s="118" t="s">
        <v>28</v>
      </c>
      <c r="D9339" s="119" t="s">
        <v>107</v>
      </c>
      <c r="E9339" s="120"/>
      <c r="F9339" s="151"/>
    </row>
    <row r="9340" spans="2:6" s="116" customFormat="1" ht="15.75" customHeight="1">
      <c r="B9340" s="121">
        <v>41703</v>
      </c>
      <c r="C9340" s="118" t="s">
        <v>2</v>
      </c>
      <c r="D9340" s="119" t="s">
        <v>182</v>
      </c>
      <c r="E9340" s="117"/>
      <c r="F9340" s="151"/>
    </row>
    <row r="9341" spans="2:6" s="116" customFormat="1" ht="15.75" customHeight="1">
      <c r="B9341" s="121">
        <v>41703</v>
      </c>
      <c r="C9341" s="118" t="s">
        <v>40</v>
      </c>
      <c r="D9341" s="119" t="s">
        <v>180</v>
      </c>
      <c r="E9341" s="117"/>
      <c r="F9341" s="151"/>
    </row>
    <row r="9342" spans="2:6" s="116" customFormat="1" ht="15.75" customHeight="1">
      <c r="B9342" s="121">
        <v>41703</v>
      </c>
      <c r="C9342" s="118" t="s">
        <v>40</v>
      </c>
      <c r="D9342" s="119" t="s">
        <v>180</v>
      </c>
      <c r="E9342" s="117"/>
      <c r="F9342" s="151"/>
    </row>
    <row r="9343" spans="2:6" s="116" customFormat="1" ht="15.75" customHeight="1">
      <c r="B9343" s="121">
        <v>41703</v>
      </c>
      <c r="C9343" s="118" t="s">
        <v>2</v>
      </c>
      <c r="D9343" s="119" t="s">
        <v>182</v>
      </c>
      <c r="E9343" s="120"/>
      <c r="F9343" s="151"/>
    </row>
    <row r="9344" spans="2:6" s="116" customFormat="1" ht="15.75" customHeight="1">
      <c r="B9344" s="121">
        <v>41703</v>
      </c>
      <c r="C9344" s="118" t="s">
        <v>2</v>
      </c>
      <c r="D9344" s="119" t="s">
        <v>182</v>
      </c>
      <c r="E9344" s="117"/>
      <c r="F9344" s="151"/>
    </row>
    <row r="9345" spans="2:6" s="116" customFormat="1" ht="15.75" customHeight="1">
      <c r="B9345" s="121">
        <v>41703</v>
      </c>
      <c r="C9345" s="118" t="s">
        <v>392</v>
      </c>
      <c r="D9345" s="119" t="s">
        <v>1115</v>
      </c>
      <c r="E9345" s="120"/>
      <c r="F9345" s="151"/>
    </row>
    <row r="9346" spans="2:6" s="116" customFormat="1" ht="15.75" customHeight="1">
      <c r="B9346" s="121">
        <v>41703</v>
      </c>
      <c r="C9346" s="118" t="s">
        <v>94</v>
      </c>
      <c r="D9346" s="119" t="s">
        <v>1108</v>
      </c>
      <c r="E9346" s="111"/>
      <c r="F9346" s="151"/>
    </row>
    <row r="9347" spans="2:6" s="116" customFormat="1" ht="15.75" customHeight="1">
      <c r="B9347" s="121">
        <v>41703</v>
      </c>
      <c r="C9347" s="118" t="s">
        <v>28</v>
      </c>
      <c r="D9347" s="119" t="s">
        <v>107</v>
      </c>
      <c r="E9347" s="112"/>
      <c r="F9347" s="151"/>
    </row>
    <row r="9348" spans="2:6" s="116" customFormat="1" ht="15.75" customHeight="1">
      <c r="B9348" s="121">
        <v>41703</v>
      </c>
      <c r="C9348" s="118" t="s">
        <v>155</v>
      </c>
      <c r="D9348" s="119" t="s">
        <v>1110</v>
      </c>
      <c r="E9348" s="112"/>
      <c r="F9348" s="151"/>
    </row>
    <row r="9349" spans="2:6" s="116" customFormat="1" ht="15.2" customHeight="1">
      <c r="B9349" s="121">
        <v>41703</v>
      </c>
      <c r="C9349" s="118" t="s">
        <v>94</v>
      </c>
      <c r="D9349" s="119" t="s">
        <v>1108</v>
      </c>
      <c r="E9349" s="113"/>
      <c r="F9349" s="151"/>
    </row>
    <row r="9350" spans="2:6" s="116" customFormat="1" ht="15.2" customHeight="1">
      <c r="B9350" s="121">
        <v>41703</v>
      </c>
      <c r="C9350" s="118" t="s">
        <v>94</v>
      </c>
      <c r="D9350" s="119" t="s">
        <v>1108</v>
      </c>
      <c r="E9350" s="32"/>
      <c r="F9350" s="151"/>
    </row>
    <row r="9351" spans="2:6" s="116" customFormat="1" ht="15.75" customHeight="1">
      <c r="B9351" s="121">
        <v>41703</v>
      </c>
      <c r="C9351" s="118" t="s">
        <v>40</v>
      </c>
      <c r="D9351" s="118" t="s">
        <v>180</v>
      </c>
      <c r="E9351" s="120"/>
      <c r="F9351" s="151"/>
    </row>
    <row r="9352" spans="2:6" s="116" customFormat="1" ht="15.75" customHeight="1">
      <c r="B9352" s="121">
        <v>41703</v>
      </c>
      <c r="C9352" s="118" t="s">
        <v>40</v>
      </c>
      <c r="D9352" s="118" t="s">
        <v>180</v>
      </c>
      <c r="E9352" s="78"/>
      <c r="F9352" s="151"/>
    </row>
    <row r="9353" spans="2:6" s="116" customFormat="1" ht="15.75" customHeight="1">
      <c r="B9353" s="121">
        <v>41703</v>
      </c>
      <c r="C9353" s="118" t="s">
        <v>2</v>
      </c>
      <c r="D9353" s="118" t="s">
        <v>1403</v>
      </c>
      <c r="E9353" s="78"/>
      <c r="F9353" s="151"/>
    </row>
    <row r="9354" spans="2:6" s="116" customFormat="1" ht="15.75" customHeight="1">
      <c r="B9354" s="121">
        <v>41703</v>
      </c>
      <c r="C9354" s="118" t="s">
        <v>2</v>
      </c>
      <c r="D9354" s="118" t="s">
        <v>182</v>
      </c>
      <c r="E9354" s="78"/>
      <c r="F9354" s="151"/>
    </row>
    <row r="9355" spans="2:6" s="116" customFormat="1" ht="15.75" customHeight="1">
      <c r="B9355" s="121">
        <v>41703</v>
      </c>
      <c r="C9355" s="118" t="s">
        <v>392</v>
      </c>
      <c r="D9355" s="118" t="s">
        <v>1115</v>
      </c>
      <c r="E9355" s="78"/>
      <c r="F9355" s="151"/>
    </row>
    <row r="9356" spans="2:6" s="116" customFormat="1" ht="15.75" customHeight="1">
      <c r="B9356" s="121" t="s">
        <v>1561</v>
      </c>
      <c r="C9356" s="118" t="s">
        <v>40</v>
      </c>
      <c r="D9356" s="119" t="s">
        <v>180</v>
      </c>
      <c r="E9356" s="120"/>
      <c r="F9356" s="151"/>
    </row>
    <row r="9357" spans="2:6" s="116" customFormat="1" ht="15.75" customHeight="1">
      <c r="B9357" s="121" t="s">
        <v>1561</v>
      </c>
      <c r="C9357" s="118" t="s">
        <v>40</v>
      </c>
      <c r="D9357" s="119" t="s">
        <v>43</v>
      </c>
      <c r="E9357" s="120"/>
      <c r="F9357" s="151"/>
    </row>
    <row r="9358" spans="2:6" s="116" customFormat="1" ht="15.75" customHeight="1">
      <c r="B9358" s="121" t="s">
        <v>1561</v>
      </c>
      <c r="C9358" s="118" t="s">
        <v>1154</v>
      </c>
      <c r="D9358" s="119" t="s">
        <v>1521</v>
      </c>
      <c r="E9358" s="120"/>
      <c r="F9358" s="151"/>
    </row>
    <row r="9359" spans="2:6" s="116" customFormat="1" ht="15.75" customHeight="1">
      <c r="B9359" s="121" t="s">
        <v>1561</v>
      </c>
      <c r="C9359" s="118" t="s">
        <v>392</v>
      </c>
      <c r="D9359" s="119" t="s">
        <v>1562</v>
      </c>
      <c r="E9359" s="117"/>
      <c r="F9359" s="151"/>
    </row>
    <row r="9360" spans="2:6" s="116" customFormat="1" ht="15.75" customHeight="1">
      <c r="B9360" s="121" t="s">
        <v>1561</v>
      </c>
      <c r="C9360" s="118" t="s">
        <v>184</v>
      </c>
      <c r="D9360" s="119" t="s">
        <v>2546</v>
      </c>
      <c r="E9360" s="117"/>
      <c r="F9360" s="151"/>
    </row>
    <row r="9361" spans="2:6" s="116" customFormat="1" ht="15.75" customHeight="1">
      <c r="B9361" s="121" t="s">
        <v>1561</v>
      </c>
      <c r="C9361" s="118" t="s">
        <v>28</v>
      </c>
      <c r="D9361" s="119" t="s">
        <v>549</v>
      </c>
      <c r="E9361" s="117"/>
      <c r="F9361" s="151"/>
    </row>
    <row r="9362" spans="2:6" s="116" customFormat="1" ht="15.75" customHeight="1">
      <c r="B9362" s="121" t="s">
        <v>1561</v>
      </c>
      <c r="C9362" s="118" t="s">
        <v>40</v>
      </c>
      <c r="D9362" s="119" t="s">
        <v>1473</v>
      </c>
      <c r="E9362" s="120"/>
      <c r="F9362" s="151"/>
    </row>
    <row r="9363" spans="2:6" s="116" customFormat="1" ht="15.75" customHeight="1">
      <c r="B9363" s="121" t="s">
        <v>1561</v>
      </c>
      <c r="C9363" s="118" t="s">
        <v>2</v>
      </c>
      <c r="D9363" s="119" t="s">
        <v>105</v>
      </c>
      <c r="E9363" s="117"/>
      <c r="F9363" s="151"/>
    </row>
    <row r="9364" spans="2:6" s="116" customFormat="1" ht="15.75" customHeight="1">
      <c r="B9364" s="121" t="s">
        <v>1561</v>
      </c>
      <c r="C9364" s="118" t="s">
        <v>2</v>
      </c>
      <c r="D9364" s="119" t="s">
        <v>105</v>
      </c>
      <c r="E9364" s="120"/>
      <c r="F9364" s="151"/>
    </row>
    <row r="9365" spans="2:6" s="116" customFormat="1" ht="15.75" customHeight="1">
      <c r="B9365" s="121" t="s">
        <v>1561</v>
      </c>
      <c r="C9365" s="118" t="s">
        <v>2</v>
      </c>
      <c r="D9365" s="119" t="s">
        <v>182</v>
      </c>
      <c r="E9365" s="111"/>
      <c r="F9365" s="151"/>
    </row>
    <row r="9366" spans="2:6" s="116" customFormat="1" ht="15.75" customHeight="1">
      <c r="B9366" s="121" t="s">
        <v>1561</v>
      </c>
      <c r="C9366" s="118" t="s">
        <v>28</v>
      </c>
      <c r="D9366" s="119" t="s">
        <v>181</v>
      </c>
      <c r="E9366" s="112"/>
      <c r="F9366" s="151"/>
    </row>
    <row r="9367" spans="2:6" s="116" customFormat="1" ht="15.75" customHeight="1">
      <c r="B9367" s="121" t="s">
        <v>1561</v>
      </c>
      <c r="C9367" s="118" t="s">
        <v>94</v>
      </c>
      <c r="D9367" s="119" t="s">
        <v>1316</v>
      </c>
      <c r="E9367" s="112"/>
      <c r="F9367" s="151"/>
    </row>
    <row r="9368" spans="2:6" s="116" customFormat="1" ht="15.2" customHeight="1">
      <c r="B9368" s="121" t="s">
        <v>1561</v>
      </c>
      <c r="C9368" s="118" t="s">
        <v>184</v>
      </c>
      <c r="D9368" s="119" t="s">
        <v>2546</v>
      </c>
      <c r="E9368" s="113"/>
      <c r="F9368" s="151"/>
    </row>
    <row r="9369" spans="2:6" s="116" customFormat="1" ht="15.2" customHeight="1">
      <c r="B9369" s="121" t="s">
        <v>1561</v>
      </c>
      <c r="C9369" s="118" t="s">
        <v>2</v>
      </c>
      <c r="D9369" s="119" t="s">
        <v>1160</v>
      </c>
      <c r="E9369" s="32"/>
      <c r="F9369" s="151"/>
    </row>
    <row r="9370" spans="2:6" s="116" customFormat="1" ht="15.75" customHeight="1">
      <c r="B9370" s="121" t="s">
        <v>1561</v>
      </c>
      <c r="C9370" s="118" t="s">
        <v>28</v>
      </c>
      <c r="D9370" s="118" t="s">
        <v>1287</v>
      </c>
      <c r="E9370" s="120"/>
      <c r="F9370" s="151"/>
    </row>
    <row r="9371" spans="2:6" s="116" customFormat="1" ht="15.75" customHeight="1">
      <c r="B9371" s="121" t="s">
        <v>1561</v>
      </c>
      <c r="C9371" s="118" t="s">
        <v>28</v>
      </c>
      <c r="D9371" s="118" t="s">
        <v>1287</v>
      </c>
      <c r="E9371" s="78"/>
      <c r="F9371" s="151"/>
    </row>
    <row r="9372" spans="2:6" s="116" customFormat="1" ht="15.75" customHeight="1">
      <c r="B9372" s="121" t="s">
        <v>1561</v>
      </c>
      <c r="C9372" s="118" t="s">
        <v>2</v>
      </c>
      <c r="D9372" s="118" t="s">
        <v>182</v>
      </c>
      <c r="E9372" s="78"/>
      <c r="F9372" s="151"/>
    </row>
    <row r="9373" spans="2:6" s="116" customFormat="1" ht="15.75" customHeight="1">
      <c r="B9373" s="121">
        <v>41705</v>
      </c>
      <c r="C9373" s="118" t="s">
        <v>28</v>
      </c>
      <c r="D9373" s="119" t="s">
        <v>107</v>
      </c>
      <c r="E9373" s="120"/>
      <c r="F9373" s="151"/>
    </row>
    <row r="9374" spans="2:6" s="116" customFormat="1" ht="15.75" customHeight="1">
      <c r="B9374" s="121">
        <v>41705</v>
      </c>
      <c r="C9374" s="118" t="s">
        <v>392</v>
      </c>
      <c r="D9374" s="119" t="s">
        <v>1115</v>
      </c>
      <c r="E9374" s="120"/>
      <c r="F9374" s="151"/>
    </row>
    <row r="9375" spans="2:6" s="116" customFormat="1" ht="15.75" customHeight="1">
      <c r="B9375" s="121">
        <v>41705</v>
      </c>
      <c r="C9375" s="118" t="s">
        <v>28</v>
      </c>
      <c r="D9375" s="119" t="s">
        <v>114</v>
      </c>
      <c r="E9375" s="120"/>
      <c r="F9375" s="151"/>
    </row>
    <row r="9376" spans="2:6" s="116" customFormat="1" ht="15.75" customHeight="1">
      <c r="B9376" s="121">
        <v>41705</v>
      </c>
      <c r="C9376" s="118" t="s">
        <v>184</v>
      </c>
      <c r="D9376" s="119" t="s">
        <v>2550</v>
      </c>
      <c r="E9376" s="117"/>
      <c r="F9376" s="151"/>
    </row>
    <row r="9377" spans="2:6" s="116" customFormat="1" ht="15.75" customHeight="1">
      <c r="B9377" s="121">
        <v>41705</v>
      </c>
      <c r="C9377" s="118" t="s">
        <v>28</v>
      </c>
      <c r="D9377" s="119" t="s">
        <v>107</v>
      </c>
      <c r="E9377" s="117"/>
      <c r="F9377" s="151"/>
    </row>
    <row r="9378" spans="2:6" s="116" customFormat="1" ht="15.75" customHeight="1">
      <c r="B9378" s="121">
        <v>41705</v>
      </c>
      <c r="C9378" s="118" t="s">
        <v>40</v>
      </c>
      <c r="D9378" s="119" t="s">
        <v>180</v>
      </c>
      <c r="E9378" s="117"/>
      <c r="F9378" s="151"/>
    </row>
    <row r="9379" spans="2:6" s="116" customFormat="1" ht="15.75" customHeight="1">
      <c r="B9379" s="121">
        <v>41705</v>
      </c>
      <c r="C9379" s="118" t="s">
        <v>2</v>
      </c>
      <c r="D9379" s="119" t="s">
        <v>182</v>
      </c>
      <c r="E9379" s="120"/>
      <c r="F9379" s="151"/>
    </row>
    <row r="9380" spans="2:6" s="116" customFormat="1" ht="15.75" customHeight="1">
      <c r="B9380" s="121">
        <v>41705</v>
      </c>
      <c r="C9380" s="118" t="s">
        <v>40</v>
      </c>
      <c r="D9380" s="119" t="s">
        <v>180</v>
      </c>
      <c r="E9380" s="117"/>
      <c r="F9380" s="151"/>
    </row>
    <row r="9381" spans="2:6" s="116" customFormat="1" ht="15.75" customHeight="1">
      <c r="B9381" s="121">
        <v>41705</v>
      </c>
      <c r="C9381" s="118" t="s">
        <v>1154</v>
      </c>
      <c r="D9381" s="119" t="s">
        <v>1521</v>
      </c>
      <c r="E9381" s="120"/>
      <c r="F9381" s="151"/>
    </row>
    <row r="9382" spans="2:6" s="116" customFormat="1" ht="15.75" customHeight="1">
      <c r="B9382" s="121">
        <v>41705</v>
      </c>
      <c r="C9382" s="118" t="s">
        <v>1154</v>
      </c>
      <c r="D9382" s="119" t="s">
        <v>1521</v>
      </c>
      <c r="E9382" s="111"/>
      <c r="F9382" s="151"/>
    </row>
    <row r="9383" spans="2:6" s="116" customFormat="1" ht="15.75" customHeight="1">
      <c r="B9383" s="121">
        <v>41705</v>
      </c>
      <c r="C9383" s="118" t="s">
        <v>1154</v>
      </c>
      <c r="D9383" s="119" t="s">
        <v>43</v>
      </c>
      <c r="E9383" s="112"/>
      <c r="F9383" s="151"/>
    </row>
    <row r="9384" spans="2:6" s="116" customFormat="1" ht="15.75" customHeight="1">
      <c r="B9384" s="121">
        <v>41705</v>
      </c>
      <c r="C9384" s="118" t="s">
        <v>28</v>
      </c>
      <c r="D9384" s="119" t="s">
        <v>126</v>
      </c>
      <c r="E9384" s="112"/>
      <c r="F9384" s="151"/>
    </row>
    <row r="9385" spans="2:6" s="116" customFormat="1" ht="15.2" customHeight="1">
      <c r="B9385" s="121">
        <v>41705</v>
      </c>
      <c r="C9385" s="118" t="s">
        <v>28</v>
      </c>
      <c r="D9385" s="119" t="s">
        <v>30</v>
      </c>
      <c r="E9385" s="113"/>
      <c r="F9385" s="151"/>
    </row>
    <row r="9386" spans="2:6" s="116" customFormat="1" ht="15.2" customHeight="1">
      <c r="B9386" s="121">
        <v>41705</v>
      </c>
      <c r="C9386" s="118" t="s">
        <v>1154</v>
      </c>
      <c r="D9386" s="119" t="s">
        <v>180</v>
      </c>
      <c r="E9386" s="32"/>
      <c r="F9386" s="151"/>
    </row>
    <row r="9387" spans="2:6" s="116" customFormat="1" ht="15.75" customHeight="1">
      <c r="B9387" s="121">
        <v>41705</v>
      </c>
      <c r="C9387" s="118" t="s">
        <v>155</v>
      </c>
      <c r="D9387" s="119" t="s">
        <v>1110</v>
      </c>
      <c r="E9387" s="120"/>
      <c r="F9387" s="151"/>
    </row>
    <row r="9388" spans="2:6" s="116" customFormat="1" ht="15.75" customHeight="1">
      <c r="B9388" s="121" t="s">
        <v>1563</v>
      </c>
      <c r="C9388" s="118" t="s">
        <v>1154</v>
      </c>
      <c r="D9388" s="119" t="s">
        <v>1521</v>
      </c>
      <c r="E9388" s="120"/>
      <c r="F9388" s="151"/>
    </row>
    <row r="9389" spans="2:6" s="116" customFormat="1" ht="15.75" customHeight="1">
      <c r="B9389" s="121" t="s">
        <v>1563</v>
      </c>
      <c r="C9389" s="118" t="s">
        <v>1154</v>
      </c>
      <c r="D9389" s="119" t="s">
        <v>43</v>
      </c>
      <c r="E9389" s="120"/>
      <c r="F9389" s="151"/>
    </row>
    <row r="9390" spans="2:6" s="116" customFormat="1" ht="15.75" customHeight="1">
      <c r="B9390" s="121" t="s">
        <v>1563</v>
      </c>
      <c r="C9390" s="118" t="s">
        <v>18</v>
      </c>
      <c r="D9390" s="119" t="s">
        <v>1362</v>
      </c>
      <c r="E9390" s="120"/>
      <c r="F9390" s="151"/>
    </row>
    <row r="9391" spans="2:6" s="116" customFormat="1" ht="15.75" customHeight="1">
      <c r="B9391" s="121" t="s">
        <v>1563</v>
      </c>
      <c r="C9391" s="118" t="s">
        <v>28</v>
      </c>
      <c r="D9391" s="119" t="s">
        <v>1287</v>
      </c>
      <c r="E9391" s="117"/>
      <c r="F9391" s="151"/>
    </row>
    <row r="9392" spans="2:6" s="116" customFormat="1" ht="15.75" customHeight="1">
      <c r="B9392" s="121" t="s">
        <v>1563</v>
      </c>
      <c r="C9392" s="118" t="s">
        <v>184</v>
      </c>
      <c r="D9392" s="119" t="s">
        <v>62</v>
      </c>
      <c r="E9392" s="117"/>
      <c r="F9392" s="151"/>
    </row>
    <row r="9393" spans="2:6" s="116" customFormat="1" ht="15.75" customHeight="1">
      <c r="B9393" s="121" t="s">
        <v>1563</v>
      </c>
      <c r="C9393" s="118" t="s">
        <v>1154</v>
      </c>
      <c r="D9393" s="119" t="s">
        <v>180</v>
      </c>
      <c r="E9393" s="117"/>
      <c r="F9393" s="151"/>
    </row>
    <row r="9394" spans="2:6" s="116" customFormat="1" ht="15.75" customHeight="1">
      <c r="B9394" s="121" t="s">
        <v>1563</v>
      </c>
      <c r="C9394" s="118" t="s">
        <v>1154</v>
      </c>
      <c r="D9394" s="119" t="s">
        <v>1291</v>
      </c>
      <c r="E9394" s="120"/>
      <c r="F9394" s="151"/>
    </row>
    <row r="9395" spans="2:6" s="116" customFormat="1" ht="15.75" customHeight="1">
      <c r="B9395" s="121" t="s">
        <v>1563</v>
      </c>
      <c r="C9395" s="118" t="s">
        <v>1154</v>
      </c>
      <c r="D9395" s="119" t="s">
        <v>180</v>
      </c>
      <c r="E9395" s="117"/>
      <c r="F9395" s="151"/>
    </row>
    <row r="9396" spans="2:6" s="116" customFormat="1" ht="15.75" customHeight="1">
      <c r="B9396" s="121" t="s">
        <v>1563</v>
      </c>
      <c r="C9396" s="118" t="s">
        <v>2</v>
      </c>
      <c r="D9396" s="119" t="s">
        <v>182</v>
      </c>
      <c r="E9396" s="120"/>
      <c r="F9396" s="151"/>
    </row>
    <row r="9397" spans="2:6" s="116" customFormat="1" ht="15.75" customHeight="1">
      <c r="B9397" s="121" t="s">
        <v>1563</v>
      </c>
      <c r="C9397" s="118" t="s">
        <v>1154</v>
      </c>
      <c r="D9397" s="119" t="s">
        <v>180</v>
      </c>
      <c r="E9397" s="111"/>
      <c r="F9397" s="151"/>
    </row>
    <row r="9398" spans="2:6" s="116" customFormat="1" ht="15.75" customHeight="1">
      <c r="B9398" s="121" t="s">
        <v>1563</v>
      </c>
      <c r="C9398" s="118" t="s">
        <v>28</v>
      </c>
      <c r="D9398" s="119" t="s">
        <v>181</v>
      </c>
      <c r="E9398" s="112"/>
      <c r="F9398" s="151"/>
    </row>
    <row r="9399" spans="2:6" s="116" customFormat="1" ht="15.75" customHeight="1">
      <c r="B9399" s="121" t="s">
        <v>1563</v>
      </c>
      <c r="C9399" s="118" t="s">
        <v>184</v>
      </c>
      <c r="D9399" s="119" t="s">
        <v>62</v>
      </c>
      <c r="E9399" s="112"/>
      <c r="F9399" s="151"/>
    </row>
    <row r="9400" spans="2:6" s="116" customFormat="1" ht="15.75" customHeight="1">
      <c r="B9400" s="121">
        <v>41708</v>
      </c>
      <c r="C9400" s="118" t="s">
        <v>28</v>
      </c>
      <c r="D9400" s="119" t="s">
        <v>1187</v>
      </c>
      <c r="E9400" s="120"/>
      <c r="F9400" s="151"/>
    </row>
    <row r="9401" spans="2:6" s="116" customFormat="1" ht="15.75" customHeight="1">
      <c r="B9401" s="121">
        <v>41708</v>
      </c>
      <c r="C9401" s="118" t="s">
        <v>392</v>
      </c>
      <c r="D9401" s="119" t="s">
        <v>1115</v>
      </c>
      <c r="E9401" s="120"/>
      <c r="F9401" s="151"/>
    </row>
    <row r="9402" spans="2:6" s="116" customFormat="1" ht="15.75" customHeight="1">
      <c r="B9402" s="121">
        <v>41708</v>
      </c>
      <c r="C9402" s="118" t="s">
        <v>28</v>
      </c>
      <c r="D9402" s="119" t="s">
        <v>1287</v>
      </c>
      <c r="E9402" s="120"/>
      <c r="F9402" s="151"/>
    </row>
    <row r="9403" spans="2:6" s="116" customFormat="1" ht="15.75" customHeight="1">
      <c r="B9403" s="121">
        <v>41708</v>
      </c>
      <c r="C9403" s="118" t="s">
        <v>2</v>
      </c>
      <c r="D9403" s="119" t="s">
        <v>182</v>
      </c>
      <c r="E9403" s="117"/>
      <c r="F9403" s="151"/>
    </row>
    <row r="9404" spans="2:6" s="116" customFormat="1" ht="15.75" customHeight="1">
      <c r="B9404" s="121">
        <v>41708</v>
      </c>
      <c r="C9404" s="118" t="s">
        <v>184</v>
      </c>
      <c r="D9404" s="119" t="s">
        <v>2546</v>
      </c>
      <c r="E9404" s="117"/>
      <c r="F9404" s="151"/>
    </row>
    <row r="9405" spans="2:6" s="116" customFormat="1" ht="15.75" customHeight="1">
      <c r="B9405" s="121">
        <v>41708</v>
      </c>
      <c r="C9405" s="118" t="s">
        <v>2</v>
      </c>
      <c r="D9405" s="119" t="s">
        <v>1160</v>
      </c>
      <c r="E9405" s="117"/>
      <c r="F9405" s="151"/>
    </row>
    <row r="9406" spans="2:6" s="116" customFormat="1" ht="15.75" customHeight="1">
      <c r="B9406" s="121">
        <v>41708</v>
      </c>
      <c r="C9406" s="118" t="s">
        <v>40</v>
      </c>
      <c r="D9406" s="119" t="s">
        <v>180</v>
      </c>
      <c r="E9406" s="120"/>
      <c r="F9406" s="151"/>
    </row>
    <row r="9407" spans="2:6" s="116" customFormat="1" ht="15.75" customHeight="1">
      <c r="B9407" s="121">
        <v>41708</v>
      </c>
      <c r="C9407" s="118" t="s">
        <v>40</v>
      </c>
      <c r="D9407" s="119" t="s">
        <v>1564</v>
      </c>
      <c r="E9407" s="117"/>
      <c r="F9407" s="151"/>
    </row>
    <row r="9408" spans="2:6" s="116" customFormat="1" ht="15.75" customHeight="1">
      <c r="B9408" s="121">
        <v>41708</v>
      </c>
      <c r="C9408" s="118" t="s">
        <v>1154</v>
      </c>
      <c r="D9408" s="119" t="s">
        <v>1521</v>
      </c>
      <c r="E9408" s="120"/>
      <c r="F9408" s="151"/>
    </row>
    <row r="9409" spans="2:6" s="116" customFormat="1" ht="15.75" customHeight="1">
      <c r="B9409" s="121">
        <v>41708</v>
      </c>
      <c r="C9409" s="118" t="s">
        <v>28</v>
      </c>
      <c r="D9409" s="119" t="s">
        <v>107</v>
      </c>
      <c r="E9409" s="111"/>
      <c r="F9409" s="151"/>
    </row>
    <row r="9410" spans="2:6" s="116" customFormat="1" ht="15.75" customHeight="1">
      <c r="B9410" s="121">
        <v>41708</v>
      </c>
      <c r="C9410" s="118" t="s">
        <v>1154</v>
      </c>
      <c r="D9410" s="119" t="s">
        <v>43</v>
      </c>
      <c r="E9410" s="112"/>
      <c r="F9410" s="151"/>
    </row>
    <row r="9411" spans="2:6" s="116" customFormat="1" ht="15.75" customHeight="1">
      <c r="B9411" s="121">
        <v>41708</v>
      </c>
      <c r="C9411" s="118" t="s">
        <v>40</v>
      </c>
      <c r="D9411" s="119" t="s">
        <v>180</v>
      </c>
      <c r="E9411" s="112"/>
      <c r="F9411" s="151"/>
    </row>
    <row r="9412" spans="2:6" s="116" customFormat="1" ht="15.2" customHeight="1">
      <c r="B9412" s="121">
        <v>41708</v>
      </c>
      <c r="C9412" s="118" t="s">
        <v>40</v>
      </c>
      <c r="D9412" s="119" t="s">
        <v>43</v>
      </c>
      <c r="E9412" s="113"/>
      <c r="F9412" s="151"/>
    </row>
    <row r="9413" spans="2:6" s="116" customFormat="1" ht="15.2" customHeight="1">
      <c r="B9413" s="121">
        <v>41708</v>
      </c>
      <c r="C9413" s="118" t="s">
        <v>392</v>
      </c>
      <c r="D9413" s="119" t="s">
        <v>1115</v>
      </c>
      <c r="E9413" s="32"/>
      <c r="F9413" s="151"/>
    </row>
    <row r="9414" spans="2:6" s="116" customFormat="1" ht="15.75" customHeight="1">
      <c r="B9414" s="121">
        <v>41708</v>
      </c>
      <c r="C9414" s="118" t="s">
        <v>392</v>
      </c>
      <c r="D9414" s="119" t="s">
        <v>1115</v>
      </c>
      <c r="E9414" s="120"/>
      <c r="F9414" s="151"/>
    </row>
    <row r="9415" spans="2:6" s="116" customFormat="1" ht="15.75" customHeight="1">
      <c r="B9415" s="121">
        <v>41708</v>
      </c>
      <c r="C9415" s="118" t="s">
        <v>2</v>
      </c>
      <c r="D9415" s="119" t="s">
        <v>182</v>
      </c>
      <c r="E9415" s="78"/>
      <c r="F9415" s="151"/>
    </row>
    <row r="9416" spans="2:6" s="116" customFormat="1" ht="15.75" customHeight="1">
      <c r="B9416" s="121">
        <v>41708</v>
      </c>
      <c r="C9416" s="118" t="s">
        <v>2</v>
      </c>
      <c r="D9416" s="119" t="s">
        <v>182</v>
      </c>
      <c r="E9416" s="78"/>
      <c r="F9416" s="151"/>
    </row>
    <row r="9417" spans="2:6" s="116" customFormat="1" ht="15.75" customHeight="1">
      <c r="B9417" s="121">
        <v>41708</v>
      </c>
      <c r="C9417" s="118" t="s">
        <v>40</v>
      </c>
      <c r="D9417" s="119" t="s">
        <v>180</v>
      </c>
      <c r="E9417" s="78"/>
      <c r="F9417" s="151"/>
    </row>
    <row r="9418" spans="2:6" s="116" customFormat="1" ht="15.75" customHeight="1">
      <c r="B9418" s="121">
        <v>41708</v>
      </c>
      <c r="C9418" s="118" t="s">
        <v>40</v>
      </c>
      <c r="D9418" s="118" t="s">
        <v>180</v>
      </c>
      <c r="E9418" s="78"/>
      <c r="F9418" s="151"/>
    </row>
    <row r="9419" spans="2:6" s="116" customFormat="1" ht="15.75" customHeight="1">
      <c r="B9419" s="121">
        <v>41708</v>
      </c>
      <c r="C9419" s="118" t="s">
        <v>2</v>
      </c>
      <c r="D9419" s="118" t="s">
        <v>182</v>
      </c>
      <c r="E9419" s="78"/>
      <c r="F9419" s="151"/>
    </row>
    <row r="9420" spans="2:6" s="116" customFormat="1" ht="15.75" customHeight="1">
      <c r="B9420" s="121">
        <v>41708</v>
      </c>
      <c r="C9420" s="118" t="s">
        <v>28</v>
      </c>
      <c r="D9420" s="118" t="s">
        <v>107</v>
      </c>
      <c r="E9420" s="78"/>
      <c r="F9420" s="151"/>
    </row>
    <row r="9421" spans="2:6" s="116" customFormat="1" ht="15.75" customHeight="1">
      <c r="B9421" s="121" t="s">
        <v>1565</v>
      </c>
      <c r="C9421" s="118" t="s">
        <v>1154</v>
      </c>
      <c r="D9421" s="119" t="s">
        <v>1521</v>
      </c>
      <c r="E9421" s="120"/>
      <c r="F9421" s="151"/>
    </row>
    <row r="9422" spans="2:6" s="116" customFormat="1" ht="15.75" customHeight="1">
      <c r="B9422" s="121" t="s">
        <v>1565</v>
      </c>
      <c r="C9422" s="118" t="s">
        <v>28</v>
      </c>
      <c r="D9422" s="119" t="s">
        <v>1562</v>
      </c>
      <c r="E9422" s="120"/>
      <c r="F9422" s="151"/>
    </row>
    <row r="9423" spans="2:6" s="116" customFormat="1" ht="15.75" customHeight="1">
      <c r="B9423" s="121" t="s">
        <v>1565</v>
      </c>
      <c r="C9423" s="118" t="s">
        <v>184</v>
      </c>
      <c r="D9423" s="119" t="s">
        <v>184</v>
      </c>
      <c r="E9423" s="120"/>
      <c r="F9423" s="151"/>
    </row>
    <row r="9424" spans="2:6" s="116" customFormat="1" ht="15.75" customHeight="1">
      <c r="B9424" s="121" t="s">
        <v>1565</v>
      </c>
      <c r="C9424" s="118" t="s">
        <v>1154</v>
      </c>
      <c r="D9424" s="119" t="s">
        <v>43</v>
      </c>
      <c r="E9424" s="117"/>
      <c r="F9424" s="151"/>
    </row>
    <row r="9425" spans="2:6" s="116" customFormat="1" ht="15.75" customHeight="1">
      <c r="B9425" s="121" t="s">
        <v>1565</v>
      </c>
      <c r="C9425" s="118" t="s">
        <v>956</v>
      </c>
      <c r="D9425" s="119" t="s">
        <v>1566</v>
      </c>
      <c r="E9425" s="117"/>
      <c r="F9425" s="151"/>
    </row>
    <row r="9426" spans="2:6" s="116" customFormat="1" ht="15.75" customHeight="1">
      <c r="B9426" s="121" t="s">
        <v>1565</v>
      </c>
      <c r="C9426" s="118" t="s">
        <v>1154</v>
      </c>
      <c r="D9426" s="119" t="s">
        <v>43</v>
      </c>
      <c r="E9426" s="117"/>
      <c r="F9426" s="151"/>
    </row>
    <row r="9427" spans="2:6" s="116" customFormat="1" ht="15.75" customHeight="1">
      <c r="B9427" s="121" t="s">
        <v>1565</v>
      </c>
      <c r="C9427" s="118" t="s">
        <v>28</v>
      </c>
      <c r="D9427" s="119" t="s">
        <v>126</v>
      </c>
      <c r="E9427" s="120"/>
      <c r="F9427" s="151"/>
    </row>
    <row r="9428" spans="2:6" s="116" customFormat="1" ht="15.75" customHeight="1">
      <c r="B9428" s="121" t="s">
        <v>1565</v>
      </c>
      <c r="C9428" s="118" t="s">
        <v>28</v>
      </c>
      <c r="D9428" s="119" t="s">
        <v>30</v>
      </c>
      <c r="E9428" s="117"/>
      <c r="F9428" s="151"/>
    </row>
    <row r="9429" spans="2:6" s="116" customFormat="1" ht="15.75" customHeight="1">
      <c r="B9429" s="121" t="s">
        <v>1565</v>
      </c>
      <c r="C9429" s="118" t="s">
        <v>1154</v>
      </c>
      <c r="D9429" s="119" t="s">
        <v>135</v>
      </c>
      <c r="E9429" s="120"/>
      <c r="F9429" s="151"/>
    </row>
    <row r="9430" spans="2:6" s="116" customFormat="1" ht="15.75" customHeight="1">
      <c r="B9430" s="121" t="s">
        <v>1565</v>
      </c>
      <c r="C9430" s="118" t="s">
        <v>155</v>
      </c>
      <c r="D9430" s="119" t="s">
        <v>1110</v>
      </c>
      <c r="E9430" s="111"/>
      <c r="F9430" s="151"/>
    </row>
    <row r="9431" spans="2:6" s="116" customFormat="1" ht="15.75" customHeight="1">
      <c r="B9431" s="121" t="s">
        <v>1565</v>
      </c>
      <c r="C9431" s="118" t="s">
        <v>184</v>
      </c>
      <c r="D9431" s="119" t="s">
        <v>2545</v>
      </c>
      <c r="E9431" s="112"/>
      <c r="F9431" s="151"/>
    </row>
    <row r="9432" spans="2:6" s="116" customFormat="1" ht="15.75" customHeight="1">
      <c r="B9432" s="121" t="s">
        <v>1565</v>
      </c>
      <c r="C9432" s="118" t="s">
        <v>40</v>
      </c>
      <c r="D9432" s="119" t="s">
        <v>43</v>
      </c>
      <c r="E9432" s="112"/>
      <c r="F9432" s="151"/>
    </row>
    <row r="9433" spans="2:6" s="116" customFormat="1" ht="15.2" customHeight="1">
      <c r="B9433" s="121" t="s">
        <v>1565</v>
      </c>
      <c r="C9433" s="118" t="s">
        <v>28</v>
      </c>
      <c r="D9433" s="119" t="s">
        <v>107</v>
      </c>
      <c r="E9433" s="113"/>
      <c r="F9433" s="151"/>
    </row>
    <row r="9434" spans="2:6" s="116" customFormat="1" ht="15.2" customHeight="1">
      <c r="B9434" s="121" t="s">
        <v>1565</v>
      </c>
      <c r="C9434" s="118" t="s">
        <v>28</v>
      </c>
      <c r="D9434" s="119" t="s">
        <v>850</v>
      </c>
      <c r="E9434" s="32"/>
      <c r="F9434" s="151"/>
    </row>
    <row r="9435" spans="2:6" s="116" customFormat="1" ht="15.75" customHeight="1">
      <c r="B9435" s="121" t="s">
        <v>1565</v>
      </c>
      <c r="C9435" s="118" t="s">
        <v>40</v>
      </c>
      <c r="D9435" s="119" t="s">
        <v>43</v>
      </c>
      <c r="E9435" s="120"/>
      <c r="F9435" s="151"/>
    </row>
    <row r="9436" spans="2:6" s="116" customFormat="1" ht="15.75" customHeight="1">
      <c r="B9436" s="121" t="s">
        <v>1565</v>
      </c>
      <c r="C9436" s="118" t="s">
        <v>2</v>
      </c>
      <c r="D9436" s="119" t="s">
        <v>182</v>
      </c>
      <c r="E9436" s="78"/>
      <c r="F9436" s="151"/>
    </row>
    <row r="9437" spans="2:6" s="116" customFormat="1" ht="15.75" customHeight="1">
      <c r="B9437" s="121" t="s">
        <v>1565</v>
      </c>
      <c r="C9437" s="118" t="s">
        <v>40</v>
      </c>
      <c r="D9437" s="119" t="s">
        <v>180</v>
      </c>
      <c r="E9437" s="78"/>
      <c r="F9437" s="151"/>
    </row>
    <row r="9438" spans="2:6" s="116" customFormat="1" ht="15.75" customHeight="1">
      <c r="B9438" s="121" t="s">
        <v>1565</v>
      </c>
      <c r="C9438" s="118" t="s">
        <v>28</v>
      </c>
      <c r="D9438" s="119" t="s">
        <v>181</v>
      </c>
      <c r="E9438" s="78"/>
      <c r="F9438" s="151"/>
    </row>
    <row r="9439" spans="2:6" s="116" customFormat="1" ht="15.75" customHeight="1">
      <c r="B9439" s="121" t="s">
        <v>1565</v>
      </c>
      <c r="C9439" s="118" t="s">
        <v>40</v>
      </c>
      <c r="D9439" s="119" t="s">
        <v>43</v>
      </c>
      <c r="E9439" s="78"/>
      <c r="F9439" s="151"/>
    </row>
    <row r="9440" spans="2:6" s="116" customFormat="1" ht="15.75" customHeight="1">
      <c r="B9440" s="121" t="s">
        <v>1565</v>
      </c>
      <c r="C9440" s="118" t="s">
        <v>28</v>
      </c>
      <c r="D9440" s="119" t="s">
        <v>549</v>
      </c>
      <c r="E9440" s="78"/>
      <c r="F9440" s="151"/>
    </row>
    <row r="9441" spans="2:6" s="116" customFormat="1" ht="15.75" customHeight="1">
      <c r="B9441" s="121" t="s">
        <v>1565</v>
      </c>
      <c r="C9441" s="118" t="s">
        <v>40</v>
      </c>
      <c r="D9441" s="119" t="s">
        <v>1473</v>
      </c>
      <c r="E9441" s="78"/>
      <c r="F9441" s="151"/>
    </row>
    <row r="9442" spans="2:6" s="116" customFormat="1" ht="15.75" customHeight="1">
      <c r="B9442" s="121" t="s">
        <v>1565</v>
      </c>
      <c r="C9442" s="118" t="s">
        <v>2</v>
      </c>
      <c r="D9442" s="119" t="s">
        <v>105</v>
      </c>
      <c r="E9442" s="9"/>
      <c r="F9442" s="151"/>
    </row>
    <row r="9443" spans="2:6" s="116" customFormat="1" ht="15.75" customHeight="1">
      <c r="B9443" s="121" t="s">
        <v>1565</v>
      </c>
      <c r="C9443" s="118" t="s">
        <v>40</v>
      </c>
      <c r="D9443" s="119" t="s">
        <v>1521</v>
      </c>
      <c r="E9443" s="9"/>
      <c r="F9443" s="151"/>
    </row>
    <row r="9444" spans="2:6" s="116" customFormat="1" ht="15.75" customHeight="1">
      <c r="B9444" s="121" t="s">
        <v>1565</v>
      </c>
      <c r="C9444" s="118" t="s">
        <v>40</v>
      </c>
      <c r="D9444" s="119" t="s">
        <v>1521</v>
      </c>
      <c r="E9444" s="9"/>
      <c r="F9444" s="151"/>
    </row>
    <row r="9445" spans="2:6" s="116" customFormat="1" ht="15.75" customHeight="1">
      <c r="B9445" s="121" t="s">
        <v>1565</v>
      </c>
      <c r="C9445" s="118" t="s">
        <v>40</v>
      </c>
      <c r="D9445" s="119" t="s">
        <v>43</v>
      </c>
      <c r="E9445" s="9"/>
      <c r="F9445" s="151"/>
    </row>
    <row r="9446" spans="2:6" s="116" customFormat="1" ht="15.75" customHeight="1">
      <c r="B9446" s="121" t="s">
        <v>1565</v>
      </c>
      <c r="C9446" s="118" t="s">
        <v>28</v>
      </c>
      <c r="D9446" s="119" t="s">
        <v>181</v>
      </c>
      <c r="E9446" s="9"/>
      <c r="F9446" s="151"/>
    </row>
    <row r="9447" spans="2:6" s="116" customFormat="1" ht="15.75" customHeight="1">
      <c r="B9447" s="121" t="s">
        <v>1567</v>
      </c>
      <c r="C9447" s="118" t="s">
        <v>94</v>
      </c>
      <c r="D9447" s="119" t="s">
        <v>1108</v>
      </c>
      <c r="E9447" s="120"/>
      <c r="F9447" s="151"/>
    </row>
    <row r="9448" spans="2:6" s="116" customFormat="1" ht="15.75" customHeight="1">
      <c r="B9448" s="121" t="s">
        <v>1567</v>
      </c>
      <c r="C9448" s="118" t="s">
        <v>40</v>
      </c>
      <c r="D9448" s="119" t="s">
        <v>180</v>
      </c>
      <c r="E9448" s="120"/>
      <c r="F9448" s="151"/>
    </row>
    <row r="9449" spans="2:6" s="116" customFormat="1" ht="15.75" customHeight="1">
      <c r="B9449" s="121" t="s">
        <v>1567</v>
      </c>
      <c r="C9449" s="118" t="s">
        <v>40</v>
      </c>
      <c r="D9449" s="119" t="s">
        <v>180</v>
      </c>
      <c r="E9449" s="120"/>
      <c r="F9449" s="151"/>
    </row>
    <row r="9450" spans="2:6" s="116" customFormat="1" ht="15.75" customHeight="1">
      <c r="B9450" s="121" t="s">
        <v>1567</v>
      </c>
      <c r="C9450" s="118" t="s">
        <v>2</v>
      </c>
      <c r="D9450" s="118" t="s">
        <v>182</v>
      </c>
      <c r="E9450" s="117"/>
      <c r="F9450" s="151"/>
    </row>
    <row r="9451" spans="2:6" s="116" customFormat="1" ht="15.75" customHeight="1">
      <c r="B9451" s="121" t="s">
        <v>1567</v>
      </c>
      <c r="C9451" s="118" t="s">
        <v>40</v>
      </c>
      <c r="D9451" s="119" t="s">
        <v>180</v>
      </c>
      <c r="E9451" s="117"/>
      <c r="F9451" s="151"/>
    </row>
    <row r="9452" spans="2:6" s="116" customFormat="1" ht="15.75" customHeight="1">
      <c r="B9452" s="121" t="s">
        <v>1567</v>
      </c>
      <c r="C9452" s="118" t="s">
        <v>2</v>
      </c>
      <c r="D9452" s="119" t="s">
        <v>182</v>
      </c>
      <c r="E9452" s="117"/>
      <c r="F9452" s="151"/>
    </row>
    <row r="9453" spans="2:6" s="116" customFormat="1" ht="15.75" customHeight="1">
      <c r="B9453" s="121" t="s">
        <v>1567</v>
      </c>
      <c r="C9453" s="118" t="s">
        <v>2</v>
      </c>
      <c r="D9453" s="119" t="s">
        <v>182</v>
      </c>
      <c r="E9453" s="120"/>
      <c r="F9453" s="151"/>
    </row>
    <row r="9454" spans="2:6" s="116" customFormat="1" ht="15.75" customHeight="1">
      <c r="B9454" s="121" t="s">
        <v>1567</v>
      </c>
      <c r="C9454" s="118" t="s">
        <v>184</v>
      </c>
      <c r="D9454" s="119" t="s">
        <v>2550</v>
      </c>
      <c r="E9454" s="117"/>
      <c r="F9454" s="151"/>
    </row>
    <row r="9455" spans="2:6" s="116" customFormat="1" ht="15.75" customHeight="1">
      <c r="B9455" s="121" t="s">
        <v>1567</v>
      </c>
      <c r="C9455" s="118" t="s">
        <v>40</v>
      </c>
      <c r="D9455" s="119" t="s">
        <v>180</v>
      </c>
      <c r="E9455" s="120"/>
      <c r="F9455" s="151"/>
    </row>
    <row r="9456" spans="2:6" s="116" customFormat="1" ht="15.75" customHeight="1">
      <c r="B9456" s="121" t="s">
        <v>1567</v>
      </c>
      <c r="C9456" s="118" t="s">
        <v>40</v>
      </c>
      <c r="D9456" s="119" t="s">
        <v>1349</v>
      </c>
      <c r="E9456" s="111"/>
      <c r="F9456" s="151"/>
    </row>
    <row r="9457" spans="2:6" s="116" customFormat="1" ht="15.75" customHeight="1">
      <c r="B9457" s="121" t="s">
        <v>1567</v>
      </c>
      <c r="C9457" s="118" t="s">
        <v>28</v>
      </c>
      <c r="D9457" s="119" t="s">
        <v>181</v>
      </c>
      <c r="E9457" s="112"/>
      <c r="F9457" s="151"/>
    </row>
    <row r="9458" spans="2:6" s="116" customFormat="1" ht="15.75" customHeight="1">
      <c r="B9458" s="121" t="s">
        <v>1567</v>
      </c>
      <c r="C9458" s="118" t="s">
        <v>28</v>
      </c>
      <c r="D9458" s="119" t="s">
        <v>181</v>
      </c>
      <c r="E9458" s="112"/>
      <c r="F9458" s="151"/>
    </row>
    <row r="9459" spans="2:6" s="116" customFormat="1" ht="15.2" customHeight="1">
      <c r="B9459" s="121" t="s">
        <v>1567</v>
      </c>
      <c r="C9459" s="118" t="s">
        <v>2</v>
      </c>
      <c r="D9459" s="119" t="s">
        <v>1418</v>
      </c>
      <c r="E9459" s="113"/>
      <c r="F9459" s="151"/>
    </row>
    <row r="9460" spans="2:6" s="116" customFormat="1" ht="15.2" customHeight="1">
      <c r="B9460" s="121" t="s">
        <v>1567</v>
      </c>
      <c r="C9460" s="118" t="s">
        <v>40</v>
      </c>
      <c r="D9460" s="119" t="s">
        <v>180</v>
      </c>
      <c r="E9460" s="32"/>
      <c r="F9460" s="151"/>
    </row>
    <row r="9461" spans="2:6" s="116" customFormat="1" ht="15.75" customHeight="1">
      <c r="B9461" s="121" t="s">
        <v>1567</v>
      </c>
      <c r="C9461" s="118" t="s">
        <v>28</v>
      </c>
      <c r="D9461" s="119" t="s">
        <v>126</v>
      </c>
      <c r="E9461" s="120"/>
      <c r="F9461" s="151"/>
    </row>
    <row r="9462" spans="2:6" s="116" customFormat="1" ht="15.75" customHeight="1">
      <c r="B9462" s="121" t="s">
        <v>1567</v>
      </c>
      <c r="C9462" s="118" t="s">
        <v>2</v>
      </c>
      <c r="D9462" s="119" t="s">
        <v>1510</v>
      </c>
      <c r="E9462" s="78"/>
      <c r="F9462" s="151"/>
    </row>
    <row r="9463" spans="2:6" s="116" customFormat="1" ht="15.75" customHeight="1">
      <c r="B9463" s="121" t="s">
        <v>1567</v>
      </c>
      <c r="C9463" s="118" t="s">
        <v>1154</v>
      </c>
      <c r="D9463" s="119" t="s">
        <v>1521</v>
      </c>
      <c r="E9463" s="78"/>
      <c r="F9463" s="151"/>
    </row>
    <row r="9464" spans="2:6" s="116" customFormat="1" ht="15.75" customHeight="1">
      <c r="B9464" s="121" t="s">
        <v>1567</v>
      </c>
      <c r="C9464" s="118" t="s">
        <v>2</v>
      </c>
      <c r="D9464" s="119" t="s">
        <v>1568</v>
      </c>
      <c r="E9464" s="78"/>
      <c r="F9464" s="151"/>
    </row>
    <row r="9465" spans="2:6" s="116" customFormat="1" ht="15.75" customHeight="1">
      <c r="B9465" s="121" t="s">
        <v>1567</v>
      </c>
      <c r="C9465" s="118" t="s">
        <v>155</v>
      </c>
      <c r="D9465" s="119" t="s">
        <v>1569</v>
      </c>
      <c r="E9465" s="78"/>
      <c r="F9465" s="151"/>
    </row>
    <row r="9466" spans="2:6" s="116" customFormat="1" ht="15.75" customHeight="1">
      <c r="B9466" s="121" t="s">
        <v>1567</v>
      </c>
      <c r="C9466" s="118" t="s">
        <v>1154</v>
      </c>
      <c r="D9466" s="119" t="s">
        <v>1570</v>
      </c>
      <c r="E9466" s="78"/>
      <c r="F9466" s="151"/>
    </row>
    <row r="9467" spans="2:6" s="116" customFormat="1" ht="15.75" customHeight="1">
      <c r="B9467" s="121" t="s">
        <v>1571</v>
      </c>
      <c r="C9467" s="118" t="s">
        <v>28</v>
      </c>
      <c r="D9467" s="119" t="s">
        <v>114</v>
      </c>
      <c r="E9467" s="120"/>
      <c r="F9467" s="151"/>
    </row>
    <row r="9468" spans="2:6" s="116" customFormat="1" ht="15.75" customHeight="1">
      <c r="B9468" s="121" t="s">
        <v>1571</v>
      </c>
      <c r="C9468" s="118" t="s">
        <v>2</v>
      </c>
      <c r="D9468" s="119" t="s">
        <v>1198</v>
      </c>
      <c r="E9468" s="120"/>
      <c r="F9468" s="151"/>
    </row>
    <row r="9469" spans="2:6" s="116" customFormat="1" ht="15.75" customHeight="1">
      <c r="B9469" s="121" t="s">
        <v>1571</v>
      </c>
      <c r="C9469" s="118" t="s">
        <v>40</v>
      </c>
      <c r="D9469" s="119" t="s">
        <v>180</v>
      </c>
      <c r="E9469" s="120"/>
      <c r="F9469" s="151"/>
    </row>
    <row r="9470" spans="2:6" s="116" customFormat="1" ht="15.75" customHeight="1">
      <c r="B9470" s="121" t="s">
        <v>1571</v>
      </c>
      <c r="C9470" s="118" t="s">
        <v>28</v>
      </c>
      <c r="D9470" s="119" t="s">
        <v>1187</v>
      </c>
      <c r="E9470" s="117"/>
      <c r="F9470" s="151"/>
    </row>
    <row r="9471" spans="2:6" s="116" customFormat="1" ht="15.75" customHeight="1">
      <c r="B9471" s="121" t="s">
        <v>1571</v>
      </c>
      <c r="C9471" s="118" t="s">
        <v>28</v>
      </c>
      <c r="D9471" s="119" t="s">
        <v>549</v>
      </c>
      <c r="E9471" s="117"/>
      <c r="F9471" s="151"/>
    </row>
    <row r="9472" spans="2:6" s="116" customFormat="1" ht="15.75" customHeight="1">
      <c r="B9472" s="121" t="s">
        <v>1571</v>
      </c>
      <c r="C9472" s="118" t="s">
        <v>28</v>
      </c>
      <c r="D9472" s="119" t="s">
        <v>114</v>
      </c>
      <c r="E9472" s="117"/>
      <c r="F9472" s="151"/>
    </row>
    <row r="9473" spans="2:6" s="116" customFormat="1" ht="15.75" customHeight="1">
      <c r="B9473" s="121" t="s">
        <v>1571</v>
      </c>
      <c r="C9473" s="118" t="s">
        <v>28</v>
      </c>
      <c r="D9473" s="119" t="s">
        <v>107</v>
      </c>
      <c r="E9473" s="120"/>
      <c r="F9473" s="151"/>
    </row>
    <row r="9474" spans="2:6" s="116" customFormat="1" ht="15.75" customHeight="1">
      <c r="B9474" s="121" t="s">
        <v>1571</v>
      </c>
      <c r="C9474" s="118" t="s">
        <v>2</v>
      </c>
      <c r="D9474" s="119" t="s">
        <v>182</v>
      </c>
      <c r="E9474" s="117"/>
      <c r="F9474" s="151"/>
    </row>
    <row r="9475" spans="2:6" s="116" customFormat="1" ht="15.75" customHeight="1">
      <c r="B9475" s="121" t="s">
        <v>1571</v>
      </c>
      <c r="C9475" s="118" t="s">
        <v>28</v>
      </c>
      <c r="D9475" s="119" t="s">
        <v>549</v>
      </c>
      <c r="E9475" s="120"/>
      <c r="F9475" s="151"/>
    </row>
    <row r="9476" spans="2:6" s="116" customFormat="1" ht="15.75" customHeight="1">
      <c r="B9476" s="121" t="s">
        <v>1571</v>
      </c>
      <c r="C9476" s="118" t="s">
        <v>94</v>
      </c>
      <c r="D9476" s="119" t="s">
        <v>1410</v>
      </c>
      <c r="E9476" s="111"/>
      <c r="F9476" s="151"/>
    </row>
    <row r="9477" spans="2:6" s="116" customFormat="1" ht="15.75" customHeight="1">
      <c r="B9477" s="121" t="s">
        <v>1571</v>
      </c>
      <c r="C9477" s="118" t="s">
        <v>2</v>
      </c>
      <c r="D9477" s="119" t="s">
        <v>1572</v>
      </c>
      <c r="E9477" s="112"/>
      <c r="F9477" s="151"/>
    </row>
    <row r="9478" spans="2:6" s="116" customFormat="1" ht="15.75" customHeight="1">
      <c r="B9478" s="121" t="s">
        <v>1571</v>
      </c>
      <c r="C9478" s="118" t="s">
        <v>28</v>
      </c>
      <c r="D9478" s="119" t="s">
        <v>181</v>
      </c>
      <c r="E9478" s="112"/>
      <c r="F9478" s="151"/>
    </row>
    <row r="9479" spans="2:6" s="116" customFormat="1" ht="15.2" customHeight="1">
      <c r="B9479" s="121" t="s">
        <v>1571</v>
      </c>
      <c r="C9479" s="118" t="s">
        <v>40</v>
      </c>
      <c r="D9479" s="119" t="s">
        <v>180</v>
      </c>
      <c r="E9479" s="113"/>
      <c r="F9479" s="151"/>
    </row>
    <row r="9480" spans="2:6" s="116" customFormat="1" ht="15.2" customHeight="1">
      <c r="B9480" s="121" t="s">
        <v>1571</v>
      </c>
      <c r="C9480" s="118" t="s">
        <v>40</v>
      </c>
      <c r="D9480" s="119" t="s">
        <v>1192</v>
      </c>
      <c r="E9480" s="32"/>
      <c r="F9480" s="151"/>
    </row>
    <row r="9481" spans="2:6" s="116" customFormat="1" ht="15.75" customHeight="1">
      <c r="B9481" s="121" t="s">
        <v>1571</v>
      </c>
      <c r="C9481" s="118" t="s">
        <v>2</v>
      </c>
      <c r="D9481" s="119" t="s">
        <v>1572</v>
      </c>
      <c r="E9481" s="120"/>
      <c r="F9481" s="151"/>
    </row>
    <row r="9482" spans="2:6" s="116" customFormat="1" ht="15.75" customHeight="1">
      <c r="B9482" s="121" t="s">
        <v>1571</v>
      </c>
      <c r="C9482" s="118" t="s">
        <v>155</v>
      </c>
      <c r="D9482" s="119" t="s">
        <v>1246</v>
      </c>
      <c r="E9482" s="78"/>
      <c r="F9482" s="151"/>
    </row>
    <row r="9483" spans="2:6" s="116" customFormat="1" ht="15.75" customHeight="1">
      <c r="B9483" s="121" t="s">
        <v>1571</v>
      </c>
      <c r="C9483" s="118" t="s">
        <v>184</v>
      </c>
      <c r="D9483" s="119" t="s">
        <v>2546</v>
      </c>
      <c r="E9483" s="78"/>
      <c r="F9483" s="151"/>
    </row>
    <row r="9484" spans="2:6" s="116" customFormat="1" ht="15.75" customHeight="1">
      <c r="B9484" s="121" t="s">
        <v>1571</v>
      </c>
      <c r="C9484" s="118" t="s">
        <v>1154</v>
      </c>
      <c r="D9484" s="119" t="s">
        <v>1521</v>
      </c>
      <c r="E9484" s="78"/>
      <c r="F9484" s="151"/>
    </row>
    <row r="9485" spans="2:6" s="116" customFormat="1" ht="15.75" customHeight="1">
      <c r="B9485" s="121" t="s">
        <v>1571</v>
      </c>
      <c r="C9485" s="118" t="s">
        <v>1154</v>
      </c>
      <c r="D9485" s="119" t="s">
        <v>1573</v>
      </c>
      <c r="E9485" s="78"/>
      <c r="F9485" s="151"/>
    </row>
    <row r="9486" spans="2:6" s="116" customFormat="1" ht="15.75" customHeight="1">
      <c r="B9486" s="121" t="s">
        <v>1571</v>
      </c>
      <c r="C9486" s="118" t="s">
        <v>1154</v>
      </c>
      <c r="D9486" s="119" t="s">
        <v>1521</v>
      </c>
      <c r="E9486" s="78"/>
      <c r="F9486" s="151"/>
    </row>
    <row r="9487" spans="2:6" s="116" customFormat="1" ht="15.75" customHeight="1">
      <c r="B9487" s="121" t="s">
        <v>1571</v>
      </c>
      <c r="C9487" s="118" t="s">
        <v>2</v>
      </c>
      <c r="D9487" s="119" t="s">
        <v>1568</v>
      </c>
      <c r="E9487" s="78"/>
      <c r="F9487" s="151"/>
    </row>
    <row r="9488" spans="2:6" s="116" customFormat="1" ht="15.75" customHeight="1">
      <c r="B9488" s="121" t="s">
        <v>1571</v>
      </c>
      <c r="C9488" s="118" t="s">
        <v>155</v>
      </c>
      <c r="D9488" s="119" t="s">
        <v>1569</v>
      </c>
      <c r="E9488" s="9"/>
      <c r="F9488" s="151"/>
    </row>
    <row r="9489" spans="2:6" s="116" customFormat="1" ht="15.75" customHeight="1">
      <c r="B9489" s="121" t="s">
        <v>1574</v>
      </c>
      <c r="C9489" s="118" t="s">
        <v>1154</v>
      </c>
      <c r="D9489" s="119" t="s">
        <v>1521</v>
      </c>
      <c r="E9489" s="120"/>
      <c r="F9489" s="151"/>
    </row>
    <row r="9490" spans="2:6" s="116" customFormat="1" ht="15.75" customHeight="1">
      <c r="B9490" s="121" t="s">
        <v>1574</v>
      </c>
      <c r="C9490" s="118" t="s">
        <v>1154</v>
      </c>
      <c r="D9490" s="119" t="s">
        <v>43</v>
      </c>
      <c r="E9490" s="120"/>
      <c r="F9490" s="151"/>
    </row>
    <row r="9491" spans="2:6" s="116" customFormat="1" ht="15.75" customHeight="1">
      <c r="B9491" s="121" t="s">
        <v>1574</v>
      </c>
      <c r="C9491" s="118" t="s">
        <v>1154</v>
      </c>
      <c r="D9491" s="119" t="s">
        <v>43</v>
      </c>
      <c r="E9491" s="120"/>
      <c r="F9491" s="151"/>
    </row>
    <row r="9492" spans="2:6" s="116" customFormat="1" ht="15.75" customHeight="1">
      <c r="B9492" s="121" t="s">
        <v>1574</v>
      </c>
      <c r="C9492" s="118" t="s">
        <v>28</v>
      </c>
      <c r="D9492" s="119" t="s">
        <v>1594</v>
      </c>
      <c r="E9492" s="117"/>
      <c r="F9492" s="151"/>
    </row>
    <row r="9493" spans="2:6" s="116" customFormat="1" ht="15.75" customHeight="1">
      <c r="B9493" s="121" t="s">
        <v>1574</v>
      </c>
      <c r="C9493" s="118" t="s">
        <v>1154</v>
      </c>
      <c r="D9493" s="119" t="s">
        <v>43</v>
      </c>
      <c r="E9493" s="117"/>
      <c r="F9493" s="151"/>
    </row>
    <row r="9494" spans="2:6" s="116" customFormat="1" ht="15.75" customHeight="1">
      <c r="B9494" s="121" t="s">
        <v>1574</v>
      </c>
      <c r="C9494" s="118" t="s">
        <v>1154</v>
      </c>
      <c r="D9494" s="119" t="s">
        <v>1521</v>
      </c>
      <c r="E9494" s="117"/>
      <c r="F9494" s="151"/>
    </row>
    <row r="9495" spans="2:6" s="116" customFormat="1" ht="15.75" customHeight="1">
      <c r="B9495" s="121" t="s">
        <v>1574</v>
      </c>
      <c r="C9495" s="118" t="s">
        <v>155</v>
      </c>
      <c r="D9495" s="119" t="s">
        <v>1110</v>
      </c>
      <c r="E9495" s="120"/>
      <c r="F9495" s="151"/>
    </row>
    <row r="9496" spans="2:6" s="116" customFormat="1" ht="15.75" customHeight="1">
      <c r="B9496" s="121" t="s">
        <v>1574</v>
      </c>
      <c r="C9496" s="118" t="s">
        <v>40</v>
      </c>
      <c r="D9496" s="119" t="s">
        <v>180</v>
      </c>
      <c r="E9496" s="117"/>
      <c r="F9496" s="151"/>
    </row>
    <row r="9497" spans="2:6" s="116" customFormat="1" ht="15.75" customHeight="1">
      <c r="B9497" s="121" t="s">
        <v>1574</v>
      </c>
      <c r="C9497" s="118" t="s">
        <v>2</v>
      </c>
      <c r="D9497" s="119" t="s">
        <v>182</v>
      </c>
      <c r="E9497" s="120"/>
      <c r="F9497" s="151"/>
    </row>
    <row r="9498" spans="2:6" s="116" customFormat="1" ht="15.75" customHeight="1">
      <c r="B9498" s="121" t="s">
        <v>1574</v>
      </c>
      <c r="C9498" s="118" t="s">
        <v>155</v>
      </c>
      <c r="D9498" s="119" t="s">
        <v>1490</v>
      </c>
      <c r="E9498" s="111"/>
      <c r="F9498" s="151"/>
    </row>
    <row r="9499" spans="2:6" s="116" customFormat="1" ht="15.75" customHeight="1">
      <c r="B9499" s="121" t="s">
        <v>1574</v>
      </c>
      <c r="C9499" s="118" t="s">
        <v>28</v>
      </c>
      <c r="D9499" s="119" t="s">
        <v>431</v>
      </c>
      <c r="E9499" s="112"/>
      <c r="F9499" s="151"/>
    </row>
    <row r="9500" spans="2:6" s="116" customFormat="1" ht="15.75" customHeight="1">
      <c r="B9500" s="121" t="s">
        <v>1574</v>
      </c>
      <c r="C9500" s="118" t="s">
        <v>40</v>
      </c>
      <c r="D9500" s="119" t="s">
        <v>1575</v>
      </c>
      <c r="E9500" s="112"/>
      <c r="F9500" s="151"/>
    </row>
    <row r="9501" spans="2:6" s="116" customFormat="1" ht="15.2" customHeight="1">
      <c r="B9501" s="121" t="s">
        <v>1574</v>
      </c>
      <c r="C9501" s="118" t="s">
        <v>28</v>
      </c>
      <c r="D9501" s="119" t="s">
        <v>549</v>
      </c>
      <c r="E9501" s="113"/>
      <c r="F9501" s="151"/>
    </row>
    <row r="9502" spans="2:6" s="116" customFormat="1" ht="15.2" customHeight="1">
      <c r="B9502" s="121" t="s">
        <v>1574</v>
      </c>
      <c r="C9502" s="118" t="s">
        <v>2</v>
      </c>
      <c r="D9502" s="119" t="s">
        <v>105</v>
      </c>
      <c r="E9502" s="32"/>
      <c r="F9502" s="151"/>
    </row>
    <row r="9503" spans="2:6" s="116" customFormat="1" ht="15.75" customHeight="1">
      <c r="B9503" s="121" t="s">
        <v>1574</v>
      </c>
      <c r="C9503" s="118" t="s">
        <v>2</v>
      </c>
      <c r="D9503" s="118" t="s">
        <v>182</v>
      </c>
      <c r="E9503" s="120"/>
      <c r="F9503" s="151"/>
    </row>
    <row r="9504" spans="2:6" s="116" customFormat="1" ht="15.75" customHeight="1">
      <c r="B9504" s="121" t="s">
        <v>1574</v>
      </c>
      <c r="C9504" s="118" t="s">
        <v>2</v>
      </c>
      <c r="D9504" s="118" t="s">
        <v>1145</v>
      </c>
      <c r="E9504" s="78"/>
      <c r="F9504" s="151"/>
    </row>
    <row r="9505" spans="2:6" s="116" customFormat="1" ht="15.75" customHeight="1">
      <c r="B9505" s="121" t="s">
        <v>1574</v>
      </c>
      <c r="C9505" s="118" t="s">
        <v>40</v>
      </c>
      <c r="D9505" s="118" t="s">
        <v>180</v>
      </c>
      <c r="E9505" s="78"/>
      <c r="F9505" s="151"/>
    </row>
    <row r="9506" spans="2:6" s="116" customFormat="1" ht="15.75" customHeight="1">
      <c r="B9506" s="121" t="s">
        <v>1574</v>
      </c>
      <c r="C9506" s="118" t="s">
        <v>94</v>
      </c>
      <c r="D9506" s="118" t="s">
        <v>1108</v>
      </c>
      <c r="E9506" s="78"/>
      <c r="F9506" s="151"/>
    </row>
    <row r="9507" spans="2:6" s="116" customFormat="1" ht="15.75" customHeight="1">
      <c r="B9507" s="121" t="s">
        <v>1574</v>
      </c>
      <c r="C9507" s="118" t="s">
        <v>184</v>
      </c>
      <c r="D9507" s="118" t="s">
        <v>2550</v>
      </c>
      <c r="E9507" s="78"/>
      <c r="F9507" s="151"/>
    </row>
    <row r="9508" spans="2:6" s="116" customFormat="1" ht="15.75" customHeight="1">
      <c r="B9508" s="121" t="s">
        <v>1574</v>
      </c>
      <c r="C9508" s="118" t="s">
        <v>155</v>
      </c>
      <c r="D9508" s="118" t="s">
        <v>1110</v>
      </c>
      <c r="E9508" s="78"/>
      <c r="F9508" s="151"/>
    </row>
    <row r="9509" spans="2:6" s="116" customFormat="1" ht="15.75" customHeight="1">
      <c r="B9509" s="121" t="s">
        <v>1574</v>
      </c>
      <c r="C9509" s="118" t="s">
        <v>28</v>
      </c>
      <c r="D9509" s="118" t="s">
        <v>549</v>
      </c>
      <c r="E9509" s="78"/>
      <c r="F9509" s="151"/>
    </row>
    <row r="9510" spans="2:6" s="116" customFormat="1" ht="15.75" customHeight="1">
      <c r="B9510" s="121" t="s">
        <v>1574</v>
      </c>
      <c r="C9510" s="118" t="s">
        <v>40</v>
      </c>
      <c r="D9510" s="118" t="s">
        <v>43</v>
      </c>
      <c r="E9510" s="9"/>
      <c r="F9510" s="151"/>
    </row>
    <row r="9511" spans="2:6" s="116" customFormat="1" ht="15.75" customHeight="1">
      <c r="B9511" s="121" t="s">
        <v>1574</v>
      </c>
      <c r="C9511" s="118" t="s">
        <v>392</v>
      </c>
      <c r="D9511" s="118" t="s">
        <v>1115</v>
      </c>
      <c r="E9511" s="9"/>
      <c r="F9511" s="151"/>
    </row>
    <row r="9512" spans="2:6" s="116" customFormat="1" ht="15.75" customHeight="1">
      <c r="B9512" s="121" t="s">
        <v>1574</v>
      </c>
      <c r="C9512" s="118" t="s">
        <v>18</v>
      </c>
      <c r="D9512" s="118" t="s">
        <v>1248</v>
      </c>
      <c r="E9512" s="9"/>
      <c r="F9512" s="151"/>
    </row>
    <row r="9513" spans="2:6" s="116" customFormat="1" ht="15.75" customHeight="1">
      <c r="B9513" s="121">
        <v>41713</v>
      </c>
      <c r="C9513" s="118" t="s">
        <v>1154</v>
      </c>
      <c r="D9513" s="119" t="s">
        <v>1521</v>
      </c>
      <c r="E9513" s="120" t="s">
        <v>1104</v>
      </c>
      <c r="F9513" s="151"/>
    </row>
    <row r="9514" spans="2:6" s="116" customFormat="1" ht="15.75" customHeight="1">
      <c r="B9514" s="121">
        <v>41713</v>
      </c>
      <c r="C9514" s="118" t="s">
        <v>184</v>
      </c>
      <c r="D9514" s="119" t="s">
        <v>2546</v>
      </c>
      <c r="E9514" s="120" t="s">
        <v>1104</v>
      </c>
      <c r="F9514" s="151"/>
    </row>
    <row r="9515" spans="2:6" s="116" customFormat="1" ht="15.75" customHeight="1">
      <c r="B9515" s="121">
        <v>41713</v>
      </c>
      <c r="C9515" s="118" t="s">
        <v>18</v>
      </c>
      <c r="D9515" s="119" t="s">
        <v>1576</v>
      </c>
      <c r="E9515" s="120" t="s">
        <v>1104</v>
      </c>
      <c r="F9515" s="151"/>
    </row>
    <row r="9516" spans="2:6" s="116" customFormat="1" ht="15.75" customHeight="1">
      <c r="B9516" s="121">
        <v>41713</v>
      </c>
      <c r="C9516" s="118" t="s">
        <v>40</v>
      </c>
      <c r="D9516" s="119" t="s">
        <v>1349</v>
      </c>
      <c r="E9516" s="120" t="s">
        <v>1104</v>
      </c>
      <c r="F9516" s="151"/>
    </row>
    <row r="9517" spans="2:6" s="116" customFormat="1" ht="15.75" customHeight="1">
      <c r="B9517" s="121">
        <v>41713</v>
      </c>
      <c r="C9517" s="118" t="s">
        <v>2</v>
      </c>
      <c r="D9517" s="119" t="s">
        <v>182</v>
      </c>
      <c r="E9517" s="120" t="s">
        <v>1104</v>
      </c>
      <c r="F9517" s="151"/>
    </row>
    <row r="9518" spans="2:6" s="116" customFormat="1" ht="15.75" customHeight="1">
      <c r="B9518" s="121">
        <v>41713</v>
      </c>
      <c r="C9518" s="118" t="s">
        <v>40</v>
      </c>
      <c r="D9518" s="119" t="s">
        <v>180</v>
      </c>
      <c r="E9518" s="120" t="s">
        <v>1104</v>
      </c>
      <c r="F9518" s="151"/>
    </row>
    <row r="9519" spans="2:6" s="116" customFormat="1" ht="15.75" customHeight="1">
      <c r="B9519" s="121">
        <v>41713</v>
      </c>
      <c r="C9519" s="118" t="s">
        <v>28</v>
      </c>
      <c r="D9519" s="119" t="s">
        <v>1360</v>
      </c>
      <c r="E9519" s="117" t="s">
        <v>1104</v>
      </c>
      <c r="F9519" s="151"/>
    </row>
    <row r="9520" spans="2:6" s="116" customFormat="1" ht="15.75" customHeight="1">
      <c r="B9520" s="121">
        <v>41713</v>
      </c>
      <c r="C9520" s="118" t="s">
        <v>40</v>
      </c>
      <c r="D9520" s="119" t="s">
        <v>180</v>
      </c>
      <c r="E9520" s="117" t="s">
        <v>1104</v>
      </c>
      <c r="F9520" s="151"/>
    </row>
    <row r="9521" spans="2:6" s="116" customFormat="1" ht="15.75" customHeight="1">
      <c r="B9521" s="121">
        <v>41713</v>
      </c>
      <c r="C9521" s="118" t="s">
        <v>184</v>
      </c>
      <c r="D9521" s="119" t="s">
        <v>2550</v>
      </c>
      <c r="E9521" s="117" t="s">
        <v>1104</v>
      </c>
      <c r="F9521" s="151"/>
    </row>
    <row r="9522" spans="2:6" s="116" customFormat="1" ht="15.75">
      <c r="B9522" s="121">
        <v>41713</v>
      </c>
      <c r="C9522" s="118" t="s">
        <v>3</v>
      </c>
      <c r="D9522" s="119" t="s">
        <v>1185</v>
      </c>
      <c r="E9522" s="111" t="s">
        <v>1104</v>
      </c>
      <c r="F9522" s="151"/>
    </row>
    <row r="9523" spans="2:6" s="116" customFormat="1" ht="15.75" customHeight="1">
      <c r="B9523" s="121">
        <v>41713</v>
      </c>
      <c r="C9523" s="118" t="s">
        <v>28</v>
      </c>
      <c r="D9523" s="119" t="s">
        <v>549</v>
      </c>
      <c r="E9523" s="112" t="s">
        <v>1104</v>
      </c>
      <c r="F9523" s="151"/>
    </row>
    <row r="9524" spans="2:6" s="116" customFormat="1" ht="15.75" customHeight="1">
      <c r="B9524" s="121">
        <v>41713</v>
      </c>
      <c r="C9524" s="118" t="s">
        <v>40</v>
      </c>
      <c r="D9524" s="119" t="s">
        <v>180</v>
      </c>
      <c r="E9524" s="112" t="s">
        <v>1104</v>
      </c>
      <c r="F9524" s="151"/>
    </row>
    <row r="9525" spans="2:6" s="116" customFormat="1" ht="15.75" customHeight="1">
      <c r="B9525" s="121">
        <v>41715</v>
      </c>
      <c r="C9525" s="118" t="s">
        <v>2</v>
      </c>
      <c r="D9525" s="119" t="s">
        <v>105</v>
      </c>
      <c r="E9525" s="120"/>
      <c r="F9525" s="151"/>
    </row>
    <row r="9526" spans="2:6" s="116" customFormat="1" ht="15.75" customHeight="1">
      <c r="B9526" s="121">
        <v>41715</v>
      </c>
      <c r="C9526" s="118" t="s">
        <v>40</v>
      </c>
      <c r="D9526" s="119" t="s">
        <v>1473</v>
      </c>
      <c r="E9526" s="120"/>
      <c r="F9526" s="151"/>
    </row>
    <row r="9527" spans="2:6" s="116" customFormat="1" ht="15.75" customHeight="1">
      <c r="B9527" s="121">
        <v>41715</v>
      </c>
      <c r="C9527" s="118" t="s">
        <v>40</v>
      </c>
      <c r="D9527" s="119" t="s">
        <v>1473</v>
      </c>
      <c r="E9527" s="120"/>
      <c r="F9527" s="151"/>
    </row>
    <row r="9528" spans="2:6" s="116" customFormat="1" ht="15.75" customHeight="1">
      <c r="B9528" s="121">
        <v>41715</v>
      </c>
      <c r="C9528" s="118" t="s">
        <v>2</v>
      </c>
      <c r="D9528" s="119" t="s">
        <v>1380</v>
      </c>
      <c r="E9528" s="117"/>
      <c r="F9528" s="151"/>
    </row>
    <row r="9529" spans="2:6" s="116" customFormat="1" ht="15.75" customHeight="1">
      <c r="B9529" s="121">
        <v>41715</v>
      </c>
      <c r="C9529" s="118" t="s">
        <v>392</v>
      </c>
      <c r="D9529" s="119" t="s">
        <v>1167</v>
      </c>
      <c r="E9529" s="117"/>
      <c r="F9529" s="151"/>
    </row>
    <row r="9530" spans="2:6" s="116" customFormat="1" ht="15.75" customHeight="1">
      <c r="B9530" s="121">
        <v>41715</v>
      </c>
      <c r="C9530" s="118" t="s">
        <v>28</v>
      </c>
      <c r="D9530" s="119" t="s">
        <v>1187</v>
      </c>
      <c r="E9530" s="117"/>
      <c r="F9530" s="151"/>
    </row>
    <row r="9531" spans="2:6" s="116" customFormat="1" ht="15.75" customHeight="1">
      <c r="B9531" s="121">
        <v>41715</v>
      </c>
      <c r="C9531" s="118" t="s">
        <v>28</v>
      </c>
      <c r="D9531" s="119" t="s">
        <v>107</v>
      </c>
      <c r="E9531" s="120"/>
      <c r="F9531" s="151"/>
    </row>
    <row r="9532" spans="2:6" s="116" customFormat="1" ht="15.75" customHeight="1">
      <c r="B9532" s="121">
        <v>41715</v>
      </c>
      <c r="C9532" s="118" t="s">
        <v>40</v>
      </c>
      <c r="D9532" s="119" t="s">
        <v>180</v>
      </c>
      <c r="E9532" s="117"/>
      <c r="F9532" s="151"/>
    </row>
    <row r="9533" spans="2:6" s="116" customFormat="1" ht="15.75" customHeight="1">
      <c r="B9533" s="121">
        <v>41715</v>
      </c>
      <c r="C9533" s="118" t="s">
        <v>94</v>
      </c>
      <c r="D9533" s="119" t="s">
        <v>1108</v>
      </c>
      <c r="E9533" s="120"/>
      <c r="F9533" s="151"/>
    </row>
    <row r="9534" spans="2:6" s="116" customFormat="1" ht="15.75" customHeight="1">
      <c r="B9534" s="121">
        <v>41715</v>
      </c>
      <c r="C9534" s="118" t="s">
        <v>392</v>
      </c>
      <c r="D9534" s="119" t="s">
        <v>1115</v>
      </c>
      <c r="E9534" s="111"/>
      <c r="F9534" s="151"/>
    </row>
    <row r="9535" spans="2:6" s="116" customFormat="1" ht="15.75" customHeight="1">
      <c r="B9535" s="121">
        <v>41715</v>
      </c>
      <c r="C9535" s="118" t="s">
        <v>184</v>
      </c>
      <c r="D9535" s="119" t="s">
        <v>2544</v>
      </c>
      <c r="E9535" s="112"/>
      <c r="F9535" s="151"/>
    </row>
    <row r="9536" spans="2:6" s="116" customFormat="1" ht="15.75" customHeight="1">
      <c r="B9536" s="121">
        <v>41715</v>
      </c>
      <c r="C9536" s="118" t="s">
        <v>40</v>
      </c>
      <c r="D9536" s="119" t="s">
        <v>43</v>
      </c>
      <c r="E9536" s="112"/>
      <c r="F9536" s="151"/>
    </row>
    <row r="9537" spans="2:6" s="116" customFormat="1" ht="15.2" customHeight="1">
      <c r="B9537" s="121">
        <v>41715</v>
      </c>
      <c r="C9537" s="118" t="s">
        <v>155</v>
      </c>
      <c r="D9537" s="119" t="s">
        <v>1110</v>
      </c>
      <c r="E9537" s="113"/>
      <c r="F9537" s="151"/>
    </row>
    <row r="9538" spans="2:6" s="116" customFormat="1" ht="15.2" customHeight="1">
      <c r="B9538" s="121">
        <v>41715</v>
      </c>
      <c r="C9538" s="118" t="s">
        <v>1154</v>
      </c>
      <c r="D9538" s="119" t="s">
        <v>1521</v>
      </c>
      <c r="E9538" s="32"/>
      <c r="F9538" s="151"/>
    </row>
    <row r="9539" spans="2:6" s="116" customFormat="1" ht="15.75" customHeight="1">
      <c r="B9539" s="121">
        <v>41715</v>
      </c>
      <c r="C9539" s="118" t="s">
        <v>28</v>
      </c>
      <c r="D9539" s="119" t="s">
        <v>1577</v>
      </c>
      <c r="E9539" s="120"/>
      <c r="F9539" s="151"/>
    </row>
    <row r="9540" spans="2:6" s="116" customFormat="1" ht="15.75" customHeight="1">
      <c r="B9540" s="121">
        <v>41715</v>
      </c>
      <c r="C9540" s="118" t="s">
        <v>1154</v>
      </c>
      <c r="D9540" s="119" t="s">
        <v>43</v>
      </c>
      <c r="E9540" s="78"/>
      <c r="F9540" s="151"/>
    </row>
    <row r="9541" spans="2:6" s="116" customFormat="1" ht="15.75" customHeight="1">
      <c r="B9541" s="121">
        <v>41715</v>
      </c>
      <c r="C9541" s="118" t="s">
        <v>1154</v>
      </c>
      <c r="D9541" s="119" t="s">
        <v>1116</v>
      </c>
      <c r="E9541" s="78"/>
      <c r="F9541" s="151"/>
    </row>
    <row r="9542" spans="2:6" s="116" customFormat="1" ht="15.75" customHeight="1">
      <c r="B9542" s="121">
        <v>41715</v>
      </c>
      <c r="C9542" s="118" t="s">
        <v>1461</v>
      </c>
      <c r="D9542" s="119" t="s">
        <v>1270</v>
      </c>
      <c r="E9542" s="78"/>
      <c r="F9542" s="151"/>
    </row>
    <row r="9543" spans="2:6" s="116" customFormat="1" ht="15.75" customHeight="1">
      <c r="B9543" s="121">
        <v>41715</v>
      </c>
      <c r="C9543" s="118" t="s">
        <v>40</v>
      </c>
      <c r="D9543" s="118" t="s">
        <v>180</v>
      </c>
      <c r="E9543" s="78"/>
      <c r="F9543" s="151"/>
    </row>
    <row r="9544" spans="2:6" s="116" customFormat="1" ht="15.75" customHeight="1">
      <c r="B9544" s="121">
        <v>41715</v>
      </c>
      <c r="C9544" s="118" t="s">
        <v>40</v>
      </c>
      <c r="D9544" s="118" t="s">
        <v>43</v>
      </c>
      <c r="E9544" s="78"/>
      <c r="F9544" s="151"/>
    </row>
    <row r="9545" spans="2:6" s="116" customFormat="1" ht="15.75" customHeight="1">
      <c r="B9545" s="121">
        <v>41715</v>
      </c>
      <c r="C9545" s="118" t="s">
        <v>2</v>
      </c>
      <c r="D9545" s="118" t="s">
        <v>1403</v>
      </c>
      <c r="E9545" s="78"/>
      <c r="F9545" s="151"/>
    </row>
    <row r="9546" spans="2:6" s="116" customFormat="1" ht="15.75" customHeight="1">
      <c r="B9546" s="121">
        <v>41715</v>
      </c>
      <c r="C9546" s="118" t="s">
        <v>392</v>
      </c>
      <c r="D9546" s="118" t="s">
        <v>1296</v>
      </c>
      <c r="E9546" s="9"/>
      <c r="F9546" s="151"/>
    </row>
    <row r="9547" spans="2:6" s="116" customFormat="1" ht="15.75" customHeight="1">
      <c r="B9547" s="121">
        <v>41715</v>
      </c>
      <c r="C9547" s="118" t="s">
        <v>94</v>
      </c>
      <c r="D9547" s="118" t="s">
        <v>1108</v>
      </c>
      <c r="E9547" s="9"/>
      <c r="F9547" s="151"/>
    </row>
    <row r="9548" spans="2:6" s="116" customFormat="1" ht="15.75" customHeight="1">
      <c r="B9548" s="121" t="s">
        <v>1578</v>
      </c>
      <c r="C9548" s="118" t="s">
        <v>1154</v>
      </c>
      <c r="D9548" s="119" t="s">
        <v>1521</v>
      </c>
      <c r="E9548" s="120"/>
      <c r="F9548" s="151"/>
    </row>
    <row r="9549" spans="2:6" s="116" customFormat="1" ht="15.75" customHeight="1">
      <c r="B9549" s="121" t="s">
        <v>1578</v>
      </c>
      <c r="C9549" s="118" t="s">
        <v>18</v>
      </c>
      <c r="D9549" s="119" t="s">
        <v>1579</v>
      </c>
      <c r="E9549" s="120"/>
      <c r="F9549" s="151"/>
    </row>
    <row r="9550" spans="2:6" s="116" customFormat="1" ht="15.75" customHeight="1">
      <c r="B9550" s="121" t="s">
        <v>1578</v>
      </c>
      <c r="C9550" s="118" t="s">
        <v>28</v>
      </c>
      <c r="D9550" s="119" t="s">
        <v>1580</v>
      </c>
      <c r="E9550" s="120"/>
      <c r="F9550" s="151"/>
    </row>
    <row r="9551" spans="2:6" s="116" customFormat="1" ht="15.75" customHeight="1">
      <c r="B9551" s="121" t="s">
        <v>1578</v>
      </c>
      <c r="C9551" s="118" t="s">
        <v>184</v>
      </c>
      <c r="D9551" s="119" t="s">
        <v>2546</v>
      </c>
      <c r="E9551" s="117"/>
      <c r="F9551" s="151"/>
    </row>
    <row r="9552" spans="2:6" s="116" customFormat="1" ht="15.75" customHeight="1">
      <c r="B9552" s="121" t="s">
        <v>1578</v>
      </c>
      <c r="C9552" s="118" t="s">
        <v>1154</v>
      </c>
      <c r="D9552" s="119" t="s">
        <v>1581</v>
      </c>
      <c r="E9552" s="117"/>
      <c r="F9552" s="151"/>
    </row>
    <row r="9553" spans="2:6" s="116" customFormat="1" ht="15.75" customHeight="1">
      <c r="B9553" s="121" t="s">
        <v>1578</v>
      </c>
      <c r="C9553" s="118" t="s">
        <v>40</v>
      </c>
      <c r="D9553" s="119" t="s">
        <v>43</v>
      </c>
      <c r="E9553" s="117"/>
      <c r="F9553" s="151"/>
    </row>
    <row r="9554" spans="2:6" s="116" customFormat="1" ht="15.75" customHeight="1">
      <c r="B9554" s="121" t="s">
        <v>1578</v>
      </c>
      <c r="C9554" s="118" t="s">
        <v>40</v>
      </c>
      <c r="D9554" s="119" t="s">
        <v>1192</v>
      </c>
      <c r="E9554" s="120"/>
      <c r="F9554" s="151"/>
    </row>
    <row r="9555" spans="2:6" s="116" customFormat="1" ht="15.75" customHeight="1">
      <c r="B9555" s="121" t="s">
        <v>1578</v>
      </c>
      <c r="C9555" s="118" t="s">
        <v>28</v>
      </c>
      <c r="D9555" s="119" t="s">
        <v>181</v>
      </c>
      <c r="E9555" s="117"/>
      <c r="F9555" s="151"/>
    </row>
    <row r="9556" spans="2:6" s="116" customFormat="1" ht="15.75" customHeight="1">
      <c r="B9556" s="121" t="s">
        <v>1578</v>
      </c>
      <c r="C9556" s="118" t="s">
        <v>40</v>
      </c>
      <c r="D9556" s="119" t="s">
        <v>1451</v>
      </c>
      <c r="E9556" s="120"/>
      <c r="F9556" s="151"/>
    </row>
    <row r="9557" spans="2:6" s="116" customFormat="1" ht="15.75" customHeight="1">
      <c r="B9557" s="121" t="s">
        <v>1578</v>
      </c>
      <c r="C9557" s="118" t="s">
        <v>1461</v>
      </c>
      <c r="D9557" s="119" t="s">
        <v>1270</v>
      </c>
      <c r="E9557" s="111"/>
      <c r="F9557" s="151"/>
    </row>
    <row r="9558" spans="2:6" s="116" customFormat="1" ht="15.75" customHeight="1">
      <c r="B9558" s="121" t="s">
        <v>1578</v>
      </c>
      <c r="C9558" s="118" t="s">
        <v>2</v>
      </c>
      <c r="D9558" s="119" t="s">
        <v>182</v>
      </c>
      <c r="E9558" s="112"/>
      <c r="F9558" s="151"/>
    </row>
    <row r="9559" spans="2:6" s="116" customFormat="1" ht="15.75" customHeight="1">
      <c r="B9559" s="121" t="s">
        <v>1578</v>
      </c>
      <c r="C9559" s="118" t="s">
        <v>28</v>
      </c>
      <c r="D9559" s="119" t="s">
        <v>1287</v>
      </c>
      <c r="E9559" s="112"/>
      <c r="F9559" s="151"/>
    </row>
    <row r="9560" spans="2:6" s="116" customFormat="1" ht="15.2" customHeight="1">
      <c r="B9560" s="121" t="s">
        <v>1578</v>
      </c>
      <c r="C9560" s="118" t="s">
        <v>28</v>
      </c>
      <c r="D9560" s="119" t="s">
        <v>1287</v>
      </c>
      <c r="E9560" s="113"/>
      <c r="F9560" s="151"/>
    </row>
    <row r="9561" spans="2:6" s="116" customFormat="1" ht="15.2" customHeight="1">
      <c r="B9561" s="121" t="s">
        <v>1578</v>
      </c>
      <c r="C9561" s="118" t="s">
        <v>184</v>
      </c>
      <c r="D9561" s="119" t="s">
        <v>2550</v>
      </c>
      <c r="E9561" s="32"/>
      <c r="F9561" s="151"/>
    </row>
    <row r="9562" spans="2:6" s="116" customFormat="1" ht="15.75" customHeight="1">
      <c r="B9562" s="121" t="s">
        <v>1578</v>
      </c>
      <c r="C9562" s="118" t="s">
        <v>2</v>
      </c>
      <c r="D9562" s="119" t="s">
        <v>182</v>
      </c>
      <c r="E9562" s="120"/>
      <c r="F9562" s="151"/>
    </row>
    <row r="9563" spans="2:6" s="116" customFormat="1" ht="15.75" customHeight="1">
      <c r="B9563" s="121" t="s">
        <v>1578</v>
      </c>
      <c r="C9563" s="118" t="s">
        <v>40</v>
      </c>
      <c r="D9563" s="119" t="s">
        <v>180</v>
      </c>
      <c r="E9563" s="78"/>
      <c r="F9563" s="151"/>
    </row>
    <row r="9564" spans="2:6" s="116" customFormat="1" ht="15.75" customHeight="1">
      <c r="B9564" s="121" t="s">
        <v>1578</v>
      </c>
      <c r="C9564" s="118" t="s">
        <v>94</v>
      </c>
      <c r="D9564" s="119" t="s">
        <v>1398</v>
      </c>
      <c r="E9564" s="78"/>
      <c r="F9564" s="151"/>
    </row>
    <row r="9565" spans="2:6" s="116" customFormat="1" ht="15.75" customHeight="1">
      <c r="B9565" s="121" t="s">
        <v>1578</v>
      </c>
      <c r="C9565" s="118" t="s">
        <v>28</v>
      </c>
      <c r="D9565" s="119" t="s">
        <v>107</v>
      </c>
      <c r="E9565" s="78"/>
      <c r="F9565" s="151"/>
    </row>
    <row r="9566" spans="2:6" s="116" customFormat="1" ht="15.75" customHeight="1">
      <c r="B9566" s="121" t="s">
        <v>1578</v>
      </c>
      <c r="C9566" s="118" t="s">
        <v>2</v>
      </c>
      <c r="D9566" s="119" t="s">
        <v>182</v>
      </c>
      <c r="E9566" s="78"/>
      <c r="F9566" s="151"/>
    </row>
    <row r="9567" spans="2:6" s="116" customFormat="1" ht="15.75">
      <c r="B9567" s="121" t="s">
        <v>1578</v>
      </c>
      <c r="C9567" s="118" t="s">
        <v>3</v>
      </c>
      <c r="D9567" s="119" t="s">
        <v>1226</v>
      </c>
      <c r="E9567" s="78"/>
      <c r="F9567" s="151"/>
    </row>
    <row r="9568" spans="2:6" s="116" customFormat="1" ht="15.75" customHeight="1">
      <c r="B9568" s="121" t="s">
        <v>1578</v>
      </c>
      <c r="C9568" s="118" t="s">
        <v>392</v>
      </c>
      <c r="D9568" s="119" t="s">
        <v>1115</v>
      </c>
      <c r="E9568" s="78"/>
      <c r="F9568" s="151"/>
    </row>
    <row r="9569" spans="2:6" s="116" customFormat="1" ht="15.75" customHeight="1">
      <c r="B9569" s="121" t="s">
        <v>1578</v>
      </c>
      <c r="C9569" s="118" t="s">
        <v>2</v>
      </c>
      <c r="D9569" s="119" t="s">
        <v>182</v>
      </c>
      <c r="E9569" s="9"/>
      <c r="F9569" s="151"/>
    </row>
    <row r="9570" spans="2:6" s="116" customFormat="1" ht="15.75" customHeight="1">
      <c r="B9570" s="121" t="s">
        <v>1578</v>
      </c>
      <c r="C9570" s="118" t="s">
        <v>94</v>
      </c>
      <c r="D9570" s="119" t="s">
        <v>1108</v>
      </c>
      <c r="E9570" s="9"/>
      <c r="F9570" s="151"/>
    </row>
    <row r="9571" spans="2:6" s="116" customFormat="1" ht="15.75" customHeight="1">
      <c r="B9571" s="121" t="s">
        <v>1578</v>
      </c>
      <c r="C9571" s="118" t="s">
        <v>2</v>
      </c>
      <c r="D9571" s="119" t="s">
        <v>182</v>
      </c>
      <c r="E9571" s="9"/>
      <c r="F9571" s="151"/>
    </row>
    <row r="9572" spans="2:6" s="116" customFormat="1" ht="15.75" customHeight="1">
      <c r="B9572" s="121" t="s">
        <v>1582</v>
      </c>
      <c r="C9572" s="118" t="s">
        <v>1154</v>
      </c>
      <c r="D9572" s="119" t="s">
        <v>1521</v>
      </c>
      <c r="E9572" s="120"/>
      <c r="F9572" s="151"/>
    </row>
    <row r="9573" spans="2:6" s="116" customFormat="1" ht="15.75" customHeight="1">
      <c r="B9573" s="121" t="s">
        <v>1582</v>
      </c>
      <c r="C9573" s="118" t="s">
        <v>1154</v>
      </c>
      <c r="D9573" s="119" t="s">
        <v>1595</v>
      </c>
      <c r="E9573" s="120"/>
      <c r="F9573" s="151"/>
    </row>
    <row r="9574" spans="2:6" s="116" customFormat="1" ht="15.75" customHeight="1">
      <c r="B9574" s="121" t="s">
        <v>1582</v>
      </c>
      <c r="C9574" s="118" t="s">
        <v>28</v>
      </c>
      <c r="D9574" s="119" t="s">
        <v>126</v>
      </c>
      <c r="E9574" s="120"/>
      <c r="F9574" s="151"/>
    </row>
    <row r="9575" spans="2:6" s="116" customFormat="1" ht="15.75" customHeight="1">
      <c r="B9575" s="121" t="s">
        <v>1582</v>
      </c>
      <c r="C9575" s="118" t="s">
        <v>155</v>
      </c>
      <c r="D9575" s="119" t="s">
        <v>1583</v>
      </c>
      <c r="E9575" s="117"/>
      <c r="F9575" s="151"/>
    </row>
    <row r="9576" spans="2:6" s="116" customFormat="1" ht="15.75" customHeight="1">
      <c r="B9576" s="121" t="s">
        <v>1582</v>
      </c>
      <c r="C9576" s="118" t="s">
        <v>28</v>
      </c>
      <c r="D9576" s="119" t="s">
        <v>1360</v>
      </c>
      <c r="E9576" s="117"/>
      <c r="F9576" s="151"/>
    </row>
    <row r="9577" spans="2:6" s="116" customFormat="1" ht="15.75" customHeight="1">
      <c r="B9577" s="121" t="s">
        <v>1582</v>
      </c>
      <c r="C9577" s="118" t="s">
        <v>28</v>
      </c>
      <c r="D9577" s="119" t="s">
        <v>107</v>
      </c>
      <c r="E9577" s="117"/>
      <c r="F9577" s="151"/>
    </row>
    <row r="9578" spans="2:6" s="116" customFormat="1" ht="15.75" customHeight="1">
      <c r="B9578" s="121" t="s">
        <v>1582</v>
      </c>
      <c r="C9578" s="118" t="s">
        <v>184</v>
      </c>
      <c r="D9578" s="119" t="s">
        <v>2550</v>
      </c>
      <c r="E9578" s="120"/>
      <c r="F9578" s="151"/>
    </row>
    <row r="9579" spans="2:6" s="116" customFormat="1" ht="15.75" customHeight="1">
      <c r="B9579" s="121" t="s">
        <v>1582</v>
      </c>
      <c r="C9579" s="118" t="s">
        <v>2</v>
      </c>
      <c r="D9579" s="119" t="s">
        <v>52</v>
      </c>
      <c r="E9579" s="117"/>
      <c r="F9579" s="151"/>
    </row>
    <row r="9580" spans="2:6" s="116" customFormat="1" ht="15.75" customHeight="1">
      <c r="B9580" s="121" t="s">
        <v>1582</v>
      </c>
      <c r="C9580" s="118" t="s">
        <v>184</v>
      </c>
      <c r="D9580" s="119" t="s">
        <v>2545</v>
      </c>
      <c r="E9580" s="120"/>
      <c r="F9580" s="151"/>
    </row>
    <row r="9581" spans="2:6" s="116" customFormat="1" ht="15.75" customHeight="1">
      <c r="B9581" s="121" t="s">
        <v>1582</v>
      </c>
      <c r="C9581" s="118" t="s">
        <v>40</v>
      </c>
      <c r="D9581" s="119" t="s">
        <v>180</v>
      </c>
      <c r="E9581" s="111"/>
      <c r="F9581" s="151"/>
    </row>
    <row r="9582" spans="2:6" s="116" customFormat="1" ht="15.75" customHeight="1">
      <c r="B9582" s="121" t="s">
        <v>1582</v>
      </c>
      <c r="C9582" s="118" t="s">
        <v>40</v>
      </c>
      <c r="D9582" s="119" t="s">
        <v>1428</v>
      </c>
      <c r="E9582" s="112"/>
      <c r="F9582" s="151"/>
    </row>
    <row r="9583" spans="2:6" s="116" customFormat="1" ht="15.75" customHeight="1">
      <c r="B9583" s="121" t="s">
        <v>1582</v>
      </c>
      <c r="C9583" s="118" t="s">
        <v>28</v>
      </c>
      <c r="D9583" s="119" t="s">
        <v>181</v>
      </c>
      <c r="E9583" s="112"/>
      <c r="F9583" s="151"/>
    </row>
    <row r="9584" spans="2:6" s="116" customFormat="1" ht="15.2" customHeight="1">
      <c r="B9584" s="121" t="s">
        <v>1582</v>
      </c>
      <c r="C9584" s="118" t="s">
        <v>2</v>
      </c>
      <c r="D9584" s="119" t="s">
        <v>105</v>
      </c>
      <c r="E9584" s="113"/>
      <c r="F9584" s="151"/>
    </row>
    <row r="9585" spans="2:6" s="116" customFormat="1" ht="15.2" customHeight="1">
      <c r="B9585" s="121" t="s">
        <v>1582</v>
      </c>
      <c r="C9585" s="118" t="s">
        <v>28</v>
      </c>
      <c r="D9585" s="119" t="s">
        <v>1584</v>
      </c>
      <c r="E9585" s="32"/>
      <c r="F9585" s="151"/>
    </row>
    <row r="9586" spans="2:6" s="116" customFormat="1" ht="15.75" customHeight="1">
      <c r="B9586" s="121" t="s">
        <v>1585</v>
      </c>
      <c r="C9586" s="118" t="s">
        <v>28</v>
      </c>
      <c r="D9586" s="119" t="s">
        <v>114</v>
      </c>
      <c r="E9586" s="120"/>
      <c r="F9586" s="151"/>
    </row>
    <row r="9587" spans="2:6" s="116" customFormat="1" ht="15.75" customHeight="1">
      <c r="B9587" s="121" t="s">
        <v>1585</v>
      </c>
      <c r="C9587" s="118" t="s">
        <v>40</v>
      </c>
      <c r="D9587" s="119" t="s">
        <v>43</v>
      </c>
      <c r="E9587" s="120"/>
      <c r="F9587" s="151"/>
    </row>
    <row r="9588" spans="2:6" s="116" customFormat="1" ht="15.75" customHeight="1">
      <c r="B9588" s="121" t="s">
        <v>1585</v>
      </c>
      <c r="C9588" s="118" t="s">
        <v>28</v>
      </c>
      <c r="D9588" s="119" t="s">
        <v>850</v>
      </c>
      <c r="E9588" s="120"/>
      <c r="F9588" s="151"/>
    </row>
    <row r="9589" spans="2:6" s="116" customFormat="1" ht="15.75" customHeight="1">
      <c r="B9589" s="121" t="s">
        <v>1585</v>
      </c>
      <c r="C9589" s="118" t="s">
        <v>28</v>
      </c>
      <c r="D9589" s="119" t="s">
        <v>107</v>
      </c>
      <c r="E9589" s="117"/>
      <c r="F9589" s="151"/>
    </row>
    <row r="9590" spans="2:6" s="116" customFormat="1" ht="15.75" customHeight="1">
      <c r="B9590" s="121" t="s">
        <v>1585</v>
      </c>
      <c r="C9590" s="118" t="s">
        <v>28</v>
      </c>
      <c r="D9590" s="119" t="s">
        <v>107</v>
      </c>
      <c r="E9590" s="117"/>
      <c r="F9590" s="151"/>
    </row>
    <row r="9591" spans="2:6" s="116" customFormat="1" ht="15.75" customHeight="1">
      <c r="B9591" s="121" t="s">
        <v>1585</v>
      </c>
      <c r="C9591" s="118" t="s">
        <v>40</v>
      </c>
      <c r="D9591" s="119" t="s">
        <v>180</v>
      </c>
      <c r="E9591" s="117"/>
      <c r="F9591" s="151"/>
    </row>
    <row r="9592" spans="2:6" s="116" customFormat="1" ht="15.75" customHeight="1">
      <c r="B9592" s="121" t="s">
        <v>1585</v>
      </c>
      <c r="C9592" s="118" t="s">
        <v>94</v>
      </c>
      <c r="D9592" s="119" t="s">
        <v>1108</v>
      </c>
      <c r="E9592" s="120"/>
      <c r="F9592" s="151"/>
    </row>
    <row r="9593" spans="2:6" s="116" customFormat="1" ht="15.75" customHeight="1">
      <c r="B9593" s="121" t="s">
        <v>1585</v>
      </c>
      <c r="C9593" s="118" t="s">
        <v>28</v>
      </c>
      <c r="D9593" s="119" t="s">
        <v>549</v>
      </c>
      <c r="E9593" s="117"/>
      <c r="F9593" s="151"/>
    </row>
    <row r="9594" spans="2:6" s="116" customFormat="1" ht="15.75" customHeight="1">
      <c r="B9594" s="121" t="s">
        <v>1585</v>
      </c>
      <c r="C9594" s="118" t="s">
        <v>184</v>
      </c>
      <c r="D9594" s="119" t="s">
        <v>2551</v>
      </c>
      <c r="E9594" s="120"/>
      <c r="F9594" s="151"/>
    </row>
    <row r="9595" spans="2:6" s="116" customFormat="1" ht="15.75" customHeight="1">
      <c r="B9595" s="121" t="s">
        <v>1585</v>
      </c>
      <c r="C9595" s="118" t="s">
        <v>40</v>
      </c>
      <c r="D9595" s="119" t="s">
        <v>1586</v>
      </c>
      <c r="E9595" s="111"/>
      <c r="F9595" s="151"/>
    </row>
    <row r="9596" spans="2:6" s="116" customFormat="1" ht="15.75" customHeight="1">
      <c r="B9596" s="121" t="s">
        <v>1585</v>
      </c>
      <c r="C9596" s="118" t="s">
        <v>184</v>
      </c>
      <c r="D9596" s="119" t="s">
        <v>184</v>
      </c>
      <c r="E9596" s="112"/>
      <c r="F9596" s="151"/>
    </row>
    <row r="9597" spans="2:6" s="116" customFormat="1" ht="15.75" customHeight="1">
      <c r="B9597" s="121" t="s">
        <v>1585</v>
      </c>
      <c r="C9597" s="118" t="s">
        <v>40</v>
      </c>
      <c r="D9597" s="119" t="s">
        <v>1473</v>
      </c>
      <c r="E9597" s="112"/>
      <c r="F9597" s="151"/>
    </row>
    <row r="9598" spans="2:6" s="116" customFormat="1" ht="15.2" customHeight="1">
      <c r="B9598" s="121" t="s">
        <v>1585</v>
      </c>
      <c r="C9598" s="118" t="s">
        <v>28</v>
      </c>
      <c r="D9598" s="119" t="s">
        <v>147</v>
      </c>
      <c r="E9598" s="113"/>
      <c r="F9598" s="151"/>
    </row>
    <row r="9599" spans="2:6" s="116" customFormat="1" ht="15.2" customHeight="1">
      <c r="B9599" s="121" t="s">
        <v>1585</v>
      </c>
      <c r="C9599" s="118" t="s">
        <v>2</v>
      </c>
      <c r="D9599" s="119" t="s">
        <v>182</v>
      </c>
      <c r="E9599" s="32"/>
      <c r="F9599" s="151"/>
    </row>
    <row r="9600" spans="2:6" s="116" customFormat="1" ht="15.75" customHeight="1">
      <c r="B9600" s="121" t="s">
        <v>1585</v>
      </c>
      <c r="C9600" s="118" t="s">
        <v>1461</v>
      </c>
      <c r="D9600" s="119" t="s">
        <v>1270</v>
      </c>
      <c r="E9600" s="120"/>
      <c r="F9600" s="151"/>
    </row>
    <row r="9601" spans="2:6" s="116" customFormat="1" ht="15.75" customHeight="1">
      <c r="B9601" s="121" t="s">
        <v>1585</v>
      </c>
      <c r="C9601" s="118" t="s">
        <v>2</v>
      </c>
      <c r="D9601" s="119" t="s">
        <v>1510</v>
      </c>
      <c r="E9601" s="78"/>
      <c r="F9601" s="151"/>
    </row>
    <row r="9602" spans="2:6" s="116" customFormat="1" ht="15.75" customHeight="1">
      <c r="B9602" s="121" t="s">
        <v>1585</v>
      </c>
      <c r="C9602" s="118" t="s">
        <v>28</v>
      </c>
      <c r="D9602" s="119" t="s">
        <v>431</v>
      </c>
      <c r="E9602" s="78"/>
      <c r="F9602" s="151"/>
    </row>
    <row r="9603" spans="2:6" s="116" customFormat="1" ht="15.75" customHeight="1">
      <c r="B9603" s="121" t="s">
        <v>1587</v>
      </c>
      <c r="C9603" s="118" t="s">
        <v>18</v>
      </c>
      <c r="D9603" s="119" t="s">
        <v>1248</v>
      </c>
      <c r="E9603" s="120"/>
      <c r="F9603" s="151"/>
    </row>
    <row r="9604" spans="2:6" s="116" customFormat="1" ht="15.75" customHeight="1">
      <c r="B9604" s="121" t="s">
        <v>1587</v>
      </c>
      <c r="C9604" s="118" t="s">
        <v>28</v>
      </c>
      <c r="D9604" s="119" t="s">
        <v>850</v>
      </c>
      <c r="E9604" s="120"/>
      <c r="F9604" s="151"/>
    </row>
    <row r="9605" spans="2:6" s="116" customFormat="1" ht="15.75" customHeight="1">
      <c r="B9605" s="121" t="s">
        <v>1587</v>
      </c>
      <c r="C9605" s="118" t="s">
        <v>40</v>
      </c>
      <c r="D9605" s="119" t="s">
        <v>43</v>
      </c>
      <c r="E9605" s="120"/>
      <c r="F9605" s="151"/>
    </row>
    <row r="9606" spans="2:6" s="116" customFormat="1" ht="15.75" customHeight="1">
      <c r="B9606" s="121" t="s">
        <v>1587</v>
      </c>
      <c r="C9606" s="118" t="s">
        <v>40</v>
      </c>
      <c r="D9606" s="119" t="s">
        <v>180</v>
      </c>
      <c r="E9606" s="117"/>
      <c r="F9606" s="151"/>
    </row>
    <row r="9607" spans="2:6" s="116" customFormat="1" ht="15.75" customHeight="1">
      <c r="B9607" s="121" t="s">
        <v>1587</v>
      </c>
      <c r="C9607" s="118" t="s">
        <v>40</v>
      </c>
      <c r="D9607" s="119" t="s">
        <v>43</v>
      </c>
      <c r="E9607" s="117"/>
      <c r="F9607" s="151"/>
    </row>
    <row r="9608" spans="2:6" s="116" customFormat="1" ht="15.75" customHeight="1">
      <c r="B9608" s="121" t="s">
        <v>1587</v>
      </c>
      <c r="C9608" s="118" t="s">
        <v>40</v>
      </c>
      <c r="D9608" s="119" t="s">
        <v>43</v>
      </c>
      <c r="E9608" s="117"/>
      <c r="F9608" s="151"/>
    </row>
    <row r="9609" spans="2:6" s="116" customFormat="1" ht="15.75" customHeight="1">
      <c r="B9609" s="121" t="s">
        <v>1587</v>
      </c>
      <c r="C9609" s="118" t="s">
        <v>28</v>
      </c>
      <c r="D9609" s="119" t="s">
        <v>107</v>
      </c>
      <c r="E9609" s="120"/>
      <c r="F9609" s="151"/>
    </row>
    <row r="9610" spans="2:6" s="116" customFormat="1" ht="15.75" customHeight="1">
      <c r="B9610" s="121" t="s">
        <v>1587</v>
      </c>
      <c r="C9610" s="118" t="s">
        <v>40</v>
      </c>
      <c r="D9610" s="119" t="s">
        <v>180</v>
      </c>
      <c r="E9610" s="117"/>
      <c r="F9610" s="151"/>
    </row>
    <row r="9611" spans="2:6" s="116" customFormat="1" ht="15.75" customHeight="1">
      <c r="B9611" s="121" t="s">
        <v>1587</v>
      </c>
      <c r="C9611" s="118" t="s">
        <v>28</v>
      </c>
      <c r="D9611" s="119" t="s">
        <v>1187</v>
      </c>
      <c r="E9611" s="120"/>
      <c r="F9611" s="151"/>
    </row>
    <row r="9612" spans="2:6" s="116" customFormat="1" ht="15.75" customHeight="1">
      <c r="B9612" s="121" t="s">
        <v>1587</v>
      </c>
      <c r="C9612" s="118" t="s">
        <v>184</v>
      </c>
      <c r="D9612" s="119" t="s">
        <v>2550</v>
      </c>
      <c r="E9612" s="111"/>
      <c r="F9612" s="151"/>
    </row>
    <row r="9613" spans="2:6" s="116" customFormat="1" ht="15.75" customHeight="1">
      <c r="B9613" s="121" t="s">
        <v>1587</v>
      </c>
      <c r="C9613" s="118" t="s">
        <v>28</v>
      </c>
      <c r="D9613" s="119" t="s">
        <v>1118</v>
      </c>
      <c r="E9613" s="112"/>
      <c r="F9613" s="151"/>
    </row>
    <row r="9614" spans="2:6" s="116" customFormat="1" ht="15.75" customHeight="1">
      <c r="B9614" s="121" t="s">
        <v>1587</v>
      </c>
      <c r="C9614" s="118" t="s">
        <v>1154</v>
      </c>
      <c r="D9614" s="119" t="s">
        <v>1521</v>
      </c>
      <c r="E9614" s="112"/>
      <c r="F9614" s="151"/>
    </row>
    <row r="9615" spans="2:6" s="116" customFormat="1" ht="15.2" customHeight="1">
      <c r="B9615" s="121" t="s">
        <v>1587</v>
      </c>
      <c r="C9615" s="118" t="s">
        <v>1154</v>
      </c>
      <c r="D9615" s="119" t="s">
        <v>43</v>
      </c>
      <c r="E9615" s="113"/>
      <c r="F9615" s="151"/>
    </row>
    <row r="9616" spans="2:6" s="116" customFormat="1" ht="15.2" customHeight="1">
      <c r="B9616" s="121" t="s">
        <v>1587</v>
      </c>
      <c r="C9616" s="118" t="s">
        <v>1154</v>
      </c>
      <c r="D9616" s="119" t="s">
        <v>43</v>
      </c>
      <c r="E9616" s="32"/>
      <c r="F9616" s="151"/>
    </row>
    <row r="9617" spans="2:6" s="116" customFormat="1" ht="15.75" customHeight="1">
      <c r="B9617" s="121" t="s">
        <v>1587</v>
      </c>
      <c r="C9617" s="118" t="s">
        <v>28</v>
      </c>
      <c r="D9617" s="119" t="s">
        <v>1588</v>
      </c>
      <c r="E9617" s="120"/>
      <c r="F9617" s="151"/>
    </row>
    <row r="9618" spans="2:6" s="116" customFormat="1" ht="15.75" customHeight="1">
      <c r="B9618" s="121" t="s">
        <v>1587</v>
      </c>
      <c r="C9618" s="118" t="s">
        <v>1154</v>
      </c>
      <c r="D9618" s="119" t="s">
        <v>1521</v>
      </c>
      <c r="E9618" s="78"/>
      <c r="F9618" s="151"/>
    </row>
    <row r="9619" spans="2:6" s="116" customFormat="1" ht="15.75" customHeight="1">
      <c r="B9619" s="121" t="s">
        <v>1587</v>
      </c>
      <c r="C9619" s="118" t="s">
        <v>1154</v>
      </c>
      <c r="D9619" s="119" t="s">
        <v>43</v>
      </c>
      <c r="E9619" s="78"/>
      <c r="F9619" s="151"/>
    </row>
    <row r="9620" spans="2:6" s="116" customFormat="1" ht="15.75" customHeight="1">
      <c r="B9620" s="121" t="s">
        <v>1587</v>
      </c>
      <c r="C9620" s="118" t="s">
        <v>1154</v>
      </c>
      <c r="D9620" s="119" t="s">
        <v>43</v>
      </c>
      <c r="E9620" s="78"/>
      <c r="F9620" s="151"/>
    </row>
    <row r="9621" spans="2:6" s="116" customFormat="1" ht="15.75" customHeight="1">
      <c r="B9621" s="121" t="s">
        <v>1587</v>
      </c>
      <c r="C9621" s="118" t="s">
        <v>28</v>
      </c>
      <c r="D9621" s="119" t="s">
        <v>1594</v>
      </c>
      <c r="E9621" s="78"/>
      <c r="F9621" s="151"/>
    </row>
    <row r="9622" spans="2:6" s="116" customFormat="1" ht="15.75" customHeight="1">
      <c r="B9622" s="121" t="s">
        <v>1587</v>
      </c>
      <c r="C9622" s="118" t="s">
        <v>1154</v>
      </c>
      <c r="D9622" s="119" t="s">
        <v>43</v>
      </c>
      <c r="E9622" s="78"/>
      <c r="F9622" s="151"/>
    </row>
    <row r="9623" spans="2:6" s="116" customFormat="1" ht="15.75" customHeight="1">
      <c r="B9623" s="121" t="s">
        <v>1587</v>
      </c>
      <c r="C9623" s="118" t="s">
        <v>1154</v>
      </c>
      <c r="D9623" s="119" t="s">
        <v>1521</v>
      </c>
      <c r="E9623" s="78"/>
      <c r="F9623" s="151"/>
    </row>
    <row r="9624" spans="2:6" s="116" customFormat="1" ht="15.75" customHeight="1">
      <c r="B9624" s="121" t="s">
        <v>1587</v>
      </c>
      <c r="C9624" s="118" t="s">
        <v>28</v>
      </c>
      <c r="D9624" s="119" t="s">
        <v>181</v>
      </c>
      <c r="E9624" s="9"/>
      <c r="F9624" s="151"/>
    </row>
    <row r="9625" spans="2:6" s="116" customFormat="1" ht="15.75" customHeight="1">
      <c r="B9625" s="121" t="s">
        <v>1587</v>
      </c>
      <c r="C9625" s="118" t="s">
        <v>40</v>
      </c>
      <c r="D9625" s="119" t="s">
        <v>178</v>
      </c>
      <c r="E9625" s="9"/>
      <c r="F9625" s="151"/>
    </row>
    <row r="9626" spans="2:6" s="116" customFormat="1" ht="15.75" customHeight="1">
      <c r="B9626" s="121" t="s">
        <v>1587</v>
      </c>
      <c r="C9626" s="118" t="s">
        <v>155</v>
      </c>
      <c r="D9626" s="119" t="s">
        <v>1589</v>
      </c>
      <c r="E9626" s="9"/>
      <c r="F9626" s="151"/>
    </row>
    <row r="9627" spans="2:6" s="116" customFormat="1" ht="15.75" customHeight="1">
      <c r="B9627" s="121" t="s">
        <v>1587</v>
      </c>
      <c r="C9627" s="118" t="s">
        <v>155</v>
      </c>
      <c r="D9627" s="119" t="s">
        <v>1589</v>
      </c>
      <c r="E9627" s="9"/>
      <c r="F9627" s="151"/>
    </row>
    <row r="9628" spans="2:6" s="116" customFormat="1" ht="15.75" customHeight="1">
      <c r="B9628" s="121" t="s">
        <v>1590</v>
      </c>
      <c r="C9628" s="118" t="s">
        <v>1154</v>
      </c>
      <c r="D9628" s="119" t="s">
        <v>1521</v>
      </c>
      <c r="E9628" s="120"/>
      <c r="F9628" s="151"/>
    </row>
    <row r="9629" spans="2:6" s="116" customFormat="1" ht="15.75" customHeight="1">
      <c r="B9629" s="121" t="s">
        <v>1590</v>
      </c>
      <c r="C9629" s="118" t="s">
        <v>184</v>
      </c>
      <c r="D9629" s="119" t="s">
        <v>2546</v>
      </c>
      <c r="E9629" s="120"/>
      <c r="F9629" s="151"/>
    </row>
    <row r="9630" spans="2:6" s="116" customFormat="1" ht="15.75" customHeight="1">
      <c r="B9630" s="121" t="s">
        <v>1590</v>
      </c>
      <c r="C9630" s="118" t="s">
        <v>1154</v>
      </c>
      <c r="D9630" s="119" t="s">
        <v>1521</v>
      </c>
      <c r="E9630" s="120"/>
      <c r="F9630" s="151"/>
    </row>
    <row r="9631" spans="2:6" s="116" customFormat="1" ht="15.75" customHeight="1">
      <c r="B9631" s="121" t="s">
        <v>1590</v>
      </c>
      <c r="C9631" s="118" t="s">
        <v>2</v>
      </c>
      <c r="D9631" s="119" t="s">
        <v>1568</v>
      </c>
      <c r="E9631" s="117"/>
      <c r="F9631" s="151"/>
    </row>
    <row r="9632" spans="2:6" s="116" customFormat="1" ht="15.75" customHeight="1">
      <c r="B9632" s="121" t="s">
        <v>1590</v>
      </c>
      <c r="C9632" s="118" t="s">
        <v>155</v>
      </c>
      <c r="D9632" s="119" t="s">
        <v>1569</v>
      </c>
      <c r="E9632" s="117"/>
      <c r="F9632" s="151"/>
    </row>
    <row r="9633" spans="2:6" s="116" customFormat="1" ht="15.75" customHeight="1">
      <c r="B9633" s="121" t="s">
        <v>1590</v>
      </c>
      <c r="C9633" s="118" t="s">
        <v>1154</v>
      </c>
      <c r="D9633" s="119" t="s">
        <v>1570</v>
      </c>
      <c r="E9633" s="117"/>
      <c r="F9633" s="151"/>
    </row>
    <row r="9634" spans="2:6" s="116" customFormat="1" ht="15.75" customHeight="1">
      <c r="B9634" s="121" t="s">
        <v>1590</v>
      </c>
      <c r="C9634" s="118" t="s">
        <v>1154</v>
      </c>
      <c r="D9634" s="119" t="s">
        <v>43</v>
      </c>
      <c r="E9634" s="120"/>
      <c r="F9634" s="151"/>
    </row>
    <row r="9635" spans="2:6" s="116" customFormat="1" ht="15.75" customHeight="1">
      <c r="B9635" s="121" t="s">
        <v>1590</v>
      </c>
      <c r="C9635" s="118" t="s">
        <v>1154</v>
      </c>
      <c r="D9635" s="119" t="s">
        <v>43</v>
      </c>
      <c r="E9635" s="117"/>
      <c r="F9635" s="151"/>
    </row>
    <row r="9636" spans="2:6" s="116" customFormat="1" ht="15.75" customHeight="1">
      <c r="B9636" s="121" t="s">
        <v>1590</v>
      </c>
      <c r="C9636" s="118" t="s">
        <v>184</v>
      </c>
      <c r="D9636" s="119" t="s">
        <v>2546</v>
      </c>
      <c r="E9636" s="120"/>
      <c r="F9636" s="151"/>
    </row>
    <row r="9637" spans="2:6" s="116" customFormat="1" ht="15.75" customHeight="1">
      <c r="B9637" s="121" t="s">
        <v>1590</v>
      </c>
      <c r="C9637" s="118" t="s">
        <v>40</v>
      </c>
      <c r="D9637" s="119" t="s">
        <v>1451</v>
      </c>
      <c r="E9637" s="111"/>
      <c r="F9637" s="151"/>
    </row>
    <row r="9638" spans="2:6" s="116" customFormat="1" ht="15.75" customHeight="1">
      <c r="B9638" s="121" t="s">
        <v>1590</v>
      </c>
      <c r="C9638" s="118" t="s">
        <v>392</v>
      </c>
      <c r="D9638" s="119" t="s">
        <v>1115</v>
      </c>
      <c r="E9638" s="112"/>
      <c r="F9638" s="151"/>
    </row>
    <row r="9639" spans="2:6" s="116" customFormat="1" ht="15.75" customHeight="1">
      <c r="B9639" s="121" t="s">
        <v>1590</v>
      </c>
      <c r="C9639" s="118" t="s">
        <v>28</v>
      </c>
      <c r="D9639" s="119" t="s">
        <v>181</v>
      </c>
      <c r="E9639" s="112"/>
      <c r="F9639" s="151"/>
    </row>
    <row r="9640" spans="2:6" s="116" customFormat="1" ht="15.2" customHeight="1">
      <c r="B9640" s="121" t="s">
        <v>1590</v>
      </c>
      <c r="C9640" s="118" t="s">
        <v>1591</v>
      </c>
      <c r="D9640" s="119" t="s">
        <v>1592</v>
      </c>
      <c r="E9640" s="113"/>
      <c r="F9640" s="151"/>
    </row>
    <row r="9641" spans="2:6" s="116" customFormat="1" ht="15.2" customHeight="1">
      <c r="B9641" s="121" t="s">
        <v>1590</v>
      </c>
      <c r="C9641" s="118" t="s">
        <v>28</v>
      </c>
      <c r="D9641" s="119" t="s">
        <v>181</v>
      </c>
      <c r="E9641" s="32"/>
      <c r="F9641" s="151"/>
    </row>
    <row r="9642" spans="2:6" s="116" customFormat="1" ht="15.75" customHeight="1">
      <c r="B9642" s="121" t="s">
        <v>1590</v>
      </c>
      <c r="C9642" s="118" t="s">
        <v>40</v>
      </c>
      <c r="D9642" s="118" t="s">
        <v>180</v>
      </c>
      <c r="E9642" s="120"/>
      <c r="F9642" s="151"/>
    </row>
    <row r="9643" spans="2:6" s="116" customFormat="1" ht="15.75" customHeight="1">
      <c r="B9643" s="121" t="s">
        <v>1590</v>
      </c>
      <c r="C9643" s="118" t="s">
        <v>1591</v>
      </c>
      <c r="D9643" s="119" t="s">
        <v>1592</v>
      </c>
      <c r="E9643" s="78"/>
      <c r="F9643" s="151"/>
    </row>
    <row r="9644" spans="2:6" s="116" customFormat="1" ht="15.75" customHeight="1">
      <c r="B9644" s="121" t="s">
        <v>1590</v>
      </c>
      <c r="C9644" s="118" t="s">
        <v>40</v>
      </c>
      <c r="D9644" s="118" t="s">
        <v>180</v>
      </c>
      <c r="E9644" s="78"/>
      <c r="F9644" s="151"/>
    </row>
    <row r="9645" spans="2:6" s="116" customFormat="1" ht="15.75" customHeight="1">
      <c r="B9645" s="121" t="s">
        <v>1596</v>
      </c>
      <c r="C9645" s="118" t="s">
        <v>40</v>
      </c>
      <c r="D9645" s="119" t="s">
        <v>1192</v>
      </c>
      <c r="E9645" s="120" t="s">
        <v>1597</v>
      </c>
      <c r="F9645" s="151"/>
    </row>
    <row r="9646" spans="2:6" s="116" customFormat="1" ht="15.75" customHeight="1">
      <c r="B9646" s="121" t="s">
        <v>1596</v>
      </c>
      <c r="C9646" s="118" t="s">
        <v>40</v>
      </c>
      <c r="D9646" s="119" t="s">
        <v>1192</v>
      </c>
      <c r="E9646" s="120" t="s">
        <v>1597</v>
      </c>
      <c r="F9646" s="151"/>
    </row>
    <row r="9647" spans="2:6" s="116" customFormat="1" ht="15.75" customHeight="1">
      <c r="B9647" s="121" t="s">
        <v>1596</v>
      </c>
      <c r="C9647" s="118" t="s">
        <v>28</v>
      </c>
      <c r="D9647" s="119" t="s">
        <v>1287</v>
      </c>
      <c r="E9647" s="120" t="s">
        <v>1597</v>
      </c>
      <c r="F9647" s="151"/>
    </row>
    <row r="9648" spans="2:6" s="116" customFormat="1" ht="15.75" customHeight="1">
      <c r="B9648" s="121" t="s">
        <v>1596</v>
      </c>
      <c r="C9648" s="118" t="s">
        <v>18</v>
      </c>
      <c r="D9648" s="119" t="s">
        <v>1598</v>
      </c>
      <c r="E9648" s="120" t="s">
        <v>1597</v>
      </c>
      <c r="F9648" s="151"/>
    </row>
    <row r="9649" spans="2:6" s="116" customFormat="1" ht="15.75" customHeight="1">
      <c r="B9649" s="121" t="s">
        <v>1596</v>
      </c>
      <c r="C9649" s="118" t="s">
        <v>28</v>
      </c>
      <c r="D9649" s="119" t="s">
        <v>1287</v>
      </c>
      <c r="E9649" s="120" t="s">
        <v>1597</v>
      </c>
      <c r="F9649" s="151"/>
    </row>
    <row r="9650" spans="2:6" s="116" customFormat="1" ht="15.75" customHeight="1">
      <c r="B9650" s="121" t="s">
        <v>1596</v>
      </c>
      <c r="C9650" s="118" t="s">
        <v>184</v>
      </c>
      <c r="D9650" s="119" t="s">
        <v>2546</v>
      </c>
      <c r="E9650" s="120" t="s">
        <v>1597</v>
      </c>
      <c r="F9650" s="151"/>
    </row>
    <row r="9651" spans="2:6" s="116" customFormat="1" ht="15.75" customHeight="1">
      <c r="B9651" s="121" t="s">
        <v>1596</v>
      </c>
      <c r="C9651" s="118" t="s">
        <v>28</v>
      </c>
      <c r="D9651" s="119" t="s">
        <v>1287</v>
      </c>
      <c r="E9651" s="120" t="s">
        <v>1597</v>
      </c>
      <c r="F9651" s="151"/>
    </row>
    <row r="9652" spans="2:6" s="116" customFormat="1" ht="15.75" customHeight="1">
      <c r="B9652" s="121" t="s">
        <v>1596</v>
      </c>
      <c r="C9652" s="118" t="s">
        <v>40</v>
      </c>
      <c r="D9652" s="119" t="s">
        <v>180</v>
      </c>
      <c r="E9652" s="120" t="s">
        <v>1597</v>
      </c>
      <c r="F9652" s="151"/>
    </row>
    <row r="9653" spans="2:6" s="116" customFormat="1" ht="15.75" customHeight="1">
      <c r="B9653" s="121" t="s">
        <v>1596</v>
      </c>
      <c r="C9653" s="118" t="s">
        <v>28</v>
      </c>
      <c r="D9653" s="119" t="s">
        <v>181</v>
      </c>
      <c r="E9653" s="120" t="s">
        <v>1597</v>
      </c>
      <c r="F9653" s="151"/>
    </row>
    <row r="9654" spans="2:6" s="116" customFormat="1" ht="15.75" customHeight="1">
      <c r="B9654" s="121" t="s">
        <v>1596</v>
      </c>
      <c r="C9654" s="118" t="s">
        <v>94</v>
      </c>
      <c r="D9654" s="119" t="s">
        <v>1316</v>
      </c>
      <c r="E9654" s="120" t="s">
        <v>1597</v>
      </c>
      <c r="F9654" s="151"/>
    </row>
    <row r="9655" spans="2:6" s="116" customFormat="1" ht="15.75" customHeight="1">
      <c r="B9655" s="121" t="s">
        <v>1596</v>
      </c>
      <c r="C9655" s="118" t="s">
        <v>40</v>
      </c>
      <c r="D9655" s="119" t="s">
        <v>945</v>
      </c>
      <c r="E9655" s="120" t="s">
        <v>1597</v>
      </c>
      <c r="F9655" s="151"/>
    </row>
    <row r="9656" spans="2:6" s="116" customFormat="1" ht="15.75" customHeight="1">
      <c r="B9656" s="121" t="s">
        <v>1596</v>
      </c>
      <c r="C9656" s="118" t="s">
        <v>94</v>
      </c>
      <c r="D9656" s="119" t="s">
        <v>1599</v>
      </c>
      <c r="E9656" s="120" t="s">
        <v>1600</v>
      </c>
      <c r="F9656" s="151"/>
    </row>
    <row r="9657" spans="2:6" s="116" customFormat="1" ht="15.75" customHeight="1">
      <c r="B9657" s="121" t="s">
        <v>1596</v>
      </c>
      <c r="C9657" s="118" t="s">
        <v>2</v>
      </c>
      <c r="D9657" s="119" t="s">
        <v>182</v>
      </c>
      <c r="E9657" s="120" t="s">
        <v>1600</v>
      </c>
      <c r="F9657" s="151"/>
    </row>
    <row r="9658" spans="2:6" s="116" customFormat="1" ht="15.75" customHeight="1">
      <c r="B9658" s="121" t="s">
        <v>1596</v>
      </c>
      <c r="C9658" s="118" t="s">
        <v>28</v>
      </c>
      <c r="D9658" s="119" t="s">
        <v>126</v>
      </c>
      <c r="E9658" s="120" t="s">
        <v>1600</v>
      </c>
      <c r="F9658" s="151"/>
    </row>
    <row r="9659" spans="2:6" s="116" customFormat="1" ht="15.75" customHeight="1">
      <c r="B9659" s="121" t="s">
        <v>1596</v>
      </c>
      <c r="C9659" s="118" t="s">
        <v>40</v>
      </c>
      <c r="D9659" s="119" t="s">
        <v>180</v>
      </c>
      <c r="E9659" s="117" t="s">
        <v>1600</v>
      </c>
      <c r="F9659" s="151"/>
    </row>
    <row r="9660" spans="2:6" s="116" customFormat="1" ht="15.75" customHeight="1">
      <c r="B9660" s="121" t="s">
        <v>1596</v>
      </c>
      <c r="C9660" s="118" t="s">
        <v>184</v>
      </c>
      <c r="D9660" s="119" t="s">
        <v>2544</v>
      </c>
      <c r="E9660" s="117" t="s">
        <v>1600</v>
      </c>
      <c r="F9660" s="151"/>
    </row>
    <row r="9661" spans="2:6" s="116" customFormat="1" ht="15.75" customHeight="1">
      <c r="B9661" s="121" t="s">
        <v>1596</v>
      </c>
      <c r="C9661" s="118" t="s">
        <v>2</v>
      </c>
      <c r="D9661" s="119" t="s">
        <v>182</v>
      </c>
      <c r="E9661" s="117" t="s">
        <v>1600</v>
      </c>
      <c r="F9661" s="151"/>
    </row>
    <row r="9662" spans="2:6" s="116" customFormat="1" ht="15.75" customHeight="1">
      <c r="B9662" s="121" t="s">
        <v>1596</v>
      </c>
      <c r="C9662" s="118" t="s">
        <v>184</v>
      </c>
      <c r="D9662" s="119" t="s">
        <v>2550</v>
      </c>
      <c r="E9662" s="120" t="s">
        <v>1600</v>
      </c>
      <c r="F9662" s="151"/>
    </row>
    <row r="9663" spans="2:6" s="116" customFormat="1" ht="15.75" customHeight="1">
      <c r="B9663" s="121" t="s">
        <v>1596</v>
      </c>
      <c r="C9663" s="118" t="s">
        <v>184</v>
      </c>
      <c r="D9663" s="119" t="s">
        <v>2550</v>
      </c>
      <c r="E9663" s="117" t="s">
        <v>1600</v>
      </c>
      <c r="F9663" s="151"/>
    </row>
    <row r="9664" spans="2:6" s="116" customFormat="1" ht="15.75" customHeight="1">
      <c r="B9664" s="121" t="s">
        <v>1596</v>
      </c>
      <c r="C9664" s="118" t="s">
        <v>28</v>
      </c>
      <c r="D9664" s="119" t="s">
        <v>549</v>
      </c>
      <c r="E9664" s="120" t="s">
        <v>1600</v>
      </c>
      <c r="F9664" s="151"/>
    </row>
    <row r="9665" spans="2:6" s="116" customFormat="1" ht="15.75" customHeight="1">
      <c r="B9665" s="121" t="s">
        <v>1596</v>
      </c>
      <c r="C9665" s="118" t="s">
        <v>28</v>
      </c>
      <c r="D9665" s="119" t="s">
        <v>126</v>
      </c>
      <c r="E9665" s="111" t="s">
        <v>1600</v>
      </c>
      <c r="F9665" s="151"/>
    </row>
    <row r="9666" spans="2:6" s="116" customFormat="1" ht="15.75" customHeight="1">
      <c r="B9666" s="121" t="s">
        <v>1596</v>
      </c>
      <c r="C9666" s="118" t="s">
        <v>18</v>
      </c>
      <c r="D9666" s="119" t="s">
        <v>112</v>
      </c>
      <c r="E9666" s="112" t="s">
        <v>1600</v>
      </c>
      <c r="F9666" s="151"/>
    </row>
    <row r="9667" spans="2:6" s="116" customFormat="1" ht="15.75" customHeight="1">
      <c r="B9667" s="121" t="s">
        <v>1596</v>
      </c>
      <c r="C9667" s="118" t="s">
        <v>184</v>
      </c>
      <c r="D9667" s="119" t="s">
        <v>2550</v>
      </c>
      <c r="E9667" s="112" t="s">
        <v>1600</v>
      </c>
      <c r="F9667" s="151"/>
    </row>
    <row r="9668" spans="2:6" s="116" customFormat="1" ht="15.75" customHeight="1">
      <c r="B9668" s="121" t="s">
        <v>1596</v>
      </c>
      <c r="C9668" s="118" t="s">
        <v>1154</v>
      </c>
      <c r="D9668" s="119" t="s">
        <v>1521</v>
      </c>
      <c r="E9668" s="120" t="s">
        <v>1601</v>
      </c>
      <c r="F9668" s="151"/>
    </row>
    <row r="9669" spans="2:6" s="116" customFormat="1" ht="15.75" customHeight="1">
      <c r="B9669" s="121" t="s">
        <v>1596</v>
      </c>
      <c r="C9669" s="118" t="s">
        <v>28</v>
      </c>
      <c r="D9669" s="119" t="s">
        <v>107</v>
      </c>
      <c r="E9669" s="120" t="s">
        <v>1601</v>
      </c>
      <c r="F9669" s="151"/>
    </row>
    <row r="9670" spans="2:6" s="116" customFormat="1" ht="15.75" customHeight="1">
      <c r="B9670" s="121" t="s">
        <v>1596</v>
      </c>
      <c r="C9670" s="118" t="s">
        <v>40</v>
      </c>
      <c r="D9670" s="119" t="s">
        <v>43</v>
      </c>
      <c r="E9670" s="120" t="s">
        <v>1601</v>
      </c>
      <c r="F9670" s="151"/>
    </row>
    <row r="9671" spans="2:6" s="116" customFormat="1" ht="15.75" customHeight="1">
      <c r="B9671" s="121" t="s">
        <v>1596</v>
      </c>
      <c r="C9671" s="118" t="s">
        <v>40</v>
      </c>
      <c r="D9671" s="119" t="s">
        <v>1602</v>
      </c>
      <c r="E9671" s="120" t="s">
        <v>1601</v>
      </c>
      <c r="F9671" s="151"/>
    </row>
    <row r="9672" spans="2:6" s="116" customFormat="1" ht="15.75" customHeight="1">
      <c r="B9672" s="121" t="s">
        <v>1596</v>
      </c>
      <c r="C9672" s="118" t="s">
        <v>184</v>
      </c>
      <c r="D9672" s="119" t="s">
        <v>184</v>
      </c>
      <c r="E9672" s="120" t="s">
        <v>1601</v>
      </c>
      <c r="F9672" s="151"/>
    </row>
    <row r="9673" spans="2:6" s="116" customFormat="1" ht="15.75" customHeight="1">
      <c r="B9673" s="121" t="s">
        <v>1596</v>
      </c>
      <c r="C9673" s="118" t="s">
        <v>40</v>
      </c>
      <c r="D9673" s="119" t="s">
        <v>43</v>
      </c>
      <c r="E9673" s="120" t="s">
        <v>1601</v>
      </c>
      <c r="F9673" s="151"/>
    </row>
    <row r="9674" spans="2:6" s="116" customFormat="1" ht="15.75" customHeight="1">
      <c r="B9674" s="121" t="s">
        <v>1596</v>
      </c>
      <c r="C9674" s="118" t="s">
        <v>28</v>
      </c>
      <c r="D9674" s="119" t="s">
        <v>126</v>
      </c>
      <c r="E9674" s="120" t="s">
        <v>1601</v>
      </c>
      <c r="F9674" s="151"/>
    </row>
    <row r="9675" spans="2:6" s="116" customFormat="1" ht="15.75" customHeight="1">
      <c r="B9675" s="121" t="s">
        <v>1596</v>
      </c>
      <c r="C9675" s="118" t="s">
        <v>18</v>
      </c>
      <c r="D9675" s="119" t="s">
        <v>112</v>
      </c>
      <c r="E9675" s="120" t="s">
        <v>1601</v>
      </c>
      <c r="F9675" s="151"/>
    </row>
    <row r="9676" spans="2:6" s="116" customFormat="1" ht="15.75" customHeight="1">
      <c r="B9676" s="121" t="s">
        <v>1596</v>
      </c>
      <c r="C9676" s="118" t="s">
        <v>155</v>
      </c>
      <c r="D9676" s="116" t="s">
        <v>1110</v>
      </c>
      <c r="E9676" s="120" t="s">
        <v>1601</v>
      </c>
      <c r="F9676" s="151"/>
    </row>
    <row r="9677" spans="2:6" s="116" customFormat="1" ht="15.75" customHeight="1">
      <c r="B9677" s="121" t="s">
        <v>1603</v>
      </c>
      <c r="C9677" s="118" t="s">
        <v>40</v>
      </c>
      <c r="D9677" s="119" t="s">
        <v>180</v>
      </c>
      <c r="E9677" s="120" t="s">
        <v>1600</v>
      </c>
      <c r="F9677" s="151"/>
    </row>
    <row r="9678" spans="2:6" s="116" customFormat="1" ht="15.75" customHeight="1">
      <c r="B9678" s="121" t="s">
        <v>1603</v>
      </c>
      <c r="C9678" s="118" t="s">
        <v>28</v>
      </c>
      <c r="D9678" s="119" t="s">
        <v>107</v>
      </c>
      <c r="E9678" s="120" t="s">
        <v>1600</v>
      </c>
      <c r="F9678" s="151"/>
    </row>
    <row r="9679" spans="2:6" s="116" customFormat="1" ht="15.75" customHeight="1">
      <c r="B9679" s="121" t="s">
        <v>1603</v>
      </c>
      <c r="C9679" s="118" t="s">
        <v>40</v>
      </c>
      <c r="D9679" s="119" t="s">
        <v>43</v>
      </c>
      <c r="E9679" s="120" t="s">
        <v>1600</v>
      </c>
      <c r="F9679" s="151"/>
    </row>
    <row r="9680" spans="2:6" s="116" customFormat="1" ht="15.75" customHeight="1">
      <c r="B9680" s="121" t="s">
        <v>1603</v>
      </c>
      <c r="C9680" s="118" t="s">
        <v>40</v>
      </c>
      <c r="D9680" s="119" t="s">
        <v>180</v>
      </c>
      <c r="E9680" s="117" t="s">
        <v>1600</v>
      </c>
      <c r="F9680" s="151"/>
    </row>
    <row r="9681" spans="2:6" s="116" customFormat="1" ht="15.75" customHeight="1">
      <c r="B9681" s="121" t="s">
        <v>1603</v>
      </c>
      <c r="C9681" s="118" t="s">
        <v>155</v>
      </c>
      <c r="D9681" s="119" t="s">
        <v>1110</v>
      </c>
      <c r="E9681" s="117" t="s">
        <v>1600</v>
      </c>
      <c r="F9681" s="151"/>
    </row>
    <row r="9682" spans="2:6" s="116" customFormat="1" ht="15.75" customHeight="1">
      <c r="B9682" s="121" t="s">
        <v>1603</v>
      </c>
      <c r="C9682" s="118" t="s">
        <v>40</v>
      </c>
      <c r="D9682" s="119" t="s">
        <v>43</v>
      </c>
      <c r="E9682" s="117" t="s">
        <v>1600</v>
      </c>
      <c r="F9682" s="151"/>
    </row>
    <row r="9683" spans="2:6" s="116" customFormat="1" ht="15.75" customHeight="1">
      <c r="B9683" s="121" t="s">
        <v>1603</v>
      </c>
      <c r="C9683" s="118" t="s">
        <v>28</v>
      </c>
      <c r="D9683" s="119" t="s">
        <v>114</v>
      </c>
      <c r="E9683" s="120" t="s">
        <v>1600</v>
      </c>
      <c r="F9683" s="151"/>
    </row>
    <row r="9684" spans="2:6" s="116" customFormat="1" ht="15.75" customHeight="1">
      <c r="B9684" s="121" t="s">
        <v>1603</v>
      </c>
      <c r="C9684" s="118" t="s">
        <v>392</v>
      </c>
      <c r="D9684" s="119" t="s">
        <v>1296</v>
      </c>
      <c r="E9684" s="117" t="s">
        <v>1600</v>
      </c>
      <c r="F9684" s="151"/>
    </row>
    <row r="9685" spans="2:6" s="116" customFormat="1" ht="15.75" customHeight="1">
      <c r="B9685" s="121" t="s">
        <v>1603</v>
      </c>
      <c r="C9685" s="118" t="s">
        <v>155</v>
      </c>
      <c r="D9685" s="119" t="s">
        <v>1110</v>
      </c>
      <c r="E9685" s="120" t="s">
        <v>1600</v>
      </c>
      <c r="F9685" s="151"/>
    </row>
    <row r="9686" spans="2:6" s="116" customFormat="1" ht="15.75" customHeight="1">
      <c r="B9686" s="121" t="s">
        <v>1603</v>
      </c>
      <c r="C9686" s="118" t="s">
        <v>2</v>
      </c>
      <c r="D9686" s="119" t="s">
        <v>1443</v>
      </c>
      <c r="E9686" s="111" t="s">
        <v>1600</v>
      </c>
      <c r="F9686" s="151"/>
    </row>
    <row r="9687" spans="2:6" s="116" customFormat="1" ht="15.75" customHeight="1">
      <c r="B9687" s="121" t="s">
        <v>1603</v>
      </c>
      <c r="C9687" s="118" t="s">
        <v>40</v>
      </c>
      <c r="D9687" s="119" t="s">
        <v>180</v>
      </c>
      <c r="E9687" s="112" t="s">
        <v>1600</v>
      </c>
      <c r="F9687" s="151"/>
    </row>
    <row r="9688" spans="2:6" s="116" customFormat="1" ht="15.75" customHeight="1">
      <c r="B9688" s="121" t="s">
        <v>1603</v>
      </c>
      <c r="C9688" s="118" t="s">
        <v>40</v>
      </c>
      <c r="D9688" s="119" t="s">
        <v>1218</v>
      </c>
      <c r="E9688" s="112" t="s">
        <v>1600</v>
      </c>
      <c r="F9688" s="151"/>
    </row>
    <row r="9689" spans="2:6" s="116" customFormat="1" ht="15.75" customHeight="1">
      <c r="B9689" s="121" t="s">
        <v>1603</v>
      </c>
      <c r="C9689" s="118" t="s">
        <v>1154</v>
      </c>
      <c r="D9689" s="119" t="s">
        <v>43</v>
      </c>
      <c r="E9689" s="120" t="s">
        <v>1601</v>
      </c>
      <c r="F9689" s="151"/>
    </row>
    <row r="9690" spans="2:6" s="116" customFormat="1" ht="15.75" customHeight="1">
      <c r="B9690" s="121" t="s">
        <v>1603</v>
      </c>
      <c r="C9690" s="118" t="s">
        <v>1154</v>
      </c>
      <c r="D9690" s="119" t="s">
        <v>43</v>
      </c>
      <c r="E9690" s="120" t="s">
        <v>1601</v>
      </c>
      <c r="F9690" s="151"/>
    </row>
    <row r="9691" spans="2:6" s="116" customFormat="1" ht="15.75" customHeight="1">
      <c r="B9691" s="121" t="s">
        <v>1603</v>
      </c>
      <c r="C9691" s="118" t="s">
        <v>28</v>
      </c>
      <c r="D9691" s="119" t="s">
        <v>549</v>
      </c>
      <c r="E9691" s="120" t="s">
        <v>1601</v>
      </c>
      <c r="F9691" s="151"/>
    </row>
    <row r="9692" spans="2:6" s="116" customFormat="1" ht="15.75" customHeight="1">
      <c r="B9692" s="121" t="s">
        <v>1603</v>
      </c>
      <c r="C9692" s="118" t="s">
        <v>28</v>
      </c>
      <c r="D9692" s="119" t="s">
        <v>1604</v>
      </c>
      <c r="E9692" s="120" t="s">
        <v>1601</v>
      </c>
      <c r="F9692" s="151"/>
    </row>
    <row r="9693" spans="2:6" s="116" customFormat="1" ht="15.75" customHeight="1">
      <c r="B9693" s="121" t="s">
        <v>1603</v>
      </c>
      <c r="C9693" s="118" t="s">
        <v>1154</v>
      </c>
      <c r="D9693" s="119" t="s">
        <v>1521</v>
      </c>
      <c r="E9693" s="120" t="s">
        <v>1601</v>
      </c>
      <c r="F9693" s="151"/>
    </row>
    <row r="9694" spans="2:6" s="116" customFormat="1" ht="15.75" customHeight="1">
      <c r="B9694" s="121" t="s">
        <v>1603</v>
      </c>
      <c r="C9694" s="118" t="s">
        <v>28</v>
      </c>
      <c r="D9694" s="119" t="s">
        <v>1605</v>
      </c>
      <c r="E9694" s="120" t="s">
        <v>1601</v>
      </c>
      <c r="F9694" s="151"/>
    </row>
    <row r="9695" spans="2:6" s="116" customFormat="1" ht="15.75" customHeight="1">
      <c r="B9695" s="121" t="s">
        <v>1603</v>
      </c>
      <c r="C9695" s="118" t="s">
        <v>1154</v>
      </c>
      <c r="D9695" s="119" t="s">
        <v>43</v>
      </c>
      <c r="E9695" s="120" t="s">
        <v>1601</v>
      </c>
      <c r="F9695" s="151"/>
    </row>
    <row r="9696" spans="2:6" s="116" customFormat="1" ht="15.75" customHeight="1">
      <c r="B9696" s="121" t="s">
        <v>1603</v>
      </c>
      <c r="C9696" s="118" t="s">
        <v>155</v>
      </c>
      <c r="D9696" s="119" t="s">
        <v>1606</v>
      </c>
      <c r="E9696" s="243" t="s">
        <v>1607</v>
      </c>
      <c r="F9696" s="151"/>
    </row>
    <row r="9697" spans="2:6" s="116" customFormat="1" ht="15.75" customHeight="1">
      <c r="B9697" s="121" t="s">
        <v>1603</v>
      </c>
      <c r="C9697" s="118" t="s">
        <v>1608</v>
      </c>
      <c r="D9697" s="119" t="s">
        <v>1189</v>
      </c>
      <c r="E9697" s="243" t="s">
        <v>1607</v>
      </c>
      <c r="F9697" s="151"/>
    </row>
    <row r="9698" spans="2:6" s="116" customFormat="1" ht="15.75" customHeight="1">
      <c r="B9698" s="121" t="s">
        <v>1603</v>
      </c>
      <c r="C9698" s="118" t="s">
        <v>40</v>
      </c>
      <c r="D9698" s="119" t="s">
        <v>180</v>
      </c>
      <c r="E9698" s="243" t="s">
        <v>1607</v>
      </c>
      <c r="F9698" s="151"/>
    </row>
    <row r="9699" spans="2:6" s="116" customFormat="1" ht="15.75" customHeight="1">
      <c r="B9699" s="121" t="s">
        <v>1603</v>
      </c>
      <c r="C9699" s="118" t="s">
        <v>184</v>
      </c>
      <c r="D9699" s="119" t="s">
        <v>2545</v>
      </c>
      <c r="E9699" s="243" t="s">
        <v>1607</v>
      </c>
      <c r="F9699" s="151"/>
    </row>
    <row r="9700" spans="2:6" s="116" customFormat="1" ht="15.75" customHeight="1">
      <c r="B9700" s="121" t="s">
        <v>1603</v>
      </c>
      <c r="C9700" s="118" t="s">
        <v>28</v>
      </c>
      <c r="D9700" s="119" t="s">
        <v>1287</v>
      </c>
      <c r="E9700" s="243" t="s">
        <v>1607</v>
      </c>
      <c r="F9700" s="151"/>
    </row>
    <row r="9701" spans="2:6" s="116" customFormat="1" ht="15.75" customHeight="1">
      <c r="B9701" s="121" t="s">
        <v>1603</v>
      </c>
      <c r="C9701" s="118" t="s">
        <v>40</v>
      </c>
      <c r="D9701" s="119" t="s">
        <v>1609</v>
      </c>
      <c r="E9701" s="243" t="s">
        <v>1607</v>
      </c>
      <c r="F9701" s="151"/>
    </row>
    <row r="9702" spans="2:6" s="116" customFormat="1" ht="15.75" customHeight="1">
      <c r="B9702" s="121" t="s">
        <v>1603</v>
      </c>
      <c r="C9702" s="118" t="s">
        <v>2</v>
      </c>
      <c r="D9702" s="119" t="s">
        <v>1198</v>
      </c>
      <c r="E9702" s="243" t="s">
        <v>1607</v>
      </c>
      <c r="F9702" s="151"/>
    </row>
    <row r="9703" spans="2:6" s="116" customFormat="1" ht="15.75" customHeight="1">
      <c r="B9703" s="121" t="s">
        <v>1603</v>
      </c>
      <c r="C9703" s="118" t="s">
        <v>40</v>
      </c>
      <c r="D9703" s="119" t="s">
        <v>180</v>
      </c>
      <c r="E9703" s="243" t="s">
        <v>1607</v>
      </c>
      <c r="F9703" s="151"/>
    </row>
    <row r="9704" spans="2:6" s="116" customFormat="1" ht="15.75" customHeight="1">
      <c r="B9704" s="121" t="s">
        <v>1603</v>
      </c>
      <c r="C9704" s="118" t="s">
        <v>28</v>
      </c>
      <c r="D9704" s="119" t="s">
        <v>181</v>
      </c>
      <c r="E9704" s="243" t="s">
        <v>1607</v>
      </c>
      <c r="F9704" s="151"/>
    </row>
    <row r="9705" spans="2:6" s="116" customFormat="1" ht="15.75" customHeight="1">
      <c r="B9705" s="121" t="s">
        <v>1603</v>
      </c>
      <c r="C9705" s="118" t="s">
        <v>94</v>
      </c>
      <c r="D9705" s="119" t="s">
        <v>1610</v>
      </c>
      <c r="E9705" s="243" t="s">
        <v>1607</v>
      </c>
      <c r="F9705" s="151"/>
    </row>
    <row r="9706" spans="2:6" s="116" customFormat="1" ht="15.75" customHeight="1">
      <c r="B9706" s="121" t="s">
        <v>1603</v>
      </c>
      <c r="C9706" s="118" t="s">
        <v>155</v>
      </c>
      <c r="D9706" s="119" t="s">
        <v>1110</v>
      </c>
      <c r="E9706" s="243" t="s">
        <v>1607</v>
      </c>
      <c r="F9706" s="151"/>
    </row>
    <row r="9707" spans="2:6" s="116" customFormat="1" ht="15.75" customHeight="1">
      <c r="B9707" s="121" t="s">
        <v>1603</v>
      </c>
      <c r="C9707" s="118" t="s">
        <v>1461</v>
      </c>
      <c r="D9707" s="119" t="s">
        <v>1270</v>
      </c>
      <c r="E9707" s="243" t="s">
        <v>1607</v>
      </c>
      <c r="F9707" s="151"/>
    </row>
    <row r="9708" spans="2:6" s="116" customFormat="1" ht="15.75" customHeight="1">
      <c r="B9708" s="121" t="s">
        <v>1611</v>
      </c>
      <c r="C9708" s="118" t="s">
        <v>40</v>
      </c>
      <c r="D9708" s="119" t="s">
        <v>180</v>
      </c>
      <c r="E9708" s="244" t="s">
        <v>1600</v>
      </c>
      <c r="F9708" s="151"/>
    </row>
    <row r="9709" spans="2:6" s="116" customFormat="1" ht="15.75" customHeight="1">
      <c r="B9709" s="121" t="s">
        <v>1611</v>
      </c>
      <c r="C9709" s="118" t="s">
        <v>2</v>
      </c>
      <c r="D9709" s="119" t="s">
        <v>182</v>
      </c>
      <c r="E9709" s="244" t="s">
        <v>1600</v>
      </c>
      <c r="F9709" s="151"/>
    </row>
    <row r="9710" spans="2:6" s="116" customFormat="1" ht="15.75" customHeight="1">
      <c r="B9710" s="121" t="s">
        <v>1611</v>
      </c>
      <c r="C9710" s="118" t="s">
        <v>40</v>
      </c>
      <c r="D9710" s="119" t="s">
        <v>1257</v>
      </c>
      <c r="E9710" s="244" t="s">
        <v>1600</v>
      </c>
      <c r="F9710" s="151"/>
    </row>
    <row r="9711" spans="2:6" s="116" customFormat="1" ht="15.75" customHeight="1">
      <c r="B9711" s="121" t="s">
        <v>1611</v>
      </c>
      <c r="C9711" s="118" t="s">
        <v>392</v>
      </c>
      <c r="D9711" s="119" t="s">
        <v>1167</v>
      </c>
      <c r="E9711" s="245" t="s">
        <v>1600</v>
      </c>
      <c r="F9711" s="151"/>
    </row>
    <row r="9712" spans="2:6" s="116" customFormat="1" ht="15.75" customHeight="1">
      <c r="B9712" s="121" t="s">
        <v>1611</v>
      </c>
      <c r="C9712" s="118" t="s">
        <v>40</v>
      </c>
      <c r="D9712" s="119" t="s">
        <v>1257</v>
      </c>
      <c r="E9712" s="245" t="s">
        <v>1600</v>
      </c>
      <c r="F9712" s="151"/>
    </row>
    <row r="9713" spans="2:6" s="116" customFormat="1" ht="15.75" customHeight="1">
      <c r="B9713" s="121" t="s">
        <v>1611</v>
      </c>
      <c r="C9713" s="118" t="s">
        <v>94</v>
      </c>
      <c r="D9713" s="119" t="s">
        <v>1108</v>
      </c>
      <c r="E9713" s="245" t="s">
        <v>1600</v>
      </c>
      <c r="F9713" s="151"/>
    </row>
    <row r="9714" spans="2:6" s="116" customFormat="1" ht="15.75" customHeight="1">
      <c r="B9714" s="121" t="s">
        <v>1611</v>
      </c>
      <c r="C9714" s="118" t="s">
        <v>40</v>
      </c>
      <c r="D9714" s="119" t="s">
        <v>180</v>
      </c>
      <c r="E9714" s="244" t="s">
        <v>1600</v>
      </c>
      <c r="F9714" s="151"/>
    </row>
    <row r="9715" spans="2:6" s="116" customFormat="1" ht="15.75" customHeight="1">
      <c r="B9715" s="121" t="s">
        <v>1611</v>
      </c>
      <c r="C9715" s="118" t="s">
        <v>2</v>
      </c>
      <c r="D9715" s="119" t="s">
        <v>182</v>
      </c>
      <c r="E9715" s="245" t="s">
        <v>1600</v>
      </c>
      <c r="F9715" s="151"/>
    </row>
    <row r="9716" spans="2:6" s="116" customFormat="1" ht="15.75" customHeight="1">
      <c r="B9716" s="121" t="s">
        <v>1611</v>
      </c>
      <c r="C9716" s="118" t="s">
        <v>40</v>
      </c>
      <c r="D9716" s="119" t="s">
        <v>1257</v>
      </c>
      <c r="E9716" s="244" t="s">
        <v>1600</v>
      </c>
      <c r="F9716" s="151"/>
    </row>
    <row r="9717" spans="2:6" s="116" customFormat="1" ht="15.75" customHeight="1">
      <c r="B9717" s="121" t="s">
        <v>1611</v>
      </c>
      <c r="C9717" s="118" t="s">
        <v>2</v>
      </c>
      <c r="D9717" s="119" t="s">
        <v>1403</v>
      </c>
      <c r="E9717" s="246" t="s">
        <v>1600</v>
      </c>
      <c r="F9717" s="151"/>
    </row>
    <row r="9718" spans="2:6" s="116" customFormat="1" ht="15.75" customHeight="1">
      <c r="B9718" s="121" t="s">
        <v>1611</v>
      </c>
      <c r="C9718" s="118" t="s">
        <v>40</v>
      </c>
      <c r="D9718" s="119" t="s">
        <v>1257</v>
      </c>
      <c r="E9718" s="247" t="s">
        <v>1600</v>
      </c>
      <c r="F9718" s="151"/>
    </row>
    <row r="9719" spans="2:6" s="116" customFormat="1" ht="15.75" customHeight="1">
      <c r="B9719" s="121" t="s">
        <v>1611</v>
      </c>
      <c r="C9719" s="118" t="s">
        <v>40</v>
      </c>
      <c r="D9719" s="119" t="s">
        <v>1257</v>
      </c>
      <c r="E9719" s="247" t="s">
        <v>1600</v>
      </c>
      <c r="F9719" s="151"/>
    </row>
    <row r="9720" spans="2:6" s="116" customFormat="1" ht="15.75" customHeight="1">
      <c r="B9720" s="121" t="s">
        <v>1611</v>
      </c>
      <c r="C9720" s="118" t="s">
        <v>2</v>
      </c>
      <c r="D9720" s="119" t="s">
        <v>182</v>
      </c>
      <c r="E9720" s="248" t="s">
        <v>1600</v>
      </c>
      <c r="F9720" s="151"/>
    </row>
    <row r="9721" spans="2:6" s="116" customFormat="1" ht="15.75" customHeight="1">
      <c r="B9721" s="121" t="s">
        <v>1611</v>
      </c>
      <c r="C9721" s="118" t="s">
        <v>28</v>
      </c>
      <c r="D9721" s="119" t="s">
        <v>181</v>
      </c>
      <c r="E9721" s="244" t="s">
        <v>1607</v>
      </c>
      <c r="F9721" s="151"/>
    </row>
    <row r="9722" spans="2:6" s="116" customFormat="1" ht="15.75" customHeight="1">
      <c r="B9722" s="121" t="s">
        <v>1611</v>
      </c>
      <c r="C9722" s="118" t="s">
        <v>392</v>
      </c>
      <c r="D9722" s="119" t="s">
        <v>1115</v>
      </c>
      <c r="E9722" s="244" t="s">
        <v>1607</v>
      </c>
      <c r="F9722" s="151"/>
    </row>
    <row r="9723" spans="2:6" s="116" customFormat="1" ht="15.75" customHeight="1">
      <c r="B9723" s="121" t="s">
        <v>1611</v>
      </c>
      <c r="C9723" s="118" t="s">
        <v>28</v>
      </c>
      <c r="D9723" s="119" t="s">
        <v>181</v>
      </c>
      <c r="E9723" s="244" t="s">
        <v>1607</v>
      </c>
      <c r="F9723" s="151"/>
    </row>
    <row r="9724" spans="2:6" s="116" customFormat="1" ht="15.75" customHeight="1">
      <c r="B9724" s="121" t="s">
        <v>1611</v>
      </c>
      <c r="C9724" s="118" t="s">
        <v>40</v>
      </c>
      <c r="D9724" s="119" t="s">
        <v>180</v>
      </c>
      <c r="E9724" s="244" t="s">
        <v>1607</v>
      </c>
      <c r="F9724" s="151"/>
    </row>
    <row r="9725" spans="2:6" s="116" customFormat="1" ht="15.75" customHeight="1">
      <c r="B9725" s="121" t="s">
        <v>1611</v>
      </c>
      <c r="C9725" s="118" t="s">
        <v>2</v>
      </c>
      <c r="D9725" s="119" t="s">
        <v>182</v>
      </c>
      <c r="E9725" s="244" t="s">
        <v>1607</v>
      </c>
      <c r="F9725" s="151"/>
    </row>
    <row r="9726" spans="2:6" s="116" customFormat="1" ht="15.75" customHeight="1">
      <c r="B9726" s="121" t="s">
        <v>1611</v>
      </c>
      <c r="C9726" s="118" t="s">
        <v>28</v>
      </c>
      <c r="D9726" s="119" t="s">
        <v>1612</v>
      </c>
      <c r="E9726" s="244" t="s">
        <v>1607</v>
      </c>
      <c r="F9726" s="151"/>
    </row>
    <row r="9727" spans="2:6" s="116" customFormat="1" ht="15.75" customHeight="1">
      <c r="B9727" s="121" t="s">
        <v>1611</v>
      </c>
      <c r="C9727" s="118" t="s">
        <v>28</v>
      </c>
      <c r="D9727" s="119" t="s">
        <v>1287</v>
      </c>
      <c r="E9727" s="244" t="s">
        <v>1607</v>
      </c>
      <c r="F9727" s="151"/>
    </row>
    <row r="9728" spans="2:6" s="116" customFormat="1" ht="15.75" customHeight="1">
      <c r="B9728" s="121" t="s">
        <v>1611</v>
      </c>
      <c r="C9728" s="118" t="s">
        <v>1461</v>
      </c>
      <c r="D9728" s="119" t="s">
        <v>1613</v>
      </c>
      <c r="E9728" s="244" t="s">
        <v>1607</v>
      </c>
      <c r="F9728" s="151"/>
    </row>
    <row r="9729" spans="2:6" s="116" customFormat="1" ht="15.75" customHeight="1">
      <c r="B9729" s="121" t="s">
        <v>1611</v>
      </c>
      <c r="C9729" s="118" t="s">
        <v>40</v>
      </c>
      <c r="D9729" s="119" t="s">
        <v>178</v>
      </c>
      <c r="E9729" s="244" t="s">
        <v>1607</v>
      </c>
      <c r="F9729" s="151"/>
    </row>
    <row r="9730" spans="2:6" s="116" customFormat="1" ht="15.75" customHeight="1">
      <c r="B9730" s="121" t="s">
        <v>1611</v>
      </c>
      <c r="C9730" s="118" t="s">
        <v>40</v>
      </c>
      <c r="D9730" s="119" t="s">
        <v>1192</v>
      </c>
      <c r="E9730" s="244" t="s">
        <v>1607</v>
      </c>
      <c r="F9730" s="151"/>
    </row>
    <row r="9731" spans="2:6" s="116" customFormat="1" ht="15.75" customHeight="1">
      <c r="B9731" s="121" t="s">
        <v>1611</v>
      </c>
      <c r="C9731" s="118" t="s">
        <v>28</v>
      </c>
      <c r="D9731" s="119" t="s">
        <v>126</v>
      </c>
      <c r="E9731" s="244" t="s">
        <v>1601</v>
      </c>
      <c r="F9731" s="151"/>
    </row>
    <row r="9732" spans="2:6" s="116" customFormat="1" ht="15.75" customHeight="1">
      <c r="B9732" s="121" t="s">
        <v>1611</v>
      </c>
      <c r="C9732" s="118" t="s">
        <v>1154</v>
      </c>
      <c r="D9732" s="119" t="s">
        <v>1521</v>
      </c>
      <c r="E9732" s="244" t="s">
        <v>1601</v>
      </c>
      <c r="F9732" s="151"/>
    </row>
    <row r="9733" spans="2:6" s="116" customFormat="1" ht="15.75" customHeight="1">
      <c r="B9733" s="121" t="s">
        <v>1611</v>
      </c>
      <c r="C9733" s="118" t="s">
        <v>184</v>
      </c>
      <c r="D9733" s="119" t="s">
        <v>184</v>
      </c>
      <c r="E9733" s="244" t="s">
        <v>1601</v>
      </c>
      <c r="F9733" s="151"/>
    </row>
    <row r="9734" spans="2:6" s="116" customFormat="1" ht="15.75" customHeight="1">
      <c r="B9734" s="121" t="s">
        <v>1611</v>
      </c>
      <c r="C9734" s="118" t="s">
        <v>28</v>
      </c>
      <c r="D9734" s="119" t="s">
        <v>1614</v>
      </c>
      <c r="E9734" s="244" t="s">
        <v>1601</v>
      </c>
      <c r="F9734" s="151"/>
    </row>
    <row r="9735" spans="2:6" s="116" customFormat="1" ht="15.75" customHeight="1">
      <c r="B9735" s="121" t="s">
        <v>1611</v>
      </c>
      <c r="C9735" s="118" t="s">
        <v>1461</v>
      </c>
      <c r="D9735" s="119" t="s">
        <v>1270</v>
      </c>
      <c r="E9735" s="244" t="s">
        <v>1601</v>
      </c>
      <c r="F9735" s="151"/>
    </row>
    <row r="9736" spans="2:6" s="116" customFormat="1" ht="15.75" customHeight="1">
      <c r="B9736" s="121" t="s">
        <v>1611</v>
      </c>
      <c r="C9736" s="118" t="s">
        <v>2</v>
      </c>
      <c r="D9736" s="119" t="s">
        <v>1615</v>
      </c>
      <c r="E9736" s="244" t="s">
        <v>1601</v>
      </c>
      <c r="F9736" s="151"/>
    </row>
    <row r="9737" spans="2:6" s="116" customFormat="1" ht="15.75" customHeight="1">
      <c r="B9737" s="121" t="s">
        <v>1611</v>
      </c>
      <c r="C9737" s="118" t="s">
        <v>1154</v>
      </c>
      <c r="D9737" s="119" t="s">
        <v>1558</v>
      </c>
      <c r="E9737" s="244" t="s">
        <v>1601</v>
      </c>
      <c r="F9737" s="151"/>
    </row>
    <row r="9738" spans="2:6" s="116" customFormat="1" ht="15.75" customHeight="1">
      <c r="B9738" s="121" t="s">
        <v>1611</v>
      </c>
      <c r="C9738" s="118" t="s">
        <v>1154</v>
      </c>
      <c r="D9738" s="119" t="s">
        <v>43</v>
      </c>
      <c r="E9738" s="244" t="s">
        <v>1601</v>
      </c>
      <c r="F9738" s="151"/>
    </row>
    <row r="9739" spans="2:6" s="116" customFormat="1" ht="15.75" customHeight="1">
      <c r="B9739" s="121" t="s">
        <v>1611</v>
      </c>
      <c r="C9739" s="118" t="s">
        <v>94</v>
      </c>
      <c r="D9739" s="119" t="s">
        <v>1599</v>
      </c>
      <c r="E9739" s="244" t="s">
        <v>1601</v>
      </c>
      <c r="F9739" s="151"/>
    </row>
    <row r="9740" spans="2:6" s="116" customFormat="1" ht="15.75" customHeight="1">
      <c r="B9740" s="121" t="s">
        <v>1611</v>
      </c>
      <c r="C9740" s="118" t="s">
        <v>2</v>
      </c>
      <c r="D9740" s="119" t="s">
        <v>182</v>
      </c>
      <c r="E9740" s="244" t="s">
        <v>1601</v>
      </c>
      <c r="F9740" s="151"/>
    </row>
    <row r="9741" spans="2:6" s="116" customFormat="1" ht="15.75" customHeight="1">
      <c r="B9741" s="121" t="s">
        <v>1611</v>
      </c>
      <c r="C9741" s="118" t="s">
        <v>28</v>
      </c>
      <c r="D9741" s="119" t="s">
        <v>126</v>
      </c>
      <c r="E9741" s="244" t="s">
        <v>1601</v>
      </c>
      <c r="F9741" s="151"/>
    </row>
    <row r="9742" spans="2:6" s="116" customFormat="1" ht="15.75" customHeight="1">
      <c r="B9742" s="121" t="s">
        <v>1611</v>
      </c>
      <c r="C9742" s="118" t="s">
        <v>40</v>
      </c>
      <c r="D9742" s="119" t="s">
        <v>180</v>
      </c>
      <c r="E9742" s="244" t="s">
        <v>1601</v>
      </c>
      <c r="F9742" s="151"/>
    </row>
    <row r="9743" spans="2:6" s="116" customFormat="1" ht="15.75" customHeight="1">
      <c r="B9743" s="121" t="s">
        <v>1611</v>
      </c>
      <c r="C9743" s="118" t="s">
        <v>184</v>
      </c>
      <c r="D9743" s="119" t="s">
        <v>184</v>
      </c>
      <c r="E9743" s="244" t="s">
        <v>1601</v>
      </c>
      <c r="F9743" s="151"/>
    </row>
    <row r="9744" spans="2:6" s="116" customFormat="1" ht="15.75" customHeight="1">
      <c r="B9744" s="121" t="s">
        <v>1616</v>
      </c>
      <c r="C9744" s="118" t="s">
        <v>40</v>
      </c>
      <c r="D9744" s="119" t="s">
        <v>180</v>
      </c>
      <c r="E9744" s="120" t="s">
        <v>1600</v>
      </c>
      <c r="F9744" s="151"/>
    </row>
    <row r="9745" spans="2:6" s="116" customFormat="1" ht="15.75" customHeight="1">
      <c r="B9745" s="121" t="s">
        <v>1616</v>
      </c>
      <c r="C9745" s="118" t="s">
        <v>184</v>
      </c>
      <c r="D9745" s="119" t="s">
        <v>2544</v>
      </c>
      <c r="E9745" s="120" t="s">
        <v>1600</v>
      </c>
      <c r="F9745" s="151"/>
    </row>
    <row r="9746" spans="2:6" s="116" customFormat="1" ht="15.75" customHeight="1">
      <c r="B9746" s="121" t="s">
        <v>1616</v>
      </c>
      <c r="C9746" s="118" t="s">
        <v>40</v>
      </c>
      <c r="D9746" s="119" t="s">
        <v>1349</v>
      </c>
      <c r="E9746" s="120" t="s">
        <v>1600</v>
      </c>
      <c r="F9746" s="151"/>
    </row>
    <row r="9747" spans="2:6" s="116" customFormat="1" ht="15.75" customHeight="1">
      <c r="B9747" s="121" t="s">
        <v>1616</v>
      </c>
      <c r="C9747" s="118" t="s">
        <v>2</v>
      </c>
      <c r="D9747" s="119" t="s">
        <v>182</v>
      </c>
      <c r="E9747" s="117" t="s">
        <v>1600</v>
      </c>
      <c r="F9747" s="151"/>
    </row>
    <row r="9748" spans="2:6" s="116" customFormat="1" ht="15.75" customHeight="1">
      <c r="B9748" s="121" t="s">
        <v>1616</v>
      </c>
      <c r="C9748" s="118" t="s">
        <v>94</v>
      </c>
      <c r="D9748" s="119" t="s">
        <v>1108</v>
      </c>
      <c r="E9748" s="117" t="s">
        <v>1600</v>
      </c>
      <c r="F9748" s="151"/>
    </row>
    <row r="9749" spans="2:6" s="116" customFormat="1" ht="15.75" customHeight="1">
      <c r="B9749" s="121" t="s">
        <v>1616</v>
      </c>
      <c r="C9749" s="118" t="s">
        <v>2</v>
      </c>
      <c r="D9749" s="119" t="s">
        <v>182</v>
      </c>
      <c r="E9749" s="117" t="s">
        <v>1600</v>
      </c>
      <c r="F9749" s="151"/>
    </row>
    <row r="9750" spans="2:6" s="116" customFormat="1" ht="15.75" customHeight="1">
      <c r="B9750" s="121" t="s">
        <v>1616</v>
      </c>
      <c r="C9750" s="118" t="s">
        <v>2</v>
      </c>
      <c r="D9750" s="119" t="s">
        <v>182</v>
      </c>
      <c r="E9750" s="120" t="s">
        <v>1600</v>
      </c>
      <c r="F9750" s="151"/>
    </row>
    <row r="9751" spans="2:6" s="116" customFormat="1" ht="15.75" customHeight="1">
      <c r="B9751" s="121" t="s">
        <v>1616</v>
      </c>
      <c r="C9751" s="118" t="s">
        <v>1154</v>
      </c>
      <c r="D9751" s="119" t="s">
        <v>43</v>
      </c>
      <c r="E9751" s="249" t="s">
        <v>1601</v>
      </c>
      <c r="F9751" s="151"/>
    </row>
    <row r="9752" spans="2:6" s="116" customFormat="1" ht="15.75" customHeight="1">
      <c r="B9752" s="121" t="s">
        <v>1616</v>
      </c>
      <c r="C9752" s="118" t="s">
        <v>1154</v>
      </c>
      <c r="D9752" s="119" t="s">
        <v>1521</v>
      </c>
      <c r="E9752" s="249" t="s">
        <v>1601</v>
      </c>
      <c r="F9752" s="151"/>
    </row>
    <row r="9753" spans="2:6" s="116" customFormat="1" ht="15.75" customHeight="1">
      <c r="B9753" s="121" t="s">
        <v>1616</v>
      </c>
      <c r="C9753" s="118" t="s">
        <v>28</v>
      </c>
      <c r="D9753" s="119" t="s">
        <v>549</v>
      </c>
      <c r="E9753" s="249" t="s">
        <v>1601</v>
      </c>
      <c r="F9753" s="151"/>
    </row>
    <row r="9754" spans="2:6" s="116" customFormat="1" ht="15.75" customHeight="1">
      <c r="B9754" s="121" t="s">
        <v>1616</v>
      </c>
      <c r="C9754" s="118" t="s">
        <v>28</v>
      </c>
      <c r="D9754" s="119" t="s">
        <v>126</v>
      </c>
      <c r="E9754" s="249" t="s">
        <v>1601</v>
      </c>
      <c r="F9754" s="151"/>
    </row>
    <row r="9755" spans="2:6" s="116" customFormat="1" ht="15.75" customHeight="1">
      <c r="B9755" s="121" t="s">
        <v>1616</v>
      </c>
      <c r="C9755" s="118" t="s">
        <v>1461</v>
      </c>
      <c r="D9755" s="119" t="s">
        <v>1270</v>
      </c>
      <c r="E9755" s="249" t="s">
        <v>1601</v>
      </c>
      <c r="F9755" s="151"/>
    </row>
    <row r="9756" spans="2:6" s="116" customFormat="1" ht="15.75" customHeight="1">
      <c r="B9756" s="121" t="s">
        <v>1616</v>
      </c>
      <c r="C9756" s="118" t="s">
        <v>2</v>
      </c>
      <c r="D9756" s="119" t="s">
        <v>1178</v>
      </c>
      <c r="E9756" s="249" t="s">
        <v>1601</v>
      </c>
      <c r="F9756" s="151"/>
    </row>
    <row r="9757" spans="2:6" s="116" customFormat="1" ht="15.75" customHeight="1">
      <c r="B9757" s="121" t="s">
        <v>1616</v>
      </c>
      <c r="C9757" s="118" t="s">
        <v>1154</v>
      </c>
      <c r="D9757" s="119" t="s">
        <v>43</v>
      </c>
      <c r="E9757" s="249" t="s">
        <v>1601</v>
      </c>
      <c r="F9757" s="151"/>
    </row>
    <row r="9758" spans="2:6" s="116" customFormat="1" ht="15.75" customHeight="1">
      <c r="B9758" s="121" t="s">
        <v>1616</v>
      </c>
      <c r="C9758" s="118" t="s">
        <v>1154</v>
      </c>
      <c r="D9758" s="119" t="s">
        <v>43</v>
      </c>
      <c r="E9758" s="249" t="s">
        <v>1601</v>
      </c>
      <c r="F9758" s="151"/>
    </row>
    <row r="9759" spans="2:6" s="116" customFormat="1" ht="15.75" customHeight="1">
      <c r="B9759" s="121" t="s">
        <v>1616</v>
      </c>
      <c r="C9759" s="118" t="s">
        <v>28</v>
      </c>
      <c r="D9759" s="119" t="s">
        <v>1614</v>
      </c>
      <c r="E9759" s="249" t="s">
        <v>1601</v>
      </c>
      <c r="F9759" s="151"/>
    </row>
    <row r="9760" spans="2:6" s="116" customFormat="1" ht="15.75" customHeight="1">
      <c r="B9760" s="121" t="s">
        <v>1616</v>
      </c>
      <c r="C9760" s="118" t="s">
        <v>155</v>
      </c>
      <c r="D9760" s="119" t="s">
        <v>1110</v>
      </c>
      <c r="E9760" s="249" t="s">
        <v>1601</v>
      </c>
      <c r="F9760" s="151"/>
    </row>
    <row r="9761" spans="2:6" s="116" customFormat="1" ht="15.75" customHeight="1">
      <c r="B9761" s="121" t="s">
        <v>1616</v>
      </c>
      <c r="C9761" s="118" t="s">
        <v>1154</v>
      </c>
      <c r="D9761" s="119" t="s">
        <v>1521</v>
      </c>
      <c r="E9761" s="249" t="s">
        <v>1601</v>
      </c>
      <c r="F9761" s="151"/>
    </row>
    <row r="9762" spans="2:6" s="116" customFormat="1" ht="15.75" customHeight="1">
      <c r="B9762" s="121" t="s">
        <v>1616</v>
      </c>
      <c r="C9762" s="118" t="s">
        <v>40</v>
      </c>
      <c r="D9762" s="119" t="s">
        <v>43</v>
      </c>
      <c r="E9762" s="111" t="s">
        <v>1597</v>
      </c>
      <c r="F9762" s="151"/>
    </row>
    <row r="9763" spans="2:6" s="116" customFormat="1" ht="15.75" customHeight="1">
      <c r="B9763" s="121" t="s">
        <v>1616</v>
      </c>
      <c r="C9763" s="118" t="s">
        <v>28</v>
      </c>
      <c r="D9763" s="119" t="s">
        <v>1287</v>
      </c>
      <c r="E9763" s="111" t="s">
        <v>1597</v>
      </c>
      <c r="F9763" s="151"/>
    </row>
    <row r="9764" spans="2:6" s="116" customFormat="1" ht="15.75" customHeight="1">
      <c r="B9764" s="121" t="s">
        <v>1616</v>
      </c>
      <c r="C9764" s="118" t="s">
        <v>2</v>
      </c>
      <c r="D9764" s="119" t="s">
        <v>182</v>
      </c>
      <c r="E9764" s="111" t="s">
        <v>1597</v>
      </c>
      <c r="F9764" s="151"/>
    </row>
    <row r="9765" spans="2:6" s="116" customFormat="1" ht="15.75" customHeight="1">
      <c r="B9765" s="121" t="s">
        <v>1616</v>
      </c>
      <c r="C9765" s="118" t="s">
        <v>40</v>
      </c>
      <c r="D9765" s="119" t="s">
        <v>1546</v>
      </c>
      <c r="E9765" s="111" t="s">
        <v>1597</v>
      </c>
      <c r="F9765" s="151"/>
    </row>
    <row r="9766" spans="2:6" s="116" customFormat="1" ht="15.75" customHeight="1">
      <c r="B9766" s="121" t="s">
        <v>1616</v>
      </c>
      <c r="C9766" s="118" t="s">
        <v>28</v>
      </c>
      <c r="D9766" s="119" t="s">
        <v>181</v>
      </c>
      <c r="E9766" s="111" t="s">
        <v>1597</v>
      </c>
      <c r="F9766" s="151"/>
    </row>
    <row r="9767" spans="2:6" s="116" customFormat="1" ht="15.75" customHeight="1">
      <c r="B9767" s="121" t="s">
        <v>1616</v>
      </c>
      <c r="C9767" s="118" t="s">
        <v>28</v>
      </c>
      <c r="D9767" s="119" t="s">
        <v>181</v>
      </c>
      <c r="E9767" s="111" t="s">
        <v>1597</v>
      </c>
      <c r="F9767" s="151"/>
    </row>
    <row r="9768" spans="2:6" s="116" customFormat="1" ht="15.75" customHeight="1">
      <c r="B9768" s="121" t="s">
        <v>1616</v>
      </c>
      <c r="C9768" s="118" t="s">
        <v>28</v>
      </c>
      <c r="D9768" s="119" t="s">
        <v>549</v>
      </c>
      <c r="E9768" s="111" t="s">
        <v>1597</v>
      </c>
      <c r="F9768" s="151"/>
    </row>
    <row r="9769" spans="2:6" s="116" customFormat="1" ht="15.75" customHeight="1">
      <c r="B9769" s="121" t="s">
        <v>1616</v>
      </c>
      <c r="C9769" s="118" t="s">
        <v>28</v>
      </c>
      <c r="D9769" s="119" t="s">
        <v>1287</v>
      </c>
      <c r="E9769" s="111" t="s">
        <v>1597</v>
      </c>
      <c r="F9769" s="151"/>
    </row>
    <row r="9770" spans="2:6" s="116" customFormat="1" ht="15.75" customHeight="1">
      <c r="B9770" s="121" t="s">
        <v>1616</v>
      </c>
      <c r="C9770" s="118" t="s">
        <v>40</v>
      </c>
      <c r="D9770" s="119" t="s">
        <v>1617</v>
      </c>
      <c r="E9770" s="111" t="s">
        <v>1597</v>
      </c>
      <c r="F9770" s="151"/>
    </row>
    <row r="9771" spans="2:6" s="116" customFormat="1" ht="15.75" customHeight="1">
      <c r="B9771" s="121" t="s">
        <v>1616</v>
      </c>
      <c r="C9771" s="118" t="s">
        <v>2</v>
      </c>
      <c r="D9771" s="119" t="s">
        <v>182</v>
      </c>
      <c r="E9771" s="111" t="s">
        <v>1597</v>
      </c>
      <c r="F9771" s="151"/>
    </row>
    <row r="9772" spans="2:6" s="116" customFormat="1" ht="15.75" customHeight="1">
      <c r="B9772" s="121" t="s">
        <v>1618</v>
      </c>
      <c r="C9772" s="118" t="s">
        <v>392</v>
      </c>
      <c r="D9772" s="119" t="s">
        <v>1115</v>
      </c>
      <c r="E9772" s="120" t="s">
        <v>1600</v>
      </c>
      <c r="F9772" s="151"/>
    </row>
    <row r="9773" spans="2:6" s="116" customFormat="1" ht="15.75" customHeight="1">
      <c r="B9773" s="121" t="s">
        <v>1618</v>
      </c>
      <c r="C9773" s="118" t="s">
        <v>28</v>
      </c>
      <c r="D9773" s="119" t="s">
        <v>1187</v>
      </c>
      <c r="E9773" s="120" t="s">
        <v>1600</v>
      </c>
      <c r="F9773" s="151"/>
    </row>
    <row r="9774" spans="2:6" s="116" customFormat="1" ht="15.75" customHeight="1">
      <c r="B9774" s="121" t="s">
        <v>1618</v>
      </c>
      <c r="C9774" s="118" t="s">
        <v>18</v>
      </c>
      <c r="D9774" s="119" t="s">
        <v>1248</v>
      </c>
      <c r="E9774" s="120" t="s">
        <v>1600</v>
      </c>
      <c r="F9774" s="151"/>
    </row>
    <row r="9775" spans="2:6" s="116" customFormat="1" ht="15.75" customHeight="1">
      <c r="B9775" s="121" t="s">
        <v>1618</v>
      </c>
      <c r="C9775" s="118" t="s">
        <v>28</v>
      </c>
      <c r="D9775" s="119" t="s">
        <v>107</v>
      </c>
      <c r="E9775" s="117" t="s">
        <v>1600</v>
      </c>
      <c r="F9775" s="151"/>
    </row>
    <row r="9776" spans="2:6" s="116" customFormat="1" ht="15.75" customHeight="1">
      <c r="B9776" s="121" t="s">
        <v>1618</v>
      </c>
      <c r="C9776" s="118" t="s">
        <v>184</v>
      </c>
      <c r="D9776" s="119" t="s">
        <v>2544</v>
      </c>
      <c r="E9776" s="117" t="s">
        <v>1600</v>
      </c>
      <c r="F9776" s="151"/>
    </row>
    <row r="9777" spans="2:6" s="116" customFormat="1" ht="15.75" customHeight="1">
      <c r="B9777" s="121" t="s">
        <v>1618</v>
      </c>
      <c r="C9777" s="118" t="s">
        <v>28</v>
      </c>
      <c r="D9777" s="119" t="s">
        <v>114</v>
      </c>
      <c r="E9777" s="117" t="s">
        <v>1600</v>
      </c>
      <c r="F9777" s="151"/>
    </row>
    <row r="9778" spans="2:6" s="116" customFormat="1" ht="15.75" customHeight="1">
      <c r="B9778" s="121" t="s">
        <v>1618</v>
      </c>
      <c r="C9778" s="118" t="s">
        <v>40</v>
      </c>
      <c r="D9778" s="119" t="s">
        <v>180</v>
      </c>
      <c r="E9778" s="120" t="s">
        <v>1600</v>
      </c>
      <c r="F9778" s="151"/>
    </row>
    <row r="9779" spans="2:6" s="116" customFormat="1" ht="15.75" customHeight="1">
      <c r="B9779" s="121" t="s">
        <v>1618</v>
      </c>
      <c r="C9779" s="118" t="s">
        <v>1154</v>
      </c>
      <c r="D9779" s="119" t="s">
        <v>1521</v>
      </c>
      <c r="E9779" s="249" t="s">
        <v>1619</v>
      </c>
      <c r="F9779" s="151"/>
    </row>
    <row r="9780" spans="2:6" s="116" customFormat="1" ht="15.75" customHeight="1">
      <c r="B9780" s="121" t="s">
        <v>1618</v>
      </c>
      <c r="C9780" s="118" t="s">
        <v>1154</v>
      </c>
      <c r="D9780" s="119" t="s">
        <v>180</v>
      </c>
      <c r="E9780" s="249" t="s">
        <v>1619</v>
      </c>
      <c r="F9780" s="151"/>
    </row>
    <row r="9781" spans="2:6" s="116" customFormat="1" ht="15.75" customHeight="1">
      <c r="B9781" s="121" t="s">
        <v>1618</v>
      </c>
      <c r="C9781" s="118" t="s">
        <v>2</v>
      </c>
      <c r="D9781" s="116" t="s">
        <v>1625</v>
      </c>
      <c r="E9781" s="249" t="s">
        <v>1619</v>
      </c>
      <c r="F9781" s="151"/>
    </row>
    <row r="9782" spans="2:6" s="116" customFormat="1" ht="15.75" customHeight="1">
      <c r="B9782" s="121" t="s">
        <v>1618</v>
      </c>
      <c r="C9782" s="118" t="s">
        <v>184</v>
      </c>
      <c r="D9782" s="119" t="s">
        <v>2555</v>
      </c>
      <c r="E9782" s="249" t="s">
        <v>1619</v>
      </c>
      <c r="F9782" s="151"/>
    </row>
    <row r="9783" spans="2:6" s="116" customFormat="1" ht="15.75" customHeight="1">
      <c r="B9783" s="121" t="s">
        <v>1618</v>
      </c>
      <c r="C9783" s="118" t="s">
        <v>1154</v>
      </c>
      <c r="D9783" s="119" t="s">
        <v>43</v>
      </c>
      <c r="E9783" s="249" t="s">
        <v>1619</v>
      </c>
      <c r="F9783" s="151"/>
    </row>
    <row r="9784" spans="2:6" s="116" customFormat="1" ht="15.75" customHeight="1">
      <c r="B9784" s="121" t="s">
        <v>1618</v>
      </c>
      <c r="C9784" s="118" t="s">
        <v>2</v>
      </c>
      <c r="D9784" s="119" t="s">
        <v>182</v>
      </c>
      <c r="E9784" s="249" t="s">
        <v>1619</v>
      </c>
      <c r="F9784" s="151"/>
    </row>
    <row r="9785" spans="2:6" s="116" customFormat="1" ht="15.75" customHeight="1">
      <c r="B9785" s="121" t="s">
        <v>1618</v>
      </c>
      <c r="C9785" s="118" t="s">
        <v>28</v>
      </c>
      <c r="D9785" s="119" t="s">
        <v>181</v>
      </c>
      <c r="E9785" s="249" t="s">
        <v>1619</v>
      </c>
      <c r="F9785" s="151"/>
    </row>
    <row r="9786" spans="2:6" s="116" customFormat="1" ht="15.75" customHeight="1">
      <c r="B9786" s="121" t="s">
        <v>1618</v>
      </c>
      <c r="C9786" s="118" t="s">
        <v>392</v>
      </c>
      <c r="D9786" s="119" t="s">
        <v>1115</v>
      </c>
      <c r="E9786" s="249" t="s">
        <v>1619</v>
      </c>
      <c r="F9786" s="151"/>
    </row>
    <row r="9787" spans="2:6" s="116" customFormat="1" ht="15.75" customHeight="1">
      <c r="B9787" s="121" t="s">
        <v>1618</v>
      </c>
      <c r="C9787" s="118" t="s">
        <v>28</v>
      </c>
      <c r="D9787" s="119" t="s">
        <v>181</v>
      </c>
      <c r="E9787" s="249" t="s">
        <v>1619</v>
      </c>
      <c r="F9787" s="151"/>
    </row>
    <row r="9788" spans="2:6" s="116" customFormat="1" ht="15.75" customHeight="1">
      <c r="B9788" s="121" t="s">
        <v>1618</v>
      </c>
      <c r="C9788" s="118" t="s">
        <v>40</v>
      </c>
      <c r="D9788" s="119" t="s">
        <v>180</v>
      </c>
      <c r="E9788" s="249" t="s">
        <v>1619</v>
      </c>
      <c r="F9788" s="151"/>
    </row>
    <row r="9789" spans="2:6" s="116" customFormat="1" ht="15.75" customHeight="1">
      <c r="B9789" s="121" t="s">
        <v>1618</v>
      </c>
      <c r="C9789" s="118" t="s">
        <v>1154</v>
      </c>
      <c r="D9789" s="119" t="s">
        <v>43</v>
      </c>
      <c r="E9789" s="249" t="s">
        <v>1619</v>
      </c>
      <c r="F9789" s="151"/>
    </row>
    <row r="9790" spans="2:6" s="116" customFormat="1" ht="15.75" customHeight="1">
      <c r="B9790" s="121" t="s">
        <v>1618</v>
      </c>
      <c r="C9790" s="118" t="s">
        <v>2</v>
      </c>
      <c r="D9790" s="119" t="s">
        <v>1510</v>
      </c>
      <c r="E9790" s="111" t="s">
        <v>1597</v>
      </c>
      <c r="F9790" s="151"/>
    </row>
    <row r="9791" spans="2:6" s="116" customFormat="1" ht="15.75" customHeight="1">
      <c r="B9791" s="121" t="s">
        <v>1618</v>
      </c>
      <c r="C9791" s="118" t="s">
        <v>28</v>
      </c>
      <c r="D9791" s="119" t="s">
        <v>181</v>
      </c>
      <c r="E9791" s="111" t="s">
        <v>1597</v>
      </c>
      <c r="F9791" s="151"/>
    </row>
    <row r="9792" spans="2:6" s="116" customFormat="1" ht="15.75" customHeight="1">
      <c r="B9792" s="121" t="s">
        <v>1618</v>
      </c>
      <c r="C9792" s="118" t="s">
        <v>40</v>
      </c>
      <c r="D9792" s="119" t="s">
        <v>180</v>
      </c>
      <c r="E9792" s="111" t="s">
        <v>1597</v>
      </c>
      <c r="F9792" s="151"/>
    </row>
    <row r="9793" spans="2:6" s="116" customFormat="1" ht="15.75" customHeight="1">
      <c r="B9793" s="121" t="s">
        <v>1618</v>
      </c>
      <c r="C9793" s="118" t="s">
        <v>40</v>
      </c>
      <c r="D9793" s="119" t="s">
        <v>43</v>
      </c>
      <c r="E9793" s="111" t="s">
        <v>1597</v>
      </c>
      <c r="F9793" s="151"/>
    </row>
    <row r="9794" spans="2:6" s="116" customFormat="1" ht="15.75" customHeight="1">
      <c r="B9794" s="121" t="s">
        <v>1618</v>
      </c>
      <c r="C9794" s="118" t="s">
        <v>184</v>
      </c>
      <c r="D9794" s="119" t="s">
        <v>2546</v>
      </c>
      <c r="E9794" s="111" t="s">
        <v>1597</v>
      </c>
      <c r="F9794" s="151"/>
    </row>
    <row r="9795" spans="2:6" s="116" customFormat="1" ht="15.75" customHeight="1">
      <c r="B9795" s="121" t="s">
        <v>1618</v>
      </c>
      <c r="C9795" s="118" t="s">
        <v>40</v>
      </c>
      <c r="D9795" s="119" t="s">
        <v>43</v>
      </c>
      <c r="E9795" s="111" t="s">
        <v>1597</v>
      </c>
      <c r="F9795" s="151"/>
    </row>
    <row r="9796" spans="2:6" s="116" customFormat="1" ht="15.75" customHeight="1">
      <c r="B9796" s="121" t="s">
        <v>1618</v>
      </c>
      <c r="C9796" s="118" t="s">
        <v>28</v>
      </c>
      <c r="D9796" s="119" t="s">
        <v>181</v>
      </c>
      <c r="E9796" s="111" t="s">
        <v>1597</v>
      </c>
      <c r="F9796" s="151"/>
    </row>
    <row r="9797" spans="2:6" s="116" customFormat="1" ht="15.75" customHeight="1">
      <c r="B9797" s="121" t="s">
        <v>1618</v>
      </c>
      <c r="C9797" s="118" t="s">
        <v>155</v>
      </c>
      <c r="D9797" s="119" t="s">
        <v>1620</v>
      </c>
      <c r="E9797" s="111" t="s">
        <v>1597</v>
      </c>
      <c r="F9797" s="151"/>
    </row>
    <row r="9798" spans="2:6" s="116" customFormat="1" ht="15.75" customHeight="1">
      <c r="B9798" s="121" t="s">
        <v>1618</v>
      </c>
      <c r="C9798" s="118" t="s">
        <v>2</v>
      </c>
      <c r="D9798" s="119" t="s">
        <v>182</v>
      </c>
      <c r="E9798" s="111" t="s">
        <v>1597</v>
      </c>
      <c r="F9798" s="151"/>
    </row>
    <row r="9799" spans="2:6" s="116" customFormat="1" ht="15.75" customHeight="1">
      <c r="B9799" s="121" t="s">
        <v>1618</v>
      </c>
      <c r="C9799" s="118" t="s">
        <v>40</v>
      </c>
      <c r="D9799" s="119" t="s">
        <v>1192</v>
      </c>
      <c r="E9799" s="111" t="s">
        <v>1597</v>
      </c>
      <c r="F9799" s="151"/>
    </row>
    <row r="9800" spans="2:6" s="116" customFormat="1" ht="15.75" customHeight="1">
      <c r="B9800" s="121">
        <v>41727</v>
      </c>
      <c r="C9800" s="118" t="s">
        <v>40</v>
      </c>
      <c r="D9800" s="119" t="s">
        <v>180</v>
      </c>
      <c r="E9800" s="244" t="s">
        <v>1621</v>
      </c>
      <c r="F9800" s="151"/>
    </row>
    <row r="9801" spans="2:6" s="116" customFormat="1" ht="15.75" customHeight="1">
      <c r="B9801" s="121">
        <v>41727</v>
      </c>
      <c r="C9801" s="118" t="s">
        <v>2</v>
      </c>
      <c r="D9801" s="119" t="s">
        <v>182</v>
      </c>
      <c r="E9801" s="244" t="s">
        <v>1621</v>
      </c>
      <c r="F9801" s="151"/>
    </row>
    <row r="9802" spans="2:6" s="116" customFormat="1" ht="15.75" customHeight="1">
      <c r="B9802" s="121">
        <v>41727</v>
      </c>
      <c r="C9802" s="118" t="s">
        <v>155</v>
      </c>
      <c r="D9802" s="119" t="s">
        <v>1110</v>
      </c>
      <c r="E9802" s="244" t="s">
        <v>1621</v>
      </c>
      <c r="F9802" s="151"/>
    </row>
    <row r="9803" spans="2:6" s="116" customFormat="1" ht="15.75" customHeight="1">
      <c r="B9803" s="121">
        <v>41727</v>
      </c>
      <c r="C9803" s="118" t="s">
        <v>40</v>
      </c>
      <c r="D9803" s="119" t="s">
        <v>1349</v>
      </c>
      <c r="E9803" s="245" t="s">
        <v>1621</v>
      </c>
      <c r="F9803" s="151"/>
    </row>
    <row r="9804" spans="2:6" s="116" customFormat="1" ht="15.75" customHeight="1">
      <c r="B9804" s="121">
        <v>41727</v>
      </c>
      <c r="C9804" s="118" t="s">
        <v>40</v>
      </c>
      <c r="D9804" s="119" t="s">
        <v>180</v>
      </c>
      <c r="E9804" s="245" t="s">
        <v>1621</v>
      </c>
      <c r="F9804" s="151"/>
    </row>
    <row r="9805" spans="2:6" s="116" customFormat="1" ht="15.75" customHeight="1">
      <c r="B9805" s="121">
        <v>41727</v>
      </c>
      <c r="C9805" s="118" t="s">
        <v>2</v>
      </c>
      <c r="D9805" s="119" t="s">
        <v>182</v>
      </c>
      <c r="E9805" s="245" t="s">
        <v>1621</v>
      </c>
      <c r="F9805" s="151"/>
    </row>
    <row r="9806" spans="2:6" s="116" customFormat="1" ht="15.75" customHeight="1">
      <c r="B9806" s="121">
        <v>41727</v>
      </c>
      <c r="C9806" s="118" t="s">
        <v>184</v>
      </c>
      <c r="D9806" s="119" t="s">
        <v>2544</v>
      </c>
      <c r="E9806" s="244" t="s">
        <v>1621</v>
      </c>
      <c r="F9806" s="151"/>
    </row>
    <row r="9807" spans="2:6" s="116" customFormat="1" ht="15.75" customHeight="1">
      <c r="B9807" s="121">
        <v>41727</v>
      </c>
      <c r="C9807" s="118" t="s">
        <v>2</v>
      </c>
      <c r="D9807" s="119" t="s">
        <v>182</v>
      </c>
      <c r="E9807" s="245" t="s">
        <v>1621</v>
      </c>
      <c r="F9807" s="151"/>
    </row>
    <row r="9808" spans="2:6" s="116" customFormat="1" ht="15.75" customHeight="1">
      <c r="B9808" s="121">
        <v>41727</v>
      </c>
      <c r="C9808" s="118" t="s">
        <v>184</v>
      </c>
      <c r="D9808" s="119" t="s">
        <v>2550</v>
      </c>
      <c r="E9808" s="244" t="s">
        <v>1621</v>
      </c>
      <c r="F9808" s="151"/>
    </row>
    <row r="9809" spans="2:6" s="116" customFormat="1" ht="15.75" customHeight="1">
      <c r="B9809" s="121">
        <v>41727</v>
      </c>
      <c r="C9809" s="118" t="s">
        <v>1154</v>
      </c>
      <c r="D9809" s="119" t="s">
        <v>1521</v>
      </c>
      <c r="E9809" s="244" t="s">
        <v>1622</v>
      </c>
      <c r="F9809" s="151"/>
    </row>
    <row r="9810" spans="2:6" s="116" customFormat="1" ht="15.75" customHeight="1">
      <c r="B9810" s="121">
        <v>41727</v>
      </c>
      <c r="C9810" s="118" t="s">
        <v>1154</v>
      </c>
      <c r="D9810" s="119" t="s">
        <v>43</v>
      </c>
      <c r="E9810" s="244" t="s">
        <v>1622</v>
      </c>
      <c r="F9810" s="151"/>
    </row>
    <row r="9811" spans="2:6" s="116" customFormat="1" ht="15.75" customHeight="1">
      <c r="B9811" s="121">
        <v>41727</v>
      </c>
      <c r="C9811" s="118" t="s">
        <v>28</v>
      </c>
      <c r="D9811" s="119" t="s">
        <v>1562</v>
      </c>
      <c r="E9811" s="244" t="s">
        <v>1622</v>
      </c>
      <c r="F9811" s="151"/>
    </row>
    <row r="9812" spans="2:6" s="116" customFormat="1" ht="15.75" customHeight="1">
      <c r="B9812" s="121">
        <v>41727</v>
      </c>
      <c r="C9812" s="118" t="s">
        <v>28</v>
      </c>
      <c r="D9812" s="119" t="s">
        <v>181</v>
      </c>
      <c r="E9812" s="244" t="s">
        <v>1622</v>
      </c>
      <c r="F9812" s="151"/>
    </row>
    <row r="9813" spans="2:6" s="116" customFormat="1" ht="15.75" customHeight="1">
      <c r="B9813" s="121">
        <v>41727</v>
      </c>
      <c r="C9813" s="118" t="s">
        <v>1154</v>
      </c>
      <c r="D9813" s="119" t="s">
        <v>43</v>
      </c>
      <c r="E9813" s="244" t="s">
        <v>1622</v>
      </c>
      <c r="F9813" s="151"/>
    </row>
    <row r="9814" spans="2:6" s="116" customFormat="1" ht="15.75" customHeight="1">
      <c r="B9814" s="121">
        <v>41727</v>
      </c>
      <c r="C9814" s="118" t="s">
        <v>184</v>
      </c>
      <c r="D9814" s="119" t="s">
        <v>184</v>
      </c>
      <c r="E9814" s="244" t="s">
        <v>1622</v>
      </c>
      <c r="F9814" s="151"/>
    </row>
    <row r="9815" spans="2:6" s="116" customFormat="1" ht="15.75" customHeight="1">
      <c r="B9815" s="121">
        <v>41729</v>
      </c>
      <c r="C9815" s="118" t="s">
        <v>40</v>
      </c>
      <c r="D9815" s="119" t="s">
        <v>43</v>
      </c>
      <c r="E9815" s="120" t="s">
        <v>1607</v>
      </c>
      <c r="F9815" s="151"/>
    </row>
    <row r="9816" spans="2:6" s="116" customFormat="1" ht="15.75" customHeight="1">
      <c r="B9816" s="121">
        <v>41729</v>
      </c>
      <c r="C9816" s="118" t="s">
        <v>155</v>
      </c>
      <c r="D9816" s="119" t="s">
        <v>1246</v>
      </c>
      <c r="E9816" s="120" t="s">
        <v>1607</v>
      </c>
      <c r="F9816" s="151"/>
    </row>
    <row r="9817" spans="2:6" s="116" customFormat="1" ht="15.75" customHeight="1">
      <c r="B9817" s="121">
        <v>41729</v>
      </c>
      <c r="C9817" s="118" t="s">
        <v>40</v>
      </c>
      <c r="D9817" s="119" t="s">
        <v>1521</v>
      </c>
      <c r="E9817" s="120" t="s">
        <v>1607</v>
      </c>
      <c r="F9817" s="151"/>
    </row>
    <row r="9818" spans="2:6" s="116" customFormat="1" ht="15.75" customHeight="1">
      <c r="B9818" s="121">
        <v>41729</v>
      </c>
      <c r="C9818" s="118" t="s">
        <v>40</v>
      </c>
      <c r="D9818" s="119" t="s">
        <v>180</v>
      </c>
      <c r="E9818" s="117" t="s">
        <v>1607</v>
      </c>
      <c r="F9818" s="151"/>
    </row>
    <row r="9819" spans="2:6" s="116" customFormat="1" ht="15.75" customHeight="1">
      <c r="B9819" s="121">
        <v>41729</v>
      </c>
      <c r="C9819" s="118" t="s">
        <v>28</v>
      </c>
      <c r="D9819" s="119" t="s">
        <v>431</v>
      </c>
      <c r="E9819" s="117" t="s">
        <v>1607</v>
      </c>
      <c r="F9819" s="151"/>
    </row>
    <row r="9820" spans="2:6" s="116" customFormat="1" ht="15.75" customHeight="1">
      <c r="B9820" s="121">
        <v>41729</v>
      </c>
      <c r="C9820" s="118" t="s">
        <v>28</v>
      </c>
      <c r="D9820" s="119" t="s">
        <v>549</v>
      </c>
      <c r="E9820" s="117" t="s">
        <v>1607</v>
      </c>
      <c r="F9820" s="151"/>
    </row>
    <row r="9821" spans="2:6" s="116" customFormat="1" ht="15.75" customHeight="1">
      <c r="B9821" s="121">
        <v>41729</v>
      </c>
      <c r="C9821" s="118" t="s">
        <v>2</v>
      </c>
      <c r="D9821" s="119" t="s">
        <v>1160</v>
      </c>
      <c r="E9821" s="120" t="s">
        <v>1607</v>
      </c>
      <c r="F9821" s="151"/>
    </row>
    <row r="9822" spans="2:6" s="116" customFormat="1" ht="15.75" customHeight="1">
      <c r="B9822" s="121">
        <v>41729</v>
      </c>
      <c r="C9822" s="118" t="s">
        <v>1154</v>
      </c>
      <c r="D9822" s="119" t="s">
        <v>43</v>
      </c>
      <c r="E9822" s="244" t="s">
        <v>1601</v>
      </c>
      <c r="F9822" s="151"/>
    </row>
    <row r="9823" spans="2:6" s="116" customFormat="1" ht="15.75" customHeight="1">
      <c r="B9823" s="121">
        <v>41729</v>
      </c>
      <c r="C9823" s="118" t="s">
        <v>1154</v>
      </c>
      <c r="D9823" s="119" t="s">
        <v>1521</v>
      </c>
      <c r="E9823" s="244" t="s">
        <v>1601</v>
      </c>
      <c r="F9823" s="151"/>
    </row>
    <row r="9824" spans="2:6" s="116" customFormat="1" ht="15.75" customHeight="1">
      <c r="B9824" s="121">
        <v>41729</v>
      </c>
      <c r="C9824" s="118" t="s">
        <v>2</v>
      </c>
      <c r="D9824" s="119" t="s">
        <v>182</v>
      </c>
      <c r="E9824" s="244" t="s">
        <v>1601</v>
      </c>
      <c r="F9824" s="151"/>
    </row>
    <row r="9825" spans="2:6" s="116" customFormat="1" ht="15.75" customHeight="1">
      <c r="B9825" s="121">
        <v>41729</v>
      </c>
      <c r="C9825" s="118" t="s">
        <v>28</v>
      </c>
      <c r="D9825" s="119" t="s">
        <v>126</v>
      </c>
      <c r="E9825" s="244" t="s">
        <v>1601</v>
      </c>
      <c r="F9825" s="151"/>
    </row>
    <row r="9826" spans="2:6" s="116" customFormat="1" ht="15.75" customHeight="1">
      <c r="B9826" s="121">
        <v>41729</v>
      </c>
      <c r="C9826" s="118" t="s">
        <v>40</v>
      </c>
      <c r="D9826" s="119" t="s">
        <v>180</v>
      </c>
      <c r="E9826" s="244" t="s">
        <v>1601</v>
      </c>
      <c r="F9826" s="151"/>
    </row>
    <row r="9827" spans="2:6" s="116" customFormat="1" ht="15.75" customHeight="1">
      <c r="B9827" s="121">
        <v>41729</v>
      </c>
      <c r="C9827" s="118" t="s">
        <v>184</v>
      </c>
      <c r="D9827" s="119" t="s">
        <v>1626</v>
      </c>
      <c r="E9827" s="244" t="s">
        <v>1601</v>
      </c>
      <c r="F9827" s="151"/>
    </row>
    <row r="9828" spans="2:6" s="116" customFormat="1" ht="15.75" customHeight="1">
      <c r="B9828" s="121">
        <v>41729</v>
      </c>
      <c r="C9828" s="118" t="s">
        <v>2</v>
      </c>
      <c r="D9828" s="119" t="s">
        <v>1615</v>
      </c>
      <c r="E9828" s="244" t="s">
        <v>1601</v>
      </c>
      <c r="F9828" s="151"/>
    </row>
    <row r="9829" spans="2:6" s="116" customFormat="1" ht="15.75" customHeight="1">
      <c r="B9829" s="121">
        <v>41729</v>
      </c>
      <c r="C9829" s="118" t="s">
        <v>155</v>
      </c>
      <c r="D9829" s="119" t="s">
        <v>1627</v>
      </c>
      <c r="E9829" s="244" t="s">
        <v>1601</v>
      </c>
      <c r="F9829" s="151"/>
    </row>
    <row r="9830" spans="2:6" s="116" customFormat="1" ht="15.75" customHeight="1">
      <c r="B9830" s="121">
        <v>41729</v>
      </c>
      <c r="C9830" s="118" t="s">
        <v>28</v>
      </c>
      <c r="D9830" s="119" t="s">
        <v>1187</v>
      </c>
      <c r="E9830" s="244" t="s">
        <v>1601</v>
      </c>
      <c r="F9830" s="151"/>
    </row>
    <row r="9831" spans="2:6" s="116" customFormat="1" ht="15.75" customHeight="1">
      <c r="B9831" s="121">
        <v>41729</v>
      </c>
      <c r="C9831" s="118" t="s">
        <v>40</v>
      </c>
      <c r="D9831" s="119" t="s">
        <v>1628</v>
      </c>
      <c r="E9831" s="244" t="s">
        <v>1601</v>
      </c>
      <c r="F9831" s="151"/>
    </row>
    <row r="9832" spans="2:6" s="116" customFormat="1" ht="15.75" customHeight="1">
      <c r="B9832" s="121">
        <v>41729</v>
      </c>
      <c r="C9832" s="118" t="s">
        <v>40</v>
      </c>
      <c r="D9832" s="119" t="s">
        <v>180</v>
      </c>
      <c r="E9832" s="120" t="s">
        <v>1600</v>
      </c>
      <c r="F9832" s="151"/>
    </row>
    <row r="9833" spans="2:6" s="116" customFormat="1" ht="15.75" customHeight="1">
      <c r="B9833" s="121">
        <v>41729</v>
      </c>
      <c r="C9833" s="118" t="s">
        <v>184</v>
      </c>
      <c r="D9833" s="119" t="s">
        <v>2544</v>
      </c>
      <c r="E9833" s="120" t="s">
        <v>1600</v>
      </c>
      <c r="F9833" s="151"/>
    </row>
    <row r="9834" spans="2:6" s="116" customFormat="1" ht="15.75" customHeight="1">
      <c r="B9834" s="121">
        <v>41729</v>
      </c>
      <c r="C9834" s="118" t="s">
        <v>2</v>
      </c>
      <c r="D9834" s="119" t="s">
        <v>182</v>
      </c>
      <c r="E9834" s="120" t="s">
        <v>1600</v>
      </c>
      <c r="F9834" s="151"/>
    </row>
    <row r="9835" spans="2:6" s="116" customFormat="1" ht="15.75" customHeight="1">
      <c r="B9835" s="121">
        <v>41729</v>
      </c>
      <c r="C9835" s="118" t="s">
        <v>40</v>
      </c>
      <c r="D9835" s="119" t="s">
        <v>180</v>
      </c>
      <c r="E9835" s="117" t="s">
        <v>1600</v>
      </c>
      <c r="F9835" s="151"/>
    </row>
    <row r="9836" spans="2:6" s="116" customFormat="1" ht="15.75" customHeight="1">
      <c r="B9836" s="121">
        <v>41729</v>
      </c>
      <c r="C9836" s="118" t="s">
        <v>94</v>
      </c>
      <c r="D9836" s="119" t="s">
        <v>1108</v>
      </c>
      <c r="E9836" s="117" t="s">
        <v>1600</v>
      </c>
      <c r="F9836" s="151"/>
    </row>
    <row r="9837" spans="2:6" s="116" customFormat="1" ht="15.75" customHeight="1">
      <c r="B9837" s="121">
        <v>41729</v>
      </c>
      <c r="C9837" s="118" t="s">
        <v>2</v>
      </c>
      <c r="D9837" s="119" t="s">
        <v>182</v>
      </c>
      <c r="E9837" s="117" t="s">
        <v>1600</v>
      </c>
      <c r="F9837" s="151"/>
    </row>
    <row r="9838" spans="2:6" s="116" customFormat="1" ht="15.75" customHeight="1">
      <c r="B9838" s="121">
        <v>41729</v>
      </c>
      <c r="C9838" s="118" t="s">
        <v>40</v>
      </c>
      <c r="D9838" s="119" t="s">
        <v>43</v>
      </c>
      <c r="E9838" s="120" t="s">
        <v>1600</v>
      </c>
      <c r="F9838" s="151"/>
    </row>
    <row r="9839" spans="2:6" s="116" customFormat="1" ht="15.75" customHeight="1">
      <c r="B9839" s="121" t="s">
        <v>1629</v>
      </c>
      <c r="C9839" s="118" t="s">
        <v>2</v>
      </c>
      <c r="D9839" s="119" t="s">
        <v>1403</v>
      </c>
      <c r="E9839" s="120" t="s">
        <v>1600</v>
      </c>
      <c r="F9839" s="151"/>
    </row>
    <row r="9840" spans="2:6" s="116" customFormat="1" ht="15.75" customHeight="1">
      <c r="B9840" s="121" t="s">
        <v>1629</v>
      </c>
      <c r="C9840" s="118" t="s">
        <v>40</v>
      </c>
      <c r="D9840" s="119" t="s">
        <v>180</v>
      </c>
      <c r="E9840" s="120" t="s">
        <v>1600</v>
      </c>
      <c r="F9840" s="151"/>
    </row>
    <row r="9841" spans="2:6" s="116" customFormat="1" ht="15.75" customHeight="1">
      <c r="B9841" s="121" t="s">
        <v>1629</v>
      </c>
      <c r="C9841" s="118" t="s">
        <v>184</v>
      </c>
      <c r="D9841" s="119" t="s">
        <v>2544</v>
      </c>
      <c r="E9841" s="120" t="s">
        <v>1600</v>
      </c>
      <c r="F9841" s="151"/>
    </row>
    <row r="9842" spans="2:6" s="116" customFormat="1" ht="15.75" customHeight="1">
      <c r="B9842" s="121" t="s">
        <v>1629</v>
      </c>
      <c r="C9842" s="118" t="s">
        <v>40</v>
      </c>
      <c r="D9842" s="119" t="s">
        <v>180</v>
      </c>
      <c r="E9842" s="117" t="s">
        <v>1600</v>
      </c>
      <c r="F9842" s="151"/>
    </row>
    <row r="9843" spans="2:6" s="116" customFormat="1" ht="15.75" customHeight="1">
      <c r="B9843" s="121" t="s">
        <v>1629</v>
      </c>
      <c r="C9843" s="118" t="s">
        <v>2</v>
      </c>
      <c r="D9843" s="119" t="s">
        <v>182</v>
      </c>
      <c r="E9843" s="117" t="s">
        <v>1600</v>
      </c>
      <c r="F9843" s="151"/>
    </row>
    <row r="9844" spans="2:6" s="116" customFormat="1" ht="15.75" customHeight="1">
      <c r="B9844" s="121" t="s">
        <v>1629</v>
      </c>
      <c r="C9844" s="118" t="s">
        <v>956</v>
      </c>
      <c r="D9844" s="119" t="s">
        <v>1358</v>
      </c>
      <c r="E9844" s="117" t="s">
        <v>1600</v>
      </c>
      <c r="F9844" s="151"/>
    </row>
    <row r="9845" spans="2:6" s="116" customFormat="1" ht="15.75" customHeight="1">
      <c r="B9845" s="121" t="s">
        <v>1629</v>
      </c>
      <c r="C9845" s="118" t="s">
        <v>2</v>
      </c>
      <c r="D9845" s="119" t="s">
        <v>182</v>
      </c>
      <c r="E9845" s="120" t="s">
        <v>1600</v>
      </c>
      <c r="F9845" s="151"/>
    </row>
    <row r="9846" spans="2:6" s="116" customFormat="1" ht="15.75" customHeight="1">
      <c r="B9846" s="121" t="s">
        <v>1629</v>
      </c>
      <c r="C9846" s="118" t="s">
        <v>2</v>
      </c>
      <c r="D9846" s="119" t="s">
        <v>182</v>
      </c>
      <c r="E9846" s="117" t="s">
        <v>1600</v>
      </c>
      <c r="F9846" s="151"/>
    </row>
    <row r="9847" spans="2:6" s="116" customFormat="1" ht="15.75" customHeight="1">
      <c r="B9847" s="121" t="s">
        <v>1629</v>
      </c>
      <c r="C9847" s="118" t="s">
        <v>28</v>
      </c>
      <c r="D9847" s="119" t="s">
        <v>107</v>
      </c>
      <c r="E9847" s="120" t="s">
        <v>1600</v>
      </c>
      <c r="F9847" s="151"/>
    </row>
    <row r="9848" spans="2:6" s="116" customFormat="1" ht="15.75" customHeight="1">
      <c r="B9848" s="121" t="s">
        <v>1629</v>
      </c>
      <c r="C9848" s="118" t="s">
        <v>2</v>
      </c>
      <c r="D9848" s="119" t="s">
        <v>182</v>
      </c>
      <c r="E9848" s="111" t="s">
        <v>1600</v>
      </c>
      <c r="F9848" s="151"/>
    </row>
    <row r="9849" spans="2:6" s="116" customFormat="1" ht="15.75" customHeight="1">
      <c r="B9849" s="121" t="s">
        <v>1629</v>
      </c>
      <c r="C9849" s="118" t="s">
        <v>2</v>
      </c>
      <c r="D9849" s="119" t="s">
        <v>1198</v>
      </c>
      <c r="E9849" s="112" t="s">
        <v>1600</v>
      </c>
      <c r="F9849" s="151"/>
    </row>
    <row r="9850" spans="2:6" s="116" customFormat="1" ht="15.75" customHeight="1">
      <c r="B9850" s="121" t="s">
        <v>1629</v>
      </c>
      <c r="C9850" s="118" t="s">
        <v>40</v>
      </c>
      <c r="D9850" s="119" t="s">
        <v>43</v>
      </c>
      <c r="E9850" s="112" t="s">
        <v>1600</v>
      </c>
      <c r="F9850" s="151"/>
    </row>
    <row r="9851" spans="2:6" s="116" customFormat="1" ht="15.75" customHeight="1">
      <c r="B9851" s="121" t="s">
        <v>1629</v>
      </c>
      <c r="C9851" s="118" t="s">
        <v>40</v>
      </c>
      <c r="D9851" s="119" t="s">
        <v>43</v>
      </c>
      <c r="E9851" s="250" t="s">
        <v>1601</v>
      </c>
      <c r="F9851" s="151"/>
    </row>
    <row r="9852" spans="2:6" s="116" customFormat="1" ht="15.75" customHeight="1">
      <c r="B9852" s="121" t="s">
        <v>1629</v>
      </c>
      <c r="C9852" s="118" t="s">
        <v>40</v>
      </c>
      <c r="D9852" s="119" t="s">
        <v>1451</v>
      </c>
      <c r="E9852" s="120" t="s">
        <v>1601</v>
      </c>
      <c r="F9852" s="151"/>
    </row>
    <row r="9853" spans="2:6" s="116" customFormat="1" ht="15.75" customHeight="1">
      <c r="B9853" s="121" t="s">
        <v>1629</v>
      </c>
      <c r="C9853" s="118" t="s">
        <v>2</v>
      </c>
      <c r="D9853" s="119" t="s">
        <v>182</v>
      </c>
      <c r="E9853" s="120" t="s">
        <v>1601</v>
      </c>
      <c r="F9853" s="151"/>
    </row>
    <row r="9854" spans="2:6" s="116" customFormat="1" ht="15.75" customHeight="1">
      <c r="B9854" s="121" t="s">
        <v>1629</v>
      </c>
      <c r="C9854" s="118" t="s">
        <v>94</v>
      </c>
      <c r="D9854" s="119" t="s">
        <v>1108</v>
      </c>
      <c r="E9854" s="120" t="s">
        <v>1601</v>
      </c>
      <c r="F9854" s="151"/>
    </row>
    <row r="9855" spans="2:6" s="116" customFormat="1" ht="15.75" customHeight="1">
      <c r="B9855" s="121" t="s">
        <v>1629</v>
      </c>
      <c r="C9855" s="118" t="s">
        <v>40</v>
      </c>
      <c r="D9855" s="119" t="s">
        <v>43</v>
      </c>
      <c r="E9855" s="120" t="s">
        <v>1601</v>
      </c>
      <c r="F9855" s="151"/>
    </row>
    <row r="9856" spans="2:6" s="116" customFormat="1" ht="15.75" customHeight="1">
      <c r="B9856" s="121" t="s">
        <v>1629</v>
      </c>
      <c r="C9856" s="118" t="s">
        <v>40</v>
      </c>
      <c r="D9856" s="119" t="s">
        <v>1581</v>
      </c>
      <c r="E9856" s="120" t="s">
        <v>1601</v>
      </c>
      <c r="F9856" s="151"/>
    </row>
    <row r="9857" spans="2:6" s="116" customFormat="1" ht="15.75" customHeight="1">
      <c r="B9857" s="121" t="s">
        <v>1629</v>
      </c>
      <c r="C9857" s="118" t="s">
        <v>40</v>
      </c>
      <c r="D9857" s="119" t="s">
        <v>1581</v>
      </c>
      <c r="E9857" s="120" t="s">
        <v>1601</v>
      </c>
      <c r="F9857" s="151"/>
    </row>
    <row r="9858" spans="2:6" s="116" customFormat="1" ht="15.75" customHeight="1">
      <c r="B9858" s="121" t="s">
        <v>1629</v>
      </c>
      <c r="C9858" s="118" t="s">
        <v>392</v>
      </c>
      <c r="D9858" s="118" t="s">
        <v>1115</v>
      </c>
      <c r="E9858" s="120" t="s">
        <v>1601</v>
      </c>
      <c r="F9858" s="151"/>
    </row>
    <row r="9859" spans="2:6" s="116" customFormat="1" ht="15.75" customHeight="1">
      <c r="B9859" s="121" t="s">
        <v>1629</v>
      </c>
      <c r="C9859" s="118" t="s">
        <v>94</v>
      </c>
      <c r="D9859" s="118" t="s">
        <v>1108</v>
      </c>
      <c r="E9859" s="120" t="s">
        <v>1601</v>
      </c>
      <c r="F9859" s="151"/>
    </row>
    <row r="9860" spans="2:6" s="116" customFormat="1" ht="15.75" customHeight="1">
      <c r="B9860" s="121" t="s">
        <v>1629</v>
      </c>
      <c r="C9860" s="118" t="s">
        <v>184</v>
      </c>
      <c r="D9860" s="118" t="s">
        <v>2546</v>
      </c>
      <c r="E9860" s="120" t="s">
        <v>1601</v>
      </c>
      <c r="F9860" s="151"/>
    </row>
    <row r="9861" spans="2:6" s="116" customFormat="1" ht="15.75" customHeight="1">
      <c r="B9861" s="121" t="s">
        <v>1629</v>
      </c>
      <c r="C9861" s="118" t="s">
        <v>184</v>
      </c>
      <c r="D9861" s="119" t="s">
        <v>2546</v>
      </c>
      <c r="E9861" s="243" t="s">
        <v>1607</v>
      </c>
      <c r="F9861" s="151"/>
    </row>
    <row r="9862" spans="2:6" s="116" customFormat="1" ht="15.75" customHeight="1">
      <c r="B9862" s="121" t="s">
        <v>1629</v>
      </c>
      <c r="C9862" s="118" t="s">
        <v>2</v>
      </c>
      <c r="D9862" s="119" t="s">
        <v>1630</v>
      </c>
      <c r="E9862" s="243" t="s">
        <v>1607</v>
      </c>
      <c r="F9862" s="151"/>
    </row>
    <row r="9863" spans="2:6" s="116" customFormat="1" ht="15.75" customHeight="1">
      <c r="B9863" s="121" t="s">
        <v>1629</v>
      </c>
      <c r="C9863" s="118" t="s">
        <v>2</v>
      </c>
      <c r="D9863" s="119" t="s">
        <v>1510</v>
      </c>
      <c r="E9863" s="243" t="s">
        <v>1607</v>
      </c>
      <c r="F9863" s="151"/>
    </row>
    <row r="9864" spans="2:6" s="116" customFormat="1" ht="15.75" customHeight="1">
      <c r="B9864" s="121" t="s">
        <v>1629</v>
      </c>
      <c r="C9864" s="118" t="s">
        <v>40</v>
      </c>
      <c r="D9864" s="119" t="s">
        <v>180</v>
      </c>
      <c r="E9864" s="243" t="s">
        <v>1607</v>
      </c>
      <c r="F9864" s="151"/>
    </row>
    <row r="9865" spans="2:6" s="116" customFormat="1" ht="15.75" customHeight="1">
      <c r="B9865" s="121" t="s">
        <v>1629</v>
      </c>
      <c r="C9865" s="118" t="s">
        <v>392</v>
      </c>
      <c r="D9865" s="119" t="s">
        <v>1115</v>
      </c>
      <c r="E9865" s="243" t="s">
        <v>1607</v>
      </c>
      <c r="F9865" s="151"/>
    </row>
    <row r="9866" spans="2:6" s="116" customFormat="1" ht="15.75" customHeight="1">
      <c r="B9866" s="121" t="s">
        <v>1629</v>
      </c>
      <c r="C9866" s="118" t="s">
        <v>28</v>
      </c>
      <c r="D9866" s="119" t="s">
        <v>181</v>
      </c>
      <c r="E9866" s="243" t="s">
        <v>1607</v>
      </c>
      <c r="F9866" s="151"/>
    </row>
    <row r="9867" spans="2:6" s="116" customFormat="1" ht="15.75" customHeight="1">
      <c r="B9867" s="121" t="s">
        <v>1629</v>
      </c>
      <c r="C9867" s="118" t="s">
        <v>40</v>
      </c>
      <c r="D9867" s="119" t="s">
        <v>43</v>
      </c>
      <c r="E9867" s="243" t="s">
        <v>1607</v>
      </c>
      <c r="F9867" s="151"/>
    </row>
    <row r="9868" spans="2:6" s="116" customFormat="1" ht="15.75" customHeight="1">
      <c r="B9868" s="121" t="s">
        <v>1629</v>
      </c>
      <c r="C9868" s="118" t="s">
        <v>28</v>
      </c>
      <c r="D9868" s="119" t="s">
        <v>1287</v>
      </c>
      <c r="E9868" s="243" t="s">
        <v>1607</v>
      </c>
      <c r="F9868" s="151"/>
    </row>
    <row r="9869" spans="2:6" s="116" customFormat="1" ht="15.75" customHeight="1">
      <c r="B9869" s="121" t="s">
        <v>1631</v>
      </c>
      <c r="C9869" s="118" t="s">
        <v>2</v>
      </c>
      <c r="D9869" s="119" t="s">
        <v>182</v>
      </c>
      <c r="E9869" s="120" t="s">
        <v>1600</v>
      </c>
      <c r="F9869" s="151"/>
    </row>
    <row r="9870" spans="2:6" s="116" customFormat="1" ht="15.75" customHeight="1">
      <c r="B9870" s="121" t="s">
        <v>1631</v>
      </c>
      <c r="C9870" s="118" t="s">
        <v>392</v>
      </c>
      <c r="D9870" s="119" t="s">
        <v>1115</v>
      </c>
      <c r="E9870" s="120" t="s">
        <v>1600</v>
      </c>
      <c r="F9870" s="151"/>
    </row>
    <row r="9871" spans="2:6" s="116" customFormat="1" ht="15.75" customHeight="1">
      <c r="B9871" s="121" t="s">
        <v>1631</v>
      </c>
      <c r="C9871" s="118" t="s">
        <v>40</v>
      </c>
      <c r="D9871" s="119" t="s">
        <v>180</v>
      </c>
      <c r="E9871" s="120" t="s">
        <v>1600</v>
      </c>
      <c r="F9871" s="151"/>
    </row>
    <row r="9872" spans="2:6" s="116" customFormat="1" ht="15.75" customHeight="1">
      <c r="B9872" s="121" t="s">
        <v>1631</v>
      </c>
      <c r="C9872" s="118" t="s">
        <v>40</v>
      </c>
      <c r="D9872" s="119" t="s">
        <v>180</v>
      </c>
      <c r="E9872" s="117" t="s">
        <v>1600</v>
      </c>
      <c r="F9872" s="151"/>
    </row>
    <row r="9873" spans="2:6" s="116" customFormat="1" ht="15.75" customHeight="1">
      <c r="B9873" s="121" t="s">
        <v>1631</v>
      </c>
      <c r="C9873" s="118" t="s">
        <v>40</v>
      </c>
      <c r="D9873" s="119" t="s">
        <v>180</v>
      </c>
      <c r="E9873" s="117" t="s">
        <v>1600</v>
      </c>
      <c r="F9873" s="151"/>
    </row>
    <row r="9874" spans="2:6" s="116" customFormat="1" ht="15.75" customHeight="1">
      <c r="B9874" s="121" t="s">
        <v>1631</v>
      </c>
      <c r="C9874" s="118" t="s">
        <v>392</v>
      </c>
      <c r="D9874" s="119" t="s">
        <v>1115</v>
      </c>
      <c r="E9874" s="117" t="s">
        <v>1600</v>
      </c>
      <c r="F9874" s="151"/>
    </row>
    <row r="9875" spans="2:6" s="116" customFormat="1" ht="15.75" customHeight="1">
      <c r="B9875" s="121" t="s">
        <v>1631</v>
      </c>
      <c r="C9875" s="118" t="s">
        <v>40</v>
      </c>
      <c r="D9875" s="119" t="s">
        <v>180</v>
      </c>
      <c r="E9875" s="120" t="s">
        <v>1600</v>
      </c>
      <c r="F9875" s="151"/>
    </row>
    <row r="9876" spans="2:6" s="116" customFormat="1" ht="15.75" customHeight="1">
      <c r="B9876" s="121" t="s">
        <v>1631</v>
      </c>
      <c r="C9876" s="118" t="s">
        <v>28</v>
      </c>
      <c r="D9876" s="119" t="s">
        <v>126</v>
      </c>
      <c r="E9876" s="117" t="s">
        <v>1600</v>
      </c>
      <c r="F9876" s="151"/>
    </row>
    <row r="9877" spans="2:6" s="116" customFormat="1" ht="15.75" customHeight="1">
      <c r="B9877" s="121" t="s">
        <v>1631</v>
      </c>
      <c r="C9877" s="118" t="s">
        <v>40</v>
      </c>
      <c r="D9877" s="119" t="s">
        <v>43</v>
      </c>
      <c r="E9877" s="120" t="s">
        <v>1600</v>
      </c>
      <c r="F9877" s="151"/>
    </row>
    <row r="9878" spans="2:6" s="116" customFormat="1" ht="15.75" customHeight="1">
      <c r="B9878" s="121" t="s">
        <v>1631</v>
      </c>
      <c r="C9878" s="118" t="s">
        <v>40</v>
      </c>
      <c r="D9878" s="119" t="s">
        <v>180</v>
      </c>
      <c r="E9878" s="111" t="s">
        <v>1600</v>
      </c>
      <c r="F9878" s="151"/>
    </row>
    <row r="9879" spans="2:6" s="116" customFormat="1" ht="15.75" customHeight="1">
      <c r="B9879" s="121" t="s">
        <v>1631</v>
      </c>
      <c r="C9879" s="118" t="s">
        <v>2</v>
      </c>
      <c r="D9879" s="119" t="s">
        <v>182</v>
      </c>
      <c r="E9879" s="112" t="s">
        <v>1600</v>
      </c>
      <c r="F9879" s="151"/>
    </row>
    <row r="9880" spans="2:6" s="116" customFormat="1" ht="15.75" customHeight="1">
      <c r="B9880" s="121" t="s">
        <v>1631</v>
      </c>
      <c r="C9880" s="118" t="s">
        <v>40</v>
      </c>
      <c r="D9880" s="119" t="s">
        <v>180</v>
      </c>
      <c r="E9880" s="112" t="s">
        <v>1600</v>
      </c>
      <c r="F9880" s="151"/>
    </row>
    <row r="9881" spans="2:6" s="116" customFormat="1" ht="15.75" customHeight="1">
      <c r="B9881" s="121" t="s">
        <v>1631</v>
      </c>
      <c r="C9881" s="118" t="s">
        <v>28</v>
      </c>
      <c r="D9881" s="119" t="s">
        <v>107</v>
      </c>
      <c r="E9881" s="163" t="s">
        <v>1600</v>
      </c>
      <c r="F9881" s="151"/>
    </row>
    <row r="9882" spans="2:6" s="116" customFormat="1" ht="15.75" customHeight="1">
      <c r="B9882" s="121" t="s">
        <v>1631</v>
      </c>
      <c r="C9882" s="118" t="s">
        <v>155</v>
      </c>
      <c r="D9882" s="119" t="s">
        <v>1503</v>
      </c>
      <c r="E9882" s="120" t="s">
        <v>1601</v>
      </c>
      <c r="F9882" s="151"/>
    </row>
    <row r="9883" spans="2:6" s="116" customFormat="1" ht="15.75" customHeight="1">
      <c r="B9883" s="121" t="s">
        <v>1631</v>
      </c>
      <c r="C9883" s="118" t="s">
        <v>184</v>
      </c>
      <c r="D9883" s="119" t="s">
        <v>2545</v>
      </c>
      <c r="E9883" s="120" t="s">
        <v>1601</v>
      </c>
      <c r="F9883" s="151"/>
    </row>
    <row r="9884" spans="2:6" s="116" customFormat="1" ht="15.75" customHeight="1">
      <c r="B9884" s="121" t="s">
        <v>1631</v>
      </c>
      <c r="C9884" s="118" t="s">
        <v>28</v>
      </c>
      <c r="D9884" s="119" t="s">
        <v>107</v>
      </c>
      <c r="E9884" s="120" t="s">
        <v>1601</v>
      </c>
      <c r="F9884" s="151"/>
    </row>
    <row r="9885" spans="2:6" s="116" customFormat="1" ht="15.75" customHeight="1">
      <c r="B9885" s="121" t="s">
        <v>1631</v>
      </c>
      <c r="C9885" s="118" t="s">
        <v>40</v>
      </c>
      <c r="D9885" s="119" t="s">
        <v>43</v>
      </c>
      <c r="E9885" s="120" t="s">
        <v>1601</v>
      </c>
      <c r="F9885" s="151"/>
    </row>
    <row r="9886" spans="2:6" s="116" customFormat="1" ht="15.75" customHeight="1">
      <c r="B9886" s="121" t="s">
        <v>1631</v>
      </c>
      <c r="C9886" s="118" t="s">
        <v>392</v>
      </c>
      <c r="D9886" s="119" t="s">
        <v>1115</v>
      </c>
      <c r="E9886" s="120" t="s">
        <v>1601</v>
      </c>
      <c r="F9886" s="151"/>
    </row>
    <row r="9887" spans="2:6" s="116" customFormat="1" ht="15.75" customHeight="1">
      <c r="B9887" s="121" t="s">
        <v>1631</v>
      </c>
      <c r="C9887" s="118" t="s">
        <v>94</v>
      </c>
      <c r="D9887" s="119" t="s">
        <v>1196</v>
      </c>
      <c r="E9887" s="120" t="s">
        <v>1601</v>
      </c>
      <c r="F9887" s="151"/>
    </row>
    <row r="9888" spans="2:6" s="116" customFormat="1" ht="15.75" customHeight="1">
      <c r="B9888" s="121" t="s">
        <v>1631</v>
      </c>
      <c r="C9888" s="118" t="s">
        <v>40</v>
      </c>
      <c r="D9888" s="119" t="s">
        <v>180</v>
      </c>
      <c r="E9888" s="120" t="s">
        <v>1601</v>
      </c>
      <c r="F9888" s="151"/>
    </row>
    <row r="9889" spans="2:6" s="116" customFormat="1" ht="15.75" customHeight="1">
      <c r="B9889" s="121" t="s">
        <v>1631</v>
      </c>
      <c r="C9889" s="118" t="s">
        <v>40</v>
      </c>
      <c r="D9889" s="119" t="s">
        <v>43</v>
      </c>
      <c r="E9889" s="120" t="s">
        <v>1601</v>
      </c>
      <c r="F9889" s="151"/>
    </row>
    <row r="9890" spans="2:6" s="116" customFormat="1" ht="15.75" customHeight="1">
      <c r="B9890" s="121" t="s">
        <v>1631</v>
      </c>
      <c r="C9890" s="118" t="s">
        <v>40</v>
      </c>
      <c r="D9890" s="119" t="s">
        <v>180</v>
      </c>
      <c r="E9890" s="120" t="s">
        <v>1601</v>
      </c>
      <c r="F9890" s="151"/>
    </row>
    <row r="9891" spans="2:6" s="116" customFormat="1" ht="15.75" customHeight="1">
      <c r="B9891" s="121" t="s">
        <v>1631</v>
      </c>
      <c r="C9891" s="118" t="s">
        <v>2</v>
      </c>
      <c r="D9891" s="119" t="s">
        <v>182</v>
      </c>
      <c r="E9891" s="120" t="s">
        <v>1601</v>
      </c>
      <c r="F9891" s="151"/>
    </row>
    <row r="9892" spans="2:6" s="116" customFormat="1" ht="15.75" customHeight="1">
      <c r="B9892" s="121" t="s">
        <v>1631</v>
      </c>
      <c r="C9892" s="118" t="s">
        <v>40</v>
      </c>
      <c r="D9892" s="119" t="s">
        <v>43</v>
      </c>
      <c r="E9892" s="120" t="s">
        <v>1601</v>
      </c>
      <c r="F9892" s="151"/>
    </row>
    <row r="9893" spans="2:6" s="116" customFormat="1" ht="15.75" customHeight="1">
      <c r="B9893" s="121" t="s">
        <v>1631</v>
      </c>
      <c r="C9893" s="118" t="s">
        <v>40</v>
      </c>
      <c r="D9893" s="119" t="s">
        <v>180</v>
      </c>
      <c r="E9893" s="120" t="s">
        <v>1601</v>
      </c>
      <c r="F9893" s="151"/>
    </row>
    <row r="9894" spans="2:6" s="116" customFormat="1" ht="15.75" customHeight="1">
      <c r="B9894" s="121" t="s">
        <v>1631</v>
      </c>
      <c r="C9894" s="118" t="s">
        <v>2</v>
      </c>
      <c r="D9894" s="119" t="s">
        <v>182</v>
      </c>
      <c r="E9894" s="120" t="s">
        <v>1601</v>
      </c>
      <c r="F9894" s="151"/>
    </row>
    <row r="9895" spans="2:6" s="116" customFormat="1" ht="15.75" customHeight="1">
      <c r="B9895" s="121" t="s">
        <v>1631</v>
      </c>
      <c r="C9895" s="118" t="s">
        <v>2</v>
      </c>
      <c r="D9895" s="119" t="s">
        <v>1198</v>
      </c>
      <c r="E9895" s="24" t="s">
        <v>1597</v>
      </c>
      <c r="F9895" s="151"/>
    </row>
    <row r="9896" spans="2:6" s="116" customFormat="1" ht="15.75" customHeight="1">
      <c r="B9896" s="121" t="s">
        <v>1631</v>
      </c>
      <c r="C9896" s="118" t="s">
        <v>392</v>
      </c>
      <c r="D9896" s="119" t="s">
        <v>1115</v>
      </c>
      <c r="E9896" s="24" t="s">
        <v>1597</v>
      </c>
      <c r="F9896" s="151"/>
    </row>
    <row r="9897" spans="2:6" s="116" customFormat="1" ht="15.75" customHeight="1">
      <c r="B9897" s="121" t="s">
        <v>1631</v>
      </c>
      <c r="C9897" s="118" t="s">
        <v>28</v>
      </c>
      <c r="D9897" s="119" t="s">
        <v>1356</v>
      </c>
      <c r="E9897" s="24" t="s">
        <v>1597</v>
      </c>
      <c r="F9897" s="151"/>
    </row>
    <row r="9898" spans="2:6" s="116" customFormat="1" ht="15.75" customHeight="1">
      <c r="B9898" s="121" t="s">
        <v>1631</v>
      </c>
      <c r="C9898" s="118" t="s">
        <v>2</v>
      </c>
      <c r="D9898" s="119" t="s">
        <v>1380</v>
      </c>
      <c r="E9898" s="24" t="s">
        <v>1597</v>
      </c>
      <c r="F9898" s="151"/>
    </row>
    <row r="9899" spans="2:6" s="116" customFormat="1" ht="15.75" customHeight="1">
      <c r="B9899" s="121" t="s">
        <v>1631</v>
      </c>
      <c r="C9899" s="118" t="s">
        <v>28</v>
      </c>
      <c r="D9899" s="119" t="s">
        <v>181</v>
      </c>
      <c r="E9899" s="24" t="s">
        <v>1597</v>
      </c>
      <c r="F9899" s="151"/>
    </row>
    <row r="9900" spans="2:6" s="116" customFormat="1" ht="15.75" customHeight="1">
      <c r="B9900" s="121" t="s">
        <v>1631</v>
      </c>
      <c r="C9900" s="118" t="s">
        <v>40</v>
      </c>
      <c r="D9900" s="119" t="s">
        <v>180</v>
      </c>
      <c r="E9900" s="24" t="s">
        <v>1597</v>
      </c>
      <c r="F9900" s="151"/>
    </row>
    <row r="9901" spans="2:6" s="116" customFormat="1" ht="15.75" customHeight="1">
      <c r="B9901" s="121" t="s">
        <v>1631</v>
      </c>
      <c r="C9901" s="118" t="s">
        <v>40</v>
      </c>
      <c r="D9901" s="119" t="s">
        <v>1473</v>
      </c>
      <c r="E9901" s="24" t="s">
        <v>1597</v>
      </c>
      <c r="F9901" s="151"/>
    </row>
    <row r="9902" spans="2:6" s="116" customFormat="1" ht="15.75" customHeight="1">
      <c r="B9902" s="121" t="s">
        <v>1631</v>
      </c>
      <c r="C9902" s="118" t="s">
        <v>2</v>
      </c>
      <c r="D9902" s="119" t="s">
        <v>1632</v>
      </c>
      <c r="E9902" s="24" t="s">
        <v>1597</v>
      </c>
      <c r="F9902" s="151"/>
    </row>
    <row r="9903" spans="2:6" s="116" customFormat="1" ht="15.75" customHeight="1">
      <c r="B9903" s="121" t="s">
        <v>1631</v>
      </c>
      <c r="C9903" s="118" t="s">
        <v>2</v>
      </c>
      <c r="D9903" s="119" t="s">
        <v>1380</v>
      </c>
      <c r="E9903" s="24" t="s">
        <v>1597</v>
      </c>
      <c r="F9903" s="151"/>
    </row>
    <row r="9904" spans="2:6" s="116" customFormat="1" ht="15.75" customHeight="1">
      <c r="B9904" s="121" t="s">
        <v>1631</v>
      </c>
      <c r="C9904" s="118" t="s">
        <v>184</v>
      </c>
      <c r="D9904" s="119" t="s">
        <v>2550</v>
      </c>
      <c r="E9904" s="24" t="s">
        <v>1597</v>
      </c>
      <c r="F9904" s="151"/>
    </row>
    <row r="9905" spans="2:6" s="116" customFormat="1" ht="15.75" customHeight="1">
      <c r="B9905" s="121" t="s">
        <v>1633</v>
      </c>
      <c r="C9905" s="118" t="s">
        <v>392</v>
      </c>
      <c r="D9905" s="119" t="s">
        <v>1115</v>
      </c>
      <c r="E9905" s="120" t="s">
        <v>1600</v>
      </c>
      <c r="F9905" s="151"/>
    </row>
    <row r="9906" spans="2:6" s="116" customFormat="1" ht="15.75" customHeight="1">
      <c r="B9906" s="121" t="s">
        <v>1633</v>
      </c>
      <c r="C9906" s="118" t="s">
        <v>40</v>
      </c>
      <c r="D9906" s="119" t="s">
        <v>180</v>
      </c>
      <c r="E9906" s="120" t="s">
        <v>1600</v>
      </c>
      <c r="F9906" s="151"/>
    </row>
    <row r="9907" spans="2:6" s="116" customFormat="1" ht="15.75" customHeight="1">
      <c r="B9907" s="121" t="s">
        <v>1633</v>
      </c>
      <c r="C9907" s="118" t="s">
        <v>40</v>
      </c>
      <c r="D9907" s="119" t="s">
        <v>180</v>
      </c>
      <c r="E9907" s="120" t="s">
        <v>1600</v>
      </c>
      <c r="F9907" s="151"/>
    </row>
    <row r="9908" spans="2:6" s="116" customFormat="1" ht="15.75" customHeight="1">
      <c r="B9908" s="121" t="s">
        <v>1633</v>
      </c>
      <c r="C9908" s="118" t="s">
        <v>28</v>
      </c>
      <c r="D9908" s="119" t="s">
        <v>107</v>
      </c>
      <c r="E9908" s="117" t="s">
        <v>1600</v>
      </c>
      <c r="F9908" s="151"/>
    </row>
    <row r="9909" spans="2:6" s="116" customFormat="1" ht="15.75" customHeight="1">
      <c r="B9909" s="121" t="s">
        <v>1633</v>
      </c>
      <c r="C9909" s="118" t="s">
        <v>184</v>
      </c>
      <c r="D9909" s="119" t="s">
        <v>2550</v>
      </c>
      <c r="E9909" s="117" t="s">
        <v>1600</v>
      </c>
      <c r="F9909" s="151"/>
    </row>
    <row r="9910" spans="2:6" s="116" customFormat="1" ht="15.75" customHeight="1">
      <c r="B9910" s="121" t="s">
        <v>1633</v>
      </c>
      <c r="C9910" s="118" t="s">
        <v>2</v>
      </c>
      <c r="D9910" s="119" t="s">
        <v>1403</v>
      </c>
      <c r="E9910" s="117" t="s">
        <v>1600</v>
      </c>
      <c r="F9910" s="151"/>
    </row>
    <row r="9911" spans="2:6" s="116" customFormat="1" ht="15.75" customHeight="1">
      <c r="B9911" s="121" t="s">
        <v>1633</v>
      </c>
      <c r="C9911" s="118" t="s">
        <v>2</v>
      </c>
      <c r="D9911" s="119" t="s">
        <v>1634</v>
      </c>
      <c r="E9911" s="120" t="s">
        <v>1600</v>
      </c>
      <c r="F9911" s="151"/>
    </row>
    <row r="9912" spans="2:6" s="116" customFormat="1" ht="15.75" customHeight="1">
      <c r="B9912" s="121" t="s">
        <v>1633</v>
      </c>
      <c r="C9912" s="118" t="s">
        <v>40</v>
      </c>
      <c r="D9912" s="119" t="s">
        <v>43</v>
      </c>
      <c r="E9912" s="117" t="s">
        <v>1600</v>
      </c>
      <c r="F9912" s="151"/>
    </row>
    <row r="9913" spans="2:6" s="116" customFormat="1" ht="15.75" customHeight="1">
      <c r="B9913" s="121" t="s">
        <v>1633</v>
      </c>
      <c r="C9913" s="118" t="s">
        <v>956</v>
      </c>
      <c r="D9913" s="119" t="s">
        <v>1358</v>
      </c>
      <c r="E9913" s="120" t="s">
        <v>1600</v>
      </c>
      <c r="F9913" s="151"/>
    </row>
    <row r="9914" spans="2:6" s="116" customFormat="1" ht="15.75" customHeight="1">
      <c r="B9914" s="121" t="s">
        <v>1633</v>
      </c>
      <c r="C9914" s="118" t="s">
        <v>40</v>
      </c>
      <c r="D9914" s="119" t="s">
        <v>180</v>
      </c>
      <c r="E9914" s="111" t="s">
        <v>1600</v>
      </c>
      <c r="F9914" s="151"/>
    </row>
    <row r="9915" spans="2:6" s="116" customFormat="1" ht="15.75" customHeight="1">
      <c r="B9915" s="121" t="s">
        <v>1633</v>
      </c>
      <c r="C9915" s="118" t="s">
        <v>40</v>
      </c>
      <c r="D9915" s="119" t="s">
        <v>43</v>
      </c>
      <c r="E9915" s="112" t="s">
        <v>1600</v>
      </c>
      <c r="F9915" s="151"/>
    </row>
    <row r="9916" spans="2:6" s="116" customFormat="1" ht="15.75" customHeight="1">
      <c r="B9916" s="121" t="s">
        <v>1633</v>
      </c>
      <c r="C9916" s="118" t="s">
        <v>155</v>
      </c>
      <c r="D9916" s="119" t="s">
        <v>1110</v>
      </c>
      <c r="E9916" s="112" t="s">
        <v>1600</v>
      </c>
      <c r="F9916" s="151"/>
    </row>
    <row r="9917" spans="2:6" s="116" customFormat="1" ht="15.75" customHeight="1">
      <c r="B9917" s="121" t="s">
        <v>1633</v>
      </c>
      <c r="C9917" s="118" t="s">
        <v>40</v>
      </c>
      <c r="D9917" s="119" t="s">
        <v>1451</v>
      </c>
      <c r="E9917" s="120" t="s">
        <v>1601</v>
      </c>
      <c r="F9917" s="151"/>
    </row>
    <row r="9918" spans="2:6" s="116" customFormat="1" ht="15.75" customHeight="1">
      <c r="B9918" s="121" t="s">
        <v>1633</v>
      </c>
      <c r="C9918" s="118" t="s">
        <v>2</v>
      </c>
      <c r="D9918" s="119" t="s">
        <v>182</v>
      </c>
      <c r="E9918" s="120" t="s">
        <v>1601</v>
      </c>
      <c r="F9918" s="151"/>
    </row>
    <row r="9919" spans="2:6" s="116" customFormat="1" ht="15.75" customHeight="1">
      <c r="B9919" s="121" t="s">
        <v>1633</v>
      </c>
      <c r="C9919" s="118" t="s">
        <v>94</v>
      </c>
      <c r="D9919" s="119" t="s">
        <v>1108</v>
      </c>
      <c r="E9919" s="120" t="s">
        <v>1601</v>
      </c>
      <c r="F9919" s="151"/>
    </row>
    <row r="9920" spans="2:6" s="116" customFormat="1" ht="15.75" customHeight="1">
      <c r="B9920" s="121" t="s">
        <v>1633</v>
      </c>
      <c r="C9920" s="118" t="s">
        <v>155</v>
      </c>
      <c r="D9920" s="119" t="s">
        <v>1503</v>
      </c>
      <c r="E9920" s="120" t="s">
        <v>1601</v>
      </c>
      <c r="F9920" s="151"/>
    </row>
    <row r="9921" spans="2:6" s="116" customFormat="1" ht="15.75" customHeight="1">
      <c r="B9921" s="121" t="s">
        <v>1633</v>
      </c>
      <c r="C9921" s="118" t="s">
        <v>184</v>
      </c>
      <c r="D9921" s="119" t="s">
        <v>2545</v>
      </c>
      <c r="E9921" s="120" t="s">
        <v>1601</v>
      </c>
      <c r="F9921" s="151"/>
    </row>
    <row r="9922" spans="2:6" s="116" customFormat="1" ht="15.75" customHeight="1">
      <c r="B9922" s="121" t="s">
        <v>1633</v>
      </c>
      <c r="C9922" s="118" t="s">
        <v>1154</v>
      </c>
      <c r="D9922" s="119" t="s">
        <v>43</v>
      </c>
      <c r="E9922" s="120" t="s">
        <v>1601</v>
      </c>
      <c r="F9922" s="151"/>
    </row>
    <row r="9923" spans="2:6" s="116" customFormat="1" ht="15.75" customHeight="1">
      <c r="B9923" s="121" t="s">
        <v>1633</v>
      </c>
      <c r="C9923" s="118" t="s">
        <v>40</v>
      </c>
      <c r="D9923" s="119" t="s">
        <v>1451</v>
      </c>
      <c r="E9923" s="120" t="s">
        <v>1601</v>
      </c>
      <c r="F9923" s="151"/>
    </row>
    <row r="9924" spans="2:6" s="116" customFormat="1" ht="15.75" customHeight="1">
      <c r="B9924" s="121" t="s">
        <v>1633</v>
      </c>
      <c r="C9924" s="118" t="s">
        <v>40</v>
      </c>
      <c r="D9924" s="119" t="s">
        <v>1521</v>
      </c>
      <c r="E9924" s="117" t="s">
        <v>1601</v>
      </c>
      <c r="F9924" s="151"/>
    </row>
    <row r="9925" spans="2:6" s="116" customFormat="1" ht="15.75" customHeight="1">
      <c r="B9925" s="121" t="s">
        <v>1633</v>
      </c>
      <c r="C9925" s="118" t="s">
        <v>40</v>
      </c>
      <c r="D9925" s="119" t="s">
        <v>1521</v>
      </c>
      <c r="E9925" s="120" t="s">
        <v>1601</v>
      </c>
      <c r="F9925" s="151"/>
    </row>
    <row r="9926" spans="2:6" s="116" customFormat="1" ht="15.75" customHeight="1">
      <c r="B9926" s="121" t="s">
        <v>1633</v>
      </c>
      <c r="C9926" s="118" t="s">
        <v>155</v>
      </c>
      <c r="D9926" s="119" t="s">
        <v>1503</v>
      </c>
      <c r="E9926" s="120" t="s">
        <v>1601</v>
      </c>
      <c r="F9926" s="151"/>
    </row>
    <row r="9927" spans="2:6" s="116" customFormat="1" ht="15.75" customHeight="1">
      <c r="B9927" s="121" t="s">
        <v>1633</v>
      </c>
      <c r="C9927" s="118" t="s">
        <v>2</v>
      </c>
      <c r="D9927" s="119" t="s">
        <v>105</v>
      </c>
      <c r="E9927" s="24" t="s">
        <v>1597</v>
      </c>
      <c r="F9927" s="151"/>
    </row>
    <row r="9928" spans="2:6" s="116" customFormat="1" ht="15.75" customHeight="1">
      <c r="B9928" s="121" t="s">
        <v>1633</v>
      </c>
      <c r="C9928" s="118" t="s">
        <v>28</v>
      </c>
      <c r="D9928" s="119" t="s">
        <v>431</v>
      </c>
      <c r="E9928" s="24" t="s">
        <v>1597</v>
      </c>
      <c r="F9928" s="151"/>
    </row>
    <row r="9929" spans="2:6" s="116" customFormat="1" ht="15.75" customHeight="1">
      <c r="B9929" s="121" t="s">
        <v>1633</v>
      </c>
      <c r="C9929" s="118" t="s">
        <v>40</v>
      </c>
      <c r="D9929" s="119" t="s">
        <v>1556</v>
      </c>
      <c r="E9929" s="24" t="s">
        <v>1597</v>
      </c>
      <c r="F9929" s="151"/>
    </row>
    <row r="9930" spans="2:6" s="116" customFormat="1" ht="15.75" customHeight="1">
      <c r="B9930" s="121" t="s">
        <v>1633</v>
      </c>
      <c r="C9930" s="118" t="s">
        <v>184</v>
      </c>
      <c r="D9930" s="119" t="s">
        <v>2546</v>
      </c>
      <c r="E9930" s="24" t="s">
        <v>1597</v>
      </c>
      <c r="F9930" s="151"/>
    </row>
    <row r="9931" spans="2:6" s="116" customFormat="1" ht="15.75" customHeight="1">
      <c r="B9931" s="121" t="s">
        <v>1633</v>
      </c>
      <c r="C9931" s="118" t="s">
        <v>28</v>
      </c>
      <c r="D9931" s="119" t="s">
        <v>431</v>
      </c>
      <c r="E9931" s="24" t="s">
        <v>1597</v>
      </c>
      <c r="F9931" s="151"/>
    </row>
    <row r="9932" spans="2:6" s="116" customFormat="1" ht="15.75" customHeight="1">
      <c r="B9932" s="121" t="s">
        <v>1633</v>
      </c>
      <c r="C9932" s="118" t="s">
        <v>28</v>
      </c>
      <c r="D9932" s="119" t="s">
        <v>1287</v>
      </c>
      <c r="E9932" s="24" t="s">
        <v>1597</v>
      </c>
      <c r="F9932" s="151"/>
    </row>
    <row r="9933" spans="2:6" s="116" customFormat="1" ht="15.75" customHeight="1">
      <c r="B9933" s="121" t="s">
        <v>1633</v>
      </c>
      <c r="C9933" s="118" t="s">
        <v>2</v>
      </c>
      <c r="D9933" s="119" t="s">
        <v>182</v>
      </c>
      <c r="E9933" s="24" t="s">
        <v>1597</v>
      </c>
      <c r="F9933" s="151"/>
    </row>
    <row r="9934" spans="2:6" s="116" customFormat="1" ht="15.75" customHeight="1">
      <c r="B9934" s="121" t="s">
        <v>1633</v>
      </c>
      <c r="C9934" s="118" t="s">
        <v>1461</v>
      </c>
      <c r="D9934" s="119" t="s">
        <v>1270</v>
      </c>
      <c r="E9934" s="24" t="s">
        <v>1597</v>
      </c>
      <c r="F9934" s="151"/>
    </row>
    <row r="9935" spans="2:6" s="116" customFormat="1" ht="15.75" customHeight="1">
      <c r="B9935" s="121" t="s">
        <v>1633</v>
      </c>
      <c r="C9935" s="118" t="s">
        <v>40</v>
      </c>
      <c r="D9935" s="119" t="s">
        <v>180</v>
      </c>
      <c r="E9935" s="24" t="s">
        <v>1597</v>
      </c>
      <c r="F9935" s="151"/>
    </row>
    <row r="9936" spans="2:6" s="116" customFormat="1" ht="15.75" customHeight="1">
      <c r="B9936" s="121" t="s">
        <v>1633</v>
      </c>
      <c r="C9936" s="118" t="s">
        <v>392</v>
      </c>
      <c r="D9936" s="119" t="s">
        <v>1115</v>
      </c>
      <c r="E9936" s="24" t="s">
        <v>1597</v>
      </c>
      <c r="F9936" s="151"/>
    </row>
    <row r="9937" spans="2:6" s="116" customFormat="1" ht="15.75" customHeight="1">
      <c r="B9937" s="121" t="s">
        <v>1635</v>
      </c>
      <c r="C9937" s="118" t="s">
        <v>40</v>
      </c>
      <c r="D9937" s="119" t="s">
        <v>180</v>
      </c>
      <c r="E9937" s="120" t="s">
        <v>1600</v>
      </c>
      <c r="F9937" s="151"/>
    </row>
    <row r="9938" spans="2:6" s="116" customFormat="1" ht="15.75" customHeight="1">
      <c r="B9938" s="121" t="s">
        <v>1635</v>
      </c>
      <c r="C9938" s="118" t="s">
        <v>2</v>
      </c>
      <c r="D9938" s="119" t="s">
        <v>1198</v>
      </c>
      <c r="E9938" s="120" t="s">
        <v>1600</v>
      </c>
      <c r="F9938" s="151"/>
    </row>
    <row r="9939" spans="2:6" s="116" customFormat="1" ht="15.75" customHeight="1">
      <c r="B9939" s="121" t="s">
        <v>1635</v>
      </c>
      <c r="C9939" s="118" t="s">
        <v>28</v>
      </c>
      <c r="D9939" s="119" t="s">
        <v>107</v>
      </c>
      <c r="E9939" s="120" t="s">
        <v>1600</v>
      </c>
      <c r="F9939" s="151"/>
    </row>
    <row r="9940" spans="2:6" s="116" customFormat="1" ht="15.75" customHeight="1">
      <c r="B9940" s="121" t="s">
        <v>1635</v>
      </c>
      <c r="C9940" s="118" t="s">
        <v>2</v>
      </c>
      <c r="D9940" s="119" t="s">
        <v>182</v>
      </c>
      <c r="E9940" s="117" t="s">
        <v>1600</v>
      </c>
      <c r="F9940" s="151"/>
    </row>
    <row r="9941" spans="2:6" s="116" customFormat="1" ht="15.75" customHeight="1">
      <c r="B9941" s="121" t="s">
        <v>1635</v>
      </c>
      <c r="C9941" s="118" t="s">
        <v>2</v>
      </c>
      <c r="D9941" s="119" t="s">
        <v>105</v>
      </c>
      <c r="E9941" s="117" t="s">
        <v>1600</v>
      </c>
      <c r="F9941" s="151"/>
    </row>
    <row r="9942" spans="2:6" s="116" customFormat="1" ht="15.75" customHeight="1">
      <c r="B9942" s="121" t="s">
        <v>1635</v>
      </c>
      <c r="C9942" s="118" t="s">
        <v>40</v>
      </c>
      <c r="D9942" s="119" t="s">
        <v>180</v>
      </c>
      <c r="E9942" s="117" t="s">
        <v>1600</v>
      </c>
      <c r="F9942" s="151"/>
    </row>
    <row r="9943" spans="2:6" s="116" customFormat="1" ht="15.75" customHeight="1">
      <c r="B9943" s="121" t="s">
        <v>1635</v>
      </c>
      <c r="C9943" s="118" t="s">
        <v>28</v>
      </c>
      <c r="D9943" s="119" t="s">
        <v>107</v>
      </c>
      <c r="E9943" s="120" t="s">
        <v>1600</v>
      </c>
      <c r="F9943" s="151"/>
    </row>
    <row r="9944" spans="2:6" s="116" customFormat="1" ht="15.75" customHeight="1">
      <c r="B9944" s="121" t="s">
        <v>1635</v>
      </c>
      <c r="C9944" s="118" t="s">
        <v>2</v>
      </c>
      <c r="D9944" s="119" t="s">
        <v>52</v>
      </c>
      <c r="E9944" s="117" t="s">
        <v>1600</v>
      </c>
      <c r="F9944" s="151"/>
    </row>
    <row r="9945" spans="2:6" s="116" customFormat="1" ht="15.75" customHeight="1">
      <c r="B9945" s="121" t="s">
        <v>1635</v>
      </c>
      <c r="C9945" s="118" t="s">
        <v>40</v>
      </c>
      <c r="D9945" s="119" t="s">
        <v>43</v>
      </c>
      <c r="E9945" s="120" t="s">
        <v>1600</v>
      </c>
      <c r="F9945" s="151"/>
    </row>
    <row r="9946" spans="2:6" s="116" customFormat="1" ht="15.75" customHeight="1">
      <c r="B9946" s="121" t="s">
        <v>1635</v>
      </c>
      <c r="C9946" s="118" t="s">
        <v>184</v>
      </c>
      <c r="D9946" s="119" t="s">
        <v>2550</v>
      </c>
      <c r="E9946" s="111" t="s">
        <v>1600</v>
      </c>
      <c r="F9946" s="151"/>
    </row>
    <row r="9947" spans="2:6" s="116" customFormat="1" ht="15.75" customHeight="1">
      <c r="B9947" s="121" t="s">
        <v>1635</v>
      </c>
      <c r="C9947" s="118" t="s">
        <v>40</v>
      </c>
      <c r="D9947" s="119" t="s">
        <v>180</v>
      </c>
      <c r="E9947" s="112" t="s">
        <v>1600</v>
      </c>
      <c r="F9947" s="151"/>
    </row>
    <row r="9948" spans="2:6" s="116" customFormat="1" ht="15.75" customHeight="1">
      <c r="B9948" s="121" t="s">
        <v>1635</v>
      </c>
      <c r="C9948" s="118" t="s">
        <v>2</v>
      </c>
      <c r="D9948" s="119" t="s">
        <v>182</v>
      </c>
      <c r="E9948" s="112" t="s">
        <v>1600</v>
      </c>
      <c r="F9948" s="151"/>
    </row>
    <row r="9949" spans="2:6" s="116" customFormat="1" ht="15.75" customHeight="1">
      <c r="B9949" s="121" t="s">
        <v>1635</v>
      </c>
      <c r="C9949" s="118" t="s">
        <v>40</v>
      </c>
      <c r="D9949" s="119" t="s">
        <v>43</v>
      </c>
      <c r="E9949" s="250" t="s">
        <v>1600</v>
      </c>
      <c r="F9949" s="151"/>
    </row>
    <row r="9950" spans="2:6" s="116" customFormat="1" ht="15.75" customHeight="1">
      <c r="B9950" s="121" t="s">
        <v>1635</v>
      </c>
      <c r="C9950" s="118" t="s">
        <v>40</v>
      </c>
      <c r="D9950" s="119" t="s">
        <v>1451</v>
      </c>
      <c r="E9950" s="120" t="s">
        <v>1601</v>
      </c>
      <c r="F9950" s="151"/>
    </row>
    <row r="9951" spans="2:6" s="116" customFormat="1" ht="15.75" customHeight="1">
      <c r="B9951" s="121" t="s">
        <v>1635</v>
      </c>
      <c r="C9951" s="118" t="s">
        <v>2</v>
      </c>
      <c r="D9951" s="119" t="s">
        <v>182</v>
      </c>
      <c r="E9951" s="120" t="s">
        <v>1601</v>
      </c>
      <c r="F9951" s="151"/>
    </row>
    <row r="9952" spans="2:6" s="116" customFormat="1" ht="15.75" customHeight="1">
      <c r="B9952" s="121" t="s">
        <v>1635</v>
      </c>
      <c r="C9952" s="118" t="s">
        <v>94</v>
      </c>
      <c r="D9952" s="119" t="s">
        <v>1108</v>
      </c>
      <c r="E9952" s="120" t="s">
        <v>1601</v>
      </c>
      <c r="F9952" s="151"/>
    </row>
    <row r="9953" spans="2:6" s="116" customFormat="1" ht="15.75" customHeight="1">
      <c r="B9953" s="121" t="s">
        <v>1635</v>
      </c>
      <c r="C9953" s="118" t="s">
        <v>155</v>
      </c>
      <c r="D9953" s="119" t="s">
        <v>1503</v>
      </c>
      <c r="E9953" s="120" t="s">
        <v>1601</v>
      </c>
      <c r="F9953" s="151"/>
    </row>
    <row r="9954" spans="2:6" s="116" customFormat="1" ht="15.75" customHeight="1">
      <c r="B9954" s="121" t="s">
        <v>1635</v>
      </c>
      <c r="C9954" s="118" t="s">
        <v>184</v>
      </c>
      <c r="D9954" s="119" t="s">
        <v>2545</v>
      </c>
      <c r="E9954" s="120" t="s">
        <v>1601</v>
      </c>
      <c r="F9954" s="151"/>
    </row>
    <row r="9955" spans="2:6" s="116" customFormat="1" ht="15.75" customHeight="1">
      <c r="B9955" s="121" t="s">
        <v>1635</v>
      </c>
      <c r="C9955" s="118" t="s">
        <v>28</v>
      </c>
      <c r="D9955" s="119" t="s">
        <v>107</v>
      </c>
      <c r="E9955" s="120" t="s">
        <v>1601</v>
      </c>
      <c r="F9955" s="151"/>
    </row>
    <row r="9956" spans="2:6" s="116" customFormat="1" ht="15.75" customHeight="1">
      <c r="B9956" s="121" t="s">
        <v>1635</v>
      </c>
      <c r="C9956" s="118" t="s">
        <v>40</v>
      </c>
      <c r="D9956" s="119" t="s">
        <v>43</v>
      </c>
      <c r="E9956" s="120" t="s">
        <v>1601</v>
      </c>
      <c r="F9956" s="151"/>
    </row>
    <row r="9957" spans="2:6" s="116" customFormat="1" ht="15.75" customHeight="1">
      <c r="B9957" s="121" t="s">
        <v>1635</v>
      </c>
      <c r="C9957" s="118" t="s">
        <v>392</v>
      </c>
      <c r="D9957" s="119" t="s">
        <v>1115</v>
      </c>
      <c r="E9957" s="120" t="s">
        <v>1601</v>
      </c>
      <c r="F9957" s="151"/>
    </row>
    <row r="9958" spans="2:6" s="116" customFormat="1" ht="15.75" customHeight="1">
      <c r="B9958" s="121" t="s">
        <v>1635</v>
      </c>
      <c r="C9958" s="118" t="s">
        <v>94</v>
      </c>
      <c r="D9958" s="119" t="s">
        <v>1196</v>
      </c>
      <c r="E9958" s="120" t="s">
        <v>1601</v>
      </c>
      <c r="F9958" s="151"/>
    </row>
    <row r="9959" spans="2:6" s="116" customFormat="1" ht="15.75" customHeight="1">
      <c r="B9959" s="121" t="s">
        <v>1635</v>
      </c>
      <c r="C9959" s="118" t="s">
        <v>40</v>
      </c>
      <c r="D9959" s="119" t="s">
        <v>180</v>
      </c>
      <c r="E9959" s="120" t="s">
        <v>1601</v>
      </c>
      <c r="F9959" s="151"/>
    </row>
    <row r="9960" spans="2:6" s="116" customFormat="1" ht="15.75" customHeight="1">
      <c r="B9960" s="121" t="s">
        <v>1635</v>
      </c>
      <c r="C9960" s="118" t="s">
        <v>184</v>
      </c>
      <c r="D9960" s="119" t="s">
        <v>2546</v>
      </c>
      <c r="E9960" s="243" t="s">
        <v>1607</v>
      </c>
      <c r="F9960" s="151"/>
    </row>
    <row r="9961" spans="2:6" s="116" customFormat="1" ht="15.75" customHeight="1">
      <c r="B9961" s="121" t="s">
        <v>1635</v>
      </c>
      <c r="C9961" s="118" t="s">
        <v>40</v>
      </c>
      <c r="D9961" s="119" t="s">
        <v>43</v>
      </c>
      <c r="E9961" s="243" t="s">
        <v>1607</v>
      </c>
      <c r="F9961" s="151"/>
    </row>
    <row r="9962" spans="2:6" s="116" customFormat="1" ht="15.75" customHeight="1">
      <c r="B9962" s="121" t="s">
        <v>1635</v>
      </c>
      <c r="C9962" s="118" t="s">
        <v>2</v>
      </c>
      <c r="D9962" s="119" t="s">
        <v>182</v>
      </c>
      <c r="E9962" s="243" t="s">
        <v>1607</v>
      </c>
      <c r="F9962" s="151"/>
    </row>
    <row r="9963" spans="2:6" s="116" customFormat="1" ht="15.75" customHeight="1">
      <c r="B9963" s="121" t="s">
        <v>1635</v>
      </c>
      <c r="C9963" s="118" t="s">
        <v>28</v>
      </c>
      <c r="D9963" s="119" t="s">
        <v>1187</v>
      </c>
      <c r="E9963" s="243" t="s">
        <v>1607</v>
      </c>
      <c r="F9963" s="151"/>
    </row>
    <row r="9964" spans="2:6" s="116" customFormat="1" ht="15.75" customHeight="1">
      <c r="B9964" s="121" t="s">
        <v>1635</v>
      </c>
      <c r="C9964" s="118" t="s">
        <v>40</v>
      </c>
      <c r="D9964" s="119" t="s">
        <v>180</v>
      </c>
      <c r="E9964" s="243" t="s">
        <v>1607</v>
      </c>
      <c r="F9964" s="151"/>
    </row>
    <row r="9965" spans="2:6" s="116" customFormat="1" ht="15.75" customHeight="1">
      <c r="B9965" s="121" t="s">
        <v>1635</v>
      </c>
      <c r="C9965" s="118" t="s">
        <v>28</v>
      </c>
      <c r="D9965" s="119" t="s">
        <v>1287</v>
      </c>
      <c r="E9965" s="243" t="s">
        <v>1607</v>
      </c>
      <c r="F9965" s="151"/>
    </row>
    <row r="9966" spans="2:6" s="116" customFormat="1" ht="15.75" customHeight="1">
      <c r="B9966" s="121" t="s">
        <v>1635</v>
      </c>
      <c r="C9966" s="118" t="s">
        <v>28</v>
      </c>
      <c r="D9966" s="119" t="s">
        <v>549</v>
      </c>
      <c r="E9966" s="243" t="s">
        <v>1607</v>
      </c>
      <c r="F9966" s="151"/>
    </row>
    <row r="9967" spans="2:6" s="116" customFormat="1" ht="15.75" customHeight="1">
      <c r="B9967" s="121" t="s">
        <v>1635</v>
      </c>
      <c r="C9967" s="118" t="s">
        <v>40</v>
      </c>
      <c r="D9967" s="119" t="s">
        <v>1617</v>
      </c>
      <c r="E9967" s="243" t="s">
        <v>1607</v>
      </c>
      <c r="F9967" s="151"/>
    </row>
    <row r="9968" spans="2:6" s="116" customFormat="1" ht="15.75" customHeight="1">
      <c r="B9968" s="121" t="s">
        <v>1635</v>
      </c>
      <c r="C9968" s="118" t="s">
        <v>28</v>
      </c>
      <c r="D9968" s="119" t="s">
        <v>1181</v>
      </c>
      <c r="E9968" s="243" t="s">
        <v>1607</v>
      </c>
      <c r="F9968" s="151"/>
    </row>
    <row r="9969" spans="2:6" s="116" customFormat="1" ht="15.75" customHeight="1">
      <c r="B9969" s="121" t="s">
        <v>1635</v>
      </c>
      <c r="C9969" s="118" t="s">
        <v>40</v>
      </c>
      <c r="D9969" s="119" t="s">
        <v>43</v>
      </c>
      <c r="E9969" s="243" t="s">
        <v>1607</v>
      </c>
      <c r="F9969" s="151"/>
    </row>
    <row r="9970" spans="2:6" s="116" customFormat="1" ht="15.75" customHeight="1">
      <c r="B9970" s="121" t="s">
        <v>1635</v>
      </c>
      <c r="C9970" s="118" t="s">
        <v>40</v>
      </c>
      <c r="D9970" s="119" t="s">
        <v>1636</v>
      </c>
      <c r="E9970" s="243" t="s">
        <v>1607</v>
      </c>
      <c r="F9970" s="151"/>
    </row>
    <row r="9971" spans="2:6" s="116" customFormat="1" ht="15.75" customHeight="1">
      <c r="B9971" s="121" t="s">
        <v>1637</v>
      </c>
      <c r="C9971" s="118" t="s">
        <v>40</v>
      </c>
      <c r="D9971" s="119" t="s">
        <v>1638</v>
      </c>
      <c r="E9971" s="120" t="s">
        <v>1597</v>
      </c>
      <c r="F9971" s="151"/>
    </row>
    <row r="9972" spans="2:6" s="116" customFormat="1" ht="15.75" customHeight="1">
      <c r="B9972" s="121" t="s">
        <v>1637</v>
      </c>
      <c r="C9972" s="118" t="s">
        <v>2</v>
      </c>
      <c r="D9972" s="119" t="s">
        <v>182</v>
      </c>
      <c r="E9972" s="120" t="s">
        <v>1597</v>
      </c>
      <c r="F9972" s="151"/>
    </row>
    <row r="9973" spans="2:6" s="116" customFormat="1" ht="15.75" customHeight="1">
      <c r="B9973" s="121" t="s">
        <v>1637</v>
      </c>
      <c r="C9973" s="118" t="s">
        <v>94</v>
      </c>
      <c r="D9973" s="119" t="s">
        <v>1108</v>
      </c>
      <c r="E9973" s="120" t="s">
        <v>1597</v>
      </c>
      <c r="F9973" s="151"/>
    </row>
    <row r="9974" spans="2:6" s="116" customFormat="1" ht="15.75" customHeight="1">
      <c r="B9974" s="121" t="s">
        <v>1637</v>
      </c>
      <c r="C9974" s="118" t="s">
        <v>155</v>
      </c>
      <c r="D9974" s="119" t="s">
        <v>1503</v>
      </c>
      <c r="E9974" s="120" t="s">
        <v>1597</v>
      </c>
      <c r="F9974" s="151"/>
    </row>
    <row r="9975" spans="2:6" s="116" customFormat="1" ht="15.75" customHeight="1">
      <c r="B9975" s="121" t="s">
        <v>1637</v>
      </c>
      <c r="C9975" s="118" t="s">
        <v>40</v>
      </c>
      <c r="D9975" s="119" t="s">
        <v>1451</v>
      </c>
      <c r="E9975" s="120" t="s">
        <v>1597</v>
      </c>
      <c r="F9975" s="151"/>
    </row>
    <row r="9976" spans="2:6" s="116" customFormat="1" ht="15.75" customHeight="1">
      <c r="B9976" s="121" t="s">
        <v>1637</v>
      </c>
      <c r="C9976" s="118" t="s">
        <v>28</v>
      </c>
      <c r="D9976" s="119" t="s">
        <v>107</v>
      </c>
      <c r="E9976" s="120" t="s">
        <v>1597</v>
      </c>
      <c r="F9976" s="151"/>
    </row>
    <row r="9977" spans="2:6" s="116" customFormat="1" ht="15.75" customHeight="1">
      <c r="B9977" s="121" t="s">
        <v>1637</v>
      </c>
      <c r="C9977" s="118" t="s">
        <v>40</v>
      </c>
      <c r="D9977" s="119" t="s">
        <v>1451</v>
      </c>
      <c r="E9977" s="120" t="s">
        <v>1619</v>
      </c>
      <c r="F9977" s="151"/>
    </row>
    <row r="9978" spans="2:6" s="116" customFormat="1" ht="15.75" customHeight="1">
      <c r="B9978" s="121" t="s">
        <v>1637</v>
      </c>
      <c r="C9978" s="118" t="s">
        <v>2</v>
      </c>
      <c r="D9978" s="119" t="s">
        <v>182</v>
      </c>
      <c r="E9978" s="120" t="s">
        <v>1619</v>
      </c>
      <c r="F9978" s="151"/>
    </row>
    <row r="9979" spans="2:6" s="116" customFormat="1" ht="15.75" customHeight="1">
      <c r="B9979" s="121" t="s">
        <v>1637</v>
      </c>
      <c r="C9979" s="118" t="s">
        <v>155</v>
      </c>
      <c r="D9979" s="119" t="s">
        <v>1246</v>
      </c>
      <c r="E9979" s="120" t="s">
        <v>1619</v>
      </c>
      <c r="F9979" s="151"/>
    </row>
    <row r="9980" spans="2:6" s="116" customFormat="1" ht="15.75" customHeight="1">
      <c r="B9980" s="121" t="s">
        <v>1637</v>
      </c>
      <c r="C9980" s="118" t="s">
        <v>392</v>
      </c>
      <c r="D9980" s="119" t="s">
        <v>1115</v>
      </c>
      <c r="E9980" s="120" t="s">
        <v>1619</v>
      </c>
      <c r="F9980" s="151"/>
    </row>
    <row r="9981" spans="2:6" s="116" customFormat="1" ht="15.75" customHeight="1">
      <c r="B9981" s="121" t="s">
        <v>1637</v>
      </c>
      <c r="C9981" s="118" t="s">
        <v>28</v>
      </c>
      <c r="D9981" s="119" t="s">
        <v>431</v>
      </c>
      <c r="E9981" s="120" t="s">
        <v>1619</v>
      </c>
      <c r="F9981" s="151"/>
    </row>
    <row r="9982" spans="2:6" s="116" customFormat="1" ht="15.75" customHeight="1">
      <c r="B9982" s="121" t="s">
        <v>1637</v>
      </c>
      <c r="C9982" s="118" t="s">
        <v>40</v>
      </c>
      <c r="D9982" s="119" t="s">
        <v>1236</v>
      </c>
      <c r="E9982" s="120" t="s">
        <v>1619</v>
      </c>
      <c r="F9982" s="151"/>
    </row>
    <row r="9983" spans="2:6" s="116" customFormat="1" ht="15.75" customHeight="1">
      <c r="B9983" s="121" t="s">
        <v>1637</v>
      </c>
      <c r="C9983" s="118" t="s">
        <v>28</v>
      </c>
      <c r="D9983" s="119" t="s">
        <v>1287</v>
      </c>
      <c r="E9983" s="120" t="s">
        <v>1619</v>
      </c>
      <c r="F9983" s="151"/>
    </row>
    <row r="9984" spans="2:6" s="116" customFormat="1" ht="15.75" customHeight="1">
      <c r="B9984" s="121">
        <v>41736</v>
      </c>
      <c r="C9984" s="118" t="s">
        <v>40</v>
      </c>
      <c r="D9984" s="119" t="s">
        <v>178</v>
      </c>
      <c r="E9984" s="120" t="s">
        <v>1607</v>
      </c>
      <c r="F9984" s="151"/>
    </row>
    <row r="9985" spans="2:6" s="116" customFormat="1" ht="15.75" customHeight="1">
      <c r="B9985" s="121">
        <v>41736</v>
      </c>
      <c r="C9985" s="118" t="s">
        <v>40</v>
      </c>
      <c r="D9985" s="119" t="s">
        <v>1451</v>
      </c>
      <c r="E9985" s="120" t="s">
        <v>1639</v>
      </c>
      <c r="F9985" s="151"/>
    </row>
    <row r="9986" spans="2:6" s="116" customFormat="1" ht="15.75" customHeight="1">
      <c r="B9986" s="121">
        <v>41736</v>
      </c>
      <c r="C9986" s="118" t="s">
        <v>2</v>
      </c>
      <c r="D9986" s="119" t="s">
        <v>182</v>
      </c>
      <c r="E9986" s="120" t="s">
        <v>1639</v>
      </c>
      <c r="F9986" s="151"/>
    </row>
    <row r="9987" spans="2:6" s="116" customFormat="1" ht="15.75" customHeight="1">
      <c r="B9987" s="121">
        <v>41736</v>
      </c>
      <c r="C9987" s="118" t="s">
        <v>94</v>
      </c>
      <c r="D9987" s="119" t="s">
        <v>1108</v>
      </c>
      <c r="E9987" s="120" t="s">
        <v>1639</v>
      </c>
      <c r="F9987" s="151"/>
    </row>
    <row r="9988" spans="2:6" s="116" customFormat="1" ht="15.75" customHeight="1">
      <c r="B9988" s="121">
        <v>41736</v>
      </c>
      <c r="C9988" s="118" t="s">
        <v>155</v>
      </c>
      <c r="D9988" s="119" t="s">
        <v>1110</v>
      </c>
      <c r="E9988" s="120" t="s">
        <v>1639</v>
      </c>
      <c r="F9988" s="151"/>
    </row>
    <row r="9989" spans="2:6" s="116" customFormat="1" ht="15.75" customHeight="1">
      <c r="B9989" s="121">
        <v>41736</v>
      </c>
      <c r="C9989" s="118" t="s">
        <v>184</v>
      </c>
      <c r="D9989" s="119" t="s">
        <v>2545</v>
      </c>
      <c r="E9989" s="120" t="s">
        <v>1639</v>
      </c>
      <c r="F9989" s="151"/>
    </row>
    <row r="9990" spans="2:6" s="116" customFormat="1" ht="15.75" customHeight="1">
      <c r="B9990" s="121">
        <v>41736</v>
      </c>
      <c r="C9990" s="118" t="s">
        <v>28</v>
      </c>
      <c r="D9990" s="119" t="s">
        <v>107</v>
      </c>
      <c r="E9990" s="120" t="s">
        <v>1639</v>
      </c>
      <c r="F9990" s="151"/>
    </row>
    <row r="9991" spans="2:6" s="116" customFormat="1" ht="15.75" customHeight="1">
      <c r="B9991" s="121">
        <v>41736</v>
      </c>
      <c r="C9991" s="118" t="s">
        <v>40</v>
      </c>
      <c r="D9991" s="119" t="s">
        <v>43</v>
      </c>
      <c r="E9991" s="120" t="s">
        <v>1639</v>
      </c>
      <c r="F9991" s="151"/>
    </row>
    <row r="9992" spans="2:6" s="116" customFormat="1" ht="15.75" customHeight="1">
      <c r="B9992" s="121">
        <v>41736</v>
      </c>
      <c r="C9992" s="118" t="s">
        <v>392</v>
      </c>
      <c r="D9992" s="119" t="s">
        <v>1115</v>
      </c>
      <c r="E9992" s="120" t="s">
        <v>1639</v>
      </c>
      <c r="F9992" s="151"/>
    </row>
    <row r="9993" spans="2:6" s="116" customFormat="1" ht="15.75" customHeight="1">
      <c r="B9993" s="121">
        <v>41736</v>
      </c>
      <c r="C9993" s="118" t="s">
        <v>94</v>
      </c>
      <c r="D9993" s="119" t="s">
        <v>1196</v>
      </c>
      <c r="E9993" s="120" t="s">
        <v>1639</v>
      </c>
      <c r="F9993" s="151"/>
    </row>
    <row r="9994" spans="2:6" s="116" customFormat="1" ht="15.75" customHeight="1">
      <c r="B9994" s="121">
        <v>41736</v>
      </c>
      <c r="C9994" s="118" t="s">
        <v>40</v>
      </c>
      <c r="D9994" s="119" t="s">
        <v>180</v>
      </c>
      <c r="E9994" s="120" t="s">
        <v>1639</v>
      </c>
      <c r="F9994" s="151"/>
    </row>
    <row r="9995" spans="2:6" s="116" customFormat="1" ht="15.75" customHeight="1">
      <c r="B9995" s="121">
        <v>41736</v>
      </c>
      <c r="C9995" s="118" t="s">
        <v>40</v>
      </c>
      <c r="D9995" s="119" t="s">
        <v>43</v>
      </c>
      <c r="E9995" s="120" t="s">
        <v>1639</v>
      </c>
      <c r="F9995" s="151"/>
    </row>
    <row r="9996" spans="2:6" s="116" customFormat="1" ht="15.75" customHeight="1">
      <c r="B9996" s="121">
        <v>41736</v>
      </c>
      <c r="C9996" s="118" t="s">
        <v>40</v>
      </c>
      <c r="D9996" s="119" t="s">
        <v>180</v>
      </c>
      <c r="E9996" s="120" t="s">
        <v>1639</v>
      </c>
      <c r="F9996" s="151"/>
    </row>
    <row r="9997" spans="2:6" s="116" customFormat="1" ht="15.75" customHeight="1">
      <c r="B9997" s="121">
        <v>41736</v>
      </c>
      <c r="C9997" s="118" t="s">
        <v>2</v>
      </c>
      <c r="D9997" s="119" t="s">
        <v>182</v>
      </c>
      <c r="E9997" s="120" t="s">
        <v>1639</v>
      </c>
      <c r="F9997" s="151"/>
    </row>
    <row r="9998" spans="2:6" s="116" customFormat="1" ht="15.75" customHeight="1">
      <c r="B9998" s="121">
        <v>41736</v>
      </c>
      <c r="C9998" s="118" t="s">
        <v>2</v>
      </c>
      <c r="D9998" s="119" t="s">
        <v>1403</v>
      </c>
      <c r="E9998" s="120" t="s">
        <v>1639</v>
      </c>
      <c r="F9998" s="151"/>
    </row>
    <row r="9999" spans="2:6" s="116" customFormat="1" ht="15.75" customHeight="1">
      <c r="B9999" s="121">
        <v>41736</v>
      </c>
      <c r="C9999" s="118" t="s">
        <v>2</v>
      </c>
      <c r="D9999" s="118" t="s">
        <v>182</v>
      </c>
      <c r="E9999" s="120" t="s">
        <v>1639</v>
      </c>
      <c r="F9999" s="151"/>
    </row>
    <row r="10000" spans="2:6" s="116" customFormat="1" ht="15.75" customHeight="1">
      <c r="B10000" s="121">
        <v>41736</v>
      </c>
      <c r="C10000" s="118" t="s">
        <v>40</v>
      </c>
      <c r="D10000" s="118" t="s">
        <v>43</v>
      </c>
      <c r="E10000" s="120" t="s">
        <v>1639</v>
      </c>
      <c r="F10000" s="151"/>
    </row>
    <row r="10001" spans="2:6" s="116" customFormat="1" ht="15.75" customHeight="1">
      <c r="B10001" s="121">
        <v>41736</v>
      </c>
      <c r="C10001" s="118" t="s">
        <v>392</v>
      </c>
      <c r="D10001" s="118" t="s">
        <v>1115</v>
      </c>
      <c r="E10001" s="120" t="s">
        <v>1639</v>
      </c>
      <c r="F10001" s="151"/>
    </row>
    <row r="10002" spans="2:6" s="116" customFormat="1" ht="15.75" customHeight="1">
      <c r="B10002" s="121">
        <v>41736</v>
      </c>
      <c r="C10002" s="118" t="s">
        <v>94</v>
      </c>
      <c r="D10002" s="118" t="s">
        <v>1108</v>
      </c>
      <c r="E10002" s="120" t="s">
        <v>1639</v>
      </c>
      <c r="F10002" s="151"/>
    </row>
    <row r="10003" spans="2:6" s="116" customFormat="1" ht="15.75" customHeight="1">
      <c r="B10003" s="121">
        <v>41736</v>
      </c>
      <c r="C10003" s="118" t="s">
        <v>184</v>
      </c>
      <c r="D10003" s="118" t="s">
        <v>2550</v>
      </c>
      <c r="E10003" s="120" t="s">
        <v>1639</v>
      </c>
      <c r="F10003" s="151"/>
    </row>
    <row r="10004" spans="2:6" s="116" customFormat="1" ht="15.75" customHeight="1">
      <c r="B10004" s="121">
        <v>41736</v>
      </c>
      <c r="C10004" s="118" t="s">
        <v>40</v>
      </c>
      <c r="D10004" s="119" t="s">
        <v>43</v>
      </c>
      <c r="E10004" s="120" t="s">
        <v>1600</v>
      </c>
      <c r="F10004" s="151"/>
    </row>
    <row r="10005" spans="2:6" s="116" customFormat="1" ht="15.75" customHeight="1">
      <c r="B10005" s="121">
        <v>41736</v>
      </c>
      <c r="C10005" s="118" t="s">
        <v>155</v>
      </c>
      <c r="D10005" s="119" t="s">
        <v>1110</v>
      </c>
      <c r="E10005" s="120" t="s">
        <v>1600</v>
      </c>
      <c r="F10005" s="151"/>
    </row>
    <row r="10006" spans="2:6" s="116" customFormat="1" ht="15.75" customHeight="1">
      <c r="B10006" s="121">
        <v>41736</v>
      </c>
      <c r="C10006" s="118" t="s">
        <v>2</v>
      </c>
      <c r="D10006" s="119" t="s">
        <v>182</v>
      </c>
      <c r="E10006" s="120" t="s">
        <v>1600</v>
      </c>
      <c r="F10006" s="151"/>
    </row>
    <row r="10007" spans="2:6" s="116" customFormat="1" ht="15.75" customHeight="1">
      <c r="B10007" s="121">
        <v>41736</v>
      </c>
      <c r="C10007" s="118" t="s">
        <v>184</v>
      </c>
      <c r="D10007" s="119" t="s">
        <v>2550</v>
      </c>
      <c r="E10007" s="117" t="s">
        <v>1600</v>
      </c>
      <c r="F10007" s="151"/>
    </row>
    <row r="10008" spans="2:6" s="116" customFormat="1" ht="15.75" customHeight="1">
      <c r="B10008" s="121">
        <v>41736</v>
      </c>
      <c r="C10008" s="118" t="s">
        <v>2</v>
      </c>
      <c r="D10008" s="119" t="s">
        <v>182</v>
      </c>
      <c r="E10008" s="117" t="s">
        <v>1600</v>
      </c>
      <c r="F10008" s="151"/>
    </row>
    <row r="10009" spans="2:6" s="116" customFormat="1" ht="15.75" customHeight="1">
      <c r="B10009" s="121">
        <v>41736</v>
      </c>
      <c r="C10009" s="118" t="s">
        <v>2</v>
      </c>
      <c r="D10009" s="119" t="s">
        <v>182</v>
      </c>
      <c r="E10009" s="117" t="s">
        <v>1600</v>
      </c>
      <c r="F10009" s="151"/>
    </row>
    <row r="10010" spans="2:6" s="116" customFormat="1" ht="15.75" customHeight="1">
      <c r="B10010" s="121">
        <v>41736</v>
      </c>
      <c r="C10010" s="118" t="s">
        <v>2</v>
      </c>
      <c r="D10010" s="119" t="s">
        <v>52</v>
      </c>
      <c r="E10010" s="120" t="s">
        <v>1600</v>
      </c>
      <c r="F10010" s="151"/>
    </row>
    <row r="10011" spans="2:6" s="116" customFormat="1" ht="15.75" customHeight="1">
      <c r="B10011" s="121">
        <v>41736</v>
      </c>
      <c r="C10011" s="118" t="s">
        <v>2</v>
      </c>
      <c r="D10011" s="119" t="s">
        <v>1403</v>
      </c>
      <c r="E10011" s="117" t="s">
        <v>1600</v>
      </c>
      <c r="F10011" s="151"/>
    </row>
    <row r="10012" spans="2:6" s="116" customFormat="1" ht="15.75" customHeight="1">
      <c r="B10012" s="121">
        <v>41736</v>
      </c>
      <c r="C10012" s="118" t="s">
        <v>184</v>
      </c>
      <c r="D10012" s="119" t="s">
        <v>2550</v>
      </c>
      <c r="E10012" s="120" t="s">
        <v>1600</v>
      </c>
      <c r="F10012" s="151"/>
    </row>
    <row r="10013" spans="2:6" s="116" customFormat="1" ht="15.75" customHeight="1">
      <c r="B10013" s="121">
        <v>41736</v>
      </c>
      <c r="C10013" s="118" t="s">
        <v>40</v>
      </c>
      <c r="D10013" s="119" t="s">
        <v>180</v>
      </c>
      <c r="E10013" s="111" t="s">
        <v>1600</v>
      </c>
      <c r="F10013" s="151"/>
    </row>
    <row r="10014" spans="2:6" s="116" customFormat="1" ht="15.75" customHeight="1">
      <c r="B10014" s="121">
        <v>41736</v>
      </c>
      <c r="C10014" s="118" t="s">
        <v>40</v>
      </c>
      <c r="D10014" s="119" t="s">
        <v>180</v>
      </c>
      <c r="E10014" s="112" t="s">
        <v>1600</v>
      </c>
      <c r="F10014" s="151"/>
    </row>
    <row r="10015" spans="2:6" s="116" customFormat="1" ht="15.75" customHeight="1">
      <c r="B10015" s="121">
        <v>41736</v>
      </c>
      <c r="C10015" s="118" t="s">
        <v>40</v>
      </c>
      <c r="D10015" s="119" t="s">
        <v>43</v>
      </c>
      <c r="E10015" s="112" t="s">
        <v>1600</v>
      </c>
      <c r="F10015" s="151"/>
    </row>
    <row r="10016" spans="2:6" s="116" customFormat="1" ht="15.75" customHeight="1">
      <c r="B10016" s="121">
        <v>41736</v>
      </c>
      <c r="C10016" s="118" t="s">
        <v>94</v>
      </c>
      <c r="D10016" s="119" t="s">
        <v>1108</v>
      </c>
      <c r="E10016" s="163" t="s">
        <v>1600</v>
      </c>
      <c r="F10016" s="151"/>
    </row>
    <row r="10017" spans="2:6" s="116" customFormat="1" ht="15.75" customHeight="1">
      <c r="B10017" s="121" t="s">
        <v>1645</v>
      </c>
      <c r="C10017" s="118" t="s">
        <v>184</v>
      </c>
      <c r="D10017" s="119" t="s">
        <v>2550</v>
      </c>
      <c r="E10017" s="120" t="s">
        <v>1600</v>
      </c>
      <c r="F10017" s="151"/>
    </row>
    <row r="10018" spans="2:6" s="116" customFormat="1" ht="15.75" customHeight="1">
      <c r="B10018" s="121" t="s">
        <v>1645</v>
      </c>
      <c r="C10018" s="118" t="s">
        <v>40</v>
      </c>
      <c r="D10018" s="119" t="s">
        <v>43</v>
      </c>
      <c r="E10018" s="120" t="s">
        <v>1600</v>
      </c>
      <c r="F10018" s="151"/>
    </row>
    <row r="10019" spans="2:6" s="116" customFormat="1" ht="15.75" customHeight="1">
      <c r="B10019" s="121" t="s">
        <v>1645</v>
      </c>
      <c r="C10019" s="118" t="s">
        <v>40</v>
      </c>
      <c r="D10019" s="119" t="s">
        <v>1349</v>
      </c>
      <c r="E10019" s="120" t="s">
        <v>1600</v>
      </c>
      <c r="F10019" s="151"/>
    </row>
    <row r="10020" spans="2:6" s="116" customFormat="1" ht="15.75" customHeight="1">
      <c r="B10020" s="121" t="s">
        <v>1645</v>
      </c>
      <c r="C10020" s="118" t="s">
        <v>28</v>
      </c>
      <c r="D10020" s="119" t="s">
        <v>107</v>
      </c>
      <c r="E10020" s="117" t="s">
        <v>1600</v>
      </c>
      <c r="F10020" s="151"/>
    </row>
    <row r="10021" spans="2:6" s="116" customFormat="1" ht="15.75" customHeight="1">
      <c r="B10021" s="121" t="s">
        <v>1645</v>
      </c>
      <c r="C10021" s="118" t="s">
        <v>184</v>
      </c>
      <c r="D10021" s="119" t="s">
        <v>2550</v>
      </c>
      <c r="E10021" s="117" t="s">
        <v>1600</v>
      </c>
      <c r="F10021" s="151"/>
    </row>
    <row r="10022" spans="2:6" s="116" customFormat="1" ht="15.75" customHeight="1">
      <c r="B10022" s="121" t="s">
        <v>1645</v>
      </c>
      <c r="C10022" s="118" t="s">
        <v>2</v>
      </c>
      <c r="D10022" s="119" t="s">
        <v>182</v>
      </c>
      <c r="E10022" s="117" t="s">
        <v>1600</v>
      </c>
      <c r="F10022" s="151"/>
    </row>
    <row r="10023" spans="2:6" s="116" customFormat="1" ht="15.75" customHeight="1">
      <c r="B10023" s="121" t="s">
        <v>1645</v>
      </c>
      <c r="C10023" s="118" t="s">
        <v>94</v>
      </c>
      <c r="D10023" s="119" t="s">
        <v>1108</v>
      </c>
      <c r="E10023" s="120" t="s">
        <v>1600</v>
      </c>
      <c r="F10023" s="151"/>
    </row>
    <row r="10024" spans="2:6" s="116" customFormat="1" ht="15.75" customHeight="1">
      <c r="B10024" s="121" t="s">
        <v>1645</v>
      </c>
      <c r="C10024" s="118" t="s">
        <v>2</v>
      </c>
      <c r="D10024" s="119" t="s">
        <v>182</v>
      </c>
      <c r="E10024" s="117" t="s">
        <v>1600</v>
      </c>
      <c r="F10024" s="151"/>
    </row>
    <row r="10025" spans="2:6" s="116" customFormat="1" ht="15.75" customHeight="1">
      <c r="B10025" s="121" t="s">
        <v>1645</v>
      </c>
      <c r="C10025" s="118" t="s">
        <v>2</v>
      </c>
      <c r="D10025" s="119" t="s">
        <v>1403</v>
      </c>
      <c r="E10025" s="120" t="s">
        <v>1600</v>
      </c>
      <c r="F10025" s="151"/>
    </row>
    <row r="10026" spans="2:6" s="116" customFormat="1" ht="15.75" customHeight="1">
      <c r="B10026" s="121" t="s">
        <v>1645</v>
      </c>
      <c r="C10026" s="118" t="s">
        <v>40</v>
      </c>
      <c r="D10026" s="119" t="s">
        <v>43</v>
      </c>
      <c r="E10026" s="111" t="s">
        <v>1600</v>
      </c>
      <c r="F10026" s="151"/>
    </row>
    <row r="10027" spans="2:6" s="116" customFormat="1" ht="15.75" customHeight="1">
      <c r="B10027" s="121" t="s">
        <v>1645</v>
      </c>
      <c r="C10027" s="118" t="s">
        <v>2585</v>
      </c>
      <c r="D10027" s="119" t="s">
        <v>1115</v>
      </c>
      <c r="E10027" s="112" t="s">
        <v>1600</v>
      </c>
      <c r="F10027" s="151"/>
    </row>
    <row r="10028" spans="2:6" s="116" customFormat="1" ht="15.75" customHeight="1">
      <c r="B10028" s="121" t="s">
        <v>1645</v>
      </c>
      <c r="C10028" s="118" t="s">
        <v>40</v>
      </c>
      <c r="D10028" s="119" t="s">
        <v>1521</v>
      </c>
      <c r="E10028" s="120" t="s">
        <v>1601</v>
      </c>
      <c r="F10028" s="151"/>
    </row>
    <row r="10029" spans="2:6" s="116" customFormat="1" ht="15.75" customHeight="1">
      <c r="B10029" s="121" t="s">
        <v>1645</v>
      </c>
      <c r="C10029" s="118" t="s">
        <v>40</v>
      </c>
      <c r="D10029" s="119" t="s">
        <v>43</v>
      </c>
      <c r="E10029" s="120" t="s">
        <v>1601</v>
      </c>
      <c r="F10029" s="151"/>
    </row>
    <row r="10030" spans="2:6" s="116" customFormat="1" ht="15.75" customHeight="1">
      <c r="B10030" s="121" t="s">
        <v>1645</v>
      </c>
      <c r="C10030" s="118" t="s">
        <v>184</v>
      </c>
      <c r="D10030" s="119" t="s">
        <v>2545</v>
      </c>
      <c r="E10030" s="120" t="s">
        <v>1601</v>
      </c>
      <c r="F10030" s="151"/>
    </row>
    <row r="10031" spans="2:6" s="116" customFormat="1" ht="15.75" customHeight="1">
      <c r="B10031" s="121" t="s">
        <v>1645</v>
      </c>
      <c r="C10031" s="118" t="s">
        <v>40</v>
      </c>
      <c r="D10031" s="119" t="s">
        <v>43</v>
      </c>
      <c r="E10031" s="120" t="s">
        <v>1601</v>
      </c>
      <c r="F10031" s="151"/>
    </row>
    <row r="10032" spans="2:6" s="116" customFormat="1" ht="15.75" customHeight="1">
      <c r="B10032" s="121" t="s">
        <v>1645</v>
      </c>
      <c r="C10032" s="118" t="s">
        <v>2</v>
      </c>
      <c r="D10032" s="119" t="s">
        <v>182</v>
      </c>
      <c r="E10032" s="120" t="s">
        <v>1601</v>
      </c>
      <c r="F10032" s="151"/>
    </row>
    <row r="10033" spans="2:6" s="116" customFormat="1" ht="15.75" customHeight="1">
      <c r="B10033" s="121" t="s">
        <v>1645</v>
      </c>
      <c r="C10033" s="118" t="s">
        <v>28</v>
      </c>
      <c r="D10033" s="119" t="s">
        <v>126</v>
      </c>
      <c r="E10033" s="120" t="s">
        <v>1601</v>
      </c>
      <c r="F10033" s="151"/>
    </row>
    <row r="10034" spans="2:6" s="116" customFormat="1" ht="15.75" customHeight="1">
      <c r="B10034" s="121" t="s">
        <v>1645</v>
      </c>
      <c r="C10034" s="118" t="s">
        <v>40</v>
      </c>
      <c r="D10034" s="119" t="s">
        <v>180</v>
      </c>
      <c r="E10034" s="120" t="s">
        <v>1601</v>
      </c>
      <c r="F10034" s="151"/>
    </row>
    <row r="10035" spans="2:6" s="116" customFormat="1" ht="15.75" customHeight="1">
      <c r="B10035" s="121" t="s">
        <v>1645</v>
      </c>
      <c r="C10035" s="118" t="s">
        <v>184</v>
      </c>
      <c r="D10035" s="119" t="s">
        <v>2550</v>
      </c>
      <c r="E10035" s="120" t="s">
        <v>1601</v>
      </c>
      <c r="F10035" s="151"/>
    </row>
    <row r="10036" spans="2:6" s="116" customFormat="1" ht="15.75" customHeight="1">
      <c r="B10036" s="121" t="s">
        <v>1645</v>
      </c>
      <c r="C10036" s="118" t="s">
        <v>184</v>
      </c>
      <c r="D10036" s="119" t="s">
        <v>2550</v>
      </c>
      <c r="E10036" s="120" t="s">
        <v>1601</v>
      </c>
      <c r="F10036" s="151"/>
    </row>
    <row r="10037" spans="2:6" s="116" customFormat="1" ht="15.75" customHeight="1">
      <c r="B10037" s="121" t="s">
        <v>1645</v>
      </c>
      <c r="C10037" s="118" t="s">
        <v>184</v>
      </c>
      <c r="D10037" s="119" t="s">
        <v>2550</v>
      </c>
      <c r="E10037" s="120" t="s">
        <v>1601</v>
      </c>
      <c r="F10037" s="151"/>
    </row>
    <row r="10038" spans="2:6" s="116" customFormat="1" ht="15.75" customHeight="1">
      <c r="B10038" s="121" t="s">
        <v>1645</v>
      </c>
      <c r="C10038" s="118" t="s">
        <v>28</v>
      </c>
      <c r="D10038" s="119" t="s">
        <v>549</v>
      </c>
      <c r="E10038" s="120" t="s">
        <v>1601</v>
      </c>
      <c r="F10038" s="151"/>
    </row>
    <row r="10039" spans="2:6" s="116" customFormat="1" ht="15.75" customHeight="1">
      <c r="B10039" s="121" t="s">
        <v>1645</v>
      </c>
      <c r="C10039" s="118" t="s">
        <v>28</v>
      </c>
      <c r="D10039" s="119" t="s">
        <v>126</v>
      </c>
      <c r="E10039" s="120" t="s">
        <v>1601</v>
      </c>
      <c r="F10039" s="151"/>
    </row>
    <row r="10040" spans="2:6" s="116" customFormat="1" ht="15.75" customHeight="1">
      <c r="B10040" s="121" t="s">
        <v>1645</v>
      </c>
      <c r="C10040" s="118" t="s">
        <v>184</v>
      </c>
      <c r="D10040" s="119" t="s">
        <v>2550</v>
      </c>
      <c r="E10040" s="120" t="s">
        <v>1601</v>
      </c>
      <c r="F10040" s="151"/>
    </row>
    <row r="10041" spans="2:6" s="116" customFormat="1" ht="15.75" customHeight="1">
      <c r="B10041" s="121" t="s">
        <v>1645</v>
      </c>
      <c r="C10041" s="122" t="s">
        <v>40</v>
      </c>
      <c r="D10041" s="119" t="s">
        <v>1521</v>
      </c>
      <c r="E10041" s="120" t="s">
        <v>1601</v>
      </c>
      <c r="F10041" s="151"/>
    </row>
    <row r="10042" spans="2:6" s="116" customFormat="1" ht="15.75" customHeight="1">
      <c r="B10042" s="121" t="s">
        <v>1645</v>
      </c>
      <c r="C10042" s="118" t="s">
        <v>40</v>
      </c>
      <c r="D10042" s="119" t="s">
        <v>180</v>
      </c>
      <c r="E10042" s="24" t="s">
        <v>1597</v>
      </c>
      <c r="F10042" s="151"/>
    </row>
    <row r="10043" spans="2:6" s="116" customFormat="1" ht="15.75" customHeight="1">
      <c r="B10043" s="121" t="s">
        <v>1645</v>
      </c>
      <c r="C10043" s="118" t="s">
        <v>28</v>
      </c>
      <c r="D10043" s="119" t="s">
        <v>1287</v>
      </c>
      <c r="E10043" s="24" t="s">
        <v>1597</v>
      </c>
      <c r="F10043" s="151"/>
    </row>
    <row r="10044" spans="2:6" s="116" customFormat="1" ht="15.75" customHeight="1">
      <c r="B10044" s="121" t="s">
        <v>1645</v>
      </c>
      <c r="C10044" s="118" t="s">
        <v>2</v>
      </c>
      <c r="D10044" s="119" t="s">
        <v>1380</v>
      </c>
      <c r="E10044" s="24" t="s">
        <v>1597</v>
      </c>
      <c r="F10044" s="151"/>
    </row>
    <row r="10045" spans="2:6" s="116" customFormat="1" ht="15.75" customHeight="1">
      <c r="B10045" s="121" t="s">
        <v>1645</v>
      </c>
      <c r="C10045" s="118" t="s">
        <v>40</v>
      </c>
      <c r="D10045" s="119" t="s">
        <v>178</v>
      </c>
      <c r="E10045" s="24" t="s">
        <v>1597</v>
      </c>
      <c r="F10045" s="151"/>
    </row>
    <row r="10046" spans="2:6" s="116" customFormat="1" ht="15.75" customHeight="1">
      <c r="B10046" s="121" t="s">
        <v>1645</v>
      </c>
      <c r="C10046" s="118" t="s">
        <v>40</v>
      </c>
      <c r="D10046" s="119" t="s">
        <v>1647</v>
      </c>
      <c r="E10046" s="24" t="s">
        <v>1597</v>
      </c>
      <c r="F10046" s="151"/>
    </row>
    <row r="10047" spans="2:6" s="116" customFormat="1" ht="15.75" customHeight="1">
      <c r="B10047" s="121" t="s">
        <v>1645</v>
      </c>
      <c r="C10047" s="118" t="s">
        <v>155</v>
      </c>
      <c r="D10047" s="119" t="s">
        <v>1246</v>
      </c>
      <c r="E10047" s="24" t="s">
        <v>1597</v>
      </c>
      <c r="F10047" s="151"/>
    </row>
    <row r="10048" spans="2:6" s="116" customFormat="1" ht="15.75" customHeight="1">
      <c r="B10048" s="121" t="s">
        <v>1645</v>
      </c>
      <c r="C10048" s="118" t="s">
        <v>2</v>
      </c>
      <c r="D10048" s="119" t="s">
        <v>1160</v>
      </c>
      <c r="E10048" s="24" t="s">
        <v>1597</v>
      </c>
      <c r="F10048" s="151"/>
    </row>
    <row r="10049" spans="2:6" s="116" customFormat="1" ht="15.75" customHeight="1">
      <c r="B10049" s="121" t="s">
        <v>1645</v>
      </c>
      <c r="C10049" s="118" t="s">
        <v>2</v>
      </c>
      <c r="D10049" s="119" t="s">
        <v>1648</v>
      </c>
      <c r="E10049" s="24" t="s">
        <v>1597</v>
      </c>
      <c r="F10049" s="151"/>
    </row>
    <row r="10050" spans="2:6" s="116" customFormat="1" ht="15.75" customHeight="1">
      <c r="B10050" s="121" t="s">
        <v>1645</v>
      </c>
      <c r="C10050" s="118" t="s">
        <v>40</v>
      </c>
      <c r="D10050" s="119" t="s">
        <v>1649</v>
      </c>
      <c r="E10050" s="24" t="s">
        <v>1597</v>
      </c>
      <c r="F10050" s="151"/>
    </row>
    <row r="10051" spans="2:6" s="116" customFormat="1" ht="15.75" customHeight="1">
      <c r="B10051" s="121" t="s">
        <v>1640</v>
      </c>
      <c r="C10051" s="118" t="s">
        <v>40</v>
      </c>
      <c r="D10051" s="119" t="s">
        <v>180</v>
      </c>
      <c r="E10051" s="24" t="s">
        <v>1597</v>
      </c>
      <c r="F10051" s="151"/>
    </row>
    <row r="10052" spans="2:6" s="116" customFormat="1" ht="15.75" customHeight="1">
      <c r="B10052" s="121" t="s">
        <v>1640</v>
      </c>
      <c r="C10052" s="118" t="s">
        <v>40</v>
      </c>
      <c r="D10052" s="119" t="s">
        <v>43</v>
      </c>
      <c r="E10052" s="120" t="s">
        <v>1600</v>
      </c>
      <c r="F10052" s="151"/>
    </row>
    <row r="10053" spans="2:6" s="116" customFormat="1" ht="15.75" customHeight="1">
      <c r="B10053" s="121" t="s">
        <v>1640</v>
      </c>
      <c r="C10053" s="118" t="s">
        <v>2</v>
      </c>
      <c r="D10053" s="119" t="s">
        <v>182</v>
      </c>
      <c r="E10053" s="120" t="s">
        <v>1600</v>
      </c>
      <c r="F10053" s="151"/>
    </row>
    <row r="10054" spans="2:6" s="116" customFormat="1" ht="15.75" customHeight="1">
      <c r="B10054" s="121" t="s">
        <v>1640</v>
      </c>
      <c r="C10054" s="118" t="s">
        <v>2</v>
      </c>
      <c r="D10054" s="119" t="s">
        <v>182</v>
      </c>
      <c r="E10054" s="120" t="s">
        <v>1600</v>
      </c>
      <c r="F10054" s="151"/>
    </row>
    <row r="10055" spans="2:6" s="116" customFormat="1" ht="15.75" customHeight="1">
      <c r="B10055" s="121" t="s">
        <v>1640</v>
      </c>
      <c r="C10055" s="118" t="s">
        <v>40</v>
      </c>
      <c r="D10055" s="119" t="s">
        <v>43</v>
      </c>
      <c r="E10055" s="117" t="s">
        <v>1600</v>
      </c>
      <c r="F10055" s="151"/>
    </row>
    <row r="10056" spans="2:6" s="116" customFormat="1" ht="15.75" customHeight="1">
      <c r="B10056" s="121" t="s">
        <v>1640</v>
      </c>
      <c r="C10056" s="118" t="s">
        <v>155</v>
      </c>
      <c r="D10056" s="119" t="s">
        <v>1439</v>
      </c>
      <c r="E10056" s="117" t="s">
        <v>1600</v>
      </c>
      <c r="F10056" s="151"/>
    </row>
    <row r="10057" spans="2:6" s="116" customFormat="1" ht="15.75" customHeight="1">
      <c r="B10057" s="121" t="s">
        <v>1640</v>
      </c>
      <c r="C10057" s="118" t="s">
        <v>28</v>
      </c>
      <c r="D10057" s="119" t="s">
        <v>107</v>
      </c>
      <c r="E10057" s="117" t="s">
        <v>1600</v>
      </c>
      <c r="F10057" s="151"/>
    </row>
    <row r="10058" spans="2:6" s="116" customFormat="1" ht="15.75" customHeight="1">
      <c r="B10058" s="121" t="s">
        <v>1640</v>
      </c>
      <c r="C10058" s="118" t="s">
        <v>28</v>
      </c>
      <c r="D10058" s="119" t="s">
        <v>1641</v>
      </c>
      <c r="E10058" s="120" t="s">
        <v>1600</v>
      </c>
      <c r="F10058" s="151"/>
    </row>
    <row r="10059" spans="2:6" s="116" customFormat="1" ht="15.75" customHeight="1">
      <c r="B10059" s="121" t="s">
        <v>1640</v>
      </c>
      <c r="C10059" s="118" t="s">
        <v>28</v>
      </c>
      <c r="D10059" s="119" t="s">
        <v>107</v>
      </c>
      <c r="E10059" s="117" t="s">
        <v>1600</v>
      </c>
      <c r="F10059" s="151"/>
    </row>
    <row r="10060" spans="2:6" s="116" customFormat="1" ht="15.75" customHeight="1">
      <c r="B10060" s="121" t="s">
        <v>1640</v>
      </c>
      <c r="C10060" s="118" t="s">
        <v>40</v>
      </c>
      <c r="D10060" s="119" t="s">
        <v>43</v>
      </c>
      <c r="E10060" s="120" t="s">
        <v>1601</v>
      </c>
      <c r="F10060" s="151"/>
    </row>
    <row r="10061" spans="2:6" s="116" customFormat="1" ht="15.75" customHeight="1">
      <c r="B10061" s="121" t="s">
        <v>1640</v>
      </c>
      <c r="C10061" s="118" t="s">
        <v>40</v>
      </c>
      <c r="D10061" s="119" t="s">
        <v>1521</v>
      </c>
      <c r="E10061" s="120" t="s">
        <v>1601</v>
      </c>
      <c r="F10061" s="151"/>
    </row>
    <row r="10062" spans="2:6" s="116" customFormat="1" ht="15.75" customHeight="1">
      <c r="B10062" s="121" t="s">
        <v>1640</v>
      </c>
      <c r="C10062" s="118" t="s">
        <v>40</v>
      </c>
      <c r="D10062" s="119" t="s">
        <v>43</v>
      </c>
      <c r="E10062" s="120" t="s">
        <v>1601</v>
      </c>
      <c r="F10062" s="151"/>
    </row>
    <row r="10063" spans="2:6" s="116" customFormat="1" ht="15.75" customHeight="1">
      <c r="B10063" s="121" t="s">
        <v>1640</v>
      </c>
      <c r="C10063" s="118" t="s">
        <v>155</v>
      </c>
      <c r="D10063" s="119" t="s">
        <v>1642</v>
      </c>
      <c r="E10063" s="120" t="s">
        <v>1601</v>
      </c>
      <c r="F10063" s="151"/>
    </row>
    <row r="10064" spans="2:6" s="116" customFormat="1" ht="15.75" customHeight="1">
      <c r="B10064" s="121" t="s">
        <v>1640</v>
      </c>
      <c r="C10064" s="118" t="s">
        <v>40</v>
      </c>
      <c r="D10064" s="119" t="s">
        <v>180</v>
      </c>
      <c r="E10064" s="163" t="s">
        <v>1597</v>
      </c>
      <c r="F10064" s="151"/>
    </row>
    <row r="10065" spans="2:6" s="116" customFormat="1" ht="15.75" customHeight="1">
      <c r="B10065" s="121" t="s">
        <v>1640</v>
      </c>
      <c r="C10065" s="118" t="s">
        <v>2</v>
      </c>
      <c r="D10065" s="119" t="s">
        <v>1643</v>
      </c>
      <c r="E10065" s="163" t="s">
        <v>1597</v>
      </c>
      <c r="F10065" s="151"/>
    </row>
    <row r="10066" spans="2:6" s="116" customFormat="1" ht="15.75" customHeight="1">
      <c r="B10066" s="121" t="s">
        <v>1640</v>
      </c>
      <c r="C10066" s="118" t="s">
        <v>40</v>
      </c>
      <c r="D10066" s="119" t="s">
        <v>1644</v>
      </c>
      <c r="E10066" s="163" t="s">
        <v>1597</v>
      </c>
      <c r="F10066" s="151"/>
    </row>
    <row r="10067" spans="2:6" s="116" customFormat="1" ht="15.75" customHeight="1">
      <c r="B10067" s="121" t="s">
        <v>1640</v>
      </c>
      <c r="C10067" s="118" t="s">
        <v>28</v>
      </c>
      <c r="D10067" s="119" t="s">
        <v>181</v>
      </c>
      <c r="E10067" s="163" t="s">
        <v>1597</v>
      </c>
      <c r="F10067" s="151"/>
    </row>
    <row r="10068" spans="2:6" s="116" customFormat="1" ht="15.75" customHeight="1">
      <c r="B10068" s="121" t="s">
        <v>1640</v>
      </c>
      <c r="C10068" s="118" t="s">
        <v>2</v>
      </c>
      <c r="D10068" s="119" t="s">
        <v>1643</v>
      </c>
      <c r="E10068" s="163" t="s">
        <v>1597</v>
      </c>
      <c r="F10068" s="151"/>
    </row>
    <row r="10069" spans="2:6" s="116" customFormat="1" ht="15.75" customHeight="1">
      <c r="B10069" s="121" t="s">
        <v>1640</v>
      </c>
      <c r="C10069" s="118" t="s">
        <v>28</v>
      </c>
      <c r="D10069" s="119" t="s">
        <v>126</v>
      </c>
      <c r="E10069" s="163" t="s">
        <v>1597</v>
      </c>
      <c r="F10069" s="151"/>
    </row>
    <row r="10070" spans="2:6" s="116" customFormat="1" ht="15.75" customHeight="1">
      <c r="B10070" s="121">
        <v>41739</v>
      </c>
      <c r="C10070" s="118" t="s">
        <v>28</v>
      </c>
      <c r="D10070" s="119" t="s">
        <v>1287</v>
      </c>
      <c r="E10070" s="120" t="s">
        <v>1597</v>
      </c>
      <c r="F10070" s="151"/>
    </row>
    <row r="10071" spans="2:6" s="116" customFormat="1" ht="15.75" customHeight="1">
      <c r="B10071" s="121">
        <v>41739</v>
      </c>
      <c r="C10071" s="118" t="s">
        <v>1461</v>
      </c>
      <c r="D10071" s="119" t="s">
        <v>1270</v>
      </c>
      <c r="E10071" s="120" t="s">
        <v>1597</v>
      </c>
      <c r="F10071" s="151"/>
    </row>
    <row r="10072" spans="2:6" s="116" customFormat="1" ht="15.75" customHeight="1">
      <c r="B10072" s="121">
        <v>41739</v>
      </c>
      <c r="C10072" s="118" t="s">
        <v>28</v>
      </c>
      <c r="D10072" s="119" t="s">
        <v>1287</v>
      </c>
      <c r="E10072" s="120" t="s">
        <v>1597</v>
      </c>
      <c r="F10072" s="151"/>
    </row>
    <row r="10073" spans="2:6" s="116" customFormat="1" ht="15.75" customHeight="1">
      <c r="B10073" s="121">
        <v>41739</v>
      </c>
      <c r="C10073" s="118" t="s">
        <v>40</v>
      </c>
      <c r="D10073" s="119" t="s">
        <v>1556</v>
      </c>
      <c r="E10073" s="120" t="s">
        <v>1597</v>
      </c>
      <c r="F10073" s="151"/>
    </row>
    <row r="10074" spans="2:6" s="116" customFormat="1" ht="15.75" customHeight="1">
      <c r="B10074" s="121">
        <v>41739</v>
      </c>
      <c r="C10074" s="118" t="s">
        <v>184</v>
      </c>
      <c r="D10074" s="119" t="s">
        <v>2546</v>
      </c>
      <c r="E10074" s="120" t="s">
        <v>1597</v>
      </c>
      <c r="F10074" s="151"/>
    </row>
    <row r="10075" spans="2:6" s="116" customFormat="1" ht="15.75" customHeight="1">
      <c r="B10075" s="121">
        <v>41739</v>
      </c>
      <c r="C10075" s="118" t="s">
        <v>28</v>
      </c>
      <c r="D10075" s="119" t="s">
        <v>431</v>
      </c>
      <c r="E10075" s="120" t="s">
        <v>1597</v>
      </c>
      <c r="F10075" s="151"/>
    </row>
    <row r="10076" spans="2:6" s="116" customFormat="1" ht="15.75" customHeight="1">
      <c r="B10076" s="121">
        <v>41739</v>
      </c>
      <c r="C10076" s="118" t="s">
        <v>28</v>
      </c>
      <c r="D10076" s="119" t="s">
        <v>1287</v>
      </c>
      <c r="E10076" s="120" t="s">
        <v>1597</v>
      </c>
      <c r="F10076" s="151"/>
    </row>
    <row r="10077" spans="2:6" s="116" customFormat="1" ht="15.75" customHeight="1">
      <c r="B10077" s="121">
        <v>41739</v>
      </c>
      <c r="C10077" s="118" t="s">
        <v>2</v>
      </c>
      <c r="D10077" s="119" t="s">
        <v>182</v>
      </c>
      <c r="E10077" s="120" t="s">
        <v>1597</v>
      </c>
      <c r="F10077" s="151"/>
    </row>
    <row r="10078" spans="2:6" s="116" customFormat="1" ht="15.75" customHeight="1">
      <c r="B10078" s="121">
        <v>41739</v>
      </c>
      <c r="C10078" s="118" t="s">
        <v>2</v>
      </c>
      <c r="D10078" s="119" t="s">
        <v>1381</v>
      </c>
      <c r="E10078" s="120" t="s">
        <v>1597</v>
      </c>
      <c r="F10078" s="151"/>
    </row>
    <row r="10079" spans="2:6" s="116" customFormat="1" ht="15.75" customHeight="1">
      <c r="B10079" s="121">
        <v>41739</v>
      </c>
      <c r="C10079" s="118" t="s">
        <v>94</v>
      </c>
      <c r="D10079" s="119" t="s">
        <v>1316</v>
      </c>
      <c r="E10079" s="120" t="s">
        <v>1597</v>
      </c>
      <c r="F10079" s="151"/>
    </row>
    <row r="10080" spans="2:6" s="116" customFormat="1" ht="15.75" customHeight="1">
      <c r="B10080" s="121">
        <v>41739</v>
      </c>
      <c r="C10080" s="118" t="s">
        <v>40</v>
      </c>
      <c r="D10080" s="119" t="s">
        <v>180</v>
      </c>
      <c r="E10080" s="120" t="s">
        <v>1597</v>
      </c>
      <c r="F10080" s="151"/>
    </row>
    <row r="10081" spans="2:6" s="116" customFormat="1" ht="15.75" customHeight="1">
      <c r="B10081" s="121">
        <v>41739</v>
      </c>
      <c r="C10081" s="118" t="s">
        <v>40</v>
      </c>
      <c r="D10081" s="119" t="s">
        <v>43</v>
      </c>
      <c r="E10081" s="120" t="s">
        <v>1597</v>
      </c>
      <c r="F10081" s="151"/>
    </row>
    <row r="10082" spans="2:6" s="116" customFormat="1" ht="15.75" customHeight="1">
      <c r="B10082" s="121">
        <v>41739</v>
      </c>
      <c r="C10082" s="118" t="s">
        <v>392</v>
      </c>
      <c r="D10082" s="119" t="s">
        <v>1115</v>
      </c>
      <c r="E10082" s="120" t="s">
        <v>1597</v>
      </c>
      <c r="F10082" s="151"/>
    </row>
    <row r="10083" spans="2:6" s="116" customFormat="1" ht="15.75" customHeight="1">
      <c r="B10083" s="121">
        <v>41739</v>
      </c>
      <c r="C10083" s="118" t="s">
        <v>40</v>
      </c>
      <c r="D10083" s="119" t="s">
        <v>43</v>
      </c>
      <c r="E10083" s="120" t="s">
        <v>1601</v>
      </c>
      <c r="F10083" s="151"/>
    </row>
    <row r="10084" spans="2:6" s="116" customFormat="1" ht="15.75" customHeight="1">
      <c r="B10084" s="121">
        <v>41739</v>
      </c>
      <c r="C10084" s="118" t="s">
        <v>28</v>
      </c>
      <c r="D10084" s="119" t="s">
        <v>30</v>
      </c>
      <c r="E10084" s="120" t="s">
        <v>1601</v>
      </c>
      <c r="F10084" s="151"/>
    </row>
    <row r="10085" spans="2:6" s="116" customFormat="1" ht="15.75" customHeight="1">
      <c r="B10085" s="121">
        <v>41739</v>
      </c>
      <c r="C10085" s="118" t="s">
        <v>2</v>
      </c>
      <c r="D10085" s="119" t="s">
        <v>182</v>
      </c>
      <c r="E10085" s="120" t="s">
        <v>1601</v>
      </c>
      <c r="F10085" s="151"/>
    </row>
    <row r="10086" spans="2:6" s="116" customFormat="1" ht="15.75" customHeight="1">
      <c r="B10086" s="121">
        <v>41739</v>
      </c>
      <c r="C10086" s="118" t="s">
        <v>184</v>
      </c>
      <c r="D10086" s="119" t="s">
        <v>2546</v>
      </c>
      <c r="E10086" s="120" t="s">
        <v>1601</v>
      </c>
      <c r="F10086" s="151"/>
    </row>
    <row r="10087" spans="2:6" s="116" customFormat="1" ht="15.75" customHeight="1">
      <c r="B10087" s="121">
        <v>41739</v>
      </c>
      <c r="C10087" s="118" t="s">
        <v>184</v>
      </c>
      <c r="D10087" s="119" t="s">
        <v>2556</v>
      </c>
      <c r="E10087" s="120" t="s">
        <v>1601</v>
      </c>
      <c r="F10087" s="151"/>
    </row>
    <row r="10088" spans="2:6" s="116" customFormat="1" ht="15.75" customHeight="1">
      <c r="B10088" s="121">
        <v>41739</v>
      </c>
      <c r="C10088" s="118" t="s">
        <v>28</v>
      </c>
      <c r="D10088" s="119" t="s">
        <v>549</v>
      </c>
      <c r="E10088" s="120" t="s">
        <v>1601</v>
      </c>
      <c r="F10088" s="151"/>
    </row>
    <row r="10089" spans="2:6" s="116" customFormat="1" ht="15.75" customHeight="1">
      <c r="B10089" s="121">
        <v>41739</v>
      </c>
      <c r="C10089" s="118" t="s">
        <v>40</v>
      </c>
      <c r="D10089" s="119" t="s">
        <v>43</v>
      </c>
      <c r="E10089" s="120" t="s">
        <v>1601</v>
      </c>
      <c r="F10089" s="151"/>
    </row>
    <row r="10090" spans="2:6" s="116" customFormat="1" ht="15.75" customHeight="1">
      <c r="B10090" s="121">
        <v>41739</v>
      </c>
      <c r="C10090" s="118" t="s">
        <v>40</v>
      </c>
      <c r="D10090" s="119" t="s">
        <v>1521</v>
      </c>
      <c r="E10090" s="120" t="s">
        <v>1601</v>
      </c>
      <c r="F10090" s="151"/>
    </row>
    <row r="10091" spans="2:6" s="116" customFormat="1" ht="15.75" customHeight="1">
      <c r="B10091" s="121">
        <v>41739</v>
      </c>
      <c r="C10091" s="118" t="s">
        <v>40</v>
      </c>
      <c r="D10091" s="119" t="s">
        <v>1521</v>
      </c>
      <c r="E10091" s="120" t="s">
        <v>1601</v>
      </c>
      <c r="F10091" s="151"/>
    </row>
    <row r="10092" spans="2:6" s="116" customFormat="1" ht="15.75" customHeight="1">
      <c r="B10092" s="121">
        <v>41739</v>
      </c>
      <c r="C10092" s="118" t="s">
        <v>28</v>
      </c>
      <c r="D10092" s="119" t="s">
        <v>30</v>
      </c>
      <c r="E10092" s="120" t="s">
        <v>1601</v>
      </c>
      <c r="F10092" s="151"/>
    </row>
    <row r="10093" spans="2:6" s="116" customFormat="1" ht="15.75" customHeight="1">
      <c r="B10093" s="121">
        <v>41739</v>
      </c>
      <c r="C10093" s="118" t="s">
        <v>28</v>
      </c>
      <c r="D10093" s="119" t="s">
        <v>126</v>
      </c>
      <c r="E10093" s="120" t="s">
        <v>1600</v>
      </c>
      <c r="F10093" s="151"/>
    </row>
    <row r="10094" spans="2:6" s="116" customFormat="1" ht="15.75" customHeight="1">
      <c r="B10094" s="121">
        <v>41739</v>
      </c>
      <c r="C10094" s="118" t="s">
        <v>2</v>
      </c>
      <c r="D10094" s="119" t="s">
        <v>182</v>
      </c>
      <c r="E10094" s="120" t="s">
        <v>1600</v>
      </c>
      <c r="F10094" s="151"/>
    </row>
    <row r="10095" spans="2:6" s="116" customFormat="1" ht="15.75" customHeight="1">
      <c r="B10095" s="121">
        <v>41739</v>
      </c>
      <c r="C10095" s="118" t="s">
        <v>94</v>
      </c>
      <c r="D10095" s="119" t="s">
        <v>1316</v>
      </c>
      <c r="E10095" s="120" t="s">
        <v>1600</v>
      </c>
      <c r="F10095" s="151"/>
    </row>
    <row r="10096" spans="2:6" s="116" customFormat="1" ht="15.75" customHeight="1">
      <c r="B10096" s="121">
        <v>41739</v>
      </c>
      <c r="C10096" s="3" t="s">
        <v>94</v>
      </c>
      <c r="D10096" s="251" t="s">
        <v>1316</v>
      </c>
      <c r="E10096" s="117" t="s">
        <v>1600</v>
      </c>
      <c r="F10096" s="151"/>
    </row>
    <row r="10097" spans="2:6" s="116" customFormat="1" ht="15.75" customHeight="1">
      <c r="B10097" s="121">
        <v>41739</v>
      </c>
      <c r="C10097" s="118" t="s">
        <v>28</v>
      </c>
      <c r="D10097" s="119" t="s">
        <v>107</v>
      </c>
      <c r="E10097" s="117" t="s">
        <v>1600</v>
      </c>
      <c r="F10097" s="151"/>
    </row>
    <row r="10098" spans="2:6" s="116" customFormat="1" ht="15.75" customHeight="1">
      <c r="B10098" s="121">
        <v>41739</v>
      </c>
      <c r="C10098" s="118" t="s">
        <v>40</v>
      </c>
      <c r="D10098" s="119" t="s">
        <v>180</v>
      </c>
      <c r="E10098" s="117" t="s">
        <v>1600</v>
      </c>
      <c r="F10098" s="151"/>
    </row>
    <row r="10099" spans="2:6" s="116" customFormat="1" ht="15.75" customHeight="1">
      <c r="B10099" s="121">
        <v>41739</v>
      </c>
      <c r="C10099" s="118" t="s">
        <v>40</v>
      </c>
      <c r="D10099" s="119" t="s">
        <v>43</v>
      </c>
      <c r="E10099" s="120" t="s">
        <v>1600</v>
      </c>
      <c r="F10099" s="151"/>
    </row>
    <row r="10100" spans="2:6" s="116" customFormat="1" ht="15.75" customHeight="1">
      <c r="B10100" s="121">
        <v>41739</v>
      </c>
      <c r="C10100" s="118" t="s">
        <v>392</v>
      </c>
      <c r="D10100" s="119" t="s">
        <v>1115</v>
      </c>
      <c r="E10100" s="117" t="s">
        <v>1600</v>
      </c>
      <c r="F10100" s="151"/>
    </row>
    <row r="10101" spans="2:6" s="116" customFormat="1" ht="15.75" customHeight="1">
      <c r="B10101" s="121">
        <v>41739</v>
      </c>
      <c r="C10101" s="118" t="s">
        <v>392</v>
      </c>
      <c r="D10101" s="119" t="s">
        <v>1115</v>
      </c>
      <c r="E10101" s="120" t="s">
        <v>1600</v>
      </c>
      <c r="F10101" s="151"/>
    </row>
    <row r="10102" spans="2:6" s="116" customFormat="1" ht="15.75" customHeight="1">
      <c r="B10102" s="121">
        <v>41739</v>
      </c>
      <c r="C10102" s="118" t="s">
        <v>28</v>
      </c>
      <c r="D10102" s="119" t="s">
        <v>107</v>
      </c>
      <c r="E10102" s="111" t="s">
        <v>1600</v>
      </c>
      <c r="F10102" s="151"/>
    </row>
    <row r="10103" spans="2:6" s="116" customFormat="1" ht="15.75" customHeight="1">
      <c r="B10103" s="121">
        <v>41739</v>
      </c>
      <c r="C10103" s="118" t="s">
        <v>2</v>
      </c>
      <c r="D10103" s="119" t="s">
        <v>182</v>
      </c>
      <c r="E10103" s="112" t="s">
        <v>1600</v>
      </c>
      <c r="F10103" s="151"/>
    </row>
    <row r="10104" spans="2:6" s="116" customFormat="1" ht="15.75" customHeight="1">
      <c r="B10104" s="121" t="s">
        <v>1664</v>
      </c>
      <c r="C10104" s="118" t="s">
        <v>40</v>
      </c>
      <c r="D10104" s="119" t="s">
        <v>1451</v>
      </c>
      <c r="E10104" s="120" t="s">
        <v>1601</v>
      </c>
      <c r="F10104" s="151"/>
    </row>
    <row r="10105" spans="2:6" s="116" customFormat="1" ht="15.75" customHeight="1">
      <c r="B10105" s="121" t="s">
        <v>1664</v>
      </c>
      <c r="C10105" s="118" t="s">
        <v>2</v>
      </c>
      <c r="D10105" s="119" t="s">
        <v>182</v>
      </c>
      <c r="E10105" s="120" t="s">
        <v>1601</v>
      </c>
      <c r="F10105" s="151"/>
    </row>
    <row r="10106" spans="2:6" s="116" customFormat="1" ht="15.75" customHeight="1">
      <c r="B10106" s="121" t="s">
        <v>1664</v>
      </c>
      <c r="C10106" s="118" t="s">
        <v>94</v>
      </c>
      <c r="D10106" s="119" t="s">
        <v>1108</v>
      </c>
      <c r="E10106" s="120" t="s">
        <v>1601</v>
      </c>
      <c r="F10106" s="151"/>
    </row>
    <row r="10107" spans="2:6" s="116" customFormat="1" ht="15.75" customHeight="1">
      <c r="B10107" s="121" t="s">
        <v>1664</v>
      </c>
      <c r="C10107" s="118" t="s">
        <v>155</v>
      </c>
      <c r="D10107" s="119" t="s">
        <v>1503</v>
      </c>
      <c r="E10107" s="120" t="s">
        <v>1601</v>
      </c>
      <c r="F10107" s="151"/>
    </row>
    <row r="10108" spans="2:6" s="116" customFormat="1" ht="15.75" customHeight="1">
      <c r="B10108" s="121" t="s">
        <v>1664</v>
      </c>
      <c r="C10108" s="118" t="s">
        <v>40</v>
      </c>
      <c r="D10108" s="119" t="s">
        <v>1451</v>
      </c>
      <c r="E10108" s="120" t="s">
        <v>1601</v>
      </c>
      <c r="F10108" s="151"/>
    </row>
    <row r="10109" spans="2:6" s="116" customFormat="1" ht="15.75" customHeight="1">
      <c r="B10109" s="121" t="s">
        <v>1664</v>
      </c>
      <c r="C10109" s="118" t="s">
        <v>28</v>
      </c>
      <c r="D10109" s="119" t="s">
        <v>1665</v>
      </c>
      <c r="E10109" s="120" t="s">
        <v>1601</v>
      </c>
      <c r="F10109" s="151"/>
    </row>
    <row r="10110" spans="2:6" s="116" customFormat="1" ht="15.75" customHeight="1">
      <c r="B10110" s="121" t="s">
        <v>1664</v>
      </c>
      <c r="C10110" s="118" t="s">
        <v>40</v>
      </c>
      <c r="D10110" s="119" t="s">
        <v>43</v>
      </c>
      <c r="E10110" s="120" t="s">
        <v>1601</v>
      </c>
      <c r="F10110" s="151"/>
    </row>
    <row r="10111" spans="2:6" s="116" customFormat="1" ht="15.75" customHeight="1">
      <c r="B10111" s="121" t="s">
        <v>1664</v>
      </c>
      <c r="C10111" s="118" t="s">
        <v>184</v>
      </c>
      <c r="D10111" s="119" t="s">
        <v>2546</v>
      </c>
      <c r="E10111" s="243" t="s">
        <v>1607</v>
      </c>
      <c r="F10111" s="151"/>
    </row>
    <row r="10112" spans="2:6" s="116" customFormat="1" ht="15.75" customHeight="1">
      <c r="B10112" s="121" t="s">
        <v>1664</v>
      </c>
      <c r="C10112" s="118" t="s">
        <v>40</v>
      </c>
      <c r="D10112" s="119" t="s">
        <v>180</v>
      </c>
      <c r="E10112" s="243" t="s">
        <v>1607</v>
      </c>
      <c r="F10112" s="151"/>
    </row>
    <row r="10113" spans="2:6" s="116" customFormat="1" ht="15.75" customHeight="1">
      <c r="B10113" s="121" t="s">
        <v>1664</v>
      </c>
      <c r="C10113" s="118" t="s">
        <v>40</v>
      </c>
      <c r="D10113" s="119" t="s">
        <v>180</v>
      </c>
      <c r="E10113" s="243" t="s">
        <v>1607</v>
      </c>
      <c r="F10113" s="151"/>
    </row>
    <row r="10114" spans="2:6" s="116" customFormat="1" ht="15.75" customHeight="1">
      <c r="B10114" s="121" t="s">
        <v>1664</v>
      </c>
      <c r="C10114" s="118" t="s">
        <v>2</v>
      </c>
      <c r="D10114" s="119" t="s">
        <v>1381</v>
      </c>
      <c r="E10114" s="243" t="s">
        <v>1607</v>
      </c>
      <c r="F10114" s="151"/>
    </row>
    <row r="10115" spans="2:6" s="116" customFormat="1" ht="15.75" customHeight="1">
      <c r="B10115" s="121" t="s">
        <v>1664</v>
      </c>
      <c r="C10115" s="118" t="s">
        <v>184</v>
      </c>
      <c r="D10115" s="119" t="s">
        <v>2546</v>
      </c>
      <c r="E10115" s="243" t="s">
        <v>1607</v>
      </c>
      <c r="F10115" s="151"/>
    </row>
    <row r="10116" spans="2:6" s="116" customFormat="1" ht="15.75" customHeight="1">
      <c r="B10116" s="121" t="s">
        <v>1664</v>
      </c>
      <c r="C10116" s="118" t="s">
        <v>28</v>
      </c>
      <c r="D10116" s="119" t="s">
        <v>431</v>
      </c>
      <c r="E10116" s="243" t="s">
        <v>1607</v>
      </c>
      <c r="F10116" s="151"/>
    </row>
    <row r="10117" spans="2:6" s="116" customFormat="1" ht="15.75" customHeight="1">
      <c r="B10117" s="121" t="s">
        <v>1664</v>
      </c>
      <c r="C10117" s="118" t="s">
        <v>28</v>
      </c>
      <c r="D10117" s="119" t="s">
        <v>1287</v>
      </c>
      <c r="E10117" s="243" t="s">
        <v>1607</v>
      </c>
      <c r="F10117" s="151"/>
    </row>
    <row r="10118" spans="2:6" s="116" customFormat="1" ht="15.75" customHeight="1">
      <c r="B10118" s="121" t="s">
        <v>1664</v>
      </c>
      <c r="C10118" s="118" t="s">
        <v>2</v>
      </c>
      <c r="D10118" s="119" t="s">
        <v>182</v>
      </c>
      <c r="E10118" s="243" t="s">
        <v>1607</v>
      </c>
      <c r="F10118" s="151"/>
    </row>
    <row r="10119" spans="2:6" s="116" customFormat="1" ht="15.75" customHeight="1">
      <c r="B10119" s="121" t="s">
        <v>1664</v>
      </c>
      <c r="C10119" s="118" t="s">
        <v>2</v>
      </c>
      <c r="D10119" s="119" t="s">
        <v>1381</v>
      </c>
      <c r="E10119" s="243" t="s">
        <v>1607</v>
      </c>
      <c r="F10119" s="151"/>
    </row>
    <row r="10120" spans="2:6" s="116" customFormat="1" ht="15.75" customHeight="1">
      <c r="B10120" s="121" t="s">
        <v>1664</v>
      </c>
      <c r="C10120" s="118" t="s">
        <v>2</v>
      </c>
      <c r="D10120" s="119" t="s">
        <v>182</v>
      </c>
      <c r="E10120" s="243" t="s">
        <v>1607</v>
      </c>
      <c r="F10120" s="151"/>
    </row>
    <row r="10121" spans="2:6" s="116" customFormat="1" ht="15.75" customHeight="1">
      <c r="B10121" s="121" t="s">
        <v>1664</v>
      </c>
      <c r="C10121" s="118" t="s">
        <v>40</v>
      </c>
      <c r="D10121" s="119" t="s">
        <v>180</v>
      </c>
      <c r="E10121" s="243" t="s">
        <v>1607</v>
      </c>
      <c r="F10121" s="151"/>
    </row>
    <row r="10122" spans="2:6" s="116" customFormat="1" ht="15.75" customHeight="1">
      <c r="B10122" s="121" t="s">
        <v>1664</v>
      </c>
      <c r="C10122" s="118" t="s">
        <v>40</v>
      </c>
      <c r="D10122" s="119" t="s">
        <v>180</v>
      </c>
      <c r="E10122" s="243" t="s">
        <v>1607</v>
      </c>
      <c r="F10122" s="151"/>
    </row>
    <row r="10123" spans="2:6" s="116" customFormat="1" ht="15.75" customHeight="1">
      <c r="B10123" s="121" t="s">
        <v>1664</v>
      </c>
      <c r="C10123" s="118" t="s">
        <v>392</v>
      </c>
      <c r="D10123" s="119" t="s">
        <v>1115</v>
      </c>
      <c r="E10123" s="243" t="s">
        <v>1607</v>
      </c>
      <c r="F10123" s="151"/>
    </row>
    <row r="10124" spans="2:6" s="116" customFormat="1" ht="15.75" customHeight="1">
      <c r="B10124" s="121" t="s">
        <v>1650</v>
      </c>
      <c r="C10124" s="118" t="s">
        <v>3</v>
      </c>
      <c r="D10124" s="119" t="s">
        <v>1226</v>
      </c>
      <c r="E10124" s="120" t="s">
        <v>1104</v>
      </c>
      <c r="F10124" s="151"/>
    </row>
    <row r="10125" spans="2:6" s="116" customFormat="1" ht="15.75" customHeight="1">
      <c r="B10125" s="121" t="s">
        <v>1650</v>
      </c>
      <c r="C10125" s="118" t="s">
        <v>2</v>
      </c>
      <c r="D10125" s="119" t="s">
        <v>1245</v>
      </c>
      <c r="E10125" s="120" t="s">
        <v>1104</v>
      </c>
      <c r="F10125" s="151"/>
    </row>
    <row r="10126" spans="2:6" s="116" customFormat="1" ht="15.75" customHeight="1">
      <c r="B10126" s="121" t="s">
        <v>1650</v>
      </c>
      <c r="C10126" s="118" t="s">
        <v>184</v>
      </c>
      <c r="D10126" s="119" t="s">
        <v>2546</v>
      </c>
      <c r="E10126" s="120" t="s">
        <v>1104</v>
      </c>
      <c r="F10126" s="151"/>
    </row>
    <row r="10127" spans="2:6" s="116" customFormat="1" ht="15.75" customHeight="1">
      <c r="B10127" s="121" t="s">
        <v>1650</v>
      </c>
      <c r="C10127" s="118" t="s">
        <v>40</v>
      </c>
      <c r="D10127" s="119" t="s">
        <v>1349</v>
      </c>
      <c r="E10127" s="117" t="s">
        <v>1104</v>
      </c>
      <c r="F10127" s="151"/>
    </row>
    <row r="10128" spans="2:6" s="116" customFormat="1" ht="15.75" customHeight="1">
      <c r="B10128" s="121" t="s">
        <v>1650</v>
      </c>
      <c r="C10128" s="118" t="s">
        <v>40</v>
      </c>
      <c r="D10128" s="119" t="s">
        <v>1349</v>
      </c>
      <c r="E10128" s="117" t="s">
        <v>1104</v>
      </c>
      <c r="F10128" s="151"/>
    </row>
    <row r="10129" spans="2:6" s="116" customFormat="1" ht="15.75" customHeight="1">
      <c r="B10129" s="121" t="s">
        <v>1650</v>
      </c>
      <c r="C10129" s="118" t="s">
        <v>40</v>
      </c>
      <c r="D10129" s="119" t="s">
        <v>1521</v>
      </c>
      <c r="E10129" s="117" t="s">
        <v>1104</v>
      </c>
      <c r="F10129" s="151"/>
    </row>
    <row r="10130" spans="2:6" s="116" customFormat="1" ht="15.75" customHeight="1">
      <c r="B10130" s="121" t="s">
        <v>1650</v>
      </c>
      <c r="C10130" s="118" t="s">
        <v>184</v>
      </c>
      <c r="D10130" s="119" t="s">
        <v>2546</v>
      </c>
      <c r="E10130" s="117" t="s">
        <v>1104</v>
      </c>
      <c r="F10130" s="151"/>
    </row>
    <row r="10131" spans="2:6" s="116" customFormat="1" ht="15.75" customHeight="1">
      <c r="B10131" s="121" t="s">
        <v>1650</v>
      </c>
      <c r="C10131" s="118" t="s">
        <v>28</v>
      </c>
      <c r="D10131" s="119" t="s">
        <v>107</v>
      </c>
      <c r="E10131" s="117" t="s">
        <v>1104</v>
      </c>
      <c r="F10131" s="151"/>
    </row>
    <row r="10132" spans="2:6" s="116" customFormat="1" ht="15.75" customHeight="1">
      <c r="B10132" s="121" t="s">
        <v>1650</v>
      </c>
      <c r="C10132" s="118" t="s">
        <v>28</v>
      </c>
      <c r="D10132" s="119" t="s">
        <v>126</v>
      </c>
      <c r="E10132" s="117" t="s">
        <v>1104</v>
      </c>
      <c r="F10132" s="151"/>
    </row>
    <row r="10133" spans="2:6" s="116" customFormat="1" ht="15.75" customHeight="1">
      <c r="B10133" s="121" t="s">
        <v>1650</v>
      </c>
      <c r="C10133" s="118" t="s">
        <v>184</v>
      </c>
      <c r="D10133" s="119" t="s">
        <v>2546</v>
      </c>
      <c r="E10133" s="117" t="s">
        <v>1104</v>
      </c>
      <c r="F10133" s="151"/>
    </row>
    <row r="10134" spans="2:6" s="116" customFormat="1" ht="15.75" customHeight="1">
      <c r="B10134" s="121" t="s">
        <v>1650</v>
      </c>
      <c r="C10134" s="118" t="s">
        <v>155</v>
      </c>
      <c r="D10134" s="119" t="s">
        <v>1110</v>
      </c>
      <c r="E10134" s="117" t="s">
        <v>1104</v>
      </c>
      <c r="F10134" s="151"/>
    </row>
    <row r="10135" spans="2:6" s="116" customFormat="1" ht="15.75" customHeight="1">
      <c r="B10135" s="121" t="s">
        <v>1650</v>
      </c>
      <c r="C10135" s="118" t="s">
        <v>40</v>
      </c>
      <c r="D10135" s="119" t="s">
        <v>1349</v>
      </c>
      <c r="E10135" s="117" t="s">
        <v>1104</v>
      </c>
      <c r="F10135" s="151"/>
    </row>
    <row r="10136" spans="2:6" s="116" customFormat="1" ht="15.75" customHeight="1">
      <c r="B10136" s="121" t="s">
        <v>1650</v>
      </c>
      <c r="C10136" s="118" t="s">
        <v>40</v>
      </c>
      <c r="D10136" s="119" t="s">
        <v>1451</v>
      </c>
      <c r="E10136" s="117" t="s">
        <v>1104</v>
      </c>
      <c r="F10136" s="151"/>
    </row>
    <row r="10137" spans="2:6" s="116" customFormat="1" ht="15.75" customHeight="1">
      <c r="B10137" s="121" t="s">
        <v>1650</v>
      </c>
      <c r="C10137" s="118" t="s">
        <v>2</v>
      </c>
      <c r="D10137" s="119" t="s">
        <v>182</v>
      </c>
      <c r="E10137" s="117" t="s">
        <v>1104</v>
      </c>
      <c r="F10137" s="151"/>
    </row>
    <row r="10138" spans="2:6" s="116" customFormat="1" ht="15.75" customHeight="1">
      <c r="B10138" s="121" t="s">
        <v>1650</v>
      </c>
      <c r="C10138" s="118" t="s">
        <v>184</v>
      </c>
      <c r="D10138" s="119" t="s">
        <v>2544</v>
      </c>
      <c r="E10138" s="117" t="s">
        <v>1104</v>
      </c>
      <c r="F10138" s="151"/>
    </row>
    <row r="10139" spans="2:6" s="116" customFormat="1" ht="15.75" customHeight="1">
      <c r="B10139" s="121" t="s">
        <v>1651</v>
      </c>
      <c r="C10139" s="118" t="s">
        <v>40</v>
      </c>
      <c r="D10139" s="119" t="s">
        <v>1473</v>
      </c>
      <c r="E10139" s="120" t="s">
        <v>1607</v>
      </c>
      <c r="F10139" s="151"/>
    </row>
    <row r="10140" spans="2:6" s="116" customFormat="1" ht="15.75" customHeight="1">
      <c r="B10140" s="121" t="s">
        <v>1651</v>
      </c>
      <c r="C10140" s="118" t="s">
        <v>28</v>
      </c>
      <c r="D10140" s="119" t="s">
        <v>126</v>
      </c>
      <c r="E10140" s="120" t="s">
        <v>1607</v>
      </c>
      <c r="F10140" s="151"/>
    </row>
    <row r="10141" spans="2:6" s="116" customFormat="1" ht="15.75" customHeight="1">
      <c r="B10141" s="121" t="s">
        <v>1651</v>
      </c>
      <c r="C10141" s="118" t="s">
        <v>40</v>
      </c>
      <c r="D10141" s="119" t="s">
        <v>1473</v>
      </c>
      <c r="E10141" s="120" t="s">
        <v>1607</v>
      </c>
      <c r="F10141" s="151"/>
    </row>
    <row r="10142" spans="2:6" s="116" customFormat="1" ht="15.75" customHeight="1">
      <c r="B10142" s="121" t="s">
        <v>1651</v>
      </c>
      <c r="C10142" s="118" t="s">
        <v>40</v>
      </c>
      <c r="D10142" s="119" t="s">
        <v>1652</v>
      </c>
      <c r="E10142" s="120" t="s">
        <v>1607</v>
      </c>
      <c r="F10142" s="151"/>
    </row>
    <row r="10143" spans="2:6" s="116" customFormat="1" ht="15.75" customHeight="1">
      <c r="B10143" s="121" t="s">
        <v>1651</v>
      </c>
      <c r="C10143" s="118" t="s">
        <v>40</v>
      </c>
      <c r="D10143" s="119" t="s">
        <v>1652</v>
      </c>
      <c r="E10143" s="120" t="s">
        <v>1607</v>
      </c>
      <c r="F10143" s="151"/>
    </row>
    <row r="10144" spans="2:6" s="116" customFormat="1" ht="15.75" customHeight="1">
      <c r="B10144" s="121" t="s">
        <v>1651</v>
      </c>
      <c r="C10144" s="118" t="s">
        <v>40</v>
      </c>
      <c r="D10144" s="119" t="s">
        <v>1653</v>
      </c>
      <c r="E10144" s="120" t="s">
        <v>1607</v>
      </c>
      <c r="F10144" s="151"/>
    </row>
    <row r="10145" spans="2:6" s="116" customFormat="1" ht="15.75" customHeight="1">
      <c r="B10145" s="121" t="s">
        <v>1651</v>
      </c>
      <c r="C10145" s="118" t="s">
        <v>40</v>
      </c>
      <c r="D10145" s="119" t="s">
        <v>1473</v>
      </c>
      <c r="E10145" s="120" t="s">
        <v>1607</v>
      </c>
      <c r="F10145" s="151"/>
    </row>
    <row r="10146" spans="2:6" s="116" customFormat="1" ht="15.75" customHeight="1">
      <c r="B10146" s="121" t="s">
        <v>1651</v>
      </c>
      <c r="C10146" s="118" t="s">
        <v>392</v>
      </c>
      <c r="D10146" s="119" t="s">
        <v>1115</v>
      </c>
      <c r="E10146" s="120" t="s">
        <v>1607</v>
      </c>
      <c r="F10146" s="151"/>
    </row>
    <row r="10147" spans="2:6" s="116" customFormat="1" ht="15.75" customHeight="1">
      <c r="B10147" s="121" t="s">
        <v>1651</v>
      </c>
      <c r="C10147" s="118" t="s">
        <v>2</v>
      </c>
      <c r="D10147" s="119" t="s">
        <v>1632</v>
      </c>
      <c r="E10147" s="120" t="s">
        <v>1607</v>
      </c>
      <c r="F10147" s="151"/>
    </row>
    <row r="10148" spans="2:6" s="116" customFormat="1" ht="15.75" customHeight="1">
      <c r="B10148" s="121" t="s">
        <v>1651</v>
      </c>
      <c r="C10148" s="118" t="s">
        <v>2</v>
      </c>
      <c r="D10148" s="119" t="s">
        <v>1380</v>
      </c>
      <c r="E10148" s="120" t="s">
        <v>1607</v>
      </c>
      <c r="F10148" s="151"/>
    </row>
    <row r="10149" spans="2:6" s="116" customFormat="1" ht="15.75" customHeight="1">
      <c r="B10149" s="121" t="s">
        <v>1651</v>
      </c>
      <c r="C10149" s="118" t="s">
        <v>184</v>
      </c>
      <c r="D10149" s="119" t="s">
        <v>2550</v>
      </c>
      <c r="E10149" s="120" t="s">
        <v>1607</v>
      </c>
      <c r="F10149" s="151"/>
    </row>
    <row r="10150" spans="2:6" s="116" customFormat="1" ht="15.75" customHeight="1">
      <c r="B10150" s="121" t="s">
        <v>1651</v>
      </c>
      <c r="C10150" s="118" t="s">
        <v>392</v>
      </c>
      <c r="D10150" s="119" t="s">
        <v>1115</v>
      </c>
      <c r="E10150" s="120" t="s">
        <v>1607</v>
      </c>
      <c r="F10150" s="151"/>
    </row>
    <row r="10151" spans="2:6" s="116" customFormat="1" ht="15.75" customHeight="1">
      <c r="B10151" s="121" t="s">
        <v>1651</v>
      </c>
      <c r="C10151" s="118" t="s">
        <v>184</v>
      </c>
      <c r="D10151" s="119" t="s">
        <v>184</v>
      </c>
      <c r="E10151" s="120" t="s">
        <v>1607</v>
      </c>
      <c r="F10151" s="151"/>
    </row>
    <row r="10152" spans="2:6" s="116" customFormat="1" ht="15.75" customHeight="1">
      <c r="B10152" s="121" t="s">
        <v>1651</v>
      </c>
      <c r="C10152" s="118" t="s">
        <v>40</v>
      </c>
      <c r="D10152" s="119" t="s">
        <v>43</v>
      </c>
      <c r="E10152" s="120" t="s">
        <v>1607</v>
      </c>
      <c r="F10152" s="151"/>
    </row>
    <row r="10153" spans="2:6" s="116" customFormat="1" ht="15.75" customHeight="1">
      <c r="B10153" s="121" t="s">
        <v>1651</v>
      </c>
      <c r="C10153" s="118" t="s">
        <v>40</v>
      </c>
      <c r="D10153" s="119" t="s">
        <v>1521</v>
      </c>
      <c r="E10153" s="120" t="s">
        <v>1601</v>
      </c>
      <c r="F10153" s="151"/>
    </row>
    <row r="10154" spans="2:6" s="116" customFormat="1" ht="15.75" customHeight="1">
      <c r="B10154" s="121" t="s">
        <v>1651</v>
      </c>
      <c r="C10154" s="118" t="s">
        <v>2</v>
      </c>
      <c r="D10154" s="119" t="s">
        <v>182</v>
      </c>
      <c r="E10154" s="120" t="s">
        <v>1601</v>
      </c>
      <c r="F10154" s="151"/>
    </row>
    <row r="10155" spans="2:6" s="116" customFormat="1" ht="15.75" customHeight="1">
      <c r="B10155" s="121" t="s">
        <v>1651</v>
      </c>
      <c r="C10155" s="118" t="s">
        <v>94</v>
      </c>
      <c r="D10155" s="119" t="s">
        <v>1108</v>
      </c>
      <c r="E10155" s="120" t="s">
        <v>1601</v>
      </c>
      <c r="F10155" s="151"/>
    </row>
    <row r="10156" spans="2:6" s="116" customFormat="1" ht="15.75" customHeight="1">
      <c r="B10156" s="121" t="s">
        <v>1651</v>
      </c>
      <c r="C10156" s="118" t="s">
        <v>155</v>
      </c>
      <c r="D10156" s="119" t="s">
        <v>1503</v>
      </c>
      <c r="E10156" s="120" t="s">
        <v>1601</v>
      </c>
      <c r="F10156" s="151"/>
    </row>
    <row r="10157" spans="2:6" s="116" customFormat="1" ht="15.75" customHeight="1">
      <c r="B10157" s="121" t="s">
        <v>1651</v>
      </c>
      <c r="C10157" s="118" t="s">
        <v>184</v>
      </c>
      <c r="D10157" s="119" t="s">
        <v>2545</v>
      </c>
      <c r="E10157" s="120" t="s">
        <v>1601</v>
      </c>
      <c r="F10157" s="151"/>
    </row>
    <row r="10158" spans="2:6" s="116" customFormat="1" ht="15.75" customHeight="1">
      <c r="B10158" s="121" t="s">
        <v>1651</v>
      </c>
      <c r="C10158" s="118" t="s">
        <v>28</v>
      </c>
      <c r="D10158" s="119" t="s">
        <v>107</v>
      </c>
      <c r="E10158" s="120" t="s">
        <v>1601</v>
      </c>
      <c r="F10158" s="151"/>
    </row>
    <row r="10159" spans="2:6" s="116" customFormat="1" ht="15.75" customHeight="1">
      <c r="B10159" s="121" t="s">
        <v>1651</v>
      </c>
      <c r="C10159" s="118" t="s">
        <v>28</v>
      </c>
      <c r="D10159" s="119" t="s">
        <v>549</v>
      </c>
      <c r="E10159" s="120" t="s">
        <v>1601</v>
      </c>
      <c r="F10159" s="151"/>
    </row>
    <row r="10160" spans="2:6" s="116" customFormat="1" ht="15.75" customHeight="1">
      <c r="B10160" s="121" t="s">
        <v>1651</v>
      </c>
      <c r="C10160" s="118" t="s">
        <v>40</v>
      </c>
      <c r="D10160" s="119" t="s">
        <v>43</v>
      </c>
      <c r="E10160" s="120" t="s">
        <v>1601</v>
      </c>
      <c r="F10160" s="151"/>
    </row>
    <row r="10161" spans="2:6" s="116" customFormat="1" ht="15.75" customHeight="1">
      <c r="B10161" s="121" t="s">
        <v>1651</v>
      </c>
      <c r="C10161" s="118" t="s">
        <v>40</v>
      </c>
      <c r="D10161" s="119" t="s">
        <v>1521</v>
      </c>
      <c r="E10161" s="120" t="s">
        <v>1601</v>
      </c>
      <c r="F10161" s="151"/>
    </row>
    <row r="10162" spans="2:6" s="116" customFormat="1" ht="15.75" customHeight="1">
      <c r="B10162" s="121" t="s">
        <v>1651</v>
      </c>
      <c r="C10162" s="118" t="s">
        <v>392</v>
      </c>
      <c r="D10162" s="119" t="s">
        <v>1115</v>
      </c>
      <c r="E10162" s="120" t="s">
        <v>1601</v>
      </c>
      <c r="F10162" s="151"/>
    </row>
    <row r="10163" spans="2:6" s="116" customFormat="1" ht="15.75" customHeight="1">
      <c r="B10163" s="121" t="s">
        <v>1654</v>
      </c>
      <c r="C10163" s="118" t="s">
        <v>40</v>
      </c>
      <c r="D10163" s="119" t="s">
        <v>1349</v>
      </c>
      <c r="E10163" s="120" t="s">
        <v>1600</v>
      </c>
      <c r="F10163" s="151"/>
    </row>
    <row r="10164" spans="2:6" s="116" customFormat="1" ht="15.75" customHeight="1">
      <c r="B10164" s="121" t="s">
        <v>1654</v>
      </c>
      <c r="C10164" s="118" t="s">
        <v>40</v>
      </c>
      <c r="D10164" s="119" t="s">
        <v>1521</v>
      </c>
      <c r="E10164" s="120" t="s">
        <v>1655</v>
      </c>
      <c r="F10164" s="151"/>
    </row>
    <row r="10165" spans="2:6" s="116" customFormat="1" ht="15.75" customHeight="1">
      <c r="B10165" s="121" t="s">
        <v>1654</v>
      </c>
      <c r="C10165" s="118" t="s">
        <v>184</v>
      </c>
      <c r="D10165" s="119" t="s">
        <v>184</v>
      </c>
      <c r="E10165" s="120" t="s">
        <v>1655</v>
      </c>
      <c r="F10165" s="151"/>
    </row>
    <row r="10166" spans="2:6" s="116" customFormat="1" ht="15.75" customHeight="1">
      <c r="B10166" s="121" t="s">
        <v>1654</v>
      </c>
      <c r="C10166" s="118" t="s">
        <v>40</v>
      </c>
      <c r="D10166" s="119" t="s">
        <v>43</v>
      </c>
      <c r="E10166" s="120" t="s">
        <v>1655</v>
      </c>
      <c r="F10166" s="151"/>
    </row>
    <row r="10167" spans="2:6" s="116" customFormat="1" ht="15.75" customHeight="1">
      <c r="B10167" s="121" t="s">
        <v>1654</v>
      </c>
      <c r="C10167" s="118" t="s">
        <v>40</v>
      </c>
      <c r="D10167" s="119" t="s">
        <v>1521</v>
      </c>
      <c r="E10167" s="120" t="s">
        <v>1655</v>
      </c>
      <c r="F10167" s="151"/>
    </row>
    <row r="10168" spans="2:6" s="116" customFormat="1" ht="15.75" customHeight="1">
      <c r="B10168" s="121" t="s">
        <v>1654</v>
      </c>
      <c r="C10168" s="118" t="s">
        <v>2</v>
      </c>
      <c r="D10168" s="119" t="s">
        <v>182</v>
      </c>
      <c r="E10168" s="120" t="s">
        <v>1655</v>
      </c>
      <c r="F10168" s="151"/>
    </row>
    <row r="10169" spans="2:6" s="116" customFormat="1" ht="15.75" customHeight="1">
      <c r="B10169" s="121" t="s">
        <v>1654</v>
      </c>
      <c r="C10169" s="118" t="s">
        <v>94</v>
      </c>
      <c r="D10169" s="119" t="s">
        <v>1108</v>
      </c>
      <c r="E10169" s="120" t="s">
        <v>1655</v>
      </c>
      <c r="F10169" s="151"/>
    </row>
    <row r="10170" spans="2:6" s="116" customFormat="1" ht="15.75" customHeight="1">
      <c r="B10170" s="121" t="s">
        <v>1654</v>
      </c>
      <c r="C10170" s="118" t="s">
        <v>155</v>
      </c>
      <c r="D10170" s="119" t="s">
        <v>1503</v>
      </c>
      <c r="E10170" s="120" t="s">
        <v>1655</v>
      </c>
      <c r="F10170" s="151"/>
    </row>
    <row r="10171" spans="2:6" s="116" customFormat="1" ht="15.75" customHeight="1">
      <c r="B10171" s="121" t="s">
        <v>1654</v>
      </c>
      <c r="C10171" s="118" t="s">
        <v>184</v>
      </c>
      <c r="D10171" s="119" t="s">
        <v>2545</v>
      </c>
      <c r="E10171" s="120" t="s">
        <v>1655</v>
      </c>
      <c r="F10171" s="151"/>
    </row>
    <row r="10172" spans="2:6" s="116" customFormat="1" ht="15.75" customHeight="1">
      <c r="B10172" s="121" t="s">
        <v>1654</v>
      </c>
      <c r="C10172" s="118" t="s">
        <v>28</v>
      </c>
      <c r="D10172" s="119" t="s">
        <v>107</v>
      </c>
      <c r="E10172" s="120" t="s">
        <v>1655</v>
      </c>
      <c r="F10172" s="151"/>
    </row>
    <row r="10173" spans="2:6" s="116" customFormat="1" ht="15.75" customHeight="1">
      <c r="B10173" s="121" t="s">
        <v>1654</v>
      </c>
      <c r="C10173" s="118" t="s">
        <v>40</v>
      </c>
      <c r="D10173" s="119" t="s">
        <v>1349</v>
      </c>
      <c r="E10173" s="120" t="s">
        <v>1655</v>
      </c>
      <c r="F10173" s="151"/>
    </row>
    <row r="10174" spans="2:6" s="116" customFormat="1" ht="15.75" customHeight="1">
      <c r="B10174" s="121" t="s">
        <v>1654</v>
      </c>
      <c r="C10174" s="118" t="s">
        <v>40</v>
      </c>
      <c r="D10174" s="119" t="s">
        <v>1349</v>
      </c>
      <c r="E10174" s="120" t="s">
        <v>1655</v>
      </c>
      <c r="F10174" s="151"/>
    </row>
    <row r="10175" spans="2:6" s="116" customFormat="1" ht="15.75" customHeight="1">
      <c r="B10175" s="121" t="s">
        <v>1654</v>
      </c>
      <c r="C10175" s="118" t="s">
        <v>40</v>
      </c>
      <c r="D10175" s="119" t="s">
        <v>1521</v>
      </c>
      <c r="E10175" s="120" t="s">
        <v>1655</v>
      </c>
      <c r="F10175" s="151"/>
    </row>
    <row r="10176" spans="2:6" s="116" customFormat="1" ht="15.75" customHeight="1">
      <c r="B10176" s="121" t="s">
        <v>1654</v>
      </c>
      <c r="C10176" s="118" t="s">
        <v>40</v>
      </c>
      <c r="D10176" s="119" t="s">
        <v>1656</v>
      </c>
      <c r="E10176" s="120" t="s">
        <v>1655</v>
      </c>
      <c r="F10176" s="151"/>
    </row>
    <row r="10177" spans="2:6" s="116" customFormat="1" ht="15.75" customHeight="1">
      <c r="B10177" s="121" t="s">
        <v>1654</v>
      </c>
      <c r="C10177" s="118" t="s">
        <v>40</v>
      </c>
      <c r="D10177" s="119" t="s">
        <v>1656</v>
      </c>
      <c r="E10177" s="120" t="s">
        <v>1655</v>
      </c>
      <c r="F10177" s="151"/>
    </row>
    <row r="10178" spans="2:6" s="116" customFormat="1" ht="15.75" customHeight="1">
      <c r="B10178" s="121" t="s">
        <v>1654</v>
      </c>
      <c r="C10178" s="118" t="s">
        <v>2</v>
      </c>
      <c r="D10178" s="118" t="s">
        <v>182</v>
      </c>
      <c r="E10178" s="78" t="s">
        <v>1597</v>
      </c>
      <c r="F10178" s="151"/>
    </row>
    <row r="10179" spans="2:6" s="116" customFormat="1" ht="15.75" customHeight="1">
      <c r="B10179" s="121" t="s">
        <v>1654</v>
      </c>
      <c r="C10179" s="118" t="s">
        <v>184</v>
      </c>
      <c r="D10179" s="118" t="s">
        <v>2546</v>
      </c>
      <c r="E10179" s="78" t="s">
        <v>1597</v>
      </c>
      <c r="F10179" s="151"/>
    </row>
    <row r="10180" spans="2:6" s="116" customFormat="1" ht="15.75" customHeight="1">
      <c r="B10180" s="121" t="s">
        <v>1654</v>
      </c>
      <c r="C10180" s="118" t="s">
        <v>40</v>
      </c>
      <c r="D10180" s="118" t="s">
        <v>180</v>
      </c>
      <c r="E10180" s="78" t="s">
        <v>1597</v>
      </c>
      <c r="F10180" s="151"/>
    </row>
    <row r="10181" spans="2:6" s="116" customFormat="1" ht="15.75" customHeight="1">
      <c r="B10181" s="121" t="s">
        <v>1654</v>
      </c>
      <c r="C10181" s="118" t="s">
        <v>40</v>
      </c>
      <c r="D10181" s="118" t="s">
        <v>1657</v>
      </c>
      <c r="E10181" s="78" t="s">
        <v>1597</v>
      </c>
      <c r="F10181" s="151"/>
    </row>
    <row r="10182" spans="2:6" s="116" customFormat="1" ht="15.75" customHeight="1">
      <c r="B10182" s="121" t="s">
        <v>1654</v>
      </c>
      <c r="C10182" s="118" t="s">
        <v>184</v>
      </c>
      <c r="D10182" s="118" t="s">
        <v>2546</v>
      </c>
      <c r="E10182" s="78" t="s">
        <v>1597</v>
      </c>
      <c r="F10182" s="151"/>
    </row>
    <row r="10183" spans="2:6" s="116" customFormat="1" ht="15.75" customHeight="1">
      <c r="B10183" s="121" t="s">
        <v>1654</v>
      </c>
      <c r="C10183" s="118" t="s">
        <v>40</v>
      </c>
      <c r="D10183" s="118" t="s">
        <v>180</v>
      </c>
      <c r="E10183" s="78" t="s">
        <v>1597</v>
      </c>
      <c r="F10183" s="151"/>
    </row>
    <row r="10184" spans="2:6" s="116" customFormat="1" ht="15.75" customHeight="1">
      <c r="B10184" s="121" t="s">
        <v>1654</v>
      </c>
      <c r="C10184" s="118" t="s">
        <v>40</v>
      </c>
      <c r="D10184" s="118" t="s">
        <v>180</v>
      </c>
      <c r="E10184" s="78" t="s">
        <v>1597</v>
      </c>
      <c r="F10184" s="151"/>
    </row>
    <row r="10185" spans="2:6" s="116" customFormat="1" ht="15.75" customHeight="1">
      <c r="B10185" s="121" t="s">
        <v>1654</v>
      </c>
      <c r="C10185" s="118" t="s">
        <v>2</v>
      </c>
      <c r="D10185" s="118" t="s">
        <v>1658</v>
      </c>
      <c r="E10185" s="78" t="s">
        <v>1597</v>
      </c>
      <c r="F10185" s="151"/>
    </row>
    <row r="10186" spans="2:6" s="116" customFormat="1" ht="15.75" customHeight="1">
      <c r="B10186" s="121" t="s">
        <v>1654</v>
      </c>
      <c r="C10186" s="118" t="s">
        <v>28</v>
      </c>
      <c r="D10186" s="118" t="s">
        <v>1287</v>
      </c>
      <c r="E10186" s="78" t="s">
        <v>1597</v>
      </c>
      <c r="F10186" s="151"/>
    </row>
    <row r="10187" spans="2:6" s="116" customFormat="1" ht="15.75" customHeight="1">
      <c r="B10187" s="121" t="s">
        <v>1654</v>
      </c>
      <c r="C10187" s="118" t="s">
        <v>28</v>
      </c>
      <c r="D10187" s="119" t="s">
        <v>181</v>
      </c>
      <c r="E10187" s="78" t="s">
        <v>1597</v>
      </c>
      <c r="F10187" s="151"/>
    </row>
    <row r="10188" spans="2:6" s="116" customFormat="1" ht="15.75" customHeight="1">
      <c r="B10188" s="121" t="s">
        <v>1659</v>
      </c>
      <c r="C10188" s="118" t="s">
        <v>40</v>
      </c>
      <c r="D10188" s="119" t="s">
        <v>43</v>
      </c>
      <c r="E10188" s="120" t="s">
        <v>1601</v>
      </c>
      <c r="F10188" s="151"/>
    </row>
    <row r="10189" spans="2:6" s="116" customFormat="1" ht="15.75" customHeight="1">
      <c r="B10189" s="121" t="s">
        <v>1659</v>
      </c>
      <c r="C10189" s="118" t="s">
        <v>2</v>
      </c>
      <c r="D10189" s="119" t="s">
        <v>182</v>
      </c>
      <c r="E10189" s="120" t="s">
        <v>1601</v>
      </c>
      <c r="F10189" s="151"/>
    </row>
    <row r="10190" spans="2:6" s="116" customFormat="1" ht="15.75" customHeight="1">
      <c r="B10190" s="121" t="s">
        <v>1659</v>
      </c>
      <c r="C10190" s="118" t="s">
        <v>94</v>
      </c>
      <c r="D10190" s="119" t="s">
        <v>1108</v>
      </c>
      <c r="E10190" s="120" t="s">
        <v>1601</v>
      </c>
      <c r="F10190" s="151"/>
    </row>
    <row r="10191" spans="2:6" s="116" customFormat="1" ht="15.75" customHeight="1">
      <c r="B10191" s="121" t="s">
        <v>1659</v>
      </c>
      <c r="C10191" s="118" t="s">
        <v>155</v>
      </c>
      <c r="D10191" s="119" t="s">
        <v>1503</v>
      </c>
      <c r="E10191" s="120" t="s">
        <v>1601</v>
      </c>
      <c r="F10191" s="151"/>
    </row>
    <row r="10192" spans="2:6" s="116" customFormat="1" ht="15.75" customHeight="1">
      <c r="B10192" s="121" t="s">
        <v>1659</v>
      </c>
      <c r="C10192" s="118" t="s">
        <v>28</v>
      </c>
      <c r="D10192" s="119" t="s">
        <v>181</v>
      </c>
      <c r="E10192" s="120" t="s">
        <v>1601</v>
      </c>
      <c r="F10192" s="151"/>
    </row>
    <row r="10193" spans="2:6" s="116" customFormat="1" ht="15.75" customHeight="1">
      <c r="B10193" s="121" t="s">
        <v>1659</v>
      </c>
      <c r="C10193" s="118" t="s">
        <v>40</v>
      </c>
      <c r="D10193" s="119" t="s">
        <v>1451</v>
      </c>
      <c r="E10193" s="120" t="s">
        <v>1601</v>
      </c>
      <c r="F10193" s="151"/>
    </row>
    <row r="10194" spans="2:6" s="116" customFormat="1" ht="15.75" customHeight="1">
      <c r="B10194" s="121" t="s">
        <v>1659</v>
      </c>
      <c r="C10194" s="118" t="s">
        <v>1660</v>
      </c>
      <c r="D10194" s="119" t="s">
        <v>1661</v>
      </c>
      <c r="E10194" s="120" t="s">
        <v>1601</v>
      </c>
      <c r="F10194" s="151"/>
    </row>
    <row r="10195" spans="2:6" s="116" customFormat="1" ht="15.75" customHeight="1">
      <c r="B10195" s="121" t="s">
        <v>1659</v>
      </c>
      <c r="C10195" s="118" t="s">
        <v>28</v>
      </c>
      <c r="D10195" s="119" t="s">
        <v>181</v>
      </c>
      <c r="E10195" s="252" t="s">
        <v>1607</v>
      </c>
      <c r="F10195" s="151"/>
    </row>
    <row r="10196" spans="2:6" s="116" customFormat="1" ht="15.75" customHeight="1">
      <c r="B10196" s="121" t="s">
        <v>1659</v>
      </c>
      <c r="C10196" s="118" t="s">
        <v>40</v>
      </c>
      <c r="D10196" s="119" t="s">
        <v>180</v>
      </c>
      <c r="E10196" s="252" t="s">
        <v>1607</v>
      </c>
      <c r="F10196" s="151"/>
    </row>
    <row r="10197" spans="2:6" s="116" customFormat="1" ht="15.75" customHeight="1">
      <c r="B10197" s="121" t="s">
        <v>1659</v>
      </c>
      <c r="C10197" s="118" t="s">
        <v>40</v>
      </c>
      <c r="D10197" s="119" t="s">
        <v>135</v>
      </c>
      <c r="E10197" s="252" t="s">
        <v>1607</v>
      </c>
      <c r="F10197" s="151"/>
    </row>
    <row r="10198" spans="2:6" s="116" customFormat="1" ht="15.75" customHeight="1">
      <c r="B10198" s="121" t="s">
        <v>1659</v>
      </c>
      <c r="C10198" s="118" t="s">
        <v>40</v>
      </c>
      <c r="D10198" s="119" t="s">
        <v>180</v>
      </c>
      <c r="E10198" s="252" t="s">
        <v>1607</v>
      </c>
      <c r="F10198" s="151"/>
    </row>
    <row r="10199" spans="2:6" s="116" customFormat="1" ht="15.75" customHeight="1">
      <c r="B10199" s="121" t="s">
        <v>1659</v>
      </c>
      <c r="C10199" s="118" t="s">
        <v>40</v>
      </c>
      <c r="D10199" s="119" t="s">
        <v>180</v>
      </c>
      <c r="E10199" s="252" t="s">
        <v>1607</v>
      </c>
      <c r="F10199" s="151"/>
    </row>
    <row r="10200" spans="2:6" s="116" customFormat="1" ht="15.75" customHeight="1">
      <c r="B10200" s="121" t="s">
        <v>1659</v>
      </c>
      <c r="C10200" s="118" t="s">
        <v>40</v>
      </c>
      <c r="D10200" s="119" t="s">
        <v>180</v>
      </c>
      <c r="E10200" s="252" t="s">
        <v>1607</v>
      </c>
      <c r="F10200" s="151"/>
    </row>
    <row r="10201" spans="2:6" s="116" customFormat="1" ht="15.75" customHeight="1">
      <c r="B10201" s="121" t="s">
        <v>1659</v>
      </c>
      <c r="C10201" s="118" t="s">
        <v>28</v>
      </c>
      <c r="D10201" s="119" t="s">
        <v>1287</v>
      </c>
      <c r="E10201" s="252" t="s">
        <v>1607</v>
      </c>
      <c r="F10201" s="151"/>
    </row>
    <row r="10202" spans="2:6" s="116" customFormat="1" ht="15.75" customHeight="1">
      <c r="B10202" s="121" t="s">
        <v>1659</v>
      </c>
      <c r="C10202" s="118" t="s">
        <v>28</v>
      </c>
      <c r="D10202" s="119" t="s">
        <v>181</v>
      </c>
      <c r="E10202" s="252" t="s">
        <v>1607</v>
      </c>
      <c r="F10202" s="151"/>
    </row>
    <row r="10203" spans="2:6" s="116" customFormat="1" ht="15.75" customHeight="1">
      <c r="B10203" s="121" t="s">
        <v>1659</v>
      </c>
      <c r="C10203" s="118" t="s">
        <v>40</v>
      </c>
      <c r="D10203" s="119" t="s">
        <v>1473</v>
      </c>
      <c r="E10203" s="252" t="s">
        <v>1607</v>
      </c>
      <c r="F10203" s="151"/>
    </row>
    <row r="10204" spans="2:6" s="116" customFormat="1" ht="15.75" customHeight="1">
      <c r="B10204" s="121" t="s">
        <v>1659</v>
      </c>
      <c r="C10204" s="118" t="s">
        <v>40</v>
      </c>
      <c r="D10204" s="119" t="s">
        <v>135</v>
      </c>
      <c r="E10204" s="252" t="s">
        <v>1607</v>
      </c>
      <c r="F10204" s="151"/>
    </row>
    <row r="10205" spans="2:6" s="116" customFormat="1" ht="15.75" customHeight="1">
      <c r="B10205" s="121" t="s">
        <v>1659</v>
      </c>
      <c r="C10205" s="118" t="s">
        <v>28</v>
      </c>
      <c r="D10205" s="119" t="s">
        <v>1662</v>
      </c>
      <c r="E10205" s="252" t="s">
        <v>1607</v>
      </c>
      <c r="F10205" s="151"/>
    </row>
    <row r="10206" spans="2:6" s="116" customFormat="1" ht="15.75" customHeight="1">
      <c r="B10206" s="121" t="s">
        <v>1659</v>
      </c>
      <c r="C10206" s="118" t="s">
        <v>184</v>
      </c>
      <c r="D10206" s="119" t="s">
        <v>2557</v>
      </c>
      <c r="E10206" s="252" t="s">
        <v>1607</v>
      </c>
      <c r="F10206" s="151"/>
    </row>
    <row r="10207" spans="2:6" s="116" customFormat="1" ht="15.75" customHeight="1">
      <c r="B10207" s="121" t="s">
        <v>1659</v>
      </c>
      <c r="C10207" s="118" t="s">
        <v>40</v>
      </c>
      <c r="D10207" s="119" t="s">
        <v>1473</v>
      </c>
      <c r="E10207" s="252" t="s">
        <v>1607</v>
      </c>
      <c r="F10207" s="151"/>
    </row>
    <row r="10208" spans="2:6" s="116" customFormat="1" ht="15.75" customHeight="1">
      <c r="B10208" s="121" t="s">
        <v>1659</v>
      </c>
      <c r="C10208" s="118" t="s">
        <v>40</v>
      </c>
      <c r="D10208" s="119" t="s">
        <v>180</v>
      </c>
      <c r="E10208" s="252" t="s">
        <v>1607</v>
      </c>
      <c r="F10208" s="151"/>
    </row>
    <row r="10209" spans="2:6" s="116" customFormat="1" ht="15.75" customHeight="1">
      <c r="B10209" s="121" t="s">
        <v>1659</v>
      </c>
      <c r="C10209" s="118" t="s">
        <v>2</v>
      </c>
      <c r="D10209" s="118" t="s">
        <v>105</v>
      </c>
      <c r="E10209" s="252" t="s">
        <v>1607</v>
      </c>
      <c r="F10209" s="151"/>
    </row>
    <row r="10210" spans="2:6" s="116" customFormat="1" ht="15.75" customHeight="1">
      <c r="B10210" s="121" t="s">
        <v>1663</v>
      </c>
      <c r="C10210" s="118" t="s">
        <v>40</v>
      </c>
      <c r="D10210" s="119" t="s">
        <v>180</v>
      </c>
      <c r="E10210" s="120"/>
      <c r="F10210" s="151"/>
    </row>
    <row r="10211" spans="2:6" s="116" customFormat="1" ht="15.75" customHeight="1">
      <c r="B10211" s="121" t="s">
        <v>1663</v>
      </c>
      <c r="C10211" s="118" t="s">
        <v>392</v>
      </c>
      <c r="D10211" s="119" t="s">
        <v>1115</v>
      </c>
      <c r="E10211" s="120"/>
      <c r="F10211" s="151"/>
    </row>
    <row r="10212" spans="2:6" s="116" customFormat="1" ht="15.75" customHeight="1">
      <c r="B10212" s="121" t="s">
        <v>1663</v>
      </c>
      <c r="C10212" s="118" t="s">
        <v>28</v>
      </c>
      <c r="D10212" s="119" t="s">
        <v>1356</v>
      </c>
      <c r="E10212" s="120"/>
      <c r="F10212" s="151"/>
    </row>
    <row r="10213" spans="2:6" s="116" customFormat="1" ht="15.75" customHeight="1">
      <c r="B10213" s="121" t="s">
        <v>1663</v>
      </c>
      <c r="C10213" s="118" t="s">
        <v>2</v>
      </c>
      <c r="D10213" s="119" t="s">
        <v>1380</v>
      </c>
      <c r="E10213" s="117"/>
      <c r="F10213" s="151"/>
    </row>
    <row r="10214" spans="2:6" s="116" customFormat="1" ht="15.75" customHeight="1">
      <c r="B10214" s="121" t="s">
        <v>1663</v>
      </c>
      <c r="C10214" s="118" t="s">
        <v>28</v>
      </c>
      <c r="D10214" s="119" t="s">
        <v>181</v>
      </c>
      <c r="E10214" s="117"/>
      <c r="F10214" s="151"/>
    </row>
    <row r="10215" spans="2:6" s="116" customFormat="1" ht="15.75" customHeight="1">
      <c r="B10215" s="121" t="s">
        <v>1663</v>
      </c>
      <c r="C10215" s="118" t="s">
        <v>40</v>
      </c>
      <c r="D10215" s="119" t="s">
        <v>180</v>
      </c>
      <c r="E10215" s="117"/>
      <c r="F10215" s="151"/>
    </row>
    <row r="10216" spans="2:6" s="116" customFormat="1" ht="15.75" customHeight="1">
      <c r="B10216" s="121" t="s">
        <v>1663</v>
      </c>
      <c r="C10216" s="118" t="s">
        <v>40</v>
      </c>
      <c r="D10216" s="119" t="s">
        <v>1473</v>
      </c>
      <c r="E10216" s="120"/>
      <c r="F10216" s="151"/>
    </row>
    <row r="10217" spans="2:6" s="116" customFormat="1" ht="15.75" customHeight="1">
      <c r="B10217" s="121" t="s">
        <v>1663</v>
      </c>
      <c r="C10217" s="118" t="s">
        <v>40</v>
      </c>
      <c r="D10217" s="119" t="s">
        <v>180</v>
      </c>
      <c r="E10217" s="117"/>
      <c r="F10217" s="151"/>
    </row>
    <row r="10218" spans="2:6" s="116" customFormat="1" ht="15.75" customHeight="1">
      <c r="B10218" s="121" t="s">
        <v>1663</v>
      </c>
      <c r="C10218" s="118" t="s">
        <v>2</v>
      </c>
      <c r="D10218" s="119" t="s">
        <v>1380</v>
      </c>
      <c r="E10218" s="120"/>
      <c r="F10218" s="151"/>
    </row>
    <row r="10219" spans="2:6" s="116" customFormat="1" ht="15.75" customHeight="1">
      <c r="B10219" s="121" t="s">
        <v>1663</v>
      </c>
      <c r="C10219" s="118" t="s">
        <v>184</v>
      </c>
      <c r="D10219" s="119" t="s">
        <v>2550</v>
      </c>
      <c r="E10219" s="111"/>
      <c r="F10219" s="151"/>
    </row>
    <row r="10220" spans="2:6" s="116" customFormat="1" ht="15.75" customHeight="1">
      <c r="B10220" s="121" t="s">
        <v>1663</v>
      </c>
      <c r="C10220" s="118" t="s">
        <v>94</v>
      </c>
      <c r="D10220" s="119" t="s">
        <v>1108</v>
      </c>
      <c r="E10220" s="112"/>
      <c r="F10220" s="151"/>
    </row>
    <row r="10221" spans="2:6" s="116" customFormat="1" ht="15.75" customHeight="1">
      <c r="B10221" s="121" t="s">
        <v>1663</v>
      </c>
      <c r="C10221" s="118" t="s">
        <v>18</v>
      </c>
      <c r="D10221" s="119" t="s">
        <v>112</v>
      </c>
      <c r="E10221" s="112"/>
      <c r="F10221" s="151"/>
    </row>
    <row r="10222" spans="2:6" s="116" customFormat="1" ht="15.75" customHeight="1">
      <c r="B10222" s="121" t="s">
        <v>1663</v>
      </c>
      <c r="C10222" s="118" t="s">
        <v>2</v>
      </c>
      <c r="D10222" s="119" t="s">
        <v>1380</v>
      </c>
      <c r="E10222" s="113"/>
      <c r="F10222" s="151"/>
    </row>
    <row r="10223" spans="2:6" s="116" customFormat="1" ht="15.75" customHeight="1">
      <c r="B10223" s="121" t="s">
        <v>1663</v>
      </c>
      <c r="C10223" s="118" t="s">
        <v>94</v>
      </c>
      <c r="D10223" s="119" t="s">
        <v>1410</v>
      </c>
      <c r="E10223" s="32"/>
      <c r="F10223" s="151"/>
    </row>
    <row r="10224" spans="2:6" s="116" customFormat="1" ht="15.75" customHeight="1">
      <c r="B10224" s="121" t="s">
        <v>1663</v>
      </c>
      <c r="C10224" s="118" t="s">
        <v>28</v>
      </c>
      <c r="D10224" s="118" t="s">
        <v>1287</v>
      </c>
      <c r="E10224" s="120"/>
      <c r="F10224" s="151"/>
    </row>
    <row r="10225" spans="2:6" s="116" customFormat="1" ht="15.75" customHeight="1">
      <c r="B10225" s="121" t="s">
        <v>1663</v>
      </c>
      <c r="C10225" s="118" t="s">
        <v>40</v>
      </c>
      <c r="D10225" s="118" t="s">
        <v>180</v>
      </c>
      <c r="E10225" s="78"/>
      <c r="F10225" s="151"/>
    </row>
    <row r="10226" spans="2:6" s="116" customFormat="1" ht="15.75" customHeight="1">
      <c r="B10226" s="121" t="s">
        <v>1663</v>
      </c>
      <c r="C10226" s="118" t="s">
        <v>40</v>
      </c>
      <c r="D10226" s="118" t="s">
        <v>180</v>
      </c>
      <c r="E10226" s="78"/>
      <c r="F10226" s="151"/>
    </row>
    <row r="10227" spans="2:6" s="116" customFormat="1" ht="15.75" customHeight="1">
      <c r="B10227" s="121">
        <v>41750</v>
      </c>
      <c r="C10227" s="118" t="s">
        <v>40</v>
      </c>
      <c r="D10227" s="119" t="s">
        <v>180</v>
      </c>
      <c r="E10227" s="120" t="s">
        <v>1607</v>
      </c>
      <c r="F10227" s="151"/>
    </row>
    <row r="10228" spans="2:6" s="116" customFormat="1" ht="15.75" customHeight="1">
      <c r="B10228" s="121">
        <v>41750</v>
      </c>
      <c r="C10228" s="118" t="s">
        <v>40</v>
      </c>
      <c r="D10228" s="119" t="s">
        <v>180</v>
      </c>
      <c r="E10228" s="120" t="s">
        <v>1607</v>
      </c>
      <c r="F10228" s="151"/>
    </row>
    <row r="10229" spans="2:6" s="116" customFormat="1" ht="15.75" customHeight="1">
      <c r="B10229" s="121">
        <v>41750</v>
      </c>
      <c r="C10229" s="118" t="s">
        <v>40</v>
      </c>
      <c r="D10229" s="119" t="s">
        <v>1556</v>
      </c>
      <c r="E10229" s="120" t="s">
        <v>1607</v>
      </c>
      <c r="F10229" s="151"/>
    </row>
    <row r="10230" spans="2:6" s="116" customFormat="1" ht="15.75" customHeight="1">
      <c r="B10230" s="121">
        <v>41750</v>
      </c>
      <c r="C10230" s="118" t="s">
        <v>28</v>
      </c>
      <c r="D10230" s="119" t="s">
        <v>1287</v>
      </c>
      <c r="E10230" s="120" t="s">
        <v>1607</v>
      </c>
      <c r="F10230" s="151"/>
    </row>
    <row r="10231" spans="2:6" s="116" customFormat="1" ht="15.75" customHeight="1">
      <c r="B10231" s="121">
        <v>41750</v>
      </c>
      <c r="C10231" s="118" t="s">
        <v>155</v>
      </c>
      <c r="D10231" s="119" t="s">
        <v>1246</v>
      </c>
      <c r="E10231" s="120" t="s">
        <v>1607</v>
      </c>
      <c r="F10231" s="151"/>
    </row>
    <row r="10232" spans="2:6" s="116" customFormat="1" ht="15.75" customHeight="1">
      <c r="B10232" s="121">
        <v>41750</v>
      </c>
      <c r="C10232" s="118" t="s">
        <v>2</v>
      </c>
      <c r="D10232" s="119" t="s">
        <v>52</v>
      </c>
      <c r="E10232" s="120" t="s">
        <v>1607</v>
      </c>
      <c r="F10232" s="151"/>
    </row>
    <row r="10233" spans="2:6" s="116" customFormat="1" ht="15.75" customHeight="1">
      <c r="B10233" s="121">
        <v>41750</v>
      </c>
      <c r="C10233" s="118" t="s">
        <v>40</v>
      </c>
      <c r="D10233" s="119" t="s">
        <v>43</v>
      </c>
      <c r="E10233" s="120" t="s">
        <v>1607</v>
      </c>
      <c r="F10233" s="151"/>
    </row>
    <row r="10234" spans="2:6" s="116" customFormat="1" ht="15.75" customHeight="1">
      <c r="B10234" s="121">
        <v>41750</v>
      </c>
      <c r="C10234" s="118" t="s">
        <v>18</v>
      </c>
      <c r="D10234" s="119" t="s">
        <v>112</v>
      </c>
      <c r="E10234" s="120" t="s">
        <v>1607</v>
      </c>
      <c r="F10234" s="151"/>
    </row>
    <row r="10235" spans="2:6" s="116" customFormat="1" ht="15.75" customHeight="1">
      <c r="B10235" s="121">
        <v>41750</v>
      </c>
      <c r="C10235" s="118" t="s">
        <v>2</v>
      </c>
      <c r="D10235" s="119" t="s">
        <v>1510</v>
      </c>
      <c r="E10235" s="120" t="s">
        <v>1607</v>
      </c>
      <c r="F10235" s="151"/>
    </row>
    <row r="10236" spans="2:6" s="116" customFormat="1" ht="15.75" customHeight="1">
      <c r="B10236" s="121">
        <v>41750</v>
      </c>
      <c r="C10236" s="118" t="s">
        <v>40</v>
      </c>
      <c r="D10236" s="119" t="s">
        <v>180</v>
      </c>
      <c r="E10236" s="120" t="s">
        <v>1607</v>
      </c>
      <c r="F10236" s="151"/>
    </row>
    <row r="10237" spans="2:6" s="116" customFormat="1" ht="15.75" customHeight="1">
      <c r="B10237" s="121">
        <v>41750</v>
      </c>
      <c r="C10237" s="118" t="s">
        <v>94</v>
      </c>
      <c r="D10237" s="119" t="s">
        <v>1410</v>
      </c>
      <c r="E10237" s="120" t="s">
        <v>1607</v>
      </c>
      <c r="F10237" s="151"/>
    </row>
    <row r="10238" spans="2:6" s="116" customFormat="1" ht="15.75" customHeight="1">
      <c r="B10238" s="121">
        <v>41750</v>
      </c>
      <c r="C10238" s="118" t="s">
        <v>40</v>
      </c>
      <c r="D10238" s="119" t="s">
        <v>43</v>
      </c>
      <c r="E10238" s="120" t="s">
        <v>1601</v>
      </c>
      <c r="F10238" s="151"/>
    </row>
    <row r="10239" spans="2:6" s="116" customFormat="1" ht="15.75" customHeight="1">
      <c r="B10239" s="121">
        <v>41750</v>
      </c>
      <c r="C10239" s="118" t="s">
        <v>40</v>
      </c>
      <c r="D10239" s="119" t="s">
        <v>180</v>
      </c>
      <c r="E10239" s="120" t="s">
        <v>1601</v>
      </c>
      <c r="F10239" s="151"/>
    </row>
    <row r="10240" spans="2:6" s="116" customFormat="1" ht="15.75" customHeight="1">
      <c r="B10240" s="121">
        <v>41750</v>
      </c>
      <c r="C10240" s="118" t="s">
        <v>40</v>
      </c>
      <c r="D10240" s="119" t="s">
        <v>43</v>
      </c>
      <c r="E10240" s="120" t="s">
        <v>1601</v>
      </c>
      <c r="F10240" s="151"/>
    </row>
    <row r="10241" spans="2:6" s="116" customFormat="1" ht="15.75" customHeight="1">
      <c r="B10241" s="121">
        <v>41750</v>
      </c>
      <c r="C10241" s="118" t="s">
        <v>2</v>
      </c>
      <c r="D10241" s="119" t="s">
        <v>1381</v>
      </c>
      <c r="E10241" s="120" t="s">
        <v>1601</v>
      </c>
      <c r="F10241" s="151"/>
    </row>
    <row r="10242" spans="2:6" s="116" customFormat="1" ht="15.75" customHeight="1">
      <c r="B10242" s="121">
        <v>41750</v>
      </c>
      <c r="C10242" s="118" t="s">
        <v>184</v>
      </c>
      <c r="D10242" s="119" t="s">
        <v>2546</v>
      </c>
      <c r="E10242" s="120" t="s">
        <v>1601</v>
      </c>
      <c r="F10242" s="151"/>
    </row>
    <row r="10243" spans="2:6" s="116" customFormat="1" ht="15.75" customHeight="1">
      <c r="B10243" s="121">
        <v>41750</v>
      </c>
      <c r="C10243" s="118" t="s">
        <v>28</v>
      </c>
      <c r="D10243" s="119" t="s">
        <v>431</v>
      </c>
      <c r="E10243" s="120" t="s">
        <v>1601</v>
      </c>
      <c r="F10243" s="151"/>
    </row>
    <row r="10244" spans="2:6" s="116" customFormat="1" ht="15.75" customHeight="1">
      <c r="B10244" s="121">
        <v>41750</v>
      </c>
      <c r="C10244" s="118" t="s">
        <v>40</v>
      </c>
      <c r="D10244" s="119" t="s">
        <v>180</v>
      </c>
      <c r="E10244" s="120" t="s">
        <v>1601</v>
      </c>
      <c r="F10244" s="151"/>
    </row>
    <row r="10245" spans="2:6" s="116" customFormat="1" ht="15.75" customHeight="1">
      <c r="B10245" s="121">
        <v>41750</v>
      </c>
      <c r="C10245" s="118" t="s">
        <v>2</v>
      </c>
      <c r="D10245" s="119" t="s">
        <v>182</v>
      </c>
      <c r="E10245" s="120" t="s">
        <v>1601</v>
      </c>
      <c r="F10245" s="151"/>
    </row>
    <row r="10246" spans="2:6" s="116" customFormat="1" ht="15.75" customHeight="1">
      <c r="B10246" s="121">
        <v>41750</v>
      </c>
      <c r="C10246" s="118" t="s">
        <v>2</v>
      </c>
      <c r="D10246" s="119" t="s">
        <v>1381</v>
      </c>
      <c r="E10246" s="120" t="s">
        <v>1601</v>
      </c>
      <c r="F10246" s="151"/>
    </row>
    <row r="10247" spans="2:6" s="116" customFormat="1" ht="15.75" customHeight="1">
      <c r="B10247" s="121">
        <v>41750</v>
      </c>
      <c r="C10247" s="118" t="s">
        <v>184</v>
      </c>
      <c r="D10247" s="119" t="s">
        <v>2546</v>
      </c>
      <c r="E10247" s="120" t="s">
        <v>1601</v>
      </c>
      <c r="F10247" s="151"/>
    </row>
    <row r="10248" spans="2:6" s="116" customFormat="1" ht="15.75" customHeight="1">
      <c r="B10248" s="121">
        <v>41750</v>
      </c>
      <c r="C10248" s="118" t="s">
        <v>40</v>
      </c>
      <c r="D10248" s="119" t="s">
        <v>180</v>
      </c>
      <c r="E10248" s="120" t="s">
        <v>1601</v>
      </c>
      <c r="F10248" s="151"/>
    </row>
    <row r="10249" spans="2:6" s="116" customFormat="1" ht="15.75" customHeight="1">
      <c r="B10249" s="121">
        <v>41750</v>
      </c>
      <c r="C10249" s="118" t="s">
        <v>40</v>
      </c>
      <c r="D10249" s="119" t="s">
        <v>180</v>
      </c>
      <c r="E10249" s="120" t="s">
        <v>1601</v>
      </c>
      <c r="F10249" s="151"/>
    </row>
    <row r="10250" spans="2:6" s="116" customFormat="1" ht="15.75" customHeight="1">
      <c r="B10250" s="121">
        <v>41750</v>
      </c>
      <c r="C10250" s="118" t="s">
        <v>2</v>
      </c>
      <c r="D10250" s="119" t="s">
        <v>1443</v>
      </c>
      <c r="E10250" s="120" t="s">
        <v>1600</v>
      </c>
      <c r="F10250" s="151"/>
    </row>
    <row r="10251" spans="2:6" s="116" customFormat="1" ht="15.75" customHeight="1">
      <c r="B10251" s="121">
        <v>41750</v>
      </c>
      <c r="C10251" s="118" t="s">
        <v>2</v>
      </c>
      <c r="D10251" s="119" t="s">
        <v>182</v>
      </c>
      <c r="E10251" s="120" t="s">
        <v>1600</v>
      </c>
      <c r="F10251" s="151"/>
    </row>
    <row r="10252" spans="2:6" s="116" customFormat="1" ht="15.75" customHeight="1">
      <c r="B10252" s="121">
        <v>41750</v>
      </c>
      <c r="C10252" s="118" t="s">
        <v>40</v>
      </c>
      <c r="D10252" s="119" t="s">
        <v>180</v>
      </c>
      <c r="E10252" s="120" t="s">
        <v>1600</v>
      </c>
      <c r="F10252" s="151"/>
    </row>
    <row r="10253" spans="2:6" s="116" customFormat="1" ht="15.75" customHeight="1">
      <c r="B10253" s="121">
        <v>41750</v>
      </c>
      <c r="C10253" s="118" t="s">
        <v>40</v>
      </c>
      <c r="D10253" s="119" t="s">
        <v>180</v>
      </c>
      <c r="E10253" s="117" t="s">
        <v>1600</v>
      </c>
      <c r="F10253" s="151"/>
    </row>
    <row r="10254" spans="2:6" s="116" customFormat="1" ht="15.75" customHeight="1">
      <c r="B10254" s="121">
        <v>41750</v>
      </c>
      <c r="C10254" s="118" t="s">
        <v>40</v>
      </c>
      <c r="D10254" s="119" t="s">
        <v>180</v>
      </c>
      <c r="E10254" s="117" t="s">
        <v>1600</v>
      </c>
      <c r="F10254" s="151"/>
    </row>
    <row r="10255" spans="2:6" s="116" customFormat="1" ht="15.75" customHeight="1">
      <c r="B10255" s="121">
        <v>41750</v>
      </c>
      <c r="C10255" s="118" t="s">
        <v>2</v>
      </c>
      <c r="D10255" s="119" t="s">
        <v>182</v>
      </c>
      <c r="E10255" s="117" t="s">
        <v>1600</v>
      </c>
      <c r="F10255" s="151"/>
    </row>
    <row r="10256" spans="2:6" s="116" customFormat="1" ht="15.75" customHeight="1">
      <c r="B10256" s="121">
        <v>41750</v>
      </c>
      <c r="C10256" s="118" t="s">
        <v>40</v>
      </c>
      <c r="D10256" s="119" t="s">
        <v>43</v>
      </c>
      <c r="E10256" s="120" t="s">
        <v>1600</v>
      </c>
      <c r="F10256" s="151"/>
    </row>
    <row r="10257" spans="2:6" s="116" customFormat="1" ht="15.75" customHeight="1">
      <c r="B10257" s="121">
        <v>41750</v>
      </c>
      <c r="C10257" s="118" t="s">
        <v>184</v>
      </c>
      <c r="D10257" s="119" t="s">
        <v>2544</v>
      </c>
      <c r="E10257" s="117" t="s">
        <v>1600</v>
      </c>
      <c r="F10257" s="151"/>
    </row>
    <row r="10258" spans="2:6" s="116" customFormat="1" ht="15.75" customHeight="1">
      <c r="B10258" s="121">
        <v>41750</v>
      </c>
      <c r="C10258" s="118" t="s">
        <v>2</v>
      </c>
      <c r="D10258" s="119" t="s">
        <v>1403</v>
      </c>
      <c r="E10258" s="120" t="s">
        <v>1600</v>
      </c>
      <c r="F10258" s="151"/>
    </row>
    <row r="10259" spans="2:6" s="116" customFormat="1" ht="15.75" customHeight="1">
      <c r="B10259" s="121">
        <v>41750</v>
      </c>
      <c r="C10259" s="118" t="s">
        <v>28</v>
      </c>
      <c r="D10259" s="119" t="s">
        <v>107</v>
      </c>
      <c r="E10259" s="111" t="s">
        <v>1600</v>
      </c>
      <c r="F10259" s="151"/>
    </row>
    <row r="10260" spans="2:6" s="116" customFormat="1" ht="15.75" customHeight="1">
      <c r="B10260" s="121">
        <v>41750</v>
      </c>
      <c r="C10260" s="107" t="s">
        <v>40</v>
      </c>
      <c r="D10260" s="119" t="s">
        <v>180</v>
      </c>
      <c r="E10260" s="157" t="s">
        <v>1600</v>
      </c>
      <c r="F10260" s="151"/>
    </row>
    <row r="10261" spans="2:6" s="116" customFormat="1" ht="15.75" customHeight="1">
      <c r="B10261" s="121" t="s">
        <v>1666</v>
      </c>
      <c r="C10261" s="118" t="s">
        <v>40</v>
      </c>
      <c r="D10261" s="119" t="s">
        <v>180</v>
      </c>
      <c r="E10261" s="120" t="s">
        <v>1601</v>
      </c>
      <c r="F10261" s="151"/>
    </row>
    <row r="10262" spans="2:6" s="116" customFormat="1" ht="15.75" customHeight="1">
      <c r="B10262" s="121" t="s">
        <v>1666</v>
      </c>
      <c r="C10262" s="118" t="s">
        <v>28</v>
      </c>
      <c r="D10262" s="119" t="s">
        <v>1148</v>
      </c>
      <c r="E10262" s="120" t="s">
        <v>1601</v>
      </c>
      <c r="F10262" s="151"/>
    </row>
    <row r="10263" spans="2:6" s="116" customFormat="1" ht="15.75" customHeight="1">
      <c r="B10263" s="121" t="s">
        <v>1666</v>
      </c>
      <c r="C10263" s="118" t="s">
        <v>28</v>
      </c>
      <c r="D10263" s="119" t="s">
        <v>850</v>
      </c>
      <c r="E10263" s="120" t="s">
        <v>1601</v>
      </c>
      <c r="F10263" s="151"/>
    </row>
    <row r="10264" spans="2:6" s="116" customFormat="1" ht="15.75" customHeight="1">
      <c r="B10264" s="121" t="s">
        <v>1666</v>
      </c>
      <c r="C10264" s="118" t="s">
        <v>155</v>
      </c>
      <c r="D10264" s="119" t="s">
        <v>1503</v>
      </c>
      <c r="E10264" s="120" t="s">
        <v>1601</v>
      </c>
      <c r="F10264" s="151"/>
    </row>
    <row r="10265" spans="2:6" s="116" customFormat="1" ht="15.75" customHeight="1">
      <c r="B10265" s="121" t="s">
        <v>1666</v>
      </c>
      <c r="C10265" s="118" t="s">
        <v>184</v>
      </c>
      <c r="D10265" s="119" t="s">
        <v>2545</v>
      </c>
      <c r="E10265" s="120" t="s">
        <v>1601</v>
      </c>
      <c r="F10265" s="151"/>
    </row>
    <row r="10266" spans="2:6" s="116" customFormat="1" ht="15.75" customHeight="1">
      <c r="B10266" s="121" t="s">
        <v>1666</v>
      </c>
      <c r="C10266" s="118" t="s">
        <v>40</v>
      </c>
      <c r="D10266" s="119" t="s">
        <v>180</v>
      </c>
      <c r="E10266" s="120" t="s">
        <v>1601</v>
      </c>
      <c r="F10266" s="151"/>
    </row>
    <row r="10267" spans="2:6" s="116" customFormat="1" ht="15.75" customHeight="1">
      <c r="B10267" s="121" t="s">
        <v>1666</v>
      </c>
      <c r="C10267" s="118" t="s">
        <v>2</v>
      </c>
      <c r="D10267" s="119" t="s">
        <v>182</v>
      </c>
      <c r="E10267" s="120" t="s">
        <v>1601</v>
      </c>
      <c r="F10267" s="151"/>
    </row>
    <row r="10268" spans="2:6" s="116" customFormat="1" ht="15.75" customHeight="1">
      <c r="B10268" s="121" t="s">
        <v>1666</v>
      </c>
      <c r="C10268" s="118" t="s">
        <v>94</v>
      </c>
      <c r="D10268" s="119" t="s">
        <v>1108</v>
      </c>
      <c r="E10268" s="120" t="s">
        <v>1601</v>
      </c>
      <c r="F10268" s="151"/>
    </row>
    <row r="10269" spans="2:6" s="116" customFormat="1" ht="15.75" customHeight="1">
      <c r="B10269" s="121" t="s">
        <v>1666</v>
      </c>
      <c r="C10269" s="118" t="s">
        <v>2</v>
      </c>
      <c r="D10269" s="119" t="s">
        <v>1145</v>
      </c>
      <c r="E10269" s="120" t="s">
        <v>1601</v>
      </c>
      <c r="F10269" s="151"/>
    </row>
    <row r="10270" spans="2:6" s="116" customFormat="1" ht="15.75" customHeight="1">
      <c r="B10270" s="121" t="s">
        <v>1666</v>
      </c>
      <c r="C10270" s="118" t="s">
        <v>392</v>
      </c>
      <c r="D10270" s="119" t="s">
        <v>1115</v>
      </c>
      <c r="E10270" s="120" t="s">
        <v>1601</v>
      </c>
      <c r="F10270" s="151"/>
    </row>
    <row r="10271" spans="2:6" s="116" customFormat="1" ht="15.75" customHeight="1">
      <c r="B10271" s="121" t="s">
        <v>1666</v>
      </c>
      <c r="C10271" s="118" t="s">
        <v>94</v>
      </c>
      <c r="D10271" s="119" t="s">
        <v>1196</v>
      </c>
      <c r="E10271" s="120" t="s">
        <v>1601</v>
      </c>
      <c r="F10271" s="151"/>
    </row>
    <row r="10272" spans="2:6" s="116" customFormat="1" ht="15.75" customHeight="1">
      <c r="B10272" s="121" t="s">
        <v>1666</v>
      </c>
      <c r="C10272" s="118" t="s">
        <v>40</v>
      </c>
      <c r="D10272" s="119" t="s">
        <v>180</v>
      </c>
      <c r="E10272" s="120" t="s">
        <v>1600</v>
      </c>
      <c r="F10272" s="151"/>
    </row>
    <row r="10273" spans="2:6" s="116" customFormat="1" ht="15.75" customHeight="1">
      <c r="B10273" s="121" t="s">
        <v>1666</v>
      </c>
      <c r="C10273" s="118" t="s">
        <v>184</v>
      </c>
      <c r="D10273" s="119" t="s">
        <v>2550</v>
      </c>
      <c r="E10273" s="120" t="s">
        <v>1600</v>
      </c>
      <c r="F10273" s="151"/>
    </row>
    <row r="10274" spans="2:6" s="116" customFormat="1" ht="15.75" customHeight="1">
      <c r="B10274" s="121" t="s">
        <v>1666</v>
      </c>
      <c r="C10274" s="118" t="s">
        <v>28</v>
      </c>
      <c r="D10274" s="119" t="s">
        <v>107</v>
      </c>
      <c r="E10274" s="120" t="s">
        <v>1600</v>
      </c>
      <c r="F10274" s="151"/>
    </row>
    <row r="10275" spans="2:6" s="116" customFormat="1" ht="15.75" customHeight="1">
      <c r="B10275" s="121" t="s">
        <v>1666</v>
      </c>
      <c r="C10275" s="118" t="s">
        <v>40</v>
      </c>
      <c r="D10275" s="119" t="s">
        <v>180</v>
      </c>
      <c r="E10275" s="117" t="s">
        <v>1600</v>
      </c>
      <c r="F10275" s="151"/>
    </row>
    <row r="10276" spans="2:6" s="116" customFormat="1" ht="15.75" customHeight="1">
      <c r="B10276" s="121" t="s">
        <v>1666</v>
      </c>
      <c r="C10276" s="118" t="s">
        <v>94</v>
      </c>
      <c r="D10276" s="119" t="s">
        <v>1196</v>
      </c>
      <c r="E10276" s="117" t="s">
        <v>1600</v>
      </c>
      <c r="F10276" s="151"/>
    </row>
    <row r="10277" spans="2:6" s="116" customFormat="1" ht="15.75" customHeight="1">
      <c r="B10277" s="121" t="s">
        <v>1666</v>
      </c>
      <c r="C10277" s="118" t="s">
        <v>40</v>
      </c>
      <c r="D10277" s="119" t="s">
        <v>180</v>
      </c>
      <c r="E10277" s="117" t="s">
        <v>1600</v>
      </c>
      <c r="F10277" s="151"/>
    </row>
    <row r="10278" spans="2:6" s="116" customFormat="1" ht="15.75" customHeight="1">
      <c r="B10278" s="121" t="s">
        <v>1666</v>
      </c>
      <c r="C10278" s="118" t="s">
        <v>2</v>
      </c>
      <c r="D10278" s="119" t="s">
        <v>182</v>
      </c>
      <c r="E10278" s="120" t="s">
        <v>1600</v>
      </c>
      <c r="F10278" s="151"/>
    </row>
    <row r="10279" spans="2:6" s="116" customFormat="1" ht="15.75" customHeight="1">
      <c r="B10279" s="121" t="s">
        <v>1666</v>
      </c>
      <c r="C10279" s="118" t="s">
        <v>2</v>
      </c>
      <c r="D10279" s="119" t="s">
        <v>182</v>
      </c>
      <c r="E10279" s="117" t="s">
        <v>1600</v>
      </c>
      <c r="F10279" s="151"/>
    </row>
    <row r="10280" spans="2:6" s="116" customFormat="1" ht="15.75" customHeight="1">
      <c r="B10280" s="121" t="s">
        <v>1666</v>
      </c>
      <c r="C10280" s="118" t="s">
        <v>956</v>
      </c>
      <c r="D10280" s="119" t="s">
        <v>1536</v>
      </c>
      <c r="E10280" s="120" t="s">
        <v>1600</v>
      </c>
      <c r="F10280" s="151"/>
    </row>
    <row r="10281" spans="2:6" s="116" customFormat="1" ht="15.75" customHeight="1">
      <c r="B10281" s="121" t="s">
        <v>1666</v>
      </c>
      <c r="C10281" s="118" t="s">
        <v>2</v>
      </c>
      <c r="D10281" s="119" t="s">
        <v>182</v>
      </c>
      <c r="E10281" s="111" t="s">
        <v>1600</v>
      </c>
      <c r="F10281" s="151"/>
    </row>
    <row r="10282" spans="2:6" s="116" customFormat="1" ht="15.75" customHeight="1">
      <c r="B10282" s="121" t="s">
        <v>1666</v>
      </c>
      <c r="C10282" s="118" t="s">
        <v>40</v>
      </c>
      <c r="D10282" s="119" t="s">
        <v>180</v>
      </c>
      <c r="E10282" s="24" t="s">
        <v>1597</v>
      </c>
      <c r="F10282" s="151"/>
    </row>
    <row r="10283" spans="2:6" s="116" customFormat="1" ht="15.75" customHeight="1">
      <c r="B10283" s="121" t="s">
        <v>1666</v>
      </c>
      <c r="C10283" s="118" t="s">
        <v>28</v>
      </c>
      <c r="D10283" s="119" t="s">
        <v>1287</v>
      </c>
      <c r="E10283" s="24" t="s">
        <v>1597</v>
      </c>
      <c r="F10283" s="151"/>
    </row>
    <row r="10284" spans="2:6" s="116" customFormat="1" ht="15.75" customHeight="1">
      <c r="B10284" s="121" t="s">
        <v>1666</v>
      </c>
      <c r="C10284" s="118" t="s">
        <v>2</v>
      </c>
      <c r="D10284" s="119" t="s">
        <v>182</v>
      </c>
      <c r="E10284" s="24" t="s">
        <v>1597</v>
      </c>
      <c r="F10284" s="151"/>
    </row>
    <row r="10285" spans="2:6" s="116" customFormat="1" ht="15.75" customHeight="1">
      <c r="B10285" s="121" t="s">
        <v>1666</v>
      </c>
      <c r="C10285" s="118" t="s">
        <v>40</v>
      </c>
      <c r="D10285" s="119" t="s">
        <v>1328</v>
      </c>
      <c r="E10285" s="24" t="s">
        <v>1597</v>
      </c>
      <c r="F10285" s="151"/>
    </row>
    <row r="10286" spans="2:6" s="116" customFormat="1" ht="15.75" customHeight="1">
      <c r="B10286" s="121" t="s">
        <v>1666</v>
      </c>
      <c r="C10286" s="118" t="s">
        <v>184</v>
      </c>
      <c r="D10286" s="119" t="s">
        <v>2546</v>
      </c>
      <c r="E10286" s="24" t="s">
        <v>1597</v>
      </c>
      <c r="F10286" s="151"/>
    </row>
    <row r="10287" spans="2:6" s="116" customFormat="1" ht="15.75" customHeight="1">
      <c r="B10287" s="121" t="s">
        <v>1666</v>
      </c>
      <c r="C10287" s="118" t="s">
        <v>184</v>
      </c>
      <c r="D10287" s="119" t="s">
        <v>2546</v>
      </c>
      <c r="E10287" s="24" t="s">
        <v>1597</v>
      </c>
      <c r="F10287" s="151"/>
    </row>
    <row r="10288" spans="2:6" s="116" customFormat="1" ht="15.75" customHeight="1">
      <c r="B10288" s="121" t="s">
        <v>1666</v>
      </c>
      <c r="C10288" s="118" t="s">
        <v>40</v>
      </c>
      <c r="D10288" s="119" t="s">
        <v>1328</v>
      </c>
      <c r="E10288" s="24" t="s">
        <v>1597</v>
      </c>
      <c r="F10288" s="151"/>
    </row>
    <row r="10289" spans="2:6" s="116" customFormat="1" ht="15.75" customHeight="1">
      <c r="B10289" s="121" t="s">
        <v>1666</v>
      </c>
      <c r="C10289" s="118" t="s">
        <v>392</v>
      </c>
      <c r="D10289" s="119" t="s">
        <v>1167</v>
      </c>
      <c r="E10289" s="24" t="s">
        <v>1597</v>
      </c>
      <c r="F10289" s="151"/>
    </row>
    <row r="10290" spans="2:6" s="116" customFormat="1" ht="15.75" customHeight="1">
      <c r="B10290" s="121" t="s">
        <v>1666</v>
      </c>
      <c r="C10290" s="118" t="s">
        <v>28</v>
      </c>
      <c r="D10290" s="119" t="s">
        <v>181</v>
      </c>
      <c r="E10290" s="24" t="s">
        <v>1597</v>
      </c>
      <c r="F10290" s="151"/>
    </row>
    <row r="10291" spans="2:6" s="116" customFormat="1" ht="15.75" customHeight="1">
      <c r="B10291" s="121" t="s">
        <v>1666</v>
      </c>
      <c r="C10291" s="118" t="s">
        <v>40</v>
      </c>
      <c r="D10291" s="119" t="s">
        <v>43</v>
      </c>
      <c r="E10291" s="24" t="s">
        <v>1597</v>
      </c>
      <c r="F10291" s="151"/>
    </row>
    <row r="10292" spans="2:6" s="116" customFormat="1" ht="15.75" customHeight="1">
      <c r="B10292" s="121" t="s">
        <v>1667</v>
      </c>
      <c r="C10292" s="118" t="s">
        <v>28</v>
      </c>
      <c r="D10292" s="119" t="s">
        <v>107</v>
      </c>
      <c r="E10292" s="120" t="s">
        <v>1600</v>
      </c>
      <c r="F10292" s="151"/>
    </row>
    <row r="10293" spans="2:6" s="116" customFormat="1" ht="15.75" customHeight="1">
      <c r="B10293" s="121" t="s">
        <v>1667</v>
      </c>
      <c r="C10293" s="118" t="s">
        <v>94</v>
      </c>
      <c r="D10293" s="119" t="s">
        <v>179</v>
      </c>
      <c r="E10293" s="120" t="s">
        <v>1600</v>
      </c>
      <c r="F10293" s="151"/>
    </row>
    <row r="10294" spans="2:6" s="116" customFormat="1" ht="15.75" customHeight="1">
      <c r="B10294" s="121" t="s">
        <v>1667</v>
      </c>
      <c r="C10294" s="118" t="s">
        <v>392</v>
      </c>
      <c r="D10294" s="119" t="s">
        <v>1115</v>
      </c>
      <c r="E10294" s="120" t="s">
        <v>1600</v>
      </c>
      <c r="F10294" s="151"/>
    </row>
    <row r="10295" spans="2:6" s="116" customFormat="1" ht="15.75" customHeight="1">
      <c r="B10295" s="121" t="s">
        <v>1667</v>
      </c>
      <c r="C10295" s="118" t="s">
        <v>2</v>
      </c>
      <c r="D10295" s="119" t="s">
        <v>182</v>
      </c>
      <c r="E10295" s="117" t="s">
        <v>1600</v>
      </c>
      <c r="F10295" s="151"/>
    </row>
    <row r="10296" spans="2:6" s="116" customFormat="1" ht="15.75" customHeight="1">
      <c r="B10296" s="121" t="s">
        <v>1667</v>
      </c>
      <c r="C10296" s="118" t="s">
        <v>40</v>
      </c>
      <c r="D10296" s="119" t="s">
        <v>180</v>
      </c>
      <c r="E10296" s="117" t="s">
        <v>1600</v>
      </c>
      <c r="F10296" s="151"/>
    </row>
    <row r="10297" spans="2:6" s="116" customFormat="1" ht="15.75" customHeight="1">
      <c r="B10297" s="121" t="s">
        <v>1667</v>
      </c>
      <c r="C10297" s="118" t="s">
        <v>155</v>
      </c>
      <c r="D10297" s="119" t="s">
        <v>1110</v>
      </c>
      <c r="E10297" s="117" t="s">
        <v>1600</v>
      </c>
      <c r="F10297" s="151"/>
    </row>
    <row r="10298" spans="2:6" s="116" customFormat="1" ht="15.75" customHeight="1">
      <c r="B10298" s="121" t="s">
        <v>1667</v>
      </c>
      <c r="C10298" s="118" t="s">
        <v>40</v>
      </c>
      <c r="D10298" s="119" t="s">
        <v>180</v>
      </c>
      <c r="E10298" s="120" t="s">
        <v>1601</v>
      </c>
      <c r="F10298" s="151"/>
    </row>
    <row r="10299" spans="2:6" s="116" customFormat="1" ht="15.75" customHeight="1">
      <c r="B10299" s="121" t="s">
        <v>1667</v>
      </c>
      <c r="C10299" s="118" t="s">
        <v>155</v>
      </c>
      <c r="D10299" s="119" t="s">
        <v>1110</v>
      </c>
      <c r="E10299" s="120" t="s">
        <v>1601</v>
      </c>
      <c r="F10299" s="151"/>
    </row>
    <row r="10300" spans="2:6" s="116" customFormat="1" ht="15.75" customHeight="1">
      <c r="B10300" s="121" t="s">
        <v>1667</v>
      </c>
      <c r="C10300" s="118" t="s">
        <v>40</v>
      </c>
      <c r="D10300" s="119" t="s">
        <v>43</v>
      </c>
      <c r="E10300" s="120" t="s">
        <v>1601</v>
      </c>
      <c r="F10300" s="151"/>
    </row>
    <row r="10301" spans="2:6" s="116" customFormat="1" ht="15.75" customHeight="1">
      <c r="B10301" s="121" t="s">
        <v>1667</v>
      </c>
      <c r="C10301" s="118" t="s">
        <v>40</v>
      </c>
      <c r="D10301" s="119" t="s">
        <v>43</v>
      </c>
      <c r="E10301" s="120" t="s">
        <v>1601</v>
      </c>
      <c r="F10301" s="151"/>
    </row>
    <row r="10302" spans="2:6" s="116" customFormat="1" ht="15.75" customHeight="1">
      <c r="B10302" s="121" t="s">
        <v>1667</v>
      </c>
      <c r="C10302" s="118" t="s">
        <v>392</v>
      </c>
      <c r="D10302" s="119" t="s">
        <v>1115</v>
      </c>
      <c r="E10302" s="120" t="s">
        <v>1601</v>
      </c>
      <c r="F10302" s="151"/>
    </row>
    <row r="10303" spans="2:6" s="116" customFormat="1" ht="15.75" customHeight="1">
      <c r="B10303" s="121" t="s">
        <v>1667</v>
      </c>
      <c r="C10303" s="118" t="s">
        <v>94</v>
      </c>
      <c r="D10303" s="119" t="s">
        <v>1196</v>
      </c>
      <c r="E10303" s="120" t="s">
        <v>1601</v>
      </c>
      <c r="F10303" s="151"/>
    </row>
    <row r="10304" spans="2:6" s="116" customFormat="1" ht="15.75" customHeight="1">
      <c r="B10304" s="121" t="s">
        <v>1667</v>
      </c>
      <c r="C10304" s="118" t="s">
        <v>40</v>
      </c>
      <c r="D10304" s="119" t="s">
        <v>180</v>
      </c>
      <c r="E10304" s="120" t="s">
        <v>1601</v>
      </c>
      <c r="F10304" s="151"/>
    </row>
    <row r="10305" spans="2:6" s="116" customFormat="1" ht="15.75" customHeight="1">
      <c r="B10305" s="121" t="s">
        <v>1667</v>
      </c>
      <c r="C10305" s="118" t="s">
        <v>40</v>
      </c>
      <c r="D10305" s="119" t="s">
        <v>43</v>
      </c>
      <c r="E10305" s="120" t="s">
        <v>1601</v>
      </c>
      <c r="F10305" s="151"/>
    </row>
    <row r="10306" spans="2:6" s="116" customFormat="1" ht="15.75" customHeight="1">
      <c r="B10306" s="121" t="s">
        <v>1667</v>
      </c>
      <c r="C10306" s="118" t="s">
        <v>40</v>
      </c>
      <c r="D10306" s="119" t="s">
        <v>180</v>
      </c>
      <c r="E10306" s="120" t="s">
        <v>1601</v>
      </c>
      <c r="F10306" s="151"/>
    </row>
    <row r="10307" spans="2:6" s="116" customFormat="1" ht="15.75" customHeight="1">
      <c r="B10307" s="121" t="s">
        <v>1667</v>
      </c>
      <c r="C10307" s="118" t="s">
        <v>40</v>
      </c>
      <c r="D10307" s="119" t="s">
        <v>180</v>
      </c>
      <c r="E10307" s="120" t="s">
        <v>1601</v>
      </c>
      <c r="F10307" s="151"/>
    </row>
    <row r="10308" spans="2:6" s="116" customFormat="1" ht="15.75" customHeight="1">
      <c r="B10308" s="121" t="s">
        <v>1667</v>
      </c>
      <c r="C10308" s="118" t="s">
        <v>2</v>
      </c>
      <c r="D10308" s="119" t="s">
        <v>182</v>
      </c>
      <c r="E10308" s="120" t="s">
        <v>1601</v>
      </c>
      <c r="F10308" s="151"/>
    </row>
    <row r="10309" spans="2:6" s="116" customFormat="1" ht="15.75" customHeight="1">
      <c r="B10309" s="121" t="s">
        <v>1667</v>
      </c>
      <c r="C10309" s="118" t="s">
        <v>94</v>
      </c>
      <c r="D10309" s="119" t="s">
        <v>1108</v>
      </c>
      <c r="E10309" s="120" t="s">
        <v>1601</v>
      </c>
      <c r="F10309" s="151"/>
    </row>
    <row r="10310" spans="2:6" s="116" customFormat="1" ht="15.75" customHeight="1">
      <c r="B10310" s="121" t="s">
        <v>1667</v>
      </c>
      <c r="C10310" s="118" t="s">
        <v>40</v>
      </c>
      <c r="D10310" s="119" t="s">
        <v>1371</v>
      </c>
      <c r="E10310" s="243" t="s">
        <v>1607</v>
      </c>
      <c r="F10310" s="151"/>
    </row>
    <row r="10311" spans="2:6" s="116" customFormat="1" ht="15.75" customHeight="1">
      <c r="B10311" s="121" t="s">
        <v>1667</v>
      </c>
      <c r="C10311" s="118" t="s">
        <v>40</v>
      </c>
      <c r="D10311" s="119" t="s">
        <v>180</v>
      </c>
      <c r="E10311" s="243" t="s">
        <v>1607</v>
      </c>
      <c r="F10311" s="151"/>
    </row>
    <row r="10312" spans="2:6" s="116" customFormat="1" ht="15.75" customHeight="1">
      <c r="B10312" s="121" t="s">
        <v>1667</v>
      </c>
      <c r="C10312" s="118" t="s">
        <v>94</v>
      </c>
      <c r="D10312" s="119" t="s">
        <v>1668</v>
      </c>
      <c r="E10312" s="243" t="s">
        <v>1607</v>
      </c>
      <c r="F10312" s="151"/>
    </row>
    <row r="10313" spans="2:6" s="116" customFormat="1" ht="15.75" customHeight="1">
      <c r="B10313" s="121" t="s">
        <v>1667</v>
      </c>
      <c r="C10313" s="118" t="s">
        <v>28</v>
      </c>
      <c r="D10313" s="119" t="s">
        <v>431</v>
      </c>
      <c r="E10313" s="243" t="s">
        <v>1607</v>
      </c>
      <c r="F10313" s="151"/>
    </row>
    <row r="10314" spans="2:6" s="116" customFormat="1" ht="15.75" customHeight="1">
      <c r="B10314" s="121" t="s">
        <v>1667</v>
      </c>
      <c r="C10314" s="118" t="s">
        <v>155</v>
      </c>
      <c r="D10314" s="119" t="s">
        <v>1246</v>
      </c>
      <c r="E10314" s="243" t="s">
        <v>1607</v>
      </c>
      <c r="F10314" s="151"/>
    </row>
    <row r="10315" spans="2:6" s="116" customFormat="1" ht="15.75" customHeight="1">
      <c r="B10315" s="121" t="s">
        <v>1667</v>
      </c>
      <c r="C10315" s="118" t="s">
        <v>28</v>
      </c>
      <c r="D10315" s="119" t="s">
        <v>1287</v>
      </c>
      <c r="E10315" s="243" t="s">
        <v>1607</v>
      </c>
      <c r="F10315" s="151"/>
    </row>
    <row r="10316" spans="2:6" s="116" customFormat="1" ht="15.75" customHeight="1">
      <c r="B10316" s="121" t="s">
        <v>1667</v>
      </c>
      <c r="C10316" s="118" t="s">
        <v>155</v>
      </c>
      <c r="D10316" s="119" t="s">
        <v>1246</v>
      </c>
      <c r="E10316" s="243" t="s">
        <v>1607</v>
      </c>
      <c r="F10316" s="151"/>
    </row>
    <row r="10317" spans="2:6" s="116" customFormat="1" ht="15.75" customHeight="1">
      <c r="B10317" s="121" t="s">
        <v>1667</v>
      </c>
      <c r="C10317" s="118" t="s">
        <v>40</v>
      </c>
      <c r="D10317" s="119" t="s">
        <v>1371</v>
      </c>
      <c r="E10317" s="243" t="s">
        <v>1607</v>
      </c>
      <c r="F10317" s="151"/>
    </row>
    <row r="10318" spans="2:6" s="116" customFormat="1" ht="15.75" customHeight="1">
      <c r="B10318" s="121" t="s">
        <v>1669</v>
      </c>
      <c r="C10318" s="118" t="s">
        <v>28</v>
      </c>
      <c r="D10318" s="119" t="s">
        <v>1118</v>
      </c>
      <c r="E10318" s="243" t="s">
        <v>1600</v>
      </c>
      <c r="F10318" s="151"/>
    </row>
    <row r="10319" spans="2:6" s="116" customFormat="1" ht="15.75" customHeight="1">
      <c r="B10319" s="121" t="s">
        <v>1669</v>
      </c>
      <c r="C10319" s="118" t="s">
        <v>392</v>
      </c>
      <c r="D10319" s="119" t="s">
        <v>1115</v>
      </c>
      <c r="E10319" s="243" t="s">
        <v>1600</v>
      </c>
      <c r="F10319" s="151"/>
    </row>
    <row r="10320" spans="2:6" s="116" customFormat="1" ht="15.75" customHeight="1">
      <c r="B10320" s="121" t="s">
        <v>1669</v>
      </c>
      <c r="C10320" s="118" t="s">
        <v>2</v>
      </c>
      <c r="D10320" s="119" t="s">
        <v>182</v>
      </c>
      <c r="E10320" s="243" t="s">
        <v>1600</v>
      </c>
      <c r="F10320" s="151"/>
    </row>
    <row r="10321" spans="2:6" s="116" customFormat="1" ht="15.75" customHeight="1">
      <c r="B10321" s="121" t="s">
        <v>1669</v>
      </c>
      <c r="C10321" s="118" t="s">
        <v>40</v>
      </c>
      <c r="D10321" s="119" t="s">
        <v>180</v>
      </c>
      <c r="E10321" s="243" t="s">
        <v>1600</v>
      </c>
      <c r="F10321" s="151"/>
    </row>
    <row r="10322" spans="2:6" s="116" customFormat="1" ht="15.75" customHeight="1">
      <c r="B10322" s="121" t="s">
        <v>1669</v>
      </c>
      <c r="C10322" s="118" t="s">
        <v>40</v>
      </c>
      <c r="D10322" s="119" t="s">
        <v>43</v>
      </c>
      <c r="E10322" s="243" t="s">
        <v>1600</v>
      </c>
      <c r="F10322" s="151"/>
    </row>
    <row r="10323" spans="2:6" s="116" customFormat="1" ht="15.75" customHeight="1">
      <c r="B10323" s="121" t="s">
        <v>1669</v>
      </c>
      <c r="C10323" s="118" t="s">
        <v>94</v>
      </c>
      <c r="D10323" s="119" t="s">
        <v>179</v>
      </c>
      <c r="E10323" s="243" t="s">
        <v>1600</v>
      </c>
      <c r="F10323" s="151"/>
    </row>
    <row r="10324" spans="2:6" s="116" customFormat="1" ht="15.75" customHeight="1">
      <c r="B10324" s="121" t="s">
        <v>1669</v>
      </c>
      <c r="C10324" s="118" t="s">
        <v>40</v>
      </c>
      <c r="D10324" s="119" t="s">
        <v>180</v>
      </c>
      <c r="E10324" s="243" t="s">
        <v>1600</v>
      </c>
      <c r="F10324" s="151"/>
    </row>
    <row r="10325" spans="2:6" s="116" customFormat="1" ht="15.75" customHeight="1">
      <c r="B10325" s="121" t="s">
        <v>1669</v>
      </c>
      <c r="C10325" s="118" t="s">
        <v>2</v>
      </c>
      <c r="D10325" s="119" t="s">
        <v>182</v>
      </c>
      <c r="E10325" s="243" t="s">
        <v>1600</v>
      </c>
      <c r="F10325" s="151"/>
    </row>
    <row r="10326" spans="2:6" s="116" customFormat="1" ht="15.75" customHeight="1">
      <c r="B10326" s="121" t="s">
        <v>1669</v>
      </c>
      <c r="C10326" s="118" t="s">
        <v>40</v>
      </c>
      <c r="D10326" s="119" t="s">
        <v>180</v>
      </c>
      <c r="E10326" s="120" t="s">
        <v>1601</v>
      </c>
      <c r="F10326" s="151"/>
    </row>
    <row r="10327" spans="2:6" s="116" customFormat="1" ht="15.75" customHeight="1">
      <c r="B10327" s="121" t="s">
        <v>1669</v>
      </c>
      <c r="C10327" s="118" t="s">
        <v>40</v>
      </c>
      <c r="D10327" s="119" t="s">
        <v>180</v>
      </c>
      <c r="E10327" s="120" t="s">
        <v>1601</v>
      </c>
      <c r="F10327" s="151"/>
    </row>
    <row r="10328" spans="2:6" s="116" customFormat="1" ht="15.75" customHeight="1">
      <c r="B10328" s="121" t="s">
        <v>1669</v>
      </c>
      <c r="C10328" s="118" t="s">
        <v>155</v>
      </c>
      <c r="D10328" s="119" t="s">
        <v>1503</v>
      </c>
      <c r="E10328" s="120" t="s">
        <v>1601</v>
      </c>
      <c r="F10328" s="151"/>
    </row>
    <row r="10329" spans="2:6" s="116" customFormat="1" ht="15.75" customHeight="1">
      <c r="B10329" s="121" t="s">
        <v>1669</v>
      </c>
      <c r="C10329" s="118" t="s">
        <v>184</v>
      </c>
      <c r="D10329" s="119" t="s">
        <v>2545</v>
      </c>
      <c r="E10329" s="120" t="s">
        <v>1601</v>
      </c>
      <c r="F10329" s="151"/>
    </row>
    <row r="10330" spans="2:6" s="116" customFormat="1" ht="15.75" customHeight="1">
      <c r="B10330" s="121" t="s">
        <v>1669</v>
      </c>
      <c r="C10330" s="118" t="s">
        <v>28</v>
      </c>
      <c r="D10330" s="119" t="s">
        <v>107</v>
      </c>
      <c r="E10330" s="120" t="s">
        <v>1601</v>
      </c>
      <c r="F10330" s="151"/>
    </row>
    <row r="10331" spans="2:6" s="116" customFormat="1" ht="15.75" customHeight="1">
      <c r="B10331" s="121" t="s">
        <v>1669</v>
      </c>
      <c r="C10331" s="118" t="s">
        <v>40</v>
      </c>
      <c r="D10331" s="119" t="s">
        <v>43</v>
      </c>
      <c r="E10331" s="120" t="s">
        <v>1601</v>
      </c>
      <c r="F10331" s="151"/>
    </row>
    <row r="10332" spans="2:6" s="116" customFormat="1" ht="15.75" customHeight="1">
      <c r="B10332" s="121" t="s">
        <v>1669</v>
      </c>
      <c r="C10332" s="118" t="s">
        <v>392</v>
      </c>
      <c r="D10332" s="119" t="s">
        <v>1115</v>
      </c>
      <c r="E10332" s="120" t="s">
        <v>1601</v>
      </c>
      <c r="F10332" s="151"/>
    </row>
    <row r="10333" spans="2:6" s="116" customFormat="1" ht="15.75" customHeight="1">
      <c r="B10333" s="121" t="s">
        <v>1669</v>
      </c>
      <c r="C10333" s="118" t="s">
        <v>94</v>
      </c>
      <c r="D10333" s="119" t="s">
        <v>1196</v>
      </c>
      <c r="E10333" s="120" t="s">
        <v>1601</v>
      </c>
      <c r="F10333" s="151"/>
    </row>
    <row r="10334" spans="2:6" s="116" customFormat="1" ht="15.75" customHeight="1">
      <c r="B10334" s="121" t="s">
        <v>1669</v>
      </c>
      <c r="C10334" s="118" t="s">
        <v>28</v>
      </c>
      <c r="D10334" s="119" t="s">
        <v>431</v>
      </c>
      <c r="E10334" s="243" t="s">
        <v>1607</v>
      </c>
      <c r="F10334" s="151"/>
    </row>
    <row r="10335" spans="2:6" s="116" customFormat="1" ht="15.75" customHeight="1">
      <c r="B10335" s="121" t="s">
        <v>1669</v>
      </c>
      <c r="C10335" s="118" t="s">
        <v>392</v>
      </c>
      <c r="D10335" s="119" t="s">
        <v>1115</v>
      </c>
      <c r="E10335" s="243" t="s">
        <v>1607</v>
      </c>
      <c r="F10335" s="151"/>
    </row>
    <row r="10336" spans="2:6" s="116" customFormat="1" ht="15.75" customHeight="1">
      <c r="B10336" s="121" t="s">
        <v>1669</v>
      </c>
      <c r="C10336" s="118" t="s">
        <v>2</v>
      </c>
      <c r="D10336" s="119" t="s">
        <v>182</v>
      </c>
      <c r="E10336" s="243" t="s">
        <v>1607</v>
      </c>
      <c r="F10336" s="151"/>
    </row>
    <row r="10337" spans="2:6" s="116" customFormat="1" ht="15.75" customHeight="1">
      <c r="B10337" s="121" t="s">
        <v>1669</v>
      </c>
      <c r="C10337" s="118" t="s">
        <v>94</v>
      </c>
      <c r="D10337" s="119" t="s">
        <v>1189</v>
      </c>
      <c r="E10337" s="243" t="s">
        <v>1607</v>
      </c>
      <c r="F10337" s="151"/>
    </row>
    <row r="10338" spans="2:6" s="116" customFormat="1" ht="15.75" customHeight="1">
      <c r="B10338" s="121" t="s">
        <v>1669</v>
      </c>
      <c r="C10338" s="118" t="s">
        <v>18</v>
      </c>
      <c r="D10338" s="119" t="s">
        <v>112</v>
      </c>
      <c r="E10338" s="243" t="s">
        <v>1607</v>
      </c>
      <c r="F10338" s="151"/>
    </row>
    <row r="10339" spans="2:6" s="116" customFormat="1" ht="15.75" customHeight="1">
      <c r="B10339" s="121" t="s">
        <v>1669</v>
      </c>
      <c r="C10339" s="118" t="s">
        <v>28</v>
      </c>
      <c r="D10339" s="119" t="s">
        <v>431</v>
      </c>
      <c r="E10339" s="243" t="s">
        <v>1607</v>
      </c>
      <c r="F10339" s="151"/>
    </row>
    <row r="10340" spans="2:6" s="116" customFormat="1" ht="15.75" customHeight="1">
      <c r="B10340" s="121" t="s">
        <v>1669</v>
      </c>
      <c r="C10340" s="118" t="s">
        <v>28</v>
      </c>
      <c r="D10340" s="119" t="s">
        <v>1287</v>
      </c>
      <c r="E10340" s="243" t="s">
        <v>1607</v>
      </c>
      <c r="F10340" s="151"/>
    </row>
    <row r="10341" spans="2:6" s="116" customFormat="1" ht="15.75" customHeight="1">
      <c r="B10341" s="121" t="s">
        <v>1669</v>
      </c>
      <c r="C10341" s="118" t="s">
        <v>40</v>
      </c>
      <c r="D10341" s="119" t="s">
        <v>180</v>
      </c>
      <c r="E10341" s="243" t="s">
        <v>1607</v>
      </c>
      <c r="F10341" s="151"/>
    </row>
    <row r="10342" spans="2:6" s="116" customFormat="1" ht="15.75" customHeight="1">
      <c r="B10342" s="121" t="s">
        <v>1669</v>
      </c>
      <c r="C10342" s="118" t="s">
        <v>40</v>
      </c>
      <c r="D10342" s="119" t="s">
        <v>180</v>
      </c>
      <c r="E10342" s="243" t="s">
        <v>1607</v>
      </c>
      <c r="F10342" s="151"/>
    </row>
    <row r="10343" spans="2:6" s="116" customFormat="1" ht="15.75" customHeight="1">
      <c r="B10343" s="121" t="s">
        <v>1669</v>
      </c>
      <c r="C10343" s="118" t="s">
        <v>40</v>
      </c>
      <c r="D10343" s="119" t="s">
        <v>43</v>
      </c>
      <c r="E10343" s="243" t="s">
        <v>1607</v>
      </c>
      <c r="F10343" s="151"/>
    </row>
    <row r="10344" spans="2:6" s="116" customFormat="1" ht="15.75" customHeight="1">
      <c r="B10344" s="121" t="s">
        <v>1669</v>
      </c>
      <c r="C10344" s="118" t="s">
        <v>2</v>
      </c>
      <c r="D10344" s="119" t="s">
        <v>182</v>
      </c>
      <c r="E10344" s="243" t="s">
        <v>1607</v>
      </c>
      <c r="F10344" s="151"/>
    </row>
    <row r="10345" spans="2:6" s="116" customFormat="1" ht="15.75" customHeight="1">
      <c r="B10345" s="121" t="s">
        <v>1669</v>
      </c>
      <c r="C10345" s="118" t="s">
        <v>40</v>
      </c>
      <c r="D10345" s="119" t="s">
        <v>180</v>
      </c>
      <c r="E10345" s="243" t="s">
        <v>1607</v>
      </c>
      <c r="F10345" s="151"/>
    </row>
    <row r="10346" spans="2:6" s="116" customFormat="1" ht="15.75" customHeight="1">
      <c r="B10346" s="121">
        <v>41754</v>
      </c>
      <c r="C10346" s="118" t="s">
        <v>40</v>
      </c>
      <c r="D10346" s="119" t="s">
        <v>180</v>
      </c>
      <c r="E10346" s="120" t="s">
        <v>1600</v>
      </c>
      <c r="F10346" s="151"/>
    </row>
    <row r="10347" spans="2:6" s="116" customFormat="1" ht="15.75" customHeight="1">
      <c r="B10347" s="121" t="s">
        <v>1670</v>
      </c>
      <c r="C10347" s="118" t="s">
        <v>40</v>
      </c>
      <c r="D10347" s="119" t="s">
        <v>1349</v>
      </c>
      <c r="E10347" s="120" t="s">
        <v>1671</v>
      </c>
      <c r="F10347" s="151"/>
    </row>
    <row r="10348" spans="2:6" s="116" customFormat="1" ht="15.75" customHeight="1">
      <c r="B10348" s="121" t="s">
        <v>1670</v>
      </c>
      <c r="C10348" s="118" t="s">
        <v>2</v>
      </c>
      <c r="D10348" s="119" t="s">
        <v>1378</v>
      </c>
      <c r="E10348" s="120" t="s">
        <v>1671</v>
      </c>
      <c r="F10348" s="151"/>
    </row>
    <row r="10349" spans="2:6" s="116" customFormat="1" ht="15.75" customHeight="1">
      <c r="B10349" s="121" t="s">
        <v>1670</v>
      </c>
      <c r="C10349" s="118" t="s">
        <v>184</v>
      </c>
      <c r="D10349" s="119" t="s">
        <v>2550</v>
      </c>
      <c r="E10349" s="120" t="s">
        <v>1671</v>
      </c>
      <c r="F10349" s="151"/>
    </row>
    <row r="10350" spans="2:6" s="116" customFormat="1" ht="15.75" customHeight="1">
      <c r="B10350" s="121" t="s">
        <v>1670</v>
      </c>
      <c r="C10350" s="118" t="s">
        <v>392</v>
      </c>
      <c r="D10350" s="119" t="s">
        <v>1296</v>
      </c>
      <c r="E10350" s="117" t="s">
        <v>1671</v>
      </c>
      <c r="F10350" s="151"/>
    </row>
    <row r="10351" spans="2:6" s="116" customFormat="1" ht="15.75" customHeight="1">
      <c r="B10351" s="121" t="s">
        <v>1670</v>
      </c>
      <c r="C10351" s="118" t="s">
        <v>184</v>
      </c>
      <c r="D10351" s="119" t="s">
        <v>2544</v>
      </c>
      <c r="E10351" s="117" t="s">
        <v>1671</v>
      </c>
      <c r="F10351" s="151"/>
    </row>
    <row r="10352" spans="2:6" s="116" customFormat="1" ht="15.75" customHeight="1">
      <c r="B10352" s="121" t="s">
        <v>1670</v>
      </c>
      <c r="C10352" s="118" t="s">
        <v>2</v>
      </c>
      <c r="D10352" s="119" t="s">
        <v>1672</v>
      </c>
      <c r="E10352" s="117" t="s">
        <v>1671</v>
      </c>
      <c r="F10352" s="151"/>
    </row>
    <row r="10353" spans="2:6" s="116" customFormat="1" ht="15.75" customHeight="1">
      <c r="B10353" s="121" t="s">
        <v>1670</v>
      </c>
      <c r="C10353" s="118" t="s">
        <v>2</v>
      </c>
      <c r="D10353" s="119" t="s">
        <v>182</v>
      </c>
      <c r="E10353" s="120" t="s">
        <v>1671</v>
      </c>
      <c r="F10353" s="151"/>
    </row>
    <row r="10354" spans="2:6" s="116" customFormat="1" ht="15.75" customHeight="1">
      <c r="B10354" s="121" t="s">
        <v>1670</v>
      </c>
      <c r="C10354" s="118" t="s">
        <v>40</v>
      </c>
      <c r="D10354" s="119" t="s">
        <v>180</v>
      </c>
      <c r="E10354" s="120" t="s">
        <v>1673</v>
      </c>
      <c r="F10354" s="151"/>
    </row>
    <row r="10355" spans="2:6" s="116" customFormat="1" ht="15.75" customHeight="1">
      <c r="B10355" s="121" t="s">
        <v>1670</v>
      </c>
      <c r="C10355" s="118" t="s">
        <v>40</v>
      </c>
      <c r="D10355" s="119" t="s">
        <v>43</v>
      </c>
      <c r="E10355" s="120" t="s">
        <v>1673</v>
      </c>
      <c r="F10355" s="151"/>
    </row>
    <row r="10356" spans="2:6" s="116" customFormat="1" ht="15.75" customHeight="1">
      <c r="B10356" s="121" t="s">
        <v>1670</v>
      </c>
      <c r="C10356" s="118" t="s">
        <v>28</v>
      </c>
      <c r="D10356" s="119" t="s">
        <v>431</v>
      </c>
      <c r="E10356" s="120" t="s">
        <v>1673</v>
      </c>
      <c r="F10356" s="151"/>
    </row>
    <row r="10357" spans="2:6" s="116" customFormat="1" ht="15.75" customHeight="1">
      <c r="B10357" s="121" t="s">
        <v>1670</v>
      </c>
      <c r="C10357" s="118" t="s">
        <v>2</v>
      </c>
      <c r="D10357" s="119" t="s">
        <v>1145</v>
      </c>
      <c r="E10357" s="120" t="s">
        <v>1673</v>
      </c>
      <c r="F10357" s="151"/>
    </row>
    <row r="10358" spans="2:6" s="116" customFormat="1" ht="15.75" customHeight="1">
      <c r="B10358" s="121" t="s">
        <v>1670</v>
      </c>
      <c r="C10358" s="118" t="s">
        <v>392</v>
      </c>
      <c r="D10358" s="119" t="s">
        <v>1115</v>
      </c>
      <c r="E10358" s="120" t="s">
        <v>1673</v>
      </c>
      <c r="F10358" s="151"/>
    </row>
    <row r="10359" spans="2:6" s="116" customFormat="1" ht="15.75" customHeight="1">
      <c r="B10359" s="121" t="s">
        <v>1670</v>
      </c>
      <c r="C10359" s="118" t="s">
        <v>40</v>
      </c>
      <c r="D10359" s="119" t="s">
        <v>43</v>
      </c>
      <c r="E10359" s="120" t="s">
        <v>1673</v>
      </c>
      <c r="F10359" s="151"/>
    </row>
    <row r="10360" spans="2:6" s="116" customFormat="1" ht="15.75" customHeight="1">
      <c r="B10360" s="121" t="s">
        <v>1670</v>
      </c>
      <c r="C10360" s="118" t="s">
        <v>155</v>
      </c>
      <c r="D10360" s="119" t="s">
        <v>1642</v>
      </c>
      <c r="E10360" s="120" t="s">
        <v>1673</v>
      </c>
      <c r="F10360" s="151"/>
    </row>
    <row r="10361" spans="2:6" s="116" customFormat="1" ht="15.75" customHeight="1">
      <c r="B10361" s="121" t="s">
        <v>1674</v>
      </c>
      <c r="C10361" s="118" t="s">
        <v>28</v>
      </c>
      <c r="D10361" s="119" t="s">
        <v>181</v>
      </c>
      <c r="E10361" s="120" t="s">
        <v>1597</v>
      </c>
      <c r="F10361" s="151"/>
    </row>
    <row r="10362" spans="2:6" s="116" customFormat="1" ht="15.75" customHeight="1">
      <c r="B10362" s="121" t="s">
        <v>1674</v>
      </c>
      <c r="C10362" s="118" t="s">
        <v>18</v>
      </c>
      <c r="D10362" s="119" t="s">
        <v>112</v>
      </c>
      <c r="E10362" s="120" t="s">
        <v>1597</v>
      </c>
      <c r="F10362" s="151"/>
    </row>
    <row r="10363" spans="2:6" s="116" customFormat="1" ht="15.75" customHeight="1">
      <c r="B10363" s="121" t="s">
        <v>1674</v>
      </c>
      <c r="C10363" s="118" t="s">
        <v>40</v>
      </c>
      <c r="D10363" s="119" t="s">
        <v>180</v>
      </c>
      <c r="E10363" s="120" t="s">
        <v>1597</v>
      </c>
      <c r="F10363" s="151"/>
    </row>
    <row r="10364" spans="2:6" s="116" customFormat="1" ht="15.75" customHeight="1">
      <c r="B10364" s="121" t="s">
        <v>1674</v>
      </c>
      <c r="C10364" s="118" t="s">
        <v>184</v>
      </c>
      <c r="D10364" s="119" t="s">
        <v>62</v>
      </c>
      <c r="E10364" s="120" t="s">
        <v>1597</v>
      </c>
      <c r="F10364" s="151"/>
    </row>
    <row r="10365" spans="2:6" s="116" customFormat="1" ht="15.75" customHeight="1">
      <c r="B10365" s="121" t="s">
        <v>1674</v>
      </c>
      <c r="C10365" s="118" t="s">
        <v>40</v>
      </c>
      <c r="D10365" s="119" t="s">
        <v>180</v>
      </c>
      <c r="E10365" s="120" t="s">
        <v>1597</v>
      </c>
      <c r="F10365" s="151"/>
    </row>
    <row r="10366" spans="2:6" s="116" customFormat="1" ht="15.75" customHeight="1">
      <c r="B10366" s="121" t="s">
        <v>1674</v>
      </c>
      <c r="C10366" s="118" t="s">
        <v>28</v>
      </c>
      <c r="D10366" s="119" t="s">
        <v>1287</v>
      </c>
      <c r="E10366" s="120" t="s">
        <v>1597</v>
      </c>
      <c r="F10366" s="151"/>
    </row>
    <row r="10367" spans="2:6" s="116" customFormat="1" ht="15.75" customHeight="1">
      <c r="B10367" s="121" t="s">
        <v>1674</v>
      </c>
      <c r="C10367" s="118" t="s">
        <v>2</v>
      </c>
      <c r="D10367" s="119" t="s">
        <v>182</v>
      </c>
      <c r="E10367" s="120" t="s">
        <v>1597</v>
      </c>
      <c r="F10367" s="151"/>
    </row>
    <row r="10368" spans="2:6" s="116" customFormat="1" ht="15.75" customHeight="1">
      <c r="B10368" s="121" t="s">
        <v>1674</v>
      </c>
      <c r="C10368" s="118" t="s">
        <v>28</v>
      </c>
      <c r="D10368" s="119" t="s">
        <v>1187</v>
      </c>
      <c r="E10368" s="120" t="s">
        <v>1597</v>
      </c>
      <c r="F10368" s="151"/>
    </row>
    <row r="10369" spans="2:6" s="116" customFormat="1" ht="15.75" customHeight="1">
      <c r="B10369" s="121" t="s">
        <v>1674</v>
      </c>
      <c r="C10369" s="118" t="s">
        <v>28</v>
      </c>
      <c r="D10369" s="119" t="s">
        <v>549</v>
      </c>
      <c r="E10369" s="120" t="s">
        <v>1597</v>
      </c>
      <c r="F10369" s="151"/>
    </row>
    <row r="10370" spans="2:6" s="116" customFormat="1" ht="15.75" customHeight="1">
      <c r="B10370" s="121" t="s">
        <v>1674</v>
      </c>
      <c r="C10370" s="118" t="s">
        <v>392</v>
      </c>
      <c r="D10370" s="119" t="s">
        <v>1115</v>
      </c>
      <c r="E10370" s="120" t="s">
        <v>1600</v>
      </c>
      <c r="F10370" s="151"/>
    </row>
    <row r="10371" spans="2:6" s="116" customFormat="1" ht="15.75" customHeight="1">
      <c r="B10371" s="121" t="s">
        <v>1674</v>
      </c>
      <c r="C10371" s="118" t="s">
        <v>40</v>
      </c>
      <c r="D10371" s="119" t="s">
        <v>1349</v>
      </c>
      <c r="E10371" s="120" t="s">
        <v>1600</v>
      </c>
      <c r="F10371" s="151"/>
    </row>
    <row r="10372" spans="2:6" s="116" customFormat="1" ht="15.75" customHeight="1">
      <c r="B10372" s="121" t="s">
        <v>1674</v>
      </c>
      <c r="C10372" s="118" t="s">
        <v>28</v>
      </c>
      <c r="D10372" s="119" t="s">
        <v>107</v>
      </c>
      <c r="E10372" s="120" t="s">
        <v>1600</v>
      </c>
      <c r="F10372" s="151"/>
    </row>
    <row r="10373" spans="2:6" s="116" customFormat="1" ht="15.75" customHeight="1">
      <c r="B10373" s="121" t="s">
        <v>1674</v>
      </c>
      <c r="C10373" s="118" t="s">
        <v>40</v>
      </c>
      <c r="D10373" s="119" t="s">
        <v>180</v>
      </c>
      <c r="E10373" s="117" t="s">
        <v>1600</v>
      </c>
      <c r="F10373" s="151"/>
    </row>
    <row r="10374" spans="2:6" s="116" customFormat="1" ht="15.75" customHeight="1">
      <c r="B10374" s="121" t="s">
        <v>1674</v>
      </c>
      <c r="C10374" s="118" t="s">
        <v>28</v>
      </c>
      <c r="D10374" s="119" t="s">
        <v>107</v>
      </c>
      <c r="E10374" s="117" t="s">
        <v>1600</v>
      </c>
      <c r="F10374" s="151"/>
    </row>
    <row r="10375" spans="2:6" s="116" customFormat="1" ht="15.75" customHeight="1">
      <c r="B10375" s="121" t="s">
        <v>1674</v>
      </c>
      <c r="C10375" s="118" t="s">
        <v>40</v>
      </c>
      <c r="D10375" s="119" t="s">
        <v>180</v>
      </c>
      <c r="E10375" s="117" t="s">
        <v>1600</v>
      </c>
      <c r="F10375" s="151"/>
    </row>
    <row r="10376" spans="2:6" s="116" customFormat="1" ht="15.75" customHeight="1">
      <c r="B10376" s="121" t="s">
        <v>1674</v>
      </c>
      <c r="C10376" s="118" t="s">
        <v>3</v>
      </c>
      <c r="D10376" s="119" t="s">
        <v>1226</v>
      </c>
      <c r="E10376" s="120" t="s">
        <v>1600</v>
      </c>
      <c r="F10376" s="151"/>
    </row>
    <row r="10377" spans="2:6" s="116" customFormat="1" ht="15.75" customHeight="1">
      <c r="B10377" s="121" t="s">
        <v>1674</v>
      </c>
      <c r="C10377" s="118" t="s">
        <v>40</v>
      </c>
      <c r="D10377" s="119" t="s">
        <v>180</v>
      </c>
      <c r="E10377" s="117" t="s">
        <v>1600</v>
      </c>
      <c r="F10377" s="151"/>
    </row>
    <row r="10378" spans="2:6" s="116" customFormat="1" ht="15.75" customHeight="1">
      <c r="B10378" s="121" t="s">
        <v>1674</v>
      </c>
      <c r="C10378" s="118" t="s">
        <v>40</v>
      </c>
      <c r="D10378" s="119" t="s">
        <v>43</v>
      </c>
      <c r="E10378" s="120" t="s">
        <v>1600</v>
      </c>
      <c r="F10378" s="151"/>
    </row>
    <row r="10379" spans="2:6" s="116" customFormat="1" ht="15.75" customHeight="1">
      <c r="B10379" s="121" t="s">
        <v>1674</v>
      </c>
      <c r="C10379" s="118" t="s">
        <v>392</v>
      </c>
      <c r="D10379" s="119" t="s">
        <v>1115</v>
      </c>
      <c r="E10379" s="111" t="s">
        <v>1600</v>
      </c>
      <c r="F10379" s="151"/>
    </row>
    <row r="10380" spans="2:6" s="116" customFormat="1" ht="15.75" customHeight="1">
      <c r="B10380" s="121" t="s">
        <v>1674</v>
      </c>
      <c r="C10380" s="118" t="s">
        <v>94</v>
      </c>
      <c r="D10380" s="119" t="s">
        <v>1675</v>
      </c>
      <c r="E10380" s="112" t="s">
        <v>1600</v>
      </c>
      <c r="F10380" s="151"/>
    </row>
    <row r="10381" spans="2:6" s="116" customFormat="1" ht="15.75" customHeight="1">
      <c r="B10381" s="121" t="s">
        <v>1674</v>
      </c>
      <c r="C10381" s="118" t="s">
        <v>28</v>
      </c>
      <c r="D10381" s="119" t="s">
        <v>1676</v>
      </c>
      <c r="E10381" s="120" t="s">
        <v>1601</v>
      </c>
      <c r="F10381" s="151"/>
    </row>
    <row r="10382" spans="2:6" s="116" customFormat="1" ht="15.75" customHeight="1">
      <c r="B10382" s="121" t="s">
        <v>1674</v>
      </c>
      <c r="C10382" s="118" t="s">
        <v>28</v>
      </c>
      <c r="D10382" s="119" t="s">
        <v>431</v>
      </c>
      <c r="E10382" s="120" t="s">
        <v>1601</v>
      </c>
      <c r="F10382" s="151"/>
    </row>
    <row r="10383" spans="2:6" s="116" customFormat="1" ht="15.75" customHeight="1">
      <c r="B10383" s="121" t="s">
        <v>1674</v>
      </c>
      <c r="C10383" s="118" t="s">
        <v>40</v>
      </c>
      <c r="D10383" s="119" t="s">
        <v>180</v>
      </c>
      <c r="E10383" s="120" t="s">
        <v>1601</v>
      </c>
      <c r="F10383" s="151"/>
    </row>
    <row r="10384" spans="2:6" s="116" customFormat="1" ht="15.75" customHeight="1">
      <c r="B10384" s="121" t="s">
        <v>1674</v>
      </c>
      <c r="C10384" s="118" t="s">
        <v>1677</v>
      </c>
      <c r="D10384" s="119" t="s">
        <v>43</v>
      </c>
      <c r="E10384" s="117" t="s">
        <v>1601</v>
      </c>
      <c r="F10384" s="151"/>
    </row>
    <row r="10385" spans="2:6" s="116" customFormat="1" ht="15.75" customHeight="1">
      <c r="B10385" s="121" t="s">
        <v>1674</v>
      </c>
      <c r="C10385" s="118" t="s">
        <v>155</v>
      </c>
      <c r="D10385" s="119" t="s">
        <v>1503</v>
      </c>
      <c r="E10385" s="120" t="s">
        <v>1601</v>
      </c>
      <c r="F10385" s="151"/>
    </row>
    <row r="10386" spans="2:6" s="116" customFormat="1" ht="15.75" customHeight="1">
      <c r="B10386" s="121" t="s">
        <v>1674</v>
      </c>
      <c r="C10386" s="118" t="s">
        <v>184</v>
      </c>
      <c r="D10386" s="119" t="s">
        <v>2545</v>
      </c>
      <c r="E10386" s="120" t="s">
        <v>1601</v>
      </c>
      <c r="F10386" s="151"/>
    </row>
    <row r="10387" spans="2:6" s="116" customFormat="1" ht="15.75" customHeight="1">
      <c r="B10387" s="121" t="s">
        <v>1674</v>
      </c>
      <c r="C10387" s="118" t="s">
        <v>28</v>
      </c>
      <c r="D10387" s="119" t="s">
        <v>107</v>
      </c>
      <c r="E10387" s="120" t="s">
        <v>1601</v>
      </c>
      <c r="F10387" s="151"/>
    </row>
    <row r="10388" spans="2:6" s="116" customFormat="1" ht="15.75" customHeight="1">
      <c r="B10388" s="121" t="s">
        <v>1674</v>
      </c>
      <c r="C10388" s="118" t="s">
        <v>40</v>
      </c>
      <c r="D10388" s="119" t="s">
        <v>43</v>
      </c>
      <c r="E10388" s="117" t="s">
        <v>1601</v>
      </c>
      <c r="F10388" s="151"/>
    </row>
    <row r="10389" spans="2:6" s="116" customFormat="1" ht="15.75" customHeight="1">
      <c r="B10389" s="121" t="s">
        <v>1674</v>
      </c>
      <c r="C10389" s="118" t="s">
        <v>392</v>
      </c>
      <c r="D10389" s="119" t="s">
        <v>1115</v>
      </c>
      <c r="E10389" s="120" t="s">
        <v>1601</v>
      </c>
      <c r="F10389" s="151"/>
    </row>
    <row r="10390" spans="2:6" s="116" customFormat="1" ht="15.75" customHeight="1">
      <c r="B10390" s="121" t="s">
        <v>1678</v>
      </c>
      <c r="C10390" s="118" t="s">
        <v>40</v>
      </c>
      <c r="D10390" s="119" t="s">
        <v>43</v>
      </c>
      <c r="E10390" s="120" t="s">
        <v>1600</v>
      </c>
      <c r="F10390" s="151"/>
    </row>
    <row r="10391" spans="2:6" s="116" customFormat="1" ht="15.75" customHeight="1">
      <c r="B10391" s="121" t="s">
        <v>1678</v>
      </c>
      <c r="C10391" s="118" t="s">
        <v>40</v>
      </c>
      <c r="D10391" s="119" t="s">
        <v>43</v>
      </c>
      <c r="E10391" s="120" t="s">
        <v>1600</v>
      </c>
      <c r="F10391" s="151"/>
    </row>
    <row r="10392" spans="2:6" s="116" customFormat="1" ht="15.75" customHeight="1">
      <c r="B10392" s="121" t="s">
        <v>1678</v>
      </c>
      <c r="C10392" s="118" t="s">
        <v>392</v>
      </c>
      <c r="D10392" s="119" t="s">
        <v>1115</v>
      </c>
      <c r="E10392" s="120" t="s">
        <v>1600</v>
      </c>
      <c r="F10392" s="151"/>
    </row>
    <row r="10393" spans="2:6" s="116" customFormat="1" ht="15.75" customHeight="1">
      <c r="B10393" s="121" t="s">
        <v>1678</v>
      </c>
      <c r="C10393" s="118" t="s">
        <v>40</v>
      </c>
      <c r="D10393" s="119" t="s">
        <v>43</v>
      </c>
      <c r="E10393" s="117" t="s">
        <v>1600</v>
      </c>
      <c r="F10393" s="151"/>
    </row>
    <row r="10394" spans="2:6" s="116" customFormat="1" ht="15.75" customHeight="1">
      <c r="B10394" s="121" t="s">
        <v>1678</v>
      </c>
      <c r="C10394" s="118" t="s">
        <v>2</v>
      </c>
      <c r="D10394" s="119" t="s">
        <v>1679</v>
      </c>
      <c r="E10394" s="117" t="s">
        <v>1600</v>
      </c>
      <c r="F10394" s="151"/>
    </row>
    <row r="10395" spans="2:6" s="116" customFormat="1" ht="15.75" customHeight="1">
      <c r="B10395" s="121" t="s">
        <v>1678</v>
      </c>
      <c r="C10395" s="118" t="s">
        <v>184</v>
      </c>
      <c r="D10395" s="119" t="s">
        <v>2544</v>
      </c>
      <c r="E10395" s="117" t="s">
        <v>1600</v>
      </c>
      <c r="F10395" s="151"/>
    </row>
    <row r="10396" spans="2:6" s="116" customFormat="1" ht="15.75" customHeight="1">
      <c r="B10396" s="121" t="s">
        <v>1678</v>
      </c>
      <c r="C10396" s="118" t="s">
        <v>2</v>
      </c>
      <c r="D10396" s="119" t="s">
        <v>182</v>
      </c>
      <c r="E10396" s="120" t="s">
        <v>1600</v>
      </c>
      <c r="F10396" s="151"/>
    </row>
    <row r="10397" spans="2:6" s="116" customFormat="1" ht="15.75" customHeight="1">
      <c r="B10397" s="121" t="s">
        <v>1678</v>
      </c>
      <c r="C10397" s="118" t="s">
        <v>2</v>
      </c>
      <c r="D10397" s="119" t="s">
        <v>182</v>
      </c>
      <c r="E10397" s="117" t="s">
        <v>1600</v>
      </c>
      <c r="F10397" s="151"/>
    </row>
    <row r="10398" spans="2:6" s="116" customFormat="1" ht="15.75" customHeight="1">
      <c r="B10398" s="121" t="s">
        <v>1678</v>
      </c>
      <c r="C10398" s="118" t="s">
        <v>94</v>
      </c>
      <c r="D10398" s="119" t="s">
        <v>1675</v>
      </c>
      <c r="E10398" s="120" t="s">
        <v>1600</v>
      </c>
      <c r="F10398" s="151"/>
    </row>
    <row r="10399" spans="2:6" s="116" customFormat="1" ht="15.75" customHeight="1">
      <c r="B10399" s="121" t="s">
        <v>1678</v>
      </c>
      <c r="C10399" s="118" t="s">
        <v>40</v>
      </c>
      <c r="D10399" s="119" t="s">
        <v>1473</v>
      </c>
      <c r="E10399" s="243" t="s">
        <v>1607</v>
      </c>
      <c r="F10399" s="151"/>
    </row>
    <row r="10400" spans="2:6" s="116" customFormat="1" ht="15.75" customHeight="1">
      <c r="B10400" s="121" t="s">
        <v>1678</v>
      </c>
      <c r="C10400" s="118" t="s">
        <v>40</v>
      </c>
      <c r="D10400" s="119" t="s">
        <v>180</v>
      </c>
      <c r="E10400" s="243" t="s">
        <v>1607</v>
      </c>
      <c r="F10400" s="151"/>
    </row>
    <row r="10401" spans="2:6" s="116" customFormat="1" ht="15.75" customHeight="1">
      <c r="B10401" s="121" t="s">
        <v>1678</v>
      </c>
      <c r="C10401" s="118" t="s">
        <v>40</v>
      </c>
      <c r="D10401" s="119" t="s">
        <v>180</v>
      </c>
      <c r="E10401" s="243" t="s">
        <v>1607</v>
      </c>
      <c r="F10401" s="151"/>
    </row>
    <row r="10402" spans="2:6" s="116" customFormat="1" ht="15.75" customHeight="1">
      <c r="B10402" s="121" t="s">
        <v>1678</v>
      </c>
      <c r="C10402" s="118" t="s">
        <v>28</v>
      </c>
      <c r="D10402" s="119" t="s">
        <v>1287</v>
      </c>
      <c r="E10402" s="243" t="s">
        <v>1607</v>
      </c>
      <c r="F10402" s="151"/>
    </row>
    <row r="10403" spans="2:6" s="116" customFormat="1" ht="15.75" customHeight="1">
      <c r="B10403" s="121" t="s">
        <v>1678</v>
      </c>
      <c r="C10403" s="118" t="s">
        <v>94</v>
      </c>
      <c r="D10403" s="119" t="s">
        <v>1410</v>
      </c>
      <c r="E10403" s="243" t="s">
        <v>1607</v>
      </c>
      <c r="F10403" s="151"/>
    </row>
    <row r="10404" spans="2:6" s="116" customFormat="1" ht="15.75" customHeight="1">
      <c r="B10404" s="121" t="s">
        <v>1678</v>
      </c>
      <c r="C10404" s="118" t="s">
        <v>2</v>
      </c>
      <c r="D10404" s="119" t="s">
        <v>1510</v>
      </c>
      <c r="E10404" s="243" t="s">
        <v>1607</v>
      </c>
      <c r="F10404" s="151"/>
    </row>
    <row r="10405" spans="2:6" s="116" customFormat="1" ht="15.75" customHeight="1">
      <c r="B10405" s="121" t="s">
        <v>1678</v>
      </c>
      <c r="C10405" s="118" t="s">
        <v>28</v>
      </c>
      <c r="D10405" s="119" t="s">
        <v>181</v>
      </c>
      <c r="E10405" s="243" t="s">
        <v>1607</v>
      </c>
      <c r="F10405" s="151"/>
    </row>
    <row r="10406" spans="2:6" s="116" customFormat="1" ht="15.75" customHeight="1">
      <c r="B10406" s="121" t="s">
        <v>1678</v>
      </c>
      <c r="C10406" s="118" t="s">
        <v>40</v>
      </c>
      <c r="D10406" s="119" t="s">
        <v>180</v>
      </c>
      <c r="E10406" s="243" t="s">
        <v>1607</v>
      </c>
      <c r="F10406" s="151"/>
    </row>
    <row r="10407" spans="2:6" s="116" customFormat="1" ht="15.75" customHeight="1">
      <c r="B10407" s="121" t="s">
        <v>1678</v>
      </c>
      <c r="C10407" s="118" t="s">
        <v>28</v>
      </c>
      <c r="D10407" s="119" t="s">
        <v>1287</v>
      </c>
      <c r="E10407" s="243" t="s">
        <v>1607</v>
      </c>
      <c r="F10407" s="151"/>
    </row>
    <row r="10408" spans="2:6" s="116" customFormat="1" ht="15.75" customHeight="1">
      <c r="B10408" s="121" t="s">
        <v>1678</v>
      </c>
      <c r="C10408" s="118" t="s">
        <v>28</v>
      </c>
      <c r="D10408" s="119" t="s">
        <v>181</v>
      </c>
      <c r="E10408" s="243" t="s">
        <v>1607</v>
      </c>
      <c r="F10408" s="151"/>
    </row>
    <row r="10409" spans="2:6" s="116" customFormat="1" ht="15.75" customHeight="1">
      <c r="B10409" s="121" t="s">
        <v>1678</v>
      </c>
      <c r="C10409" s="118" t="s">
        <v>155</v>
      </c>
      <c r="D10409" s="119" t="s">
        <v>1680</v>
      </c>
      <c r="E10409" s="120" t="s">
        <v>1601</v>
      </c>
      <c r="F10409" s="151"/>
    </row>
    <row r="10410" spans="2:6" s="116" customFormat="1" ht="15.75" customHeight="1">
      <c r="B10410" s="121" t="s">
        <v>1678</v>
      </c>
      <c r="C10410" s="118" t="s">
        <v>40</v>
      </c>
      <c r="D10410" s="119" t="s">
        <v>1349</v>
      </c>
      <c r="E10410" s="120" t="s">
        <v>1601</v>
      </c>
      <c r="F10410" s="151"/>
    </row>
    <row r="10411" spans="2:6" s="116" customFormat="1" ht="15.75" customHeight="1">
      <c r="B10411" s="121" t="s">
        <v>1678</v>
      </c>
      <c r="C10411" s="118" t="s">
        <v>28</v>
      </c>
      <c r="D10411" s="119" t="s">
        <v>1118</v>
      </c>
      <c r="E10411" s="120" t="s">
        <v>1601</v>
      </c>
      <c r="F10411" s="151"/>
    </row>
    <row r="10412" spans="2:6" s="116" customFormat="1" ht="15.75" customHeight="1">
      <c r="B10412" s="121" t="s">
        <v>1678</v>
      </c>
      <c r="C10412" s="118" t="s">
        <v>28</v>
      </c>
      <c r="D10412" s="119" t="s">
        <v>107</v>
      </c>
      <c r="E10412" s="120" t="s">
        <v>1601</v>
      </c>
      <c r="F10412" s="151"/>
    </row>
    <row r="10413" spans="2:6" s="116" customFormat="1" ht="15.75" customHeight="1">
      <c r="B10413" s="121" t="s">
        <v>1678</v>
      </c>
      <c r="C10413" s="118" t="s">
        <v>40</v>
      </c>
      <c r="D10413" s="119" t="s">
        <v>1349</v>
      </c>
      <c r="E10413" s="120" t="s">
        <v>1601</v>
      </c>
      <c r="F10413" s="151"/>
    </row>
    <row r="10414" spans="2:6" s="116" customFormat="1" ht="15.75" customHeight="1">
      <c r="B10414" s="121" t="s">
        <v>1678</v>
      </c>
      <c r="C10414" s="118" t="s">
        <v>28</v>
      </c>
      <c r="D10414" s="119" t="s">
        <v>107</v>
      </c>
      <c r="E10414" s="120" t="s">
        <v>1601</v>
      </c>
      <c r="F10414" s="151"/>
    </row>
    <row r="10415" spans="2:6" s="116" customFormat="1" ht="15.75" customHeight="1">
      <c r="B10415" s="121" t="s">
        <v>1678</v>
      </c>
      <c r="C10415" s="118" t="s">
        <v>40</v>
      </c>
      <c r="D10415" s="119" t="s">
        <v>180</v>
      </c>
      <c r="E10415" s="120" t="s">
        <v>1601</v>
      </c>
      <c r="F10415" s="151"/>
    </row>
    <row r="10416" spans="2:6" s="116" customFormat="1" ht="15.75" customHeight="1">
      <c r="B10416" s="121" t="s">
        <v>1678</v>
      </c>
      <c r="C10416" s="118" t="s">
        <v>28</v>
      </c>
      <c r="D10416" s="119" t="s">
        <v>107</v>
      </c>
      <c r="E10416" s="120" t="s">
        <v>1601</v>
      </c>
      <c r="F10416" s="151"/>
    </row>
    <row r="10417" spans="2:6" s="116" customFormat="1" ht="15.75" customHeight="1">
      <c r="B10417" s="121" t="s">
        <v>1678</v>
      </c>
      <c r="C10417" s="118" t="s">
        <v>40</v>
      </c>
      <c r="D10417" s="119" t="s">
        <v>180</v>
      </c>
      <c r="E10417" s="120" t="s">
        <v>1601</v>
      </c>
      <c r="F10417" s="151"/>
    </row>
    <row r="10418" spans="2:6" s="116" customFormat="1" ht="15.75" customHeight="1">
      <c r="B10418" s="121" t="s">
        <v>1678</v>
      </c>
      <c r="C10418" s="118" t="s">
        <v>3</v>
      </c>
      <c r="D10418" s="119" t="s">
        <v>1226</v>
      </c>
      <c r="E10418" s="120" t="s">
        <v>1601</v>
      </c>
      <c r="F10418" s="151"/>
    </row>
    <row r="10419" spans="2:6" s="116" customFormat="1" ht="15.75" customHeight="1">
      <c r="B10419" s="121" t="s">
        <v>1678</v>
      </c>
      <c r="C10419" s="118" t="s">
        <v>40</v>
      </c>
      <c r="D10419" s="119" t="s">
        <v>180</v>
      </c>
      <c r="E10419" s="120" t="s">
        <v>1601</v>
      </c>
      <c r="F10419" s="151"/>
    </row>
    <row r="10420" spans="2:6" s="116" customFormat="1" ht="15.75" customHeight="1">
      <c r="B10420" s="121" t="s">
        <v>1678</v>
      </c>
      <c r="C10420" s="118" t="s">
        <v>40</v>
      </c>
      <c r="D10420" s="119" t="s">
        <v>43</v>
      </c>
      <c r="E10420" s="120" t="s">
        <v>1601</v>
      </c>
      <c r="F10420" s="151"/>
    </row>
    <row r="10421" spans="2:6" s="116" customFormat="1" ht="15.75" customHeight="1">
      <c r="B10421" s="121" t="s">
        <v>1681</v>
      </c>
      <c r="C10421" s="118" t="s">
        <v>28</v>
      </c>
      <c r="D10421" s="119" t="s">
        <v>181</v>
      </c>
      <c r="E10421" s="243" t="s">
        <v>1607</v>
      </c>
      <c r="F10421" s="151"/>
    </row>
    <row r="10422" spans="2:6" s="116" customFormat="1" ht="15.75" customHeight="1">
      <c r="B10422" s="121" t="s">
        <v>1681</v>
      </c>
      <c r="C10422" s="118" t="s">
        <v>184</v>
      </c>
      <c r="D10422" s="119" t="s">
        <v>184</v>
      </c>
      <c r="E10422" s="243" t="s">
        <v>1607</v>
      </c>
      <c r="F10422" s="151"/>
    </row>
    <row r="10423" spans="2:6" s="116" customFormat="1" ht="15.75" customHeight="1">
      <c r="B10423" s="121" t="s">
        <v>1681</v>
      </c>
      <c r="C10423" s="118" t="s">
        <v>28</v>
      </c>
      <c r="D10423" s="119" t="s">
        <v>1118</v>
      </c>
      <c r="E10423" s="243" t="s">
        <v>1607</v>
      </c>
      <c r="F10423" s="151"/>
    </row>
    <row r="10424" spans="2:6" s="116" customFormat="1" ht="15.75" customHeight="1">
      <c r="B10424" s="121" t="s">
        <v>1681</v>
      </c>
      <c r="C10424" s="118" t="s">
        <v>40</v>
      </c>
      <c r="D10424" s="119" t="s">
        <v>1473</v>
      </c>
      <c r="E10424" s="243" t="s">
        <v>1607</v>
      </c>
      <c r="F10424" s="151"/>
    </row>
    <row r="10425" spans="2:6" s="116" customFormat="1" ht="15.75" customHeight="1">
      <c r="B10425" s="121" t="s">
        <v>1681</v>
      </c>
      <c r="C10425" s="118" t="s">
        <v>40</v>
      </c>
      <c r="D10425" s="119" t="s">
        <v>1473</v>
      </c>
      <c r="E10425" s="243" t="s">
        <v>1607</v>
      </c>
      <c r="F10425" s="151"/>
    </row>
    <row r="10426" spans="2:6" s="116" customFormat="1" ht="15.75" customHeight="1">
      <c r="B10426" s="121" t="s">
        <v>1681</v>
      </c>
      <c r="C10426" s="118" t="s">
        <v>40</v>
      </c>
      <c r="D10426" s="119" t="s">
        <v>1473</v>
      </c>
      <c r="E10426" s="243" t="s">
        <v>1607</v>
      </c>
      <c r="F10426" s="151"/>
    </row>
    <row r="10427" spans="2:6" s="116" customFormat="1" ht="15.75" customHeight="1">
      <c r="B10427" s="121" t="s">
        <v>1681</v>
      </c>
      <c r="C10427" s="118" t="s">
        <v>2</v>
      </c>
      <c r="D10427" s="119" t="s">
        <v>105</v>
      </c>
      <c r="E10427" s="243" t="s">
        <v>1607</v>
      </c>
      <c r="F10427" s="151"/>
    </row>
    <row r="10428" spans="2:6" s="116" customFormat="1" ht="15.75" customHeight="1">
      <c r="B10428" s="121" t="s">
        <v>1681</v>
      </c>
      <c r="C10428" s="118" t="s">
        <v>28</v>
      </c>
      <c r="D10428" s="119" t="s">
        <v>1287</v>
      </c>
      <c r="E10428" s="243" t="s">
        <v>1607</v>
      </c>
      <c r="F10428" s="151"/>
    </row>
    <row r="10429" spans="2:6" s="116" customFormat="1" ht="15.75" customHeight="1">
      <c r="B10429" s="121" t="s">
        <v>1681</v>
      </c>
      <c r="C10429" s="118" t="s">
        <v>2</v>
      </c>
      <c r="D10429" s="119" t="s">
        <v>1415</v>
      </c>
      <c r="E10429" s="243" t="s">
        <v>1607</v>
      </c>
      <c r="F10429" s="151"/>
    </row>
    <row r="10430" spans="2:6" s="116" customFormat="1" ht="15.75" customHeight="1">
      <c r="B10430" s="121" t="s">
        <v>1681</v>
      </c>
      <c r="C10430" s="118" t="s">
        <v>40</v>
      </c>
      <c r="D10430" s="119" t="s">
        <v>180</v>
      </c>
      <c r="E10430" s="243" t="s">
        <v>1607</v>
      </c>
      <c r="F10430" s="151"/>
    </row>
    <row r="10431" spans="2:6" s="116" customFormat="1" ht="15.75" customHeight="1">
      <c r="B10431" s="121" t="s">
        <v>1681</v>
      </c>
      <c r="C10431" s="118" t="s">
        <v>40</v>
      </c>
      <c r="D10431" s="119" t="s">
        <v>43</v>
      </c>
      <c r="E10431" s="243" t="s">
        <v>1607</v>
      </c>
      <c r="F10431" s="151"/>
    </row>
    <row r="10432" spans="2:6" s="116" customFormat="1" ht="15.75" customHeight="1">
      <c r="B10432" s="121" t="s">
        <v>1681</v>
      </c>
      <c r="C10432" s="118" t="s">
        <v>2</v>
      </c>
      <c r="D10432" s="119" t="s">
        <v>1443</v>
      </c>
      <c r="E10432" s="120" t="s">
        <v>1600</v>
      </c>
      <c r="F10432" s="151"/>
    </row>
    <row r="10433" spans="2:6" s="116" customFormat="1" ht="15.75" customHeight="1">
      <c r="B10433" s="121" t="s">
        <v>1681</v>
      </c>
      <c r="C10433" s="118" t="s">
        <v>94</v>
      </c>
      <c r="D10433" s="119" t="s">
        <v>641</v>
      </c>
      <c r="E10433" s="120" t="s">
        <v>1600</v>
      </c>
      <c r="F10433" s="151"/>
    </row>
    <row r="10434" spans="2:6" s="116" customFormat="1" ht="15.75" customHeight="1">
      <c r="B10434" s="121" t="s">
        <v>1681</v>
      </c>
      <c r="C10434" s="118" t="s">
        <v>2</v>
      </c>
      <c r="D10434" s="119" t="s">
        <v>182</v>
      </c>
      <c r="E10434" s="120" t="s">
        <v>1600</v>
      </c>
      <c r="F10434" s="151"/>
    </row>
    <row r="10435" spans="2:6" s="116" customFormat="1" ht="15.75" customHeight="1">
      <c r="B10435" s="121" t="s">
        <v>1681</v>
      </c>
      <c r="C10435" s="118" t="s">
        <v>2</v>
      </c>
      <c r="D10435" s="119" t="s">
        <v>182</v>
      </c>
      <c r="E10435" s="117" t="s">
        <v>1600</v>
      </c>
      <c r="F10435" s="151"/>
    </row>
    <row r="10436" spans="2:6" s="116" customFormat="1" ht="15.75" customHeight="1">
      <c r="B10436" s="121" t="s">
        <v>1681</v>
      </c>
      <c r="C10436" s="118" t="s">
        <v>28</v>
      </c>
      <c r="D10436" s="119" t="s">
        <v>1360</v>
      </c>
      <c r="E10436" s="117" t="s">
        <v>1600</v>
      </c>
      <c r="F10436" s="151"/>
    </row>
    <row r="10437" spans="2:6" s="116" customFormat="1" ht="15.75" customHeight="1">
      <c r="B10437" s="121" t="s">
        <v>1681</v>
      </c>
      <c r="C10437" s="118" t="s">
        <v>2</v>
      </c>
      <c r="D10437" s="119" t="s">
        <v>182</v>
      </c>
      <c r="E10437" s="117" t="s">
        <v>1600</v>
      </c>
      <c r="F10437" s="151"/>
    </row>
    <row r="10438" spans="2:6" s="116" customFormat="1" ht="15.75" customHeight="1">
      <c r="B10438" s="121" t="s">
        <v>1681</v>
      </c>
      <c r="C10438" s="118" t="s">
        <v>40</v>
      </c>
      <c r="D10438" s="119" t="s">
        <v>180</v>
      </c>
      <c r="E10438" s="120" t="s">
        <v>1600</v>
      </c>
      <c r="F10438" s="151"/>
    </row>
    <row r="10439" spans="2:6" s="116" customFormat="1" ht="15.75" customHeight="1">
      <c r="B10439" s="121" t="s">
        <v>1681</v>
      </c>
      <c r="C10439" s="118" t="s">
        <v>2</v>
      </c>
      <c r="D10439" s="119" t="s">
        <v>1403</v>
      </c>
      <c r="E10439" s="117" t="s">
        <v>1600</v>
      </c>
      <c r="F10439" s="151"/>
    </row>
    <row r="10440" spans="2:6" s="116" customFormat="1" ht="15.75" customHeight="1">
      <c r="B10440" s="121" t="s">
        <v>1681</v>
      </c>
      <c r="C10440" s="118" t="s">
        <v>40</v>
      </c>
      <c r="D10440" s="119" t="s">
        <v>180</v>
      </c>
      <c r="E10440" s="120" t="s">
        <v>1600</v>
      </c>
      <c r="F10440" s="151"/>
    </row>
    <row r="10441" spans="2:6" s="116" customFormat="1" ht="15.75" customHeight="1">
      <c r="B10441" s="121" t="s">
        <v>1681</v>
      </c>
      <c r="C10441" s="118" t="s">
        <v>40</v>
      </c>
      <c r="D10441" s="119" t="s">
        <v>180</v>
      </c>
      <c r="E10441" s="111" t="s">
        <v>1600</v>
      </c>
      <c r="F10441" s="151"/>
    </row>
    <row r="10442" spans="2:6" s="116" customFormat="1" ht="15.75" customHeight="1">
      <c r="B10442" s="121" t="s">
        <v>1681</v>
      </c>
      <c r="C10442" s="118" t="s">
        <v>40</v>
      </c>
      <c r="D10442" s="119" t="s">
        <v>1349</v>
      </c>
      <c r="E10442" s="112" t="s">
        <v>1600</v>
      </c>
      <c r="F10442" s="151"/>
    </row>
    <row r="10443" spans="2:6" s="116" customFormat="1" ht="15.75" customHeight="1">
      <c r="B10443" s="121" t="s">
        <v>1681</v>
      </c>
      <c r="C10443" s="118" t="s">
        <v>40</v>
      </c>
      <c r="D10443" s="119" t="s">
        <v>180</v>
      </c>
      <c r="E10443" s="112" t="s">
        <v>1601</v>
      </c>
      <c r="F10443" s="151"/>
    </row>
    <row r="10444" spans="2:6" s="116" customFormat="1" ht="15.75" customHeight="1">
      <c r="B10444" s="121" t="s">
        <v>1681</v>
      </c>
      <c r="C10444" s="118" t="s">
        <v>2</v>
      </c>
      <c r="D10444" s="119" t="s">
        <v>182</v>
      </c>
      <c r="E10444" s="112" t="s">
        <v>1601</v>
      </c>
      <c r="F10444" s="151"/>
    </row>
    <row r="10445" spans="2:6" s="116" customFormat="1" ht="15.75" customHeight="1">
      <c r="B10445" s="121" t="s">
        <v>1681</v>
      </c>
      <c r="C10445" s="118" t="s">
        <v>94</v>
      </c>
      <c r="D10445" s="119" t="s">
        <v>1108</v>
      </c>
      <c r="E10445" s="112" t="s">
        <v>1601</v>
      </c>
      <c r="F10445" s="151"/>
    </row>
    <row r="10446" spans="2:6" s="116" customFormat="1" ht="15.75" customHeight="1">
      <c r="B10446" s="121" t="s">
        <v>1681</v>
      </c>
      <c r="C10446" s="118" t="s">
        <v>155</v>
      </c>
      <c r="D10446" s="119" t="s">
        <v>1503</v>
      </c>
      <c r="E10446" s="112" t="s">
        <v>1601</v>
      </c>
      <c r="F10446" s="151"/>
    </row>
    <row r="10447" spans="2:6" s="116" customFormat="1" ht="15.75" customHeight="1">
      <c r="B10447" s="121" t="s">
        <v>1681</v>
      </c>
      <c r="C10447" s="118" t="s">
        <v>184</v>
      </c>
      <c r="D10447" s="118" t="s">
        <v>2550</v>
      </c>
      <c r="E10447" s="112" t="s">
        <v>1601</v>
      </c>
      <c r="F10447" s="151"/>
    </row>
    <row r="10448" spans="2:6" s="116" customFormat="1" ht="15.75" customHeight="1">
      <c r="B10448" s="121" t="s">
        <v>1681</v>
      </c>
      <c r="C10448" s="118" t="s">
        <v>1154</v>
      </c>
      <c r="D10448" s="119" t="s">
        <v>43</v>
      </c>
      <c r="E10448" s="112" t="s">
        <v>1601</v>
      </c>
      <c r="F10448" s="151"/>
    </row>
    <row r="10449" spans="2:6" s="116" customFormat="1" ht="15.75" customHeight="1">
      <c r="B10449" s="121" t="s">
        <v>1681</v>
      </c>
      <c r="C10449" s="118" t="s">
        <v>40</v>
      </c>
      <c r="D10449" s="119" t="s">
        <v>43</v>
      </c>
      <c r="E10449" s="112" t="s">
        <v>1601</v>
      </c>
      <c r="F10449" s="151"/>
    </row>
    <row r="10450" spans="2:6" s="116" customFormat="1" ht="15.75" customHeight="1">
      <c r="B10450" s="121" t="s">
        <v>1683</v>
      </c>
      <c r="C10450" s="118" t="s">
        <v>2</v>
      </c>
      <c r="D10450" s="119" t="s">
        <v>182</v>
      </c>
      <c r="E10450" s="120" t="s">
        <v>1600</v>
      </c>
      <c r="F10450" s="151"/>
    </row>
    <row r="10451" spans="2:6" s="116" customFormat="1" ht="15.75" customHeight="1">
      <c r="B10451" s="121" t="s">
        <v>1683</v>
      </c>
      <c r="C10451" s="118" t="s">
        <v>40</v>
      </c>
      <c r="D10451" s="119" t="s">
        <v>43</v>
      </c>
      <c r="E10451" s="120" t="s">
        <v>1600</v>
      </c>
      <c r="F10451" s="151"/>
    </row>
    <row r="10452" spans="2:6" s="116" customFormat="1" ht="15.75" customHeight="1">
      <c r="B10452" s="121" t="s">
        <v>1683</v>
      </c>
      <c r="C10452" s="118" t="s">
        <v>18</v>
      </c>
      <c r="D10452" s="119" t="s">
        <v>1248</v>
      </c>
      <c r="E10452" s="120" t="s">
        <v>1600</v>
      </c>
      <c r="F10452" s="151"/>
    </row>
    <row r="10453" spans="2:6" s="116" customFormat="1" ht="15.75" customHeight="1">
      <c r="B10453" s="121" t="s">
        <v>1683</v>
      </c>
      <c r="C10453" s="118" t="s">
        <v>956</v>
      </c>
      <c r="D10453" s="119" t="s">
        <v>1536</v>
      </c>
      <c r="E10453" s="117" t="s">
        <v>1600</v>
      </c>
      <c r="F10453" s="151"/>
    </row>
    <row r="10454" spans="2:6" s="116" customFormat="1" ht="15.75" customHeight="1">
      <c r="B10454" s="121" t="s">
        <v>1683</v>
      </c>
      <c r="C10454" s="118" t="s">
        <v>956</v>
      </c>
      <c r="D10454" s="119" t="s">
        <v>1536</v>
      </c>
      <c r="E10454" s="117" t="s">
        <v>1600</v>
      </c>
      <c r="F10454" s="151"/>
    </row>
    <row r="10455" spans="2:6" s="116" customFormat="1" ht="15.75" customHeight="1">
      <c r="B10455" s="121" t="s">
        <v>1683</v>
      </c>
      <c r="C10455" s="118" t="s">
        <v>155</v>
      </c>
      <c r="D10455" s="119" t="s">
        <v>1110</v>
      </c>
      <c r="E10455" s="117" t="s">
        <v>1600</v>
      </c>
      <c r="F10455" s="151"/>
    </row>
    <row r="10456" spans="2:6" s="116" customFormat="1" ht="15.75" customHeight="1">
      <c r="B10456" s="121" t="s">
        <v>1683</v>
      </c>
      <c r="C10456" s="118" t="s">
        <v>40</v>
      </c>
      <c r="D10456" s="119" t="s">
        <v>180</v>
      </c>
      <c r="E10456" s="120" t="s">
        <v>1600</v>
      </c>
      <c r="F10456" s="151"/>
    </row>
    <row r="10457" spans="2:6" s="116" customFormat="1" ht="15.75" customHeight="1">
      <c r="B10457" s="121" t="s">
        <v>1683</v>
      </c>
      <c r="C10457" s="118" t="s">
        <v>40</v>
      </c>
      <c r="D10457" s="119" t="s">
        <v>180</v>
      </c>
      <c r="E10457" s="117" t="s">
        <v>1600</v>
      </c>
      <c r="F10457" s="151"/>
    </row>
    <row r="10458" spans="2:6" s="116" customFormat="1" ht="15.75" customHeight="1">
      <c r="B10458" s="121" t="s">
        <v>1683</v>
      </c>
      <c r="C10458" s="118" t="s">
        <v>2</v>
      </c>
      <c r="D10458" s="119" t="s">
        <v>1422</v>
      </c>
      <c r="E10458" s="120" t="s">
        <v>1600</v>
      </c>
      <c r="F10458" s="151"/>
    </row>
    <row r="10459" spans="2:6" s="116" customFormat="1" ht="15.75" customHeight="1">
      <c r="B10459" s="121" t="s">
        <v>1683</v>
      </c>
      <c r="C10459" s="118" t="s">
        <v>956</v>
      </c>
      <c r="D10459" s="119" t="s">
        <v>1536</v>
      </c>
      <c r="E10459" s="111" t="s">
        <v>1600</v>
      </c>
      <c r="F10459" s="151"/>
    </row>
    <row r="10460" spans="2:6" s="116" customFormat="1" ht="15.75" customHeight="1">
      <c r="B10460" s="121" t="s">
        <v>1683</v>
      </c>
      <c r="C10460" s="118" t="s">
        <v>40</v>
      </c>
      <c r="D10460" s="119" t="s">
        <v>180</v>
      </c>
      <c r="E10460" s="112" t="s">
        <v>1600</v>
      </c>
      <c r="F10460" s="151"/>
    </row>
    <row r="10461" spans="2:6" s="116" customFormat="1" ht="15.75" customHeight="1">
      <c r="B10461" s="121" t="s">
        <v>1683</v>
      </c>
      <c r="C10461" s="118" t="s">
        <v>28</v>
      </c>
      <c r="D10461" s="119" t="s">
        <v>107</v>
      </c>
      <c r="E10461" s="112" t="s">
        <v>1600</v>
      </c>
      <c r="F10461" s="151"/>
    </row>
    <row r="10462" spans="2:6" s="116" customFormat="1" ht="15.75" customHeight="1">
      <c r="B10462" s="121" t="s">
        <v>1683</v>
      </c>
      <c r="C10462" s="118" t="s">
        <v>40</v>
      </c>
      <c r="D10462" s="119" t="s">
        <v>180</v>
      </c>
      <c r="E10462" s="120" t="s">
        <v>1601</v>
      </c>
      <c r="F10462" s="151"/>
    </row>
    <row r="10463" spans="2:6" s="116" customFormat="1" ht="15.75" customHeight="1">
      <c r="B10463" s="121" t="s">
        <v>1683</v>
      </c>
      <c r="C10463" s="118" t="s">
        <v>2</v>
      </c>
      <c r="D10463" s="119" t="s">
        <v>182</v>
      </c>
      <c r="E10463" s="120" t="s">
        <v>1601</v>
      </c>
      <c r="F10463" s="151"/>
    </row>
    <row r="10464" spans="2:6" s="116" customFormat="1" ht="15.75" customHeight="1">
      <c r="B10464" s="121" t="s">
        <v>1683</v>
      </c>
      <c r="C10464" s="118" t="s">
        <v>1684</v>
      </c>
      <c r="D10464" s="119" t="s">
        <v>1656</v>
      </c>
      <c r="E10464" s="120" t="s">
        <v>1601</v>
      </c>
      <c r="F10464" s="151"/>
    </row>
    <row r="10465" spans="2:6" s="116" customFormat="1" ht="15.75" customHeight="1">
      <c r="B10465" s="121" t="s">
        <v>1683</v>
      </c>
      <c r="C10465" s="118" t="s">
        <v>155</v>
      </c>
      <c r="D10465" s="119" t="s">
        <v>1503</v>
      </c>
      <c r="E10465" s="120" t="s">
        <v>1601</v>
      </c>
      <c r="F10465" s="151"/>
    </row>
    <row r="10466" spans="2:6" s="116" customFormat="1" ht="15.75" customHeight="1">
      <c r="B10466" s="121" t="s">
        <v>1683</v>
      </c>
      <c r="C10466" s="118" t="s">
        <v>184</v>
      </c>
      <c r="D10466" s="119" t="s">
        <v>2545</v>
      </c>
      <c r="E10466" s="120" t="s">
        <v>1601</v>
      </c>
      <c r="F10466" s="151"/>
    </row>
    <row r="10467" spans="2:6" s="116" customFormat="1" ht="15.75" customHeight="1">
      <c r="B10467" s="121" t="s">
        <v>1683</v>
      </c>
      <c r="C10467" s="118" t="s">
        <v>28</v>
      </c>
      <c r="D10467" s="119" t="s">
        <v>126</v>
      </c>
      <c r="E10467" s="120" t="s">
        <v>1601</v>
      </c>
      <c r="F10467" s="151"/>
    </row>
    <row r="10468" spans="2:6" s="116" customFormat="1" ht="15.75" customHeight="1">
      <c r="B10468" s="121" t="s">
        <v>1683</v>
      </c>
      <c r="C10468" s="118" t="s">
        <v>94</v>
      </c>
      <c r="D10468" s="119" t="s">
        <v>1108</v>
      </c>
      <c r="E10468" s="120" t="s">
        <v>1601</v>
      </c>
      <c r="F10468" s="151"/>
    </row>
    <row r="10469" spans="2:6" s="116" customFormat="1" ht="15.75" customHeight="1">
      <c r="B10469" s="121" t="s">
        <v>1683</v>
      </c>
      <c r="C10469" s="118" t="s">
        <v>28</v>
      </c>
      <c r="D10469" s="119" t="s">
        <v>549</v>
      </c>
      <c r="E10469" s="120" t="s">
        <v>1601</v>
      </c>
      <c r="F10469" s="151"/>
    </row>
    <row r="10470" spans="2:6" s="116" customFormat="1" ht="15.75" customHeight="1">
      <c r="B10470" s="121" t="s">
        <v>1683</v>
      </c>
      <c r="C10470" s="118" t="s">
        <v>28</v>
      </c>
      <c r="D10470" s="119" t="s">
        <v>1685</v>
      </c>
      <c r="E10470" s="120" t="s">
        <v>1601</v>
      </c>
      <c r="F10470" s="151"/>
    </row>
    <row r="10471" spans="2:6" s="116" customFormat="1" ht="15.75" customHeight="1">
      <c r="B10471" s="121" t="s">
        <v>1683</v>
      </c>
      <c r="C10471" s="118" t="s">
        <v>40</v>
      </c>
      <c r="D10471" s="119" t="s">
        <v>180</v>
      </c>
      <c r="E10471" s="120" t="s">
        <v>1601</v>
      </c>
      <c r="F10471" s="151"/>
    </row>
    <row r="10472" spans="2:6" s="116" customFormat="1" ht="15.75" customHeight="1">
      <c r="B10472" s="121" t="s">
        <v>1683</v>
      </c>
      <c r="C10472" s="118" t="s">
        <v>40</v>
      </c>
      <c r="D10472" s="119" t="s">
        <v>43</v>
      </c>
      <c r="E10472" s="120" t="s">
        <v>1601</v>
      </c>
      <c r="F10472" s="151"/>
    </row>
    <row r="10473" spans="2:6" s="116" customFormat="1" ht="15.75" customHeight="1">
      <c r="B10473" s="121" t="s">
        <v>1683</v>
      </c>
      <c r="C10473" s="118" t="s">
        <v>28</v>
      </c>
      <c r="D10473" s="119" t="s">
        <v>850</v>
      </c>
      <c r="E10473" s="243" t="s">
        <v>1607</v>
      </c>
      <c r="F10473" s="151"/>
    </row>
    <row r="10474" spans="2:6" s="116" customFormat="1" ht="15.75" customHeight="1">
      <c r="B10474" s="121" t="s">
        <v>1683</v>
      </c>
      <c r="C10474" s="118" t="s">
        <v>392</v>
      </c>
      <c r="D10474" s="119" t="s">
        <v>1115</v>
      </c>
      <c r="E10474" s="243" t="s">
        <v>1607</v>
      </c>
      <c r="F10474" s="151"/>
    </row>
    <row r="10475" spans="2:6" s="116" customFormat="1" ht="15.75" customHeight="1">
      <c r="B10475" s="121" t="s">
        <v>1683</v>
      </c>
      <c r="C10475" s="118" t="s">
        <v>392</v>
      </c>
      <c r="D10475" s="119" t="s">
        <v>1115</v>
      </c>
      <c r="E10475" s="243" t="s">
        <v>1607</v>
      </c>
      <c r="F10475" s="151"/>
    </row>
    <row r="10476" spans="2:6" s="116" customFormat="1" ht="15.75" customHeight="1">
      <c r="B10476" s="121" t="s">
        <v>1683</v>
      </c>
      <c r="C10476" s="118" t="s">
        <v>28</v>
      </c>
      <c r="D10476" s="119" t="s">
        <v>1287</v>
      </c>
      <c r="E10476" s="243" t="s">
        <v>1607</v>
      </c>
      <c r="F10476" s="151"/>
    </row>
    <row r="10477" spans="2:6" s="116" customFormat="1" ht="15.75" customHeight="1">
      <c r="B10477" s="121" t="s">
        <v>1686</v>
      </c>
      <c r="C10477" s="118" t="s">
        <v>40</v>
      </c>
      <c r="D10477" s="119" t="s">
        <v>180</v>
      </c>
      <c r="E10477" s="120" t="s">
        <v>1601</v>
      </c>
      <c r="F10477" s="151"/>
    </row>
    <row r="10478" spans="2:6" s="116" customFormat="1" ht="15.75" customHeight="1">
      <c r="B10478" s="121" t="s">
        <v>1686</v>
      </c>
      <c r="C10478" s="118" t="s">
        <v>2</v>
      </c>
      <c r="D10478" s="119" t="s">
        <v>182</v>
      </c>
      <c r="E10478" s="120" t="s">
        <v>1601</v>
      </c>
      <c r="F10478" s="151"/>
    </row>
    <row r="10479" spans="2:6" s="116" customFormat="1" ht="15.75" customHeight="1">
      <c r="B10479" s="121" t="s">
        <v>1686</v>
      </c>
      <c r="C10479" s="118" t="s">
        <v>94</v>
      </c>
      <c r="D10479" s="119" t="s">
        <v>1108</v>
      </c>
      <c r="E10479" s="120" t="s">
        <v>1601</v>
      </c>
      <c r="F10479" s="151"/>
    </row>
    <row r="10480" spans="2:6" s="116" customFormat="1" ht="15.75" customHeight="1">
      <c r="B10480" s="121" t="s">
        <v>1686</v>
      </c>
      <c r="C10480" s="118" t="s">
        <v>1687</v>
      </c>
      <c r="D10480" s="119" t="s">
        <v>1688</v>
      </c>
      <c r="E10480" s="120" t="s">
        <v>1601</v>
      </c>
      <c r="F10480" s="151"/>
    </row>
    <row r="10481" spans="2:6" s="116" customFormat="1" ht="15.75" customHeight="1">
      <c r="B10481" s="121" t="s">
        <v>1686</v>
      </c>
      <c r="C10481" s="118" t="s">
        <v>28</v>
      </c>
      <c r="D10481" s="119" t="s">
        <v>431</v>
      </c>
      <c r="E10481" s="120" t="s">
        <v>1601</v>
      </c>
      <c r="F10481" s="151"/>
    </row>
    <row r="10482" spans="2:6" s="116" customFormat="1" ht="15.75" customHeight="1">
      <c r="B10482" s="121" t="s">
        <v>1686</v>
      </c>
      <c r="C10482" s="118" t="s">
        <v>184</v>
      </c>
      <c r="D10482" s="119" t="s">
        <v>1689</v>
      </c>
      <c r="E10482" s="120" t="s">
        <v>1601</v>
      </c>
      <c r="F10482" s="151"/>
    </row>
    <row r="10483" spans="2:6" s="116" customFormat="1" ht="15.75" customHeight="1">
      <c r="B10483" s="121" t="s">
        <v>1686</v>
      </c>
      <c r="C10483" s="118" t="s">
        <v>40</v>
      </c>
      <c r="D10483" s="119" t="s">
        <v>180</v>
      </c>
      <c r="E10483" s="120" t="s">
        <v>1601</v>
      </c>
      <c r="F10483" s="151"/>
    </row>
    <row r="10484" spans="2:6" s="116" customFormat="1" ht="15.75" customHeight="1">
      <c r="B10484" s="121" t="s">
        <v>1686</v>
      </c>
      <c r="C10484" s="118" t="s">
        <v>28</v>
      </c>
      <c r="D10484" s="119" t="s">
        <v>549</v>
      </c>
      <c r="E10484" s="120" t="s">
        <v>1601</v>
      </c>
      <c r="F10484" s="151"/>
    </row>
    <row r="10485" spans="2:6" s="116" customFormat="1" ht="15.75" customHeight="1">
      <c r="B10485" s="121" t="s">
        <v>1686</v>
      </c>
      <c r="C10485" s="118" t="s">
        <v>2</v>
      </c>
      <c r="D10485" s="119" t="s">
        <v>52</v>
      </c>
      <c r="E10485" s="243" t="s">
        <v>1607</v>
      </c>
      <c r="F10485" s="151"/>
    </row>
    <row r="10486" spans="2:6" s="116" customFormat="1" ht="15.75" customHeight="1">
      <c r="B10486" s="121" t="s">
        <v>1686</v>
      </c>
      <c r="C10486" s="118" t="s">
        <v>28</v>
      </c>
      <c r="D10486" s="119" t="s">
        <v>431</v>
      </c>
      <c r="E10486" s="243" t="s">
        <v>1607</v>
      </c>
      <c r="F10486" s="151"/>
    </row>
    <row r="10487" spans="2:6" s="116" customFormat="1" ht="15.75" customHeight="1">
      <c r="B10487" s="121" t="s">
        <v>1686</v>
      </c>
      <c r="C10487" s="118" t="s">
        <v>40</v>
      </c>
      <c r="D10487" s="119" t="s">
        <v>180</v>
      </c>
      <c r="E10487" s="243" t="s">
        <v>1607</v>
      </c>
      <c r="F10487" s="151"/>
    </row>
    <row r="10488" spans="2:6" s="116" customFormat="1" ht="15.75" customHeight="1">
      <c r="B10488" s="121" t="s">
        <v>1686</v>
      </c>
      <c r="C10488" s="118" t="s">
        <v>2</v>
      </c>
      <c r="D10488" s="119" t="s">
        <v>1380</v>
      </c>
      <c r="E10488" s="243" t="s">
        <v>1607</v>
      </c>
      <c r="F10488" s="151"/>
    </row>
    <row r="10489" spans="2:6" s="116" customFormat="1" ht="15.75" customHeight="1">
      <c r="B10489" s="121" t="s">
        <v>1686</v>
      </c>
      <c r="C10489" s="118" t="s">
        <v>40</v>
      </c>
      <c r="D10489" s="119" t="s">
        <v>180</v>
      </c>
      <c r="E10489" s="243" t="s">
        <v>1607</v>
      </c>
      <c r="F10489" s="151"/>
    </row>
    <row r="10490" spans="2:6" s="116" customFormat="1" ht="15.75" customHeight="1">
      <c r="B10490" s="121" t="s">
        <v>1686</v>
      </c>
      <c r="C10490" s="118" t="s">
        <v>40</v>
      </c>
      <c r="D10490" s="119" t="s">
        <v>1473</v>
      </c>
      <c r="E10490" s="243" t="s">
        <v>1607</v>
      </c>
      <c r="F10490" s="151"/>
    </row>
    <row r="10491" spans="2:6" s="116" customFormat="1" ht="15.75" customHeight="1">
      <c r="B10491" s="121" t="s">
        <v>1686</v>
      </c>
      <c r="C10491" s="118" t="s">
        <v>18</v>
      </c>
      <c r="D10491" s="119" t="s">
        <v>112</v>
      </c>
      <c r="E10491" s="243" t="s">
        <v>1607</v>
      </c>
      <c r="F10491" s="151"/>
    </row>
    <row r="10492" spans="2:6" s="116" customFormat="1" ht="15.75" customHeight="1">
      <c r="B10492" s="121" t="s">
        <v>1686</v>
      </c>
      <c r="C10492" s="118" t="s">
        <v>392</v>
      </c>
      <c r="D10492" s="119" t="s">
        <v>1115</v>
      </c>
      <c r="E10492" s="243" t="s">
        <v>1607</v>
      </c>
      <c r="F10492" s="151"/>
    </row>
    <row r="10493" spans="2:6" s="116" customFormat="1" ht="15.75" customHeight="1">
      <c r="B10493" s="121" t="s">
        <v>1686</v>
      </c>
      <c r="C10493" s="118" t="s">
        <v>184</v>
      </c>
      <c r="D10493" s="119" t="s">
        <v>62</v>
      </c>
      <c r="E10493" s="243" t="s">
        <v>1607</v>
      </c>
      <c r="F10493" s="151"/>
    </row>
    <row r="10494" spans="2:6" s="116" customFormat="1" ht="15.75" customHeight="1">
      <c r="B10494" s="121" t="s">
        <v>1686</v>
      </c>
      <c r="C10494" s="118" t="s">
        <v>40</v>
      </c>
      <c r="D10494" s="119" t="s">
        <v>180</v>
      </c>
      <c r="E10494" s="243" t="s">
        <v>1607</v>
      </c>
      <c r="F10494" s="151"/>
    </row>
    <row r="10495" spans="2:6" s="116" customFormat="1" ht="15.75" customHeight="1">
      <c r="B10495" s="121" t="s">
        <v>1686</v>
      </c>
      <c r="C10495" s="118" t="s">
        <v>40</v>
      </c>
      <c r="D10495" s="119" t="s">
        <v>180</v>
      </c>
      <c r="E10495" s="243" t="s">
        <v>1607</v>
      </c>
      <c r="F10495" s="151"/>
    </row>
    <row r="10496" spans="2:6" s="116" customFormat="1" ht="15.75" customHeight="1">
      <c r="B10496" s="121" t="s">
        <v>1686</v>
      </c>
      <c r="C10496" s="118" t="s">
        <v>40</v>
      </c>
      <c r="D10496" s="119" t="s">
        <v>180</v>
      </c>
      <c r="E10496" s="243" t="s">
        <v>1600</v>
      </c>
      <c r="F10496" s="151"/>
    </row>
    <row r="10497" spans="2:6" s="116" customFormat="1" ht="15.75" customHeight="1">
      <c r="B10497" s="121" t="s">
        <v>1686</v>
      </c>
      <c r="C10497" s="118" t="s">
        <v>2</v>
      </c>
      <c r="D10497" s="118" t="s">
        <v>1160</v>
      </c>
      <c r="E10497" s="243" t="s">
        <v>1600</v>
      </c>
      <c r="F10497" s="151"/>
    </row>
    <row r="10498" spans="2:6" s="116" customFormat="1" ht="15.75" customHeight="1">
      <c r="B10498" s="121" t="s">
        <v>1686</v>
      </c>
      <c r="C10498" s="118" t="s">
        <v>94</v>
      </c>
      <c r="D10498" s="118" t="s">
        <v>1316</v>
      </c>
      <c r="E10498" s="243" t="s">
        <v>1600</v>
      </c>
      <c r="F10498" s="151"/>
    </row>
    <row r="10499" spans="2:6" s="116" customFormat="1" ht="15.75" customHeight="1">
      <c r="B10499" s="121" t="s">
        <v>1686</v>
      </c>
      <c r="C10499" s="118" t="s">
        <v>28</v>
      </c>
      <c r="D10499" s="118" t="s">
        <v>431</v>
      </c>
      <c r="E10499" s="243" t="s">
        <v>1600</v>
      </c>
      <c r="F10499" s="151"/>
    </row>
    <row r="10500" spans="2:6" s="116" customFormat="1" ht="15.75" customHeight="1">
      <c r="B10500" s="121" t="s">
        <v>1690</v>
      </c>
      <c r="C10500" s="118" t="s">
        <v>2</v>
      </c>
      <c r="D10500" s="119" t="s">
        <v>105</v>
      </c>
      <c r="E10500" s="120"/>
      <c r="F10500" s="151"/>
    </row>
    <row r="10501" spans="2:6" s="116" customFormat="1" ht="15.75" customHeight="1">
      <c r="B10501" s="121" t="s">
        <v>1690</v>
      </c>
      <c r="C10501" s="118" t="s">
        <v>392</v>
      </c>
      <c r="D10501" s="119" t="s">
        <v>1115</v>
      </c>
      <c r="E10501" s="120"/>
      <c r="F10501" s="151"/>
    </row>
    <row r="10502" spans="2:6" s="116" customFormat="1" ht="15.75" customHeight="1">
      <c r="B10502" s="121" t="s">
        <v>1690</v>
      </c>
      <c r="C10502" s="118" t="s">
        <v>28</v>
      </c>
      <c r="D10502" s="119" t="s">
        <v>431</v>
      </c>
      <c r="E10502" s="120"/>
      <c r="F10502" s="151"/>
    </row>
    <row r="10503" spans="2:6" s="116" customFormat="1" ht="15.75" customHeight="1">
      <c r="B10503" s="121" t="s">
        <v>1690</v>
      </c>
      <c r="C10503" s="118" t="s">
        <v>40</v>
      </c>
      <c r="D10503" s="119" t="s">
        <v>1556</v>
      </c>
      <c r="E10503" s="117"/>
      <c r="F10503" s="151"/>
    </row>
    <row r="10504" spans="2:6" s="116" customFormat="1" ht="15.75" customHeight="1">
      <c r="B10504" s="121" t="s">
        <v>1690</v>
      </c>
      <c r="C10504" s="118" t="s">
        <v>184</v>
      </c>
      <c r="D10504" s="119" t="s">
        <v>2546</v>
      </c>
      <c r="E10504" s="117"/>
      <c r="F10504" s="151"/>
    </row>
    <row r="10505" spans="2:6" s="116" customFormat="1" ht="15.75" customHeight="1">
      <c r="B10505" s="121" t="s">
        <v>1690</v>
      </c>
      <c r="C10505" s="118" t="s">
        <v>28</v>
      </c>
      <c r="D10505" s="119" t="s">
        <v>431</v>
      </c>
      <c r="E10505" s="117"/>
      <c r="F10505" s="151"/>
    </row>
    <row r="10506" spans="2:6" s="116" customFormat="1" ht="15.75" customHeight="1">
      <c r="B10506" s="121" t="s">
        <v>1690</v>
      </c>
      <c r="C10506" s="118" t="s">
        <v>28</v>
      </c>
      <c r="D10506" s="119" t="s">
        <v>1287</v>
      </c>
      <c r="E10506" s="120"/>
      <c r="F10506" s="151"/>
    </row>
    <row r="10507" spans="2:6" s="116" customFormat="1" ht="15.75" customHeight="1">
      <c r="B10507" s="121" t="s">
        <v>1690</v>
      </c>
      <c r="C10507" s="118" t="s">
        <v>184</v>
      </c>
      <c r="D10507" s="119" t="s">
        <v>2546</v>
      </c>
      <c r="E10507" s="117"/>
      <c r="F10507" s="151"/>
    </row>
    <row r="10508" spans="2:6" s="116" customFormat="1" ht="15.75" customHeight="1">
      <c r="B10508" s="121" t="s">
        <v>1690</v>
      </c>
      <c r="C10508" s="118" t="s">
        <v>2</v>
      </c>
      <c r="D10508" s="119" t="s">
        <v>1381</v>
      </c>
      <c r="E10508" s="120"/>
      <c r="F10508" s="151"/>
    </row>
    <row r="10509" spans="2:6" s="116" customFormat="1" ht="15.75" customHeight="1">
      <c r="B10509" s="121" t="s">
        <v>1690</v>
      </c>
      <c r="C10509" s="118" t="s">
        <v>2</v>
      </c>
      <c r="D10509" s="119" t="s">
        <v>182</v>
      </c>
      <c r="E10509" s="111"/>
      <c r="F10509" s="151"/>
    </row>
    <row r="10510" spans="2:6" s="116" customFormat="1" ht="15.75" customHeight="1">
      <c r="B10510" s="121" t="s">
        <v>1690</v>
      </c>
      <c r="C10510" s="118" t="s">
        <v>40</v>
      </c>
      <c r="D10510" s="119" t="s">
        <v>180</v>
      </c>
      <c r="E10510" s="112"/>
      <c r="F10510" s="151"/>
    </row>
    <row r="10511" spans="2:6" s="116" customFormat="1" ht="15.75" customHeight="1">
      <c r="B10511" s="121" t="s">
        <v>1690</v>
      </c>
      <c r="C10511" s="118" t="s">
        <v>40</v>
      </c>
      <c r="D10511" s="119" t="s">
        <v>180</v>
      </c>
      <c r="E10511" s="112"/>
      <c r="F10511" s="151"/>
    </row>
    <row r="10512" spans="2:6" s="116" customFormat="1" ht="15.75" customHeight="1">
      <c r="B10512" s="121" t="s">
        <v>1690</v>
      </c>
      <c r="C10512" s="118" t="s">
        <v>184</v>
      </c>
      <c r="D10512" s="119" t="s">
        <v>2546</v>
      </c>
      <c r="E10512" s="113"/>
      <c r="F10512" s="151"/>
    </row>
    <row r="10513" spans="2:6" s="116" customFormat="1" ht="15.75" customHeight="1">
      <c r="B10513" s="121" t="s">
        <v>1691</v>
      </c>
      <c r="C10513" s="118" t="s">
        <v>40</v>
      </c>
      <c r="D10513" s="118" t="s">
        <v>1349</v>
      </c>
      <c r="E10513" s="120" t="s">
        <v>1600</v>
      </c>
      <c r="F10513" s="151"/>
    </row>
    <row r="10514" spans="2:6" s="116" customFormat="1" ht="15.75" customHeight="1">
      <c r="B10514" s="121" t="s">
        <v>1691</v>
      </c>
      <c r="C10514" s="118" t="s">
        <v>2</v>
      </c>
      <c r="D10514" s="119" t="s">
        <v>182</v>
      </c>
      <c r="E10514" s="120" t="s">
        <v>1600</v>
      </c>
      <c r="F10514" s="151"/>
    </row>
    <row r="10515" spans="2:6" s="116" customFormat="1" ht="15.75" customHeight="1">
      <c r="B10515" s="121" t="s">
        <v>1691</v>
      </c>
      <c r="C10515" s="118" t="s">
        <v>40</v>
      </c>
      <c r="D10515" s="119" t="s">
        <v>180</v>
      </c>
      <c r="E10515" s="120" t="s">
        <v>1600</v>
      </c>
      <c r="F10515" s="151"/>
    </row>
    <row r="10516" spans="2:6" s="116" customFormat="1" ht="15.75" customHeight="1">
      <c r="B10516" s="121" t="s">
        <v>1691</v>
      </c>
      <c r="C10516" s="118" t="s">
        <v>2</v>
      </c>
      <c r="D10516" s="119" t="s">
        <v>182</v>
      </c>
      <c r="E10516" s="117" t="s">
        <v>1600</v>
      </c>
      <c r="F10516" s="151"/>
    </row>
    <row r="10517" spans="2:6" s="116" customFormat="1" ht="15.75" customHeight="1">
      <c r="B10517" s="121" t="s">
        <v>1691</v>
      </c>
      <c r="C10517" s="118" t="s">
        <v>392</v>
      </c>
      <c r="D10517" s="119" t="s">
        <v>1115</v>
      </c>
      <c r="E10517" s="117" t="s">
        <v>1600</v>
      </c>
      <c r="F10517" s="151"/>
    </row>
    <row r="10518" spans="2:6" s="116" customFormat="1" ht="15.75" customHeight="1">
      <c r="B10518" s="121" t="s">
        <v>1691</v>
      </c>
      <c r="C10518" s="118" t="s">
        <v>2</v>
      </c>
      <c r="D10518" s="119" t="s">
        <v>182</v>
      </c>
      <c r="E10518" s="117" t="s">
        <v>1600</v>
      </c>
      <c r="F10518" s="151"/>
    </row>
    <row r="10519" spans="2:6" s="116" customFormat="1" ht="15.75" customHeight="1">
      <c r="B10519" s="121" t="s">
        <v>1691</v>
      </c>
      <c r="C10519" s="118" t="s">
        <v>2</v>
      </c>
      <c r="D10519" s="119" t="s">
        <v>182</v>
      </c>
      <c r="E10519" s="120" t="s">
        <v>1600</v>
      </c>
      <c r="F10519" s="151"/>
    </row>
    <row r="10520" spans="2:6" s="116" customFormat="1" ht="15.75" customHeight="1">
      <c r="B10520" s="121" t="s">
        <v>1691</v>
      </c>
      <c r="C10520" s="118" t="s">
        <v>28</v>
      </c>
      <c r="D10520" s="119" t="s">
        <v>1118</v>
      </c>
      <c r="E10520" s="117" t="s">
        <v>1600</v>
      </c>
      <c r="F10520" s="151"/>
    </row>
    <row r="10521" spans="2:6" s="116" customFormat="1" ht="15.75" customHeight="1">
      <c r="B10521" s="121" t="s">
        <v>1691</v>
      </c>
      <c r="C10521" s="118" t="s">
        <v>28</v>
      </c>
      <c r="D10521" s="119" t="s">
        <v>107</v>
      </c>
      <c r="E10521" s="120" t="s">
        <v>1600</v>
      </c>
      <c r="F10521" s="151"/>
    </row>
    <row r="10522" spans="2:6" s="116" customFormat="1" ht="15.75" customHeight="1">
      <c r="B10522" s="121" t="s">
        <v>1691</v>
      </c>
      <c r="C10522" s="118" t="s">
        <v>184</v>
      </c>
      <c r="D10522" s="119" t="s">
        <v>2544</v>
      </c>
      <c r="E10522" s="111" t="s">
        <v>1600</v>
      </c>
      <c r="F10522" s="151"/>
    </row>
    <row r="10523" spans="2:6" s="116" customFormat="1" ht="15.75" customHeight="1">
      <c r="B10523" s="121" t="s">
        <v>1691</v>
      </c>
      <c r="C10523" s="118" t="s">
        <v>155</v>
      </c>
      <c r="D10523" s="119" t="s">
        <v>1692</v>
      </c>
      <c r="E10523" s="120" t="s">
        <v>1601</v>
      </c>
      <c r="F10523" s="151"/>
    </row>
    <row r="10524" spans="2:6" s="116" customFormat="1" ht="15.75" customHeight="1">
      <c r="B10524" s="121" t="s">
        <v>1691</v>
      </c>
      <c r="C10524" s="118" t="s">
        <v>40</v>
      </c>
      <c r="D10524" s="119" t="s">
        <v>180</v>
      </c>
      <c r="E10524" s="120" t="s">
        <v>1601</v>
      </c>
      <c r="F10524" s="151"/>
    </row>
    <row r="10525" spans="2:6" s="116" customFormat="1" ht="15.75" customHeight="1">
      <c r="B10525" s="121" t="s">
        <v>1691</v>
      </c>
      <c r="C10525" s="118" t="s">
        <v>40</v>
      </c>
      <c r="D10525" s="119" t="s">
        <v>180</v>
      </c>
      <c r="E10525" s="120" t="s">
        <v>1601</v>
      </c>
      <c r="F10525" s="151"/>
    </row>
    <row r="10526" spans="2:6" s="116" customFormat="1" ht="15.75" customHeight="1">
      <c r="B10526" s="121" t="s">
        <v>1691</v>
      </c>
      <c r="C10526" s="118" t="s">
        <v>28</v>
      </c>
      <c r="D10526" s="119" t="s">
        <v>126</v>
      </c>
      <c r="E10526" s="120" t="s">
        <v>1601</v>
      </c>
      <c r="F10526" s="151"/>
    </row>
    <row r="10527" spans="2:6" s="116" customFormat="1" ht="15.75" customHeight="1">
      <c r="B10527" s="121" t="s">
        <v>1691</v>
      </c>
      <c r="C10527" s="118" t="s">
        <v>40</v>
      </c>
      <c r="D10527" s="119" t="s">
        <v>1581</v>
      </c>
      <c r="E10527" s="120" t="s">
        <v>1601</v>
      </c>
      <c r="F10527" s="151"/>
    </row>
    <row r="10528" spans="2:6" s="116" customFormat="1" ht="15.75" customHeight="1">
      <c r="B10528" s="121" t="s">
        <v>1691</v>
      </c>
      <c r="C10528" s="118" t="s">
        <v>2</v>
      </c>
      <c r="D10528" s="119" t="s">
        <v>182</v>
      </c>
      <c r="E10528" s="120" t="s">
        <v>1601</v>
      </c>
      <c r="F10528" s="151"/>
    </row>
    <row r="10529" spans="2:6" s="116" customFormat="1" ht="15.75" customHeight="1">
      <c r="B10529" s="121" t="s">
        <v>1691</v>
      </c>
      <c r="C10529" s="118" t="s">
        <v>94</v>
      </c>
      <c r="D10529" s="119" t="s">
        <v>1108</v>
      </c>
      <c r="E10529" s="120" t="s">
        <v>1601</v>
      </c>
      <c r="F10529" s="151"/>
    </row>
    <row r="10530" spans="2:6" s="116" customFormat="1" ht="15.75" customHeight="1">
      <c r="B10530" s="121" t="s">
        <v>1691</v>
      </c>
      <c r="C10530" s="118" t="s">
        <v>1687</v>
      </c>
      <c r="D10530" s="119" t="s">
        <v>1688</v>
      </c>
      <c r="E10530" s="120" t="s">
        <v>1601</v>
      </c>
      <c r="F10530" s="151"/>
    </row>
    <row r="10531" spans="2:6" s="116" customFormat="1" ht="15.75" customHeight="1">
      <c r="B10531" s="121" t="s">
        <v>1691</v>
      </c>
      <c r="C10531" s="118" t="s">
        <v>28</v>
      </c>
      <c r="D10531" s="119" t="s">
        <v>431</v>
      </c>
      <c r="E10531" s="120" t="s">
        <v>1601</v>
      </c>
      <c r="F10531" s="151"/>
    </row>
    <row r="10532" spans="2:6" s="116" customFormat="1" ht="15.75" customHeight="1">
      <c r="B10532" s="121" t="s">
        <v>1691</v>
      </c>
      <c r="C10532" s="118" t="s">
        <v>184</v>
      </c>
      <c r="D10532" s="119" t="s">
        <v>1689</v>
      </c>
      <c r="E10532" s="120" t="s">
        <v>1601</v>
      </c>
      <c r="F10532" s="151"/>
    </row>
    <row r="10533" spans="2:6" s="116" customFormat="1" ht="15.75" customHeight="1">
      <c r="B10533" s="121" t="s">
        <v>1691</v>
      </c>
      <c r="C10533" s="118" t="s">
        <v>40</v>
      </c>
      <c r="D10533" s="119" t="s">
        <v>180</v>
      </c>
      <c r="E10533" s="120" t="s">
        <v>1601</v>
      </c>
      <c r="F10533" s="151"/>
    </row>
    <row r="10534" spans="2:6" s="116" customFormat="1" ht="15.75" customHeight="1">
      <c r="B10534" s="121" t="s">
        <v>1691</v>
      </c>
      <c r="C10534" s="118" t="s">
        <v>28</v>
      </c>
      <c r="D10534" s="119" t="s">
        <v>549</v>
      </c>
      <c r="E10534" s="120" t="s">
        <v>1601</v>
      </c>
      <c r="F10534" s="151"/>
    </row>
    <row r="10535" spans="2:6" s="116" customFormat="1" ht="15.75" customHeight="1">
      <c r="B10535" s="121" t="s">
        <v>1691</v>
      </c>
      <c r="C10535" s="118" t="s">
        <v>40</v>
      </c>
      <c r="D10535" s="119" t="s">
        <v>1693</v>
      </c>
      <c r="E10535" s="243" t="s">
        <v>1607</v>
      </c>
      <c r="F10535" s="151"/>
    </row>
    <row r="10536" spans="2:6" s="116" customFormat="1" ht="15.75" customHeight="1">
      <c r="B10536" s="121" t="s">
        <v>1691</v>
      </c>
      <c r="C10536" s="118" t="s">
        <v>155</v>
      </c>
      <c r="D10536" s="119" t="s">
        <v>1246</v>
      </c>
      <c r="E10536" s="243" t="s">
        <v>1607</v>
      </c>
      <c r="F10536" s="151"/>
    </row>
    <row r="10537" spans="2:6" s="116" customFormat="1" ht="15.75" customHeight="1">
      <c r="B10537" s="121" t="s">
        <v>1691</v>
      </c>
      <c r="C10537" s="118" t="s">
        <v>184</v>
      </c>
      <c r="D10537" s="119" t="s">
        <v>2546</v>
      </c>
      <c r="E10537" s="243" t="s">
        <v>1607</v>
      </c>
      <c r="F10537" s="151"/>
    </row>
    <row r="10538" spans="2:6" s="116" customFormat="1" ht="15.75" customHeight="1">
      <c r="B10538" s="121" t="s">
        <v>1691</v>
      </c>
      <c r="C10538" s="118" t="s">
        <v>28</v>
      </c>
      <c r="D10538" s="119" t="s">
        <v>1287</v>
      </c>
      <c r="E10538" s="243" t="s">
        <v>1607</v>
      </c>
      <c r="F10538" s="151"/>
    </row>
    <row r="10539" spans="2:6" s="116" customFormat="1" ht="15.75" customHeight="1">
      <c r="B10539" s="121" t="s">
        <v>1691</v>
      </c>
      <c r="C10539" s="118" t="s">
        <v>28</v>
      </c>
      <c r="D10539" s="119" t="s">
        <v>181</v>
      </c>
      <c r="E10539" s="243" t="s">
        <v>1607</v>
      </c>
      <c r="F10539" s="151"/>
    </row>
    <row r="10540" spans="2:6" s="116" customFormat="1" ht="15.75" customHeight="1">
      <c r="B10540" s="121" t="s">
        <v>1691</v>
      </c>
      <c r="C10540" s="118" t="s">
        <v>40</v>
      </c>
      <c r="D10540" s="119" t="s">
        <v>180</v>
      </c>
      <c r="E10540" s="243" t="s">
        <v>1607</v>
      </c>
      <c r="F10540" s="151"/>
    </row>
    <row r="10541" spans="2:6" s="116" customFormat="1" ht="15.75" customHeight="1">
      <c r="B10541" s="121" t="s">
        <v>1691</v>
      </c>
      <c r="C10541" s="118" t="s">
        <v>40</v>
      </c>
      <c r="D10541" s="119" t="s">
        <v>180</v>
      </c>
      <c r="E10541" s="243" t="s">
        <v>1607</v>
      </c>
      <c r="F10541" s="151"/>
    </row>
    <row r="10542" spans="2:6" s="116" customFormat="1" ht="15.75" customHeight="1">
      <c r="B10542" s="121" t="s">
        <v>1691</v>
      </c>
      <c r="C10542" s="118" t="s">
        <v>94</v>
      </c>
      <c r="D10542" s="119" t="s">
        <v>1410</v>
      </c>
      <c r="E10542" s="243" t="s">
        <v>1607</v>
      </c>
      <c r="F10542" s="151"/>
    </row>
    <row r="10543" spans="2:6" s="116" customFormat="1" ht="15.75" customHeight="1">
      <c r="B10543" s="121" t="s">
        <v>1694</v>
      </c>
      <c r="C10543" s="118" t="s">
        <v>28</v>
      </c>
      <c r="D10543" s="119" t="s">
        <v>1150</v>
      </c>
      <c r="E10543" s="120" t="s">
        <v>1601</v>
      </c>
      <c r="F10543" s="151"/>
    </row>
    <row r="10544" spans="2:6" s="116" customFormat="1" ht="15.75" customHeight="1">
      <c r="B10544" s="121" t="s">
        <v>1694</v>
      </c>
      <c r="C10544" s="118" t="s">
        <v>40</v>
      </c>
      <c r="D10544" s="119" t="s">
        <v>180</v>
      </c>
      <c r="E10544" s="120" t="s">
        <v>1601</v>
      </c>
      <c r="F10544" s="151"/>
    </row>
    <row r="10545" spans="2:6" s="116" customFormat="1" ht="15.75" customHeight="1">
      <c r="B10545" s="121" t="s">
        <v>1694</v>
      </c>
      <c r="C10545" s="118" t="s">
        <v>40</v>
      </c>
      <c r="D10545" s="119" t="s">
        <v>180</v>
      </c>
      <c r="E10545" s="120" t="s">
        <v>1601</v>
      </c>
      <c r="F10545" s="151"/>
    </row>
    <row r="10546" spans="2:6" s="116" customFormat="1" ht="15.75" customHeight="1">
      <c r="B10546" s="121" t="s">
        <v>1694</v>
      </c>
      <c r="C10546" s="118" t="s">
        <v>2</v>
      </c>
      <c r="D10546" s="119" t="s">
        <v>1510</v>
      </c>
      <c r="E10546" s="120" t="s">
        <v>1601</v>
      </c>
      <c r="F10546" s="151"/>
    </row>
    <row r="10547" spans="2:6" s="116" customFormat="1" ht="15.75" customHeight="1">
      <c r="B10547" s="121" t="s">
        <v>1694</v>
      </c>
      <c r="C10547" s="118" t="s">
        <v>94</v>
      </c>
      <c r="D10547" s="119" t="s">
        <v>1410</v>
      </c>
      <c r="E10547" s="120" t="s">
        <v>1601</v>
      </c>
      <c r="F10547" s="151"/>
    </row>
    <row r="10548" spans="2:6" s="116" customFormat="1" ht="15.75" customHeight="1">
      <c r="B10548" s="121" t="s">
        <v>1694</v>
      </c>
      <c r="C10548" s="118" t="s">
        <v>28</v>
      </c>
      <c r="D10548" s="119" t="s">
        <v>126</v>
      </c>
      <c r="E10548" s="120" t="s">
        <v>1601</v>
      </c>
      <c r="F10548" s="151"/>
    </row>
    <row r="10549" spans="2:6" s="116" customFormat="1" ht="15.75" customHeight="1">
      <c r="B10549" s="121" t="s">
        <v>1694</v>
      </c>
      <c r="C10549" s="118" t="s">
        <v>40</v>
      </c>
      <c r="D10549" s="119" t="s">
        <v>1349</v>
      </c>
      <c r="E10549" s="120" t="s">
        <v>1601</v>
      </c>
      <c r="F10549" s="151"/>
    </row>
    <row r="10550" spans="2:6" s="116" customFormat="1" ht="15.75" customHeight="1">
      <c r="B10550" s="121" t="s">
        <v>1694</v>
      </c>
      <c r="C10550" s="118" t="s">
        <v>28</v>
      </c>
      <c r="D10550" s="119" t="s">
        <v>126</v>
      </c>
      <c r="E10550" s="120" t="s">
        <v>1600</v>
      </c>
      <c r="F10550" s="151"/>
    </row>
    <row r="10551" spans="2:6" s="116" customFormat="1" ht="15.75" customHeight="1">
      <c r="B10551" s="121" t="s">
        <v>1694</v>
      </c>
      <c r="C10551" s="118" t="s">
        <v>2</v>
      </c>
      <c r="D10551" s="119" t="s">
        <v>182</v>
      </c>
      <c r="E10551" s="120" t="s">
        <v>1600</v>
      </c>
      <c r="F10551" s="151"/>
    </row>
    <row r="10552" spans="2:6" s="116" customFormat="1" ht="15.75" customHeight="1">
      <c r="B10552" s="121" t="s">
        <v>1694</v>
      </c>
      <c r="C10552" s="118" t="s">
        <v>2585</v>
      </c>
      <c r="D10552" s="119" t="s">
        <v>1115</v>
      </c>
      <c r="E10552" s="117" t="s">
        <v>1600</v>
      </c>
      <c r="F10552" s="151"/>
    </row>
    <row r="10553" spans="2:6" s="116" customFormat="1" ht="15.75" customHeight="1">
      <c r="B10553" s="121" t="s">
        <v>1694</v>
      </c>
      <c r="C10553" s="118" t="s">
        <v>40</v>
      </c>
      <c r="D10553" s="119" t="s">
        <v>180</v>
      </c>
      <c r="E10553" s="117" t="s">
        <v>1600</v>
      </c>
      <c r="F10553" s="151"/>
    </row>
    <row r="10554" spans="2:6" s="116" customFormat="1" ht="15.75" customHeight="1">
      <c r="B10554" s="121" t="s">
        <v>1694</v>
      </c>
      <c r="C10554" s="118" t="s">
        <v>956</v>
      </c>
      <c r="D10554" s="119" t="s">
        <v>1424</v>
      </c>
      <c r="E10554" s="117" t="s">
        <v>1600</v>
      </c>
      <c r="F10554" s="151"/>
    </row>
    <row r="10555" spans="2:6" s="116" customFormat="1" ht="15.75" customHeight="1">
      <c r="B10555" s="121" t="s">
        <v>1694</v>
      </c>
      <c r="C10555" s="118" t="s">
        <v>40</v>
      </c>
      <c r="D10555" s="119" t="s">
        <v>180</v>
      </c>
      <c r="E10555" s="120" t="s">
        <v>1600</v>
      </c>
      <c r="F10555" s="151"/>
    </row>
    <row r="10556" spans="2:6" s="116" customFormat="1" ht="15.75" customHeight="1">
      <c r="B10556" s="121" t="s">
        <v>1694</v>
      </c>
      <c r="C10556" s="118" t="s">
        <v>94</v>
      </c>
      <c r="D10556" s="119" t="s">
        <v>1108</v>
      </c>
      <c r="E10556" s="117" t="s">
        <v>1600</v>
      </c>
      <c r="F10556" s="151"/>
    </row>
    <row r="10557" spans="2:6" s="116" customFormat="1" ht="15.75" customHeight="1">
      <c r="B10557" s="121" t="s">
        <v>1694</v>
      </c>
      <c r="C10557" s="118" t="s">
        <v>2585</v>
      </c>
      <c r="D10557" s="119" t="s">
        <v>1115</v>
      </c>
      <c r="E10557" s="120" t="s">
        <v>1600</v>
      </c>
      <c r="F10557" s="151"/>
    </row>
    <row r="10558" spans="2:6" s="116" customFormat="1" ht="15.75" customHeight="1">
      <c r="B10558" s="121" t="s">
        <v>1694</v>
      </c>
      <c r="C10558" s="118" t="s">
        <v>2</v>
      </c>
      <c r="D10558" s="119" t="s">
        <v>182</v>
      </c>
      <c r="E10558" s="111" t="s">
        <v>1600</v>
      </c>
      <c r="F10558" s="151"/>
    </row>
    <row r="10559" spans="2:6" s="116" customFormat="1" ht="15.75" customHeight="1">
      <c r="B10559" s="121" t="s">
        <v>1694</v>
      </c>
      <c r="C10559" s="118" t="s">
        <v>40</v>
      </c>
      <c r="D10559" s="119" t="s">
        <v>1695</v>
      </c>
      <c r="E10559" s="243" t="s">
        <v>1607</v>
      </c>
      <c r="F10559" s="151"/>
    </row>
    <row r="10560" spans="2:6" s="116" customFormat="1" ht="15.75" customHeight="1">
      <c r="B10560" s="121" t="s">
        <v>1694</v>
      </c>
      <c r="C10560" s="118" t="s">
        <v>392</v>
      </c>
      <c r="D10560" s="119" t="s">
        <v>1115</v>
      </c>
      <c r="E10560" s="243" t="s">
        <v>1607</v>
      </c>
      <c r="F10560" s="151"/>
    </row>
    <row r="10561" spans="2:6" s="116" customFormat="1" ht="15.75" customHeight="1">
      <c r="B10561" s="121" t="s">
        <v>1694</v>
      </c>
      <c r="C10561" s="118" t="s">
        <v>28</v>
      </c>
      <c r="D10561" s="119" t="s">
        <v>431</v>
      </c>
      <c r="E10561" s="243" t="s">
        <v>1607</v>
      </c>
      <c r="F10561" s="151"/>
    </row>
    <row r="10562" spans="2:6" s="116" customFormat="1" ht="15.75" customHeight="1">
      <c r="B10562" s="121" t="s">
        <v>1694</v>
      </c>
      <c r="C10562" s="118" t="s">
        <v>184</v>
      </c>
      <c r="D10562" s="119" t="s">
        <v>2546</v>
      </c>
      <c r="E10562" s="243" t="s">
        <v>1607</v>
      </c>
      <c r="F10562" s="151"/>
    </row>
    <row r="10563" spans="2:6" s="116" customFormat="1" ht="15.75" customHeight="1">
      <c r="B10563" s="121" t="s">
        <v>1694</v>
      </c>
      <c r="C10563" s="118" t="s">
        <v>94</v>
      </c>
      <c r="D10563" s="119" t="s">
        <v>1410</v>
      </c>
      <c r="E10563" s="243" t="s">
        <v>1607</v>
      </c>
      <c r="F10563" s="151"/>
    </row>
    <row r="10564" spans="2:6" s="116" customFormat="1" ht="15.75" customHeight="1">
      <c r="B10564" s="121" t="s">
        <v>1694</v>
      </c>
      <c r="C10564" s="118" t="s">
        <v>28</v>
      </c>
      <c r="D10564" s="119" t="s">
        <v>431</v>
      </c>
      <c r="E10564" s="243" t="s">
        <v>1607</v>
      </c>
      <c r="F10564" s="151"/>
    </row>
    <row r="10565" spans="2:6" s="116" customFormat="1" ht="15.75" customHeight="1">
      <c r="B10565" s="121" t="s">
        <v>1694</v>
      </c>
      <c r="C10565" s="118" t="s">
        <v>28</v>
      </c>
      <c r="D10565" s="119" t="s">
        <v>1287</v>
      </c>
      <c r="E10565" s="243" t="s">
        <v>1607</v>
      </c>
      <c r="F10565" s="151"/>
    </row>
    <row r="10566" spans="2:6" s="116" customFormat="1" ht="15.75" customHeight="1">
      <c r="B10566" s="121" t="s">
        <v>1694</v>
      </c>
      <c r="C10566" s="118" t="s">
        <v>40</v>
      </c>
      <c r="D10566" s="119" t="s">
        <v>1695</v>
      </c>
      <c r="E10566" s="243" t="s">
        <v>1607</v>
      </c>
      <c r="F10566" s="151"/>
    </row>
    <row r="10567" spans="2:6" s="116" customFormat="1" ht="15.75" customHeight="1">
      <c r="B10567" s="121" t="s">
        <v>1694</v>
      </c>
      <c r="C10567" s="118" t="s">
        <v>18</v>
      </c>
      <c r="D10567" s="119" t="s">
        <v>112</v>
      </c>
      <c r="E10567" s="243" t="s">
        <v>1607</v>
      </c>
      <c r="F10567" s="151"/>
    </row>
    <row r="10568" spans="2:6" s="116" customFormat="1" ht="15.75" customHeight="1">
      <c r="B10568" s="121" t="s">
        <v>1694</v>
      </c>
      <c r="C10568" s="118" t="s">
        <v>2</v>
      </c>
      <c r="D10568" s="119" t="s">
        <v>1510</v>
      </c>
      <c r="E10568" s="243" t="s">
        <v>1607</v>
      </c>
      <c r="F10568" s="151"/>
    </row>
    <row r="10569" spans="2:6" s="116" customFormat="1" ht="15.75" customHeight="1">
      <c r="B10569" s="121" t="s">
        <v>1694</v>
      </c>
      <c r="C10569" s="118" t="s">
        <v>94</v>
      </c>
      <c r="D10569" s="119" t="s">
        <v>1410</v>
      </c>
      <c r="E10569" s="243" t="s">
        <v>1607</v>
      </c>
      <c r="F10569" s="151"/>
    </row>
    <row r="10570" spans="2:6" s="116" customFormat="1" ht="15.75" customHeight="1">
      <c r="B10570" s="121" t="s">
        <v>1694</v>
      </c>
      <c r="C10570" s="118" t="s">
        <v>40</v>
      </c>
      <c r="D10570" s="119" t="s">
        <v>180</v>
      </c>
      <c r="E10570" s="243" t="s">
        <v>1607</v>
      </c>
      <c r="F10570" s="151"/>
    </row>
    <row r="10571" spans="2:6" s="116" customFormat="1" ht="15.75" customHeight="1">
      <c r="B10571" s="121">
        <v>41767</v>
      </c>
      <c r="C10571" s="118" t="s">
        <v>184</v>
      </c>
      <c r="D10571" s="119" t="s">
        <v>2550</v>
      </c>
      <c r="E10571" s="120" t="s">
        <v>1600</v>
      </c>
      <c r="F10571" s="151"/>
    </row>
    <row r="10572" spans="2:6" s="116" customFormat="1" ht="15.75" customHeight="1">
      <c r="B10572" s="121">
        <v>41767</v>
      </c>
      <c r="C10572" s="118" t="s">
        <v>2</v>
      </c>
      <c r="D10572" s="119" t="s">
        <v>182</v>
      </c>
      <c r="E10572" s="120" t="s">
        <v>1600</v>
      </c>
      <c r="F10572" s="151"/>
    </row>
    <row r="10573" spans="2:6" s="116" customFormat="1" ht="15.75" customHeight="1">
      <c r="B10573" s="121">
        <v>41767</v>
      </c>
      <c r="C10573" s="118" t="s">
        <v>40</v>
      </c>
      <c r="D10573" s="119" t="s">
        <v>180</v>
      </c>
      <c r="E10573" s="120" t="s">
        <v>1600</v>
      </c>
      <c r="F10573" s="151"/>
    </row>
    <row r="10574" spans="2:6" s="116" customFormat="1" ht="15.75" customHeight="1">
      <c r="B10574" s="121">
        <v>41767</v>
      </c>
      <c r="C10574" s="118" t="s">
        <v>40</v>
      </c>
      <c r="D10574" s="119" t="s">
        <v>180</v>
      </c>
      <c r="E10574" s="117" t="s">
        <v>1600</v>
      </c>
      <c r="F10574" s="151"/>
    </row>
    <row r="10575" spans="2:6" s="116" customFormat="1" ht="15.75" customHeight="1">
      <c r="B10575" s="121">
        <v>41767</v>
      </c>
      <c r="C10575" s="118" t="s">
        <v>2</v>
      </c>
      <c r="D10575" s="119" t="s">
        <v>182</v>
      </c>
      <c r="E10575" s="117" t="s">
        <v>1600</v>
      </c>
      <c r="F10575" s="151"/>
    </row>
    <row r="10576" spans="2:6" s="116" customFormat="1" ht="15.75" customHeight="1">
      <c r="B10576" s="121">
        <v>41767</v>
      </c>
      <c r="C10576" s="118" t="s">
        <v>40</v>
      </c>
      <c r="D10576" s="119" t="s">
        <v>43</v>
      </c>
      <c r="E10576" s="117" t="s">
        <v>1600</v>
      </c>
      <c r="F10576" s="151"/>
    </row>
    <row r="10577" spans="2:6" s="116" customFormat="1" ht="15.75" customHeight="1">
      <c r="B10577" s="121">
        <v>41767</v>
      </c>
      <c r="C10577" s="118" t="s">
        <v>184</v>
      </c>
      <c r="D10577" s="119" t="s">
        <v>2550</v>
      </c>
      <c r="E10577" s="120" t="s">
        <v>1600</v>
      </c>
      <c r="F10577" s="151"/>
    </row>
    <row r="10578" spans="2:6" s="116" customFormat="1" ht="15.75" customHeight="1">
      <c r="B10578" s="121">
        <v>41767</v>
      </c>
      <c r="C10578" s="118" t="s">
        <v>184</v>
      </c>
      <c r="D10578" s="119" t="s">
        <v>2544</v>
      </c>
      <c r="E10578" s="117" t="s">
        <v>1600</v>
      </c>
      <c r="F10578" s="151"/>
    </row>
    <row r="10579" spans="2:6" s="116" customFormat="1" ht="15.75" customHeight="1">
      <c r="B10579" s="121">
        <v>41767</v>
      </c>
      <c r="C10579" s="118" t="s">
        <v>94</v>
      </c>
      <c r="D10579" s="119" t="s">
        <v>1675</v>
      </c>
      <c r="E10579" s="120" t="s">
        <v>1600</v>
      </c>
      <c r="F10579" s="151"/>
    </row>
    <row r="10580" spans="2:6" s="116" customFormat="1" ht="15.75" customHeight="1">
      <c r="B10580" s="121">
        <v>41767</v>
      </c>
      <c r="C10580" s="118" t="s">
        <v>40</v>
      </c>
      <c r="D10580" s="119" t="s">
        <v>180</v>
      </c>
      <c r="E10580" s="111" t="s">
        <v>1600</v>
      </c>
      <c r="F10580" s="151"/>
    </row>
    <row r="10581" spans="2:6" s="116" customFormat="1" ht="15.75" customHeight="1">
      <c r="B10581" s="121" t="s">
        <v>1696</v>
      </c>
      <c r="C10581" s="118" t="s">
        <v>184</v>
      </c>
      <c r="D10581" s="119" t="s">
        <v>184</v>
      </c>
      <c r="E10581" s="120" t="s">
        <v>1601</v>
      </c>
      <c r="F10581" s="151"/>
    </row>
    <row r="10582" spans="2:6" s="116" customFormat="1" ht="15.75" customHeight="1">
      <c r="B10582" s="121" t="s">
        <v>1696</v>
      </c>
      <c r="C10582" s="118" t="s">
        <v>28</v>
      </c>
      <c r="D10582" s="119" t="s">
        <v>107</v>
      </c>
      <c r="E10582" s="120" t="s">
        <v>1601</v>
      </c>
      <c r="F10582" s="151"/>
    </row>
    <row r="10583" spans="2:6" s="116" customFormat="1" ht="15.75" customHeight="1">
      <c r="B10583" s="121" t="s">
        <v>1696</v>
      </c>
      <c r="C10583" s="118" t="s">
        <v>40</v>
      </c>
      <c r="D10583" s="119" t="s">
        <v>43</v>
      </c>
      <c r="E10583" s="120" t="s">
        <v>1601</v>
      </c>
      <c r="F10583" s="151"/>
    </row>
    <row r="10584" spans="2:6" s="116" customFormat="1" ht="15.75" customHeight="1">
      <c r="B10584" s="121" t="s">
        <v>1696</v>
      </c>
      <c r="C10584" s="118" t="s">
        <v>392</v>
      </c>
      <c r="D10584" s="119" t="s">
        <v>1115</v>
      </c>
      <c r="E10584" s="120" t="s">
        <v>1601</v>
      </c>
      <c r="F10584" s="151"/>
    </row>
    <row r="10585" spans="2:6" s="116" customFormat="1" ht="15.75" customHeight="1">
      <c r="B10585" s="121" t="s">
        <v>1696</v>
      </c>
      <c r="C10585" s="118" t="s">
        <v>28</v>
      </c>
      <c r="D10585" s="119" t="s">
        <v>181</v>
      </c>
      <c r="E10585" s="120" t="s">
        <v>1601</v>
      </c>
      <c r="F10585" s="151"/>
    </row>
    <row r="10586" spans="2:6" s="116" customFormat="1" ht="15.75" customHeight="1">
      <c r="B10586" s="121" t="s">
        <v>1696</v>
      </c>
      <c r="C10586" s="118" t="s">
        <v>40</v>
      </c>
      <c r="D10586" s="119" t="s">
        <v>180</v>
      </c>
      <c r="E10586" s="120" t="s">
        <v>1601</v>
      </c>
      <c r="F10586" s="151"/>
    </row>
    <row r="10587" spans="2:6" s="116" customFormat="1" ht="15.75" customHeight="1">
      <c r="B10587" s="121" t="s">
        <v>1696</v>
      </c>
      <c r="C10587" s="118" t="s">
        <v>40</v>
      </c>
      <c r="D10587" s="119" t="s">
        <v>43</v>
      </c>
      <c r="E10587" s="120" t="s">
        <v>1601</v>
      </c>
      <c r="F10587" s="151"/>
    </row>
    <row r="10588" spans="2:6" s="116" customFormat="1" ht="15.75" customHeight="1">
      <c r="B10588" s="121" t="s">
        <v>1696</v>
      </c>
      <c r="C10588" s="118" t="s">
        <v>40</v>
      </c>
      <c r="D10588" s="119" t="s">
        <v>180</v>
      </c>
      <c r="E10588" s="120" t="s">
        <v>1601</v>
      </c>
      <c r="F10588" s="151"/>
    </row>
    <row r="10589" spans="2:6" s="116" customFormat="1" ht="15.75" customHeight="1">
      <c r="B10589" s="121" t="s">
        <v>1696</v>
      </c>
      <c r="C10589" s="118" t="s">
        <v>40</v>
      </c>
      <c r="D10589" s="119" t="s">
        <v>43</v>
      </c>
      <c r="E10589" s="120" t="s">
        <v>1601</v>
      </c>
      <c r="F10589" s="151"/>
    </row>
    <row r="10590" spans="2:6" s="116" customFormat="1" ht="15.75" customHeight="1">
      <c r="B10590" s="121" t="s">
        <v>1696</v>
      </c>
      <c r="C10590" s="118" t="s">
        <v>94</v>
      </c>
      <c r="D10590" s="119" t="s">
        <v>1108</v>
      </c>
      <c r="E10590" s="120" t="s">
        <v>1601</v>
      </c>
      <c r="F10590" s="151"/>
    </row>
    <row r="10591" spans="2:6" s="116" customFormat="1" ht="15.75" customHeight="1">
      <c r="B10591" s="121" t="s">
        <v>1696</v>
      </c>
      <c r="C10591" s="118" t="s">
        <v>1687</v>
      </c>
      <c r="D10591" s="119" t="s">
        <v>1688</v>
      </c>
      <c r="E10591" s="120" t="s">
        <v>1601</v>
      </c>
      <c r="F10591" s="151"/>
    </row>
    <row r="10592" spans="2:6" s="116" customFormat="1" ht="15.75" customHeight="1">
      <c r="B10592" s="121" t="s">
        <v>1696</v>
      </c>
      <c r="C10592" s="118" t="s">
        <v>28</v>
      </c>
      <c r="D10592" s="119" t="s">
        <v>431</v>
      </c>
      <c r="E10592" s="120" t="s">
        <v>1601</v>
      </c>
      <c r="F10592" s="151"/>
    </row>
    <row r="10593" spans="2:6" s="116" customFormat="1" ht="15.75" customHeight="1">
      <c r="B10593" s="121" t="s">
        <v>1696</v>
      </c>
      <c r="C10593" s="118" t="s">
        <v>184</v>
      </c>
      <c r="D10593" s="119" t="s">
        <v>1689</v>
      </c>
      <c r="E10593" s="120" t="s">
        <v>1601</v>
      </c>
      <c r="F10593" s="151"/>
    </row>
    <row r="10594" spans="2:6" s="116" customFormat="1" ht="15.75" customHeight="1">
      <c r="B10594" s="121" t="s">
        <v>1696</v>
      </c>
      <c r="C10594" s="118" t="s">
        <v>40</v>
      </c>
      <c r="D10594" s="119" t="s">
        <v>180</v>
      </c>
      <c r="E10594" s="120" t="s">
        <v>1601</v>
      </c>
      <c r="F10594" s="151"/>
    </row>
    <row r="10595" spans="2:6" s="116" customFormat="1" ht="15.75" customHeight="1">
      <c r="B10595" s="121" t="s">
        <v>1696</v>
      </c>
      <c r="C10595" s="118" t="s">
        <v>28</v>
      </c>
      <c r="D10595" s="118" t="s">
        <v>549</v>
      </c>
      <c r="E10595" s="120" t="s">
        <v>1601</v>
      </c>
      <c r="F10595" s="151"/>
    </row>
    <row r="10596" spans="2:6" s="116" customFormat="1" ht="15.75" customHeight="1">
      <c r="B10596" s="121" t="s">
        <v>1696</v>
      </c>
      <c r="C10596" s="118" t="s">
        <v>28</v>
      </c>
      <c r="D10596" s="119" t="s">
        <v>431</v>
      </c>
      <c r="E10596" s="9"/>
      <c r="F10596" s="151"/>
    </row>
    <row r="10597" spans="2:6" s="116" customFormat="1" ht="15.75" customHeight="1">
      <c r="B10597" s="121" t="s">
        <v>1696</v>
      </c>
      <c r="C10597" s="118" t="s">
        <v>392</v>
      </c>
      <c r="D10597" s="119" t="s">
        <v>1115</v>
      </c>
      <c r="E10597" s="9"/>
      <c r="F10597" s="151"/>
    </row>
    <row r="10598" spans="2:6" s="116" customFormat="1" ht="15.75" customHeight="1">
      <c r="B10598" s="121" t="s">
        <v>1696</v>
      </c>
      <c r="C10598" s="118" t="s">
        <v>28</v>
      </c>
      <c r="D10598" s="119" t="s">
        <v>431</v>
      </c>
      <c r="E10598" s="9"/>
      <c r="F10598" s="151"/>
    </row>
    <row r="10599" spans="2:6" s="116" customFormat="1" ht="15.75" customHeight="1">
      <c r="B10599" s="121" t="s">
        <v>1696</v>
      </c>
      <c r="C10599" s="118" t="s">
        <v>40</v>
      </c>
      <c r="D10599" s="119" t="s">
        <v>1556</v>
      </c>
      <c r="E10599" s="9"/>
      <c r="F10599" s="151"/>
    </row>
    <row r="10600" spans="2:6" s="116" customFormat="1" ht="15.75" customHeight="1">
      <c r="B10600" s="121" t="s">
        <v>1696</v>
      </c>
      <c r="C10600" s="118" t="s">
        <v>184</v>
      </c>
      <c r="D10600" s="119" t="s">
        <v>2546</v>
      </c>
      <c r="E10600" s="9"/>
      <c r="F10600" s="151"/>
    </row>
    <row r="10601" spans="2:6" s="116" customFormat="1" ht="15.75" customHeight="1">
      <c r="B10601" s="121" t="s">
        <v>1696</v>
      </c>
      <c r="C10601" s="118" t="s">
        <v>18</v>
      </c>
      <c r="D10601" s="119" t="s">
        <v>112</v>
      </c>
      <c r="E10601" s="9"/>
      <c r="F10601" s="151"/>
    </row>
    <row r="10602" spans="2:6" s="116" customFormat="1" ht="15.75" customHeight="1">
      <c r="B10602" s="121" t="s">
        <v>1696</v>
      </c>
      <c r="C10602" s="118" t="s">
        <v>28</v>
      </c>
      <c r="D10602" s="119" t="s">
        <v>1662</v>
      </c>
      <c r="E10602" s="9"/>
      <c r="F10602" s="151"/>
    </row>
    <row r="10603" spans="2:6" s="116" customFormat="1" ht="15.75" customHeight="1">
      <c r="B10603" s="121" t="s">
        <v>1696</v>
      </c>
      <c r="C10603" s="118" t="s">
        <v>2</v>
      </c>
      <c r="D10603" s="119" t="s">
        <v>182</v>
      </c>
      <c r="E10603" s="9"/>
      <c r="F10603" s="151"/>
    </row>
    <row r="10604" spans="2:6" s="116" customFormat="1" ht="15.75" customHeight="1">
      <c r="B10604" s="121" t="s">
        <v>1696</v>
      </c>
      <c r="C10604" s="118" t="s">
        <v>40</v>
      </c>
      <c r="D10604" s="119" t="s">
        <v>180</v>
      </c>
      <c r="E10604" s="157"/>
      <c r="F10604" s="151"/>
    </row>
    <row r="10605" spans="2:6" s="116" customFormat="1" ht="15.75" customHeight="1">
      <c r="B10605" s="121" t="s">
        <v>1696</v>
      </c>
      <c r="C10605" s="118" t="s">
        <v>40</v>
      </c>
      <c r="D10605" s="119" t="s">
        <v>180</v>
      </c>
      <c r="E10605" s="157"/>
      <c r="F10605" s="151"/>
    </row>
    <row r="10606" spans="2:6" s="116" customFormat="1" ht="15.75" customHeight="1">
      <c r="B10606" s="121" t="s">
        <v>1696</v>
      </c>
      <c r="C10606" s="118" t="s">
        <v>28</v>
      </c>
      <c r="D10606" s="119" t="s">
        <v>431</v>
      </c>
      <c r="E10606" s="157"/>
      <c r="F10606" s="151"/>
    </row>
    <row r="10607" spans="2:6" s="116" customFormat="1" ht="15.75" customHeight="1">
      <c r="B10607" s="121">
        <v>41768</v>
      </c>
      <c r="C10607" s="118" t="s">
        <v>28</v>
      </c>
      <c r="D10607" s="119" t="s">
        <v>431</v>
      </c>
      <c r="E10607" s="120" t="s">
        <v>1607</v>
      </c>
      <c r="F10607" s="151"/>
    </row>
    <row r="10608" spans="2:6" s="116" customFormat="1" ht="15.75" customHeight="1">
      <c r="B10608" s="121">
        <v>41768</v>
      </c>
      <c r="C10608" s="118" t="s">
        <v>28</v>
      </c>
      <c r="D10608" s="119" t="s">
        <v>431</v>
      </c>
      <c r="E10608" s="120" t="s">
        <v>1607</v>
      </c>
      <c r="F10608" s="151"/>
    </row>
    <row r="10609" spans="2:6" s="116" customFormat="1" ht="15.75" customHeight="1">
      <c r="B10609" s="121">
        <v>41768</v>
      </c>
      <c r="C10609" s="118" t="s">
        <v>2</v>
      </c>
      <c r="D10609" s="119" t="s">
        <v>105</v>
      </c>
      <c r="E10609" s="120" t="s">
        <v>1607</v>
      </c>
      <c r="F10609" s="151"/>
    </row>
    <row r="10610" spans="2:6" s="116" customFormat="1" ht="15.75" customHeight="1">
      <c r="B10610" s="121">
        <v>41768</v>
      </c>
      <c r="C10610" s="118" t="s">
        <v>40</v>
      </c>
      <c r="D10610" s="119" t="s">
        <v>180</v>
      </c>
      <c r="E10610" s="120" t="s">
        <v>1607</v>
      </c>
      <c r="F10610" s="151"/>
    </row>
    <row r="10611" spans="2:6" s="116" customFormat="1" ht="15.75" customHeight="1">
      <c r="B10611" s="121">
        <v>41768</v>
      </c>
      <c r="C10611" s="118" t="s">
        <v>28</v>
      </c>
      <c r="D10611" s="119" t="s">
        <v>1187</v>
      </c>
      <c r="E10611" s="120" t="s">
        <v>1607</v>
      </c>
      <c r="F10611" s="151"/>
    </row>
    <row r="10612" spans="2:6" s="116" customFormat="1" ht="15.75" customHeight="1">
      <c r="B10612" s="121">
        <v>41768</v>
      </c>
      <c r="C10612" s="118" t="s">
        <v>28</v>
      </c>
      <c r="D10612" s="119" t="s">
        <v>431</v>
      </c>
      <c r="E10612" s="120" t="s">
        <v>1607</v>
      </c>
      <c r="F10612" s="151"/>
    </row>
    <row r="10613" spans="2:6" s="116" customFormat="1" ht="15.75" customHeight="1">
      <c r="B10613" s="121">
        <v>41768</v>
      </c>
      <c r="C10613" s="118" t="s">
        <v>40</v>
      </c>
      <c r="D10613" s="119" t="s">
        <v>180</v>
      </c>
      <c r="E10613" s="120" t="s">
        <v>1607</v>
      </c>
      <c r="F10613" s="151"/>
    </row>
    <row r="10614" spans="2:6" s="116" customFormat="1" ht="15.75" customHeight="1">
      <c r="B10614" s="121">
        <v>41768</v>
      </c>
      <c r="C10614" s="118" t="s">
        <v>40</v>
      </c>
      <c r="D10614" s="119" t="s">
        <v>180</v>
      </c>
      <c r="E10614" s="120" t="s">
        <v>1607</v>
      </c>
      <c r="F10614" s="151"/>
    </row>
    <row r="10615" spans="2:6" s="116" customFormat="1" ht="15.75" customHeight="1">
      <c r="B10615" s="121">
        <v>41768</v>
      </c>
      <c r="C10615" s="118" t="s">
        <v>2</v>
      </c>
      <c r="D10615" s="119" t="s">
        <v>182</v>
      </c>
      <c r="E10615" s="120" t="s">
        <v>1600</v>
      </c>
      <c r="F10615" s="151"/>
    </row>
    <row r="10616" spans="2:6" s="116" customFormat="1" ht="15.75" customHeight="1">
      <c r="B10616" s="121">
        <v>41768</v>
      </c>
      <c r="C10616" s="118" t="s">
        <v>40</v>
      </c>
      <c r="D10616" s="119" t="s">
        <v>180</v>
      </c>
      <c r="E10616" s="120" t="s">
        <v>1600</v>
      </c>
      <c r="F10616" s="151"/>
    </row>
    <row r="10617" spans="2:6" s="116" customFormat="1" ht="15.75" customHeight="1">
      <c r="B10617" s="121">
        <v>41768</v>
      </c>
      <c r="C10617" s="118" t="s">
        <v>155</v>
      </c>
      <c r="D10617" s="119" t="s">
        <v>1110</v>
      </c>
      <c r="E10617" s="120" t="s">
        <v>1600</v>
      </c>
      <c r="F10617" s="151"/>
    </row>
    <row r="10618" spans="2:6" s="116" customFormat="1" ht="15.75" customHeight="1">
      <c r="B10618" s="121">
        <v>41768</v>
      </c>
      <c r="C10618" s="118" t="s">
        <v>94</v>
      </c>
      <c r="D10618" s="119" t="s">
        <v>1675</v>
      </c>
      <c r="E10618" s="117" t="s">
        <v>1600</v>
      </c>
      <c r="F10618" s="151"/>
    </row>
    <row r="10619" spans="2:6" s="116" customFormat="1" ht="15.75" customHeight="1">
      <c r="B10619" s="121">
        <v>41768</v>
      </c>
      <c r="C10619" s="118" t="s">
        <v>40</v>
      </c>
      <c r="D10619" s="119" t="s">
        <v>180</v>
      </c>
      <c r="E10619" s="117" t="s">
        <v>1600</v>
      </c>
      <c r="F10619" s="151"/>
    </row>
    <row r="10620" spans="2:6" s="116" customFormat="1" ht="15.75" customHeight="1">
      <c r="B10620" s="121">
        <v>41768</v>
      </c>
      <c r="C10620" s="118" t="s">
        <v>40</v>
      </c>
      <c r="D10620" s="119" t="s">
        <v>180</v>
      </c>
      <c r="E10620" s="117" t="s">
        <v>1600</v>
      </c>
      <c r="F10620" s="151"/>
    </row>
    <row r="10621" spans="2:6" s="116" customFormat="1" ht="15.75" customHeight="1">
      <c r="B10621" s="121">
        <v>41768</v>
      </c>
      <c r="C10621" s="118" t="s">
        <v>392</v>
      </c>
      <c r="D10621" s="119" t="s">
        <v>1115</v>
      </c>
      <c r="E10621" s="120" t="s">
        <v>1600</v>
      </c>
      <c r="F10621" s="151"/>
    </row>
    <row r="10622" spans="2:6" s="116" customFormat="1" ht="15.75" customHeight="1">
      <c r="B10622" s="121">
        <v>41768</v>
      </c>
      <c r="C10622" s="118" t="s">
        <v>2</v>
      </c>
      <c r="D10622" s="119" t="s">
        <v>1697</v>
      </c>
      <c r="E10622" s="117" t="s">
        <v>1600</v>
      </c>
      <c r="F10622" s="151"/>
    </row>
    <row r="10623" spans="2:6" s="116" customFormat="1" ht="15.75" customHeight="1">
      <c r="B10623" s="121">
        <v>41768</v>
      </c>
      <c r="C10623" s="118" t="s">
        <v>28</v>
      </c>
      <c r="D10623" s="119" t="s">
        <v>181</v>
      </c>
      <c r="E10623" s="120" t="s">
        <v>1601</v>
      </c>
      <c r="F10623" s="151"/>
    </row>
    <row r="10624" spans="2:6" s="116" customFormat="1" ht="15.75" customHeight="1">
      <c r="B10624" s="121">
        <v>41768</v>
      </c>
      <c r="C10624" s="118" t="s">
        <v>40</v>
      </c>
      <c r="D10624" s="119" t="s">
        <v>180</v>
      </c>
      <c r="E10624" s="120" t="s">
        <v>1601</v>
      </c>
      <c r="F10624" s="151"/>
    </row>
    <row r="10625" spans="2:6" s="116" customFormat="1" ht="15.75" customHeight="1">
      <c r="B10625" s="121">
        <v>41768</v>
      </c>
      <c r="C10625" s="118" t="s">
        <v>40</v>
      </c>
      <c r="D10625" s="119" t="s">
        <v>43</v>
      </c>
      <c r="E10625" s="120" t="s">
        <v>1601</v>
      </c>
      <c r="F10625" s="151"/>
    </row>
    <row r="10626" spans="2:6" s="116" customFormat="1" ht="15.75" customHeight="1">
      <c r="B10626" s="121">
        <v>41768</v>
      </c>
      <c r="C10626" s="118" t="s">
        <v>40</v>
      </c>
      <c r="D10626" s="119" t="s">
        <v>180</v>
      </c>
      <c r="E10626" s="78" t="s">
        <v>1601</v>
      </c>
      <c r="F10626" s="151"/>
    </row>
    <row r="10627" spans="2:6" s="116" customFormat="1" ht="15.75" customHeight="1">
      <c r="B10627" s="121">
        <v>41768</v>
      </c>
      <c r="C10627" s="118" t="s">
        <v>2</v>
      </c>
      <c r="D10627" s="118" t="s">
        <v>182</v>
      </c>
      <c r="E10627" s="78" t="s">
        <v>1601</v>
      </c>
      <c r="F10627" s="151"/>
    </row>
    <row r="10628" spans="2:6" s="116" customFormat="1" ht="15.75" customHeight="1">
      <c r="B10628" s="121">
        <v>41768</v>
      </c>
      <c r="C10628" s="118" t="s">
        <v>2</v>
      </c>
      <c r="D10628" s="118" t="s">
        <v>182</v>
      </c>
      <c r="E10628" s="9" t="s">
        <v>1601</v>
      </c>
      <c r="F10628" s="151"/>
    </row>
    <row r="10629" spans="2:6" s="116" customFormat="1" ht="15.75" customHeight="1">
      <c r="B10629" s="121">
        <v>41768</v>
      </c>
      <c r="C10629" s="118" t="s">
        <v>94</v>
      </c>
      <c r="D10629" s="118" t="s">
        <v>1675</v>
      </c>
      <c r="E10629" s="9" t="s">
        <v>1601</v>
      </c>
      <c r="F10629" s="151"/>
    </row>
    <row r="10630" spans="2:6" s="116" customFormat="1" ht="15.75" customHeight="1">
      <c r="B10630" s="121">
        <v>41768</v>
      </c>
      <c r="C10630" s="118" t="s">
        <v>184</v>
      </c>
      <c r="D10630" s="118" t="s">
        <v>2550</v>
      </c>
      <c r="E10630" s="9" t="s">
        <v>1601</v>
      </c>
      <c r="F10630" s="151"/>
    </row>
    <row r="10631" spans="2:6" s="116" customFormat="1" ht="15.75" customHeight="1">
      <c r="B10631" s="121" t="s">
        <v>1698</v>
      </c>
      <c r="C10631" s="118" t="s">
        <v>40</v>
      </c>
      <c r="D10631" s="119" t="s">
        <v>180</v>
      </c>
      <c r="E10631" s="120" t="s">
        <v>1699</v>
      </c>
      <c r="F10631" s="151"/>
    </row>
    <row r="10632" spans="2:6" s="116" customFormat="1" ht="15.75" customHeight="1">
      <c r="B10632" s="121" t="s">
        <v>1698</v>
      </c>
      <c r="C10632" s="118" t="s">
        <v>392</v>
      </c>
      <c r="D10632" s="119" t="s">
        <v>1115</v>
      </c>
      <c r="E10632" s="120" t="s">
        <v>1699</v>
      </c>
      <c r="F10632" s="151"/>
    </row>
    <row r="10633" spans="2:6" s="116" customFormat="1" ht="15.75" customHeight="1">
      <c r="B10633" s="121" t="s">
        <v>1698</v>
      </c>
      <c r="C10633" s="118" t="s">
        <v>40</v>
      </c>
      <c r="D10633" s="119" t="s">
        <v>180</v>
      </c>
      <c r="E10633" s="120" t="s">
        <v>1699</v>
      </c>
      <c r="F10633" s="151"/>
    </row>
    <row r="10634" spans="2:6" s="116" customFormat="1" ht="15.75" customHeight="1">
      <c r="B10634" s="121" t="s">
        <v>1698</v>
      </c>
      <c r="C10634" s="118" t="s">
        <v>40</v>
      </c>
      <c r="D10634" s="119" t="s">
        <v>43</v>
      </c>
      <c r="E10634" s="120" t="s">
        <v>1699</v>
      </c>
      <c r="F10634" s="151"/>
    </row>
    <row r="10635" spans="2:6" s="116" customFormat="1" ht="15.75" customHeight="1">
      <c r="B10635" s="121" t="s">
        <v>1698</v>
      </c>
      <c r="C10635" s="118" t="s">
        <v>2</v>
      </c>
      <c r="D10635" s="119" t="s">
        <v>182</v>
      </c>
      <c r="E10635" s="120" t="s">
        <v>1699</v>
      </c>
      <c r="F10635" s="151"/>
    </row>
    <row r="10636" spans="2:6" s="116" customFormat="1" ht="15.75" customHeight="1">
      <c r="B10636" s="121" t="s">
        <v>1698</v>
      </c>
      <c r="C10636" s="118" t="s">
        <v>155</v>
      </c>
      <c r="D10636" s="119" t="s">
        <v>1692</v>
      </c>
      <c r="E10636" s="120" t="s">
        <v>1699</v>
      </c>
      <c r="F10636" s="151"/>
    </row>
    <row r="10637" spans="2:6" s="116" customFormat="1" ht="15.75" customHeight="1">
      <c r="B10637" s="121" t="s">
        <v>1698</v>
      </c>
      <c r="C10637" s="118" t="s">
        <v>184</v>
      </c>
      <c r="D10637" s="119" t="s">
        <v>2545</v>
      </c>
      <c r="E10637" s="120" t="s">
        <v>1699</v>
      </c>
      <c r="F10637" s="151"/>
    </row>
    <row r="10638" spans="2:6" s="116" customFormat="1" ht="15.75" customHeight="1">
      <c r="B10638" s="121" t="s">
        <v>1698</v>
      </c>
      <c r="C10638" s="118" t="s">
        <v>40</v>
      </c>
      <c r="D10638" s="119" t="s">
        <v>180</v>
      </c>
      <c r="E10638" s="120" t="s">
        <v>1699</v>
      </c>
      <c r="F10638" s="151"/>
    </row>
    <row r="10639" spans="2:6" s="116" customFormat="1" ht="15.75" customHeight="1">
      <c r="B10639" s="121" t="s">
        <v>1698</v>
      </c>
      <c r="C10639" s="118" t="s">
        <v>40</v>
      </c>
      <c r="D10639" s="119" t="s">
        <v>43</v>
      </c>
      <c r="E10639" s="120" t="s">
        <v>1699</v>
      </c>
      <c r="F10639" s="151"/>
    </row>
    <row r="10640" spans="2:6" s="116" customFormat="1" ht="15.75" customHeight="1">
      <c r="B10640" s="121" t="s">
        <v>1698</v>
      </c>
      <c r="C10640" s="118" t="s">
        <v>94</v>
      </c>
      <c r="D10640" s="119" t="s">
        <v>1108</v>
      </c>
      <c r="E10640" s="120" t="s">
        <v>1699</v>
      </c>
      <c r="F10640" s="151"/>
    </row>
    <row r="10641" spans="2:6" s="116" customFormat="1" ht="15.75" customHeight="1">
      <c r="B10641" s="121" t="s">
        <v>1698</v>
      </c>
      <c r="C10641" s="118" t="s">
        <v>1687</v>
      </c>
      <c r="D10641" s="119" t="s">
        <v>1688</v>
      </c>
      <c r="E10641" s="120" t="s">
        <v>1699</v>
      </c>
      <c r="F10641" s="151"/>
    </row>
    <row r="10642" spans="2:6" s="116" customFormat="1" ht="15.75" customHeight="1">
      <c r="B10642" s="121" t="s">
        <v>1698</v>
      </c>
      <c r="C10642" s="118" t="s">
        <v>28</v>
      </c>
      <c r="D10642" s="119" t="s">
        <v>431</v>
      </c>
      <c r="E10642" s="120" t="s">
        <v>1699</v>
      </c>
      <c r="F10642" s="151"/>
    </row>
    <row r="10643" spans="2:6" s="116" customFormat="1" ht="15.75" customHeight="1">
      <c r="B10643" s="121" t="s">
        <v>1698</v>
      </c>
      <c r="C10643" s="118" t="s">
        <v>184</v>
      </c>
      <c r="D10643" s="119" t="s">
        <v>1689</v>
      </c>
      <c r="E10643" s="120" t="s">
        <v>1699</v>
      </c>
      <c r="F10643" s="151"/>
    </row>
    <row r="10644" spans="2:6" s="116" customFormat="1" ht="15.75" customHeight="1">
      <c r="B10644" s="121" t="s">
        <v>1698</v>
      </c>
      <c r="C10644" s="118" t="s">
        <v>40</v>
      </c>
      <c r="D10644" s="119" t="s">
        <v>43</v>
      </c>
      <c r="E10644" s="120" t="s">
        <v>1699</v>
      </c>
      <c r="F10644" s="151"/>
    </row>
    <row r="10645" spans="2:6" s="116" customFormat="1" ht="15.75" customHeight="1">
      <c r="B10645" s="121" t="s">
        <v>1700</v>
      </c>
      <c r="C10645" s="118" t="s">
        <v>40</v>
      </c>
      <c r="D10645" s="119" t="s">
        <v>1349</v>
      </c>
      <c r="E10645" s="120" t="s">
        <v>1600</v>
      </c>
      <c r="F10645" s="151"/>
    </row>
    <row r="10646" spans="2:6" s="116" customFormat="1" ht="15.75" customHeight="1">
      <c r="B10646" s="121" t="s">
        <v>1700</v>
      </c>
      <c r="C10646" s="118" t="s">
        <v>94</v>
      </c>
      <c r="D10646" s="119" t="s">
        <v>1675</v>
      </c>
      <c r="E10646" s="120" t="s">
        <v>1600</v>
      </c>
      <c r="F10646" s="151"/>
    </row>
    <row r="10647" spans="2:6" s="116" customFormat="1" ht="15.75" customHeight="1">
      <c r="B10647" s="121" t="s">
        <v>1700</v>
      </c>
      <c r="C10647" s="118" t="s">
        <v>40</v>
      </c>
      <c r="D10647" s="119" t="s">
        <v>43</v>
      </c>
      <c r="E10647" s="120" t="s">
        <v>1600</v>
      </c>
      <c r="F10647" s="151"/>
    </row>
    <row r="10648" spans="2:6" s="116" customFormat="1" ht="15.75" customHeight="1">
      <c r="B10648" s="121" t="s">
        <v>1700</v>
      </c>
      <c r="C10648" s="118" t="s">
        <v>40</v>
      </c>
      <c r="D10648" s="119" t="s">
        <v>180</v>
      </c>
      <c r="E10648" s="117" t="s">
        <v>1600</v>
      </c>
      <c r="F10648" s="151"/>
    </row>
    <row r="10649" spans="2:6" s="116" customFormat="1" ht="15.75" customHeight="1">
      <c r="B10649" s="121" t="s">
        <v>1700</v>
      </c>
      <c r="C10649" s="118" t="s">
        <v>28</v>
      </c>
      <c r="D10649" s="119" t="s">
        <v>1277</v>
      </c>
      <c r="E10649" s="117" t="s">
        <v>1600</v>
      </c>
      <c r="F10649" s="151"/>
    </row>
    <row r="10650" spans="2:6" s="116" customFormat="1" ht="15.75" customHeight="1">
      <c r="B10650" s="121" t="s">
        <v>1700</v>
      </c>
      <c r="C10650" s="118" t="s">
        <v>155</v>
      </c>
      <c r="D10650" s="119" t="s">
        <v>1110</v>
      </c>
      <c r="E10650" s="117" t="s">
        <v>1600</v>
      </c>
      <c r="F10650" s="151"/>
    </row>
    <row r="10651" spans="2:6" s="116" customFormat="1" ht="15.75" customHeight="1">
      <c r="B10651" s="121" t="s">
        <v>1700</v>
      </c>
      <c r="C10651" s="118" t="s">
        <v>28</v>
      </c>
      <c r="D10651" s="119" t="s">
        <v>107</v>
      </c>
      <c r="E10651" s="120" t="s">
        <v>1600</v>
      </c>
      <c r="F10651" s="151"/>
    </row>
    <row r="10652" spans="2:6" s="116" customFormat="1" ht="15.75" customHeight="1">
      <c r="B10652" s="121" t="s">
        <v>1700</v>
      </c>
      <c r="C10652" s="118" t="s">
        <v>28</v>
      </c>
      <c r="D10652" s="119" t="s">
        <v>1187</v>
      </c>
      <c r="E10652" s="117" t="s">
        <v>1600</v>
      </c>
      <c r="F10652" s="151"/>
    </row>
    <row r="10653" spans="2:6" s="116" customFormat="1" ht="15.75" customHeight="1">
      <c r="B10653" s="121" t="s">
        <v>1700</v>
      </c>
      <c r="C10653" s="118" t="s">
        <v>40</v>
      </c>
      <c r="D10653" s="119" t="s">
        <v>1349</v>
      </c>
      <c r="E10653" s="120" t="s">
        <v>1600</v>
      </c>
      <c r="F10653" s="151"/>
    </row>
    <row r="10654" spans="2:6" s="116" customFormat="1" ht="15.75" customHeight="1">
      <c r="B10654" s="121" t="s">
        <v>1700</v>
      </c>
      <c r="C10654" s="118" t="s">
        <v>392</v>
      </c>
      <c r="D10654" s="119" t="s">
        <v>1115</v>
      </c>
      <c r="E10654" s="111" t="s">
        <v>1600</v>
      </c>
      <c r="F10654" s="151"/>
    </row>
    <row r="10655" spans="2:6" s="116" customFormat="1" ht="15.75" customHeight="1">
      <c r="B10655" s="121" t="s">
        <v>1700</v>
      </c>
      <c r="C10655" s="118" t="s">
        <v>40</v>
      </c>
      <c r="D10655" s="119" t="s">
        <v>180</v>
      </c>
      <c r="E10655" s="112" t="s">
        <v>1600</v>
      </c>
      <c r="F10655" s="151"/>
    </row>
    <row r="10656" spans="2:6" s="116" customFormat="1" ht="15.75" customHeight="1">
      <c r="B10656" s="121" t="s">
        <v>1700</v>
      </c>
      <c r="C10656" s="118" t="s">
        <v>155</v>
      </c>
      <c r="D10656" s="119" t="s">
        <v>1110</v>
      </c>
      <c r="E10656" s="112" t="s">
        <v>1600</v>
      </c>
      <c r="F10656" s="151"/>
    </row>
    <row r="10657" spans="2:6" s="116" customFormat="1" ht="15.75" customHeight="1">
      <c r="B10657" s="121" t="s">
        <v>1700</v>
      </c>
      <c r="C10657" s="118" t="s">
        <v>40</v>
      </c>
      <c r="D10657" s="119" t="s">
        <v>180</v>
      </c>
      <c r="E10657" s="163" t="s">
        <v>1600</v>
      </c>
      <c r="F10657" s="151"/>
    </row>
    <row r="10658" spans="2:6" s="116" customFormat="1" ht="15.75" customHeight="1">
      <c r="B10658" s="121" t="s">
        <v>1700</v>
      </c>
      <c r="C10658" s="118" t="s">
        <v>40</v>
      </c>
      <c r="D10658" s="119" t="s">
        <v>180</v>
      </c>
      <c r="E10658" s="120" t="s">
        <v>1601</v>
      </c>
      <c r="F10658" s="151"/>
    </row>
    <row r="10659" spans="2:6" s="116" customFormat="1" ht="15.75" customHeight="1">
      <c r="B10659" s="121" t="s">
        <v>1700</v>
      </c>
      <c r="C10659" s="118" t="s">
        <v>40</v>
      </c>
      <c r="D10659" s="119" t="s">
        <v>180</v>
      </c>
      <c r="E10659" s="120" t="s">
        <v>1601</v>
      </c>
      <c r="F10659" s="151"/>
    </row>
    <row r="10660" spans="2:6" s="116" customFormat="1" ht="15.75" customHeight="1">
      <c r="B10660" s="121" t="s">
        <v>1700</v>
      </c>
      <c r="C10660" s="118" t="s">
        <v>28</v>
      </c>
      <c r="D10660" s="119" t="s">
        <v>181</v>
      </c>
      <c r="E10660" s="120" t="s">
        <v>1601</v>
      </c>
      <c r="F10660" s="151"/>
    </row>
    <row r="10661" spans="2:6" s="116" customFormat="1" ht="15.75" customHeight="1">
      <c r="B10661" s="121" t="s">
        <v>1700</v>
      </c>
      <c r="C10661" s="118" t="s">
        <v>40</v>
      </c>
      <c r="D10661" s="119" t="s">
        <v>180</v>
      </c>
      <c r="E10661" s="120" t="s">
        <v>1601</v>
      </c>
      <c r="F10661" s="151"/>
    </row>
    <row r="10662" spans="2:6" s="116" customFormat="1" ht="15.75" customHeight="1">
      <c r="B10662" s="121" t="s">
        <v>1700</v>
      </c>
      <c r="C10662" s="118" t="s">
        <v>1280</v>
      </c>
      <c r="D10662" s="119" t="s">
        <v>1701</v>
      </c>
      <c r="E10662" s="120" t="s">
        <v>1601</v>
      </c>
      <c r="F10662" s="151"/>
    </row>
    <row r="10663" spans="2:6" s="116" customFormat="1" ht="15.75" customHeight="1">
      <c r="B10663" s="121" t="s">
        <v>1700</v>
      </c>
      <c r="C10663" s="118" t="s">
        <v>40</v>
      </c>
      <c r="D10663" s="119" t="s">
        <v>180</v>
      </c>
      <c r="E10663" s="120" t="s">
        <v>1601</v>
      </c>
      <c r="F10663" s="151"/>
    </row>
    <row r="10664" spans="2:6" s="116" customFormat="1" ht="15.75" customHeight="1">
      <c r="B10664" s="121" t="s">
        <v>1700</v>
      </c>
      <c r="C10664" s="118" t="s">
        <v>392</v>
      </c>
      <c r="D10664" s="119" t="s">
        <v>1115</v>
      </c>
      <c r="E10664" s="120" t="s">
        <v>1601</v>
      </c>
      <c r="F10664" s="151"/>
    </row>
    <row r="10665" spans="2:6" s="116" customFormat="1" ht="15.75" customHeight="1">
      <c r="B10665" s="121" t="s">
        <v>1700</v>
      </c>
      <c r="C10665" s="118" t="s">
        <v>40</v>
      </c>
      <c r="D10665" s="119" t="s">
        <v>180</v>
      </c>
      <c r="E10665" s="120" t="s">
        <v>1601</v>
      </c>
      <c r="F10665" s="151"/>
    </row>
    <row r="10666" spans="2:6" s="116" customFormat="1" ht="15.75" customHeight="1">
      <c r="B10666" s="121" t="s">
        <v>1700</v>
      </c>
      <c r="C10666" s="118" t="s">
        <v>40</v>
      </c>
      <c r="D10666" s="119" t="s">
        <v>43</v>
      </c>
      <c r="E10666" s="120" t="s">
        <v>1601</v>
      </c>
      <c r="F10666" s="151"/>
    </row>
    <row r="10667" spans="2:6" s="116" customFormat="1" ht="15.75" customHeight="1">
      <c r="B10667" s="121" t="s">
        <v>1700</v>
      </c>
      <c r="C10667" s="118" t="s">
        <v>2</v>
      </c>
      <c r="D10667" s="119" t="s">
        <v>182</v>
      </c>
      <c r="E10667" s="120" t="s">
        <v>1601</v>
      </c>
      <c r="F10667" s="151"/>
    </row>
    <row r="10668" spans="2:6" s="116" customFormat="1" ht="15.75" customHeight="1">
      <c r="B10668" s="121" t="s">
        <v>1700</v>
      </c>
      <c r="C10668" s="118" t="s">
        <v>155</v>
      </c>
      <c r="D10668" s="119" t="s">
        <v>1692</v>
      </c>
      <c r="E10668" s="120" t="s">
        <v>1601</v>
      </c>
      <c r="F10668" s="151"/>
    </row>
    <row r="10669" spans="2:6" s="116" customFormat="1" ht="15.75" customHeight="1">
      <c r="B10669" s="121" t="s">
        <v>1700</v>
      </c>
      <c r="C10669" s="118" t="s">
        <v>184</v>
      </c>
      <c r="D10669" s="119" t="s">
        <v>2545</v>
      </c>
      <c r="E10669" s="120" t="s">
        <v>1601</v>
      </c>
      <c r="F10669" s="151"/>
    </row>
    <row r="10670" spans="2:6" s="116" customFormat="1" ht="15.75" customHeight="1">
      <c r="B10670" s="121" t="s">
        <v>1700</v>
      </c>
      <c r="C10670" s="118" t="s">
        <v>2</v>
      </c>
      <c r="D10670" s="119" t="s">
        <v>105</v>
      </c>
      <c r="E10670" s="24" t="s">
        <v>1597</v>
      </c>
      <c r="F10670" s="151"/>
    </row>
    <row r="10671" spans="2:6" s="116" customFormat="1" ht="15.75" customHeight="1">
      <c r="B10671" s="121" t="s">
        <v>1700</v>
      </c>
      <c r="C10671" s="118" t="s">
        <v>28</v>
      </c>
      <c r="D10671" s="119" t="s">
        <v>549</v>
      </c>
      <c r="E10671" s="24" t="s">
        <v>1597</v>
      </c>
      <c r="F10671" s="151"/>
    </row>
    <row r="10672" spans="2:6" s="116" customFormat="1" ht="15.75" customHeight="1">
      <c r="B10672" s="121" t="s">
        <v>1700</v>
      </c>
      <c r="C10672" s="118" t="s">
        <v>40</v>
      </c>
      <c r="D10672" s="119" t="s">
        <v>180</v>
      </c>
      <c r="E10672" s="24" t="s">
        <v>1597</v>
      </c>
      <c r="F10672" s="151"/>
    </row>
    <row r="10673" spans="2:6" s="116" customFormat="1" ht="15.75" customHeight="1">
      <c r="B10673" s="121" t="s">
        <v>1700</v>
      </c>
      <c r="C10673" s="118" t="s">
        <v>28</v>
      </c>
      <c r="D10673" s="119" t="s">
        <v>1277</v>
      </c>
      <c r="E10673" s="24" t="s">
        <v>1597</v>
      </c>
      <c r="F10673" s="151"/>
    </row>
    <row r="10674" spans="2:6" s="116" customFormat="1" ht="15.75" customHeight="1">
      <c r="B10674" s="121" t="s">
        <v>1700</v>
      </c>
      <c r="C10674" s="118" t="s">
        <v>94</v>
      </c>
      <c r="D10674" s="119" t="s">
        <v>1410</v>
      </c>
      <c r="E10674" s="24" t="s">
        <v>1597</v>
      </c>
      <c r="F10674" s="151"/>
    </row>
    <row r="10675" spans="2:6" s="116" customFormat="1" ht="15.75" customHeight="1">
      <c r="B10675" s="121" t="s">
        <v>1700</v>
      </c>
      <c r="C10675" s="118" t="s">
        <v>184</v>
      </c>
      <c r="D10675" s="119" t="s">
        <v>2546</v>
      </c>
      <c r="E10675" s="24" t="s">
        <v>1597</v>
      </c>
      <c r="F10675" s="151"/>
    </row>
    <row r="10676" spans="2:6" s="116" customFormat="1" ht="15.75" customHeight="1">
      <c r="B10676" s="121" t="s">
        <v>1700</v>
      </c>
      <c r="C10676" s="118" t="s">
        <v>184</v>
      </c>
      <c r="D10676" s="119" t="s">
        <v>184</v>
      </c>
      <c r="E10676" s="24" t="s">
        <v>1597</v>
      </c>
      <c r="F10676" s="151"/>
    </row>
    <row r="10677" spans="2:6" s="116" customFormat="1" ht="15.75" customHeight="1">
      <c r="B10677" s="121" t="s">
        <v>1700</v>
      </c>
      <c r="C10677" s="118" t="s">
        <v>94</v>
      </c>
      <c r="D10677" s="119" t="s">
        <v>1410</v>
      </c>
      <c r="E10677" s="24" t="s">
        <v>1597</v>
      </c>
      <c r="F10677" s="151"/>
    </row>
    <row r="10678" spans="2:6" s="116" customFormat="1" ht="15.75" customHeight="1">
      <c r="B10678" s="121" t="s">
        <v>1700</v>
      </c>
      <c r="C10678" s="118" t="s">
        <v>184</v>
      </c>
      <c r="D10678" s="119" t="s">
        <v>2558</v>
      </c>
      <c r="E10678" s="24" t="s">
        <v>1597</v>
      </c>
      <c r="F10678" s="151"/>
    </row>
    <row r="10679" spans="2:6" s="116" customFormat="1" ht="15.75" customHeight="1">
      <c r="B10679" s="121" t="s">
        <v>1700</v>
      </c>
      <c r="C10679" s="118" t="s">
        <v>18</v>
      </c>
      <c r="D10679" s="119" t="s">
        <v>112</v>
      </c>
      <c r="E10679" s="24" t="s">
        <v>1597</v>
      </c>
      <c r="F10679" s="151"/>
    </row>
    <row r="10680" spans="2:6" s="116" customFormat="1" ht="15.75" customHeight="1">
      <c r="B10680" s="121" t="s">
        <v>1702</v>
      </c>
      <c r="C10680" s="118" t="s">
        <v>94</v>
      </c>
      <c r="D10680" s="119" t="s">
        <v>179</v>
      </c>
      <c r="E10680" s="120" t="s">
        <v>1600</v>
      </c>
      <c r="F10680" s="151"/>
    </row>
    <row r="10681" spans="2:6" s="116" customFormat="1" ht="15.75" customHeight="1">
      <c r="B10681" s="121" t="s">
        <v>1702</v>
      </c>
      <c r="C10681" s="118" t="s">
        <v>94</v>
      </c>
      <c r="D10681" s="119" t="s">
        <v>179</v>
      </c>
      <c r="E10681" s="120" t="s">
        <v>1600</v>
      </c>
      <c r="F10681" s="151"/>
    </row>
    <row r="10682" spans="2:6" s="116" customFormat="1" ht="15.75" customHeight="1">
      <c r="B10682" s="121" t="s">
        <v>1702</v>
      </c>
      <c r="C10682" s="118" t="s">
        <v>40</v>
      </c>
      <c r="D10682" s="119" t="s">
        <v>180</v>
      </c>
      <c r="E10682" s="120" t="s">
        <v>1600</v>
      </c>
      <c r="F10682" s="151"/>
    </row>
    <row r="10683" spans="2:6" s="116" customFormat="1" ht="15.75" customHeight="1">
      <c r="B10683" s="121" t="s">
        <v>1702</v>
      </c>
      <c r="C10683" s="118" t="s">
        <v>40</v>
      </c>
      <c r="D10683" s="119" t="s">
        <v>180</v>
      </c>
      <c r="E10683" s="117" t="s">
        <v>1600</v>
      </c>
      <c r="F10683" s="151"/>
    </row>
    <row r="10684" spans="2:6" s="116" customFormat="1" ht="15.75" customHeight="1">
      <c r="B10684" s="121" t="s">
        <v>1702</v>
      </c>
      <c r="C10684" s="118" t="s">
        <v>392</v>
      </c>
      <c r="D10684" s="119" t="s">
        <v>1115</v>
      </c>
      <c r="E10684" s="117" t="s">
        <v>1600</v>
      </c>
      <c r="F10684" s="151"/>
    </row>
    <row r="10685" spans="2:6" s="116" customFormat="1" ht="15.75" customHeight="1">
      <c r="B10685" s="121" t="s">
        <v>1702</v>
      </c>
      <c r="C10685" s="118" t="s">
        <v>94</v>
      </c>
      <c r="D10685" s="119" t="s">
        <v>179</v>
      </c>
      <c r="E10685" s="117" t="s">
        <v>1600</v>
      </c>
      <c r="F10685" s="151"/>
    </row>
    <row r="10686" spans="2:6" s="116" customFormat="1" ht="15.75" customHeight="1">
      <c r="B10686" s="121" t="s">
        <v>1702</v>
      </c>
      <c r="C10686" s="118" t="s">
        <v>40</v>
      </c>
      <c r="D10686" s="119" t="s">
        <v>180</v>
      </c>
      <c r="E10686" s="120" t="s">
        <v>1601</v>
      </c>
      <c r="F10686" s="151"/>
    </row>
    <row r="10687" spans="2:6" s="116" customFormat="1" ht="15.75" customHeight="1">
      <c r="B10687" s="121" t="s">
        <v>1702</v>
      </c>
      <c r="C10687" s="118" t="s">
        <v>28</v>
      </c>
      <c r="D10687" s="119" t="s">
        <v>181</v>
      </c>
      <c r="E10687" s="120" t="s">
        <v>1601</v>
      </c>
      <c r="F10687" s="151"/>
    </row>
    <row r="10688" spans="2:6" s="116" customFormat="1" ht="15.75" customHeight="1">
      <c r="B10688" s="121" t="s">
        <v>1702</v>
      </c>
      <c r="C10688" s="118" t="s">
        <v>28</v>
      </c>
      <c r="D10688" s="119" t="s">
        <v>549</v>
      </c>
      <c r="E10688" s="120" t="s">
        <v>1601</v>
      </c>
      <c r="F10688" s="151"/>
    </row>
    <row r="10689" spans="2:6" s="116" customFormat="1" ht="15.75" customHeight="1">
      <c r="B10689" s="121" t="s">
        <v>1702</v>
      </c>
      <c r="C10689" s="118" t="s">
        <v>155</v>
      </c>
      <c r="D10689" s="119" t="s">
        <v>1692</v>
      </c>
      <c r="E10689" s="120" t="s">
        <v>1601</v>
      </c>
      <c r="F10689" s="151"/>
    </row>
    <row r="10690" spans="2:6" s="116" customFormat="1" ht="15.75" customHeight="1">
      <c r="B10690" s="121" t="s">
        <v>1702</v>
      </c>
      <c r="C10690" s="118" t="s">
        <v>40</v>
      </c>
      <c r="D10690" s="119" t="s">
        <v>180</v>
      </c>
      <c r="E10690" s="120" t="s">
        <v>1601</v>
      </c>
      <c r="F10690" s="151"/>
    </row>
    <row r="10691" spans="2:6" s="116" customFormat="1" ht="15.75" customHeight="1">
      <c r="B10691" s="121" t="s">
        <v>1702</v>
      </c>
      <c r="C10691" s="118" t="s">
        <v>40</v>
      </c>
      <c r="D10691" s="119" t="s">
        <v>180</v>
      </c>
      <c r="E10691" s="120" t="s">
        <v>1601</v>
      </c>
      <c r="F10691" s="151"/>
    </row>
    <row r="10692" spans="2:6" s="116" customFormat="1" ht="15.75" customHeight="1">
      <c r="B10692" s="121" t="s">
        <v>1702</v>
      </c>
      <c r="C10692" s="118" t="s">
        <v>40</v>
      </c>
      <c r="D10692" s="119" t="s">
        <v>43</v>
      </c>
      <c r="E10692" s="120" t="s">
        <v>1601</v>
      </c>
      <c r="F10692" s="151"/>
    </row>
    <row r="10693" spans="2:6" s="116" customFormat="1" ht="15.75" customHeight="1">
      <c r="B10693" s="121" t="s">
        <v>1702</v>
      </c>
      <c r="C10693" s="118" t="s">
        <v>2</v>
      </c>
      <c r="D10693" s="119" t="s">
        <v>182</v>
      </c>
      <c r="E10693" s="120" t="s">
        <v>1601</v>
      </c>
      <c r="F10693" s="151"/>
    </row>
    <row r="10694" spans="2:6" s="116" customFormat="1" ht="15.75" customHeight="1">
      <c r="B10694" s="121" t="s">
        <v>1702</v>
      </c>
      <c r="C10694" s="118" t="s">
        <v>184</v>
      </c>
      <c r="D10694" s="119" t="s">
        <v>2545</v>
      </c>
      <c r="E10694" s="120" t="s">
        <v>1601</v>
      </c>
      <c r="F10694" s="151"/>
    </row>
    <row r="10695" spans="2:6" s="116" customFormat="1" ht="15.75" customHeight="1">
      <c r="B10695" s="121" t="s">
        <v>1702</v>
      </c>
      <c r="C10695" s="118" t="s">
        <v>28</v>
      </c>
      <c r="D10695" s="119" t="s">
        <v>431</v>
      </c>
      <c r="E10695" s="120" t="s">
        <v>1601</v>
      </c>
      <c r="F10695" s="151"/>
    </row>
    <row r="10696" spans="2:6" s="116" customFormat="1" ht="15.75" customHeight="1">
      <c r="B10696" s="121" t="s">
        <v>1702</v>
      </c>
      <c r="C10696" s="118" t="s">
        <v>184</v>
      </c>
      <c r="D10696" s="119" t="s">
        <v>1689</v>
      </c>
      <c r="E10696" s="120" t="s">
        <v>1601</v>
      </c>
      <c r="F10696" s="151"/>
    </row>
    <row r="10697" spans="2:6" s="116" customFormat="1" ht="15.75" customHeight="1">
      <c r="B10697" s="121" t="s">
        <v>1702</v>
      </c>
      <c r="C10697" s="118" t="s">
        <v>40</v>
      </c>
      <c r="D10697" s="119" t="s">
        <v>180</v>
      </c>
      <c r="E10697" s="120" t="s">
        <v>1601</v>
      </c>
      <c r="F10697" s="151"/>
    </row>
    <row r="10698" spans="2:6" s="116" customFormat="1" ht="15.75" customHeight="1">
      <c r="B10698" s="121" t="s">
        <v>1702</v>
      </c>
      <c r="C10698" s="118" t="s">
        <v>40</v>
      </c>
      <c r="D10698" s="119" t="s">
        <v>180</v>
      </c>
      <c r="E10698" s="120" t="s">
        <v>1601</v>
      </c>
      <c r="F10698" s="151"/>
    </row>
    <row r="10699" spans="2:6" s="116" customFormat="1" ht="15.75" customHeight="1">
      <c r="B10699" s="121" t="s">
        <v>1703</v>
      </c>
      <c r="C10699" s="118" t="s">
        <v>28</v>
      </c>
      <c r="D10699" s="119" t="s">
        <v>1187</v>
      </c>
      <c r="E10699" s="243" t="s">
        <v>1607</v>
      </c>
      <c r="F10699" s="151"/>
    </row>
    <row r="10700" spans="2:6" s="116" customFormat="1" ht="15.75" customHeight="1">
      <c r="B10700" s="121" t="s">
        <v>1703</v>
      </c>
      <c r="C10700" s="118" t="s">
        <v>2</v>
      </c>
      <c r="D10700" s="119" t="s">
        <v>1510</v>
      </c>
      <c r="E10700" s="243" t="s">
        <v>1607</v>
      </c>
      <c r="F10700" s="151"/>
    </row>
    <row r="10701" spans="2:6" s="116" customFormat="1" ht="15.75" customHeight="1">
      <c r="B10701" s="121" t="s">
        <v>1703</v>
      </c>
      <c r="C10701" s="118" t="s">
        <v>2</v>
      </c>
      <c r="D10701" s="119" t="s">
        <v>1704</v>
      </c>
      <c r="E10701" s="243" t="s">
        <v>1607</v>
      </c>
      <c r="F10701" s="151"/>
    </row>
    <row r="10702" spans="2:6" s="116" customFormat="1" ht="15.75" customHeight="1">
      <c r="B10702" s="121" t="s">
        <v>1703</v>
      </c>
      <c r="C10702" s="118" t="s">
        <v>28</v>
      </c>
      <c r="D10702" s="119" t="s">
        <v>126</v>
      </c>
      <c r="E10702" s="243" t="s">
        <v>1607</v>
      </c>
      <c r="F10702" s="151"/>
    </row>
    <row r="10703" spans="2:6" s="116" customFormat="1" ht="15.75" customHeight="1">
      <c r="B10703" s="121" t="s">
        <v>1703</v>
      </c>
      <c r="C10703" s="118" t="s">
        <v>40</v>
      </c>
      <c r="D10703" s="119" t="s">
        <v>180</v>
      </c>
      <c r="E10703" s="243" t="s">
        <v>1607</v>
      </c>
      <c r="F10703" s="151"/>
    </row>
    <row r="10704" spans="2:6" s="116" customFormat="1" ht="15.75" customHeight="1">
      <c r="B10704" s="121" t="s">
        <v>1703</v>
      </c>
      <c r="C10704" s="118" t="s">
        <v>18</v>
      </c>
      <c r="D10704" s="119" t="s">
        <v>112</v>
      </c>
      <c r="E10704" s="243" t="s">
        <v>1607</v>
      </c>
      <c r="F10704" s="151"/>
    </row>
    <row r="10705" spans="2:6" s="116" customFormat="1" ht="15.75" customHeight="1">
      <c r="B10705" s="121" t="s">
        <v>1703</v>
      </c>
      <c r="C10705" s="118" t="s">
        <v>184</v>
      </c>
      <c r="D10705" s="119" t="s">
        <v>2546</v>
      </c>
      <c r="E10705" s="243" t="s">
        <v>1607</v>
      </c>
      <c r="F10705" s="151"/>
    </row>
    <row r="10706" spans="2:6" s="116" customFormat="1" ht="15.75" customHeight="1">
      <c r="B10706" s="121" t="s">
        <v>1703</v>
      </c>
      <c r="C10706" s="118" t="s">
        <v>40</v>
      </c>
      <c r="D10706" s="119" t="s">
        <v>1693</v>
      </c>
      <c r="E10706" s="243" t="s">
        <v>1607</v>
      </c>
      <c r="F10706" s="151"/>
    </row>
    <row r="10707" spans="2:6" s="116" customFormat="1" ht="15.75" customHeight="1">
      <c r="B10707" s="121" t="s">
        <v>1703</v>
      </c>
      <c r="C10707" s="118" t="s">
        <v>28</v>
      </c>
      <c r="D10707" s="119" t="s">
        <v>181</v>
      </c>
      <c r="E10707" s="243" t="s">
        <v>1607</v>
      </c>
      <c r="F10707" s="151"/>
    </row>
    <row r="10708" spans="2:6" s="116" customFormat="1" ht="15.75" customHeight="1">
      <c r="B10708" s="121" t="s">
        <v>1703</v>
      </c>
      <c r="C10708" s="118" t="s">
        <v>155</v>
      </c>
      <c r="D10708" s="119" t="s">
        <v>1439</v>
      </c>
      <c r="E10708" s="243" t="s">
        <v>1607</v>
      </c>
      <c r="F10708" s="151"/>
    </row>
    <row r="10709" spans="2:6" s="116" customFormat="1" ht="15.75" customHeight="1">
      <c r="B10709" s="121" t="s">
        <v>1703</v>
      </c>
      <c r="C10709" s="118" t="s">
        <v>28</v>
      </c>
      <c r="D10709" s="119" t="s">
        <v>549</v>
      </c>
      <c r="E10709" s="243" t="s">
        <v>1607</v>
      </c>
      <c r="F10709" s="151"/>
    </row>
    <row r="10710" spans="2:6" s="116" customFormat="1" ht="15.75" customHeight="1">
      <c r="B10710" s="121" t="s">
        <v>1703</v>
      </c>
      <c r="C10710" s="118" t="s">
        <v>40</v>
      </c>
      <c r="D10710" s="119" t="s">
        <v>180</v>
      </c>
      <c r="E10710" s="243" t="s">
        <v>1607</v>
      </c>
      <c r="F10710" s="151"/>
    </row>
    <row r="10711" spans="2:6" s="116" customFormat="1" ht="15.75" customHeight="1">
      <c r="B10711" s="121" t="s">
        <v>1705</v>
      </c>
      <c r="C10711" s="118" t="s">
        <v>2</v>
      </c>
      <c r="D10711" s="119" t="s">
        <v>182</v>
      </c>
      <c r="E10711" s="120" t="s">
        <v>1600</v>
      </c>
      <c r="F10711" s="151"/>
    </row>
    <row r="10712" spans="2:6" s="116" customFormat="1" ht="15.75" customHeight="1">
      <c r="B10712" s="121" t="s">
        <v>1705</v>
      </c>
      <c r="C10712" s="118" t="s">
        <v>40</v>
      </c>
      <c r="D10712" s="119" t="s">
        <v>180</v>
      </c>
      <c r="E10712" s="120" t="s">
        <v>1600</v>
      </c>
      <c r="F10712" s="151"/>
    </row>
    <row r="10713" spans="2:6" s="116" customFormat="1" ht="15.75" customHeight="1">
      <c r="B10713" s="121" t="s">
        <v>1705</v>
      </c>
      <c r="C10713" s="118" t="s">
        <v>40</v>
      </c>
      <c r="D10713" s="119" t="s">
        <v>180</v>
      </c>
      <c r="E10713" s="120" t="s">
        <v>1600</v>
      </c>
      <c r="F10713" s="151"/>
    </row>
    <row r="10714" spans="2:6" s="116" customFormat="1" ht="15.75" customHeight="1">
      <c r="B10714" s="121" t="s">
        <v>1705</v>
      </c>
      <c r="C10714" s="118" t="s">
        <v>2</v>
      </c>
      <c r="D10714" s="119" t="s">
        <v>182</v>
      </c>
      <c r="E10714" s="117" t="s">
        <v>1600</v>
      </c>
      <c r="F10714" s="151"/>
    </row>
    <row r="10715" spans="2:6" s="116" customFormat="1" ht="15.75" customHeight="1">
      <c r="B10715" s="121" t="s">
        <v>1705</v>
      </c>
      <c r="C10715" s="118" t="s">
        <v>392</v>
      </c>
      <c r="D10715" s="119" t="s">
        <v>1115</v>
      </c>
      <c r="E10715" s="117" t="s">
        <v>1600</v>
      </c>
      <c r="F10715" s="151"/>
    </row>
    <row r="10716" spans="2:6" s="116" customFormat="1" ht="15.75" customHeight="1">
      <c r="B10716" s="121" t="s">
        <v>1705</v>
      </c>
      <c r="C10716" s="118" t="s">
        <v>94</v>
      </c>
      <c r="D10716" s="119" t="s">
        <v>1196</v>
      </c>
      <c r="E10716" s="120" t="s">
        <v>1601</v>
      </c>
      <c r="F10716" s="151"/>
    </row>
    <row r="10717" spans="2:6" s="116" customFormat="1" ht="15.75" customHeight="1">
      <c r="B10717" s="121" t="s">
        <v>1705</v>
      </c>
      <c r="C10717" s="118" t="s">
        <v>40</v>
      </c>
      <c r="D10717" s="119" t="s">
        <v>180</v>
      </c>
      <c r="E10717" s="120" t="s">
        <v>1601</v>
      </c>
      <c r="F10717" s="151"/>
    </row>
    <row r="10718" spans="2:6" s="116" customFormat="1" ht="15.75" customHeight="1">
      <c r="B10718" s="121" t="s">
        <v>1705</v>
      </c>
      <c r="C10718" s="118" t="s">
        <v>40</v>
      </c>
      <c r="D10718" s="119" t="s">
        <v>43</v>
      </c>
      <c r="E10718" s="120" t="s">
        <v>1601</v>
      </c>
      <c r="F10718" s="151"/>
    </row>
    <row r="10719" spans="2:6" s="116" customFormat="1" ht="15.75" customHeight="1">
      <c r="B10719" s="121" t="s">
        <v>1705</v>
      </c>
      <c r="C10719" s="118" t="s">
        <v>40</v>
      </c>
      <c r="D10719" s="119" t="s">
        <v>180</v>
      </c>
      <c r="E10719" s="120" t="s">
        <v>1601</v>
      </c>
      <c r="F10719" s="151"/>
    </row>
    <row r="10720" spans="2:6" s="116" customFormat="1" ht="15.75" customHeight="1">
      <c r="B10720" s="121" t="s">
        <v>1705</v>
      </c>
      <c r="C10720" s="118" t="s">
        <v>28</v>
      </c>
      <c r="D10720" s="119" t="s">
        <v>549</v>
      </c>
      <c r="E10720" s="120" t="s">
        <v>1601</v>
      </c>
      <c r="F10720" s="151"/>
    </row>
    <row r="10721" spans="2:6" s="116" customFormat="1" ht="15.75" customHeight="1">
      <c r="B10721" s="121" t="s">
        <v>1705</v>
      </c>
      <c r="C10721" s="118" t="s">
        <v>392</v>
      </c>
      <c r="D10721" s="119" t="s">
        <v>1115</v>
      </c>
      <c r="E10721" s="120" t="s">
        <v>1601</v>
      </c>
      <c r="F10721" s="151"/>
    </row>
    <row r="10722" spans="2:6" s="116" customFormat="1" ht="15.75" customHeight="1">
      <c r="B10722" s="121" t="s">
        <v>1705</v>
      </c>
      <c r="C10722" s="118" t="s">
        <v>40</v>
      </c>
      <c r="D10722" s="119" t="s">
        <v>180</v>
      </c>
      <c r="E10722" s="120" t="s">
        <v>1601</v>
      </c>
      <c r="F10722" s="151"/>
    </row>
    <row r="10723" spans="2:6" s="116" customFormat="1" ht="15.75" customHeight="1">
      <c r="B10723" s="121" t="s">
        <v>1705</v>
      </c>
      <c r="C10723" s="118" t="s">
        <v>40</v>
      </c>
      <c r="D10723" s="119" t="s">
        <v>43</v>
      </c>
      <c r="E10723" s="120" t="s">
        <v>1601</v>
      </c>
      <c r="F10723" s="151"/>
    </row>
    <row r="10724" spans="2:6" s="116" customFormat="1" ht="15.75" customHeight="1">
      <c r="B10724" s="121" t="s">
        <v>1705</v>
      </c>
      <c r="C10724" s="118" t="s">
        <v>2</v>
      </c>
      <c r="D10724" s="119" t="s">
        <v>182</v>
      </c>
      <c r="E10724" s="120" t="s">
        <v>1601</v>
      </c>
      <c r="F10724" s="151"/>
    </row>
    <row r="10725" spans="2:6" s="116" customFormat="1" ht="15.75" customHeight="1">
      <c r="B10725" s="121" t="s">
        <v>1705</v>
      </c>
      <c r="C10725" s="118" t="s">
        <v>40</v>
      </c>
      <c r="D10725" s="119" t="s">
        <v>43</v>
      </c>
      <c r="E10725" s="120" t="s">
        <v>1601</v>
      </c>
      <c r="F10725" s="151"/>
    </row>
    <row r="10726" spans="2:6" s="116" customFormat="1" ht="15.75" customHeight="1">
      <c r="B10726" s="121" t="s">
        <v>1705</v>
      </c>
      <c r="C10726" s="118" t="s">
        <v>155</v>
      </c>
      <c r="D10726" s="119" t="s">
        <v>1692</v>
      </c>
      <c r="E10726" s="120" t="s">
        <v>1601</v>
      </c>
      <c r="F10726" s="151"/>
    </row>
    <row r="10727" spans="2:6" s="116" customFormat="1" ht="15.75" customHeight="1">
      <c r="B10727" s="121" t="s">
        <v>1705</v>
      </c>
      <c r="C10727" s="118" t="s">
        <v>184</v>
      </c>
      <c r="D10727" s="119" t="s">
        <v>2545</v>
      </c>
      <c r="E10727" s="120" t="s">
        <v>1601</v>
      </c>
      <c r="F10727" s="151"/>
    </row>
    <row r="10728" spans="2:6" s="116" customFormat="1" ht="15.75" customHeight="1">
      <c r="B10728" s="121" t="s">
        <v>1705</v>
      </c>
      <c r="C10728" s="118" t="s">
        <v>40</v>
      </c>
      <c r="D10728" s="119" t="s">
        <v>180</v>
      </c>
      <c r="E10728" s="120" t="s">
        <v>1601</v>
      </c>
      <c r="F10728" s="151"/>
    </row>
    <row r="10729" spans="2:6" s="116" customFormat="1" ht="15.75" customHeight="1">
      <c r="B10729" s="121" t="s">
        <v>1705</v>
      </c>
      <c r="C10729" s="118" t="s">
        <v>40</v>
      </c>
      <c r="D10729" s="119" t="s">
        <v>180</v>
      </c>
      <c r="E10729" s="120" t="s">
        <v>1601</v>
      </c>
      <c r="F10729" s="151"/>
    </row>
    <row r="10730" spans="2:6" s="116" customFormat="1" ht="15.75" customHeight="1">
      <c r="B10730" s="121" t="s">
        <v>1705</v>
      </c>
      <c r="C10730" s="118" t="s">
        <v>28</v>
      </c>
      <c r="D10730" s="119" t="s">
        <v>1287</v>
      </c>
      <c r="E10730" s="78" t="s">
        <v>1597</v>
      </c>
      <c r="F10730" s="151"/>
    </row>
    <row r="10731" spans="2:6" s="116" customFormat="1" ht="15.75" customHeight="1">
      <c r="B10731" s="121" t="s">
        <v>1705</v>
      </c>
      <c r="C10731" s="118" t="s">
        <v>40</v>
      </c>
      <c r="D10731" s="119" t="s">
        <v>180</v>
      </c>
      <c r="E10731" s="78" t="s">
        <v>1597</v>
      </c>
      <c r="F10731" s="151"/>
    </row>
    <row r="10732" spans="2:6" s="116" customFormat="1" ht="15.75" customHeight="1">
      <c r="B10732" s="121" t="s">
        <v>1705</v>
      </c>
      <c r="C10732" s="118" t="s">
        <v>40</v>
      </c>
      <c r="D10732" s="119" t="s">
        <v>1473</v>
      </c>
      <c r="E10732" s="78" t="s">
        <v>1597</v>
      </c>
      <c r="F10732" s="151"/>
    </row>
    <row r="10733" spans="2:6" s="116" customFormat="1" ht="15.75" customHeight="1">
      <c r="B10733" s="121" t="s">
        <v>1705</v>
      </c>
      <c r="C10733" s="118" t="s">
        <v>184</v>
      </c>
      <c r="D10733" s="119" t="s">
        <v>73</v>
      </c>
      <c r="E10733" s="78" t="s">
        <v>1597</v>
      </c>
      <c r="F10733" s="151"/>
    </row>
    <row r="10734" spans="2:6" s="116" customFormat="1" ht="15.75" customHeight="1">
      <c r="B10734" s="121" t="s">
        <v>1705</v>
      </c>
      <c r="C10734" s="118" t="s">
        <v>40</v>
      </c>
      <c r="D10734" s="119" t="s">
        <v>1473</v>
      </c>
      <c r="E10734" s="78" t="s">
        <v>1597</v>
      </c>
      <c r="F10734" s="151"/>
    </row>
    <row r="10735" spans="2:6" s="116" customFormat="1" ht="15.75" customHeight="1">
      <c r="B10735" s="121" t="s">
        <v>1705</v>
      </c>
      <c r="C10735" s="118" t="s">
        <v>28</v>
      </c>
      <c r="D10735" s="119" t="s">
        <v>1706</v>
      </c>
      <c r="E10735" s="78" t="s">
        <v>1597</v>
      </c>
      <c r="F10735" s="151"/>
    </row>
    <row r="10736" spans="2:6" s="116" customFormat="1" ht="15.75" customHeight="1">
      <c r="B10736" s="121" t="s">
        <v>1707</v>
      </c>
      <c r="C10736" s="118" t="s">
        <v>2</v>
      </c>
      <c r="D10736" s="119" t="s">
        <v>182</v>
      </c>
      <c r="E10736" s="120" t="s">
        <v>1600</v>
      </c>
      <c r="F10736" s="151"/>
    </row>
    <row r="10737" spans="2:6" s="116" customFormat="1" ht="15.75" customHeight="1">
      <c r="B10737" s="121" t="s">
        <v>1707</v>
      </c>
      <c r="C10737" s="118" t="s">
        <v>40</v>
      </c>
      <c r="D10737" s="119" t="s">
        <v>180</v>
      </c>
      <c r="E10737" s="120" t="s">
        <v>1600</v>
      </c>
      <c r="F10737" s="151"/>
    </row>
    <row r="10738" spans="2:6" s="116" customFormat="1" ht="15.75" customHeight="1">
      <c r="B10738" s="121" t="s">
        <v>1707</v>
      </c>
      <c r="C10738" s="118" t="s">
        <v>3</v>
      </c>
      <c r="D10738" s="119" t="s">
        <v>1226</v>
      </c>
      <c r="E10738" s="120" t="s">
        <v>1600</v>
      </c>
      <c r="F10738" s="151"/>
    </row>
    <row r="10739" spans="2:6" s="116" customFormat="1" ht="15.75" customHeight="1">
      <c r="B10739" s="121" t="s">
        <v>1707</v>
      </c>
      <c r="C10739" s="118" t="s">
        <v>28</v>
      </c>
      <c r="D10739" s="119" t="s">
        <v>1277</v>
      </c>
      <c r="E10739" s="117" t="s">
        <v>1600</v>
      </c>
      <c r="F10739" s="151"/>
    </row>
    <row r="10740" spans="2:6" s="116" customFormat="1" ht="15.75" customHeight="1">
      <c r="B10740" s="121" t="s">
        <v>1707</v>
      </c>
      <c r="C10740" s="118" t="s">
        <v>28</v>
      </c>
      <c r="D10740" s="119" t="s">
        <v>107</v>
      </c>
      <c r="E10740" s="117" t="s">
        <v>1600</v>
      </c>
      <c r="F10740" s="151"/>
    </row>
    <row r="10741" spans="2:6" s="116" customFormat="1" ht="15.75" customHeight="1">
      <c r="B10741" s="121" t="s">
        <v>1707</v>
      </c>
      <c r="C10741" s="118" t="s">
        <v>28</v>
      </c>
      <c r="D10741" s="119" t="s">
        <v>181</v>
      </c>
      <c r="E10741" s="120" t="s">
        <v>1601</v>
      </c>
      <c r="F10741" s="151"/>
    </row>
    <row r="10742" spans="2:6" s="116" customFormat="1" ht="15.75" customHeight="1">
      <c r="B10742" s="121" t="s">
        <v>1707</v>
      </c>
      <c r="C10742" s="118" t="s">
        <v>40</v>
      </c>
      <c r="D10742" s="119" t="s">
        <v>180</v>
      </c>
      <c r="E10742" s="120" t="s">
        <v>1601</v>
      </c>
      <c r="F10742" s="151"/>
    </row>
    <row r="10743" spans="2:6" s="116" customFormat="1" ht="15.75" customHeight="1">
      <c r="B10743" s="121" t="s">
        <v>1707</v>
      </c>
      <c r="C10743" s="118" t="s">
        <v>40</v>
      </c>
      <c r="D10743" s="119" t="s">
        <v>43</v>
      </c>
      <c r="E10743" s="120" t="s">
        <v>1601</v>
      </c>
      <c r="F10743" s="151"/>
    </row>
    <row r="10744" spans="2:6" s="116" customFormat="1" ht="15.75" customHeight="1">
      <c r="B10744" s="121" t="s">
        <v>1707</v>
      </c>
      <c r="C10744" s="118" t="s">
        <v>40</v>
      </c>
      <c r="D10744" s="119" t="s">
        <v>180</v>
      </c>
      <c r="E10744" s="117" t="s">
        <v>1601</v>
      </c>
      <c r="F10744" s="151"/>
    </row>
    <row r="10745" spans="2:6" s="116" customFormat="1" ht="15.75" customHeight="1">
      <c r="B10745" s="121" t="s">
        <v>1707</v>
      </c>
      <c r="C10745" s="118" t="s">
        <v>40</v>
      </c>
      <c r="D10745" s="119" t="s">
        <v>43</v>
      </c>
      <c r="E10745" s="117" t="s">
        <v>1601</v>
      </c>
      <c r="F10745" s="151"/>
    </row>
    <row r="10746" spans="2:6" s="116" customFormat="1" ht="15.75" customHeight="1">
      <c r="B10746" s="121" t="s">
        <v>1707</v>
      </c>
      <c r="C10746" s="118" t="s">
        <v>2</v>
      </c>
      <c r="D10746" s="119" t="s">
        <v>182</v>
      </c>
      <c r="E10746" s="117" t="s">
        <v>1601</v>
      </c>
      <c r="F10746" s="151"/>
    </row>
    <row r="10747" spans="2:6" s="116" customFormat="1" ht="15.75" customHeight="1">
      <c r="B10747" s="121" t="s">
        <v>1707</v>
      </c>
      <c r="C10747" s="118" t="s">
        <v>40</v>
      </c>
      <c r="D10747" s="119" t="s">
        <v>43</v>
      </c>
      <c r="E10747" s="117" t="s">
        <v>1601</v>
      </c>
      <c r="F10747" s="151"/>
    </row>
    <row r="10748" spans="2:6" s="116" customFormat="1" ht="15.75" customHeight="1">
      <c r="B10748" s="121" t="s">
        <v>1707</v>
      </c>
      <c r="C10748" s="118" t="s">
        <v>155</v>
      </c>
      <c r="D10748" s="119" t="s">
        <v>1692</v>
      </c>
      <c r="E10748" s="117" t="s">
        <v>1601</v>
      </c>
      <c r="F10748" s="151"/>
    </row>
    <row r="10749" spans="2:6" s="116" customFormat="1" ht="15.75" customHeight="1">
      <c r="B10749" s="121" t="s">
        <v>1707</v>
      </c>
      <c r="C10749" s="118" t="s">
        <v>184</v>
      </c>
      <c r="D10749" s="119" t="s">
        <v>2545</v>
      </c>
      <c r="E10749" s="117" t="s">
        <v>1601</v>
      </c>
      <c r="F10749" s="151"/>
    </row>
    <row r="10750" spans="2:6" s="116" customFormat="1" ht="15.75" customHeight="1">
      <c r="B10750" s="121" t="s">
        <v>1707</v>
      </c>
      <c r="C10750" s="118" t="s">
        <v>40</v>
      </c>
      <c r="D10750" s="119" t="s">
        <v>180</v>
      </c>
      <c r="E10750" s="117" t="s">
        <v>1601</v>
      </c>
      <c r="F10750" s="151"/>
    </row>
    <row r="10751" spans="2:6" s="116" customFormat="1" ht="15.75" customHeight="1">
      <c r="B10751" s="121" t="s">
        <v>1707</v>
      </c>
      <c r="C10751" s="118" t="s">
        <v>1154</v>
      </c>
      <c r="D10751" s="119" t="s">
        <v>180</v>
      </c>
      <c r="E10751" s="117" t="s">
        <v>1601</v>
      </c>
      <c r="F10751" s="151"/>
    </row>
    <row r="10752" spans="2:6" s="116" customFormat="1" ht="15.75" customHeight="1">
      <c r="B10752" s="121" t="s">
        <v>1707</v>
      </c>
      <c r="C10752" s="118" t="s">
        <v>28</v>
      </c>
      <c r="D10752" s="119" t="s">
        <v>431</v>
      </c>
      <c r="E10752" s="117" t="s">
        <v>1601</v>
      </c>
      <c r="F10752" s="151"/>
    </row>
    <row r="10753" spans="2:6" s="116" customFormat="1" ht="15.75" customHeight="1">
      <c r="B10753" s="121" t="s">
        <v>1707</v>
      </c>
      <c r="C10753" s="118" t="s">
        <v>28</v>
      </c>
      <c r="D10753" s="119" t="s">
        <v>126</v>
      </c>
      <c r="E10753" s="243" t="s">
        <v>1607</v>
      </c>
      <c r="F10753" s="151"/>
    </row>
    <row r="10754" spans="2:6" s="116" customFormat="1" ht="15.75" customHeight="1">
      <c r="B10754" s="121" t="s">
        <v>1707</v>
      </c>
      <c r="C10754" s="118" t="s">
        <v>40</v>
      </c>
      <c r="D10754" s="119" t="s">
        <v>1473</v>
      </c>
      <c r="E10754" s="243" t="s">
        <v>1607</v>
      </c>
      <c r="F10754" s="151"/>
    </row>
    <row r="10755" spans="2:6" s="116" customFormat="1" ht="15.75" customHeight="1">
      <c r="B10755" s="121" t="s">
        <v>1707</v>
      </c>
      <c r="C10755" s="118" t="s">
        <v>40</v>
      </c>
      <c r="D10755" s="119" t="s">
        <v>1708</v>
      </c>
      <c r="E10755" s="243" t="s">
        <v>1607</v>
      </c>
      <c r="F10755" s="151"/>
    </row>
    <row r="10756" spans="2:6" s="116" customFormat="1" ht="15.75" customHeight="1">
      <c r="B10756" s="121" t="s">
        <v>1707</v>
      </c>
      <c r="C10756" s="118" t="s">
        <v>184</v>
      </c>
      <c r="D10756" s="119" t="s">
        <v>62</v>
      </c>
      <c r="E10756" s="243" t="s">
        <v>1607</v>
      </c>
      <c r="F10756" s="151"/>
    </row>
    <row r="10757" spans="2:6" s="116" customFormat="1" ht="15.75" customHeight="1">
      <c r="B10757" s="121" t="s">
        <v>1707</v>
      </c>
      <c r="C10757" s="118" t="s">
        <v>40</v>
      </c>
      <c r="D10757" s="119" t="s">
        <v>180</v>
      </c>
      <c r="E10757" s="243" t="s">
        <v>1607</v>
      </c>
      <c r="F10757" s="151"/>
    </row>
    <row r="10758" spans="2:6" s="116" customFormat="1" ht="15.75" customHeight="1">
      <c r="B10758" s="121" t="s">
        <v>1707</v>
      </c>
      <c r="C10758" s="118" t="s">
        <v>2</v>
      </c>
      <c r="D10758" s="119" t="s">
        <v>1380</v>
      </c>
      <c r="E10758" s="243" t="s">
        <v>1607</v>
      </c>
      <c r="F10758" s="151"/>
    </row>
    <row r="10759" spans="2:6" s="116" customFormat="1" ht="15.75" customHeight="1">
      <c r="B10759" s="121" t="s">
        <v>1707</v>
      </c>
      <c r="C10759" s="118" t="s">
        <v>155</v>
      </c>
      <c r="D10759" s="119" t="s">
        <v>1439</v>
      </c>
      <c r="E10759" s="243" t="s">
        <v>1607</v>
      </c>
      <c r="F10759" s="151"/>
    </row>
    <row r="10760" spans="2:6" s="116" customFormat="1" ht="15.75" customHeight="1">
      <c r="B10760" s="121" t="s">
        <v>1707</v>
      </c>
      <c r="C10760" s="118" t="s">
        <v>40</v>
      </c>
      <c r="D10760" s="119" t="s">
        <v>180</v>
      </c>
      <c r="E10760" s="243" t="s">
        <v>1607</v>
      </c>
      <c r="F10760" s="151"/>
    </row>
    <row r="10761" spans="2:6" s="116" customFormat="1" ht="15.75" customHeight="1">
      <c r="B10761" s="121" t="s">
        <v>1707</v>
      </c>
      <c r="C10761" s="118" t="s">
        <v>28</v>
      </c>
      <c r="D10761" s="119" t="s">
        <v>181</v>
      </c>
      <c r="E10761" s="243" t="s">
        <v>1607</v>
      </c>
      <c r="F10761" s="151"/>
    </row>
    <row r="10762" spans="2:6" s="116" customFormat="1" ht="15.75" customHeight="1">
      <c r="B10762" s="121" t="s">
        <v>1707</v>
      </c>
      <c r="C10762" s="118" t="s">
        <v>94</v>
      </c>
      <c r="D10762" s="119" t="s">
        <v>1316</v>
      </c>
      <c r="E10762" s="243" t="s">
        <v>1607</v>
      </c>
      <c r="F10762" s="151"/>
    </row>
    <row r="10763" spans="2:6" s="116" customFormat="1" ht="15.75" customHeight="1">
      <c r="B10763" s="121" t="s">
        <v>1707</v>
      </c>
      <c r="C10763" s="118" t="s">
        <v>40</v>
      </c>
      <c r="D10763" s="119" t="s">
        <v>180</v>
      </c>
      <c r="E10763" s="243" t="s">
        <v>1607</v>
      </c>
      <c r="F10763" s="151"/>
    </row>
    <row r="10764" spans="2:6" s="116" customFormat="1" ht="15.75" customHeight="1">
      <c r="B10764" s="121" t="s">
        <v>1707</v>
      </c>
      <c r="C10764" s="118" t="s">
        <v>40</v>
      </c>
      <c r="D10764" s="119" t="s">
        <v>180</v>
      </c>
      <c r="E10764" s="243" t="s">
        <v>1607</v>
      </c>
      <c r="F10764" s="151"/>
    </row>
    <row r="10765" spans="2:6" s="116" customFormat="1" ht="15.75" customHeight="1">
      <c r="B10765" s="121" t="s">
        <v>1709</v>
      </c>
      <c r="C10765" s="118" t="s">
        <v>40</v>
      </c>
      <c r="D10765" s="119" t="s">
        <v>180</v>
      </c>
      <c r="E10765" s="120" t="s">
        <v>1600</v>
      </c>
      <c r="F10765" s="151"/>
    </row>
    <row r="10766" spans="2:6" s="116" customFormat="1" ht="15.75" customHeight="1">
      <c r="B10766" s="121" t="s">
        <v>1709</v>
      </c>
      <c r="C10766" s="118" t="s">
        <v>40</v>
      </c>
      <c r="D10766" s="119" t="s">
        <v>1349</v>
      </c>
      <c r="E10766" s="120" t="s">
        <v>1600</v>
      </c>
      <c r="F10766" s="151"/>
    </row>
    <row r="10767" spans="2:6" s="116" customFormat="1" ht="15.75" customHeight="1">
      <c r="B10767" s="121" t="s">
        <v>1709</v>
      </c>
      <c r="C10767" s="118" t="s">
        <v>184</v>
      </c>
      <c r="D10767" s="119" t="s">
        <v>2550</v>
      </c>
      <c r="E10767" s="120" t="s">
        <v>1600</v>
      </c>
      <c r="F10767" s="151"/>
    </row>
    <row r="10768" spans="2:6" s="116" customFormat="1" ht="15.75" customHeight="1">
      <c r="B10768" s="121" t="s">
        <v>1709</v>
      </c>
      <c r="C10768" s="118" t="s">
        <v>28</v>
      </c>
      <c r="D10768" s="119" t="s">
        <v>1710</v>
      </c>
      <c r="E10768" s="243" t="s">
        <v>1607</v>
      </c>
      <c r="F10768" s="151"/>
    </row>
    <row r="10769" spans="2:6" s="116" customFormat="1" ht="15.75" customHeight="1">
      <c r="B10769" s="121" t="s">
        <v>1709</v>
      </c>
      <c r="C10769" s="118" t="s">
        <v>392</v>
      </c>
      <c r="D10769" s="119" t="s">
        <v>1115</v>
      </c>
      <c r="E10769" s="243" t="s">
        <v>1607</v>
      </c>
      <c r="F10769" s="151"/>
    </row>
    <row r="10770" spans="2:6" s="116" customFormat="1" ht="15.75" customHeight="1">
      <c r="B10770" s="121" t="s">
        <v>1709</v>
      </c>
      <c r="C10770" s="118" t="s">
        <v>28</v>
      </c>
      <c r="D10770" s="119" t="s">
        <v>431</v>
      </c>
      <c r="E10770" s="243" t="s">
        <v>1607</v>
      </c>
      <c r="F10770" s="151"/>
    </row>
    <row r="10771" spans="2:6" s="116" customFormat="1" ht="15.75" customHeight="1">
      <c r="B10771" s="121" t="s">
        <v>1709</v>
      </c>
      <c r="C10771" s="118" t="s">
        <v>40</v>
      </c>
      <c r="D10771" s="119" t="s">
        <v>1556</v>
      </c>
      <c r="E10771" s="243" t="s">
        <v>1607</v>
      </c>
      <c r="F10771" s="151"/>
    </row>
    <row r="10772" spans="2:6" s="116" customFormat="1" ht="15.75" customHeight="1">
      <c r="B10772" s="121" t="s">
        <v>1709</v>
      </c>
      <c r="C10772" s="118" t="s">
        <v>184</v>
      </c>
      <c r="D10772" s="119" t="s">
        <v>2546</v>
      </c>
      <c r="E10772" s="243" t="s">
        <v>1607</v>
      </c>
      <c r="F10772" s="151"/>
    </row>
    <row r="10773" spans="2:6" s="116" customFormat="1" ht="15.75" customHeight="1">
      <c r="B10773" s="121" t="s">
        <v>1709</v>
      </c>
      <c r="C10773" s="118" t="s">
        <v>155</v>
      </c>
      <c r="D10773" s="119" t="s">
        <v>2546</v>
      </c>
      <c r="E10773" s="243" t="s">
        <v>1607</v>
      </c>
      <c r="F10773" s="151"/>
    </row>
    <row r="10774" spans="2:6" s="116" customFormat="1" ht="15.75" customHeight="1">
      <c r="B10774" s="121" t="s">
        <v>1709</v>
      </c>
      <c r="C10774" s="118" t="s">
        <v>40</v>
      </c>
      <c r="D10774" s="119" t="s">
        <v>1556</v>
      </c>
      <c r="E10774" s="243" t="s">
        <v>1607</v>
      </c>
      <c r="F10774" s="151"/>
    </row>
    <row r="10775" spans="2:6" s="116" customFormat="1" ht="15.75" customHeight="1">
      <c r="B10775" s="121" t="s">
        <v>1709</v>
      </c>
      <c r="C10775" s="118" t="s">
        <v>40</v>
      </c>
      <c r="D10775" s="119" t="s">
        <v>1556</v>
      </c>
      <c r="E10775" s="243" t="s">
        <v>1607</v>
      </c>
      <c r="F10775" s="151"/>
    </row>
    <row r="10776" spans="2:6" s="116" customFormat="1" ht="15.75" customHeight="1">
      <c r="B10776" s="121" t="s">
        <v>1709</v>
      </c>
      <c r="C10776" s="118" t="s">
        <v>40</v>
      </c>
      <c r="D10776" s="119" t="s">
        <v>43</v>
      </c>
      <c r="E10776" s="120" t="s">
        <v>1601</v>
      </c>
      <c r="F10776" s="151"/>
    </row>
    <row r="10777" spans="2:6" s="116" customFormat="1" ht="15.75" customHeight="1">
      <c r="B10777" s="121" t="s">
        <v>1709</v>
      </c>
      <c r="C10777" s="118" t="s">
        <v>28</v>
      </c>
      <c r="D10777" s="119" t="s">
        <v>30</v>
      </c>
      <c r="E10777" s="120" t="s">
        <v>1601</v>
      </c>
      <c r="F10777" s="151"/>
    </row>
    <row r="10778" spans="2:6" s="116" customFormat="1" ht="15.75" customHeight="1">
      <c r="B10778" s="121" t="s">
        <v>1709</v>
      </c>
      <c r="C10778" s="118" t="s">
        <v>40</v>
      </c>
      <c r="D10778" s="119" t="s">
        <v>180</v>
      </c>
      <c r="E10778" s="120" t="s">
        <v>1601</v>
      </c>
      <c r="F10778" s="151"/>
    </row>
    <row r="10779" spans="2:6" s="116" customFormat="1" ht="15.75" customHeight="1">
      <c r="B10779" s="121" t="s">
        <v>1709</v>
      </c>
      <c r="C10779" s="118" t="s">
        <v>40</v>
      </c>
      <c r="D10779" s="119" t="s">
        <v>180</v>
      </c>
      <c r="E10779" s="120" t="s">
        <v>1601</v>
      </c>
      <c r="F10779" s="151"/>
    </row>
    <row r="10780" spans="2:6" s="116" customFormat="1" ht="15.75" customHeight="1">
      <c r="B10780" s="121" t="s">
        <v>1709</v>
      </c>
      <c r="C10780" s="118" t="s">
        <v>2</v>
      </c>
      <c r="D10780" s="119" t="s">
        <v>182</v>
      </c>
      <c r="E10780" s="120" t="s">
        <v>1601</v>
      </c>
      <c r="F10780" s="151"/>
    </row>
    <row r="10781" spans="2:6" s="116" customFormat="1" ht="15.75" customHeight="1">
      <c r="B10781" s="121" t="s">
        <v>1709</v>
      </c>
      <c r="C10781" s="118" t="s">
        <v>40</v>
      </c>
      <c r="D10781" s="119" t="s">
        <v>180</v>
      </c>
      <c r="E10781" s="120" t="s">
        <v>1601</v>
      </c>
      <c r="F10781" s="151"/>
    </row>
    <row r="10782" spans="2:6" s="116" customFormat="1" ht="15.75" customHeight="1">
      <c r="B10782" s="121" t="s">
        <v>1709</v>
      </c>
      <c r="C10782" s="118" t="s">
        <v>40</v>
      </c>
      <c r="D10782" s="119" t="s">
        <v>180</v>
      </c>
      <c r="E10782" s="120" t="s">
        <v>1601</v>
      </c>
      <c r="F10782" s="151"/>
    </row>
    <row r="10783" spans="2:6" s="116" customFormat="1" ht="15.75" customHeight="1">
      <c r="B10783" s="121" t="s">
        <v>1709</v>
      </c>
      <c r="C10783" s="118" t="s">
        <v>40</v>
      </c>
      <c r="D10783" s="119" t="s">
        <v>180</v>
      </c>
      <c r="E10783" s="120" t="s">
        <v>1601</v>
      </c>
      <c r="F10783" s="151"/>
    </row>
    <row r="10784" spans="2:6" s="116" customFormat="1" ht="15.75" customHeight="1">
      <c r="B10784" s="121" t="s">
        <v>1709</v>
      </c>
      <c r="C10784" s="118" t="s">
        <v>2</v>
      </c>
      <c r="D10784" s="119" t="s">
        <v>182</v>
      </c>
      <c r="E10784" s="120" t="s">
        <v>1601</v>
      </c>
      <c r="F10784" s="151"/>
    </row>
    <row r="10785" spans="2:6" s="116" customFormat="1" ht="15.75" customHeight="1">
      <c r="B10785" s="121" t="s">
        <v>1709</v>
      </c>
      <c r="C10785" s="118" t="s">
        <v>184</v>
      </c>
      <c r="D10785" s="119" t="s">
        <v>2545</v>
      </c>
      <c r="E10785" s="120" t="s">
        <v>1601</v>
      </c>
      <c r="F10785" s="151"/>
    </row>
    <row r="10786" spans="2:6" s="116" customFormat="1" ht="15.75" customHeight="1">
      <c r="B10786" s="121" t="s">
        <v>1711</v>
      </c>
      <c r="C10786" s="118" t="s">
        <v>2</v>
      </c>
      <c r="D10786" s="119" t="s">
        <v>1160</v>
      </c>
      <c r="E10786" s="243" t="s">
        <v>1607</v>
      </c>
      <c r="F10786" s="151"/>
    </row>
    <row r="10787" spans="2:6" s="116" customFormat="1" ht="15.75" customHeight="1">
      <c r="B10787" s="121" t="s">
        <v>1711</v>
      </c>
      <c r="C10787" s="118" t="s">
        <v>40</v>
      </c>
      <c r="D10787" s="119" t="s">
        <v>180</v>
      </c>
      <c r="E10787" s="243" t="s">
        <v>1607</v>
      </c>
      <c r="F10787" s="151"/>
    </row>
    <row r="10788" spans="2:6" s="116" customFormat="1" ht="15.75" customHeight="1">
      <c r="B10788" s="121" t="s">
        <v>1711</v>
      </c>
      <c r="C10788" s="118" t="s">
        <v>40</v>
      </c>
      <c r="D10788" s="119" t="s">
        <v>43</v>
      </c>
      <c r="E10788" s="243" t="s">
        <v>1607</v>
      </c>
      <c r="F10788" s="151"/>
    </row>
    <row r="10789" spans="2:6" s="116" customFormat="1" ht="15.75" customHeight="1">
      <c r="B10789" s="121" t="s">
        <v>1711</v>
      </c>
      <c r="C10789" s="118" t="s">
        <v>40</v>
      </c>
      <c r="D10789" s="119" t="s">
        <v>180</v>
      </c>
      <c r="E10789" s="243" t="s">
        <v>1607</v>
      </c>
      <c r="F10789" s="151"/>
    </row>
    <row r="10790" spans="2:6" s="116" customFormat="1" ht="15.75" customHeight="1">
      <c r="B10790" s="121" t="s">
        <v>1711</v>
      </c>
      <c r="C10790" s="118" t="s">
        <v>18</v>
      </c>
      <c r="D10790" s="119" t="s">
        <v>112</v>
      </c>
      <c r="E10790" s="243" t="s">
        <v>1607</v>
      </c>
      <c r="F10790" s="151"/>
    </row>
    <row r="10791" spans="2:6" s="116" customFormat="1" ht="15.75" customHeight="1">
      <c r="B10791" s="121" t="s">
        <v>1711</v>
      </c>
      <c r="C10791" s="118" t="s">
        <v>2</v>
      </c>
      <c r="D10791" s="119" t="s">
        <v>1418</v>
      </c>
      <c r="E10791" s="243" t="s">
        <v>1607</v>
      </c>
      <c r="F10791" s="151"/>
    </row>
    <row r="10792" spans="2:6" s="116" customFormat="1" ht="15.75" customHeight="1">
      <c r="B10792" s="121" t="s">
        <v>1711</v>
      </c>
      <c r="C10792" s="118" t="s">
        <v>184</v>
      </c>
      <c r="D10792" s="119" t="s">
        <v>184</v>
      </c>
      <c r="E10792" s="243" t="s">
        <v>1607</v>
      </c>
      <c r="F10792" s="151"/>
    </row>
    <row r="10793" spans="2:6" s="116" customFormat="1" ht="15.75" customHeight="1">
      <c r="B10793" s="121" t="s">
        <v>1711</v>
      </c>
      <c r="C10793" s="118" t="s">
        <v>40</v>
      </c>
      <c r="D10793" s="119" t="s">
        <v>180</v>
      </c>
      <c r="E10793" s="243" t="s">
        <v>1607</v>
      </c>
      <c r="F10793" s="151"/>
    </row>
    <row r="10794" spans="2:6" s="116" customFormat="1" ht="15.75" customHeight="1">
      <c r="B10794" s="121" t="s">
        <v>1711</v>
      </c>
      <c r="C10794" s="118" t="s">
        <v>28</v>
      </c>
      <c r="D10794" s="119" t="s">
        <v>1287</v>
      </c>
      <c r="E10794" s="243" t="s">
        <v>1607</v>
      </c>
      <c r="F10794" s="151"/>
    </row>
    <row r="10795" spans="2:6" s="116" customFormat="1" ht="15.75" customHeight="1">
      <c r="B10795" s="121" t="s">
        <v>1711</v>
      </c>
      <c r="C10795" s="118" t="s">
        <v>40</v>
      </c>
      <c r="D10795" s="119" t="s">
        <v>43</v>
      </c>
      <c r="E10795" s="243" t="s">
        <v>1607</v>
      </c>
      <c r="F10795" s="151"/>
    </row>
    <row r="10796" spans="2:6" s="116" customFormat="1" ht="15.75" customHeight="1">
      <c r="B10796" s="121" t="s">
        <v>1711</v>
      </c>
      <c r="C10796" s="118" t="s">
        <v>184</v>
      </c>
      <c r="D10796" s="119" t="s">
        <v>1309</v>
      </c>
      <c r="E10796" s="243" t="s">
        <v>1607</v>
      </c>
      <c r="F10796" s="151"/>
    </row>
    <row r="10797" spans="2:6" s="116" customFormat="1" ht="15.75" customHeight="1">
      <c r="B10797" s="121" t="s">
        <v>1711</v>
      </c>
      <c r="C10797" s="118" t="s">
        <v>40</v>
      </c>
      <c r="D10797" s="119" t="s">
        <v>180</v>
      </c>
      <c r="E10797" s="243" t="s">
        <v>1607</v>
      </c>
      <c r="F10797" s="151"/>
    </row>
    <row r="10798" spans="2:6" s="116" customFormat="1" ht="15.75" customHeight="1">
      <c r="B10798" s="121" t="s">
        <v>1711</v>
      </c>
      <c r="C10798" s="118" t="s">
        <v>40</v>
      </c>
      <c r="D10798" s="119" t="s">
        <v>180</v>
      </c>
      <c r="E10798" s="243" t="s">
        <v>1607</v>
      </c>
      <c r="F10798" s="151"/>
    </row>
    <row r="10799" spans="2:6" s="116" customFormat="1" ht="15.75" customHeight="1">
      <c r="B10799" s="121" t="s">
        <v>1711</v>
      </c>
      <c r="C10799" s="118" t="s">
        <v>2</v>
      </c>
      <c r="D10799" s="119" t="s">
        <v>1418</v>
      </c>
      <c r="E10799" s="243" t="s">
        <v>1607</v>
      </c>
      <c r="F10799" s="151"/>
    </row>
    <row r="10800" spans="2:6" s="116" customFormat="1" ht="15.75" customHeight="1">
      <c r="B10800" s="121" t="s">
        <v>1711</v>
      </c>
      <c r="C10800" s="118" t="s">
        <v>28</v>
      </c>
      <c r="D10800" s="118" t="s">
        <v>181</v>
      </c>
      <c r="E10800" s="243" t="s">
        <v>1607</v>
      </c>
      <c r="F10800" s="151"/>
    </row>
    <row r="10801" spans="2:6" s="116" customFormat="1" ht="15.75" customHeight="1">
      <c r="B10801" s="255" t="s">
        <v>1712</v>
      </c>
      <c r="C10801" s="256" t="s">
        <v>28</v>
      </c>
      <c r="D10801" s="257" t="s">
        <v>1287</v>
      </c>
      <c r="E10801" s="258" t="s">
        <v>1607</v>
      </c>
      <c r="F10801" s="151"/>
    </row>
    <row r="10802" spans="2:6" s="116" customFormat="1" ht="15.75" customHeight="1">
      <c r="B10802" s="121" t="s">
        <v>1712</v>
      </c>
      <c r="C10802" s="118" t="s">
        <v>40</v>
      </c>
      <c r="D10802" s="119" t="s">
        <v>180</v>
      </c>
      <c r="E10802" s="243" t="s">
        <v>1607</v>
      </c>
      <c r="F10802" s="151"/>
    </row>
    <row r="10803" spans="2:6" s="116" customFormat="1" ht="15.75" customHeight="1">
      <c r="B10803" s="121" t="s">
        <v>1712</v>
      </c>
      <c r="C10803" s="118" t="s">
        <v>40</v>
      </c>
      <c r="D10803" s="119" t="s">
        <v>43</v>
      </c>
      <c r="E10803" s="243" t="s">
        <v>1607</v>
      </c>
      <c r="F10803" s="151"/>
    </row>
    <row r="10804" spans="2:6" s="116" customFormat="1" ht="15.75" customHeight="1">
      <c r="B10804" s="121" t="s">
        <v>1712</v>
      </c>
      <c r="C10804" s="118" t="s">
        <v>2</v>
      </c>
      <c r="D10804" s="119" t="s">
        <v>1380</v>
      </c>
      <c r="E10804" s="243" t="s">
        <v>1607</v>
      </c>
      <c r="F10804" s="151"/>
    </row>
    <row r="10805" spans="2:6" s="116" customFormat="1" ht="15.75" customHeight="1">
      <c r="B10805" s="121" t="s">
        <v>1712</v>
      </c>
      <c r="C10805" s="118" t="s">
        <v>2</v>
      </c>
      <c r="D10805" s="119" t="s">
        <v>1380</v>
      </c>
      <c r="E10805" s="243" t="s">
        <v>1607</v>
      </c>
      <c r="F10805" s="151"/>
    </row>
    <row r="10806" spans="2:6" s="116" customFormat="1" ht="15.75" customHeight="1">
      <c r="B10806" s="121" t="s">
        <v>1712</v>
      </c>
      <c r="C10806" s="118" t="s">
        <v>28</v>
      </c>
      <c r="D10806" s="119" t="s">
        <v>549</v>
      </c>
      <c r="E10806" s="243" t="s">
        <v>1607</v>
      </c>
      <c r="F10806" s="151"/>
    </row>
    <row r="10807" spans="2:6" s="116" customFormat="1" ht="15.75" customHeight="1">
      <c r="B10807" s="121" t="s">
        <v>1712</v>
      </c>
      <c r="C10807" s="118" t="s">
        <v>18</v>
      </c>
      <c r="D10807" s="119" t="s">
        <v>1713</v>
      </c>
      <c r="E10807" s="243" t="s">
        <v>1607</v>
      </c>
      <c r="F10807" s="151"/>
    </row>
    <row r="10808" spans="2:6" s="116" customFormat="1" ht="15.75" customHeight="1">
      <c r="B10808" s="121" t="s">
        <v>1712</v>
      </c>
      <c r="C10808" s="118" t="s">
        <v>40</v>
      </c>
      <c r="D10808" s="119" t="s">
        <v>180</v>
      </c>
      <c r="E10808" s="243" t="s">
        <v>1607</v>
      </c>
      <c r="F10808" s="151"/>
    </row>
    <row r="10809" spans="2:6" s="116" customFormat="1" ht="15.75" customHeight="1">
      <c r="B10809" s="121" t="s">
        <v>1712</v>
      </c>
      <c r="C10809" s="118" t="s">
        <v>40</v>
      </c>
      <c r="D10809" s="119" t="s">
        <v>43</v>
      </c>
      <c r="E10809" s="243" t="s">
        <v>1607</v>
      </c>
      <c r="F10809" s="151"/>
    </row>
    <row r="10810" spans="2:6" s="116" customFormat="1" ht="15.75" customHeight="1">
      <c r="B10810" s="121" t="s">
        <v>1712</v>
      </c>
      <c r="C10810" s="118" t="s">
        <v>2</v>
      </c>
      <c r="D10810" s="119" t="s">
        <v>1198</v>
      </c>
      <c r="E10810" s="243" t="s">
        <v>1607</v>
      </c>
      <c r="F10810" s="151"/>
    </row>
    <row r="10811" spans="2:6" s="116" customFormat="1" ht="15.75" customHeight="1">
      <c r="B10811" s="121" t="s">
        <v>1712</v>
      </c>
      <c r="C10811" s="118" t="s">
        <v>40</v>
      </c>
      <c r="D10811" s="119" t="s">
        <v>180</v>
      </c>
      <c r="E10811" s="243" t="s">
        <v>1607</v>
      </c>
      <c r="F10811" s="151"/>
    </row>
    <row r="10812" spans="2:6" s="116" customFormat="1" ht="15.75" customHeight="1">
      <c r="B10812" s="121" t="s">
        <v>1712</v>
      </c>
      <c r="C10812" s="118" t="s">
        <v>28</v>
      </c>
      <c r="D10812" s="119" t="s">
        <v>181</v>
      </c>
      <c r="E10812" s="243" t="s">
        <v>1607</v>
      </c>
      <c r="F10812" s="151"/>
    </row>
    <row r="10813" spans="2:6" s="116" customFormat="1" ht="15.75" customHeight="1">
      <c r="B10813" s="121" t="s">
        <v>1712</v>
      </c>
      <c r="C10813" s="118" t="s">
        <v>28</v>
      </c>
      <c r="D10813" s="119" t="s">
        <v>1287</v>
      </c>
      <c r="E10813" s="243" t="s">
        <v>1607</v>
      </c>
      <c r="F10813" s="151"/>
    </row>
    <row r="10814" spans="2:6" s="116" customFormat="1" ht="15.75" customHeight="1">
      <c r="B10814" s="121" t="s">
        <v>1712</v>
      </c>
      <c r="C10814" s="118" t="s">
        <v>2</v>
      </c>
      <c r="D10814" s="119" t="s">
        <v>1380</v>
      </c>
      <c r="E10814" s="243" t="s">
        <v>1607</v>
      </c>
      <c r="F10814" s="151"/>
    </row>
    <row r="10815" spans="2:6" s="116" customFormat="1" ht="15.75" customHeight="1">
      <c r="B10815" s="121" t="s">
        <v>1712</v>
      </c>
      <c r="C10815" s="118" t="s">
        <v>94</v>
      </c>
      <c r="D10815" s="118" t="s">
        <v>1410</v>
      </c>
      <c r="E10815" s="243" t="s">
        <v>1607</v>
      </c>
      <c r="F10815" s="151"/>
    </row>
    <row r="10816" spans="2:6" s="116" customFormat="1" ht="15.75" customHeight="1">
      <c r="B10816" s="121" t="s">
        <v>1712</v>
      </c>
      <c r="C10816" s="118" t="s">
        <v>2</v>
      </c>
      <c r="D10816" s="119" t="s">
        <v>182</v>
      </c>
      <c r="E10816" s="120" t="s">
        <v>1600</v>
      </c>
      <c r="F10816" s="151"/>
    </row>
    <row r="10817" spans="2:6" s="116" customFormat="1" ht="15.75" customHeight="1">
      <c r="B10817" s="121" t="s">
        <v>1712</v>
      </c>
      <c r="C10817" s="118" t="s">
        <v>40</v>
      </c>
      <c r="D10817" s="118" t="s">
        <v>1714</v>
      </c>
      <c r="E10817" s="120" t="s">
        <v>1600</v>
      </c>
      <c r="F10817" s="151"/>
    </row>
    <row r="10818" spans="2:6" s="116" customFormat="1" ht="15.75" customHeight="1">
      <c r="B10818" s="121" t="s">
        <v>1712</v>
      </c>
      <c r="C10818" s="118" t="s">
        <v>40</v>
      </c>
      <c r="D10818" s="118" t="s">
        <v>1714</v>
      </c>
      <c r="E10818" s="120" t="s">
        <v>1600</v>
      </c>
      <c r="F10818" s="151"/>
    </row>
    <row r="10819" spans="2:6" s="116" customFormat="1" ht="15.75" customHeight="1">
      <c r="B10819" s="121" t="s">
        <v>1712</v>
      </c>
      <c r="C10819" s="118" t="s">
        <v>2</v>
      </c>
      <c r="D10819" s="119" t="s">
        <v>1198</v>
      </c>
      <c r="E10819" s="120" t="s">
        <v>1600</v>
      </c>
      <c r="F10819" s="151"/>
    </row>
    <row r="10820" spans="2:6" s="116" customFormat="1" ht="15.75" customHeight="1">
      <c r="B10820" s="121" t="s">
        <v>1712</v>
      </c>
      <c r="C10820" s="118" t="s">
        <v>40</v>
      </c>
      <c r="D10820" s="119" t="s">
        <v>1656</v>
      </c>
      <c r="E10820" s="120" t="s">
        <v>1601</v>
      </c>
      <c r="F10820" s="151"/>
    </row>
    <row r="10821" spans="2:6" s="116" customFormat="1" ht="15.75" customHeight="1">
      <c r="B10821" s="121" t="s">
        <v>1712</v>
      </c>
      <c r="C10821" s="118" t="s">
        <v>40</v>
      </c>
      <c r="D10821" s="119" t="s">
        <v>43</v>
      </c>
      <c r="E10821" s="120" t="s">
        <v>1601</v>
      </c>
      <c r="F10821" s="151"/>
    </row>
    <row r="10822" spans="2:6" s="116" customFormat="1" ht="15.75" customHeight="1">
      <c r="B10822" s="121" t="s">
        <v>1712</v>
      </c>
      <c r="C10822" s="118" t="s">
        <v>40</v>
      </c>
      <c r="D10822" s="119" t="s">
        <v>1656</v>
      </c>
      <c r="E10822" s="120" t="s">
        <v>1601</v>
      </c>
      <c r="F10822" s="151"/>
    </row>
    <row r="10823" spans="2:6" s="116" customFormat="1" ht="15.75" customHeight="1">
      <c r="B10823" s="121" t="s">
        <v>1712</v>
      </c>
      <c r="C10823" s="118" t="s">
        <v>28</v>
      </c>
      <c r="D10823" s="119" t="s">
        <v>181</v>
      </c>
      <c r="E10823" s="117" t="s">
        <v>1601</v>
      </c>
      <c r="F10823" s="151"/>
    </row>
    <row r="10824" spans="2:6" s="116" customFormat="1" ht="15.75" customHeight="1">
      <c r="B10824" s="121" t="s">
        <v>1712</v>
      </c>
      <c r="C10824" s="118" t="s">
        <v>28</v>
      </c>
      <c r="D10824" s="119" t="s">
        <v>181</v>
      </c>
      <c r="E10824" s="117" t="s">
        <v>1601</v>
      </c>
      <c r="F10824" s="151"/>
    </row>
    <row r="10825" spans="2:6" s="116" customFormat="1" ht="15.75" customHeight="1">
      <c r="B10825" s="121" t="s">
        <v>1712</v>
      </c>
      <c r="C10825" s="118" t="s">
        <v>40</v>
      </c>
      <c r="D10825" s="119" t="s">
        <v>1656</v>
      </c>
      <c r="E10825" s="117" t="s">
        <v>1601</v>
      </c>
      <c r="F10825" s="151"/>
    </row>
    <row r="10826" spans="2:6" s="116" customFormat="1" ht="15.75" customHeight="1">
      <c r="B10826" s="121" t="s">
        <v>1712</v>
      </c>
      <c r="C10826" s="118" t="s">
        <v>40</v>
      </c>
      <c r="D10826" s="119" t="s">
        <v>1656</v>
      </c>
      <c r="E10826" s="120" t="s">
        <v>1601</v>
      </c>
      <c r="F10826" s="151"/>
    </row>
    <row r="10827" spans="2:6" s="116" customFormat="1" ht="15.75" customHeight="1">
      <c r="B10827" s="121" t="s">
        <v>1712</v>
      </c>
      <c r="C10827" s="118" t="s">
        <v>40</v>
      </c>
      <c r="D10827" s="119" t="s">
        <v>43</v>
      </c>
      <c r="E10827" s="120" t="s">
        <v>1601</v>
      </c>
      <c r="F10827" s="151"/>
    </row>
    <row r="10828" spans="2:6" s="116" customFormat="1" ht="15.75" customHeight="1">
      <c r="B10828" s="121" t="s">
        <v>1712</v>
      </c>
      <c r="C10828" s="118" t="s">
        <v>2</v>
      </c>
      <c r="D10828" s="119" t="s">
        <v>182</v>
      </c>
      <c r="E10828" s="120" t="s">
        <v>1601</v>
      </c>
      <c r="F10828" s="151"/>
    </row>
    <row r="10829" spans="2:6" s="116" customFormat="1" ht="15.75" customHeight="1">
      <c r="B10829" s="121" t="s">
        <v>1712</v>
      </c>
      <c r="C10829" s="118" t="s">
        <v>40</v>
      </c>
      <c r="D10829" s="119" t="s">
        <v>43</v>
      </c>
      <c r="E10829" s="120" t="s">
        <v>1601</v>
      </c>
      <c r="F10829" s="151"/>
    </row>
    <row r="10830" spans="2:6" s="116" customFormat="1" ht="15.75" customHeight="1">
      <c r="B10830" s="121" t="s">
        <v>1712</v>
      </c>
      <c r="C10830" s="118" t="s">
        <v>155</v>
      </c>
      <c r="D10830" s="119" t="s">
        <v>1692</v>
      </c>
      <c r="E10830" s="117" t="s">
        <v>1601</v>
      </c>
      <c r="F10830" s="151"/>
    </row>
    <row r="10831" spans="2:6" s="116" customFormat="1" ht="15.75" customHeight="1">
      <c r="B10831" s="121" t="s">
        <v>1712</v>
      </c>
      <c r="C10831" s="118" t="s">
        <v>184</v>
      </c>
      <c r="D10831" s="119" t="s">
        <v>2545</v>
      </c>
      <c r="E10831" s="117" t="s">
        <v>1601</v>
      </c>
      <c r="F10831" s="151"/>
    </row>
    <row r="10832" spans="2:6" s="116" customFormat="1" ht="15.75" customHeight="1">
      <c r="B10832" s="121" t="s">
        <v>1712</v>
      </c>
      <c r="C10832" s="118" t="s">
        <v>40</v>
      </c>
      <c r="D10832" s="119" t="s">
        <v>1656</v>
      </c>
      <c r="E10832" s="117" t="s">
        <v>1601</v>
      </c>
      <c r="F10832" s="151"/>
    </row>
    <row r="10833" spans="2:6" s="116" customFormat="1" ht="15.75" customHeight="1">
      <c r="B10833" s="121" t="s">
        <v>1712</v>
      </c>
      <c r="C10833" s="118" t="s">
        <v>1154</v>
      </c>
      <c r="D10833" s="119" t="s">
        <v>1656</v>
      </c>
      <c r="E10833" s="120" t="s">
        <v>1601</v>
      </c>
      <c r="F10833" s="151"/>
    </row>
    <row r="10834" spans="2:6" s="116" customFormat="1" ht="15.75" customHeight="1">
      <c r="B10834" s="121" t="s">
        <v>1712</v>
      </c>
      <c r="C10834" s="118" t="s">
        <v>28</v>
      </c>
      <c r="D10834" s="118" t="s">
        <v>431</v>
      </c>
      <c r="E10834" s="120" t="s">
        <v>1601</v>
      </c>
      <c r="F10834" s="151"/>
    </row>
    <row r="10835" spans="2:6" s="116" customFormat="1" ht="15.75" customHeight="1">
      <c r="B10835" s="121" t="s">
        <v>1715</v>
      </c>
      <c r="C10835" s="118" t="s">
        <v>2</v>
      </c>
      <c r="D10835" s="119" t="s">
        <v>105</v>
      </c>
      <c r="E10835" s="243" t="s">
        <v>1607</v>
      </c>
      <c r="F10835" s="151"/>
    </row>
    <row r="10836" spans="2:6" s="116" customFormat="1" ht="15.75" customHeight="1">
      <c r="B10836" s="121" t="s">
        <v>1715</v>
      </c>
      <c r="C10836" s="118" t="s">
        <v>392</v>
      </c>
      <c r="D10836" s="119" t="s">
        <v>1115</v>
      </c>
      <c r="E10836" s="243" t="s">
        <v>1607</v>
      </c>
      <c r="F10836" s="151"/>
    </row>
    <row r="10837" spans="2:6" s="116" customFormat="1" ht="15.75" customHeight="1">
      <c r="B10837" s="121" t="s">
        <v>1715</v>
      </c>
      <c r="C10837" s="118" t="s">
        <v>28</v>
      </c>
      <c r="D10837" s="119" t="s">
        <v>431</v>
      </c>
      <c r="E10837" s="243" t="s">
        <v>1607</v>
      </c>
      <c r="F10837" s="151"/>
    </row>
    <row r="10838" spans="2:6" s="116" customFormat="1" ht="15.75" customHeight="1">
      <c r="B10838" s="121" t="s">
        <v>1715</v>
      </c>
      <c r="C10838" s="118" t="s">
        <v>155</v>
      </c>
      <c r="D10838" s="119" t="s">
        <v>1589</v>
      </c>
      <c r="E10838" s="243" t="s">
        <v>1607</v>
      </c>
      <c r="F10838" s="151"/>
    </row>
    <row r="10839" spans="2:6" s="116" customFormat="1" ht="15.75" customHeight="1">
      <c r="B10839" s="121" t="s">
        <v>1715</v>
      </c>
      <c r="C10839" s="118" t="s">
        <v>184</v>
      </c>
      <c r="D10839" s="119" t="s">
        <v>2546</v>
      </c>
      <c r="E10839" s="243" t="s">
        <v>1607</v>
      </c>
      <c r="F10839" s="151"/>
    </row>
    <row r="10840" spans="2:6" s="116" customFormat="1" ht="15.75" customHeight="1">
      <c r="B10840" s="121" t="s">
        <v>1715</v>
      </c>
      <c r="C10840" s="118" t="s">
        <v>28</v>
      </c>
      <c r="D10840" s="119" t="s">
        <v>431</v>
      </c>
      <c r="E10840" s="243" t="s">
        <v>1607</v>
      </c>
      <c r="F10840" s="151"/>
    </row>
    <row r="10841" spans="2:6" s="116" customFormat="1" ht="15.75" customHeight="1">
      <c r="B10841" s="121" t="s">
        <v>1715</v>
      </c>
      <c r="C10841" s="118" t="s">
        <v>28</v>
      </c>
      <c r="D10841" s="119" t="s">
        <v>1287</v>
      </c>
      <c r="E10841" s="243" t="s">
        <v>1607</v>
      </c>
      <c r="F10841" s="151"/>
    </row>
    <row r="10842" spans="2:6" s="116" customFormat="1" ht="15.75" customHeight="1">
      <c r="B10842" s="121" t="s">
        <v>1715</v>
      </c>
      <c r="C10842" s="118" t="s">
        <v>28</v>
      </c>
      <c r="D10842" s="119" t="s">
        <v>1287</v>
      </c>
      <c r="E10842" s="243" t="s">
        <v>1607</v>
      </c>
      <c r="F10842" s="151"/>
    </row>
    <row r="10843" spans="2:6" s="116" customFormat="1" ht="15.75" customHeight="1">
      <c r="B10843" s="121" t="s">
        <v>1715</v>
      </c>
      <c r="C10843" s="118" t="s">
        <v>2</v>
      </c>
      <c r="D10843" s="119" t="s">
        <v>1381</v>
      </c>
      <c r="E10843" s="243" t="s">
        <v>1607</v>
      </c>
      <c r="F10843" s="151"/>
    </row>
    <row r="10844" spans="2:6" s="116" customFormat="1" ht="15.75" customHeight="1">
      <c r="B10844" s="121" t="s">
        <v>1715</v>
      </c>
      <c r="C10844" s="118" t="s">
        <v>2</v>
      </c>
      <c r="D10844" s="119" t="s">
        <v>182</v>
      </c>
      <c r="E10844" s="243" t="s">
        <v>1607</v>
      </c>
      <c r="F10844" s="151"/>
    </row>
    <row r="10845" spans="2:6" s="116" customFormat="1" ht="15.75" customHeight="1">
      <c r="B10845" s="121" t="s">
        <v>1715</v>
      </c>
      <c r="C10845" s="118" t="s">
        <v>40</v>
      </c>
      <c r="D10845" s="119" t="s">
        <v>180</v>
      </c>
      <c r="E10845" s="243" t="s">
        <v>1607</v>
      </c>
      <c r="F10845" s="151"/>
    </row>
    <row r="10846" spans="2:6" s="116" customFormat="1" ht="15.75" customHeight="1">
      <c r="B10846" s="121" t="s">
        <v>1715</v>
      </c>
      <c r="C10846" s="118" t="s">
        <v>40</v>
      </c>
      <c r="D10846" s="119" t="s">
        <v>180</v>
      </c>
      <c r="E10846" s="243" t="s">
        <v>1607</v>
      </c>
      <c r="F10846" s="151"/>
    </row>
    <row r="10847" spans="2:6" s="116" customFormat="1" ht="15.75" customHeight="1">
      <c r="B10847" s="121" t="s">
        <v>1715</v>
      </c>
      <c r="C10847" s="118" t="s">
        <v>390</v>
      </c>
      <c r="D10847" s="119" t="s">
        <v>1427</v>
      </c>
      <c r="E10847" s="120" t="s">
        <v>1600</v>
      </c>
      <c r="F10847" s="151"/>
    </row>
    <row r="10848" spans="2:6" s="116" customFormat="1" ht="15.75" customHeight="1">
      <c r="B10848" s="121" t="s">
        <v>1715</v>
      </c>
      <c r="C10848" s="118" t="s">
        <v>40</v>
      </c>
      <c r="D10848" s="119" t="s">
        <v>180</v>
      </c>
      <c r="E10848" s="120" t="s">
        <v>1600</v>
      </c>
      <c r="F10848" s="151"/>
    </row>
    <row r="10849" spans="2:6" s="116" customFormat="1" ht="15.75" customHeight="1">
      <c r="B10849" s="121" t="s">
        <v>1715</v>
      </c>
      <c r="C10849" s="118" t="s">
        <v>956</v>
      </c>
      <c r="D10849" s="119" t="s">
        <v>1536</v>
      </c>
      <c r="E10849" s="120" t="s">
        <v>1600</v>
      </c>
      <c r="F10849" s="151"/>
    </row>
    <row r="10850" spans="2:6" s="116" customFormat="1" ht="15.75" customHeight="1">
      <c r="B10850" s="121" t="s">
        <v>1715</v>
      </c>
      <c r="C10850" s="118" t="s">
        <v>28</v>
      </c>
      <c r="D10850" s="119" t="s">
        <v>107</v>
      </c>
      <c r="E10850" s="120" t="s">
        <v>1600</v>
      </c>
      <c r="F10850" s="151"/>
    </row>
    <row r="10851" spans="2:6" s="116" customFormat="1" ht="15.75" customHeight="1">
      <c r="B10851" s="121" t="s">
        <v>1715</v>
      </c>
      <c r="C10851" s="118" t="s">
        <v>184</v>
      </c>
      <c r="D10851" s="119" t="s">
        <v>2544</v>
      </c>
      <c r="E10851" s="117" t="s">
        <v>1600</v>
      </c>
      <c r="F10851" s="151"/>
    </row>
    <row r="10852" spans="2:6" s="116" customFormat="1" ht="15.75" customHeight="1">
      <c r="B10852" s="121" t="s">
        <v>1715</v>
      </c>
      <c r="C10852" s="118" t="s">
        <v>155</v>
      </c>
      <c r="D10852" s="119" t="s">
        <v>1110</v>
      </c>
      <c r="E10852" s="117" t="s">
        <v>1600</v>
      </c>
      <c r="F10852" s="151"/>
    </row>
    <row r="10853" spans="2:6" s="116" customFormat="1" ht="15.75" customHeight="1">
      <c r="B10853" s="121" t="s">
        <v>1715</v>
      </c>
      <c r="C10853" s="118" t="s">
        <v>28</v>
      </c>
      <c r="D10853" s="119" t="s">
        <v>549</v>
      </c>
      <c r="E10853" s="117" t="s">
        <v>1600</v>
      </c>
      <c r="F10853" s="151"/>
    </row>
    <row r="10854" spans="2:6" s="116" customFormat="1" ht="15.75" customHeight="1">
      <c r="B10854" s="121" t="s">
        <v>1715</v>
      </c>
      <c r="C10854" s="118" t="s">
        <v>28</v>
      </c>
      <c r="D10854" s="119" t="s">
        <v>1277</v>
      </c>
      <c r="E10854" s="120" t="s">
        <v>1600</v>
      </c>
      <c r="F10854" s="151"/>
    </row>
    <row r="10855" spans="2:6" s="116" customFormat="1" ht="15.75" customHeight="1">
      <c r="B10855" s="121" t="s">
        <v>1715</v>
      </c>
      <c r="C10855" s="118" t="s">
        <v>28</v>
      </c>
      <c r="D10855" s="119" t="s">
        <v>1106</v>
      </c>
      <c r="E10855" s="117" t="s">
        <v>1600</v>
      </c>
      <c r="F10855" s="151"/>
    </row>
    <row r="10856" spans="2:6" s="116" customFormat="1" ht="15.75" customHeight="1">
      <c r="B10856" s="121" t="s">
        <v>1715</v>
      </c>
      <c r="C10856" s="118" t="s">
        <v>40</v>
      </c>
      <c r="D10856" s="119" t="s">
        <v>180</v>
      </c>
      <c r="E10856" s="120" t="s">
        <v>1600</v>
      </c>
      <c r="F10856" s="151"/>
    </row>
    <row r="10857" spans="2:6" s="116" customFormat="1" ht="15.75" customHeight="1">
      <c r="B10857" s="121" t="s">
        <v>1715</v>
      </c>
      <c r="C10857" s="118" t="s">
        <v>2</v>
      </c>
      <c r="D10857" s="119" t="s">
        <v>1403</v>
      </c>
      <c r="E10857" s="111" t="s">
        <v>1600</v>
      </c>
      <c r="F10857" s="151"/>
    </row>
    <row r="10858" spans="2:6" s="116" customFormat="1" ht="15.75" customHeight="1">
      <c r="B10858" s="121" t="s">
        <v>1715</v>
      </c>
      <c r="C10858" s="118" t="s">
        <v>2</v>
      </c>
      <c r="D10858" s="119" t="s">
        <v>182</v>
      </c>
      <c r="E10858" s="120" t="s">
        <v>1601</v>
      </c>
      <c r="F10858" s="151"/>
    </row>
    <row r="10859" spans="2:6" s="116" customFormat="1" ht="15.75" customHeight="1">
      <c r="B10859" s="121" t="s">
        <v>1715</v>
      </c>
      <c r="C10859" s="118" t="s">
        <v>40</v>
      </c>
      <c r="D10859" s="119" t="s">
        <v>164</v>
      </c>
      <c r="E10859" s="120" t="s">
        <v>1601</v>
      </c>
      <c r="F10859" s="151"/>
    </row>
    <row r="10860" spans="2:6" s="116" customFormat="1" ht="15.75" customHeight="1">
      <c r="B10860" s="121" t="s">
        <v>1715</v>
      </c>
      <c r="C10860" s="118" t="s">
        <v>40</v>
      </c>
      <c r="D10860" s="119" t="s">
        <v>180</v>
      </c>
      <c r="E10860" s="120" t="s">
        <v>1601</v>
      </c>
      <c r="F10860" s="151"/>
    </row>
    <row r="10861" spans="2:6" s="116" customFormat="1" ht="15.75" customHeight="1">
      <c r="B10861" s="121" t="s">
        <v>1715</v>
      </c>
      <c r="C10861" s="118" t="s">
        <v>40</v>
      </c>
      <c r="D10861" s="119" t="s">
        <v>1349</v>
      </c>
      <c r="E10861" s="120" t="s">
        <v>1601</v>
      </c>
      <c r="F10861" s="151"/>
    </row>
    <row r="10862" spans="2:6" s="116" customFormat="1" ht="15.75" customHeight="1">
      <c r="B10862" s="121" t="s">
        <v>1715</v>
      </c>
      <c r="C10862" s="118" t="s">
        <v>40</v>
      </c>
      <c r="D10862" s="119" t="s">
        <v>1656</v>
      </c>
      <c r="E10862" s="120" t="s">
        <v>1601</v>
      </c>
      <c r="F10862" s="151"/>
    </row>
    <row r="10863" spans="2:6" s="116" customFormat="1" ht="15.75" customHeight="1">
      <c r="B10863" s="121" t="s">
        <v>1715</v>
      </c>
      <c r="C10863" s="118" t="s">
        <v>28</v>
      </c>
      <c r="D10863" s="119" t="s">
        <v>181</v>
      </c>
      <c r="E10863" s="120" t="s">
        <v>1601</v>
      </c>
      <c r="F10863" s="151"/>
    </row>
    <row r="10864" spans="2:6" s="116" customFormat="1" ht="15.75" customHeight="1">
      <c r="B10864" s="121" t="s">
        <v>1715</v>
      </c>
      <c r="C10864" s="118" t="s">
        <v>28</v>
      </c>
      <c r="D10864" s="119" t="s">
        <v>181</v>
      </c>
      <c r="E10864" s="120" t="s">
        <v>1601</v>
      </c>
      <c r="F10864" s="151"/>
    </row>
    <row r="10865" spans="2:6" s="116" customFormat="1" ht="15.75" customHeight="1">
      <c r="B10865" s="121" t="s">
        <v>1715</v>
      </c>
      <c r="C10865" s="118" t="s">
        <v>184</v>
      </c>
      <c r="D10865" s="119" t="s">
        <v>2544</v>
      </c>
      <c r="E10865" s="120" t="s">
        <v>1601</v>
      </c>
      <c r="F10865" s="151"/>
    </row>
    <row r="10866" spans="2:6" s="116" customFormat="1" ht="15.75" customHeight="1">
      <c r="B10866" s="121" t="s">
        <v>1715</v>
      </c>
      <c r="C10866" s="118" t="s">
        <v>28</v>
      </c>
      <c r="D10866" s="119" t="s">
        <v>1287</v>
      </c>
      <c r="E10866" s="120" t="s">
        <v>1601</v>
      </c>
      <c r="F10866" s="151"/>
    </row>
    <row r="10867" spans="2:6" s="116" customFormat="1" ht="15.75" customHeight="1">
      <c r="B10867" s="121" t="s">
        <v>1715</v>
      </c>
      <c r="C10867" s="118" t="s">
        <v>40</v>
      </c>
      <c r="D10867" s="119" t="s">
        <v>164</v>
      </c>
      <c r="E10867" s="120" t="s">
        <v>1601</v>
      </c>
      <c r="F10867" s="151"/>
    </row>
    <row r="10868" spans="2:6" s="116" customFormat="1" ht="15.75" customHeight="1">
      <c r="B10868" s="121" t="s">
        <v>1715</v>
      </c>
      <c r="C10868" s="118" t="s">
        <v>40</v>
      </c>
      <c r="D10868" s="119" t="s">
        <v>164</v>
      </c>
      <c r="E10868" s="120" t="s">
        <v>1601</v>
      </c>
      <c r="F10868" s="151"/>
    </row>
    <row r="10869" spans="2:6" s="116" customFormat="1" ht="15.75" customHeight="1">
      <c r="B10869" s="121" t="s">
        <v>1716</v>
      </c>
      <c r="C10869" s="118" t="s">
        <v>155</v>
      </c>
      <c r="D10869" s="119" t="s">
        <v>1110</v>
      </c>
      <c r="E10869" s="120" t="s">
        <v>1600</v>
      </c>
      <c r="F10869" s="151"/>
    </row>
    <row r="10870" spans="2:6" s="116" customFormat="1" ht="15.75" customHeight="1">
      <c r="B10870" s="121" t="s">
        <v>1716</v>
      </c>
      <c r="C10870" s="118" t="s">
        <v>184</v>
      </c>
      <c r="D10870" s="119" t="s">
        <v>2550</v>
      </c>
      <c r="E10870" s="120" t="s">
        <v>1600</v>
      </c>
      <c r="F10870" s="151"/>
    </row>
    <row r="10871" spans="2:6" s="116" customFormat="1" ht="15.75" customHeight="1">
      <c r="B10871" s="121" t="s">
        <v>1716</v>
      </c>
      <c r="C10871" s="118" t="s">
        <v>40</v>
      </c>
      <c r="D10871" s="119" t="s">
        <v>180</v>
      </c>
      <c r="E10871" s="120" t="s">
        <v>1600</v>
      </c>
      <c r="F10871" s="151"/>
    </row>
    <row r="10872" spans="2:6" s="116" customFormat="1" ht="15.75" customHeight="1">
      <c r="B10872" s="121" t="s">
        <v>1716</v>
      </c>
      <c r="C10872" s="118" t="s">
        <v>40</v>
      </c>
      <c r="D10872" s="119" t="s">
        <v>43</v>
      </c>
      <c r="E10872" s="117" t="s">
        <v>1600</v>
      </c>
      <c r="F10872" s="151"/>
    </row>
    <row r="10873" spans="2:6" s="116" customFormat="1" ht="15.75" customHeight="1">
      <c r="B10873" s="121" t="s">
        <v>1716</v>
      </c>
      <c r="C10873" s="118" t="s">
        <v>40</v>
      </c>
      <c r="D10873" s="119" t="s">
        <v>43</v>
      </c>
      <c r="E10873" s="117" t="s">
        <v>1600</v>
      </c>
      <c r="F10873" s="151"/>
    </row>
    <row r="10874" spans="2:6" s="116" customFormat="1" ht="15.75" customHeight="1">
      <c r="B10874" s="121" t="s">
        <v>1716</v>
      </c>
      <c r="C10874" s="118" t="s">
        <v>40</v>
      </c>
      <c r="D10874" s="119" t="s">
        <v>43</v>
      </c>
      <c r="E10874" s="117" t="s">
        <v>1600</v>
      </c>
      <c r="F10874" s="151"/>
    </row>
    <row r="10875" spans="2:6" s="116" customFormat="1" ht="15.75" customHeight="1">
      <c r="B10875" s="121" t="s">
        <v>1716</v>
      </c>
      <c r="C10875" s="118" t="s">
        <v>40</v>
      </c>
      <c r="D10875" s="119" t="s">
        <v>180</v>
      </c>
      <c r="E10875" s="120" t="s">
        <v>1600</v>
      </c>
      <c r="F10875" s="151"/>
    </row>
    <row r="10876" spans="2:6" s="116" customFormat="1" ht="15.75" customHeight="1">
      <c r="B10876" s="121" t="s">
        <v>1716</v>
      </c>
      <c r="C10876" s="118" t="s">
        <v>28</v>
      </c>
      <c r="D10876" s="119" t="s">
        <v>431</v>
      </c>
      <c r="E10876" s="243" t="s">
        <v>1607</v>
      </c>
      <c r="F10876" s="151"/>
    </row>
    <row r="10877" spans="2:6" s="116" customFormat="1" ht="15.75" customHeight="1">
      <c r="B10877" s="121" t="s">
        <v>1716</v>
      </c>
      <c r="C10877" s="118" t="s">
        <v>392</v>
      </c>
      <c r="D10877" s="119" t="s">
        <v>1115</v>
      </c>
      <c r="E10877" s="243" t="s">
        <v>1607</v>
      </c>
      <c r="F10877" s="151"/>
    </row>
    <row r="10878" spans="2:6" s="116" customFormat="1" ht="15.75" customHeight="1">
      <c r="B10878" s="121" t="s">
        <v>1716</v>
      </c>
      <c r="C10878" s="118" t="s">
        <v>28</v>
      </c>
      <c r="D10878" s="119" t="s">
        <v>431</v>
      </c>
      <c r="E10878" s="243" t="s">
        <v>1607</v>
      </c>
      <c r="F10878" s="151"/>
    </row>
    <row r="10879" spans="2:6" s="116" customFormat="1" ht="15.75" customHeight="1">
      <c r="B10879" s="121" t="s">
        <v>1716</v>
      </c>
      <c r="C10879" s="118" t="s">
        <v>40</v>
      </c>
      <c r="D10879" s="119" t="s">
        <v>1556</v>
      </c>
      <c r="E10879" s="243" t="s">
        <v>1607</v>
      </c>
      <c r="F10879" s="151"/>
    </row>
    <row r="10880" spans="2:6" s="116" customFormat="1" ht="15.75" customHeight="1">
      <c r="B10880" s="121" t="s">
        <v>1716</v>
      </c>
      <c r="C10880" s="118" t="s">
        <v>184</v>
      </c>
      <c r="D10880" s="119" t="s">
        <v>2546</v>
      </c>
      <c r="E10880" s="243" t="s">
        <v>1607</v>
      </c>
      <c r="F10880" s="151"/>
    </row>
    <row r="10881" spans="2:6" s="116" customFormat="1" ht="15.75" customHeight="1">
      <c r="B10881" s="121" t="s">
        <v>1716</v>
      </c>
      <c r="C10881" s="118" t="s">
        <v>40</v>
      </c>
      <c r="D10881" s="119" t="s">
        <v>180</v>
      </c>
      <c r="E10881" s="243" t="s">
        <v>1607</v>
      </c>
      <c r="F10881" s="151"/>
    </row>
    <row r="10882" spans="2:6" s="116" customFormat="1" ht="15.75" customHeight="1">
      <c r="B10882" s="121" t="s">
        <v>1716</v>
      </c>
      <c r="C10882" s="118" t="s">
        <v>28</v>
      </c>
      <c r="D10882" s="119" t="s">
        <v>1287</v>
      </c>
      <c r="E10882" s="243" t="s">
        <v>1607</v>
      </c>
      <c r="F10882" s="151"/>
    </row>
    <row r="10883" spans="2:6" s="116" customFormat="1" ht="15.75" customHeight="1">
      <c r="B10883" s="121" t="s">
        <v>1716</v>
      </c>
      <c r="C10883" s="118" t="s">
        <v>2</v>
      </c>
      <c r="D10883" s="119" t="s">
        <v>182</v>
      </c>
      <c r="E10883" s="243" t="s">
        <v>1607</v>
      </c>
      <c r="F10883" s="151"/>
    </row>
    <row r="10884" spans="2:6" s="116" customFormat="1" ht="15.75" customHeight="1">
      <c r="B10884" s="121" t="s">
        <v>1716</v>
      </c>
      <c r="C10884" s="118" t="s">
        <v>40</v>
      </c>
      <c r="D10884" s="119" t="s">
        <v>180</v>
      </c>
      <c r="E10884" s="243" t="s">
        <v>1607</v>
      </c>
      <c r="F10884" s="151"/>
    </row>
    <row r="10885" spans="2:6" s="116" customFormat="1" ht="15.75" customHeight="1">
      <c r="B10885" s="121" t="s">
        <v>1716</v>
      </c>
      <c r="C10885" s="118" t="s">
        <v>2</v>
      </c>
      <c r="D10885" s="119" t="s">
        <v>182</v>
      </c>
      <c r="E10885" s="243" t="s">
        <v>1607</v>
      </c>
      <c r="F10885" s="151"/>
    </row>
    <row r="10886" spans="2:6" s="116" customFormat="1" ht="15.75" customHeight="1">
      <c r="B10886" s="121" t="s">
        <v>1716</v>
      </c>
      <c r="C10886" s="118" t="s">
        <v>40</v>
      </c>
      <c r="D10886" s="119" t="s">
        <v>1656</v>
      </c>
      <c r="E10886" s="243" t="s">
        <v>1607</v>
      </c>
      <c r="F10886" s="151"/>
    </row>
    <row r="10887" spans="2:6" s="116" customFormat="1" ht="15.75" customHeight="1">
      <c r="B10887" s="121" t="s">
        <v>1716</v>
      </c>
      <c r="C10887" s="118" t="s">
        <v>40</v>
      </c>
      <c r="D10887" s="119" t="s">
        <v>43</v>
      </c>
      <c r="E10887" s="120" t="s">
        <v>1655</v>
      </c>
      <c r="F10887" s="151"/>
    </row>
    <row r="10888" spans="2:6" s="116" customFormat="1" ht="15.75" customHeight="1">
      <c r="B10888" s="121" t="s">
        <v>1716</v>
      </c>
      <c r="C10888" s="118" t="s">
        <v>956</v>
      </c>
      <c r="D10888" s="119" t="s">
        <v>1536</v>
      </c>
      <c r="E10888" s="120" t="s">
        <v>1655</v>
      </c>
      <c r="F10888" s="151"/>
    </row>
    <row r="10889" spans="2:6" s="116" customFormat="1" ht="15.75" customHeight="1">
      <c r="B10889" s="121" t="s">
        <v>1716</v>
      </c>
      <c r="C10889" s="118" t="s">
        <v>28</v>
      </c>
      <c r="D10889" s="119" t="s">
        <v>107</v>
      </c>
      <c r="E10889" s="120" t="s">
        <v>1655</v>
      </c>
      <c r="F10889" s="151"/>
    </row>
    <row r="10890" spans="2:6" s="116" customFormat="1" ht="15.75" customHeight="1">
      <c r="B10890" s="121" t="s">
        <v>1716</v>
      </c>
      <c r="C10890" s="118" t="s">
        <v>184</v>
      </c>
      <c r="D10890" s="119" t="s">
        <v>2544</v>
      </c>
      <c r="E10890" s="120" t="s">
        <v>1655</v>
      </c>
      <c r="F10890" s="151"/>
    </row>
    <row r="10891" spans="2:6" s="116" customFormat="1" ht="15.75" customHeight="1">
      <c r="B10891" s="121" t="s">
        <v>1716</v>
      </c>
      <c r="C10891" s="118" t="s">
        <v>155</v>
      </c>
      <c r="D10891" s="119" t="s">
        <v>1110</v>
      </c>
      <c r="E10891" s="120" t="s">
        <v>1655</v>
      </c>
      <c r="F10891" s="151"/>
    </row>
    <row r="10892" spans="2:6" s="116" customFormat="1" ht="15.75" customHeight="1">
      <c r="B10892" s="121" t="s">
        <v>1716</v>
      </c>
      <c r="C10892" s="118" t="s">
        <v>28</v>
      </c>
      <c r="D10892" s="119" t="s">
        <v>549</v>
      </c>
      <c r="E10892" s="120" t="s">
        <v>1655</v>
      </c>
      <c r="F10892" s="151"/>
    </row>
    <row r="10893" spans="2:6" s="116" customFormat="1" ht="15.75" customHeight="1">
      <c r="B10893" s="121" t="s">
        <v>1716</v>
      </c>
      <c r="C10893" s="118" t="s">
        <v>28</v>
      </c>
      <c r="D10893" s="119" t="s">
        <v>1277</v>
      </c>
      <c r="E10893" s="120" t="s">
        <v>1655</v>
      </c>
      <c r="F10893" s="151"/>
    </row>
    <row r="10894" spans="2:6" s="116" customFormat="1" ht="15.75" customHeight="1">
      <c r="B10894" s="121" t="s">
        <v>1716</v>
      </c>
      <c r="C10894" s="118" t="s">
        <v>28</v>
      </c>
      <c r="D10894" s="119" t="s">
        <v>1106</v>
      </c>
      <c r="E10894" s="120" t="s">
        <v>1655</v>
      </c>
      <c r="F10894" s="151"/>
    </row>
    <row r="10895" spans="2:6" s="116" customFormat="1" ht="15.75" customHeight="1">
      <c r="B10895" s="121" t="s">
        <v>1716</v>
      </c>
      <c r="C10895" s="118" t="s">
        <v>40</v>
      </c>
      <c r="D10895" s="119" t="s">
        <v>180</v>
      </c>
      <c r="E10895" s="120" t="s">
        <v>1655</v>
      </c>
      <c r="F10895" s="151"/>
    </row>
    <row r="10896" spans="2:6" s="116" customFormat="1" ht="15.75" customHeight="1">
      <c r="B10896" s="121" t="s">
        <v>1716</v>
      </c>
      <c r="C10896" s="118" t="s">
        <v>2</v>
      </c>
      <c r="D10896" s="119" t="s">
        <v>1403</v>
      </c>
      <c r="E10896" s="120" t="s">
        <v>1655</v>
      </c>
      <c r="F10896" s="151"/>
    </row>
    <row r="10897" spans="2:6" s="116" customFormat="1" ht="15.75" customHeight="1">
      <c r="B10897" s="121" t="s">
        <v>1716</v>
      </c>
      <c r="C10897" s="118" t="s">
        <v>2</v>
      </c>
      <c r="D10897" s="119" t="s">
        <v>182</v>
      </c>
      <c r="E10897" s="120" t="s">
        <v>1655</v>
      </c>
      <c r="F10897" s="151"/>
    </row>
    <row r="10898" spans="2:6" s="116" customFormat="1" ht="15.75" customHeight="1">
      <c r="B10898" s="121" t="s">
        <v>1716</v>
      </c>
      <c r="C10898" s="118" t="s">
        <v>40</v>
      </c>
      <c r="D10898" s="119" t="s">
        <v>164</v>
      </c>
      <c r="E10898" s="250" t="s">
        <v>1655</v>
      </c>
      <c r="F10898" s="151"/>
    </row>
    <row r="10899" spans="2:6" s="116" customFormat="1" ht="15.75" customHeight="1">
      <c r="B10899" s="121" t="s">
        <v>1717</v>
      </c>
      <c r="C10899" s="118" t="s">
        <v>40</v>
      </c>
      <c r="D10899" s="119" t="s">
        <v>43</v>
      </c>
      <c r="E10899" s="120" t="s">
        <v>1600</v>
      </c>
      <c r="F10899" s="151"/>
    </row>
    <row r="10900" spans="2:6" s="116" customFormat="1" ht="15.75" customHeight="1">
      <c r="B10900" s="121" t="s">
        <v>1717</v>
      </c>
      <c r="C10900" s="118" t="s">
        <v>40</v>
      </c>
      <c r="D10900" s="119" t="s">
        <v>180</v>
      </c>
      <c r="E10900" s="120" t="s">
        <v>1600</v>
      </c>
      <c r="F10900" s="151"/>
    </row>
    <row r="10901" spans="2:6" s="116" customFormat="1" ht="15.75" customHeight="1">
      <c r="B10901" s="121" t="s">
        <v>1717</v>
      </c>
      <c r="C10901" s="118" t="s">
        <v>392</v>
      </c>
      <c r="D10901" s="119" t="s">
        <v>1115</v>
      </c>
      <c r="E10901" s="120" t="s">
        <v>1600</v>
      </c>
      <c r="F10901" s="151"/>
    </row>
    <row r="10902" spans="2:6" s="116" customFormat="1" ht="15.75" customHeight="1">
      <c r="B10902" s="121" t="s">
        <v>1717</v>
      </c>
      <c r="C10902" s="118" t="s">
        <v>28</v>
      </c>
      <c r="D10902" s="119" t="s">
        <v>107</v>
      </c>
      <c r="E10902" s="117" t="s">
        <v>1600</v>
      </c>
      <c r="F10902" s="151"/>
    </row>
    <row r="10903" spans="2:6" s="116" customFormat="1" ht="15.75" customHeight="1">
      <c r="B10903" s="121" t="s">
        <v>1717</v>
      </c>
      <c r="C10903" s="118" t="s">
        <v>40</v>
      </c>
      <c r="D10903" s="119" t="s">
        <v>43</v>
      </c>
      <c r="E10903" s="117" t="s">
        <v>1600</v>
      </c>
      <c r="F10903" s="151"/>
    </row>
    <row r="10904" spans="2:6" s="116" customFormat="1" ht="15.75" customHeight="1">
      <c r="B10904" s="121" t="s">
        <v>1717</v>
      </c>
      <c r="C10904" s="118" t="s">
        <v>40</v>
      </c>
      <c r="D10904" s="119" t="s">
        <v>180</v>
      </c>
      <c r="E10904" s="117" t="s">
        <v>1600</v>
      </c>
      <c r="F10904" s="151"/>
    </row>
    <row r="10905" spans="2:6" s="116" customFormat="1" ht="15.75" customHeight="1">
      <c r="B10905" s="121" t="s">
        <v>1717</v>
      </c>
      <c r="C10905" s="118" t="s">
        <v>392</v>
      </c>
      <c r="D10905" s="119" t="s">
        <v>1115</v>
      </c>
      <c r="E10905" s="120" t="s">
        <v>1600</v>
      </c>
      <c r="F10905" s="151"/>
    </row>
    <row r="10906" spans="2:6" s="116" customFormat="1" ht="15.75" customHeight="1">
      <c r="B10906" s="121" t="s">
        <v>1717</v>
      </c>
      <c r="C10906" s="118" t="s">
        <v>40</v>
      </c>
      <c r="D10906" s="119" t="s">
        <v>1349</v>
      </c>
      <c r="E10906" s="117" t="s">
        <v>1600</v>
      </c>
      <c r="F10906" s="151"/>
    </row>
    <row r="10907" spans="2:6" s="116" customFormat="1" ht="15.75" customHeight="1">
      <c r="B10907" s="121" t="s">
        <v>1717</v>
      </c>
      <c r="C10907" s="118" t="s">
        <v>40</v>
      </c>
      <c r="D10907" s="119" t="s">
        <v>180</v>
      </c>
      <c r="E10907" s="120" t="s">
        <v>1600</v>
      </c>
      <c r="F10907" s="151"/>
    </row>
    <row r="10908" spans="2:6" s="116" customFormat="1" ht="15.75" customHeight="1">
      <c r="B10908" s="121" t="s">
        <v>1717</v>
      </c>
      <c r="C10908" s="118" t="s">
        <v>40</v>
      </c>
      <c r="D10908" s="119" t="s">
        <v>43</v>
      </c>
      <c r="E10908" s="243" t="s">
        <v>1601</v>
      </c>
      <c r="F10908" s="151"/>
    </row>
    <row r="10909" spans="2:6" s="116" customFormat="1" ht="15.75" customHeight="1">
      <c r="B10909" s="121" t="s">
        <v>1717</v>
      </c>
      <c r="C10909" s="118" t="s">
        <v>2</v>
      </c>
      <c r="D10909" s="119" t="s">
        <v>1381</v>
      </c>
      <c r="E10909" s="243" t="s">
        <v>1601</v>
      </c>
      <c r="F10909" s="151"/>
    </row>
    <row r="10910" spans="2:6" s="116" customFormat="1" ht="15.75" customHeight="1">
      <c r="B10910" s="121" t="s">
        <v>1717</v>
      </c>
      <c r="C10910" s="118" t="s">
        <v>2</v>
      </c>
      <c r="D10910" s="119" t="s">
        <v>182</v>
      </c>
      <c r="E10910" s="243" t="s">
        <v>1601</v>
      </c>
      <c r="F10910" s="151"/>
    </row>
    <row r="10911" spans="2:6" s="116" customFormat="1" ht="15.75" customHeight="1">
      <c r="B10911" s="121" t="s">
        <v>1717</v>
      </c>
      <c r="C10911" s="118" t="s">
        <v>40</v>
      </c>
      <c r="D10911" s="119" t="s">
        <v>1656</v>
      </c>
      <c r="E10911" s="243" t="s">
        <v>1601</v>
      </c>
      <c r="F10911" s="151"/>
    </row>
    <row r="10912" spans="2:6" s="116" customFormat="1" ht="15.75" customHeight="1">
      <c r="B10912" s="121" t="s">
        <v>1717</v>
      </c>
      <c r="C10912" s="118" t="s">
        <v>40</v>
      </c>
      <c r="D10912" s="119" t="s">
        <v>1656</v>
      </c>
      <c r="E10912" s="243" t="s">
        <v>1601</v>
      </c>
      <c r="F10912" s="151"/>
    </row>
    <row r="10913" spans="2:6" s="116" customFormat="1" ht="15.75" customHeight="1">
      <c r="B10913" s="121" t="s">
        <v>1717</v>
      </c>
      <c r="C10913" s="118" t="s">
        <v>390</v>
      </c>
      <c r="D10913" s="119" t="s">
        <v>1427</v>
      </c>
      <c r="E10913" s="243" t="s">
        <v>1601</v>
      </c>
      <c r="F10913" s="151"/>
    </row>
    <row r="10914" spans="2:6" s="116" customFormat="1" ht="15.75" customHeight="1">
      <c r="B10914" s="121" t="s">
        <v>1717</v>
      </c>
      <c r="C10914" s="118" t="s">
        <v>40</v>
      </c>
      <c r="D10914" s="119" t="s">
        <v>1656</v>
      </c>
      <c r="E10914" s="243" t="s">
        <v>1601</v>
      </c>
      <c r="F10914" s="151"/>
    </row>
    <row r="10915" spans="2:6" s="116" customFormat="1" ht="15.75" customHeight="1">
      <c r="B10915" s="121" t="s">
        <v>1717</v>
      </c>
      <c r="C10915" s="118" t="s">
        <v>956</v>
      </c>
      <c r="D10915" s="119" t="s">
        <v>1536</v>
      </c>
      <c r="E10915" s="243" t="s">
        <v>1601</v>
      </c>
      <c r="F10915" s="151"/>
    </row>
    <row r="10916" spans="2:6" s="116" customFormat="1" ht="15.75" customHeight="1">
      <c r="B10916" s="121" t="s">
        <v>1717</v>
      </c>
      <c r="C10916" s="118" t="s">
        <v>28</v>
      </c>
      <c r="D10916" s="119" t="s">
        <v>107</v>
      </c>
      <c r="E10916" s="243" t="s">
        <v>1601</v>
      </c>
      <c r="F10916" s="151"/>
    </row>
    <row r="10917" spans="2:6" s="116" customFormat="1" ht="15.75" customHeight="1">
      <c r="B10917" s="121" t="s">
        <v>1717</v>
      </c>
      <c r="C10917" s="118" t="s">
        <v>28</v>
      </c>
      <c r="D10917" s="119" t="s">
        <v>549</v>
      </c>
      <c r="E10917" s="243" t="s">
        <v>1601</v>
      </c>
      <c r="F10917" s="151"/>
    </row>
    <row r="10918" spans="2:6" s="116" customFormat="1" ht="15.75" customHeight="1">
      <c r="B10918" s="121" t="s">
        <v>1717</v>
      </c>
      <c r="C10918" s="118" t="s">
        <v>40</v>
      </c>
      <c r="D10918" s="119" t="s">
        <v>43</v>
      </c>
      <c r="E10918" s="243" t="s">
        <v>1601</v>
      </c>
      <c r="F10918" s="151"/>
    </row>
    <row r="10919" spans="2:6" s="116" customFormat="1" ht="15.75" customHeight="1">
      <c r="B10919" s="121" t="s">
        <v>1717</v>
      </c>
      <c r="C10919" s="118" t="s">
        <v>40</v>
      </c>
      <c r="D10919" s="119" t="s">
        <v>180</v>
      </c>
      <c r="E10919" s="24" t="s">
        <v>1597</v>
      </c>
      <c r="F10919" s="151"/>
    </row>
    <row r="10920" spans="2:6" s="116" customFormat="1" ht="15.75" customHeight="1">
      <c r="B10920" s="121" t="s">
        <v>1717</v>
      </c>
      <c r="C10920" s="118" t="s">
        <v>2</v>
      </c>
      <c r="D10920" s="119" t="s">
        <v>105</v>
      </c>
      <c r="E10920" s="24" t="s">
        <v>1597</v>
      </c>
      <c r="F10920" s="151"/>
    </row>
    <row r="10921" spans="2:6" s="116" customFormat="1" ht="15.75" customHeight="1">
      <c r="B10921" s="121" t="s">
        <v>1717</v>
      </c>
      <c r="C10921" s="118" t="s">
        <v>2</v>
      </c>
      <c r="D10921" s="119" t="s">
        <v>106</v>
      </c>
      <c r="E10921" s="24" t="s">
        <v>1597</v>
      </c>
      <c r="F10921" s="151"/>
    </row>
    <row r="10922" spans="2:6" s="116" customFormat="1" ht="15.75" customHeight="1">
      <c r="B10922" s="121" t="s">
        <v>1717</v>
      </c>
      <c r="C10922" s="118" t="s">
        <v>40</v>
      </c>
      <c r="D10922" s="119" t="s">
        <v>1718</v>
      </c>
      <c r="E10922" s="24" t="s">
        <v>1597</v>
      </c>
      <c r="F10922" s="151"/>
    </row>
    <row r="10923" spans="2:6" s="116" customFormat="1" ht="15.75" customHeight="1">
      <c r="B10923" s="121" t="s">
        <v>1717</v>
      </c>
      <c r="C10923" s="118" t="s">
        <v>28</v>
      </c>
      <c r="D10923" s="119" t="s">
        <v>181</v>
      </c>
      <c r="E10923" s="24" t="s">
        <v>1597</v>
      </c>
      <c r="F10923" s="151"/>
    </row>
    <row r="10924" spans="2:6" s="116" customFormat="1" ht="15.75" customHeight="1">
      <c r="B10924" s="121" t="s">
        <v>1717</v>
      </c>
      <c r="C10924" s="118" t="s">
        <v>28</v>
      </c>
      <c r="D10924" s="119" t="s">
        <v>181</v>
      </c>
      <c r="E10924" s="24" t="s">
        <v>1597</v>
      </c>
      <c r="F10924" s="151"/>
    </row>
    <row r="10925" spans="2:6" s="116" customFormat="1" ht="15.75" customHeight="1">
      <c r="B10925" s="121" t="s">
        <v>1717</v>
      </c>
      <c r="C10925" s="118" t="s">
        <v>28</v>
      </c>
      <c r="D10925" s="119" t="s">
        <v>1287</v>
      </c>
      <c r="E10925" s="24" t="s">
        <v>1597</v>
      </c>
      <c r="F10925" s="151"/>
    </row>
    <row r="10926" spans="2:6" s="116" customFormat="1" ht="15.75" customHeight="1">
      <c r="B10926" s="121" t="s">
        <v>1717</v>
      </c>
      <c r="C10926" s="118" t="s">
        <v>40</v>
      </c>
      <c r="D10926" s="119" t="s">
        <v>1718</v>
      </c>
      <c r="E10926" s="24" t="s">
        <v>1597</v>
      </c>
      <c r="F10926" s="151"/>
    </row>
    <row r="10927" spans="2:6" s="116" customFormat="1" ht="15.75" customHeight="1">
      <c r="B10927" s="121" t="s">
        <v>1717</v>
      </c>
      <c r="C10927" s="118" t="s">
        <v>2</v>
      </c>
      <c r="D10927" s="119" t="s">
        <v>1719</v>
      </c>
      <c r="E10927" s="24" t="s">
        <v>1597</v>
      </c>
      <c r="F10927" s="151"/>
    </row>
    <row r="10928" spans="2:6" s="116" customFormat="1" ht="15.75" customHeight="1">
      <c r="B10928" s="121" t="s">
        <v>1717</v>
      </c>
      <c r="C10928" s="118" t="s">
        <v>184</v>
      </c>
      <c r="D10928" s="119" t="s">
        <v>62</v>
      </c>
      <c r="E10928" s="24" t="s">
        <v>1597</v>
      </c>
      <c r="F10928" s="151"/>
    </row>
    <row r="10929" spans="2:6" s="116" customFormat="1" ht="15.75" customHeight="1">
      <c r="B10929" s="121" t="s">
        <v>1717</v>
      </c>
      <c r="C10929" s="118" t="s">
        <v>40</v>
      </c>
      <c r="D10929" s="119" t="s">
        <v>43</v>
      </c>
      <c r="E10929" s="24" t="s">
        <v>1597</v>
      </c>
      <c r="F10929" s="151"/>
    </row>
    <row r="10930" spans="2:6" s="116" customFormat="1" ht="15.75" customHeight="1">
      <c r="B10930" s="121" t="s">
        <v>1720</v>
      </c>
      <c r="C10930" s="118" t="s">
        <v>40</v>
      </c>
      <c r="D10930" s="119" t="s">
        <v>43</v>
      </c>
      <c r="E10930" s="243" t="s">
        <v>1607</v>
      </c>
      <c r="F10930" s="151"/>
    </row>
    <row r="10931" spans="2:6" s="116" customFormat="1" ht="15.75" customHeight="1">
      <c r="B10931" s="121" t="s">
        <v>1720</v>
      </c>
      <c r="C10931" s="118" t="s">
        <v>28</v>
      </c>
      <c r="D10931" s="119" t="s">
        <v>549</v>
      </c>
      <c r="E10931" s="243" t="s">
        <v>1607</v>
      </c>
      <c r="F10931" s="151"/>
    </row>
    <row r="10932" spans="2:6" s="116" customFormat="1" ht="15.75" customHeight="1">
      <c r="B10932" s="121" t="s">
        <v>1720</v>
      </c>
      <c r="C10932" s="118" t="s">
        <v>28</v>
      </c>
      <c r="D10932" s="119" t="s">
        <v>431</v>
      </c>
      <c r="E10932" s="243" t="s">
        <v>1607</v>
      </c>
      <c r="F10932" s="151"/>
    </row>
    <row r="10933" spans="2:6" s="116" customFormat="1" ht="15.75" customHeight="1">
      <c r="B10933" s="121" t="s">
        <v>1720</v>
      </c>
      <c r="C10933" s="118" t="s">
        <v>28</v>
      </c>
      <c r="D10933" s="119" t="s">
        <v>126</v>
      </c>
      <c r="E10933" s="243" t="s">
        <v>1607</v>
      </c>
      <c r="F10933" s="151"/>
    </row>
    <row r="10934" spans="2:6" s="116" customFormat="1" ht="15.75" customHeight="1">
      <c r="B10934" s="121" t="s">
        <v>1720</v>
      </c>
      <c r="C10934" s="118" t="s">
        <v>40</v>
      </c>
      <c r="D10934" s="119" t="s">
        <v>180</v>
      </c>
      <c r="E10934" s="243" t="s">
        <v>1607</v>
      </c>
      <c r="F10934" s="151"/>
    </row>
    <row r="10935" spans="2:6" s="116" customFormat="1" ht="15.75" customHeight="1">
      <c r="B10935" s="121" t="s">
        <v>1720</v>
      </c>
      <c r="C10935" s="118" t="s">
        <v>40</v>
      </c>
      <c r="D10935" s="119" t="s">
        <v>180</v>
      </c>
      <c r="E10935" s="243" t="s">
        <v>1607</v>
      </c>
      <c r="F10935" s="151"/>
    </row>
    <row r="10936" spans="2:6" s="116" customFormat="1" ht="15.75" customHeight="1">
      <c r="B10936" s="121" t="s">
        <v>1720</v>
      </c>
      <c r="C10936" s="118" t="s">
        <v>40</v>
      </c>
      <c r="D10936" s="119" t="s">
        <v>43</v>
      </c>
      <c r="E10936" s="243" t="s">
        <v>1607</v>
      </c>
      <c r="F10936" s="151"/>
    </row>
    <row r="10937" spans="2:6" s="116" customFormat="1" ht="15.75" customHeight="1">
      <c r="B10937" s="121" t="s">
        <v>1720</v>
      </c>
      <c r="C10937" s="118" t="s">
        <v>28</v>
      </c>
      <c r="D10937" s="119" t="s">
        <v>431</v>
      </c>
      <c r="E10937" s="243" t="s">
        <v>1607</v>
      </c>
      <c r="F10937" s="151"/>
    </row>
    <row r="10938" spans="2:6" s="116" customFormat="1" ht="15.75" customHeight="1">
      <c r="B10938" s="121" t="s">
        <v>1720</v>
      </c>
      <c r="C10938" s="118" t="s">
        <v>184</v>
      </c>
      <c r="D10938" s="119" t="s">
        <v>62</v>
      </c>
      <c r="E10938" s="243" t="s">
        <v>1607</v>
      </c>
      <c r="F10938" s="151"/>
    </row>
    <row r="10939" spans="2:6" s="116" customFormat="1" ht="15.75" customHeight="1">
      <c r="B10939" s="121" t="s">
        <v>1720</v>
      </c>
      <c r="C10939" s="118" t="s">
        <v>2</v>
      </c>
      <c r="D10939" s="119" t="s">
        <v>182</v>
      </c>
      <c r="E10939" s="243" t="s">
        <v>1607</v>
      </c>
      <c r="F10939" s="151"/>
    </row>
    <row r="10940" spans="2:6" s="116" customFormat="1" ht="15.75" customHeight="1">
      <c r="B10940" s="121" t="s">
        <v>1720</v>
      </c>
      <c r="C10940" s="118" t="s">
        <v>28</v>
      </c>
      <c r="D10940" s="119" t="s">
        <v>431</v>
      </c>
      <c r="E10940" s="243" t="s">
        <v>1607</v>
      </c>
      <c r="F10940" s="151"/>
    </row>
    <row r="10941" spans="2:6" s="116" customFormat="1" ht="15.75" customHeight="1">
      <c r="B10941" s="121" t="s">
        <v>1720</v>
      </c>
      <c r="C10941" s="118" t="s">
        <v>40</v>
      </c>
      <c r="D10941" s="119" t="s">
        <v>180</v>
      </c>
      <c r="E10941" s="120" t="s">
        <v>1600</v>
      </c>
      <c r="F10941" s="151"/>
    </row>
    <row r="10942" spans="2:6" s="116" customFormat="1" ht="15.75" customHeight="1">
      <c r="B10942" s="121" t="s">
        <v>1720</v>
      </c>
      <c r="C10942" s="118" t="s">
        <v>28</v>
      </c>
      <c r="D10942" s="119" t="s">
        <v>1187</v>
      </c>
      <c r="E10942" s="120" t="s">
        <v>1600</v>
      </c>
      <c r="F10942" s="151"/>
    </row>
    <row r="10943" spans="2:6" s="116" customFormat="1" ht="15.75" customHeight="1">
      <c r="B10943" s="121" t="s">
        <v>1720</v>
      </c>
      <c r="C10943" s="118" t="s">
        <v>184</v>
      </c>
      <c r="D10943" s="119" t="s">
        <v>2544</v>
      </c>
      <c r="E10943" s="120" t="s">
        <v>1600</v>
      </c>
      <c r="F10943" s="151"/>
    </row>
    <row r="10944" spans="2:6" s="116" customFormat="1" ht="15.75" customHeight="1">
      <c r="B10944" s="121" t="s">
        <v>1720</v>
      </c>
      <c r="C10944" s="118" t="s">
        <v>40</v>
      </c>
      <c r="D10944" s="119" t="s">
        <v>180</v>
      </c>
      <c r="E10944" s="117" t="s">
        <v>1600</v>
      </c>
      <c r="F10944" s="151"/>
    </row>
    <row r="10945" spans="2:6" s="116" customFormat="1" ht="15.75" customHeight="1">
      <c r="B10945" s="121" t="s">
        <v>1720</v>
      </c>
      <c r="C10945" s="118" t="s">
        <v>155</v>
      </c>
      <c r="D10945" s="119" t="s">
        <v>1110</v>
      </c>
      <c r="E10945" s="117" t="s">
        <v>1600</v>
      </c>
      <c r="F10945" s="151"/>
    </row>
    <row r="10946" spans="2:6" s="116" customFormat="1" ht="15.75" customHeight="1">
      <c r="B10946" s="121" t="s">
        <v>1720</v>
      </c>
      <c r="C10946" s="118" t="s">
        <v>40</v>
      </c>
      <c r="D10946" s="119" t="s">
        <v>1349</v>
      </c>
      <c r="E10946" s="117" t="s">
        <v>1600</v>
      </c>
      <c r="F10946" s="151"/>
    </row>
    <row r="10947" spans="2:6" s="116" customFormat="1" ht="15.75" customHeight="1">
      <c r="B10947" s="121" t="s">
        <v>1721</v>
      </c>
      <c r="C10947" s="118" t="s">
        <v>184</v>
      </c>
      <c r="D10947" s="119" t="s">
        <v>2545</v>
      </c>
      <c r="E10947" s="120" t="s">
        <v>1601</v>
      </c>
      <c r="F10947" s="151"/>
    </row>
    <row r="10948" spans="2:6" s="116" customFormat="1" ht="15.75" customHeight="1">
      <c r="B10948" s="121" t="s">
        <v>1721</v>
      </c>
      <c r="C10948" s="118" t="s">
        <v>28</v>
      </c>
      <c r="D10948" s="119" t="s">
        <v>181</v>
      </c>
      <c r="E10948" s="120" t="s">
        <v>1601</v>
      </c>
      <c r="F10948" s="151"/>
    </row>
    <row r="10949" spans="2:6" s="116" customFormat="1" ht="15.75" customHeight="1">
      <c r="B10949" s="121" t="s">
        <v>1721</v>
      </c>
      <c r="C10949" s="118" t="s">
        <v>40</v>
      </c>
      <c r="D10949" s="119" t="s">
        <v>1656</v>
      </c>
      <c r="E10949" s="120" t="s">
        <v>1601</v>
      </c>
      <c r="F10949" s="151"/>
    </row>
    <row r="10950" spans="2:6" s="116" customFormat="1" ht="15.75" customHeight="1">
      <c r="B10950" s="121" t="s">
        <v>1721</v>
      </c>
      <c r="C10950" s="118" t="s">
        <v>2</v>
      </c>
      <c r="D10950" s="119" t="s">
        <v>1380</v>
      </c>
      <c r="E10950" s="120" t="s">
        <v>1601</v>
      </c>
      <c r="F10950" s="151"/>
    </row>
    <row r="10951" spans="2:6" s="116" customFormat="1" ht="15.75" customHeight="1">
      <c r="B10951" s="121" t="s">
        <v>1721</v>
      </c>
      <c r="C10951" s="118" t="s">
        <v>94</v>
      </c>
      <c r="D10951" s="118" t="s">
        <v>1410</v>
      </c>
      <c r="E10951" s="120" t="s">
        <v>1601</v>
      </c>
      <c r="F10951" s="151"/>
    </row>
    <row r="10952" spans="2:6" s="116" customFormat="1" ht="15.75" customHeight="1">
      <c r="B10952" s="121" t="s">
        <v>1721</v>
      </c>
      <c r="C10952" s="118" t="s">
        <v>2</v>
      </c>
      <c r="D10952" s="119" t="s">
        <v>182</v>
      </c>
      <c r="E10952" s="120" t="s">
        <v>1601</v>
      </c>
      <c r="F10952" s="151"/>
    </row>
    <row r="10953" spans="2:6" s="116" customFormat="1" ht="15.75" customHeight="1">
      <c r="B10953" s="121" t="s">
        <v>1721</v>
      </c>
      <c r="C10953" s="118" t="s">
        <v>40</v>
      </c>
      <c r="D10953" s="118" t="s">
        <v>1714</v>
      </c>
      <c r="E10953" s="120" t="s">
        <v>1601</v>
      </c>
      <c r="F10953" s="151"/>
    </row>
    <row r="10954" spans="2:6" s="116" customFormat="1" ht="15.75" customHeight="1">
      <c r="B10954" s="121" t="s">
        <v>1721</v>
      </c>
      <c r="C10954" s="118" t="s">
        <v>40</v>
      </c>
      <c r="D10954" s="118" t="s">
        <v>1714</v>
      </c>
      <c r="E10954" s="120" t="s">
        <v>1601</v>
      </c>
      <c r="F10954" s="151"/>
    </row>
    <row r="10955" spans="2:6" s="116" customFormat="1" ht="15.75" customHeight="1">
      <c r="B10955" s="121" t="s">
        <v>1721</v>
      </c>
      <c r="C10955" s="118" t="s">
        <v>2</v>
      </c>
      <c r="D10955" s="119" t="s">
        <v>1198</v>
      </c>
      <c r="E10955" s="120" t="s">
        <v>1601</v>
      </c>
      <c r="F10955" s="151"/>
    </row>
    <row r="10956" spans="2:6" s="116" customFormat="1" ht="15.75" customHeight="1">
      <c r="B10956" s="121" t="s">
        <v>1722</v>
      </c>
      <c r="C10956" s="118" t="s">
        <v>40</v>
      </c>
      <c r="D10956" s="119" t="s">
        <v>1656</v>
      </c>
      <c r="E10956" s="120" t="s">
        <v>1723</v>
      </c>
      <c r="F10956" s="151"/>
    </row>
    <row r="10957" spans="2:6" s="116" customFormat="1" ht="15.75" customHeight="1">
      <c r="B10957" s="121" t="s">
        <v>1722</v>
      </c>
      <c r="C10957" s="118" t="s">
        <v>40</v>
      </c>
      <c r="D10957" s="119" t="s">
        <v>1656</v>
      </c>
      <c r="E10957" s="120" t="s">
        <v>1723</v>
      </c>
      <c r="F10957" s="151"/>
    </row>
    <row r="10958" spans="2:6" s="116" customFormat="1" ht="15.75" customHeight="1">
      <c r="B10958" s="121" t="s">
        <v>1722</v>
      </c>
      <c r="C10958" s="118" t="s">
        <v>28</v>
      </c>
      <c r="D10958" s="119" t="s">
        <v>1187</v>
      </c>
      <c r="E10958" s="120" t="s">
        <v>1723</v>
      </c>
      <c r="F10958" s="151"/>
    </row>
    <row r="10959" spans="2:6" s="116" customFormat="1" ht="15.75" customHeight="1">
      <c r="B10959" s="121" t="s">
        <v>1722</v>
      </c>
      <c r="C10959" s="118" t="s">
        <v>184</v>
      </c>
      <c r="D10959" s="119" t="s">
        <v>2544</v>
      </c>
      <c r="E10959" s="120" t="s">
        <v>1723</v>
      </c>
      <c r="F10959" s="151"/>
    </row>
    <row r="10960" spans="2:6" s="116" customFormat="1" ht="15.75" customHeight="1">
      <c r="B10960" s="121" t="s">
        <v>1722</v>
      </c>
      <c r="C10960" s="118" t="s">
        <v>40</v>
      </c>
      <c r="D10960" s="119" t="s">
        <v>1656</v>
      </c>
      <c r="E10960" s="120" t="s">
        <v>1723</v>
      </c>
      <c r="F10960" s="151"/>
    </row>
    <row r="10961" spans="2:6" s="116" customFormat="1" ht="15.75" customHeight="1">
      <c r="B10961" s="121" t="s">
        <v>1722</v>
      </c>
      <c r="C10961" s="118" t="s">
        <v>155</v>
      </c>
      <c r="D10961" s="119" t="s">
        <v>1110</v>
      </c>
      <c r="E10961" s="120" t="s">
        <v>1723</v>
      </c>
      <c r="F10961" s="151"/>
    </row>
    <row r="10962" spans="2:6" s="116" customFormat="1" ht="15.75" customHeight="1">
      <c r="B10962" s="121" t="s">
        <v>1722</v>
      </c>
      <c r="C10962" s="118" t="s">
        <v>40</v>
      </c>
      <c r="D10962" s="119" t="s">
        <v>1349</v>
      </c>
      <c r="E10962" s="120" t="s">
        <v>1723</v>
      </c>
      <c r="F10962" s="151"/>
    </row>
    <row r="10963" spans="2:6" s="116" customFormat="1" ht="15.75" customHeight="1">
      <c r="B10963" s="121" t="s">
        <v>1722</v>
      </c>
      <c r="C10963" s="118" t="s">
        <v>28</v>
      </c>
      <c r="D10963" s="119" t="s">
        <v>1277</v>
      </c>
      <c r="E10963" s="120" t="s">
        <v>1723</v>
      </c>
      <c r="F10963" s="151"/>
    </row>
    <row r="10964" spans="2:6" s="116" customFormat="1" ht="15.75" customHeight="1">
      <c r="B10964" s="121" t="s">
        <v>1722</v>
      </c>
      <c r="C10964" s="118" t="s">
        <v>28</v>
      </c>
      <c r="D10964" s="119" t="s">
        <v>1106</v>
      </c>
      <c r="E10964" s="120" t="s">
        <v>1723</v>
      </c>
      <c r="F10964" s="151"/>
    </row>
    <row r="10965" spans="2:6" s="116" customFormat="1" ht="15.75" customHeight="1">
      <c r="B10965" s="121" t="s">
        <v>1722</v>
      </c>
      <c r="C10965" s="118" t="s">
        <v>40</v>
      </c>
      <c r="D10965" s="119" t="s">
        <v>1656</v>
      </c>
      <c r="E10965" s="120" t="s">
        <v>1723</v>
      </c>
      <c r="F10965" s="151"/>
    </row>
    <row r="10966" spans="2:6" s="116" customFormat="1" ht="15.75" customHeight="1">
      <c r="B10966" s="121" t="s">
        <v>1722</v>
      </c>
      <c r="C10966" s="118" t="s">
        <v>2</v>
      </c>
      <c r="D10966" s="119" t="s">
        <v>1403</v>
      </c>
      <c r="E10966" s="120" t="s">
        <v>1723</v>
      </c>
      <c r="F10966" s="151"/>
    </row>
    <row r="10967" spans="2:6" s="116" customFormat="1" ht="15.75" customHeight="1">
      <c r="B10967" s="121" t="s">
        <v>1722</v>
      </c>
      <c r="C10967" s="118" t="s">
        <v>2</v>
      </c>
      <c r="D10967" s="119" t="s">
        <v>182</v>
      </c>
      <c r="E10967" s="120" t="s">
        <v>1723</v>
      </c>
      <c r="F10967" s="151"/>
    </row>
    <row r="10968" spans="2:6" s="116" customFormat="1" ht="15.75" customHeight="1">
      <c r="B10968" s="121" t="s">
        <v>1722</v>
      </c>
      <c r="C10968" s="118" t="s">
        <v>40</v>
      </c>
      <c r="D10968" s="119" t="s">
        <v>164</v>
      </c>
      <c r="E10968" s="120" t="s">
        <v>1723</v>
      </c>
      <c r="F10968" s="151"/>
    </row>
    <row r="10969" spans="2:6" s="116" customFormat="1" ht="15.75" customHeight="1">
      <c r="B10969" s="121" t="s">
        <v>1722</v>
      </c>
      <c r="C10969" s="118" t="s">
        <v>40</v>
      </c>
      <c r="D10969" s="119" t="s">
        <v>1656</v>
      </c>
      <c r="E10969" s="120" t="s">
        <v>1723</v>
      </c>
      <c r="F10969" s="151"/>
    </row>
    <row r="10970" spans="2:6" s="116" customFormat="1" ht="15.75" customHeight="1">
      <c r="B10970" s="121" t="s">
        <v>1722</v>
      </c>
      <c r="C10970" s="118" t="s">
        <v>40</v>
      </c>
      <c r="D10970" s="118" t="s">
        <v>1349</v>
      </c>
      <c r="E10970" s="250" t="s">
        <v>1601</v>
      </c>
      <c r="F10970" s="151"/>
    </row>
    <row r="10971" spans="2:6" s="116" customFormat="1" ht="15.75" customHeight="1">
      <c r="B10971" s="121" t="s">
        <v>1722</v>
      </c>
      <c r="C10971" s="118" t="s">
        <v>2</v>
      </c>
      <c r="D10971" s="119" t="s">
        <v>105</v>
      </c>
      <c r="E10971" s="250" t="s">
        <v>1601</v>
      </c>
      <c r="F10971" s="151"/>
    </row>
    <row r="10972" spans="2:6" s="116" customFormat="1" ht="15.75" customHeight="1">
      <c r="B10972" s="121" t="s">
        <v>1722</v>
      </c>
      <c r="C10972" s="118" t="s">
        <v>392</v>
      </c>
      <c r="D10972" s="119" t="s">
        <v>1115</v>
      </c>
      <c r="E10972" s="250" t="s">
        <v>1601</v>
      </c>
      <c r="F10972" s="151"/>
    </row>
    <row r="10973" spans="2:6" s="116" customFormat="1" ht="15.75" customHeight="1">
      <c r="B10973" s="121" t="s">
        <v>1722</v>
      </c>
      <c r="C10973" s="118" t="s">
        <v>28</v>
      </c>
      <c r="D10973" s="119" t="s">
        <v>431</v>
      </c>
      <c r="E10973" s="250" t="s">
        <v>1601</v>
      </c>
      <c r="F10973" s="151"/>
    </row>
    <row r="10974" spans="2:6" s="116" customFormat="1" ht="15.75" customHeight="1">
      <c r="B10974" s="121" t="s">
        <v>1722</v>
      </c>
      <c r="C10974" s="118" t="s">
        <v>155</v>
      </c>
      <c r="D10974" s="119" t="s">
        <v>1589</v>
      </c>
      <c r="E10974" s="250" t="s">
        <v>1601</v>
      </c>
      <c r="F10974" s="151"/>
    </row>
    <row r="10975" spans="2:6" s="116" customFormat="1" ht="15.75" customHeight="1">
      <c r="B10975" s="121" t="s">
        <v>1722</v>
      </c>
      <c r="C10975" s="118" t="s">
        <v>184</v>
      </c>
      <c r="D10975" s="119" t="s">
        <v>2546</v>
      </c>
      <c r="E10975" s="250" t="s">
        <v>1601</v>
      </c>
      <c r="F10975" s="151"/>
    </row>
    <row r="10976" spans="2:6" s="116" customFormat="1" ht="15.75" customHeight="1">
      <c r="B10976" s="121" t="s">
        <v>1722</v>
      </c>
      <c r="C10976" s="118" t="s">
        <v>28</v>
      </c>
      <c r="D10976" s="119" t="s">
        <v>431</v>
      </c>
      <c r="E10976" s="250" t="s">
        <v>1601</v>
      </c>
      <c r="F10976" s="151"/>
    </row>
    <row r="10977" spans="2:6" s="116" customFormat="1" ht="15.75" customHeight="1">
      <c r="B10977" s="121" t="s">
        <v>1722</v>
      </c>
      <c r="C10977" s="118" t="s">
        <v>28</v>
      </c>
      <c r="D10977" s="119" t="s">
        <v>1287</v>
      </c>
      <c r="E10977" s="250" t="s">
        <v>1601</v>
      </c>
      <c r="F10977" s="151"/>
    </row>
    <row r="10978" spans="2:6" s="116" customFormat="1" ht="15.75" customHeight="1">
      <c r="B10978" s="121" t="s">
        <v>1722</v>
      </c>
      <c r="C10978" s="118" t="s">
        <v>28</v>
      </c>
      <c r="D10978" s="119" t="s">
        <v>1287</v>
      </c>
      <c r="E10978" s="250" t="s">
        <v>1601</v>
      </c>
      <c r="F10978" s="151"/>
    </row>
    <row r="10979" spans="2:6" s="116" customFormat="1" ht="15.75" customHeight="1">
      <c r="B10979" s="121" t="s">
        <v>1722</v>
      </c>
      <c r="C10979" s="118" t="s">
        <v>2</v>
      </c>
      <c r="D10979" s="119" t="s">
        <v>1381</v>
      </c>
      <c r="E10979" s="250" t="s">
        <v>1601</v>
      </c>
      <c r="F10979" s="151"/>
    </row>
    <row r="10980" spans="2:6" s="116" customFormat="1" ht="15.75" customHeight="1">
      <c r="B10980" s="121">
        <v>41785</v>
      </c>
      <c r="C10980" s="118" t="s">
        <v>28</v>
      </c>
      <c r="D10980" s="119" t="s">
        <v>1287</v>
      </c>
      <c r="E10980" s="243" t="s">
        <v>1597</v>
      </c>
      <c r="F10980" s="151"/>
    </row>
    <row r="10981" spans="2:6" s="116" customFormat="1" ht="15.75" customHeight="1">
      <c r="B10981" s="121">
        <v>41785</v>
      </c>
      <c r="C10981" s="118" t="s">
        <v>40</v>
      </c>
      <c r="D10981" s="119" t="s">
        <v>180</v>
      </c>
      <c r="E10981" s="243" t="s">
        <v>1597</v>
      </c>
      <c r="F10981" s="151"/>
    </row>
    <row r="10982" spans="2:6" s="116" customFormat="1" ht="15.75" customHeight="1">
      <c r="B10982" s="121">
        <v>41785</v>
      </c>
      <c r="C10982" s="118" t="s">
        <v>40</v>
      </c>
      <c r="D10982" s="119" t="s">
        <v>180</v>
      </c>
      <c r="E10982" s="243" t="s">
        <v>1597</v>
      </c>
      <c r="F10982" s="151"/>
    </row>
    <row r="10983" spans="2:6" s="116" customFormat="1" ht="15.75" customHeight="1">
      <c r="B10983" s="121">
        <v>41785</v>
      </c>
      <c r="C10983" s="118" t="s">
        <v>40</v>
      </c>
      <c r="D10983" s="119" t="s">
        <v>43</v>
      </c>
      <c r="E10983" s="243" t="s">
        <v>1597</v>
      </c>
      <c r="F10983" s="151"/>
    </row>
    <row r="10984" spans="2:6" s="116" customFormat="1" ht="15.75" customHeight="1">
      <c r="B10984" s="121">
        <v>41785</v>
      </c>
      <c r="C10984" s="118" t="s">
        <v>2</v>
      </c>
      <c r="D10984" s="119" t="s">
        <v>1380</v>
      </c>
      <c r="E10984" s="243" t="s">
        <v>1597</v>
      </c>
      <c r="F10984" s="151"/>
    </row>
    <row r="10985" spans="2:6" s="116" customFormat="1" ht="15.75" customHeight="1">
      <c r="B10985" s="121">
        <v>41785</v>
      </c>
      <c r="C10985" s="118" t="s">
        <v>184</v>
      </c>
      <c r="D10985" s="119" t="s">
        <v>2550</v>
      </c>
      <c r="E10985" s="243" t="s">
        <v>1597</v>
      </c>
      <c r="F10985" s="151"/>
    </row>
    <row r="10986" spans="2:6" s="116" customFormat="1" ht="15.75" customHeight="1">
      <c r="B10986" s="121">
        <v>41785</v>
      </c>
      <c r="C10986" s="118" t="s">
        <v>28</v>
      </c>
      <c r="D10986" s="119" t="s">
        <v>107</v>
      </c>
      <c r="E10986" s="243" t="s">
        <v>1597</v>
      </c>
      <c r="F10986" s="151"/>
    </row>
    <row r="10987" spans="2:6" s="116" customFormat="1" ht="15.75" customHeight="1">
      <c r="B10987" s="121">
        <v>41785</v>
      </c>
      <c r="C10987" s="118" t="s">
        <v>40</v>
      </c>
      <c r="D10987" s="119" t="s">
        <v>180</v>
      </c>
      <c r="E10987" s="243" t="s">
        <v>1597</v>
      </c>
      <c r="F10987" s="151"/>
    </row>
    <row r="10988" spans="2:6" s="116" customFormat="1" ht="15.75" customHeight="1">
      <c r="B10988" s="121">
        <v>41785</v>
      </c>
      <c r="C10988" s="118" t="s">
        <v>94</v>
      </c>
      <c r="D10988" s="119" t="s">
        <v>641</v>
      </c>
      <c r="E10988" s="243" t="s">
        <v>1597</v>
      </c>
      <c r="F10988" s="151"/>
    </row>
    <row r="10989" spans="2:6" s="116" customFormat="1" ht="15.75" customHeight="1">
      <c r="B10989" s="121">
        <v>41785</v>
      </c>
      <c r="C10989" s="118" t="s">
        <v>18</v>
      </c>
      <c r="D10989" s="119" t="s">
        <v>112</v>
      </c>
      <c r="E10989" s="243" t="s">
        <v>1597</v>
      </c>
      <c r="F10989" s="151"/>
    </row>
    <row r="10990" spans="2:6" s="116" customFormat="1" ht="15.75" customHeight="1">
      <c r="B10990" s="121">
        <v>41785</v>
      </c>
      <c r="C10990" s="118" t="s">
        <v>40</v>
      </c>
      <c r="D10990" s="119" t="s">
        <v>1192</v>
      </c>
      <c r="E10990" s="243" t="s">
        <v>1597</v>
      </c>
      <c r="F10990" s="151"/>
    </row>
    <row r="10991" spans="2:6" s="116" customFormat="1" ht="15.75" customHeight="1">
      <c r="B10991" s="121">
        <v>41785</v>
      </c>
      <c r="C10991" s="118" t="s">
        <v>40</v>
      </c>
      <c r="D10991" s="119" t="s">
        <v>180</v>
      </c>
      <c r="E10991" s="243" t="s">
        <v>1597</v>
      </c>
      <c r="F10991" s="151"/>
    </row>
    <row r="10992" spans="2:6" s="116" customFormat="1" ht="15.75" customHeight="1">
      <c r="B10992" s="121">
        <v>41785</v>
      </c>
      <c r="C10992" s="118" t="s">
        <v>28</v>
      </c>
      <c r="D10992" s="119" t="s">
        <v>1287</v>
      </c>
      <c r="E10992" s="243" t="s">
        <v>1597</v>
      </c>
      <c r="F10992" s="151"/>
    </row>
    <row r="10993" spans="2:6" s="116" customFormat="1" ht="15.75" customHeight="1">
      <c r="B10993" s="121">
        <v>41785</v>
      </c>
      <c r="C10993" s="118" t="s">
        <v>28</v>
      </c>
      <c r="D10993" s="119" t="s">
        <v>107</v>
      </c>
      <c r="E10993" s="259" t="s">
        <v>1597</v>
      </c>
      <c r="F10993" s="151"/>
    </row>
    <row r="10994" spans="2:6" s="116" customFormat="1" ht="15.75" customHeight="1">
      <c r="B10994" s="121">
        <v>41785</v>
      </c>
      <c r="C10994" s="118" t="s">
        <v>40</v>
      </c>
      <c r="D10994" s="119" t="s">
        <v>1586</v>
      </c>
      <c r="E10994" s="120" t="s">
        <v>1601</v>
      </c>
      <c r="F10994" s="151"/>
    </row>
    <row r="10995" spans="2:6" s="116" customFormat="1" ht="15.75" customHeight="1">
      <c r="B10995" s="121">
        <v>41785</v>
      </c>
      <c r="C10995" s="118" t="s">
        <v>40</v>
      </c>
      <c r="D10995" s="119" t="s">
        <v>43</v>
      </c>
      <c r="E10995" s="120" t="s">
        <v>1601</v>
      </c>
      <c r="F10995" s="151"/>
    </row>
    <row r="10996" spans="2:6" s="116" customFormat="1" ht="15.75" customHeight="1">
      <c r="B10996" s="121">
        <v>41785</v>
      </c>
      <c r="C10996" s="118" t="s">
        <v>40</v>
      </c>
      <c r="D10996" s="119" t="s">
        <v>43</v>
      </c>
      <c r="E10996" s="120" t="s">
        <v>1601</v>
      </c>
      <c r="F10996" s="151"/>
    </row>
    <row r="10997" spans="2:6" s="116" customFormat="1" ht="15.75" customHeight="1">
      <c r="B10997" s="121">
        <v>41785</v>
      </c>
      <c r="C10997" s="260" t="s">
        <v>2</v>
      </c>
      <c r="D10997" s="119" t="s">
        <v>182</v>
      </c>
      <c r="E10997" s="117" t="s">
        <v>1601</v>
      </c>
      <c r="F10997" s="151"/>
    </row>
    <row r="10998" spans="2:6" s="116" customFormat="1" ht="15.75" customHeight="1">
      <c r="B10998" s="121">
        <v>41785</v>
      </c>
      <c r="C10998" s="118" t="s">
        <v>40</v>
      </c>
      <c r="D10998" s="119" t="s">
        <v>164</v>
      </c>
      <c r="E10998" s="117" t="s">
        <v>1601</v>
      </c>
      <c r="F10998" s="151"/>
    </row>
    <row r="10999" spans="2:6" s="116" customFormat="1" ht="15.75" customHeight="1">
      <c r="B10999" s="121">
        <v>41785</v>
      </c>
      <c r="C10999" s="118" t="s">
        <v>40</v>
      </c>
      <c r="D10999" s="119" t="s">
        <v>180</v>
      </c>
      <c r="E10999" s="117" t="s">
        <v>1601</v>
      </c>
      <c r="F10999" s="151"/>
    </row>
    <row r="11000" spans="2:6" s="116" customFormat="1" ht="15.75" customHeight="1">
      <c r="B11000" s="121">
        <v>41785</v>
      </c>
      <c r="C11000" s="118" t="s">
        <v>40</v>
      </c>
      <c r="D11000" s="119" t="s">
        <v>1349</v>
      </c>
      <c r="E11000" s="120" t="s">
        <v>1601</v>
      </c>
      <c r="F11000" s="151"/>
    </row>
    <row r="11001" spans="2:6" s="116" customFormat="1" ht="15.75" customHeight="1">
      <c r="B11001" s="121">
        <v>41785</v>
      </c>
      <c r="C11001" s="118" t="s">
        <v>40</v>
      </c>
      <c r="D11001" s="119" t="s">
        <v>180</v>
      </c>
      <c r="E11001" s="117" t="s">
        <v>1601</v>
      </c>
      <c r="F11001" s="151"/>
    </row>
    <row r="11002" spans="2:6" s="116" customFormat="1" ht="15.75" customHeight="1">
      <c r="B11002" s="121">
        <v>41785</v>
      </c>
      <c r="C11002" s="118" t="s">
        <v>28</v>
      </c>
      <c r="D11002" s="119" t="s">
        <v>107</v>
      </c>
      <c r="E11002" s="120" t="s">
        <v>1601</v>
      </c>
      <c r="F11002" s="151"/>
    </row>
    <row r="11003" spans="2:6" s="116" customFormat="1" ht="15.75" customHeight="1">
      <c r="B11003" s="121">
        <v>41785</v>
      </c>
      <c r="C11003" s="118" t="s">
        <v>28</v>
      </c>
      <c r="D11003" s="119" t="s">
        <v>107</v>
      </c>
      <c r="E11003" s="111" t="s">
        <v>1601</v>
      </c>
      <c r="F11003" s="151"/>
    </row>
    <row r="11004" spans="2:6" s="116" customFormat="1" ht="15.75" customHeight="1">
      <c r="B11004" s="121">
        <v>41785</v>
      </c>
      <c r="C11004" s="118" t="s">
        <v>184</v>
      </c>
      <c r="D11004" s="119" t="s">
        <v>2544</v>
      </c>
      <c r="E11004" s="112" t="s">
        <v>1601</v>
      </c>
      <c r="F11004" s="151"/>
    </row>
    <row r="11005" spans="2:6" s="116" customFormat="1" ht="15.75" customHeight="1">
      <c r="B11005" s="121">
        <v>41785</v>
      </c>
      <c r="C11005" s="118" t="s">
        <v>28</v>
      </c>
      <c r="D11005" s="119" t="s">
        <v>1287</v>
      </c>
      <c r="E11005" s="112" t="s">
        <v>1601</v>
      </c>
      <c r="F11005" s="151"/>
    </row>
    <row r="11006" spans="2:6" s="116" customFormat="1" ht="15.75" customHeight="1">
      <c r="B11006" s="121">
        <v>41785</v>
      </c>
      <c r="C11006" s="118" t="s">
        <v>40</v>
      </c>
      <c r="D11006" s="119" t="s">
        <v>164</v>
      </c>
      <c r="E11006" s="250" t="s">
        <v>1601</v>
      </c>
      <c r="F11006" s="151"/>
    </row>
    <row r="11007" spans="2:6" s="116" customFormat="1" ht="15.75" customHeight="1">
      <c r="B11007" s="121">
        <v>41785</v>
      </c>
      <c r="C11007" s="118" t="s">
        <v>40</v>
      </c>
      <c r="D11007" s="119" t="s">
        <v>164</v>
      </c>
      <c r="E11007" s="259" t="s">
        <v>1601</v>
      </c>
      <c r="F11007" s="151"/>
    </row>
    <row r="11008" spans="2:6" s="116" customFormat="1" ht="15.75" customHeight="1">
      <c r="B11008" s="121">
        <v>41785</v>
      </c>
      <c r="C11008" s="118" t="s">
        <v>40</v>
      </c>
      <c r="D11008" s="119" t="s">
        <v>180</v>
      </c>
      <c r="E11008" s="120" t="s">
        <v>1600</v>
      </c>
      <c r="F11008" s="151"/>
    </row>
    <row r="11009" spans="2:6" s="116" customFormat="1" ht="15.75" customHeight="1">
      <c r="B11009" s="121">
        <v>41785</v>
      </c>
      <c r="C11009" s="118" t="s">
        <v>40</v>
      </c>
      <c r="D11009" s="119" t="s">
        <v>180</v>
      </c>
      <c r="E11009" s="120" t="s">
        <v>1600</v>
      </c>
      <c r="F11009" s="151"/>
    </row>
    <row r="11010" spans="2:6" s="116" customFormat="1" ht="15.75" customHeight="1">
      <c r="B11010" s="121">
        <v>41785</v>
      </c>
      <c r="C11010" s="118" t="s">
        <v>40</v>
      </c>
      <c r="D11010" s="119" t="s">
        <v>180</v>
      </c>
      <c r="E11010" s="120" t="s">
        <v>1600</v>
      </c>
      <c r="F11010" s="151"/>
    </row>
    <row r="11011" spans="2:6" s="116" customFormat="1" ht="15.75" customHeight="1">
      <c r="B11011" s="121">
        <v>41785</v>
      </c>
      <c r="C11011" s="118" t="s">
        <v>184</v>
      </c>
      <c r="D11011" s="119" t="s">
        <v>2544</v>
      </c>
      <c r="E11011" s="117" t="s">
        <v>1600</v>
      </c>
      <c r="F11011" s="151"/>
    </row>
    <row r="11012" spans="2:6" s="116" customFormat="1" ht="15.75" customHeight="1">
      <c r="B11012" s="121">
        <v>41785</v>
      </c>
      <c r="C11012" s="118" t="s">
        <v>28</v>
      </c>
      <c r="D11012" s="119" t="s">
        <v>850</v>
      </c>
      <c r="E11012" s="117" t="s">
        <v>1600</v>
      </c>
      <c r="F11012" s="151"/>
    </row>
    <row r="11013" spans="2:6" s="116" customFormat="1" ht="15.75" customHeight="1">
      <c r="B11013" s="121">
        <v>41785</v>
      </c>
      <c r="C11013" s="118" t="s">
        <v>94</v>
      </c>
      <c r="D11013" s="119" t="s">
        <v>641</v>
      </c>
      <c r="E11013" s="117" t="s">
        <v>1600</v>
      </c>
      <c r="F11013" s="151"/>
    </row>
    <row r="11014" spans="2:6" s="116" customFormat="1" ht="15.75" customHeight="1">
      <c r="B11014" s="121">
        <v>41785</v>
      </c>
      <c r="C11014" s="118" t="s">
        <v>956</v>
      </c>
      <c r="D11014" s="119" t="s">
        <v>1536</v>
      </c>
      <c r="E11014" s="120" t="s">
        <v>1600</v>
      </c>
      <c r="F11014" s="151"/>
    </row>
    <row r="11015" spans="2:6" s="116" customFormat="1" ht="15.75" customHeight="1">
      <c r="B11015" s="121">
        <v>41785</v>
      </c>
      <c r="C11015" s="118" t="s">
        <v>40</v>
      </c>
      <c r="D11015" s="119" t="s">
        <v>180</v>
      </c>
      <c r="E11015" s="117" t="s">
        <v>1600</v>
      </c>
      <c r="F11015" s="151"/>
    </row>
    <row r="11016" spans="2:6" s="116" customFormat="1" ht="15.75" customHeight="1">
      <c r="B11016" s="121">
        <v>41785</v>
      </c>
      <c r="C11016" s="118" t="s">
        <v>40</v>
      </c>
      <c r="D11016" s="119" t="s">
        <v>180</v>
      </c>
      <c r="E11016" s="120" t="s">
        <v>1600</v>
      </c>
      <c r="F11016" s="151"/>
    </row>
    <row r="11017" spans="2:6" s="116" customFormat="1" ht="15.75" customHeight="1">
      <c r="B11017" s="121">
        <v>41785</v>
      </c>
      <c r="C11017" s="118" t="s">
        <v>2</v>
      </c>
      <c r="D11017" s="119" t="s">
        <v>182</v>
      </c>
      <c r="E11017" s="111" t="s">
        <v>1600</v>
      </c>
      <c r="F11017" s="151"/>
    </row>
    <row r="11018" spans="2:6" s="116" customFormat="1" ht="15.75" customHeight="1">
      <c r="B11018" s="121" t="s">
        <v>1724</v>
      </c>
      <c r="C11018" s="118" t="s">
        <v>392</v>
      </c>
      <c r="D11018" s="119" t="s">
        <v>1115</v>
      </c>
      <c r="E11018" s="120" t="s">
        <v>1600</v>
      </c>
      <c r="F11018" s="151"/>
    </row>
    <row r="11019" spans="2:6" s="116" customFormat="1" ht="15.75" customHeight="1">
      <c r="B11019" s="121" t="s">
        <v>1724</v>
      </c>
      <c r="C11019" s="118" t="s">
        <v>40</v>
      </c>
      <c r="D11019" s="119" t="s">
        <v>43</v>
      </c>
      <c r="E11019" s="120" t="s">
        <v>1600</v>
      </c>
      <c r="F11019" s="151"/>
    </row>
    <row r="11020" spans="2:6" s="116" customFormat="1" ht="15.75" customHeight="1">
      <c r="B11020" s="121" t="s">
        <v>1724</v>
      </c>
      <c r="C11020" s="118" t="s">
        <v>40</v>
      </c>
      <c r="D11020" s="119" t="s">
        <v>1218</v>
      </c>
      <c r="E11020" s="120" t="s">
        <v>1600</v>
      </c>
      <c r="F11020" s="151"/>
    </row>
    <row r="11021" spans="2:6" s="116" customFormat="1" ht="15.75" customHeight="1">
      <c r="B11021" s="121" t="s">
        <v>1724</v>
      </c>
      <c r="C11021" s="118" t="s">
        <v>956</v>
      </c>
      <c r="D11021" s="119" t="s">
        <v>1536</v>
      </c>
      <c r="E11021" s="117" t="s">
        <v>1600</v>
      </c>
      <c r="F11021" s="151"/>
    </row>
    <row r="11022" spans="2:6" s="116" customFormat="1" ht="15.75" customHeight="1">
      <c r="B11022" s="121" t="s">
        <v>1724</v>
      </c>
      <c r="C11022" s="118" t="s">
        <v>155</v>
      </c>
      <c r="D11022" s="119" t="s">
        <v>1110</v>
      </c>
      <c r="E11022" s="117" t="s">
        <v>1600</v>
      </c>
      <c r="F11022" s="151"/>
    </row>
    <row r="11023" spans="2:6" s="116" customFormat="1" ht="15.75" customHeight="1">
      <c r="B11023" s="121" t="s">
        <v>1724</v>
      </c>
      <c r="C11023" s="118" t="s">
        <v>40</v>
      </c>
      <c r="D11023" s="119" t="s">
        <v>180</v>
      </c>
      <c r="E11023" s="117" t="s">
        <v>1600</v>
      </c>
      <c r="F11023" s="151"/>
    </row>
    <row r="11024" spans="2:6" s="116" customFormat="1" ht="15.75" customHeight="1">
      <c r="B11024" s="121" t="s">
        <v>1724</v>
      </c>
      <c r="C11024" s="118" t="s">
        <v>40</v>
      </c>
      <c r="D11024" s="119" t="s">
        <v>43</v>
      </c>
      <c r="E11024" s="120" t="s">
        <v>1600</v>
      </c>
      <c r="F11024" s="151"/>
    </row>
    <row r="11025" spans="2:6" s="116" customFormat="1" ht="15.75" customHeight="1">
      <c r="B11025" s="121" t="s">
        <v>1724</v>
      </c>
      <c r="C11025" s="118" t="s">
        <v>2</v>
      </c>
      <c r="D11025" s="119" t="s">
        <v>182</v>
      </c>
      <c r="E11025" s="117" t="s">
        <v>1600</v>
      </c>
      <c r="F11025" s="151"/>
    </row>
    <row r="11026" spans="2:6" s="116" customFormat="1" ht="15.75" customHeight="1">
      <c r="B11026" s="121" t="s">
        <v>1724</v>
      </c>
      <c r="C11026" s="118" t="s">
        <v>956</v>
      </c>
      <c r="D11026" s="119" t="s">
        <v>1536</v>
      </c>
      <c r="E11026" s="120" t="s">
        <v>1600</v>
      </c>
      <c r="F11026" s="151"/>
    </row>
    <row r="11027" spans="2:6" s="116" customFormat="1" ht="15.75" customHeight="1">
      <c r="B11027" s="121" t="s">
        <v>1724</v>
      </c>
      <c r="C11027" s="118" t="s">
        <v>40</v>
      </c>
      <c r="D11027" s="119" t="s">
        <v>180</v>
      </c>
      <c r="E11027" s="111" t="s">
        <v>1600</v>
      </c>
      <c r="F11027" s="151"/>
    </row>
    <row r="11028" spans="2:6" s="116" customFormat="1" ht="15.75" customHeight="1">
      <c r="B11028" s="121" t="s">
        <v>1724</v>
      </c>
      <c r="C11028" s="118" t="s">
        <v>40</v>
      </c>
      <c r="D11028" s="119" t="s">
        <v>180</v>
      </c>
      <c r="E11028" s="112" t="s">
        <v>1600</v>
      </c>
      <c r="F11028" s="151"/>
    </row>
    <row r="11029" spans="2:6" s="116" customFormat="1" ht="15.75" customHeight="1">
      <c r="B11029" s="121" t="s">
        <v>1724</v>
      </c>
      <c r="C11029" s="118" t="s">
        <v>155</v>
      </c>
      <c r="D11029" s="119" t="s">
        <v>1110</v>
      </c>
      <c r="E11029" s="243" t="s">
        <v>1597</v>
      </c>
      <c r="F11029" s="151"/>
    </row>
    <row r="11030" spans="2:6" s="116" customFormat="1" ht="15.75" customHeight="1">
      <c r="B11030" s="121" t="s">
        <v>1724</v>
      </c>
      <c r="C11030" s="118" t="s">
        <v>28</v>
      </c>
      <c r="D11030" s="119" t="s">
        <v>1287</v>
      </c>
      <c r="E11030" s="243" t="s">
        <v>1597</v>
      </c>
      <c r="F11030" s="151"/>
    </row>
    <row r="11031" spans="2:6" s="116" customFormat="1" ht="15.75" customHeight="1">
      <c r="B11031" s="121" t="s">
        <v>1724</v>
      </c>
      <c r="C11031" s="118" t="s">
        <v>28</v>
      </c>
      <c r="D11031" s="119" t="s">
        <v>107</v>
      </c>
      <c r="E11031" s="243" t="s">
        <v>1597</v>
      </c>
      <c r="F11031" s="151"/>
    </row>
    <row r="11032" spans="2:6" s="116" customFormat="1" ht="15.75" customHeight="1">
      <c r="B11032" s="121" t="s">
        <v>1724</v>
      </c>
      <c r="C11032" s="118" t="s">
        <v>40</v>
      </c>
      <c r="D11032" s="119" t="s">
        <v>180</v>
      </c>
      <c r="E11032" s="243" t="s">
        <v>1597</v>
      </c>
      <c r="F11032" s="151"/>
    </row>
    <row r="11033" spans="2:6" s="116" customFormat="1" ht="15.75" customHeight="1">
      <c r="B11033" s="121" t="s">
        <v>1724</v>
      </c>
      <c r="C11033" s="118" t="s">
        <v>40</v>
      </c>
      <c r="D11033" s="119" t="s">
        <v>180</v>
      </c>
      <c r="E11033" s="243" t="s">
        <v>1597</v>
      </c>
      <c r="F11033" s="151"/>
    </row>
    <row r="11034" spans="2:6" s="116" customFormat="1" ht="15.75" customHeight="1">
      <c r="B11034" s="121" t="s">
        <v>1724</v>
      </c>
      <c r="C11034" s="118" t="s">
        <v>40</v>
      </c>
      <c r="D11034" s="119" t="s">
        <v>1473</v>
      </c>
      <c r="E11034" s="243" t="s">
        <v>1597</v>
      </c>
      <c r="F11034" s="151"/>
    </row>
    <row r="11035" spans="2:6" s="116" customFormat="1" ht="15.75" customHeight="1">
      <c r="B11035" s="121" t="s">
        <v>1724</v>
      </c>
      <c r="C11035" s="118" t="s">
        <v>18</v>
      </c>
      <c r="D11035" s="119" t="s">
        <v>112</v>
      </c>
      <c r="E11035" s="243" t="s">
        <v>1597</v>
      </c>
      <c r="F11035" s="151"/>
    </row>
    <row r="11036" spans="2:6" s="116" customFormat="1" ht="15.75" customHeight="1">
      <c r="B11036" s="121" t="s">
        <v>1724</v>
      </c>
      <c r="C11036" s="118" t="s">
        <v>40</v>
      </c>
      <c r="D11036" s="119" t="s">
        <v>180</v>
      </c>
      <c r="E11036" s="243" t="s">
        <v>1597</v>
      </c>
      <c r="F11036" s="151"/>
    </row>
    <row r="11037" spans="2:6" s="116" customFormat="1" ht="15.75" customHeight="1">
      <c r="B11037" s="121" t="s">
        <v>1724</v>
      </c>
      <c r="C11037" s="118" t="s">
        <v>956</v>
      </c>
      <c r="D11037" s="119" t="s">
        <v>1725</v>
      </c>
      <c r="E11037" s="243" t="s">
        <v>1597</v>
      </c>
      <c r="F11037" s="151"/>
    </row>
    <row r="11038" spans="2:6" s="116" customFormat="1" ht="15.75" customHeight="1">
      <c r="B11038" s="121" t="s">
        <v>1724</v>
      </c>
      <c r="C11038" s="118" t="s">
        <v>28</v>
      </c>
      <c r="D11038" s="119" t="s">
        <v>107</v>
      </c>
      <c r="E11038" s="243" t="s">
        <v>1597</v>
      </c>
      <c r="F11038" s="151"/>
    </row>
    <row r="11039" spans="2:6" s="116" customFormat="1" ht="15.75" customHeight="1">
      <c r="B11039" s="121" t="s">
        <v>1724</v>
      </c>
      <c r="C11039" s="118" t="s">
        <v>2</v>
      </c>
      <c r="D11039" s="119" t="s">
        <v>182</v>
      </c>
      <c r="E11039" s="243" t="s">
        <v>1597</v>
      </c>
      <c r="F11039" s="151"/>
    </row>
    <row r="11040" spans="2:6" s="116" customFormat="1" ht="15.75" customHeight="1">
      <c r="B11040" s="121" t="s">
        <v>1724</v>
      </c>
      <c r="C11040" s="118" t="s">
        <v>184</v>
      </c>
      <c r="D11040" s="119" t="s">
        <v>2545</v>
      </c>
      <c r="E11040" s="243" t="s">
        <v>1597</v>
      </c>
      <c r="F11040" s="151"/>
    </row>
    <row r="11041" spans="2:6" s="116" customFormat="1" ht="15.75" customHeight="1">
      <c r="B11041" s="121" t="s">
        <v>1724</v>
      </c>
      <c r="C11041" s="118" t="s">
        <v>2</v>
      </c>
      <c r="D11041" s="119" t="s">
        <v>1198</v>
      </c>
      <c r="E11041" s="243" t="s">
        <v>1597</v>
      </c>
      <c r="F11041" s="151"/>
    </row>
    <row r="11042" spans="2:6" s="116" customFormat="1" ht="15.75" customHeight="1">
      <c r="B11042" s="121" t="s">
        <v>1724</v>
      </c>
      <c r="C11042" s="118" t="s">
        <v>2</v>
      </c>
      <c r="D11042" s="119" t="s">
        <v>182</v>
      </c>
      <c r="E11042" s="120" t="s">
        <v>1601</v>
      </c>
      <c r="F11042" s="151"/>
    </row>
    <row r="11043" spans="2:6" s="116" customFormat="1" ht="15.75" customHeight="1">
      <c r="B11043" s="121" t="s">
        <v>1724</v>
      </c>
      <c r="C11043" s="118" t="s">
        <v>40</v>
      </c>
      <c r="D11043" s="119" t="s">
        <v>164</v>
      </c>
      <c r="E11043" s="120" t="s">
        <v>1601</v>
      </c>
      <c r="F11043" s="151"/>
    </row>
    <row r="11044" spans="2:6" s="116" customFormat="1" ht="15.75" customHeight="1">
      <c r="B11044" s="121" t="s">
        <v>1724</v>
      </c>
      <c r="C11044" s="118" t="s">
        <v>40</v>
      </c>
      <c r="D11044" s="119" t="s">
        <v>180</v>
      </c>
      <c r="E11044" s="120" t="s">
        <v>1601</v>
      </c>
      <c r="F11044" s="151"/>
    </row>
    <row r="11045" spans="2:6" s="116" customFormat="1" ht="15.75" customHeight="1">
      <c r="B11045" s="121" t="s">
        <v>1724</v>
      </c>
      <c r="C11045" s="118" t="s">
        <v>40</v>
      </c>
      <c r="D11045" s="119" t="s">
        <v>1349</v>
      </c>
      <c r="E11045" s="117" t="s">
        <v>1601</v>
      </c>
      <c r="F11045" s="151"/>
    </row>
    <row r="11046" spans="2:6" s="116" customFormat="1" ht="15.75" customHeight="1">
      <c r="B11046" s="121" t="s">
        <v>1724</v>
      </c>
      <c r="C11046" s="118" t="s">
        <v>40</v>
      </c>
      <c r="D11046" s="119" t="s">
        <v>180</v>
      </c>
      <c r="E11046" s="117" t="s">
        <v>1601</v>
      </c>
      <c r="F11046" s="151"/>
    </row>
    <row r="11047" spans="2:6" s="116" customFormat="1" ht="15.75" customHeight="1">
      <c r="B11047" s="121" t="s">
        <v>1724</v>
      </c>
      <c r="C11047" s="118" t="s">
        <v>28</v>
      </c>
      <c r="D11047" s="119" t="s">
        <v>181</v>
      </c>
      <c r="E11047" s="117" t="s">
        <v>1601</v>
      </c>
      <c r="F11047" s="151"/>
    </row>
    <row r="11048" spans="2:6" s="116" customFormat="1" ht="15.75" customHeight="1">
      <c r="B11048" s="121" t="s">
        <v>1724</v>
      </c>
      <c r="C11048" s="118" t="s">
        <v>28</v>
      </c>
      <c r="D11048" s="119" t="s">
        <v>181</v>
      </c>
      <c r="E11048" s="120" t="s">
        <v>1601</v>
      </c>
      <c r="F11048" s="151"/>
    </row>
    <row r="11049" spans="2:6" s="116" customFormat="1" ht="15.75" customHeight="1">
      <c r="B11049" s="121" t="s">
        <v>1724</v>
      </c>
      <c r="C11049" s="118" t="s">
        <v>184</v>
      </c>
      <c r="D11049" s="119" t="s">
        <v>2544</v>
      </c>
      <c r="E11049" s="117" t="s">
        <v>1601</v>
      </c>
      <c r="F11049" s="151"/>
    </row>
    <row r="11050" spans="2:6" s="116" customFormat="1" ht="15.75" customHeight="1">
      <c r="B11050" s="121" t="s">
        <v>1724</v>
      </c>
      <c r="C11050" s="118" t="s">
        <v>28</v>
      </c>
      <c r="D11050" s="119" t="s">
        <v>1287</v>
      </c>
      <c r="E11050" s="120" t="s">
        <v>1601</v>
      </c>
      <c r="F11050" s="151"/>
    </row>
    <row r="11051" spans="2:6" s="116" customFormat="1" ht="15.75" customHeight="1">
      <c r="B11051" s="121" t="s">
        <v>1724</v>
      </c>
      <c r="C11051" s="118" t="s">
        <v>40</v>
      </c>
      <c r="D11051" s="119" t="s">
        <v>164</v>
      </c>
      <c r="E11051" s="111" t="s">
        <v>1601</v>
      </c>
      <c r="F11051" s="151"/>
    </row>
    <row r="11052" spans="2:6" s="116" customFormat="1" ht="15.75" customHeight="1">
      <c r="B11052" s="121" t="s">
        <v>1724</v>
      </c>
      <c r="C11052" s="118" t="s">
        <v>40</v>
      </c>
      <c r="D11052" s="119" t="s">
        <v>164</v>
      </c>
      <c r="E11052" s="112" t="s">
        <v>1601</v>
      </c>
      <c r="F11052" s="151"/>
    </row>
    <row r="11053" spans="2:6" s="116" customFormat="1" ht="15.75" customHeight="1">
      <c r="B11053" s="121" t="s">
        <v>1726</v>
      </c>
      <c r="C11053" s="118" t="s">
        <v>2</v>
      </c>
      <c r="D11053" s="119" t="s">
        <v>1160</v>
      </c>
      <c r="E11053" s="120" t="s">
        <v>1597</v>
      </c>
      <c r="F11053" s="151"/>
    </row>
    <row r="11054" spans="2:6" s="116" customFormat="1" ht="15.75" customHeight="1">
      <c r="B11054" s="121" t="s">
        <v>1726</v>
      </c>
      <c r="C11054" s="118" t="s">
        <v>40</v>
      </c>
      <c r="D11054" s="119" t="s">
        <v>180</v>
      </c>
      <c r="E11054" s="120" t="s">
        <v>1597</v>
      </c>
      <c r="F11054" s="151"/>
    </row>
    <row r="11055" spans="2:6" s="116" customFormat="1" ht="15.75" customHeight="1">
      <c r="B11055" s="121" t="s">
        <v>1726</v>
      </c>
      <c r="C11055" s="118" t="s">
        <v>184</v>
      </c>
      <c r="D11055" s="119" t="s">
        <v>2545</v>
      </c>
      <c r="E11055" s="120" t="s">
        <v>1597</v>
      </c>
      <c r="F11055" s="151"/>
    </row>
    <row r="11056" spans="2:6" s="116" customFormat="1" ht="15.75" customHeight="1">
      <c r="B11056" s="121" t="s">
        <v>1726</v>
      </c>
      <c r="C11056" s="118" t="s">
        <v>94</v>
      </c>
      <c r="D11056" s="119" t="s">
        <v>1410</v>
      </c>
      <c r="E11056" s="120" t="s">
        <v>1597</v>
      </c>
      <c r="F11056" s="151"/>
    </row>
    <row r="11057" spans="2:6" s="116" customFormat="1" ht="15.75" customHeight="1">
      <c r="B11057" s="121" t="s">
        <v>1726</v>
      </c>
      <c r="C11057" s="118" t="s">
        <v>40</v>
      </c>
      <c r="D11057" s="119" t="s">
        <v>180</v>
      </c>
      <c r="E11057" s="120" t="s">
        <v>1597</v>
      </c>
      <c r="F11057" s="151"/>
    </row>
    <row r="11058" spans="2:6" s="116" customFormat="1" ht="15.75" customHeight="1">
      <c r="B11058" s="121" t="s">
        <v>1726</v>
      </c>
      <c r="C11058" s="118" t="s">
        <v>2</v>
      </c>
      <c r="D11058" s="119" t="s">
        <v>1380</v>
      </c>
      <c r="E11058" s="120" t="s">
        <v>1597</v>
      </c>
      <c r="F11058" s="151"/>
    </row>
    <row r="11059" spans="2:6" s="116" customFormat="1" ht="15.75" customHeight="1">
      <c r="B11059" s="121" t="s">
        <v>1726</v>
      </c>
      <c r="C11059" s="118" t="s">
        <v>2</v>
      </c>
      <c r="D11059" s="119" t="s">
        <v>1198</v>
      </c>
      <c r="E11059" s="120" t="s">
        <v>1597</v>
      </c>
      <c r="F11059" s="151"/>
    </row>
    <row r="11060" spans="2:6" s="116" customFormat="1" ht="15.75" customHeight="1">
      <c r="B11060" s="121" t="s">
        <v>1726</v>
      </c>
      <c r="C11060" s="118" t="s">
        <v>28</v>
      </c>
      <c r="D11060" s="119" t="s">
        <v>181</v>
      </c>
      <c r="E11060" s="120" t="s">
        <v>1597</v>
      </c>
      <c r="F11060" s="151"/>
    </row>
    <row r="11061" spans="2:6" s="116" customFormat="1" ht="15.75" customHeight="1">
      <c r="B11061" s="121" t="s">
        <v>1726</v>
      </c>
      <c r="C11061" s="118" t="s">
        <v>28</v>
      </c>
      <c r="D11061" s="119" t="s">
        <v>1287</v>
      </c>
      <c r="E11061" s="120" t="s">
        <v>1597</v>
      </c>
      <c r="F11061" s="151"/>
    </row>
    <row r="11062" spans="2:6" s="116" customFormat="1" ht="15.75" customHeight="1">
      <c r="B11062" s="121" t="s">
        <v>1726</v>
      </c>
      <c r="C11062" s="118" t="s">
        <v>40</v>
      </c>
      <c r="D11062" s="119" t="s">
        <v>1473</v>
      </c>
      <c r="E11062" s="120" t="s">
        <v>1597</v>
      </c>
      <c r="F11062" s="151"/>
    </row>
    <row r="11063" spans="2:6" s="116" customFormat="1" ht="15.75" customHeight="1">
      <c r="B11063" s="121" t="s">
        <v>1726</v>
      </c>
      <c r="C11063" s="118" t="s">
        <v>155</v>
      </c>
      <c r="D11063" s="119" t="s">
        <v>1246</v>
      </c>
      <c r="E11063" s="120" t="s">
        <v>1597</v>
      </c>
      <c r="F11063" s="151"/>
    </row>
    <row r="11064" spans="2:6" s="116" customFormat="1" ht="15.75" customHeight="1">
      <c r="B11064" s="121" t="s">
        <v>1726</v>
      </c>
      <c r="C11064" s="118" t="s">
        <v>40</v>
      </c>
      <c r="D11064" s="119" t="s">
        <v>180</v>
      </c>
      <c r="E11064" s="120" t="s">
        <v>1597</v>
      </c>
      <c r="F11064" s="151"/>
    </row>
    <row r="11065" spans="2:6" s="116" customFormat="1" ht="15.75" customHeight="1">
      <c r="B11065" s="121" t="s">
        <v>1726</v>
      </c>
      <c r="C11065" s="118" t="s">
        <v>184</v>
      </c>
      <c r="D11065" s="119" t="s">
        <v>2546</v>
      </c>
      <c r="E11065" s="120" t="s">
        <v>1597</v>
      </c>
      <c r="F11065" s="151"/>
    </row>
    <row r="11066" spans="2:6" s="116" customFormat="1" ht="15.75" customHeight="1">
      <c r="B11066" s="121" t="s">
        <v>1726</v>
      </c>
      <c r="C11066" s="118" t="s">
        <v>40</v>
      </c>
      <c r="D11066" s="119" t="s">
        <v>1473</v>
      </c>
      <c r="E11066" s="120" t="s">
        <v>1597</v>
      </c>
      <c r="F11066" s="151"/>
    </row>
    <row r="11067" spans="2:6" s="116" customFormat="1" ht="15.75" customHeight="1">
      <c r="B11067" s="121" t="s">
        <v>1726</v>
      </c>
      <c r="C11067" s="118" t="s">
        <v>40</v>
      </c>
      <c r="D11067" s="119" t="s">
        <v>180</v>
      </c>
      <c r="E11067" s="120" t="s">
        <v>1600</v>
      </c>
      <c r="F11067" s="151"/>
    </row>
    <row r="11068" spans="2:6" s="116" customFormat="1" ht="15.75" customHeight="1">
      <c r="B11068" s="121" t="s">
        <v>1726</v>
      </c>
      <c r="C11068" s="118" t="s">
        <v>2</v>
      </c>
      <c r="D11068" s="119" t="s">
        <v>1145</v>
      </c>
      <c r="E11068" s="120" t="s">
        <v>1600</v>
      </c>
      <c r="F11068" s="151"/>
    </row>
    <row r="11069" spans="2:6" s="116" customFormat="1" ht="15.75" customHeight="1">
      <c r="B11069" s="121" t="s">
        <v>1726</v>
      </c>
      <c r="C11069" s="118" t="s">
        <v>2</v>
      </c>
      <c r="D11069" s="119" t="s">
        <v>182</v>
      </c>
      <c r="E11069" s="120" t="s">
        <v>1600</v>
      </c>
      <c r="F11069" s="151"/>
    </row>
    <row r="11070" spans="2:6" s="116" customFormat="1" ht="15.75" customHeight="1">
      <c r="B11070" s="121" t="s">
        <v>1726</v>
      </c>
      <c r="C11070" s="118" t="s">
        <v>2</v>
      </c>
      <c r="D11070" s="119" t="s">
        <v>182</v>
      </c>
      <c r="E11070" s="117" t="s">
        <v>1600</v>
      </c>
      <c r="F11070" s="151"/>
    </row>
    <row r="11071" spans="2:6" s="116" customFormat="1" ht="15.75" customHeight="1">
      <c r="B11071" s="121" t="s">
        <v>1726</v>
      </c>
      <c r="C11071" s="118" t="s">
        <v>40</v>
      </c>
      <c r="D11071" s="119" t="s">
        <v>43</v>
      </c>
      <c r="E11071" s="117" t="s">
        <v>1600</v>
      </c>
      <c r="F11071" s="151"/>
    </row>
    <row r="11072" spans="2:6" s="116" customFormat="1" ht="15.75" customHeight="1">
      <c r="B11072" s="121" t="s">
        <v>1726</v>
      </c>
      <c r="C11072" s="118" t="s">
        <v>28</v>
      </c>
      <c r="D11072" s="119" t="s">
        <v>1277</v>
      </c>
      <c r="E11072" s="117" t="s">
        <v>1600</v>
      </c>
      <c r="F11072" s="151"/>
    </row>
    <row r="11073" spans="2:6" s="116" customFormat="1" ht="15.75" customHeight="1">
      <c r="B11073" s="121" t="s">
        <v>1726</v>
      </c>
      <c r="C11073" s="118" t="s">
        <v>40</v>
      </c>
      <c r="D11073" s="119" t="s">
        <v>180</v>
      </c>
      <c r="E11073" s="120" t="s">
        <v>1600</v>
      </c>
      <c r="F11073" s="151"/>
    </row>
    <row r="11074" spans="2:6" s="116" customFormat="1" ht="15.75" customHeight="1">
      <c r="B11074" s="121" t="s">
        <v>1726</v>
      </c>
      <c r="C11074" s="118" t="s">
        <v>40</v>
      </c>
      <c r="D11074" s="119" t="s">
        <v>43</v>
      </c>
      <c r="E11074" s="117" t="s">
        <v>1600</v>
      </c>
      <c r="F11074" s="151"/>
    </row>
    <row r="11075" spans="2:6" s="116" customFormat="1" ht="15.75" customHeight="1">
      <c r="B11075" s="121" t="s">
        <v>1726</v>
      </c>
      <c r="C11075" s="118" t="s">
        <v>2</v>
      </c>
      <c r="D11075" s="119" t="s">
        <v>182</v>
      </c>
      <c r="E11075" s="120" t="s">
        <v>1600</v>
      </c>
      <c r="F11075" s="151"/>
    </row>
    <row r="11076" spans="2:6" s="116" customFormat="1" ht="15.75" customHeight="1">
      <c r="B11076" s="121" t="s">
        <v>1726</v>
      </c>
      <c r="C11076" s="118" t="s">
        <v>94</v>
      </c>
      <c r="D11076" s="119" t="s">
        <v>641</v>
      </c>
      <c r="E11076" s="111" t="s">
        <v>1600</v>
      </c>
      <c r="F11076" s="151"/>
    </row>
    <row r="11077" spans="2:6" s="116" customFormat="1" ht="15.75" customHeight="1">
      <c r="B11077" s="121" t="s">
        <v>1726</v>
      </c>
      <c r="C11077" s="118" t="s">
        <v>392</v>
      </c>
      <c r="D11077" s="119" t="s">
        <v>1115</v>
      </c>
      <c r="E11077" s="112" t="s">
        <v>1600</v>
      </c>
      <c r="F11077" s="151"/>
    </row>
    <row r="11078" spans="2:6" s="116" customFormat="1" ht="15.75" customHeight="1">
      <c r="B11078" s="121" t="s">
        <v>1726</v>
      </c>
      <c r="C11078" s="118" t="s">
        <v>40</v>
      </c>
      <c r="D11078" s="119" t="s">
        <v>180</v>
      </c>
      <c r="E11078" s="112" t="s">
        <v>1600</v>
      </c>
      <c r="F11078" s="151"/>
    </row>
    <row r="11079" spans="2:6" s="116" customFormat="1" ht="15.75" customHeight="1">
      <c r="B11079" s="121" t="s">
        <v>1726</v>
      </c>
      <c r="C11079" s="118" t="s">
        <v>40</v>
      </c>
      <c r="D11079" s="119" t="s">
        <v>1451</v>
      </c>
      <c r="E11079" s="120" t="s">
        <v>1601</v>
      </c>
      <c r="F11079" s="151"/>
    </row>
    <row r="11080" spans="2:6" s="116" customFormat="1" ht="15.75" customHeight="1">
      <c r="B11080" s="121" t="s">
        <v>1726</v>
      </c>
      <c r="C11080" s="118" t="s">
        <v>2</v>
      </c>
      <c r="D11080" s="119" t="s">
        <v>182</v>
      </c>
      <c r="E11080" s="120" t="s">
        <v>1601</v>
      </c>
      <c r="F11080" s="151"/>
    </row>
    <row r="11081" spans="2:6" s="116" customFormat="1" ht="15.75" customHeight="1">
      <c r="B11081" s="121" t="s">
        <v>1726</v>
      </c>
      <c r="C11081" s="118" t="s">
        <v>94</v>
      </c>
      <c r="D11081" s="119" t="s">
        <v>641</v>
      </c>
      <c r="E11081" s="120" t="s">
        <v>1601</v>
      </c>
      <c r="F11081" s="151"/>
    </row>
    <row r="11082" spans="2:6" s="116" customFormat="1" ht="15.75" customHeight="1">
      <c r="B11082" s="121" t="s">
        <v>1726</v>
      </c>
      <c r="C11082" s="118" t="s">
        <v>155</v>
      </c>
      <c r="D11082" s="119" t="s">
        <v>1503</v>
      </c>
      <c r="E11082" s="120" t="s">
        <v>1601</v>
      </c>
      <c r="F11082" s="151"/>
    </row>
    <row r="11083" spans="2:6" s="116" customFormat="1" ht="15.75" customHeight="1">
      <c r="B11083" s="121" t="s">
        <v>1726</v>
      </c>
      <c r="C11083" s="118" t="s">
        <v>184</v>
      </c>
      <c r="D11083" s="119" t="s">
        <v>2545</v>
      </c>
      <c r="E11083" s="120" t="s">
        <v>1601</v>
      </c>
      <c r="F11083" s="151"/>
    </row>
    <row r="11084" spans="2:6" s="116" customFormat="1" ht="15.75" customHeight="1">
      <c r="B11084" s="121" t="s">
        <v>1726</v>
      </c>
      <c r="C11084" s="118" t="s">
        <v>28</v>
      </c>
      <c r="D11084" s="119" t="s">
        <v>107</v>
      </c>
      <c r="E11084" s="120" t="s">
        <v>1601</v>
      </c>
      <c r="F11084" s="151"/>
    </row>
    <row r="11085" spans="2:6" s="116" customFormat="1" ht="15.75" customHeight="1">
      <c r="B11085" s="121" t="s">
        <v>1726</v>
      </c>
      <c r="C11085" s="118" t="s">
        <v>40</v>
      </c>
      <c r="D11085" s="119" t="s">
        <v>43</v>
      </c>
      <c r="E11085" s="120" t="s">
        <v>1601</v>
      </c>
      <c r="F11085" s="151"/>
    </row>
    <row r="11086" spans="2:6" s="116" customFormat="1" ht="15.75" customHeight="1">
      <c r="B11086" s="121" t="s">
        <v>1726</v>
      </c>
      <c r="C11086" s="118" t="s">
        <v>392</v>
      </c>
      <c r="D11086" s="119" t="s">
        <v>1115</v>
      </c>
      <c r="E11086" s="120" t="s">
        <v>1601</v>
      </c>
      <c r="F11086" s="151"/>
    </row>
    <row r="11087" spans="2:6" s="116" customFormat="1" ht="15.75" customHeight="1">
      <c r="B11087" s="121" t="s">
        <v>1726</v>
      </c>
      <c r="C11087" s="118" t="s">
        <v>94</v>
      </c>
      <c r="D11087" s="119" t="s">
        <v>1196</v>
      </c>
      <c r="E11087" s="120" t="s">
        <v>1601</v>
      </c>
      <c r="F11087" s="151"/>
    </row>
    <row r="11088" spans="2:6" s="116" customFormat="1" ht="15.75" customHeight="1">
      <c r="B11088" s="121" t="s">
        <v>1726</v>
      </c>
      <c r="C11088" s="118" t="s">
        <v>40</v>
      </c>
      <c r="D11088" s="119" t="s">
        <v>180</v>
      </c>
      <c r="E11088" s="120" t="s">
        <v>1601</v>
      </c>
      <c r="F11088" s="151"/>
    </row>
    <row r="11089" spans="2:6" s="116" customFormat="1" ht="15.75" customHeight="1">
      <c r="B11089" s="121" t="s">
        <v>1726</v>
      </c>
      <c r="C11089" s="118" t="s">
        <v>40</v>
      </c>
      <c r="D11089" s="119" t="s">
        <v>43</v>
      </c>
      <c r="E11089" s="120" t="s">
        <v>1601</v>
      </c>
      <c r="F11089" s="151"/>
    </row>
    <row r="11090" spans="2:6" s="116" customFormat="1" ht="15.75" customHeight="1">
      <c r="B11090" s="121" t="s">
        <v>1726</v>
      </c>
      <c r="C11090" s="118" t="s">
        <v>40</v>
      </c>
      <c r="D11090" s="119" t="s">
        <v>180</v>
      </c>
      <c r="E11090" s="120" t="s">
        <v>1601</v>
      </c>
      <c r="F11090" s="151"/>
    </row>
    <row r="11091" spans="2:6" s="116" customFormat="1" ht="15.75" customHeight="1">
      <c r="B11091" s="121" t="s">
        <v>1726</v>
      </c>
      <c r="C11091" s="118" t="s">
        <v>2</v>
      </c>
      <c r="D11091" s="119" t="s">
        <v>182</v>
      </c>
      <c r="E11091" s="120" t="s">
        <v>1601</v>
      </c>
      <c r="F11091" s="151"/>
    </row>
    <row r="11092" spans="2:6" s="116" customFormat="1" ht="15.75" customHeight="1">
      <c r="B11092" s="121" t="s">
        <v>1726</v>
      </c>
      <c r="C11092" s="118" t="s">
        <v>2</v>
      </c>
      <c r="D11092" s="119" t="s">
        <v>1403</v>
      </c>
      <c r="E11092" s="120" t="s">
        <v>1601</v>
      </c>
      <c r="F11092" s="151"/>
    </row>
    <row r="11093" spans="2:6" s="116" customFormat="1" ht="15.75" customHeight="1">
      <c r="B11093" s="121" t="s">
        <v>1726</v>
      </c>
      <c r="C11093" s="118" t="s">
        <v>2</v>
      </c>
      <c r="D11093" s="118" t="s">
        <v>182</v>
      </c>
      <c r="E11093" s="120" t="s">
        <v>1601</v>
      </c>
      <c r="F11093" s="151"/>
    </row>
    <row r="11094" spans="2:6" s="116" customFormat="1" ht="15.75" customHeight="1">
      <c r="B11094" s="121" t="s">
        <v>1727</v>
      </c>
      <c r="C11094" s="118" t="s">
        <v>28</v>
      </c>
      <c r="D11094" s="119" t="s">
        <v>126</v>
      </c>
      <c r="E11094" s="120" t="s">
        <v>1723</v>
      </c>
      <c r="F11094" s="151"/>
    </row>
    <row r="11095" spans="2:6" s="116" customFormat="1" ht="15.75" customHeight="1">
      <c r="B11095" s="121" t="s">
        <v>1727</v>
      </c>
      <c r="C11095" s="118" t="s">
        <v>40</v>
      </c>
      <c r="D11095" s="119" t="s">
        <v>43</v>
      </c>
      <c r="E11095" s="120" t="s">
        <v>1723</v>
      </c>
      <c r="F11095" s="151"/>
    </row>
    <row r="11096" spans="2:6" s="116" customFormat="1" ht="15.75" customHeight="1">
      <c r="B11096" s="121" t="s">
        <v>1727</v>
      </c>
      <c r="C11096" s="118" t="s">
        <v>40</v>
      </c>
      <c r="D11096" s="119" t="s">
        <v>180</v>
      </c>
      <c r="E11096" s="120" t="s">
        <v>1723</v>
      </c>
      <c r="F11096" s="151"/>
    </row>
    <row r="11097" spans="2:6" s="116" customFormat="1" ht="15.75" customHeight="1">
      <c r="B11097" s="121" t="s">
        <v>1727</v>
      </c>
      <c r="C11097" s="118" t="s">
        <v>184</v>
      </c>
      <c r="D11097" s="119" t="s">
        <v>184</v>
      </c>
      <c r="E11097" s="120" t="s">
        <v>1723</v>
      </c>
      <c r="F11097" s="151"/>
    </row>
    <row r="11098" spans="2:6" s="116" customFormat="1" ht="15.75" customHeight="1">
      <c r="B11098" s="121" t="s">
        <v>1727</v>
      </c>
      <c r="C11098" s="118" t="s">
        <v>40</v>
      </c>
      <c r="D11098" s="119" t="s">
        <v>43</v>
      </c>
      <c r="E11098" s="120" t="s">
        <v>1723</v>
      </c>
      <c r="F11098" s="151"/>
    </row>
    <row r="11099" spans="2:6" s="116" customFormat="1" ht="15.75" customHeight="1">
      <c r="B11099" s="121" t="s">
        <v>1727</v>
      </c>
      <c r="C11099" s="118" t="s">
        <v>2</v>
      </c>
      <c r="D11099" s="119" t="s">
        <v>105</v>
      </c>
      <c r="E11099" s="120" t="s">
        <v>1723</v>
      </c>
      <c r="F11099" s="151"/>
    </row>
    <row r="11100" spans="2:6" s="116" customFormat="1" ht="15.75" customHeight="1">
      <c r="B11100" s="121" t="s">
        <v>1727</v>
      </c>
      <c r="C11100" s="118" t="s">
        <v>28</v>
      </c>
      <c r="D11100" s="119" t="s">
        <v>113</v>
      </c>
      <c r="E11100" s="120" t="s">
        <v>1723</v>
      </c>
      <c r="F11100" s="151"/>
    </row>
    <row r="11101" spans="2:6" s="116" customFormat="1" ht="15.75" customHeight="1">
      <c r="B11101" s="121" t="s">
        <v>1727</v>
      </c>
      <c r="C11101" s="118" t="s">
        <v>2</v>
      </c>
      <c r="D11101" s="119" t="s">
        <v>1270</v>
      </c>
      <c r="E11101" s="120" t="s">
        <v>1723</v>
      </c>
      <c r="F11101" s="151"/>
    </row>
    <row r="11102" spans="2:6" s="116" customFormat="1" ht="15.75" customHeight="1">
      <c r="B11102" s="121" t="s">
        <v>1727</v>
      </c>
      <c r="C11102" s="118" t="s">
        <v>40</v>
      </c>
      <c r="D11102" s="119" t="s">
        <v>180</v>
      </c>
      <c r="E11102" s="120" t="s">
        <v>1723</v>
      </c>
      <c r="F11102" s="151"/>
    </row>
    <row r="11103" spans="2:6" s="116" customFormat="1" ht="15.75" customHeight="1">
      <c r="B11103" s="121" t="s">
        <v>1727</v>
      </c>
      <c r="C11103" s="118" t="s">
        <v>40</v>
      </c>
      <c r="D11103" s="119" t="s">
        <v>180</v>
      </c>
      <c r="E11103" s="120" t="s">
        <v>1723</v>
      </c>
      <c r="F11103" s="151"/>
    </row>
    <row r="11104" spans="2:6" s="116" customFormat="1" ht="15.75" customHeight="1">
      <c r="B11104" s="121" t="s">
        <v>1727</v>
      </c>
      <c r="C11104" s="118" t="s">
        <v>40</v>
      </c>
      <c r="D11104" s="119" t="s">
        <v>180</v>
      </c>
      <c r="E11104" s="120" t="s">
        <v>1600</v>
      </c>
      <c r="F11104" s="151"/>
    </row>
    <row r="11105" spans="2:6" s="116" customFormat="1" ht="15.75" customHeight="1">
      <c r="B11105" s="121" t="s">
        <v>1727</v>
      </c>
      <c r="C11105" s="118" t="s">
        <v>40</v>
      </c>
      <c r="D11105" s="119" t="s">
        <v>180</v>
      </c>
      <c r="E11105" s="120" t="s">
        <v>1600</v>
      </c>
      <c r="F11105" s="151"/>
    </row>
    <row r="11106" spans="2:6" s="116" customFormat="1" ht="15.75" customHeight="1">
      <c r="B11106" s="121" t="s">
        <v>1727</v>
      </c>
      <c r="C11106" s="118" t="s">
        <v>40</v>
      </c>
      <c r="D11106" s="119" t="s">
        <v>180</v>
      </c>
      <c r="E11106" s="120" t="s">
        <v>1600</v>
      </c>
      <c r="F11106" s="151"/>
    </row>
    <row r="11107" spans="2:6" s="116" customFormat="1" ht="15.75" customHeight="1">
      <c r="B11107" s="121" t="s">
        <v>1727</v>
      </c>
      <c r="C11107" s="118" t="s">
        <v>155</v>
      </c>
      <c r="D11107" s="119" t="s">
        <v>1110</v>
      </c>
      <c r="E11107" s="117" t="s">
        <v>1600</v>
      </c>
      <c r="F11107" s="151"/>
    </row>
    <row r="11108" spans="2:6" s="116" customFormat="1" ht="15.75" customHeight="1">
      <c r="B11108" s="121" t="s">
        <v>1727</v>
      </c>
      <c r="C11108" s="118" t="s">
        <v>2</v>
      </c>
      <c r="D11108" s="119" t="s">
        <v>182</v>
      </c>
      <c r="E11108" s="117" t="s">
        <v>1600</v>
      </c>
      <c r="F11108" s="151"/>
    </row>
    <row r="11109" spans="2:6" s="116" customFormat="1" ht="15.75" customHeight="1">
      <c r="B11109" s="121" t="s">
        <v>1727</v>
      </c>
      <c r="C11109" s="118" t="s">
        <v>28</v>
      </c>
      <c r="D11109" s="119" t="s">
        <v>1277</v>
      </c>
      <c r="E11109" s="117" t="s">
        <v>1600</v>
      </c>
      <c r="F11109" s="151"/>
    </row>
    <row r="11110" spans="2:6" s="116" customFormat="1" ht="15.75" customHeight="1">
      <c r="B11110" s="121" t="s">
        <v>1727</v>
      </c>
      <c r="C11110" s="118" t="s">
        <v>40</v>
      </c>
      <c r="D11110" s="119" t="s">
        <v>180</v>
      </c>
      <c r="E11110" s="120" t="s">
        <v>1600</v>
      </c>
      <c r="F11110" s="151"/>
    </row>
    <row r="11111" spans="2:6" s="116" customFormat="1" ht="15.75" customHeight="1">
      <c r="B11111" s="121" t="s">
        <v>1727</v>
      </c>
      <c r="C11111" s="118" t="s">
        <v>40</v>
      </c>
      <c r="D11111" s="119" t="s">
        <v>43</v>
      </c>
      <c r="E11111" s="117" t="s">
        <v>1600</v>
      </c>
      <c r="F11111" s="151"/>
    </row>
    <row r="11112" spans="2:6" s="116" customFormat="1" ht="15.75" customHeight="1">
      <c r="B11112" s="121" t="s">
        <v>1727</v>
      </c>
      <c r="C11112" s="118" t="s">
        <v>392</v>
      </c>
      <c r="D11112" s="119" t="s">
        <v>1115</v>
      </c>
      <c r="E11112" s="120" t="s">
        <v>1600</v>
      </c>
      <c r="F11112" s="151"/>
    </row>
    <row r="11113" spans="2:6" s="116" customFormat="1" ht="15.75" customHeight="1">
      <c r="B11113" s="121" t="s">
        <v>1727</v>
      </c>
      <c r="C11113" s="118" t="s">
        <v>94</v>
      </c>
      <c r="D11113" s="119" t="s">
        <v>641</v>
      </c>
      <c r="E11113" s="111" t="s">
        <v>1600</v>
      </c>
      <c r="F11113" s="151"/>
    </row>
    <row r="11114" spans="2:6" s="116" customFormat="1" ht="15.75" customHeight="1">
      <c r="B11114" s="121" t="s">
        <v>1727</v>
      </c>
      <c r="C11114" s="118" t="s">
        <v>2</v>
      </c>
      <c r="D11114" s="119" t="s">
        <v>182</v>
      </c>
      <c r="E11114" s="112" t="s">
        <v>1600</v>
      </c>
      <c r="F11114" s="151"/>
    </row>
    <row r="11115" spans="2:6" s="116" customFormat="1" ht="15.75" customHeight="1">
      <c r="B11115" s="121" t="s">
        <v>1727</v>
      </c>
      <c r="C11115" s="118" t="s">
        <v>2</v>
      </c>
      <c r="D11115" s="119" t="s">
        <v>1728</v>
      </c>
      <c r="E11115" s="112" t="s">
        <v>1600</v>
      </c>
      <c r="F11115" s="151"/>
    </row>
    <row r="11116" spans="2:6" s="116" customFormat="1" ht="15.75" customHeight="1">
      <c r="B11116" s="121" t="s">
        <v>1727</v>
      </c>
      <c r="C11116" s="118" t="s">
        <v>40</v>
      </c>
      <c r="D11116" s="119" t="s">
        <v>180</v>
      </c>
      <c r="E11116" s="120" t="s">
        <v>1655</v>
      </c>
      <c r="F11116" s="151"/>
    </row>
    <row r="11117" spans="2:6" s="116" customFormat="1" ht="15.75" customHeight="1">
      <c r="B11117" s="121" t="s">
        <v>1727</v>
      </c>
      <c r="C11117" s="118" t="s">
        <v>40</v>
      </c>
      <c r="D11117" s="119" t="s">
        <v>180</v>
      </c>
      <c r="E11117" s="120" t="s">
        <v>1655</v>
      </c>
      <c r="F11117" s="151"/>
    </row>
    <row r="11118" spans="2:6" s="116" customFormat="1" ht="15.75" customHeight="1">
      <c r="B11118" s="121" t="s">
        <v>1727</v>
      </c>
      <c r="C11118" s="118" t="s">
        <v>40</v>
      </c>
      <c r="D11118" s="119" t="s">
        <v>43</v>
      </c>
      <c r="E11118" s="120" t="s">
        <v>1655</v>
      </c>
      <c r="F11118" s="151"/>
    </row>
    <row r="11119" spans="2:6" s="116" customFormat="1" ht="15.75" customHeight="1">
      <c r="B11119" s="121" t="s">
        <v>1727</v>
      </c>
      <c r="C11119" s="118" t="s">
        <v>2</v>
      </c>
      <c r="D11119" s="119" t="s">
        <v>1381</v>
      </c>
      <c r="E11119" s="120" t="s">
        <v>1655</v>
      </c>
      <c r="F11119" s="151"/>
    </row>
    <row r="11120" spans="2:6" s="116" customFormat="1" ht="15.75" customHeight="1">
      <c r="B11120" s="121" t="s">
        <v>1727</v>
      </c>
      <c r="C11120" s="118" t="s">
        <v>2</v>
      </c>
      <c r="D11120" s="119" t="s">
        <v>182</v>
      </c>
      <c r="E11120" s="120" t="s">
        <v>1655</v>
      </c>
      <c r="F11120" s="151"/>
    </row>
    <row r="11121" spans="2:6" s="116" customFormat="1" ht="15.75" customHeight="1">
      <c r="B11121" s="121" t="s">
        <v>1727</v>
      </c>
      <c r="C11121" s="118" t="s">
        <v>40</v>
      </c>
      <c r="D11121" s="119" t="s">
        <v>180</v>
      </c>
      <c r="E11121" s="120" t="s">
        <v>1655</v>
      </c>
      <c r="F11121" s="151"/>
    </row>
    <row r="11122" spans="2:6" s="116" customFormat="1" ht="15.75" customHeight="1">
      <c r="B11122" s="121" t="s">
        <v>1727</v>
      </c>
      <c r="C11122" s="118" t="s">
        <v>40</v>
      </c>
      <c r="D11122" s="119" t="s">
        <v>180</v>
      </c>
      <c r="E11122" s="120" t="s">
        <v>1655</v>
      </c>
      <c r="F11122" s="151"/>
    </row>
    <row r="11123" spans="2:6" s="116" customFormat="1" ht="15.75" customHeight="1">
      <c r="B11123" s="121" t="s">
        <v>1727</v>
      </c>
      <c r="C11123" s="118" t="s">
        <v>390</v>
      </c>
      <c r="D11123" s="119" t="s">
        <v>1427</v>
      </c>
      <c r="E11123" s="120" t="s">
        <v>1655</v>
      </c>
      <c r="F11123" s="151"/>
    </row>
    <row r="11124" spans="2:6" s="116" customFormat="1" ht="15.75" customHeight="1">
      <c r="B11124" s="121" t="s">
        <v>1727</v>
      </c>
      <c r="C11124" s="118" t="s">
        <v>40</v>
      </c>
      <c r="D11124" s="119" t="s">
        <v>180</v>
      </c>
      <c r="E11124" s="120" t="s">
        <v>1655</v>
      </c>
      <c r="F11124" s="151"/>
    </row>
    <row r="11125" spans="2:6" s="116" customFormat="1" ht="15.75" customHeight="1">
      <c r="B11125" s="121" t="s">
        <v>1727</v>
      </c>
      <c r="C11125" s="118" t="s">
        <v>956</v>
      </c>
      <c r="D11125" s="119" t="s">
        <v>1536</v>
      </c>
      <c r="E11125" s="120" t="s">
        <v>1655</v>
      </c>
      <c r="F11125" s="151"/>
    </row>
    <row r="11126" spans="2:6" s="116" customFormat="1" ht="15.75" customHeight="1">
      <c r="B11126" s="121" t="s">
        <v>1727</v>
      </c>
      <c r="C11126" s="118" t="s">
        <v>28</v>
      </c>
      <c r="D11126" s="119" t="s">
        <v>107</v>
      </c>
      <c r="E11126" s="120" t="s">
        <v>1655</v>
      </c>
      <c r="F11126" s="151"/>
    </row>
    <row r="11127" spans="2:6" s="116" customFormat="1" ht="15.75" customHeight="1">
      <c r="B11127" s="121" t="s">
        <v>1727</v>
      </c>
      <c r="C11127" s="118" t="s">
        <v>184</v>
      </c>
      <c r="D11127" s="119" t="s">
        <v>2544</v>
      </c>
      <c r="E11127" s="120" t="s">
        <v>1655</v>
      </c>
      <c r="F11127" s="151"/>
    </row>
    <row r="11128" spans="2:6" s="116" customFormat="1" ht="15.75" customHeight="1">
      <c r="B11128" s="121" t="s">
        <v>1727</v>
      </c>
      <c r="C11128" s="118" t="s">
        <v>155</v>
      </c>
      <c r="D11128" s="119" t="s">
        <v>1110</v>
      </c>
      <c r="E11128" s="120" t="s">
        <v>1655</v>
      </c>
      <c r="F11128" s="151"/>
    </row>
    <row r="11129" spans="2:6" s="116" customFormat="1" ht="15.75" customHeight="1">
      <c r="B11129" s="121" t="s">
        <v>1729</v>
      </c>
      <c r="C11129" s="118" t="s">
        <v>28</v>
      </c>
      <c r="D11129" s="119" t="s">
        <v>431</v>
      </c>
      <c r="E11129" s="243" t="s">
        <v>1607</v>
      </c>
      <c r="F11129" s="151"/>
    </row>
    <row r="11130" spans="2:6" s="116" customFormat="1" ht="15.75" customHeight="1">
      <c r="B11130" s="121" t="s">
        <v>1729</v>
      </c>
      <c r="C11130" s="118" t="s">
        <v>40</v>
      </c>
      <c r="D11130" s="119" t="s">
        <v>180</v>
      </c>
      <c r="E11130" s="243" t="s">
        <v>1607</v>
      </c>
      <c r="F11130" s="151"/>
    </row>
    <row r="11131" spans="2:6" s="116" customFormat="1" ht="15.75" customHeight="1">
      <c r="B11131" s="121" t="s">
        <v>1729</v>
      </c>
      <c r="C11131" s="118" t="s">
        <v>40</v>
      </c>
      <c r="D11131" s="119" t="s">
        <v>43</v>
      </c>
      <c r="E11131" s="243" t="s">
        <v>1607</v>
      </c>
      <c r="F11131" s="151"/>
    </row>
    <row r="11132" spans="2:6" s="116" customFormat="1" ht="15.75" customHeight="1">
      <c r="B11132" s="121" t="s">
        <v>1729</v>
      </c>
      <c r="C11132" s="118" t="s">
        <v>18</v>
      </c>
      <c r="D11132" s="119" t="s">
        <v>112</v>
      </c>
      <c r="E11132" s="243" t="s">
        <v>1607</v>
      </c>
      <c r="F11132" s="151"/>
    </row>
    <row r="11133" spans="2:6" s="116" customFormat="1" ht="15.75" customHeight="1">
      <c r="B11133" s="121" t="s">
        <v>1729</v>
      </c>
      <c r="C11133" s="118" t="s">
        <v>2</v>
      </c>
      <c r="D11133" s="119" t="s">
        <v>1160</v>
      </c>
      <c r="E11133" s="243" t="s">
        <v>1607</v>
      </c>
      <c r="F11133" s="151"/>
    </row>
    <row r="11134" spans="2:6" s="116" customFormat="1" ht="15.75" customHeight="1">
      <c r="B11134" s="121" t="s">
        <v>1729</v>
      </c>
      <c r="C11134" s="118" t="s">
        <v>2</v>
      </c>
      <c r="D11134" s="119" t="s">
        <v>1484</v>
      </c>
      <c r="E11134" s="243" t="s">
        <v>1607</v>
      </c>
      <c r="F11134" s="151"/>
    </row>
    <row r="11135" spans="2:6" s="116" customFormat="1" ht="15.75" customHeight="1">
      <c r="B11135" s="121" t="s">
        <v>1729</v>
      </c>
      <c r="C11135" s="118" t="s">
        <v>28</v>
      </c>
      <c r="D11135" s="119" t="s">
        <v>431</v>
      </c>
      <c r="E11135" s="243" t="s">
        <v>1607</v>
      </c>
      <c r="F11135" s="151"/>
    </row>
    <row r="11136" spans="2:6" s="116" customFormat="1" ht="15.75" customHeight="1">
      <c r="B11136" s="121" t="s">
        <v>1729</v>
      </c>
      <c r="C11136" s="118" t="s">
        <v>28</v>
      </c>
      <c r="D11136" s="119" t="s">
        <v>1287</v>
      </c>
      <c r="E11136" s="243" t="s">
        <v>1607</v>
      </c>
      <c r="F11136" s="151"/>
    </row>
    <row r="11137" spans="2:6" s="116" customFormat="1" ht="15.75" customHeight="1">
      <c r="B11137" s="121" t="s">
        <v>1729</v>
      </c>
      <c r="C11137" s="118" t="s">
        <v>40</v>
      </c>
      <c r="D11137" s="119" t="s">
        <v>180</v>
      </c>
      <c r="E11137" s="120" t="s">
        <v>1600</v>
      </c>
      <c r="F11137" s="151"/>
    </row>
    <row r="11138" spans="2:6" s="116" customFormat="1" ht="15.75" customHeight="1">
      <c r="B11138" s="121" t="s">
        <v>1729</v>
      </c>
      <c r="C11138" s="118" t="s">
        <v>40</v>
      </c>
      <c r="D11138" s="119" t="s">
        <v>180</v>
      </c>
      <c r="E11138" s="120" t="s">
        <v>1600</v>
      </c>
      <c r="F11138" s="151"/>
    </row>
    <row r="11139" spans="2:6" s="116" customFormat="1" ht="15.75" customHeight="1">
      <c r="B11139" s="121" t="s">
        <v>1729</v>
      </c>
      <c r="C11139" s="118" t="s">
        <v>28</v>
      </c>
      <c r="D11139" s="119" t="s">
        <v>107</v>
      </c>
      <c r="E11139" s="120" t="s">
        <v>1600</v>
      </c>
      <c r="F11139" s="151"/>
    </row>
    <row r="11140" spans="2:6" s="116" customFormat="1" ht="15.75" customHeight="1">
      <c r="B11140" s="121" t="s">
        <v>1729</v>
      </c>
      <c r="C11140" s="118" t="s">
        <v>2</v>
      </c>
      <c r="D11140" s="119" t="s">
        <v>1423</v>
      </c>
      <c r="E11140" s="117" t="s">
        <v>1600</v>
      </c>
      <c r="F11140" s="151"/>
    </row>
    <row r="11141" spans="2:6" s="116" customFormat="1" ht="15.75" customHeight="1">
      <c r="B11141" s="121" t="s">
        <v>1729</v>
      </c>
      <c r="C11141" s="118" t="s">
        <v>2</v>
      </c>
      <c r="D11141" s="119" t="s">
        <v>182</v>
      </c>
      <c r="E11141" s="117" t="s">
        <v>1600</v>
      </c>
      <c r="F11141" s="151"/>
    </row>
    <row r="11142" spans="2:6" s="116" customFormat="1" ht="15.75" customHeight="1">
      <c r="B11142" s="121" t="s">
        <v>1729</v>
      </c>
      <c r="C11142" s="118" t="s">
        <v>28</v>
      </c>
      <c r="D11142" s="119" t="s">
        <v>107</v>
      </c>
      <c r="E11142" s="117" t="s">
        <v>1600</v>
      </c>
      <c r="F11142" s="151"/>
    </row>
    <row r="11143" spans="2:6" s="116" customFormat="1" ht="15.75" customHeight="1">
      <c r="B11143" s="121" t="s">
        <v>1729</v>
      </c>
      <c r="C11143" s="118" t="s">
        <v>94</v>
      </c>
      <c r="D11143" s="119" t="s">
        <v>1108</v>
      </c>
      <c r="E11143" s="120" t="s">
        <v>1655</v>
      </c>
      <c r="F11143" s="151"/>
    </row>
    <row r="11144" spans="2:6" s="116" customFormat="1" ht="15.75" customHeight="1">
      <c r="B11144" s="121" t="s">
        <v>1729</v>
      </c>
      <c r="C11144" s="118" t="s">
        <v>155</v>
      </c>
      <c r="D11144" s="119" t="s">
        <v>1503</v>
      </c>
      <c r="E11144" s="120" t="s">
        <v>1655</v>
      </c>
      <c r="F11144" s="151"/>
    </row>
    <row r="11145" spans="2:6" s="116" customFormat="1" ht="15.75" customHeight="1">
      <c r="B11145" s="121" t="s">
        <v>1729</v>
      </c>
      <c r="C11145" s="118" t="s">
        <v>184</v>
      </c>
      <c r="D11145" s="119" t="s">
        <v>2545</v>
      </c>
      <c r="E11145" s="120" t="s">
        <v>1655</v>
      </c>
      <c r="F11145" s="151"/>
    </row>
    <row r="11146" spans="2:6" s="116" customFormat="1" ht="15.75" customHeight="1">
      <c r="B11146" s="121" t="s">
        <v>1729</v>
      </c>
      <c r="C11146" s="118" t="s">
        <v>40</v>
      </c>
      <c r="D11146" s="119" t="s">
        <v>43</v>
      </c>
      <c r="E11146" s="120" t="s">
        <v>1655</v>
      </c>
      <c r="F11146" s="151"/>
    </row>
    <row r="11147" spans="2:6" s="116" customFormat="1" ht="15.75" customHeight="1">
      <c r="B11147" s="121" t="s">
        <v>1729</v>
      </c>
      <c r="C11147" s="118" t="s">
        <v>40</v>
      </c>
      <c r="D11147" s="119" t="s">
        <v>180</v>
      </c>
      <c r="E11147" s="120" t="s">
        <v>1655</v>
      </c>
      <c r="F11147" s="151"/>
    </row>
    <row r="11148" spans="2:6" s="116" customFormat="1" ht="15.75" customHeight="1">
      <c r="B11148" s="121" t="s">
        <v>1729</v>
      </c>
      <c r="C11148" s="118" t="s">
        <v>28</v>
      </c>
      <c r="D11148" s="119" t="s">
        <v>549</v>
      </c>
      <c r="E11148" s="120" t="s">
        <v>1655</v>
      </c>
      <c r="F11148" s="151"/>
    </row>
    <row r="11149" spans="2:6" s="116" customFormat="1" ht="15.75" customHeight="1">
      <c r="B11149" s="121" t="s">
        <v>1729</v>
      </c>
      <c r="C11149" s="118" t="s">
        <v>40</v>
      </c>
      <c r="D11149" s="119" t="s">
        <v>180</v>
      </c>
      <c r="E11149" s="120" t="s">
        <v>1655</v>
      </c>
      <c r="F11149" s="151"/>
    </row>
    <row r="11150" spans="2:6" s="116" customFormat="1" ht="15.75" customHeight="1">
      <c r="B11150" s="121" t="s">
        <v>1729</v>
      </c>
      <c r="C11150" s="118" t="s">
        <v>28</v>
      </c>
      <c r="D11150" s="119" t="s">
        <v>181</v>
      </c>
      <c r="E11150" s="120" t="s">
        <v>1655</v>
      </c>
      <c r="F11150" s="151"/>
    </row>
    <row r="11151" spans="2:6" s="116" customFormat="1" ht="15.75" customHeight="1">
      <c r="B11151" s="121" t="s">
        <v>1730</v>
      </c>
      <c r="C11151" s="118" t="s">
        <v>40</v>
      </c>
      <c r="D11151" s="119" t="s">
        <v>180</v>
      </c>
      <c r="E11151" s="120" t="s">
        <v>1731</v>
      </c>
      <c r="F11151" s="151"/>
    </row>
    <row r="11152" spans="2:6" s="116" customFormat="1" ht="15.75" customHeight="1">
      <c r="B11152" s="121" t="s">
        <v>1730</v>
      </c>
      <c r="C11152" s="118" t="s">
        <v>18</v>
      </c>
      <c r="D11152" s="119" t="s">
        <v>1506</v>
      </c>
      <c r="E11152" s="120" t="s">
        <v>1731</v>
      </c>
      <c r="F11152" s="151"/>
    </row>
    <row r="11153" spans="2:6" s="116" customFormat="1" ht="15.75" customHeight="1">
      <c r="B11153" s="121" t="s">
        <v>1730</v>
      </c>
      <c r="C11153" s="118" t="s">
        <v>40</v>
      </c>
      <c r="D11153" s="119" t="s">
        <v>180</v>
      </c>
      <c r="E11153" s="120" t="s">
        <v>1731</v>
      </c>
      <c r="F11153" s="151"/>
    </row>
    <row r="11154" spans="2:6" s="116" customFormat="1" ht="15.75" customHeight="1">
      <c r="B11154" s="121" t="s">
        <v>1730</v>
      </c>
      <c r="C11154" s="118" t="s">
        <v>94</v>
      </c>
      <c r="D11154" s="119" t="s">
        <v>641</v>
      </c>
      <c r="E11154" s="117" t="s">
        <v>1731</v>
      </c>
      <c r="F11154" s="151"/>
    </row>
    <row r="11155" spans="2:6" s="116" customFormat="1" ht="15.75" customHeight="1">
      <c r="B11155" s="121" t="s">
        <v>1730</v>
      </c>
      <c r="C11155" s="118" t="s">
        <v>40</v>
      </c>
      <c r="D11155" s="119" t="s">
        <v>1349</v>
      </c>
      <c r="E11155" s="117" t="s">
        <v>1731</v>
      </c>
      <c r="F11155" s="151"/>
    </row>
    <row r="11156" spans="2:6" s="116" customFormat="1" ht="15.75" customHeight="1">
      <c r="B11156" s="121" t="s">
        <v>1730</v>
      </c>
      <c r="C11156" s="118" t="s">
        <v>40</v>
      </c>
      <c r="D11156" s="119" t="s">
        <v>180</v>
      </c>
      <c r="E11156" s="117" t="s">
        <v>1731</v>
      </c>
      <c r="F11156" s="151"/>
    </row>
    <row r="11157" spans="2:6" s="116" customFormat="1" ht="15.75" customHeight="1">
      <c r="B11157" s="121" t="s">
        <v>1730</v>
      </c>
      <c r="C11157" s="118" t="s">
        <v>40</v>
      </c>
      <c r="D11157" s="119" t="s">
        <v>1218</v>
      </c>
      <c r="E11157" s="120" t="s">
        <v>1731</v>
      </c>
      <c r="F11157" s="151"/>
    </row>
    <row r="11158" spans="2:6" s="116" customFormat="1" ht="15.75" customHeight="1">
      <c r="B11158" s="121" t="s">
        <v>1730</v>
      </c>
      <c r="C11158" s="118" t="s">
        <v>40</v>
      </c>
      <c r="D11158" s="119" t="s">
        <v>180</v>
      </c>
      <c r="E11158" s="117" t="s">
        <v>1731</v>
      </c>
      <c r="F11158" s="151"/>
    </row>
    <row r="11159" spans="2:6" s="116" customFormat="1" ht="15.75" customHeight="1">
      <c r="B11159" s="121" t="s">
        <v>1730</v>
      </c>
      <c r="C11159" s="118" t="s">
        <v>94</v>
      </c>
      <c r="D11159" s="119" t="s">
        <v>1108</v>
      </c>
      <c r="E11159" s="120" t="s">
        <v>1673</v>
      </c>
      <c r="F11159" s="151"/>
    </row>
    <row r="11160" spans="2:6" s="116" customFormat="1" ht="15.75" customHeight="1">
      <c r="B11160" s="121" t="s">
        <v>1730</v>
      </c>
      <c r="C11160" s="118" t="s">
        <v>40</v>
      </c>
      <c r="D11160" s="119" t="s">
        <v>180</v>
      </c>
      <c r="E11160" s="120" t="s">
        <v>1673</v>
      </c>
      <c r="F11160" s="151"/>
    </row>
    <row r="11161" spans="2:6" s="116" customFormat="1" ht="15.75" customHeight="1">
      <c r="B11161" s="121" t="s">
        <v>1730</v>
      </c>
      <c r="C11161" s="118" t="s">
        <v>28</v>
      </c>
      <c r="D11161" s="119" t="s">
        <v>549</v>
      </c>
      <c r="E11161" s="120" t="s">
        <v>1673</v>
      </c>
      <c r="F11161" s="151"/>
    </row>
    <row r="11162" spans="2:6" s="116" customFormat="1" ht="15.75" customHeight="1">
      <c r="B11162" s="121" t="s">
        <v>1730</v>
      </c>
      <c r="C11162" s="118" t="s">
        <v>40</v>
      </c>
      <c r="D11162" s="119" t="s">
        <v>43</v>
      </c>
      <c r="E11162" s="120" t="s">
        <v>1673</v>
      </c>
      <c r="F11162" s="151"/>
    </row>
    <row r="11163" spans="2:6" s="116" customFormat="1" ht="15.75" customHeight="1">
      <c r="B11163" s="121" t="s">
        <v>1730</v>
      </c>
      <c r="C11163" s="118" t="s">
        <v>155</v>
      </c>
      <c r="D11163" s="119" t="s">
        <v>1503</v>
      </c>
      <c r="E11163" s="120" t="s">
        <v>1673</v>
      </c>
      <c r="F11163" s="151"/>
    </row>
    <row r="11164" spans="2:6" s="116" customFormat="1" ht="15.75" customHeight="1">
      <c r="B11164" s="121" t="s">
        <v>1730</v>
      </c>
      <c r="C11164" s="118" t="s">
        <v>184</v>
      </c>
      <c r="D11164" s="119" t="s">
        <v>2545</v>
      </c>
      <c r="E11164" s="120" t="s">
        <v>1673</v>
      </c>
      <c r="F11164" s="151"/>
    </row>
    <row r="11165" spans="2:6" s="116" customFormat="1" ht="15.75" customHeight="1">
      <c r="B11165" s="121" t="s">
        <v>1730</v>
      </c>
      <c r="C11165" s="118" t="s">
        <v>40</v>
      </c>
      <c r="D11165" s="119" t="s">
        <v>43</v>
      </c>
      <c r="E11165" s="120" t="s">
        <v>1673</v>
      </c>
      <c r="F11165" s="151"/>
    </row>
    <row r="11166" spans="2:6" s="116" customFormat="1" ht="15.75" customHeight="1">
      <c r="B11166" s="121" t="s">
        <v>1730</v>
      </c>
      <c r="C11166" s="118" t="s">
        <v>40</v>
      </c>
      <c r="D11166" s="119" t="s">
        <v>180</v>
      </c>
      <c r="E11166" s="120" t="s">
        <v>1673</v>
      </c>
      <c r="F11166" s="151"/>
    </row>
    <row r="11167" spans="2:6" s="116" customFormat="1" ht="15.75" customHeight="1">
      <c r="B11167" s="121" t="s">
        <v>1730</v>
      </c>
      <c r="C11167" s="118" t="s">
        <v>28</v>
      </c>
      <c r="D11167" s="119" t="s">
        <v>549</v>
      </c>
      <c r="E11167" s="120" t="s">
        <v>1673</v>
      </c>
      <c r="F11167" s="151"/>
    </row>
    <row r="11168" spans="2:6" s="116" customFormat="1" ht="15.75" customHeight="1">
      <c r="B11168" s="121" t="s">
        <v>1730</v>
      </c>
      <c r="C11168" s="118" t="s">
        <v>40</v>
      </c>
      <c r="D11168" s="119" t="s">
        <v>180</v>
      </c>
      <c r="E11168" s="120" t="s">
        <v>1673</v>
      </c>
      <c r="F11168" s="151"/>
    </row>
    <row r="11169" spans="2:6" s="116" customFormat="1" ht="15.75" customHeight="1">
      <c r="B11169" s="121" t="s">
        <v>1730</v>
      </c>
      <c r="C11169" s="118" t="s">
        <v>28</v>
      </c>
      <c r="D11169" s="119" t="s">
        <v>181</v>
      </c>
      <c r="E11169" s="120" t="s">
        <v>1673</v>
      </c>
      <c r="F11169" s="151"/>
    </row>
    <row r="11170" spans="2:6" s="116" customFormat="1" ht="15.75" customHeight="1">
      <c r="B11170" s="121" t="s">
        <v>1730</v>
      </c>
      <c r="C11170" s="118" t="s">
        <v>40</v>
      </c>
      <c r="D11170" s="119" t="s">
        <v>180</v>
      </c>
      <c r="E11170" s="120" t="s">
        <v>1673</v>
      </c>
      <c r="F11170" s="151"/>
    </row>
    <row r="11171" spans="2:6" s="116" customFormat="1" ht="15.75" customHeight="1">
      <c r="B11171" s="121" t="s">
        <v>1730</v>
      </c>
      <c r="C11171" s="118" t="s">
        <v>40</v>
      </c>
      <c r="D11171" s="119" t="s">
        <v>43</v>
      </c>
      <c r="E11171" s="120" t="s">
        <v>1673</v>
      </c>
      <c r="F11171" s="151"/>
    </row>
    <row r="11172" spans="2:6" s="116" customFormat="1" ht="15.75" customHeight="1">
      <c r="B11172" s="106" t="s">
        <v>1730</v>
      </c>
      <c r="C11172" s="118" t="s">
        <v>28</v>
      </c>
      <c r="D11172" s="119" t="s">
        <v>181</v>
      </c>
      <c r="E11172" s="120" t="s">
        <v>1673</v>
      </c>
      <c r="F11172" s="151"/>
    </row>
    <row r="11173" spans="2:6" s="116" customFormat="1" ht="15.75" customHeight="1">
      <c r="B11173" s="98" t="s">
        <v>1734</v>
      </c>
      <c r="C11173" s="118" t="s">
        <v>40</v>
      </c>
      <c r="D11173" s="119" t="s">
        <v>1349</v>
      </c>
      <c r="E11173" s="120" t="s">
        <v>1723</v>
      </c>
      <c r="F11173" s="151"/>
    </row>
    <row r="11174" spans="2:6" s="116" customFormat="1" ht="15.75" customHeight="1">
      <c r="B11174" s="98" t="s">
        <v>1734</v>
      </c>
      <c r="C11174" s="118" t="s">
        <v>28</v>
      </c>
      <c r="D11174" s="119" t="s">
        <v>126</v>
      </c>
      <c r="E11174" s="120" t="s">
        <v>1723</v>
      </c>
      <c r="F11174" s="151"/>
    </row>
    <row r="11175" spans="2:6" s="116" customFormat="1" ht="15.75" customHeight="1">
      <c r="B11175" s="98" t="s">
        <v>1734</v>
      </c>
      <c r="C11175" s="118" t="s">
        <v>2</v>
      </c>
      <c r="D11175" s="119" t="s">
        <v>182</v>
      </c>
      <c r="E11175" s="120" t="s">
        <v>1723</v>
      </c>
      <c r="F11175" s="151"/>
    </row>
    <row r="11176" spans="2:6" s="116" customFormat="1" ht="15.75" customHeight="1">
      <c r="B11176" s="98" t="s">
        <v>1734</v>
      </c>
      <c r="C11176" s="118" t="s">
        <v>2585</v>
      </c>
      <c r="D11176" s="119" t="s">
        <v>1115</v>
      </c>
      <c r="E11176" s="120" t="s">
        <v>1723</v>
      </c>
      <c r="F11176" s="151"/>
    </row>
    <row r="11177" spans="2:6" s="116" customFormat="1" ht="15.75" customHeight="1">
      <c r="B11177" s="98" t="s">
        <v>1734</v>
      </c>
      <c r="C11177" s="118" t="s">
        <v>40</v>
      </c>
      <c r="D11177" s="119" t="s">
        <v>180</v>
      </c>
      <c r="E11177" s="120" t="s">
        <v>1723</v>
      </c>
      <c r="F11177" s="151"/>
    </row>
    <row r="11178" spans="2:6" s="116" customFormat="1" ht="15.75" customHeight="1">
      <c r="B11178" s="98" t="s">
        <v>1734</v>
      </c>
      <c r="C11178" s="118" t="s">
        <v>956</v>
      </c>
      <c r="D11178" s="119" t="s">
        <v>1424</v>
      </c>
      <c r="E11178" s="120" t="s">
        <v>1723</v>
      </c>
      <c r="F11178" s="151"/>
    </row>
    <row r="11179" spans="2:6" s="116" customFormat="1" ht="15.75" customHeight="1">
      <c r="B11179" s="98" t="s">
        <v>1734</v>
      </c>
      <c r="C11179" s="118" t="s">
        <v>40</v>
      </c>
      <c r="D11179" s="119" t="s">
        <v>180</v>
      </c>
      <c r="E11179" s="120" t="s">
        <v>1723</v>
      </c>
      <c r="F11179" s="151"/>
    </row>
    <row r="11180" spans="2:6" s="116" customFormat="1" ht="15.75" customHeight="1">
      <c r="B11180" s="98" t="s">
        <v>1734</v>
      </c>
      <c r="C11180" s="118" t="s">
        <v>94</v>
      </c>
      <c r="D11180" s="119" t="s">
        <v>1108</v>
      </c>
      <c r="E11180" s="120" t="s">
        <v>1723</v>
      </c>
      <c r="F11180" s="151"/>
    </row>
    <row r="11181" spans="2:6" s="116" customFormat="1" ht="15.75" customHeight="1">
      <c r="B11181" s="98" t="s">
        <v>1734</v>
      </c>
      <c r="C11181" s="118" t="s">
        <v>2585</v>
      </c>
      <c r="D11181" s="119" t="s">
        <v>1115</v>
      </c>
      <c r="E11181" s="120" t="s">
        <v>1723</v>
      </c>
      <c r="F11181" s="151"/>
    </row>
    <row r="11182" spans="2:6" s="116" customFormat="1" ht="15.75" customHeight="1">
      <c r="B11182" s="98" t="s">
        <v>1734</v>
      </c>
      <c r="C11182" s="118" t="s">
        <v>2</v>
      </c>
      <c r="D11182" s="119" t="s">
        <v>182</v>
      </c>
      <c r="E11182" s="120" t="s">
        <v>1723</v>
      </c>
      <c r="F11182" s="151"/>
    </row>
    <row r="11183" spans="2:6" s="116" customFormat="1" ht="15.75" customHeight="1">
      <c r="B11183" s="98" t="s">
        <v>1734</v>
      </c>
      <c r="C11183" s="118" t="s">
        <v>40</v>
      </c>
      <c r="D11183" s="119" t="s">
        <v>1121</v>
      </c>
      <c r="E11183" s="120" t="s">
        <v>1600</v>
      </c>
      <c r="F11183" s="151"/>
    </row>
    <row r="11184" spans="2:6" s="116" customFormat="1" ht="15.75" customHeight="1">
      <c r="B11184" s="98" t="s">
        <v>1734</v>
      </c>
      <c r="C11184" s="118" t="s">
        <v>28</v>
      </c>
      <c r="D11184" s="119" t="s">
        <v>549</v>
      </c>
      <c r="E11184" s="120" t="s">
        <v>1600</v>
      </c>
      <c r="F11184" s="151"/>
    </row>
    <row r="11185" spans="2:6" s="116" customFormat="1" ht="15.75" customHeight="1">
      <c r="B11185" s="98" t="s">
        <v>1734</v>
      </c>
      <c r="C11185" s="118" t="s">
        <v>28</v>
      </c>
      <c r="D11185" s="119" t="s">
        <v>549</v>
      </c>
      <c r="E11185" s="120" t="s">
        <v>1600</v>
      </c>
      <c r="F11185" s="151"/>
    </row>
    <row r="11186" spans="2:6" s="116" customFormat="1" ht="15.75" customHeight="1">
      <c r="B11186" s="98" t="s">
        <v>1734</v>
      </c>
      <c r="C11186" s="118" t="s">
        <v>40</v>
      </c>
      <c r="D11186" s="119" t="s">
        <v>180</v>
      </c>
      <c r="E11186" s="117" t="s">
        <v>1600</v>
      </c>
      <c r="F11186" s="151"/>
    </row>
    <row r="11187" spans="2:6" s="116" customFormat="1" ht="15.75" customHeight="1">
      <c r="B11187" s="98" t="s">
        <v>1734</v>
      </c>
      <c r="C11187" s="118" t="s">
        <v>28</v>
      </c>
      <c r="D11187" s="119" t="s">
        <v>107</v>
      </c>
      <c r="E11187" s="117" t="s">
        <v>1600</v>
      </c>
      <c r="F11187" s="151"/>
    </row>
    <row r="11188" spans="2:6" s="116" customFormat="1" ht="15.75" customHeight="1">
      <c r="B11188" s="98" t="s">
        <v>1734</v>
      </c>
      <c r="C11188" s="118" t="s">
        <v>40</v>
      </c>
      <c r="D11188" s="119" t="s">
        <v>180</v>
      </c>
      <c r="E11188" s="117" t="s">
        <v>1600</v>
      </c>
      <c r="F11188" s="151"/>
    </row>
    <row r="11189" spans="2:6" s="116" customFormat="1" ht="15.75" customHeight="1">
      <c r="B11189" s="98" t="s">
        <v>1734</v>
      </c>
      <c r="C11189" s="118" t="s">
        <v>956</v>
      </c>
      <c r="D11189" s="119" t="s">
        <v>1536</v>
      </c>
      <c r="E11189" s="120" t="s">
        <v>1600</v>
      </c>
      <c r="F11189" s="151"/>
    </row>
    <row r="11190" spans="2:6" s="116" customFormat="1" ht="15.75" customHeight="1">
      <c r="B11190" s="98" t="s">
        <v>1734</v>
      </c>
      <c r="C11190" s="118" t="s">
        <v>40</v>
      </c>
      <c r="D11190" s="119" t="s">
        <v>1349</v>
      </c>
      <c r="E11190" s="117" t="s">
        <v>1600</v>
      </c>
      <c r="F11190" s="151"/>
    </row>
    <row r="11191" spans="2:6" s="116" customFormat="1" ht="15.75" customHeight="1">
      <c r="B11191" s="98" t="s">
        <v>1734</v>
      </c>
      <c r="C11191" s="118" t="s">
        <v>40</v>
      </c>
      <c r="D11191" s="119" t="s">
        <v>1121</v>
      </c>
      <c r="E11191" s="120" t="s">
        <v>1600</v>
      </c>
      <c r="F11191" s="151"/>
    </row>
    <row r="11192" spans="2:6" s="116" customFormat="1" ht="15.75" customHeight="1">
      <c r="B11192" s="98" t="s">
        <v>1734</v>
      </c>
      <c r="C11192" s="118" t="s">
        <v>40</v>
      </c>
      <c r="D11192" s="119" t="s">
        <v>180</v>
      </c>
      <c r="E11192" s="111" t="s">
        <v>1600</v>
      </c>
      <c r="F11192" s="151"/>
    </row>
    <row r="11193" spans="2:6" s="116" customFormat="1" ht="15.75" customHeight="1">
      <c r="B11193" s="98" t="s">
        <v>1734</v>
      </c>
      <c r="C11193" s="118" t="s">
        <v>94</v>
      </c>
      <c r="D11193" s="119" t="s">
        <v>1108</v>
      </c>
      <c r="E11193" s="112" t="s">
        <v>1600</v>
      </c>
      <c r="F11193" s="151"/>
    </row>
    <row r="11194" spans="2:6" s="116" customFormat="1" ht="15.75" customHeight="1">
      <c r="B11194" s="98" t="s">
        <v>1734</v>
      </c>
      <c r="C11194" s="118" t="s">
        <v>40</v>
      </c>
      <c r="D11194" s="119" t="s">
        <v>1581</v>
      </c>
      <c r="E11194" s="112" t="s">
        <v>1600</v>
      </c>
      <c r="F11194" s="151"/>
    </row>
    <row r="11195" spans="2:6" s="116" customFormat="1" ht="15.75" customHeight="1">
      <c r="B11195" s="98" t="s">
        <v>1734</v>
      </c>
      <c r="C11195" s="118" t="s">
        <v>40</v>
      </c>
      <c r="D11195" s="119" t="s">
        <v>180</v>
      </c>
      <c r="E11195" s="163" t="s">
        <v>1600</v>
      </c>
      <c r="F11195" s="151"/>
    </row>
    <row r="11196" spans="2:6" s="116" customFormat="1" ht="15.75" customHeight="1">
      <c r="B11196" s="98" t="s">
        <v>1734</v>
      </c>
      <c r="C11196" s="118" t="s">
        <v>2</v>
      </c>
      <c r="D11196" s="119" t="s">
        <v>182</v>
      </c>
      <c r="E11196" s="164" t="s">
        <v>1600</v>
      </c>
      <c r="F11196" s="151"/>
    </row>
    <row r="11197" spans="2:6" s="116" customFormat="1" ht="15.75" customHeight="1">
      <c r="B11197" s="98" t="s">
        <v>1734</v>
      </c>
      <c r="C11197" s="118" t="s">
        <v>40</v>
      </c>
      <c r="D11197" s="118" t="s">
        <v>180</v>
      </c>
      <c r="E11197" s="120" t="s">
        <v>1600</v>
      </c>
      <c r="F11197" s="151"/>
    </row>
    <row r="11198" spans="2:6" s="116" customFormat="1" ht="15.75" customHeight="1">
      <c r="B11198" s="98" t="s">
        <v>1734</v>
      </c>
      <c r="C11198" s="118" t="s">
        <v>956</v>
      </c>
      <c r="D11198" s="118" t="s">
        <v>1536</v>
      </c>
      <c r="E11198" s="78" t="s">
        <v>1600</v>
      </c>
      <c r="F11198" s="151"/>
    </row>
    <row r="11199" spans="2:6" s="116" customFormat="1" ht="15.75" customHeight="1">
      <c r="B11199" s="98" t="s">
        <v>1734</v>
      </c>
      <c r="C11199" s="118" t="s">
        <v>2</v>
      </c>
      <c r="D11199" s="118" t="s">
        <v>182</v>
      </c>
      <c r="E11199" s="78" t="s">
        <v>1600</v>
      </c>
      <c r="F11199" s="151"/>
    </row>
    <row r="11200" spans="2:6" s="116" customFormat="1" ht="15.75" customHeight="1">
      <c r="B11200" s="98" t="s">
        <v>1734</v>
      </c>
      <c r="C11200" s="118" t="s">
        <v>2</v>
      </c>
      <c r="D11200" s="118" t="s">
        <v>182</v>
      </c>
      <c r="E11200" s="78" t="s">
        <v>1600</v>
      </c>
      <c r="F11200" s="151"/>
    </row>
    <row r="11201" spans="2:6" s="116" customFormat="1" ht="15.75" customHeight="1">
      <c r="B11201" s="98" t="s">
        <v>1734</v>
      </c>
      <c r="C11201" s="118" t="s">
        <v>40</v>
      </c>
      <c r="D11201" s="119" t="s">
        <v>180</v>
      </c>
      <c r="E11201" s="117" t="s">
        <v>1601</v>
      </c>
      <c r="F11201" s="151"/>
    </row>
    <row r="11202" spans="2:6" s="116" customFormat="1" ht="15.75" customHeight="1">
      <c r="B11202" s="98" t="s">
        <v>1734</v>
      </c>
      <c r="C11202" s="118" t="s">
        <v>40</v>
      </c>
      <c r="D11202" s="119" t="s">
        <v>43</v>
      </c>
      <c r="E11202" s="117" t="s">
        <v>1601</v>
      </c>
      <c r="F11202" s="151"/>
    </row>
    <row r="11203" spans="2:6" s="116" customFormat="1" ht="15.75" customHeight="1">
      <c r="B11203" s="98" t="s">
        <v>1734</v>
      </c>
      <c r="C11203" s="118" t="s">
        <v>40</v>
      </c>
      <c r="D11203" s="119" t="s">
        <v>43</v>
      </c>
      <c r="E11203" s="117" t="s">
        <v>1601</v>
      </c>
      <c r="F11203" s="151"/>
    </row>
    <row r="11204" spans="2:6" s="116" customFormat="1" ht="15.75" customHeight="1">
      <c r="B11204" s="98" t="s">
        <v>1734</v>
      </c>
      <c r="C11204" s="118" t="s">
        <v>40</v>
      </c>
      <c r="D11204" s="119" t="s">
        <v>180</v>
      </c>
      <c r="E11204" s="117" t="s">
        <v>1601</v>
      </c>
      <c r="F11204" s="151"/>
    </row>
    <row r="11205" spans="2:6" s="116" customFormat="1" ht="15.75" customHeight="1">
      <c r="B11205" s="98" t="s">
        <v>1734</v>
      </c>
      <c r="C11205" s="118" t="s">
        <v>2</v>
      </c>
      <c r="D11205" s="119" t="s">
        <v>182</v>
      </c>
      <c r="E11205" s="117" t="s">
        <v>1601</v>
      </c>
      <c r="F11205" s="151"/>
    </row>
    <row r="11206" spans="2:6" s="116" customFormat="1" ht="15.75" customHeight="1">
      <c r="B11206" s="98" t="s">
        <v>1734</v>
      </c>
      <c r="C11206" s="118" t="s">
        <v>94</v>
      </c>
      <c r="D11206" s="119" t="s">
        <v>1108</v>
      </c>
      <c r="E11206" s="117" t="s">
        <v>1601</v>
      </c>
      <c r="F11206" s="151"/>
    </row>
    <row r="11207" spans="2:6" s="116" customFormat="1" ht="15.75" customHeight="1">
      <c r="B11207" s="98" t="s">
        <v>1734</v>
      </c>
      <c r="C11207" s="118" t="s">
        <v>155</v>
      </c>
      <c r="D11207" s="119" t="s">
        <v>1110</v>
      </c>
      <c r="E11207" s="120" t="s">
        <v>1601</v>
      </c>
      <c r="F11207" s="151"/>
    </row>
    <row r="11208" spans="2:6" s="116" customFormat="1" ht="15.75" customHeight="1">
      <c r="B11208" s="98" t="s">
        <v>1734</v>
      </c>
      <c r="C11208" s="118" t="s">
        <v>184</v>
      </c>
      <c r="D11208" s="119" t="s">
        <v>2545</v>
      </c>
      <c r="E11208" s="117" t="s">
        <v>1601</v>
      </c>
      <c r="F11208" s="151"/>
    </row>
    <row r="11209" spans="2:6" s="116" customFormat="1" ht="15.75" customHeight="1">
      <c r="B11209" s="98" t="s">
        <v>1734</v>
      </c>
      <c r="C11209" s="118" t="s">
        <v>28</v>
      </c>
      <c r="D11209" s="119" t="s">
        <v>107</v>
      </c>
      <c r="E11209" s="120" t="s">
        <v>1601</v>
      </c>
      <c r="F11209" s="151"/>
    </row>
    <row r="11210" spans="2:6" s="116" customFormat="1" ht="15.75" customHeight="1">
      <c r="B11210" s="98" t="s">
        <v>1734</v>
      </c>
      <c r="C11210" s="118" t="s">
        <v>40</v>
      </c>
      <c r="D11210" s="119" t="s">
        <v>43</v>
      </c>
      <c r="E11210" s="111" t="s">
        <v>1601</v>
      </c>
      <c r="F11210" s="151"/>
    </row>
    <row r="11211" spans="2:6" s="116" customFormat="1" ht="15.75" customHeight="1">
      <c r="B11211" s="98" t="s">
        <v>1734</v>
      </c>
      <c r="C11211" s="118" t="s">
        <v>392</v>
      </c>
      <c r="D11211" s="119" t="s">
        <v>1115</v>
      </c>
      <c r="E11211" s="112" t="s">
        <v>1601</v>
      </c>
      <c r="F11211" s="151"/>
    </row>
    <row r="11212" spans="2:6" s="116" customFormat="1" ht="15.75" customHeight="1">
      <c r="B11212" s="98" t="s">
        <v>1734</v>
      </c>
      <c r="C11212" s="118" t="s">
        <v>94</v>
      </c>
      <c r="D11212" s="119" t="s">
        <v>1196</v>
      </c>
      <c r="E11212" s="112" t="s">
        <v>1601</v>
      </c>
      <c r="F11212" s="151"/>
    </row>
    <row r="11213" spans="2:6" s="116" customFormat="1" ht="15.75" customHeight="1">
      <c r="B11213" s="98" t="s">
        <v>1734</v>
      </c>
      <c r="C11213" s="118" t="s">
        <v>40</v>
      </c>
      <c r="D11213" s="119" t="s">
        <v>180</v>
      </c>
      <c r="E11213" s="117" t="s">
        <v>1601</v>
      </c>
      <c r="F11213" s="151"/>
    </row>
    <row r="11214" spans="2:6" s="116" customFormat="1" ht="15.75" customHeight="1">
      <c r="B11214" s="98" t="s">
        <v>1734</v>
      </c>
      <c r="C11214" s="118" t="s">
        <v>40</v>
      </c>
      <c r="D11214" s="119" t="s">
        <v>43</v>
      </c>
      <c r="E11214" s="120" t="s">
        <v>1601</v>
      </c>
      <c r="F11214" s="151"/>
    </row>
    <row r="11215" spans="2:6" s="116" customFormat="1" ht="15.75" customHeight="1">
      <c r="B11215" s="98" t="s">
        <v>1734</v>
      </c>
      <c r="C11215" s="118" t="s">
        <v>40</v>
      </c>
      <c r="D11215" s="118" t="s">
        <v>180</v>
      </c>
      <c r="E11215" s="111" t="s">
        <v>1601</v>
      </c>
      <c r="F11215" s="151"/>
    </row>
    <row r="11216" spans="2:6" s="116" customFormat="1" ht="15.75" customHeight="1">
      <c r="B11216" s="98" t="s">
        <v>1734</v>
      </c>
      <c r="C11216" s="118" t="s">
        <v>2</v>
      </c>
      <c r="D11216" s="118" t="s">
        <v>182</v>
      </c>
      <c r="E11216" s="112" t="s">
        <v>1601</v>
      </c>
      <c r="F11216" s="151"/>
    </row>
    <row r="11217" spans="2:6" s="116" customFormat="1" ht="15.75" customHeight="1">
      <c r="B11217" s="121" t="s">
        <v>1735</v>
      </c>
      <c r="C11217" s="118" t="s">
        <v>40</v>
      </c>
      <c r="D11217" s="119" t="s">
        <v>1736</v>
      </c>
      <c r="E11217" s="120" t="s">
        <v>1600</v>
      </c>
      <c r="F11217" s="151"/>
    </row>
    <row r="11218" spans="2:6" s="116" customFormat="1" ht="15.75" customHeight="1">
      <c r="B11218" s="121" t="s">
        <v>1735</v>
      </c>
      <c r="C11218" s="118" t="s">
        <v>392</v>
      </c>
      <c r="D11218" s="119" t="s">
        <v>1115</v>
      </c>
      <c r="E11218" s="120" t="s">
        <v>1600</v>
      </c>
      <c r="F11218" s="151"/>
    </row>
    <row r="11219" spans="2:6" s="116" customFormat="1" ht="15.75" customHeight="1">
      <c r="B11219" s="121" t="s">
        <v>1735</v>
      </c>
      <c r="C11219" s="118" t="s">
        <v>40</v>
      </c>
      <c r="D11219" s="119" t="s">
        <v>180</v>
      </c>
      <c r="E11219" s="120" t="s">
        <v>1600</v>
      </c>
      <c r="F11219" s="151"/>
    </row>
    <row r="11220" spans="2:6" s="116" customFormat="1" ht="15.75" customHeight="1">
      <c r="B11220" s="121" t="s">
        <v>1735</v>
      </c>
      <c r="C11220" s="118" t="s">
        <v>184</v>
      </c>
      <c r="D11220" s="119" t="s">
        <v>2544</v>
      </c>
      <c r="E11220" s="117" t="s">
        <v>1600</v>
      </c>
      <c r="F11220" s="151"/>
    </row>
    <row r="11221" spans="2:6" s="116" customFormat="1" ht="15.75" customHeight="1">
      <c r="B11221" s="121" t="s">
        <v>1735</v>
      </c>
      <c r="C11221" s="118" t="s">
        <v>28</v>
      </c>
      <c r="D11221" s="119" t="s">
        <v>107</v>
      </c>
      <c r="E11221" s="117" t="s">
        <v>1600</v>
      </c>
      <c r="F11221" s="151"/>
    </row>
    <row r="11222" spans="2:6" s="116" customFormat="1" ht="15.75" customHeight="1">
      <c r="B11222" s="121" t="s">
        <v>1735</v>
      </c>
      <c r="C11222" s="118" t="s">
        <v>94</v>
      </c>
      <c r="D11222" s="119" t="s">
        <v>1108</v>
      </c>
      <c r="E11222" s="117" t="s">
        <v>1600</v>
      </c>
      <c r="F11222" s="151"/>
    </row>
    <row r="11223" spans="2:6" s="116" customFormat="1" ht="15.75" customHeight="1">
      <c r="B11223" s="121" t="s">
        <v>1735</v>
      </c>
      <c r="C11223" s="118" t="s">
        <v>2</v>
      </c>
      <c r="D11223" s="119" t="s">
        <v>182</v>
      </c>
      <c r="E11223" s="120" t="s">
        <v>1600</v>
      </c>
      <c r="F11223" s="151"/>
    </row>
    <row r="11224" spans="2:6" s="116" customFormat="1" ht="15.75" customHeight="1">
      <c r="B11224" s="121" t="s">
        <v>1735</v>
      </c>
      <c r="C11224" s="118" t="s">
        <v>40</v>
      </c>
      <c r="D11224" s="119" t="s">
        <v>43</v>
      </c>
      <c r="E11224" s="117" t="s">
        <v>1600</v>
      </c>
      <c r="F11224" s="151"/>
    </row>
    <row r="11225" spans="2:6" s="116" customFormat="1" ht="15.75" customHeight="1">
      <c r="B11225" s="121" t="s">
        <v>1735</v>
      </c>
      <c r="C11225" s="118" t="s">
        <v>28</v>
      </c>
      <c r="D11225" s="119" t="s">
        <v>107</v>
      </c>
      <c r="E11225" s="120" t="s">
        <v>1600</v>
      </c>
      <c r="F11225" s="151"/>
    </row>
    <row r="11226" spans="2:6" s="116" customFormat="1" ht="15.75" customHeight="1">
      <c r="B11226" s="121" t="s">
        <v>1735</v>
      </c>
      <c r="C11226" s="118" t="s">
        <v>40</v>
      </c>
      <c r="D11226" s="119" t="s">
        <v>180</v>
      </c>
      <c r="E11226" s="111" t="s">
        <v>1600</v>
      </c>
      <c r="F11226" s="151"/>
    </row>
    <row r="11227" spans="2:6" s="116" customFormat="1" ht="15.75" customHeight="1">
      <c r="B11227" s="121" t="s">
        <v>1735</v>
      </c>
      <c r="C11227" s="118" t="s">
        <v>392</v>
      </c>
      <c r="D11227" s="119" t="s">
        <v>1115</v>
      </c>
      <c r="E11227" s="112" t="s">
        <v>1600</v>
      </c>
      <c r="F11227" s="151"/>
    </row>
    <row r="11228" spans="2:6" s="116" customFormat="1" ht="15.75" customHeight="1">
      <c r="B11228" s="121" t="s">
        <v>1735</v>
      </c>
      <c r="C11228" s="118" t="s">
        <v>40</v>
      </c>
      <c r="D11228" s="119" t="s">
        <v>43</v>
      </c>
      <c r="E11228" s="112" t="s">
        <v>1600</v>
      </c>
      <c r="F11228" s="151"/>
    </row>
    <row r="11229" spans="2:6" s="116" customFormat="1" ht="15.75" customHeight="1">
      <c r="B11229" s="121" t="s">
        <v>1735</v>
      </c>
      <c r="C11229" s="118" t="s">
        <v>40</v>
      </c>
      <c r="D11229" s="119" t="s">
        <v>43</v>
      </c>
      <c r="E11229" s="120" t="s">
        <v>1655</v>
      </c>
      <c r="F11229" s="151"/>
    </row>
    <row r="11230" spans="2:6" s="116" customFormat="1" ht="15.75" customHeight="1">
      <c r="B11230" s="121" t="s">
        <v>1735</v>
      </c>
      <c r="C11230" s="118" t="s">
        <v>40</v>
      </c>
      <c r="D11230" s="119" t="s">
        <v>180</v>
      </c>
      <c r="E11230" s="120" t="s">
        <v>1655</v>
      </c>
      <c r="F11230" s="151"/>
    </row>
    <row r="11231" spans="2:6" s="116" customFormat="1" ht="15.75" customHeight="1">
      <c r="B11231" s="121" t="s">
        <v>1735</v>
      </c>
      <c r="C11231" s="118" t="s">
        <v>2585</v>
      </c>
      <c r="D11231" s="119" t="s">
        <v>1115</v>
      </c>
      <c r="E11231" s="120" t="s">
        <v>1655</v>
      </c>
      <c r="F11231" s="151"/>
    </row>
    <row r="11232" spans="2:6" s="116" customFormat="1" ht="15.75" customHeight="1">
      <c r="B11232" s="121" t="s">
        <v>1735</v>
      </c>
      <c r="C11232" s="118" t="s">
        <v>40</v>
      </c>
      <c r="D11232" s="119" t="s">
        <v>180</v>
      </c>
      <c r="E11232" s="120" t="s">
        <v>1655</v>
      </c>
      <c r="F11232" s="151"/>
    </row>
    <row r="11233" spans="2:6" s="116" customFormat="1" ht="15.75" customHeight="1">
      <c r="B11233" s="121" t="s">
        <v>1735</v>
      </c>
      <c r="C11233" s="118" t="s">
        <v>956</v>
      </c>
      <c r="D11233" s="119" t="s">
        <v>1424</v>
      </c>
      <c r="E11233" s="120" t="s">
        <v>1655</v>
      </c>
      <c r="F11233" s="151"/>
    </row>
    <row r="11234" spans="2:6" s="116" customFormat="1" ht="15.75" customHeight="1">
      <c r="B11234" s="121" t="s">
        <v>1735</v>
      </c>
      <c r="C11234" s="118" t="s">
        <v>40</v>
      </c>
      <c r="D11234" s="119" t="s">
        <v>180</v>
      </c>
      <c r="E11234" s="120" t="s">
        <v>1655</v>
      </c>
      <c r="F11234" s="151"/>
    </row>
    <row r="11235" spans="2:6" s="116" customFormat="1" ht="15.75" customHeight="1">
      <c r="B11235" s="121" t="s">
        <v>1735</v>
      </c>
      <c r="C11235" s="118" t="s">
        <v>94</v>
      </c>
      <c r="D11235" s="119" t="s">
        <v>1108</v>
      </c>
      <c r="E11235" s="120" t="s">
        <v>1655</v>
      </c>
      <c r="F11235" s="151"/>
    </row>
    <row r="11236" spans="2:6" s="116" customFormat="1" ht="15.75" customHeight="1">
      <c r="B11236" s="121" t="s">
        <v>1735</v>
      </c>
      <c r="C11236" s="118" t="s">
        <v>2585</v>
      </c>
      <c r="D11236" s="119" t="s">
        <v>1115</v>
      </c>
      <c r="E11236" s="120" t="s">
        <v>1655</v>
      </c>
      <c r="F11236" s="151"/>
    </row>
    <row r="11237" spans="2:6" s="116" customFormat="1" ht="15.75" customHeight="1">
      <c r="B11237" s="121" t="s">
        <v>1735</v>
      </c>
      <c r="C11237" s="118" t="s">
        <v>2</v>
      </c>
      <c r="D11237" s="119" t="s">
        <v>182</v>
      </c>
      <c r="E11237" s="120" t="s">
        <v>1655</v>
      </c>
      <c r="F11237" s="151"/>
    </row>
    <row r="11238" spans="2:6" s="116" customFormat="1" ht="15.75" customHeight="1">
      <c r="B11238" s="121" t="s">
        <v>1735</v>
      </c>
      <c r="C11238" s="118" t="s">
        <v>40</v>
      </c>
      <c r="D11238" s="119" t="s">
        <v>1121</v>
      </c>
      <c r="E11238" s="120" t="s">
        <v>1655</v>
      </c>
      <c r="F11238" s="151"/>
    </row>
    <row r="11239" spans="2:6" s="116" customFormat="1" ht="15.75" customHeight="1">
      <c r="B11239" s="121" t="s">
        <v>1735</v>
      </c>
      <c r="C11239" s="118" t="s">
        <v>28</v>
      </c>
      <c r="D11239" s="119" t="s">
        <v>549</v>
      </c>
      <c r="E11239" s="120" t="s">
        <v>1655</v>
      </c>
      <c r="F11239" s="151"/>
    </row>
    <row r="11240" spans="2:6" s="116" customFormat="1" ht="15.75" customHeight="1">
      <c r="B11240" s="121" t="s">
        <v>1735</v>
      </c>
      <c r="C11240" s="118" t="s">
        <v>28</v>
      </c>
      <c r="D11240" s="119" t="s">
        <v>549</v>
      </c>
      <c r="E11240" s="120" t="s">
        <v>1655</v>
      </c>
      <c r="F11240" s="151"/>
    </row>
    <row r="11241" spans="2:6" s="116" customFormat="1" ht="15.75" customHeight="1">
      <c r="B11241" s="121" t="s">
        <v>1735</v>
      </c>
      <c r="C11241" s="118" t="s">
        <v>40</v>
      </c>
      <c r="D11241" s="119" t="s">
        <v>180</v>
      </c>
      <c r="E11241" s="120" t="s">
        <v>1655</v>
      </c>
      <c r="F11241" s="151"/>
    </row>
    <row r="11242" spans="2:6" s="116" customFormat="1" ht="15.75" customHeight="1">
      <c r="B11242" s="121" t="s">
        <v>1735</v>
      </c>
      <c r="C11242" s="118" t="s">
        <v>28</v>
      </c>
      <c r="D11242" s="119" t="s">
        <v>107</v>
      </c>
      <c r="E11242" s="120" t="s">
        <v>1655</v>
      </c>
      <c r="F11242" s="151"/>
    </row>
    <row r="11243" spans="2:6" s="116" customFormat="1" ht="15.75" customHeight="1">
      <c r="B11243" s="121" t="s">
        <v>1735</v>
      </c>
      <c r="C11243" s="118" t="s">
        <v>40</v>
      </c>
      <c r="D11243" s="118" t="s">
        <v>180</v>
      </c>
      <c r="E11243" s="120" t="s">
        <v>1655</v>
      </c>
      <c r="F11243" s="151"/>
    </row>
    <row r="11244" spans="2:6" s="116" customFormat="1" ht="15.75" customHeight="1">
      <c r="B11244" s="261" t="s">
        <v>1737</v>
      </c>
      <c r="C11244" s="118" t="s">
        <v>28</v>
      </c>
      <c r="D11244" s="119" t="s">
        <v>1187</v>
      </c>
      <c r="E11244" s="120" t="s">
        <v>1723</v>
      </c>
      <c r="F11244" s="151"/>
    </row>
    <row r="11245" spans="2:6" s="116" customFormat="1" ht="15.75" customHeight="1">
      <c r="B11245" s="261" t="s">
        <v>1737</v>
      </c>
      <c r="C11245" s="118" t="s">
        <v>28</v>
      </c>
      <c r="D11245" s="119" t="s">
        <v>1287</v>
      </c>
      <c r="E11245" s="120" t="s">
        <v>1723</v>
      </c>
      <c r="F11245" s="151"/>
    </row>
    <row r="11246" spans="2:6" s="116" customFormat="1" ht="15.75" customHeight="1">
      <c r="B11246" s="261" t="s">
        <v>1737</v>
      </c>
      <c r="C11246" s="118" t="s">
        <v>2</v>
      </c>
      <c r="D11246" s="119" t="s">
        <v>182</v>
      </c>
      <c r="E11246" s="120" t="s">
        <v>1723</v>
      </c>
      <c r="F11246" s="151"/>
    </row>
    <row r="11247" spans="2:6" s="116" customFormat="1" ht="15.75" customHeight="1">
      <c r="B11247" s="261" t="s">
        <v>1737</v>
      </c>
      <c r="C11247" s="110" t="s">
        <v>28</v>
      </c>
      <c r="D11247" s="96" t="s">
        <v>1287</v>
      </c>
      <c r="E11247" s="120" t="s">
        <v>1723</v>
      </c>
      <c r="F11247" s="151"/>
    </row>
    <row r="11248" spans="2:6" s="116" customFormat="1" ht="15.75" customHeight="1">
      <c r="B11248" s="261" t="s">
        <v>1737</v>
      </c>
      <c r="C11248" s="118" t="s">
        <v>40</v>
      </c>
      <c r="D11248" s="119" t="s">
        <v>180</v>
      </c>
      <c r="E11248" s="120" t="s">
        <v>1723</v>
      </c>
      <c r="F11248" s="151"/>
    </row>
    <row r="11249" spans="2:6" s="116" customFormat="1" ht="15.75" customHeight="1">
      <c r="B11249" s="261" t="s">
        <v>1737</v>
      </c>
      <c r="C11249" s="118" t="s">
        <v>40</v>
      </c>
      <c r="D11249" s="119" t="s">
        <v>180</v>
      </c>
      <c r="E11249" s="120" t="s">
        <v>1723</v>
      </c>
      <c r="F11249" s="151"/>
    </row>
    <row r="11250" spans="2:6" s="116" customFormat="1" ht="15.75" customHeight="1">
      <c r="B11250" s="261" t="s">
        <v>1737</v>
      </c>
      <c r="C11250" s="118" t="s">
        <v>40</v>
      </c>
      <c r="D11250" s="119" t="s">
        <v>180</v>
      </c>
      <c r="E11250" s="120" t="s">
        <v>1723</v>
      </c>
      <c r="F11250" s="151"/>
    </row>
    <row r="11251" spans="2:6" s="116" customFormat="1" ht="15.75" customHeight="1">
      <c r="B11251" s="261" t="s">
        <v>1737</v>
      </c>
      <c r="C11251" s="118" t="s">
        <v>18</v>
      </c>
      <c r="D11251" s="119" t="s">
        <v>112</v>
      </c>
      <c r="E11251" s="120" t="s">
        <v>1723</v>
      </c>
      <c r="F11251" s="151"/>
    </row>
    <row r="11252" spans="2:6" s="116" customFormat="1" ht="15.75" customHeight="1">
      <c r="B11252" s="261" t="s">
        <v>1737</v>
      </c>
      <c r="C11252" s="118" t="s">
        <v>2585</v>
      </c>
      <c r="D11252" s="119" t="s">
        <v>1115</v>
      </c>
      <c r="E11252" s="120" t="s">
        <v>1723</v>
      </c>
      <c r="F11252" s="151"/>
    </row>
    <row r="11253" spans="2:6" s="116" customFormat="1" ht="15.75" customHeight="1">
      <c r="B11253" s="261" t="s">
        <v>1737</v>
      </c>
      <c r="C11253" s="118" t="s">
        <v>2</v>
      </c>
      <c r="D11253" s="119" t="s">
        <v>1160</v>
      </c>
      <c r="E11253" s="120" t="s">
        <v>1723</v>
      </c>
      <c r="F11253" s="151"/>
    </row>
    <row r="11254" spans="2:6" s="116" customFormat="1" ht="15.75" customHeight="1">
      <c r="B11254" s="261" t="s">
        <v>1737</v>
      </c>
      <c r="C11254" s="118" t="s">
        <v>40</v>
      </c>
      <c r="D11254" s="119" t="s">
        <v>43</v>
      </c>
      <c r="E11254" s="120" t="s">
        <v>1723</v>
      </c>
      <c r="F11254" s="151"/>
    </row>
    <row r="11255" spans="2:6" s="116" customFormat="1" ht="15.75" customHeight="1">
      <c r="B11255" s="261" t="s">
        <v>1737</v>
      </c>
      <c r="C11255" s="118" t="s">
        <v>40</v>
      </c>
      <c r="D11255" s="119" t="s">
        <v>180</v>
      </c>
      <c r="E11255" s="120" t="s">
        <v>1723</v>
      </c>
      <c r="F11255" s="151"/>
    </row>
    <row r="11256" spans="2:6" s="116" customFormat="1" ht="15.75" customHeight="1">
      <c r="B11256" s="261" t="s">
        <v>1738</v>
      </c>
      <c r="C11256" s="118" t="s">
        <v>40</v>
      </c>
      <c r="D11256" s="119" t="s">
        <v>43</v>
      </c>
      <c r="E11256" s="120" t="s">
        <v>1600</v>
      </c>
      <c r="F11256" s="151"/>
    </row>
    <row r="11257" spans="2:6" s="116" customFormat="1" ht="15.75" customHeight="1">
      <c r="B11257" s="261" t="s">
        <v>1738</v>
      </c>
      <c r="C11257" s="118" t="s">
        <v>28</v>
      </c>
      <c r="D11257" s="119" t="s">
        <v>107</v>
      </c>
      <c r="E11257" s="120" t="s">
        <v>1600</v>
      </c>
      <c r="F11257" s="151"/>
    </row>
    <row r="11258" spans="2:6" s="116" customFormat="1" ht="15.75" customHeight="1">
      <c r="B11258" s="261" t="s">
        <v>1738</v>
      </c>
      <c r="C11258" s="118" t="s">
        <v>2</v>
      </c>
      <c r="D11258" s="119" t="s">
        <v>182</v>
      </c>
      <c r="E11258" s="120" t="s">
        <v>1600</v>
      </c>
      <c r="F11258" s="151"/>
    </row>
    <row r="11259" spans="2:6" s="116" customFormat="1" ht="15.75" customHeight="1">
      <c r="B11259" s="261" t="s">
        <v>1738</v>
      </c>
      <c r="C11259" s="118" t="s">
        <v>2</v>
      </c>
      <c r="D11259" s="119" t="s">
        <v>1739</v>
      </c>
      <c r="E11259" s="117" t="s">
        <v>1600</v>
      </c>
      <c r="F11259" s="151"/>
    </row>
    <row r="11260" spans="2:6" s="116" customFormat="1" ht="15.75" customHeight="1">
      <c r="B11260" s="261" t="s">
        <v>1738</v>
      </c>
      <c r="C11260" s="118" t="s">
        <v>40</v>
      </c>
      <c r="D11260" s="119" t="s">
        <v>180</v>
      </c>
      <c r="E11260" s="117" t="s">
        <v>1600</v>
      </c>
      <c r="F11260" s="151"/>
    </row>
    <row r="11261" spans="2:6" s="116" customFormat="1" ht="15.75" customHeight="1">
      <c r="B11261" s="261" t="s">
        <v>1738</v>
      </c>
      <c r="C11261" s="118" t="s">
        <v>392</v>
      </c>
      <c r="D11261" s="119" t="s">
        <v>1115</v>
      </c>
      <c r="E11261" s="117" t="s">
        <v>1600</v>
      </c>
      <c r="F11261" s="151"/>
    </row>
    <row r="11262" spans="2:6" s="116" customFormat="1" ht="15.75" customHeight="1">
      <c r="B11262" s="261" t="s">
        <v>1738</v>
      </c>
      <c r="C11262" s="118" t="s">
        <v>40</v>
      </c>
      <c r="D11262" s="119" t="s">
        <v>180</v>
      </c>
      <c r="E11262" s="120" t="s">
        <v>1600</v>
      </c>
      <c r="F11262" s="151"/>
    </row>
    <row r="11263" spans="2:6" s="116" customFormat="1" ht="15.75" customHeight="1">
      <c r="B11263" s="261" t="s">
        <v>1738</v>
      </c>
      <c r="C11263" s="118" t="s">
        <v>40</v>
      </c>
      <c r="D11263" s="119" t="s">
        <v>43</v>
      </c>
      <c r="E11263" s="117" t="s">
        <v>1600</v>
      </c>
      <c r="F11263" s="151"/>
    </row>
    <row r="11264" spans="2:6" s="116" customFormat="1" ht="15.75" customHeight="1">
      <c r="B11264" s="261" t="s">
        <v>1738</v>
      </c>
      <c r="C11264" s="118" t="s">
        <v>2</v>
      </c>
      <c r="D11264" s="119" t="s">
        <v>182</v>
      </c>
      <c r="E11264" s="120" t="s">
        <v>1600</v>
      </c>
      <c r="F11264" s="151"/>
    </row>
    <row r="11265" spans="2:6" s="116" customFormat="1" ht="15.75" customHeight="1">
      <c r="B11265" s="261" t="s">
        <v>1738</v>
      </c>
      <c r="C11265" s="118" t="s">
        <v>392</v>
      </c>
      <c r="D11265" s="119" t="s">
        <v>1115</v>
      </c>
      <c r="E11265" s="111" t="s">
        <v>1600</v>
      </c>
      <c r="F11265" s="151"/>
    </row>
    <row r="11266" spans="2:6" s="116" customFormat="1" ht="15.75" customHeight="1">
      <c r="B11266" s="261" t="s">
        <v>1738</v>
      </c>
      <c r="C11266" s="118" t="s">
        <v>40</v>
      </c>
      <c r="D11266" s="119" t="s">
        <v>180</v>
      </c>
      <c r="E11266" s="120" t="s">
        <v>1655</v>
      </c>
      <c r="F11266" s="151"/>
    </row>
    <row r="11267" spans="2:6" s="116" customFormat="1" ht="15.75" customHeight="1">
      <c r="B11267" s="261" t="s">
        <v>1738</v>
      </c>
      <c r="C11267" s="118" t="s">
        <v>40</v>
      </c>
      <c r="D11267" s="119" t="s">
        <v>180</v>
      </c>
      <c r="E11267" s="120" t="s">
        <v>1655</v>
      </c>
      <c r="F11267" s="151"/>
    </row>
    <row r="11268" spans="2:6" s="116" customFormat="1" ht="15.75" customHeight="1">
      <c r="B11268" s="261" t="s">
        <v>1738</v>
      </c>
      <c r="C11268" s="118" t="s">
        <v>40</v>
      </c>
      <c r="D11268" s="119" t="s">
        <v>1328</v>
      </c>
      <c r="E11268" s="120" t="s">
        <v>1655</v>
      </c>
      <c r="F11268" s="151"/>
    </row>
    <row r="11269" spans="2:6" s="116" customFormat="1" ht="15.75" customHeight="1">
      <c r="B11269" s="261" t="s">
        <v>1738</v>
      </c>
      <c r="C11269" s="118" t="s">
        <v>2</v>
      </c>
      <c r="D11269" s="119" t="s">
        <v>182</v>
      </c>
      <c r="E11269" s="120" t="s">
        <v>1655</v>
      </c>
      <c r="F11269" s="151"/>
    </row>
    <row r="11270" spans="2:6" s="116" customFormat="1" ht="15.75" customHeight="1">
      <c r="B11270" s="261" t="s">
        <v>1738</v>
      </c>
      <c r="C11270" s="118" t="s">
        <v>392</v>
      </c>
      <c r="D11270" s="119" t="s">
        <v>1115</v>
      </c>
      <c r="E11270" s="120" t="s">
        <v>1655</v>
      </c>
      <c r="F11270" s="151"/>
    </row>
    <row r="11271" spans="2:6" s="116" customFormat="1" ht="15.75" customHeight="1">
      <c r="B11271" s="261" t="s">
        <v>1738</v>
      </c>
      <c r="C11271" s="118" t="s">
        <v>392</v>
      </c>
      <c r="D11271" s="119" t="s">
        <v>1115</v>
      </c>
      <c r="E11271" s="120" t="s">
        <v>1655</v>
      </c>
      <c r="F11271" s="151"/>
    </row>
    <row r="11272" spans="2:6" s="116" customFormat="1" ht="15.75" customHeight="1">
      <c r="B11272" s="261" t="s">
        <v>1738</v>
      </c>
      <c r="C11272" s="118" t="s">
        <v>28</v>
      </c>
      <c r="D11272" s="119" t="s">
        <v>107</v>
      </c>
      <c r="E11272" s="120" t="s">
        <v>1655</v>
      </c>
      <c r="F11272" s="151"/>
    </row>
    <row r="11273" spans="2:6" s="116" customFormat="1" ht="15.75" customHeight="1">
      <c r="B11273" s="98" t="s">
        <v>1740</v>
      </c>
      <c r="C11273" s="118" t="s">
        <v>40</v>
      </c>
      <c r="D11273" s="119" t="s">
        <v>1349</v>
      </c>
      <c r="E11273" s="120" t="s">
        <v>1723</v>
      </c>
      <c r="F11273" s="151"/>
    </row>
    <row r="11274" spans="2:6" s="116" customFormat="1" ht="15.75" customHeight="1">
      <c r="B11274" s="98" t="s">
        <v>1740</v>
      </c>
      <c r="C11274" s="118" t="s">
        <v>392</v>
      </c>
      <c r="D11274" s="119" t="s">
        <v>1115</v>
      </c>
      <c r="E11274" s="120" t="s">
        <v>1723</v>
      </c>
      <c r="F11274" s="151"/>
    </row>
    <row r="11275" spans="2:6" s="116" customFormat="1" ht="15.75" customHeight="1">
      <c r="B11275" s="98" t="s">
        <v>1740</v>
      </c>
      <c r="C11275" s="118" t="s">
        <v>1154</v>
      </c>
      <c r="D11275" s="119" t="s">
        <v>43</v>
      </c>
      <c r="E11275" s="120" t="s">
        <v>1723</v>
      </c>
      <c r="F11275" s="151"/>
    </row>
    <row r="11276" spans="2:6" s="116" customFormat="1" ht="15.75" customHeight="1">
      <c r="B11276" s="98" t="s">
        <v>1740</v>
      </c>
      <c r="C11276" s="118" t="s">
        <v>40</v>
      </c>
      <c r="D11276" s="119" t="s">
        <v>180</v>
      </c>
      <c r="E11276" s="120" t="s">
        <v>1723</v>
      </c>
      <c r="F11276" s="151"/>
    </row>
    <row r="11277" spans="2:6" s="116" customFormat="1" ht="15.75" customHeight="1">
      <c r="B11277" s="98" t="s">
        <v>1740</v>
      </c>
      <c r="C11277" s="118" t="s">
        <v>1318</v>
      </c>
      <c r="D11277" s="119" t="s">
        <v>181</v>
      </c>
      <c r="E11277" s="120" t="s">
        <v>1723</v>
      </c>
      <c r="F11277" s="151"/>
    </row>
    <row r="11278" spans="2:6" s="116" customFormat="1" ht="15.75" customHeight="1">
      <c r="B11278" s="98" t="s">
        <v>1740</v>
      </c>
      <c r="C11278" s="118" t="s">
        <v>1318</v>
      </c>
      <c r="D11278" s="119" t="s">
        <v>549</v>
      </c>
      <c r="E11278" s="120" t="s">
        <v>1723</v>
      </c>
      <c r="F11278" s="151"/>
    </row>
    <row r="11279" spans="2:6" s="116" customFormat="1" ht="15.75" customHeight="1">
      <c r="B11279" s="98" t="s">
        <v>1740</v>
      </c>
      <c r="C11279" s="118" t="s">
        <v>40</v>
      </c>
      <c r="D11279" s="119" t="s">
        <v>43</v>
      </c>
      <c r="E11279" s="120" t="s">
        <v>1600</v>
      </c>
      <c r="F11279" s="151"/>
    </row>
    <row r="11280" spans="2:6" s="116" customFormat="1" ht="15.75" customHeight="1">
      <c r="B11280" s="98" t="s">
        <v>1740</v>
      </c>
      <c r="C11280" s="118" t="s">
        <v>28</v>
      </c>
      <c r="D11280" s="119" t="s">
        <v>1187</v>
      </c>
      <c r="E11280" s="120" t="s">
        <v>1600</v>
      </c>
      <c r="F11280" s="151"/>
    </row>
    <row r="11281" spans="2:6" s="116" customFormat="1" ht="15.75" customHeight="1">
      <c r="B11281" s="98" t="s">
        <v>1740</v>
      </c>
      <c r="C11281" s="118" t="s">
        <v>40</v>
      </c>
      <c r="D11281" s="119" t="s">
        <v>180</v>
      </c>
      <c r="E11281" s="120" t="s">
        <v>1600</v>
      </c>
      <c r="F11281" s="151"/>
    </row>
    <row r="11282" spans="2:6" s="116" customFormat="1" ht="15.75" customHeight="1">
      <c r="B11282" s="98" t="s">
        <v>1740</v>
      </c>
      <c r="C11282" s="118" t="s">
        <v>94</v>
      </c>
      <c r="D11282" s="119" t="s">
        <v>1108</v>
      </c>
      <c r="E11282" s="117" t="s">
        <v>1600</v>
      </c>
      <c r="F11282" s="151"/>
    </row>
    <row r="11283" spans="2:6" s="116" customFormat="1" ht="15.75" customHeight="1">
      <c r="B11283" s="98" t="s">
        <v>1740</v>
      </c>
      <c r="C11283" s="118" t="s">
        <v>28</v>
      </c>
      <c r="D11283" s="119" t="s">
        <v>850</v>
      </c>
      <c r="E11283" s="117" t="s">
        <v>1600</v>
      </c>
      <c r="F11283" s="151"/>
    </row>
    <row r="11284" spans="2:6" s="116" customFormat="1" ht="15.75" customHeight="1">
      <c r="B11284" s="98" t="s">
        <v>1740</v>
      </c>
      <c r="C11284" s="118" t="s">
        <v>94</v>
      </c>
      <c r="D11284" s="119" t="s">
        <v>1108</v>
      </c>
      <c r="E11284" s="117" t="s">
        <v>1600</v>
      </c>
      <c r="F11284" s="151"/>
    </row>
    <row r="11285" spans="2:6" s="116" customFormat="1" ht="15.75" customHeight="1">
      <c r="B11285" s="98" t="s">
        <v>1740</v>
      </c>
      <c r="C11285" s="118" t="s">
        <v>2</v>
      </c>
      <c r="D11285" s="119" t="s">
        <v>1403</v>
      </c>
      <c r="E11285" s="120" t="s">
        <v>1600</v>
      </c>
      <c r="F11285" s="151"/>
    </row>
    <row r="11286" spans="2:6" s="116" customFormat="1" ht="15.75" customHeight="1">
      <c r="B11286" s="98" t="s">
        <v>1740</v>
      </c>
      <c r="C11286" s="118" t="s">
        <v>184</v>
      </c>
      <c r="D11286" s="119" t="s">
        <v>2545</v>
      </c>
      <c r="E11286" s="117" t="s">
        <v>1600</v>
      </c>
      <c r="F11286" s="151"/>
    </row>
    <row r="11287" spans="2:6" s="116" customFormat="1" ht="15.75" customHeight="1">
      <c r="B11287" s="98" t="s">
        <v>1740</v>
      </c>
      <c r="C11287" s="118" t="s">
        <v>40</v>
      </c>
      <c r="D11287" s="119" t="s">
        <v>180</v>
      </c>
      <c r="E11287" s="120" t="s">
        <v>1600</v>
      </c>
      <c r="F11287" s="151"/>
    </row>
    <row r="11288" spans="2:6" s="116" customFormat="1" ht="15.75" customHeight="1">
      <c r="B11288" s="98" t="s">
        <v>1740</v>
      </c>
      <c r="C11288" s="118" t="s">
        <v>40</v>
      </c>
      <c r="D11288" s="119" t="s">
        <v>180</v>
      </c>
      <c r="E11288" s="120" t="s">
        <v>1655</v>
      </c>
      <c r="F11288" s="151"/>
    </row>
    <row r="11289" spans="2:6" s="116" customFormat="1" ht="15.75" customHeight="1">
      <c r="B11289" s="98" t="s">
        <v>1740</v>
      </c>
      <c r="C11289" s="118" t="s">
        <v>40</v>
      </c>
      <c r="D11289" s="119" t="s">
        <v>1218</v>
      </c>
      <c r="E11289" s="120" t="s">
        <v>1655</v>
      </c>
      <c r="F11289" s="151"/>
    </row>
    <row r="11290" spans="2:6" s="116" customFormat="1" ht="15.75" customHeight="1">
      <c r="B11290" s="98" t="s">
        <v>1740</v>
      </c>
      <c r="C11290" s="118" t="s">
        <v>40</v>
      </c>
      <c r="D11290" s="119" t="s">
        <v>180</v>
      </c>
      <c r="E11290" s="120" t="s">
        <v>1655</v>
      </c>
      <c r="F11290" s="151"/>
    </row>
    <row r="11291" spans="2:6" s="116" customFormat="1" ht="15.75" customHeight="1">
      <c r="B11291" s="98" t="s">
        <v>1740</v>
      </c>
      <c r="C11291" s="118" t="s">
        <v>94</v>
      </c>
      <c r="D11291" s="119" t="s">
        <v>1108</v>
      </c>
      <c r="E11291" s="120" t="s">
        <v>1655</v>
      </c>
      <c r="F11291" s="151"/>
    </row>
    <row r="11292" spans="2:6" s="116" customFormat="1" ht="15.75" customHeight="1">
      <c r="B11292" s="98" t="s">
        <v>1740</v>
      </c>
      <c r="C11292" s="118" t="s">
        <v>40</v>
      </c>
      <c r="D11292" s="119" t="s">
        <v>180</v>
      </c>
      <c r="E11292" s="120" t="s">
        <v>1655</v>
      </c>
      <c r="F11292" s="151"/>
    </row>
    <row r="11293" spans="2:6" s="116" customFormat="1" ht="15.75" customHeight="1">
      <c r="B11293" s="98" t="s">
        <v>1740</v>
      </c>
      <c r="C11293" s="118" t="s">
        <v>28</v>
      </c>
      <c r="D11293" s="119" t="s">
        <v>549</v>
      </c>
      <c r="E11293" s="120" t="s">
        <v>1655</v>
      </c>
      <c r="F11293" s="151"/>
    </row>
    <row r="11294" spans="2:6" s="116" customFormat="1" ht="15.75" customHeight="1">
      <c r="B11294" s="98" t="s">
        <v>1740</v>
      </c>
      <c r="C11294" s="118" t="s">
        <v>40</v>
      </c>
      <c r="D11294" s="119" t="s">
        <v>43</v>
      </c>
      <c r="E11294" s="120" t="s">
        <v>1655</v>
      </c>
      <c r="F11294" s="151"/>
    </row>
    <row r="11295" spans="2:6" s="116" customFormat="1" ht="15.75" customHeight="1">
      <c r="B11295" s="98" t="s">
        <v>1740</v>
      </c>
      <c r="C11295" s="118" t="s">
        <v>155</v>
      </c>
      <c r="D11295" s="119" t="s">
        <v>1503</v>
      </c>
      <c r="E11295" s="120" t="s">
        <v>1655</v>
      </c>
      <c r="F11295" s="151"/>
    </row>
    <row r="11296" spans="2:6" s="116" customFormat="1" ht="15.75" customHeight="1">
      <c r="B11296" s="98" t="s">
        <v>1740</v>
      </c>
      <c r="C11296" s="118" t="s">
        <v>184</v>
      </c>
      <c r="D11296" s="119" t="s">
        <v>2545</v>
      </c>
      <c r="E11296" s="120" t="s">
        <v>1655</v>
      </c>
      <c r="F11296" s="151"/>
    </row>
    <row r="11297" spans="2:6" s="116" customFormat="1" ht="15.75" customHeight="1">
      <c r="B11297" s="98" t="s">
        <v>1740</v>
      </c>
      <c r="C11297" s="118" t="s">
        <v>40</v>
      </c>
      <c r="D11297" s="119" t="s">
        <v>43</v>
      </c>
      <c r="E11297" s="120" t="s">
        <v>1655</v>
      </c>
      <c r="F11297" s="151"/>
    </row>
    <row r="11298" spans="2:6" s="116" customFormat="1" ht="15.75" customHeight="1">
      <c r="B11298" s="121" t="s">
        <v>1741</v>
      </c>
      <c r="C11298" s="118" t="s">
        <v>155</v>
      </c>
      <c r="D11298" s="119" t="s">
        <v>1110</v>
      </c>
      <c r="E11298" s="120" t="s">
        <v>1655</v>
      </c>
      <c r="F11298" s="151"/>
    </row>
    <row r="11299" spans="2:6" s="116" customFormat="1" ht="15.75" customHeight="1">
      <c r="B11299" s="121" t="s">
        <v>1741</v>
      </c>
      <c r="C11299" s="118" t="s">
        <v>184</v>
      </c>
      <c r="D11299" s="119" t="s">
        <v>2545</v>
      </c>
      <c r="E11299" s="120" t="s">
        <v>1655</v>
      </c>
      <c r="F11299" s="151"/>
    </row>
    <row r="11300" spans="2:6" s="116" customFormat="1" ht="15.75" customHeight="1">
      <c r="B11300" s="121" t="s">
        <v>1741</v>
      </c>
      <c r="C11300" s="118" t="s">
        <v>94</v>
      </c>
      <c r="D11300" s="119" t="s">
        <v>1108</v>
      </c>
      <c r="E11300" s="120" t="s">
        <v>1655</v>
      </c>
      <c r="F11300" s="151"/>
    </row>
    <row r="11301" spans="2:6" s="116" customFormat="1" ht="15.75" customHeight="1">
      <c r="B11301" s="121" t="s">
        <v>1741</v>
      </c>
      <c r="C11301" s="118" t="s">
        <v>155</v>
      </c>
      <c r="D11301" s="119" t="s">
        <v>1503</v>
      </c>
      <c r="E11301" s="120" t="s">
        <v>1655</v>
      </c>
      <c r="F11301" s="151"/>
    </row>
    <row r="11302" spans="2:6" s="116" customFormat="1" ht="15.75" customHeight="1">
      <c r="B11302" s="121" t="s">
        <v>1741</v>
      </c>
      <c r="C11302" s="118" t="s">
        <v>392</v>
      </c>
      <c r="D11302" s="119" t="s">
        <v>1115</v>
      </c>
      <c r="E11302" s="120" t="s">
        <v>1655</v>
      </c>
      <c r="F11302" s="151"/>
    </row>
    <row r="11303" spans="2:6" s="116" customFormat="1" ht="15.75" customHeight="1">
      <c r="B11303" s="121" t="s">
        <v>1741</v>
      </c>
      <c r="C11303" s="118" t="s">
        <v>28</v>
      </c>
      <c r="D11303" s="119" t="s">
        <v>549</v>
      </c>
      <c r="E11303" s="120" t="s">
        <v>1655</v>
      </c>
      <c r="F11303" s="151"/>
    </row>
    <row r="11304" spans="2:6" s="116" customFormat="1" ht="15.75" customHeight="1">
      <c r="B11304" s="121" t="s">
        <v>1741</v>
      </c>
      <c r="C11304" s="118" t="s">
        <v>40</v>
      </c>
      <c r="D11304" s="119" t="s">
        <v>180</v>
      </c>
      <c r="E11304" s="120" t="s">
        <v>1655</v>
      </c>
      <c r="F11304" s="151"/>
    </row>
    <row r="11305" spans="2:6" s="116" customFormat="1" ht="15.75" customHeight="1">
      <c r="B11305" s="121" t="s">
        <v>1741</v>
      </c>
      <c r="C11305" s="118" t="s">
        <v>40</v>
      </c>
      <c r="D11305" s="119" t="s">
        <v>180</v>
      </c>
      <c r="E11305" s="120" t="s">
        <v>1655</v>
      </c>
      <c r="F11305" s="151"/>
    </row>
    <row r="11306" spans="2:6" s="116" customFormat="1" ht="15.75" customHeight="1">
      <c r="B11306" s="121" t="s">
        <v>1741</v>
      </c>
      <c r="C11306" s="118" t="s">
        <v>40</v>
      </c>
      <c r="D11306" s="119" t="s">
        <v>180</v>
      </c>
      <c r="E11306" s="120" t="s">
        <v>1655</v>
      </c>
      <c r="F11306" s="151"/>
    </row>
    <row r="11307" spans="2:6" s="116" customFormat="1" ht="15.75" customHeight="1">
      <c r="B11307" s="121" t="s">
        <v>1741</v>
      </c>
      <c r="C11307" s="118" t="s">
        <v>40</v>
      </c>
      <c r="D11307" s="119" t="s">
        <v>43</v>
      </c>
      <c r="E11307" s="120" t="s">
        <v>1655</v>
      </c>
      <c r="F11307" s="151"/>
    </row>
    <row r="11308" spans="2:6" s="116" customFormat="1" ht="15.75" customHeight="1">
      <c r="B11308" s="121" t="s">
        <v>1741</v>
      </c>
      <c r="C11308" s="118" t="s">
        <v>28</v>
      </c>
      <c r="D11308" s="119" t="s">
        <v>549</v>
      </c>
      <c r="E11308" s="120" t="s">
        <v>1655</v>
      </c>
      <c r="F11308" s="151"/>
    </row>
    <row r="11309" spans="2:6" s="116" customFormat="1" ht="15.75" customHeight="1">
      <c r="B11309" s="121" t="s">
        <v>1741</v>
      </c>
      <c r="C11309" s="118" t="s">
        <v>28</v>
      </c>
      <c r="D11309" s="119" t="s">
        <v>850</v>
      </c>
      <c r="E11309" s="120" t="s">
        <v>1600</v>
      </c>
      <c r="F11309" s="151"/>
    </row>
    <row r="11310" spans="2:6" s="116" customFormat="1" ht="15.75" customHeight="1">
      <c r="B11310" s="121" t="s">
        <v>1741</v>
      </c>
      <c r="C11310" s="118" t="s">
        <v>40</v>
      </c>
      <c r="D11310" s="119" t="s">
        <v>180</v>
      </c>
      <c r="E11310" s="120" t="s">
        <v>1600</v>
      </c>
      <c r="F11310" s="151"/>
    </row>
    <row r="11311" spans="2:6" s="116" customFormat="1" ht="15.75" customHeight="1">
      <c r="B11311" s="121" t="s">
        <v>1741</v>
      </c>
      <c r="C11311" s="118" t="s">
        <v>40</v>
      </c>
      <c r="D11311" s="119" t="s">
        <v>180</v>
      </c>
      <c r="E11311" s="120" t="s">
        <v>1600</v>
      </c>
      <c r="F11311" s="151"/>
    </row>
    <row r="11312" spans="2:6" s="116" customFormat="1" ht="15.75" customHeight="1">
      <c r="B11312" s="121" t="s">
        <v>1741</v>
      </c>
      <c r="C11312" s="118" t="s">
        <v>40</v>
      </c>
      <c r="D11312" s="119" t="s">
        <v>180</v>
      </c>
      <c r="E11312" s="117" t="s">
        <v>1600</v>
      </c>
      <c r="F11312" s="151"/>
    </row>
    <row r="11313" spans="2:6" s="116" customFormat="1" ht="15.75" customHeight="1">
      <c r="B11313" s="121" t="s">
        <v>1741</v>
      </c>
      <c r="C11313" s="118" t="s">
        <v>40</v>
      </c>
      <c r="D11313" s="119" t="s">
        <v>180</v>
      </c>
      <c r="E11313" s="117" t="s">
        <v>1600</v>
      </c>
      <c r="F11313" s="151"/>
    </row>
    <row r="11314" spans="2:6" s="116" customFormat="1" ht="15.75" customHeight="1">
      <c r="B11314" s="121" t="s">
        <v>1741</v>
      </c>
      <c r="C11314" s="118" t="s">
        <v>2</v>
      </c>
      <c r="D11314" s="119" t="s">
        <v>182</v>
      </c>
      <c r="E11314" s="117" t="s">
        <v>1600</v>
      </c>
      <c r="F11314" s="151"/>
    </row>
    <row r="11315" spans="2:6" s="116" customFormat="1" ht="15.75" customHeight="1">
      <c r="B11315" s="121" t="s">
        <v>1741</v>
      </c>
      <c r="C11315" s="118" t="s">
        <v>40</v>
      </c>
      <c r="D11315" s="119" t="s">
        <v>180</v>
      </c>
      <c r="E11315" s="120" t="s">
        <v>1600</v>
      </c>
      <c r="F11315" s="151"/>
    </row>
    <row r="11316" spans="2:6" s="116" customFormat="1" ht="15.75" customHeight="1">
      <c r="B11316" s="121" t="s">
        <v>1741</v>
      </c>
      <c r="C11316" s="118" t="s">
        <v>956</v>
      </c>
      <c r="D11316" s="119" t="s">
        <v>1536</v>
      </c>
      <c r="E11316" s="117" t="s">
        <v>1600</v>
      </c>
      <c r="F11316" s="151"/>
    </row>
    <row r="11317" spans="2:6" s="116" customFormat="1" ht="15.75" customHeight="1">
      <c r="B11317" s="121" t="s">
        <v>1741</v>
      </c>
      <c r="C11317" s="118" t="s">
        <v>40</v>
      </c>
      <c r="D11317" s="119" t="s">
        <v>180</v>
      </c>
      <c r="E11317" s="120" t="s">
        <v>1600</v>
      </c>
      <c r="F11317" s="151"/>
    </row>
    <row r="11318" spans="2:6" s="116" customFormat="1" ht="15.75" customHeight="1">
      <c r="B11318" s="121" t="s">
        <v>1741</v>
      </c>
      <c r="C11318" s="118" t="s">
        <v>40</v>
      </c>
      <c r="D11318" s="119" t="s">
        <v>43</v>
      </c>
      <c r="E11318" s="111" t="s">
        <v>1600</v>
      </c>
      <c r="F11318" s="151"/>
    </row>
    <row r="11319" spans="2:6" s="116" customFormat="1" ht="15.75" customHeight="1">
      <c r="B11319" s="121" t="s">
        <v>1741</v>
      </c>
      <c r="C11319" s="118" t="s">
        <v>40</v>
      </c>
      <c r="D11319" s="119" t="s">
        <v>43</v>
      </c>
      <c r="E11319" s="112" t="s">
        <v>1600</v>
      </c>
      <c r="F11319" s="151"/>
    </row>
    <row r="11320" spans="2:6" s="116" customFormat="1" ht="15.75" customHeight="1">
      <c r="B11320" s="121" t="s">
        <v>1741</v>
      </c>
      <c r="C11320" s="118" t="s">
        <v>40</v>
      </c>
      <c r="D11320" s="119" t="s">
        <v>180</v>
      </c>
      <c r="E11320" s="112" t="s">
        <v>1600</v>
      </c>
      <c r="F11320" s="151"/>
    </row>
    <row r="11321" spans="2:6" s="116" customFormat="1" ht="15.75" customHeight="1">
      <c r="B11321" s="121" t="s">
        <v>1741</v>
      </c>
      <c r="C11321" s="118" t="s">
        <v>2</v>
      </c>
      <c r="D11321" s="119" t="s">
        <v>182</v>
      </c>
      <c r="E11321" s="163" t="s">
        <v>1600</v>
      </c>
      <c r="F11321" s="151"/>
    </row>
    <row r="11322" spans="2:6" s="116" customFormat="1" ht="15.75" customHeight="1">
      <c r="B11322" s="121" t="s">
        <v>1742</v>
      </c>
      <c r="C11322" s="118" t="s">
        <v>18</v>
      </c>
      <c r="D11322" s="119" t="s">
        <v>1506</v>
      </c>
      <c r="E11322" s="120" t="s">
        <v>1621</v>
      </c>
      <c r="F11322" s="151"/>
    </row>
    <row r="11323" spans="2:6" s="116" customFormat="1" ht="15.75" customHeight="1">
      <c r="B11323" s="121" t="s">
        <v>1742</v>
      </c>
      <c r="C11323" s="118" t="s">
        <v>28</v>
      </c>
      <c r="D11323" s="119" t="s">
        <v>126</v>
      </c>
      <c r="E11323" s="120" t="s">
        <v>1621</v>
      </c>
      <c r="F11323" s="151"/>
    </row>
    <row r="11324" spans="2:6" s="116" customFormat="1" ht="15.75" customHeight="1">
      <c r="B11324" s="121" t="s">
        <v>1742</v>
      </c>
      <c r="C11324" s="118" t="s">
        <v>40</v>
      </c>
      <c r="D11324" s="119" t="s">
        <v>180</v>
      </c>
      <c r="E11324" s="120" t="s">
        <v>1621</v>
      </c>
      <c r="F11324" s="151"/>
    </row>
    <row r="11325" spans="2:6" s="116" customFormat="1" ht="15.75" customHeight="1">
      <c r="B11325" s="121" t="s">
        <v>1742</v>
      </c>
      <c r="C11325" s="118" t="s">
        <v>2</v>
      </c>
      <c r="D11325" s="119" t="s">
        <v>182</v>
      </c>
      <c r="E11325" s="120" t="s">
        <v>1621</v>
      </c>
      <c r="F11325" s="151"/>
    </row>
    <row r="11326" spans="2:6" s="116" customFormat="1" ht="15.75" customHeight="1">
      <c r="B11326" s="121" t="s">
        <v>1742</v>
      </c>
      <c r="C11326" s="118" t="s">
        <v>2</v>
      </c>
      <c r="D11326" s="119" t="s">
        <v>182</v>
      </c>
      <c r="E11326" s="120" t="s">
        <v>1621</v>
      </c>
      <c r="F11326" s="151"/>
    </row>
    <row r="11327" spans="2:6" s="116" customFormat="1" ht="15.75" customHeight="1">
      <c r="B11327" s="121" t="s">
        <v>1742</v>
      </c>
      <c r="C11327" s="118" t="s">
        <v>40</v>
      </c>
      <c r="D11327" s="119" t="s">
        <v>180</v>
      </c>
      <c r="E11327" s="120" t="s">
        <v>1621</v>
      </c>
      <c r="F11327" s="151"/>
    </row>
    <row r="11328" spans="2:6" s="116" customFormat="1" ht="15.75" customHeight="1">
      <c r="B11328" s="121" t="s">
        <v>1742</v>
      </c>
      <c r="C11328" s="118" t="s">
        <v>40</v>
      </c>
      <c r="D11328" s="119" t="s">
        <v>180</v>
      </c>
      <c r="E11328" s="120" t="s">
        <v>1621</v>
      </c>
      <c r="F11328" s="151"/>
    </row>
    <row r="11329" spans="2:6" s="116" customFormat="1" ht="15.75" customHeight="1">
      <c r="B11329" s="121" t="s">
        <v>1742</v>
      </c>
      <c r="C11329" s="118" t="s">
        <v>28</v>
      </c>
      <c r="D11329" s="119" t="s">
        <v>1118</v>
      </c>
      <c r="E11329" s="243" t="s">
        <v>1743</v>
      </c>
      <c r="F11329" s="151"/>
    </row>
    <row r="11330" spans="2:6" s="116" customFormat="1" ht="15.75" customHeight="1">
      <c r="B11330" s="121" t="s">
        <v>1742</v>
      </c>
      <c r="C11330" s="118" t="s">
        <v>2</v>
      </c>
      <c r="D11330" s="119" t="s">
        <v>1744</v>
      </c>
      <c r="E11330" s="243" t="s">
        <v>1743</v>
      </c>
      <c r="F11330" s="151"/>
    </row>
    <row r="11331" spans="2:6" s="116" customFormat="1" ht="15.75" customHeight="1">
      <c r="B11331" s="121" t="s">
        <v>1742</v>
      </c>
      <c r="C11331" s="118" t="s">
        <v>28</v>
      </c>
      <c r="D11331" s="119" t="s">
        <v>181</v>
      </c>
      <c r="E11331" s="243" t="s">
        <v>1743</v>
      </c>
      <c r="F11331" s="151"/>
    </row>
    <row r="11332" spans="2:6" s="116" customFormat="1" ht="15.75" customHeight="1">
      <c r="B11332" s="121" t="s">
        <v>1742</v>
      </c>
      <c r="C11332" s="118" t="s">
        <v>40</v>
      </c>
      <c r="D11332" s="119" t="s">
        <v>180</v>
      </c>
      <c r="E11332" s="243" t="s">
        <v>1743</v>
      </c>
      <c r="F11332" s="151"/>
    </row>
    <row r="11333" spans="2:6" s="116" customFormat="1" ht="15.75" customHeight="1">
      <c r="B11333" s="121" t="s">
        <v>1742</v>
      </c>
      <c r="C11333" s="118" t="s">
        <v>40</v>
      </c>
      <c r="D11333" s="119" t="s">
        <v>180</v>
      </c>
      <c r="E11333" s="243" t="s">
        <v>1743</v>
      </c>
      <c r="F11333" s="151"/>
    </row>
    <row r="11334" spans="2:6" s="116" customFormat="1" ht="15.75" customHeight="1">
      <c r="B11334" s="121" t="s">
        <v>1742</v>
      </c>
      <c r="C11334" s="118" t="s">
        <v>2</v>
      </c>
      <c r="D11334" s="119" t="s">
        <v>182</v>
      </c>
      <c r="E11334" s="243" t="s">
        <v>1743</v>
      </c>
      <c r="F11334" s="151"/>
    </row>
    <row r="11335" spans="2:6" s="116" customFormat="1" ht="15.75" customHeight="1">
      <c r="B11335" s="98" t="s">
        <v>1745</v>
      </c>
      <c r="C11335" s="118" t="s">
        <v>40</v>
      </c>
      <c r="D11335" s="119" t="s">
        <v>43</v>
      </c>
      <c r="E11335" s="120" t="s">
        <v>1723</v>
      </c>
      <c r="F11335" s="151"/>
    </row>
    <row r="11336" spans="2:6" s="116" customFormat="1" ht="15.75" customHeight="1">
      <c r="B11336" s="98" t="s">
        <v>1745</v>
      </c>
      <c r="C11336" s="118" t="s">
        <v>28</v>
      </c>
      <c r="D11336" s="119" t="s">
        <v>431</v>
      </c>
      <c r="E11336" s="120" t="s">
        <v>1723</v>
      </c>
      <c r="F11336" s="151"/>
    </row>
    <row r="11337" spans="2:6" s="116" customFormat="1" ht="15.75" customHeight="1">
      <c r="B11337" s="98" t="s">
        <v>1745</v>
      </c>
      <c r="C11337" s="118" t="s">
        <v>28</v>
      </c>
      <c r="D11337" s="119" t="s">
        <v>431</v>
      </c>
      <c r="E11337" s="120" t="s">
        <v>1723</v>
      </c>
      <c r="F11337" s="151"/>
    </row>
    <row r="11338" spans="2:6" s="116" customFormat="1" ht="15.75" customHeight="1">
      <c r="B11338" s="98" t="s">
        <v>1745</v>
      </c>
      <c r="C11338" s="118" t="s">
        <v>40</v>
      </c>
      <c r="D11338" s="119" t="s">
        <v>43</v>
      </c>
      <c r="E11338" s="120" t="s">
        <v>1723</v>
      </c>
      <c r="F11338" s="151"/>
    </row>
    <row r="11339" spans="2:6" s="116" customFormat="1" ht="15.75" customHeight="1">
      <c r="B11339" s="98" t="s">
        <v>1745</v>
      </c>
      <c r="C11339" s="118" t="s">
        <v>40</v>
      </c>
      <c r="D11339" s="119" t="s">
        <v>1349</v>
      </c>
      <c r="E11339" s="120" t="s">
        <v>1723</v>
      </c>
      <c r="F11339" s="151"/>
    </row>
    <row r="11340" spans="2:6" s="116" customFormat="1" ht="15.75" customHeight="1">
      <c r="B11340" s="98" t="s">
        <v>1745</v>
      </c>
      <c r="C11340" s="118" t="s">
        <v>28</v>
      </c>
      <c r="D11340" s="119" t="s">
        <v>431</v>
      </c>
      <c r="E11340" s="120" t="s">
        <v>1723</v>
      </c>
      <c r="F11340" s="151"/>
    </row>
    <row r="11341" spans="2:6" s="116" customFormat="1" ht="15.75" customHeight="1">
      <c r="B11341" s="98" t="s">
        <v>1745</v>
      </c>
      <c r="C11341" s="118" t="s">
        <v>155</v>
      </c>
      <c r="D11341" s="119" t="s">
        <v>1246</v>
      </c>
      <c r="E11341" s="120" t="s">
        <v>1723</v>
      </c>
      <c r="F11341" s="151"/>
    </row>
    <row r="11342" spans="2:6" s="116" customFormat="1" ht="15.75" customHeight="1">
      <c r="B11342" s="98" t="s">
        <v>1745</v>
      </c>
      <c r="C11342" s="118" t="s">
        <v>40</v>
      </c>
      <c r="D11342" s="119" t="s">
        <v>180</v>
      </c>
      <c r="E11342" s="120" t="s">
        <v>1600</v>
      </c>
      <c r="F11342" s="151"/>
    </row>
    <row r="11343" spans="2:6" s="116" customFormat="1" ht="15.75" customHeight="1">
      <c r="B11343" s="98" t="s">
        <v>1745</v>
      </c>
      <c r="C11343" s="118" t="s">
        <v>2</v>
      </c>
      <c r="D11343" s="119" t="s">
        <v>182</v>
      </c>
      <c r="E11343" s="120" t="s">
        <v>1600</v>
      </c>
      <c r="F11343" s="151"/>
    </row>
    <row r="11344" spans="2:6" s="116" customFormat="1" ht="15.75" customHeight="1">
      <c r="B11344" s="98" t="s">
        <v>1745</v>
      </c>
      <c r="C11344" s="118" t="s">
        <v>2</v>
      </c>
      <c r="D11344" s="119" t="s">
        <v>182</v>
      </c>
      <c r="E11344" s="120" t="s">
        <v>1600</v>
      </c>
      <c r="F11344" s="151"/>
    </row>
    <row r="11345" spans="2:6" s="116" customFormat="1" ht="15.75" customHeight="1">
      <c r="B11345" s="98" t="s">
        <v>1745</v>
      </c>
      <c r="C11345" s="118" t="s">
        <v>28</v>
      </c>
      <c r="D11345" s="119" t="s">
        <v>549</v>
      </c>
      <c r="E11345" s="117" t="s">
        <v>1600</v>
      </c>
      <c r="F11345" s="151"/>
    </row>
    <row r="11346" spans="2:6" s="116" customFormat="1" ht="15.75" customHeight="1">
      <c r="B11346" s="98" t="s">
        <v>1745</v>
      </c>
      <c r="C11346" s="118" t="s">
        <v>40</v>
      </c>
      <c r="D11346" s="119" t="s">
        <v>43</v>
      </c>
      <c r="E11346" s="117" t="s">
        <v>1600</v>
      </c>
      <c r="F11346" s="151"/>
    </row>
    <row r="11347" spans="2:6" s="116" customFormat="1" ht="15.75" customHeight="1">
      <c r="B11347" s="98" t="s">
        <v>1745</v>
      </c>
      <c r="C11347" s="118" t="s">
        <v>28</v>
      </c>
      <c r="D11347" s="119" t="s">
        <v>549</v>
      </c>
      <c r="E11347" s="120" t="s">
        <v>1655</v>
      </c>
      <c r="F11347" s="151"/>
    </row>
    <row r="11348" spans="2:6" s="116" customFormat="1" ht="15.75" customHeight="1">
      <c r="B11348" s="98" t="s">
        <v>1745</v>
      </c>
      <c r="C11348" s="118" t="s">
        <v>40</v>
      </c>
      <c r="D11348" s="119" t="s">
        <v>180</v>
      </c>
      <c r="E11348" s="120" t="s">
        <v>1655</v>
      </c>
      <c r="F11348" s="151"/>
    </row>
    <row r="11349" spans="2:6" s="116" customFormat="1" ht="15.75" customHeight="1">
      <c r="B11349" s="98" t="s">
        <v>1745</v>
      </c>
      <c r="C11349" s="118" t="s">
        <v>40</v>
      </c>
      <c r="D11349" s="119" t="s">
        <v>43</v>
      </c>
      <c r="E11349" s="120" t="s">
        <v>1655</v>
      </c>
      <c r="F11349" s="151"/>
    </row>
    <row r="11350" spans="2:6" s="116" customFormat="1" ht="15.75" customHeight="1">
      <c r="B11350" s="98" t="s">
        <v>1745</v>
      </c>
      <c r="C11350" s="118" t="s">
        <v>94</v>
      </c>
      <c r="D11350" s="119" t="s">
        <v>1108</v>
      </c>
      <c r="E11350" s="120" t="s">
        <v>1655</v>
      </c>
      <c r="F11350" s="151"/>
    </row>
    <row r="11351" spans="2:6" s="116" customFormat="1" ht="15.75" customHeight="1">
      <c r="B11351" s="98" t="s">
        <v>1745</v>
      </c>
      <c r="C11351" s="118" t="s">
        <v>28</v>
      </c>
      <c r="D11351" s="119" t="s">
        <v>850</v>
      </c>
      <c r="E11351" s="120" t="s">
        <v>1655</v>
      </c>
      <c r="F11351" s="151"/>
    </row>
    <row r="11352" spans="2:6" s="116" customFormat="1" ht="15.75" customHeight="1">
      <c r="B11352" s="98" t="s">
        <v>1745</v>
      </c>
      <c r="C11352" s="118" t="s">
        <v>94</v>
      </c>
      <c r="D11352" s="119" t="s">
        <v>1108</v>
      </c>
      <c r="E11352" s="120" t="s">
        <v>1655</v>
      </c>
      <c r="F11352" s="151"/>
    </row>
    <row r="11353" spans="2:6" s="116" customFormat="1" ht="15.75" customHeight="1">
      <c r="B11353" s="98" t="s">
        <v>1745</v>
      </c>
      <c r="C11353" s="118" t="s">
        <v>40</v>
      </c>
      <c r="D11353" s="119" t="s">
        <v>43</v>
      </c>
      <c r="E11353" s="120" t="s">
        <v>1655</v>
      </c>
      <c r="F11353" s="151"/>
    </row>
    <row r="11354" spans="2:6" s="116" customFormat="1" ht="15.75" customHeight="1">
      <c r="B11354" s="98" t="s">
        <v>1745</v>
      </c>
      <c r="C11354" s="118" t="s">
        <v>40</v>
      </c>
      <c r="D11354" s="119" t="s">
        <v>1451</v>
      </c>
      <c r="E11354" s="120" t="s">
        <v>1655</v>
      </c>
      <c r="F11354" s="151"/>
    </row>
    <row r="11355" spans="2:6" s="116" customFormat="1" ht="15.75" customHeight="1">
      <c r="B11355" s="98" t="s">
        <v>1745</v>
      </c>
      <c r="C11355" s="118" t="s">
        <v>2</v>
      </c>
      <c r="D11355" s="119" t="s">
        <v>182</v>
      </c>
      <c r="E11355" s="120" t="s">
        <v>1655</v>
      </c>
      <c r="F11355" s="151"/>
    </row>
    <row r="11356" spans="2:6" s="116" customFormat="1" ht="15.75" customHeight="1">
      <c r="B11356" s="98" t="s">
        <v>1745</v>
      </c>
      <c r="C11356" s="118" t="s">
        <v>94</v>
      </c>
      <c r="D11356" s="119" t="s">
        <v>1108</v>
      </c>
      <c r="E11356" s="120" t="s">
        <v>1655</v>
      </c>
      <c r="F11356" s="151"/>
    </row>
    <row r="11357" spans="2:6" s="116" customFormat="1" ht="15.75" customHeight="1">
      <c r="B11357" s="98" t="s">
        <v>1745</v>
      </c>
      <c r="C11357" s="118" t="s">
        <v>40</v>
      </c>
      <c r="D11357" s="119" t="s">
        <v>180</v>
      </c>
      <c r="E11357" s="120" t="s">
        <v>1655</v>
      </c>
      <c r="F11357" s="151"/>
    </row>
    <row r="11358" spans="2:6" s="116" customFormat="1" ht="15.75" customHeight="1">
      <c r="B11358" s="121" t="s">
        <v>1746</v>
      </c>
      <c r="C11358" s="118" t="s">
        <v>28</v>
      </c>
      <c r="D11358" s="119" t="s">
        <v>431</v>
      </c>
      <c r="E11358" s="120" t="s">
        <v>1597</v>
      </c>
      <c r="F11358" s="151"/>
    </row>
    <row r="11359" spans="2:6" s="116" customFormat="1" ht="15.75" customHeight="1">
      <c r="B11359" s="121" t="s">
        <v>1746</v>
      </c>
      <c r="C11359" s="118" t="s">
        <v>40</v>
      </c>
      <c r="D11359" s="119" t="s">
        <v>1747</v>
      </c>
      <c r="E11359" s="120" t="s">
        <v>1597</v>
      </c>
      <c r="F11359" s="151"/>
    </row>
    <row r="11360" spans="2:6" s="116" customFormat="1" ht="15.75" customHeight="1">
      <c r="B11360" s="121" t="s">
        <v>1746</v>
      </c>
      <c r="C11360" s="118" t="s">
        <v>40</v>
      </c>
      <c r="D11360" s="119" t="s">
        <v>180</v>
      </c>
      <c r="E11360" s="120" t="s">
        <v>1597</v>
      </c>
      <c r="F11360" s="151"/>
    </row>
    <row r="11361" spans="2:6" s="116" customFormat="1" ht="15.75" customHeight="1">
      <c r="B11361" s="121" t="s">
        <v>1746</v>
      </c>
      <c r="C11361" s="118" t="s">
        <v>28</v>
      </c>
      <c r="D11361" s="119" t="s">
        <v>431</v>
      </c>
      <c r="E11361" s="120" t="s">
        <v>1597</v>
      </c>
      <c r="F11361" s="151"/>
    </row>
    <row r="11362" spans="2:6" s="116" customFormat="1" ht="15.75" customHeight="1">
      <c r="B11362" s="121" t="s">
        <v>1746</v>
      </c>
      <c r="C11362" s="118" t="s">
        <v>2</v>
      </c>
      <c r="D11362" s="119" t="s">
        <v>105</v>
      </c>
      <c r="E11362" s="120" t="s">
        <v>1597</v>
      </c>
      <c r="F11362" s="151"/>
    </row>
    <row r="11363" spans="2:6" s="116" customFormat="1" ht="15.75" customHeight="1">
      <c r="B11363" s="121" t="s">
        <v>1746</v>
      </c>
      <c r="C11363" s="118" t="s">
        <v>18</v>
      </c>
      <c r="D11363" s="119" t="s">
        <v>1713</v>
      </c>
      <c r="E11363" s="120" t="s">
        <v>1597</v>
      </c>
      <c r="F11363" s="151"/>
    </row>
    <row r="11364" spans="2:6" s="116" customFormat="1" ht="15.75" customHeight="1">
      <c r="B11364" s="121" t="s">
        <v>1746</v>
      </c>
      <c r="C11364" s="118" t="s">
        <v>40</v>
      </c>
      <c r="D11364" s="119" t="s">
        <v>180</v>
      </c>
      <c r="E11364" s="120" t="s">
        <v>1597</v>
      </c>
      <c r="F11364" s="151"/>
    </row>
    <row r="11365" spans="2:6" s="116" customFormat="1" ht="15.75" customHeight="1">
      <c r="B11365" s="121" t="s">
        <v>1746</v>
      </c>
      <c r="C11365" s="118" t="s">
        <v>28</v>
      </c>
      <c r="D11365" s="119" t="s">
        <v>1748</v>
      </c>
      <c r="E11365" s="120" t="s">
        <v>1597</v>
      </c>
      <c r="F11365" s="151"/>
    </row>
    <row r="11366" spans="2:6" s="116" customFormat="1" ht="15.75" customHeight="1">
      <c r="B11366" s="121" t="s">
        <v>1746</v>
      </c>
      <c r="C11366" s="118" t="s">
        <v>2</v>
      </c>
      <c r="D11366" s="119" t="s">
        <v>1198</v>
      </c>
      <c r="E11366" s="120" t="s">
        <v>1597</v>
      </c>
      <c r="F11366" s="151"/>
    </row>
    <row r="11367" spans="2:6" s="116" customFormat="1" ht="15.75" customHeight="1">
      <c r="B11367" s="121" t="s">
        <v>1746</v>
      </c>
      <c r="C11367" s="118" t="s">
        <v>40</v>
      </c>
      <c r="D11367" s="119" t="s">
        <v>1747</v>
      </c>
      <c r="E11367" s="120" t="s">
        <v>1597</v>
      </c>
      <c r="F11367" s="151"/>
    </row>
    <row r="11368" spans="2:6" s="116" customFormat="1" ht="15.75" customHeight="1">
      <c r="B11368" s="121" t="s">
        <v>1746</v>
      </c>
      <c r="C11368" s="118" t="s">
        <v>18</v>
      </c>
      <c r="D11368" s="119" t="s">
        <v>112</v>
      </c>
      <c r="E11368" s="120" t="s">
        <v>1597</v>
      </c>
      <c r="F11368" s="151"/>
    </row>
    <row r="11369" spans="2:6" s="116" customFormat="1" ht="15.75" customHeight="1">
      <c r="B11369" s="121" t="s">
        <v>1746</v>
      </c>
      <c r="C11369" s="118" t="s">
        <v>28</v>
      </c>
      <c r="D11369" s="119" t="s">
        <v>1748</v>
      </c>
      <c r="E11369" s="120" t="s">
        <v>1597</v>
      </c>
      <c r="F11369" s="151"/>
    </row>
    <row r="11370" spans="2:6" s="116" customFormat="1" ht="15.75" customHeight="1">
      <c r="B11370" s="121" t="s">
        <v>1746</v>
      </c>
      <c r="C11370" s="118" t="s">
        <v>2</v>
      </c>
      <c r="D11370" s="119" t="s">
        <v>182</v>
      </c>
      <c r="E11370" s="120" t="s">
        <v>1600</v>
      </c>
      <c r="F11370" s="151"/>
    </row>
    <row r="11371" spans="2:6" s="116" customFormat="1" ht="15.75" customHeight="1">
      <c r="B11371" s="121" t="s">
        <v>1746</v>
      </c>
      <c r="C11371" s="118" t="s">
        <v>28</v>
      </c>
      <c r="D11371" s="119" t="s">
        <v>1277</v>
      </c>
      <c r="E11371" s="120" t="s">
        <v>1600</v>
      </c>
      <c r="F11371" s="151"/>
    </row>
    <row r="11372" spans="2:6" s="116" customFormat="1" ht="15.75" customHeight="1">
      <c r="B11372" s="121" t="s">
        <v>1746</v>
      </c>
      <c r="C11372" s="118" t="s">
        <v>94</v>
      </c>
      <c r="D11372" s="119" t="s">
        <v>1108</v>
      </c>
      <c r="E11372" s="120" t="s">
        <v>1600</v>
      </c>
      <c r="F11372" s="151"/>
    </row>
    <row r="11373" spans="2:6" s="116" customFormat="1" ht="15.75" customHeight="1">
      <c r="B11373" s="121" t="s">
        <v>1746</v>
      </c>
      <c r="C11373" s="118" t="s">
        <v>40</v>
      </c>
      <c r="D11373" s="119" t="s">
        <v>180</v>
      </c>
      <c r="E11373" s="117" t="s">
        <v>1600</v>
      </c>
      <c r="F11373" s="151"/>
    </row>
    <row r="11374" spans="2:6" s="116" customFormat="1" ht="15.75" customHeight="1">
      <c r="B11374" s="121" t="s">
        <v>1746</v>
      </c>
      <c r="C11374" s="118" t="s">
        <v>2</v>
      </c>
      <c r="D11374" s="119" t="s">
        <v>182</v>
      </c>
      <c r="E11374" s="117" t="s">
        <v>1600</v>
      </c>
      <c r="F11374" s="151"/>
    </row>
    <row r="11375" spans="2:6" s="116" customFormat="1" ht="15.75" customHeight="1">
      <c r="B11375" s="121" t="s">
        <v>1746</v>
      </c>
      <c r="C11375" s="118" t="s">
        <v>40</v>
      </c>
      <c r="D11375" s="119" t="s">
        <v>180</v>
      </c>
      <c r="E11375" s="117" t="s">
        <v>1600</v>
      </c>
      <c r="F11375" s="151"/>
    </row>
    <row r="11376" spans="2:6" s="116" customFormat="1" ht="15.75" customHeight="1">
      <c r="B11376" s="121" t="s">
        <v>1746</v>
      </c>
      <c r="C11376" s="118" t="s">
        <v>28</v>
      </c>
      <c r="D11376" s="119" t="s">
        <v>107</v>
      </c>
      <c r="E11376" s="120" t="s">
        <v>1600</v>
      </c>
      <c r="F11376" s="151"/>
    </row>
    <row r="11377" spans="2:6" s="116" customFormat="1" ht="15.75" customHeight="1">
      <c r="B11377" s="121" t="s">
        <v>1746</v>
      </c>
      <c r="C11377" s="118" t="s">
        <v>40</v>
      </c>
      <c r="D11377" s="119" t="s">
        <v>43</v>
      </c>
      <c r="E11377" s="117" t="s">
        <v>1600</v>
      </c>
      <c r="F11377" s="151"/>
    </row>
    <row r="11378" spans="2:6" s="116" customFormat="1" ht="15.75" customHeight="1">
      <c r="B11378" s="121" t="s">
        <v>1746</v>
      </c>
      <c r="C11378" s="118" t="s">
        <v>28</v>
      </c>
      <c r="D11378" s="119" t="s">
        <v>107</v>
      </c>
      <c r="E11378" s="120" t="s">
        <v>1600</v>
      </c>
      <c r="F11378" s="151"/>
    </row>
    <row r="11379" spans="2:6" s="116" customFormat="1" ht="15.75" customHeight="1">
      <c r="B11379" s="121" t="s">
        <v>1746</v>
      </c>
      <c r="C11379" s="118" t="s">
        <v>28</v>
      </c>
      <c r="D11379" s="119" t="s">
        <v>126</v>
      </c>
      <c r="E11379" s="120" t="s">
        <v>1655</v>
      </c>
      <c r="F11379" s="151"/>
    </row>
    <row r="11380" spans="2:6" s="116" customFormat="1" ht="15.75" customHeight="1">
      <c r="B11380" s="121" t="s">
        <v>1746</v>
      </c>
      <c r="C11380" s="118" t="s">
        <v>40</v>
      </c>
      <c r="D11380" s="119" t="s">
        <v>180</v>
      </c>
      <c r="E11380" s="120" t="s">
        <v>1655</v>
      </c>
      <c r="F11380" s="151"/>
    </row>
    <row r="11381" spans="2:6" s="116" customFormat="1" ht="15.75" customHeight="1">
      <c r="B11381" s="121" t="s">
        <v>1746</v>
      </c>
      <c r="C11381" s="118" t="s">
        <v>40</v>
      </c>
      <c r="D11381" s="119" t="s">
        <v>43</v>
      </c>
      <c r="E11381" s="120" t="s">
        <v>1655</v>
      </c>
      <c r="F11381" s="151"/>
    </row>
    <row r="11382" spans="2:6" s="116" customFormat="1" ht="15.75" customHeight="1">
      <c r="B11382" s="121" t="s">
        <v>1746</v>
      </c>
      <c r="C11382" s="118" t="s">
        <v>28</v>
      </c>
      <c r="D11382" s="119" t="s">
        <v>30</v>
      </c>
      <c r="E11382" s="120" t="s">
        <v>1655</v>
      </c>
      <c r="F11382" s="151"/>
    </row>
    <row r="11383" spans="2:6" s="116" customFormat="1" ht="15.75" customHeight="1">
      <c r="B11383" s="121" t="s">
        <v>1746</v>
      </c>
      <c r="C11383" s="118" t="s">
        <v>94</v>
      </c>
      <c r="D11383" s="119" t="s">
        <v>1108</v>
      </c>
      <c r="E11383" s="120" t="s">
        <v>1655</v>
      </c>
      <c r="F11383" s="151"/>
    </row>
    <row r="11384" spans="2:6" s="116" customFormat="1" ht="15.75" customHeight="1">
      <c r="B11384" s="121" t="s">
        <v>1746</v>
      </c>
      <c r="C11384" s="118" t="s">
        <v>28</v>
      </c>
      <c r="D11384" s="119" t="s">
        <v>850</v>
      </c>
      <c r="E11384" s="120" t="s">
        <v>1655</v>
      </c>
      <c r="F11384" s="151"/>
    </row>
    <row r="11385" spans="2:6" s="116" customFormat="1" ht="15.75" customHeight="1">
      <c r="B11385" s="121" t="s">
        <v>1746</v>
      </c>
      <c r="C11385" s="118" t="s">
        <v>94</v>
      </c>
      <c r="D11385" s="119" t="s">
        <v>1108</v>
      </c>
      <c r="E11385" s="120" t="s">
        <v>1655</v>
      </c>
      <c r="F11385" s="151"/>
    </row>
    <row r="11386" spans="2:6" s="116" customFormat="1" ht="15.75" customHeight="1">
      <c r="B11386" s="121" t="s">
        <v>1746</v>
      </c>
      <c r="C11386" s="118" t="s">
        <v>40</v>
      </c>
      <c r="D11386" s="119" t="s">
        <v>180</v>
      </c>
      <c r="E11386" s="120" t="s">
        <v>1655</v>
      </c>
      <c r="F11386" s="151"/>
    </row>
    <row r="11387" spans="2:6" s="116" customFormat="1" ht="15.75" customHeight="1">
      <c r="B11387" s="121" t="s">
        <v>1746</v>
      </c>
      <c r="C11387" s="118" t="s">
        <v>18</v>
      </c>
      <c r="D11387" s="119" t="s">
        <v>112</v>
      </c>
      <c r="E11387" s="120" t="s">
        <v>1655</v>
      </c>
      <c r="F11387" s="151"/>
    </row>
    <row r="11388" spans="2:6" s="116" customFormat="1" ht="15.75" customHeight="1">
      <c r="B11388" s="121" t="s">
        <v>1749</v>
      </c>
      <c r="C11388" s="118" t="s">
        <v>40</v>
      </c>
      <c r="D11388" s="119" t="s">
        <v>180</v>
      </c>
      <c r="E11388" s="120" t="s">
        <v>1723</v>
      </c>
      <c r="F11388" s="151"/>
    </row>
    <row r="11389" spans="2:6" s="116" customFormat="1" ht="15.75" customHeight="1">
      <c r="B11389" s="121" t="s">
        <v>1749</v>
      </c>
      <c r="C11389" s="118" t="s">
        <v>40</v>
      </c>
      <c r="D11389" s="119" t="s">
        <v>180</v>
      </c>
      <c r="E11389" s="120" t="s">
        <v>1723</v>
      </c>
      <c r="F11389" s="151"/>
    </row>
    <row r="11390" spans="2:6" s="116" customFormat="1" ht="15.75" customHeight="1">
      <c r="B11390" s="121" t="s">
        <v>1749</v>
      </c>
      <c r="C11390" s="118" t="s">
        <v>2</v>
      </c>
      <c r="D11390" s="119" t="s">
        <v>182</v>
      </c>
      <c r="E11390" s="120" t="s">
        <v>1723</v>
      </c>
      <c r="F11390" s="151"/>
    </row>
    <row r="11391" spans="2:6" s="116" customFormat="1" ht="15.75" customHeight="1">
      <c r="B11391" s="121" t="s">
        <v>1749</v>
      </c>
      <c r="C11391" s="118" t="s">
        <v>2</v>
      </c>
      <c r="D11391" s="119" t="s">
        <v>1381</v>
      </c>
      <c r="E11391" s="120" t="s">
        <v>1723</v>
      </c>
      <c r="F11391" s="151"/>
    </row>
    <row r="11392" spans="2:6" s="116" customFormat="1" ht="15.75" customHeight="1">
      <c r="B11392" s="121" t="s">
        <v>1749</v>
      </c>
      <c r="C11392" s="118" t="s">
        <v>40</v>
      </c>
      <c r="D11392" s="119" t="s">
        <v>180</v>
      </c>
      <c r="E11392" s="120" t="s">
        <v>1723</v>
      </c>
      <c r="F11392" s="151"/>
    </row>
    <row r="11393" spans="2:6" s="116" customFormat="1" ht="15.75" customHeight="1">
      <c r="B11393" s="121" t="s">
        <v>1749</v>
      </c>
      <c r="C11393" s="118" t="s">
        <v>40</v>
      </c>
      <c r="D11393" s="119" t="s">
        <v>43</v>
      </c>
      <c r="E11393" s="120" t="s">
        <v>1723</v>
      </c>
      <c r="F11393" s="151"/>
    </row>
    <row r="11394" spans="2:6" s="116" customFormat="1" ht="15.75" customHeight="1">
      <c r="B11394" s="121" t="s">
        <v>1749</v>
      </c>
      <c r="C11394" s="118" t="s">
        <v>40</v>
      </c>
      <c r="D11394" s="119" t="s">
        <v>180</v>
      </c>
      <c r="E11394" s="120" t="s">
        <v>1723</v>
      </c>
      <c r="F11394" s="151"/>
    </row>
    <row r="11395" spans="2:6" s="116" customFormat="1" ht="15.75" customHeight="1">
      <c r="B11395" s="121" t="s">
        <v>1749</v>
      </c>
      <c r="C11395" s="118" t="s">
        <v>155</v>
      </c>
      <c r="D11395" s="119" t="s">
        <v>1246</v>
      </c>
      <c r="E11395" s="120" t="s">
        <v>1723</v>
      </c>
      <c r="F11395" s="151"/>
    </row>
    <row r="11396" spans="2:6" s="116" customFormat="1" ht="15.75" customHeight="1">
      <c r="B11396" s="121" t="s">
        <v>1749</v>
      </c>
      <c r="C11396" s="118" t="s">
        <v>40</v>
      </c>
      <c r="D11396" s="119" t="s">
        <v>180</v>
      </c>
      <c r="E11396" s="120" t="s">
        <v>1723</v>
      </c>
      <c r="F11396" s="151"/>
    </row>
    <row r="11397" spans="2:6" s="116" customFormat="1" ht="15.75" customHeight="1">
      <c r="B11397" s="121" t="s">
        <v>1749</v>
      </c>
      <c r="C11397" s="118" t="s">
        <v>40</v>
      </c>
      <c r="D11397" s="119" t="s">
        <v>1750</v>
      </c>
      <c r="E11397" s="120" t="s">
        <v>1723</v>
      </c>
      <c r="F11397" s="151"/>
    </row>
    <row r="11398" spans="2:6" s="116" customFormat="1" ht="15.75" customHeight="1">
      <c r="B11398" s="121" t="s">
        <v>1749</v>
      </c>
      <c r="C11398" s="118" t="s">
        <v>18</v>
      </c>
      <c r="D11398" s="119" t="s">
        <v>112</v>
      </c>
      <c r="E11398" s="120" t="s">
        <v>1723</v>
      </c>
      <c r="F11398" s="151"/>
    </row>
    <row r="11399" spans="2:6" s="116" customFormat="1" ht="15.75" customHeight="1">
      <c r="B11399" s="121" t="s">
        <v>1749</v>
      </c>
      <c r="C11399" s="118" t="s">
        <v>40</v>
      </c>
      <c r="D11399" s="119" t="s">
        <v>1751</v>
      </c>
      <c r="E11399" s="120" t="s">
        <v>1600</v>
      </c>
      <c r="F11399" s="151"/>
    </row>
    <row r="11400" spans="2:6" s="116" customFormat="1" ht="15.75" customHeight="1">
      <c r="B11400" s="121" t="s">
        <v>1749</v>
      </c>
      <c r="C11400" s="118" t="s">
        <v>40</v>
      </c>
      <c r="D11400" s="119" t="s">
        <v>1751</v>
      </c>
      <c r="E11400" s="120" t="s">
        <v>1600</v>
      </c>
      <c r="F11400" s="151"/>
    </row>
    <row r="11401" spans="2:6" s="116" customFormat="1" ht="15.75" customHeight="1">
      <c r="B11401" s="121" t="s">
        <v>1749</v>
      </c>
      <c r="C11401" s="118" t="s">
        <v>184</v>
      </c>
      <c r="D11401" s="119" t="s">
        <v>2559</v>
      </c>
      <c r="E11401" s="120" t="s">
        <v>1600</v>
      </c>
      <c r="F11401" s="151"/>
    </row>
    <row r="11402" spans="2:6" s="116" customFormat="1" ht="15.75" customHeight="1">
      <c r="B11402" s="121" t="s">
        <v>1749</v>
      </c>
      <c r="C11402" s="118" t="s">
        <v>40</v>
      </c>
      <c r="D11402" s="119" t="s">
        <v>1349</v>
      </c>
      <c r="E11402" s="117" t="s">
        <v>1600</v>
      </c>
      <c r="F11402" s="151"/>
    </row>
    <row r="11403" spans="2:6" s="116" customFormat="1" ht="15.75" customHeight="1">
      <c r="B11403" s="121" t="s">
        <v>1749</v>
      </c>
      <c r="C11403" s="118" t="s">
        <v>392</v>
      </c>
      <c r="D11403" s="119" t="s">
        <v>1115</v>
      </c>
      <c r="E11403" s="117" t="s">
        <v>1600</v>
      </c>
      <c r="F11403" s="151"/>
    </row>
    <row r="11404" spans="2:6" s="116" customFormat="1" ht="15.75" customHeight="1">
      <c r="B11404" s="121" t="s">
        <v>1749</v>
      </c>
      <c r="C11404" s="118" t="s">
        <v>40</v>
      </c>
      <c r="D11404" s="119" t="s">
        <v>1751</v>
      </c>
      <c r="E11404" s="117" t="s">
        <v>1600</v>
      </c>
      <c r="F11404" s="151"/>
    </row>
    <row r="11405" spans="2:6" s="116" customFormat="1" ht="15.75" customHeight="1">
      <c r="B11405" s="121" t="s">
        <v>1749</v>
      </c>
      <c r="C11405" s="118" t="s">
        <v>40</v>
      </c>
      <c r="D11405" s="119" t="s">
        <v>1750</v>
      </c>
      <c r="E11405" s="111" t="s">
        <v>1655</v>
      </c>
      <c r="F11405" s="151"/>
    </row>
    <row r="11406" spans="2:6" s="116" customFormat="1" ht="15.75" customHeight="1">
      <c r="B11406" s="121" t="s">
        <v>1749</v>
      </c>
      <c r="C11406" s="118" t="s">
        <v>155</v>
      </c>
      <c r="D11406" s="119" t="s">
        <v>1752</v>
      </c>
      <c r="E11406" s="111" t="s">
        <v>1655</v>
      </c>
      <c r="F11406" s="151"/>
    </row>
    <row r="11407" spans="2:6" s="116" customFormat="1" ht="15.75" customHeight="1">
      <c r="B11407" s="121" t="s">
        <v>1749</v>
      </c>
      <c r="C11407" s="118" t="s">
        <v>28</v>
      </c>
      <c r="D11407" s="119" t="s">
        <v>181</v>
      </c>
      <c r="E11407" s="111" t="s">
        <v>1655</v>
      </c>
      <c r="F11407" s="151"/>
    </row>
    <row r="11408" spans="2:6" s="116" customFormat="1" ht="15.75" customHeight="1">
      <c r="B11408" s="121" t="s">
        <v>1749</v>
      </c>
      <c r="C11408" s="118" t="s">
        <v>40</v>
      </c>
      <c r="D11408" s="119" t="s">
        <v>43</v>
      </c>
      <c r="E11408" s="111" t="s">
        <v>1655</v>
      </c>
      <c r="F11408" s="151"/>
    </row>
    <row r="11409" spans="2:6" s="116" customFormat="1" ht="15.75" customHeight="1">
      <c r="B11409" s="121" t="s">
        <v>1749</v>
      </c>
      <c r="C11409" s="118" t="s">
        <v>40</v>
      </c>
      <c r="D11409" s="119" t="s">
        <v>180</v>
      </c>
      <c r="E11409" s="111" t="s">
        <v>1655</v>
      </c>
      <c r="F11409" s="151"/>
    </row>
    <row r="11410" spans="2:6" s="116" customFormat="1" ht="15.75" customHeight="1">
      <c r="B11410" s="121" t="s">
        <v>1749</v>
      </c>
      <c r="C11410" s="118" t="s">
        <v>28</v>
      </c>
      <c r="D11410" s="119" t="s">
        <v>1118</v>
      </c>
      <c r="E11410" s="111" t="s">
        <v>1655</v>
      </c>
      <c r="F11410" s="151"/>
    </row>
    <row r="11411" spans="2:6" s="116" customFormat="1" ht="15.75" customHeight="1">
      <c r="B11411" s="121" t="s">
        <v>1749</v>
      </c>
      <c r="C11411" s="118" t="s">
        <v>184</v>
      </c>
      <c r="D11411" s="119" t="s">
        <v>2559</v>
      </c>
      <c r="E11411" s="111" t="s">
        <v>1655</v>
      </c>
      <c r="F11411" s="151"/>
    </row>
    <row r="11412" spans="2:6" s="116" customFormat="1" ht="15.75" customHeight="1">
      <c r="B11412" s="121" t="s">
        <v>1749</v>
      </c>
      <c r="C11412" s="118" t="s">
        <v>40</v>
      </c>
      <c r="D11412" s="119" t="s">
        <v>1751</v>
      </c>
      <c r="E11412" s="111" t="s">
        <v>1655</v>
      </c>
      <c r="F11412" s="151"/>
    </row>
    <row r="11413" spans="2:6" s="116" customFormat="1" ht="15.75" customHeight="1">
      <c r="B11413" s="121" t="s">
        <v>1753</v>
      </c>
      <c r="C11413" s="118" t="s">
        <v>40</v>
      </c>
      <c r="D11413" s="119" t="s">
        <v>1349</v>
      </c>
      <c r="E11413" s="120" t="s">
        <v>1597</v>
      </c>
      <c r="F11413" s="151"/>
    </row>
    <row r="11414" spans="2:6" s="116" customFormat="1" ht="15.75" customHeight="1">
      <c r="B11414" s="121" t="s">
        <v>1753</v>
      </c>
      <c r="C11414" s="118" t="s">
        <v>28</v>
      </c>
      <c r="D11414" s="119" t="s">
        <v>126</v>
      </c>
      <c r="E11414" s="120" t="s">
        <v>1597</v>
      </c>
      <c r="F11414" s="151"/>
    </row>
    <row r="11415" spans="2:6" s="116" customFormat="1" ht="15.75" customHeight="1">
      <c r="B11415" s="121" t="s">
        <v>1753</v>
      </c>
      <c r="C11415" s="118" t="s">
        <v>40</v>
      </c>
      <c r="D11415" s="119" t="s">
        <v>1349</v>
      </c>
      <c r="E11415" s="120" t="s">
        <v>1597</v>
      </c>
      <c r="F11415" s="151"/>
    </row>
    <row r="11416" spans="2:6" s="116" customFormat="1" ht="15.75" customHeight="1">
      <c r="B11416" s="121" t="s">
        <v>1753</v>
      </c>
      <c r="C11416" s="118" t="s">
        <v>2585</v>
      </c>
      <c r="D11416" s="119" t="s">
        <v>1115</v>
      </c>
      <c r="E11416" s="120" t="s">
        <v>1597</v>
      </c>
      <c r="F11416" s="151"/>
    </row>
    <row r="11417" spans="2:6" s="116" customFormat="1" ht="15.75" customHeight="1">
      <c r="B11417" s="121" t="s">
        <v>1753</v>
      </c>
      <c r="C11417" s="118" t="s">
        <v>40</v>
      </c>
      <c r="D11417" s="119" t="s">
        <v>1349</v>
      </c>
      <c r="E11417" s="120" t="s">
        <v>1597</v>
      </c>
      <c r="F11417" s="151"/>
    </row>
    <row r="11418" spans="2:6" s="116" customFormat="1" ht="15.75" customHeight="1">
      <c r="B11418" s="121" t="s">
        <v>1753</v>
      </c>
      <c r="C11418" s="118" t="s">
        <v>40</v>
      </c>
      <c r="D11418" s="119" t="s">
        <v>1349</v>
      </c>
      <c r="E11418" s="120" t="s">
        <v>1597</v>
      </c>
      <c r="F11418" s="151"/>
    </row>
    <row r="11419" spans="2:6" s="116" customFormat="1" ht="15.75" customHeight="1">
      <c r="B11419" s="121" t="s">
        <v>1753</v>
      </c>
      <c r="C11419" s="118" t="s">
        <v>40</v>
      </c>
      <c r="D11419" s="119" t="s">
        <v>180</v>
      </c>
      <c r="E11419" s="120" t="s">
        <v>1597</v>
      </c>
      <c r="F11419" s="151"/>
    </row>
    <row r="11420" spans="2:6" s="116" customFormat="1" ht="15.75" customHeight="1">
      <c r="B11420" s="121" t="s">
        <v>1753</v>
      </c>
      <c r="C11420" s="118" t="s">
        <v>94</v>
      </c>
      <c r="D11420" s="119" t="s">
        <v>1108</v>
      </c>
      <c r="E11420" s="120" t="s">
        <v>1597</v>
      </c>
      <c r="F11420" s="151"/>
    </row>
    <row r="11421" spans="2:6" s="116" customFormat="1" ht="15.75" customHeight="1">
      <c r="B11421" s="121" t="s">
        <v>1753</v>
      </c>
      <c r="C11421" s="118" t="s">
        <v>2585</v>
      </c>
      <c r="D11421" s="119" t="s">
        <v>1115</v>
      </c>
      <c r="E11421" s="120" t="s">
        <v>1597</v>
      </c>
      <c r="F11421" s="151"/>
    </row>
    <row r="11422" spans="2:6" s="116" customFormat="1" ht="15.75" customHeight="1">
      <c r="B11422" s="121" t="s">
        <v>1753</v>
      </c>
      <c r="C11422" s="118" t="s">
        <v>40</v>
      </c>
      <c r="D11422" s="119" t="s">
        <v>180</v>
      </c>
      <c r="E11422" s="120" t="s">
        <v>1597</v>
      </c>
      <c r="F11422" s="151"/>
    </row>
    <row r="11423" spans="2:6" s="116" customFormat="1" ht="15.75" customHeight="1">
      <c r="B11423" s="121" t="s">
        <v>1753</v>
      </c>
      <c r="C11423" s="118" t="s">
        <v>28</v>
      </c>
      <c r="D11423" s="119" t="s">
        <v>1287</v>
      </c>
      <c r="E11423" s="120" t="s">
        <v>1597</v>
      </c>
      <c r="F11423" s="151"/>
    </row>
    <row r="11424" spans="2:6" s="116" customFormat="1" ht="15.75" customHeight="1">
      <c r="B11424" s="121" t="s">
        <v>1753</v>
      </c>
      <c r="C11424" s="118" t="s">
        <v>392</v>
      </c>
      <c r="D11424" s="119" t="s">
        <v>1115</v>
      </c>
      <c r="E11424" s="120" t="s">
        <v>1600</v>
      </c>
      <c r="F11424" s="151"/>
    </row>
    <row r="11425" spans="2:6" s="116" customFormat="1" ht="15.75" customHeight="1">
      <c r="B11425" s="121" t="s">
        <v>1753</v>
      </c>
      <c r="C11425" s="118" t="s">
        <v>184</v>
      </c>
      <c r="D11425" s="119" t="s">
        <v>2550</v>
      </c>
      <c r="E11425" s="120" t="s">
        <v>1600</v>
      </c>
      <c r="F11425" s="151"/>
    </row>
    <row r="11426" spans="2:6" s="116" customFormat="1" ht="15.75" customHeight="1">
      <c r="B11426" s="121" t="s">
        <v>1753</v>
      </c>
      <c r="C11426" s="118" t="s">
        <v>40</v>
      </c>
      <c r="D11426" s="119" t="s">
        <v>180</v>
      </c>
      <c r="E11426" s="120" t="s">
        <v>1600</v>
      </c>
      <c r="F11426" s="151"/>
    </row>
    <row r="11427" spans="2:6" s="116" customFormat="1" ht="15.75" customHeight="1">
      <c r="B11427" s="121" t="s">
        <v>1753</v>
      </c>
      <c r="C11427" s="118" t="s">
        <v>94</v>
      </c>
      <c r="D11427" s="119" t="s">
        <v>1108</v>
      </c>
      <c r="E11427" s="117" t="s">
        <v>1600</v>
      </c>
      <c r="F11427" s="151"/>
    </row>
    <row r="11428" spans="2:6" s="116" customFormat="1" ht="15.75" customHeight="1">
      <c r="B11428" s="121" t="s">
        <v>1753</v>
      </c>
      <c r="C11428" s="118" t="s">
        <v>184</v>
      </c>
      <c r="D11428" s="119" t="s">
        <v>2544</v>
      </c>
      <c r="E11428" s="117" t="s">
        <v>1600</v>
      </c>
      <c r="F11428" s="151"/>
    </row>
    <row r="11429" spans="2:6" s="116" customFormat="1" ht="15.75" customHeight="1">
      <c r="B11429" s="121" t="s">
        <v>1753</v>
      </c>
      <c r="C11429" s="118" t="s">
        <v>40</v>
      </c>
      <c r="D11429" s="119" t="s">
        <v>43</v>
      </c>
      <c r="E11429" s="117" t="s">
        <v>1600</v>
      </c>
      <c r="F11429" s="151"/>
    </row>
    <row r="11430" spans="2:6" s="116" customFormat="1" ht="15.75" customHeight="1">
      <c r="B11430" s="121" t="s">
        <v>1753</v>
      </c>
      <c r="C11430" s="118" t="s">
        <v>40</v>
      </c>
      <c r="D11430" s="119" t="s">
        <v>180</v>
      </c>
      <c r="E11430" s="120" t="s">
        <v>1600</v>
      </c>
      <c r="F11430" s="151"/>
    </row>
    <row r="11431" spans="2:6" s="116" customFormat="1" ht="15.75" customHeight="1">
      <c r="B11431" s="121" t="s">
        <v>1753</v>
      </c>
      <c r="C11431" s="118" t="s">
        <v>40</v>
      </c>
      <c r="D11431" s="119" t="s">
        <v>180</v>
      </c>
      <c r="E11431" s="117" t="s">
        <v>1600</v>
      </c>
      <c r="F11431" s="151"/>
    </row>
    <row r="11432" spans="2:6" s="116" customFormat="1" ht="15.75" customHeight="1">
      <c r="B11432" s="121" t="s">
        <v>1753</v>
      </c>
      <c r="C11432" s="118" t="s">
        <v>40</v>
      </c>
      <c r="D11432" s="119" t="s">
        <v>43</v>
      </c>
      <c r="E11432" s="120" t="s">
        <v>1600</v>
      </c>
      <c r="F11432" s="151"/>
    </row>
    <row r="11433" spans="2:6" s="116" customFormat="1" ht="15.75" customHeight="1">
      <c r="B11433" s="121" t="s">
        <v>1753</v>
      </c>
      <c r="C11433" s="118" t="s">
        <v>40</v>
      </c>
      <c r="D11433" s="119" t="s">
        <v>180</v>
      </c>
      <c r="E11433" s="120" t="s">
        <v>1655</v>
      </c>
      <c r="F11433" s="151"/>
    </row>
    <row r="11434" spans="2:6" s="116" customFormat="1" ht="15.75" customHeight="1">
      <c r="B11434" s="121" t="s">
        <v>1753</v>
      </c>
      <c r="C11434" s="118" t="s">
        <v>2</v>
      </c>
      <c r="D11434" s="119" t="s">
        <v>182</v>
      </c>
      <c r="E11434" s="120" t="s">
        <v>1655</v>
      </c>
      <c r="F11434" s="151"/>
    </row>
    <row r="11435" spans="2:6" s="116" customFormat="1" ht="15.75" customHeight="1">
      <c r="B11435" s="121" t="s">
        <v>1753</v>
      </c>
      <c r="C11435" s="118" t="s">
        <v>40</v>
      </c>
      <c r="D11435" s="119" t="s">
        <v>43</v>
      </c>
      <c r="E11435" s="120" t="s">
        <v>1655</v>
      </c>
      <c r="F11435" s="151"/>
    </row>
    <row r="11436" spans="2:6" s="116" customFormat="1" ht="15.75" customHeight="1">
      <c r="B11436" s="121" t="s">
        <v>1753</v>
      </c>
      <c r="C11436" s="118" t="s">
        <v>40</v>
      </c>
      <c r="D11436" s="118" t="s">
        <v>180</v>
      </c>
      <c r="E11436" s="120" t="s">
        <v>1655</v>
      </c>
      <c r="F11436" s="151"/>
    </row>
    <row r="11437" spans="2:6" s="116" customFormat="1" ht="15.75" customHeight="1">
      <c r="B11437" s="121" t="s">
        <v>1754</v>
      </c>
      <c r="C11437" s="118" t="s">
        <v>40</v>
      </c>
      <c r="D11437" s="119" t="s">
        <v>43</v>
      </c>
      <c r="E11437" s="120" t="s">
        <v>1723</v>
      </c>
      <c r="F11437" s="151"/>
    </row>
    <row r="11438" spans="2:6" s="116" customFormat="1" ht="15.75" customHeight="1">
      <c r="B11438" s="121" t="s">
        <v>1754</v>
      </c>
      <c r="C11438" s="118" t="s">
        <v>28</v>
      </c>
      <c r="D11438" s="119" t="s">
        <v>1187</v>
      </c>
      <c r="E11438" s="120" t="s">
        <v>1723</v>
      </c>
      <c r="F11438" s="151"/>
    </row>
    <row r="11439" spans="2:6" s="116" customFormat="1" ht="15.75" customHeight="1">
      <c r="B11439" s="121" t="s">
        <v>1754</v>
      </c>
      <c r="C11439" s="118" t="s">
        <v>28</v>
      </c>
      <c r="D11439" s="119" t="s">
        <v>181</v>
      </c>
      <c r="E11439" s="120" t="s">
        <v>1723</v>
      </c>
      <c r="F11439" s="151"/>
    </row>
    <row r="11440" spans="2:6" s="116" customFormat="1" ht="15.75" customHeight="1">
      <c r="B11440" s="121" t="s">
        <v>1754</v>
      </c>
      <c r="C11440" s="118" t="s">
        <v>40</v>
      </c>
      <c r="D11440" s="119" t="s">
        <v>43</v>
      </c>
      <c r="E11440" s="120" t="s">
        <v>1723</v>
      </c>
      <c r="F11440" s="151"/>
    </row>
    <row r="11441" spans="2:6" s="116" customFormat="1" ht="15.75" customHeight="1">
      <c r="B11441" s="121" t="s">
        <v>1754</v>
      </c>
      <c r="C11441" s="118" t="s">
        <v>28</v>
      </c>
      <c r="D11441" s="119" t="s">
        <v>1287</v>
      </c>
      <c r="E11441" s="120" t="s">
        <v>1723</v>
      </c>
      <c r="F11441" s="151"/>
    </row>
    <row r="11442" spans="2:6" s="116" customFormat="1" ht="15.75" customHeight="1">
      <c r="B11442" s="121" t="s">
        <v>1754</v>
      </c>
      <c r="C11442" s="118" t="s">
        <v>184</v>
      </c>
      <c r="D11442" s="119" t="s">
        <v>2546</v>
      </c>
      <c r="E11442" s="120" t="s">
        <v>1723</v>
      </c>
      <c r="F11442" s="151"/>
    </row>
    <row r="11443" spans="2:6" s="116" customFormat="1" ht="15.75" customHeight="1">
      <c r="B11443" s="121" t="s">
        <v>1754</v>
      </c>
      <c r="C11443" s="118" t="s">
        <v>392</v>
      </c>
      <c r="D11443" s="119" t="s">
        <v>1115</v>
      </c>
      <c r="E11443" s="120" t="s">
        <v>1723</v>
      </c>
      <c r="F11443" s="151"/>
    </row>
    <row r="11444" spans="2:6" s="116" customFormat="1" ht="15.75" customHeight="1">
      <c r="B11444" s="121" t="s">
        <v>1754</v>
      </c>
      <c r="C11444" s="118" t="s">
        <v>2</v>
      </c>
      <c r="D11444" s="119" t="s">
        <v>1380</v>
      </c>
      <c r="E11444" s="120" t="s">
        <v>1723</v>
      </c>
      <c r="F11444" s="151"/>
    </row>
    <row r="11445" spans="2:6" s="116" customFormat="1" ht="15.75" customHeight="1">
      <c r="B11445" s="121" t="s">
        <v>1754</v>
      </c>
      <c r="C11445" s="118" t="s">
        <v>28</v>
      </c>
      <c r="D11445" s="119" t="s">
        <v>181</v>
      </c>
      <c r="E11445" s="120" t="s">
        <v>1723</v>
      </c>
      <c r="F11445" s="151"/>
    </row>
    <row r="11446" spans="2:6" s="116" customFormat="1" ht="15.75" customHeight="1">
      <c r="B11446" s="121" t="s">
        <v>1754</v>
      </c>
      <c r="C11446" s="118" t="s">
        <v>2</v>
      </c>
      <c r="D11446" s="119" t="s">
        <v>105</v>
      </c>
      <c r="E11446" s="120" t="s">
        <v>1723</v>
      </c>
      <c r="F11446" s="151"/>
    </row>
    <row r="11447" spans="2:6" s="116" customFormat="1" ht="15.75" customHeight="1">
      <c r="B11447" s="121" t="s">
        <v>1754</v>
      </c>
      <c r="C11447" s="118" t="s">
        <v>40</v>
      </c>
      <c r="D11447" s="119" t="s">
        <v>180</v>
      </c>
      <c r="E11447" s="120" t="s">
        <v>1600</v>
      </c>
      <c r="F11447" s="151"/>
    </row>
    <row r="11448" spans="2:6" s="116" customFormat="1" ht="15.75" customHeight="1">
      <c r="B11448" s="121" t="s">
        <v>1754</v>
      </c>
      <c r="C11448" s="118" t="s">
        <v>40</v>
      </c>
      <c r="D11448" s="119" t="s">
        <v>180</v>
      </c>
      <c r="E11448" s="120" t="s">
        <v>1600</v>
      </c>
      <c r="F11448" s="151"/>
    </row>
    <row r="11449" spans="2:6" s="116" customFormat="1" ht="15.75" customHeight="1">
      <c r="B11449" s="121" t="s">
        <v>1754</v>
      </c>
      <c r="C11449" s="118" t="s">
        <v>2</v>
      </c>
      <c r="D11449" s="119" t="s">
        <v>182</v>
      </c>
      <c r="E11449" s="120" t="s">
        <v>1600</v>
      </c>
      <c r="F11449" s="151"/>
    </row>
    <row r="11450" spans="2:6" s="116" customFormat="1" ht="15.75" customHeight="1">
      <c r="B11450" s="121" t="s">
        <v>1754</v>
      </c>
      <c r="C11450" s="118" t="s">
        <v>28</v>
      </c>
      <c r="D11450" s="119" t="s">
        <v>1277</v>
      </c>
      <c r="E11450" s="117" t="s">
        <v>1600</v>
      </c>
      <c r="F11450" s="151"/>
    </row>
    <row r="11451" spans="2:6" s="116" customFormat="1" ht="15.75" customHeight="1">
      <c r="B11451" s="121" t="s">
        <v>1754</v>
      </c>
      <c r="C11451" s="118" t="s">
        <v>40</v>
      </c>
      <c r="D11451" s="119" t="s">
        <v>43</v>
      </c>
      <c r="E11451" s="117" t="s">
        <v>1600</v>
      </c>
      <c r="F11451" s="151"/>
    </row>
    <row r="11452" spans="2:6" s="116" customFormat="1" ht="15.75" customHeight="1">
      <c r="B11452" s="121" t="s">
        <v>1754</v>
      </c>
      <c r="C11452" s="118" t="s">
        <v>40</v>
      </c>
      <c r="D11452" s="119" t="s">
        <v>1121</v>
      </c>
      <c r="E11452" s="117" t="s">
        <v>1600</v>
      </c>
      <c r="F11452" s="151"/>
    </row>
    <row r="11453" spans="2:6" s="116" customFormat="1" ht="15.75" customHeight="1">
      <c r="B11453" s="121" t="s">
        <v>1754</v>
      </c>
      <c r="C11453" s="118" t="s">
        <v>40</v>
      </c>
      <c r="D11453" s="119" t="s">
        <v>1349</v>
      </c>
      <c r="E11453" s="120" t="s">
        <v>1600</v>
      </c>
      <c r="F11453" s="151"/>
    </row>
    <row r="11454" spans="2:6" s="116" customFormat="1" ht="15.75" customHeight="1">
      <c r="B11454" s="121" t="s">
        <v>1754</v>
      </c>
      <c r="C11454" s="118" t="s">
        <v>40</v>
      </c>
      <c r="D11454" s="119" t="s">
        <v>43</v>
      </c>
      <c r="E11454" s="120" t="s">
        <v>1655</v>
      </c>
      <c r="F11454" s="151"/>
    </row>
    <row r="11455" spans="2:6" s="116" customFormat="1" ht="15.75" customHeight="1">
      <c r="B11455" s="121" t="s">
        <v>1754</v>
      </c>
      <c r="C11455" s="118" t="s">
        <v>40</v>
      </c>
      <c r="D11455" s="119" t="s">
        <v>180</v>
      </c>
      <c r="E11455" s="120" t="s">
        <v>1655</v>
      </c>
      <c r="F11455" s="151"/>
    </row>
    <row r="11456" spans="2:6" s="116" customFormat="1" ht="15.75" customHeight="1">
      <c r="B11456" s="121" t="s">
        <v>1754</v>
      </c>
      <c r="C11456" s="118" t="s">
        <v>28</v>
      </c>
      <c r="D11456" s="119" t="s">
        <v>181</v>
      </c>
      <c r="E11456" s="120" t="s">
        <v>1655</v>
      </c>
      <c r="F11456" s="151"/>
    </row>
    <row r="11457" spans="2:6" s="116" customFormat="1" ht="15.75" customHeight="1">
      <c r="B11457" s="121" t="s">
        <v>1754</v>
      </c>
      <c r="C11457" s="118" t="s">
        <v>28</v>
      </c>
      <c r="D11457" s="119" t="s">
        <v>126</v>
      </c>
      <c r="E11457" s="117" t="s">
        <v>1655</v>
      </c>
      <c r="F11457" s="151"/>
    </row>
    <row r="11458" spans="2:6" s="116" customFormat="1" ht="15.75" customHeight="1">
      <c r="B11458" s="121" t="s">
        <v>1754</v>
      </c>
      <c r="C11458" s="118" t="s">
        <v>2</v>
      </c>
      <c r="D11458" s="119" t="s">
        <v>105</v>
      </c>
      <c r="E11458" s="117" t="s">
        <v>1655</v>
      </c>
      <c r="F11458" s="151"/>
    </row>
    <row r="11459" spans="2:6" s="116" customFormat="1" ht="15.75" customHeight="1">
      <c r="B11459" s="121" t="s">
        <v>1754</v>
      </c>
      <c r="C11459" s="118" t="s">
        <v>392</v>
      </c>
      <c r="D11459" s="119" t="s">
        <v>1115</v>
      </c>
      <c r="E11459" s="117" t="s">
        <v>1655</v>
      </c>
      <c r="F11459" s="151"/>
    </row>
    <row r="11460" spans="2:6" s="116" customFormat="1" ht="15.75" customHeight="1">
      <c r="B11460" s="121" t="s">
        <v>1755</v>
      </c>
      <c r="C11460" s="118" t="s">
        <v>40</v>
      </c>
      <c r="D11460" s="119" t="s">
        <v>180</v>
      </c>
      <c r="E11460" s="120" t="s">
        <v>1756</v>
      </c>
      <c r="F11460" s="151"/>
    </row>
    <row r="11461" spans="2:6" s="116" customFormat="1" ht="15.75" customHeight="1">
      <c r="B11461" s="121" t="s">
        <v>1755</v>
      </c>
      <c r="C11461" s="118" t="s">
        <v>40</v>
      </c>
      <c r="D11461" s="119" t="s">
        <v>43</v>
      </c>
      <c r="E11461" s="120" t="s">
        <v>1756</v>
      </c>
      <c r="F11461" s="151"/>
    </row>
    <row r="11462" spans="2:6" s="116" customFormat="1" ht="15.75" customHeight="1">
      <c r="B11462" s="121" t="s">
        <v>1755</v>
      </c>
      <c r="C11462" s="118" t="s">
        <v>28</v>
      </c>
      <c r="D11462" s="119" t="s">
        <v>1665</v>
      </c>
      <c r="E11462" s="120" t="s">
        <v>1756</v>
      </c>
      <c r="F11462" s="151"/>
    </row>
    <row r="11463" spans="2:6" s="116" customFormat="1" ht="15.75" customHeight="1">
      <c r="B11463" s="121" t="s">
        <v>1755</v>
      </c>
      <c r="C11463" s="118" t="s">
        <v>28</v>
      </c>
      <c r="D11463" s="119" t="s">
        <v>126</v>
      </c>
      <c r="E11463" s="120" t="s">
        <v>1756</v>
      </c>
      <c r="F11463" s="151"/>
    </row>
    <row r="11464" spans="2:6" s="116" customFormat="1" ht="15.75" customHeight="1">
      <c r="B11464" s="121" t="s">
        <v>1755</v>
      </c>
      <c r="C11464" s="118" t="s">
        <v>40</v>
      </c>
      <c r="D11464" s="119" t="s">
        <v>180</v>
      </c>
      <c r="E11464" s="120" t="s">
        <v>1756</v>
      </c>
      <c r="F11464" s="151"/>
    </row>
    <row r="11465" spans="2:6" s="116" customFormat="1" ht="15.75" customHeight="1">
      <c r="B11465" s="121" t="s">
        <v>1755</v>
      </c>
      <c r="C11465" s="118" t="s">
        <v>2</v>
      </c>
      <c r="D11465" s="119" t="s">
        <v>182</v>
      </c>
      <c r="E11465" s="120" t="s">
        <v>1756</v>
      </c>
      <c r="F11465" s="151"/>
    </row>
    <row r="11466" spans="2:6" s="116" customFormat="1" ht="15.75" customHeight="1">
      <c r="B11466" s="121" t="s">
        <v>1755</v>
      </c>
      <c r="C11466" s="118" t="s">
        <v>28</v>
      </c>
      <c r="D11466" s="119" t="s">
        <v>1277</v>
      </c>
      <c r="E11466" s="120" t="s">
        <v>1756</v>
      </c>
      <c r="F11466" s="151"/>
    </row>
    <row r="11467" spans="2:6" s="116" customFormat="1" ht="15.75" customHeight="1">
      <c r="B11467" s="121" t="s">
        <v>1755</v>
      </c>
      <c r="C11467" s="118" t="s">
        <v>40</v>
      </c>
      <c r="D11467" s="119" t="s">
        <v>43</v>
      </c>
      <c r="E11467" s="120" t="s">
        <v>1756</v>
      </c>
      <c r="F11467" s="151"/>
    </row>
    <row r="11468" spans="2:6" s="116" customFormat="1" ht="15.75" customHeight="1">
      <c r="B11468" s="121" t="s">
        <v>1755</v>
      </c>
      <c r="C11468" s="118" t="s">
        <v>40</v>
      </c>
      <c r="D11468" s="119" t="s">
        <v>1121</v>
      </c>
      <c r="E11468" s="120" t="s">
        <v>1756</v>
      </c>
      <c r="F11468" s="151"/>
    </row>
    <row r="11469" spans="2:6" s="116" customFormat="1" ht="15.75" customHeight="1">
      <c r="B11469" s="121" t="s">
        <v>1755</v>
      </c>
      <c r="C11469" s="118" t="s">
        <v>40</v>
      </c>
      <c r="D11469" s="119" t="s">
        <v>1349</v>
      </c>
      <c r="E11469" s="120" t="s">
        <v>1756</v>
      </c>
      <c r="F11469" s="151"/>
    </row>
    <row r="11470" spans="2:6" s="116" customFormat="1" ht="15.75" customHeight="1">
      <c r="B11470" s="121" t="s">
        <v>1755</v>
      </c>
      <c r="C11470" s="118" t="s">
        <v>40</v>
      </c>
      <c r="D11470" s="119" t="s">
        <v>180</v>
      </c>
      <c r="E11470" s="120" t="s">
        <v>1757</v>
      </c>
      <c r="F11470" s="151"/>
    </row>
    <row r="11471" spans="2:6" s="116" customFormat="1" ht="15.75" customHeight="1">
      <c r="B11471" s="121" t="s">
        <v>1755</v>
      </c>
      <c r="C11471" s="118" t="s">
        <v>2</v>
      </c>
      <c r="D11471" s="119" t="s">
        <v>1510</v>
      </c>
      <c r="E11471" s="120" t="s">
        <v>1757</v>
      </c>
      <c r="F11471" s="151"/>
    </row>
    <row r="11472" spans="2:6" s="116" customFormat="1" ht="15.75" customHeight="1">
      <c r="B11472" s="121" t="s">
        <v>1755</v>
      </c>
      <c r="C11472" s="118" t="s">
        <v>40</v>
      </c>
      <c r="D11472" s="119" t="s">
        <v>180</v>
      </c>
      <c r="E11472" s="120" t="s">
        <v>1757</v>
      </c>
      <c r="F11472" s="151"/>
    </row>
    <row r="11473" spans="2:6" s="116" customFormat="1" ht="15.75" customHeight="1">
      <c r="B11473" s="121" t="s">
        <v>1755</v>
      </c>
      <c r="C11473" s="118" t="s">
        <v>40</v>
      </c>
      <c r="D11473" s="119" t="s">
        <v>1758</v>
      </c>
      <c r="E11473" s="120" t="s">
        <v>1757</v>
      </c>
      <c r="F11473" s="151"/>
    </row>
    <row r="11474" spans="2:6" s="116" customFormat="1" ht="15.75" customHeight="1">
      <c r="B11474" s="121" t="s">
        <v>1755</v>
      </c>
      <c r="C11474" s="118" t="s">
        <v>40</v>
      </c>
      <c r="D11474" s="119" t="s">
        <v>180</v>
      </c>
      <c r="E11474" s="120" t="s">
        <v>1757</v>
      </c>
      <c r="F11474" s="151"/>
    </row>
    <row r="11475" spans="2:6" s="116" customFormat="1" ht="15.75" customHeight="1">
      <c r="B11475" s="121" t="s">
        <v>1755</v>
      </c>
      <c r="C11475" s="118" t="s">
        <v>18</v>
      </c>
      <c r="D11475" s="119" t="s">
        <v>112</v>
      </c>
      <c r="E11475" s="120" t="s">
        <v>1757</v>
      </c>
      <c r="F11475" s="151"/>
    </row>
    <row r="11476" spans="2:6" s="116" customFormat="1" ht="15.75" customHeight="1">
      <c r="B11476" s="121" t="s">
        <v>1755</v>
      </c>
      <c r="C11476" s="118" t="s">
        <v>28</v>
      </c>
      <c r="D11476" s="119" t="s">
        <v>181</v>
      </c>
      <c r="E11476" s="120" t="s">
        <v>1757</v>
      </c>
      <c r="F11476" s="151"/>
    </row>
    <row r="11477" spans="2:6" s="116" customFormat="1" ht="15.75" customHeight="1">
      <c r="B11477" s="121" t="s">
        <v>1755</v>
      </c>
      <c r="C11477" s="118" t="s">
        <v>28</v>
      </c>
      <c r="D11477" s="119" t="s">
        <v>1287</v>
      </c>
      <c r="E11477" s="120" t="s">
        <v>1757</v>
      </c>
      <c r="F11477" s="151"/>
    </row>
    <row r="11478" spans="2:6" s="116" customFormat="1" ht="15.75" customHeight="1">
      <c r="B11478" s="121" t="s">
        <v>1759</v>
      </c>
      <c r="C11478" s="118" t="s">
        <v>184</v>
      </c>
      <c r="D11478" s="119" t="s">
        <v>2546</v>
      </c>
      <c r="E11478" s="120" t="s">
        <v>1597</v>
      </c>
      <c r="F11478" s="151"/>
    </row>
    <row r="11479" spans="2:6" s="116" customFormat="1" ht="15.75" customHeight="1">
      <c r="B11479" s="121" t="s">
        <v>1759</v>
      </c>
      <c r="C11479" s="118" t="s">
        <v>28</v>
      </c>
      <c r="D11479" s="119" t="s">
        <v>431</v>
      </c>
      <c r="E11479" s="120" t="s">
        <v>1597</v>
      </c>
      <c r="F11479" s="151"/>
    </row>
    <row r="11480" spans="2:6" s="116" customFormat="1" ht="15.75" customHeight="1">
      <c r="B11480" s="121" t="s">
        <v>1759</v>
      </c>
      <c r="C11480" s="118" t="s">
        <v>40</v>
      </c>
      <c r="D11480" s="119" t="s">
        <v>43</v>
      </c>
      <c r="E11480" s="120" t="s">
        <v>1597</v>
      </c>
      <c r="F11480" s="151"/>
    </row>
    <row r="11481" spans="2:6" s="116" customFormat="1" ht="15.75" customHeight="1">
      <c r="B11481" s="121" t="s">
        <v>1759</v>
      </c>
      <c r="C11481" s="118" t="s">
        <v>40</v>
      </c>
      <c r="D11481" s="119" t="s">
        <v>43</v>
      </c>
      <c r="E11481" s="120" t="s">
        <v>1597</v>
      </c>
      <c r="F11481" s="151"/>
    </row>
    <row r="11482" spans="2:6" s="116" customFormat="1" ht="15.75" customHeight="1">
      <c r="B11482" s="121" t="s">
        <v>1759</v>
      </c>
      <c r="C11482" s="118" t="s">
        <v>184</v>
      </c>
      <c r="D11482" s="119" t="s">
        <v>2546</v>
      </c>
      <c r="E11482" s="120" t="s">
        <v>1597</v>
      </c>
      <c r="F11482" s="151"/>
    </row>
    <row r="11483" spans="2:6" s="116" customFormat="1" ht="15.75" customHeight="1">
      <c r="B11483" s="121" t="s">
        <v>1759</v>
      </c>
      <c r="C11483" s="118" t="s">
        <v>40</v>
      </c>
      <c r="D11483" s="119" t="s">
        <v>180</v>
      </c>
      <c r="E11483" s="120" t="s">
        <v>1597</v>
      </c>
      <c r="F11483" s="151"/>
    </row>
    <row r="11484" spans="2:6" s="116" customFormat="1" ht="15.75" customHeight="1">
      <c r="B11484" s="121" t="s">
        <v>1759</v>
      </c>
      <c r="C11484" s="118" t="s">
        <v>18</v>
      </c>
      <c r="D11484" s="119" t="s">
        <v>112</v>
      </c>
      <c r="E11484" s="120" t="s">
        <v>1597</v>
      </c>
      <c r="F11484" s="151"/>
    </row>
    <row r="11485" spans="2:6" s="116" customFormat="1" ht="15.75" customHeight="1">
      <c r="B11485" s="121" t="s">
        <v>1759</v>
      </c>
      <c r="C11485" s="118" t="s">
        <v>94</v>
      </c>
      <c r="D11485" s="119" t="s">
        <v>1410</v>
      </c>
      <c r="E11485" s="120" t="s">
        <v>1597</v>
      </c>
      <c r="F11485" s="151"/>
    </row>
    <row r="11486" spans="2:6" s="116" customFormat="1" ht="15.75" customHeight="1">
      <c r="B11486" s="121" t="s">
        <v>1759</v>
      </c>
      <c r="C11486" s="118" t="s">
        <v>2</v>
      </c>
      <c r="D11486" s="119" t="s">
        <v>1381</v>
      </c>
      <c r="E11486" s="120" t="s">
        <v>1597</v>
      </c>
      <c r="F11486" s="151"/>
    </row>
    <row r="11487" spans="2:6" s="116" customFormat="1" ht="15.75" customHeight="1">
      <c r="B11487" s="121" t="s">
        <v>1759</v>
      </c>
      <c r="C11487" s="118" t="s">
        <v>40</v>
      </c>
      <c r="D11487" s="119" t="s">
        <v>1349</v>
      </c>
      <c r="E11487" s="111" t="s">
        <v>1597</v>
      </c>
      <c r="F11487" s="151"/>
    </row>
    <row r="11488" spans="2:6" s="116" customFormat="1" ht="15.75" customHeight="1">
      <c r="B11488" s="121" t="s">
        <v>1759</v>
      </c>
      <c r="C11488" s="118" t="s">
        <v>2</v>
      </c>
      <c r="D11488" s="119" t="s">
        <v>182</v>
      </c>
      <c r="E11488" s="112" t="s">
        <v>1597</v>
      </c>
      <c r="F11488" s="151"/>
    </row>
    <row r="11489" spans="2:6" s="116" customFormat="1" ht="15.75" customHeight="1">
      <c r="B11489" s="121" t="s">
        <v>1759</v>
      </c>
      <c r="C11489" s="118" t="s">
        <v>2</v>
      </c>
      <c r="D11489" s="119" t="s">
        <v>182</v>
      </c>
      <c r="E11489" s="120" t="s">
        <v>1600</v>
      </c>
      <c r="F11489" s="151"/>
    </row>
    <row r="11490" spans="2:6" s="116" customFormat="1" ht="15.75" customHeight="1">
      <c r="B11490" s="121" t="s">
        <v>1759</v>
      </c>
      <c r="C11490" s="118" t="s">
        <v>392</v>
      </c>
      <c r="D11490" s="119" t="s">
        <v>1115</v>
      </c>
      <c r="E11490" s="120" t="s">
        <v>1600</v>
      </c>
      <c r="F11490" s="151"/>
    </row>
    <row r="11491" spans="2:6" s="116" customFormat="1" ht="15.75" customHeight="1">
      <c r="B11491" s="121" t="s">
        <v>1759</v>
      </c>
      <c r="C11491" s="118" t="s">
        <v>40</v>
      </c>
      <c r="D11491" s="119" t="s">
        <v>180</v>
      </c>
      <c r="E11491" s="120" t="s">
        <v>1600</v>
      </c>
      <c r="F11491" s="151"/>
    </row>
    <row r="11492" spans="2:6" s="116" customFormat="1" ht="15.75" customHeight="1">
      <c r="B11492" s="121" t="s">
        <v>1759</v>
      </c>
      <c r="C11492" s="118" t="s">
        <v>155</v>
      </c>
      <c r="D11492" s="119" t="s">
        <v>1110</v>
      </c>
      <c r="E11492" s="117" t="s">
        <v>1600</v>
      </c>
      <c r="F11492" s="151"/>
    </row>
    <row r="11493" spans="2:6" s="116" customFormat="1" ht="15.75" customHeight="1">
      <c r="B11493" s="121" t="s">
        <v>1759</v>
      </c>
      <c r="C11493" s="118" t="s">
        <v>40</v>
      </c>
      <c r="D11493" s="119" t="s">
        <v>1349</v>
      </c>
      <c r="E11493" s="117" t="s">
        <v>1600</v>
      </c>
      <c r="F11493" s="151"/>
    </row>
    <row r="11494" spans="2:6" s="116" customFormat="1" ht="15.75" customHeight="1">
      <c r="B11494" s="121" t="s">
        <v>1759</v>
      </c>
      <c r="C11494" s="118" t="s">
        <v>40</v>
      </c>
      <c r="D11494" s="119" t="s">
        <v>180</v>
      </c>
      <c r="E11494" s="117" t="s">
        <v>1600</v>
      </c>
      <c r="F11494" s="151"/>
    </row>
    <row r="11495" spans="2:6" s="116" customFormat="1" ht="15.75" customHeight="1">
      <c r="B11495" s="121" t="s">
        <v>1759</v>
      </c>
      <c r="C11495" s="118" t="s">
        <v>40</v>
      </c>
      <c r="D11495" s="119" t="s">
        <v>43</v>
      </c>
      <c r="E11495" s="120" t="s">
        <v>1600</v>
      </c>
      <c r="F11495" s="151"/>
    </row>
    <row r="11496" spans="2:6" s="116" customFormat="1" ht="15.75" customHeight="1">
      <c r="B11496" s="121" t="s">
        <v>1759</v>
      </c>
      <c r="C11496" s="118" t="s">
        <v>40</v>
      </c>
      <c r="D11496" s="119" t="s">
        <v>180</v>
      </c>
      <c r="E11496" s="117" t="s">
        <v>1600</v>
      </c>
      <c r="F11496" s="151"/>
    </row>
    <row r="11497" spans="2:6" s="116" customFormat="1" ht="15.75" customHeight="1">
      <c r="B11497" s="121" t="s">
        <v>1759</v>
      </c>
      <c r="C11497" s="118" t="s">
        <v>28</v>
      </c>
      <c r="D11497" s="119" t="s">
        <v>1277</v>
      </c>
      <c r="E11497" s="120" t="s">
        <v>1600</v>
      </c>
      <c r="F11497" s="151"/>
    </row>
    <row r="11498" spans="2:6" s="116" customFormat="1" ht="15.75" customHeight="1">
      <c r="B11498" s="121" t="s">
        <v>1759</v>
      </c>
      <c r="C11498" s="118" t="s">
        <v>2</v>
      </c>
      <c r="D11498" s="119" t="s">
        <v>182</v>
      </c>
      <c r="E11498" s="111" t="s">
        <v>1600</v>
      </c>
      <c r="F11498" s="151"/>
    </row>
    <row r="11499" spans="2:6" s="116" customFormat="1" ht="15.75" customHeight="1">
      <c r="B11499" s="121" t="s">
        <v>1759</v>
      </c>
      <c r="C11499" s="118" t="s">
        <v>40</v>
      </c>
      <c r="D11499" s="119" t="s">
        <v>43</v>
      </c>
      <c r="E11499" s="112" t="s">
        <v>1600</v>
      </c>
      <c r="F11499" s="151"/>
    </row>
    <row r="11500" spans="2:6" s="116" customFormat="1" ht="15.75" customHeight="1">
      <c r="B11500" s="121" t="s">
        <v>1760</v>
      </c>
      <c r="C11500" s="118" t="s">
        <v>28</v>
      </c>
      <c r="D11500" s="119" t="s">
        <v>1187</v>
      </c>
      <c r="E11500" s="120" t="s">
        <v>1655</v>
      </c>
      <c r="F11500" s="151"/>
    </row>
    <row r="11501" spans="2:6" s="116" customFormat="1" ht="15.75" customHeight="1">
      <c r="B11501" s="121" t="s">
        <v>1760</v>
      </c>
      <c r="C11501" s="118" t="s">
        <v>40</v>
      </c>
      <c r="D11501" s="119" t="s">
        <v>180</v>
      </c>
      <c r="E11501" s="120" t="s">
        <v>1655</v>
      </c>
      <c r="F11501" s="151"/>
    </row>
    <row r="11502" spans="2:6" s="116" customFormat="1" ht="15.75" customHeight="1">
      <c r="B11502" s="121" t="s">
        <v>1760</v>
      </c>
      <c r="C11502" s="118" t="s">
        <v>40</v>
      </c>
      <c r="D11502" s="119" t="s">
        <v>43</v>
      </c>
      <c r="E11502" s="120" t="s">
        <v>1655</v>
      </c>
      <c r="F11502" s="151"/>
    </row>
    <row r="11503" spans="2:6" s="116" customFormat="1" ht="15.75" customHeight="1">
      <c r="B11503" s="121" t="s">
        <v>1760</v>
      </c>
      <c r="C11503" s="118" t="s">
        <v>28</v>
      </c>
      <c r="D11503" s="119" t="s">
        <v>126</v>
      </c>
      <c r="E11503" s="120" t="s">
        <v>1655</v>
      </c>
      <c r="F11503" s="151"/>
    </row>
    <row r="11504" spans="2:6" s="116" customFormat="1" ht="15.75" customHeight="1">
      <c r="B11504" s="121" t="s">
        <v>1760</v>
      </c>
      <c r="C11504" s="118" t="s">
        <v>40</v>
      </c>
      <c r="D11504" s="119" t="s">
        <v>43</v>
      </c>
      <c r="E11504" s="120" t="s">
        <v>1655</v>
      </c>
      <c r="F11504" s="151"/>
    </row>
    <row r="11505" spans="2:6" s="116" customFormat="1" ht="15.75" customHeight="1">
      <c r="B11505" s="121" t="s">
        <v>1760</v>
      </c>
      <c r="C11505" s="118" t="s">
        <v>40</v>
      </c>
      <c r="D11505" s="119" t="s">
        <v>1349</v>
      </c>
      <c r="E11505" s="120" t="s">
        <v>1655</v>
      </c>
      <c r="F11505" s="151"/>
    </row>
    <row r="11506" spans="2:6" s="116" customFormat="1" ht="15.75" customHeight="1">
      <c r="B11506" s="121" t="s">
        <v>1760</v>
      </c>
      <c r="C11506" s="118" t="s">
        <v>40</v>
      </c>
      <c r="D11506" s="119" t="s">
        <v>1581</v>
      </c>
      <c r="E11506" s="120" t="s">
        <v>1655</v>
      </c>
      <c r="F11506" s="151"/>
    </row>
    <row r="11507" spans="2:6" s="116" customFormat="1" ht="15.75" customHeight="1">
      <c r="B11507" s="121" t="s">
        <v>1760</v>
      </c>
      <c r="C11507" s="118" t="s">
        <v>40</v>
      </c>
      <c r="D11507" s="119" t="s">
        <v>1349</v>
      </c>
      <c r="E11507" s="120" t="s">
        <v>1655</v>
      </c>
      <c r="F11507" s="151"/>
    </row>
    <row r="11508" spans="2:6" s="116" customFormat="1" ht="15.75" customHeight="1">
      <c r="B11508" s="121" t="s">
        <v>1760</v>
      </c>
      <c r="C11508" s="118" t="s">
        <v>184</v>
      </c>
      <c r="D11508" s="119" t="s">
        <v>2544</v>
      </c>
      <c r="E11508" s="120" t="s">
        <v>1655</v>
      </c>
      <c r="F11508" s="151"/>
    </row>
    <row r="11509" spans="2:6" s="116" customFormat="1" ht="15.75" customHeight="1">
      <c r="B11509" s="121" t="s">
        <v>1761</v>
      </c>
      <c r="C11509" s="118" t="s">
        <v>2585</v>
      </c>
      <c r="D11509" s="119" t="s">
        <v>1115</v>
      </c>
      <c r="E11509" s="243" t="s">
        <v>1607</v>
      </c>
      <c r="F11509" s="151"/>
    </row>
    <row r="11510" spans="2:6" s="116" customFormat="1" ht="15.75" customHeight="1">
      <c r="B11510" s="121" t="s">
        <v>1761</v>
      </c>
      <c r="C11510" s="118" t="s">
        <v>28</v>
      </c>
      <c r="D11510" s="119" t="s">
        <v>126</v>
      </c>
      <c r="E11510" s="243" t="s">
        <v>1607</v>
      </c>
      <c r="F11510" s="151"/>
    </row>
    <row r="11511" spans="2:6" s="116" customFormat="1" ht="15.75" customHeight="1">
      <c r="B11511" s="121" t="s">
        <v>1761</v>
      </c>
      <c r="C11511" s="118" t="s">
        <v>2</v>
      </c>
      <c r="D11511" s="119" t="s">
        <v>182</v>
      </c>
      <c r="E11511" s="243" t="s">
        <v>1607</v>
      </c>
      <c r="F11511" s="151"/>
    </row>
    <row r="11512" spans="2:6" s="116" customFormat="1" ht="15.75" customHeight="1">
      <c r="B11512" s="121" t="s">
        <v>1761</v>
      </c>
      <c r="C11512" s="118" t="s">
        <v>2585</v>
      </c>
      <c r="D11512" s="119" t="s">
        <v>1115</v>
      </c>
      <c r="E11512" s="243" t="s">
        <v>1607</v>
      </c>
      <c r="F11512" s="151"/>
    </row>
    <row r="11513" spans="2:6" s="116" customFormat="1" ht="15.75" customHeight="1">
      <c r="B11513" s="121" t="s">
        <v>1761</v>
      </c>
      <c r="C11513" s="118" t="s">
        <v>40</v>
      </c>
      <c r="D11513" s="119" t="s">
        <v>180</v>
      </c>
      <c r="E11513" s="243" t="s">
        <v>1607</v>
      </c>
      <c r="F11513" s="151"/>
    </row>
    <row r="11514" spans="2:6" s="116" customFormat="1" ht="15.75" customHeight="1">
      <c r="B11514" s="121" t="s">
        <v>1761</v>
      </c>
      <c r="C11514" s="118" t="s">
        <v>40</v>
      </c>
      <c r="D11514" s="119" t="s">
        <v>180</v>
      </c>
      <c r="E11514" s="243" t="s">
        <v>1607</v>
      </c>
      <c r="F11514" s="151"/>
    </row>
    <row r="11515" spans="2:6" s="116" customFormat="1" ht="15.75" customHeight="1">
      <c r="B11515" s="121" t="s">
        <v>1761</v>
      </c>
      <c r="C11515" s="118" t="s">
        <v>28</v>
      </c>
      <c r="D11515" s="119" t="s">
        <v>1287</v>
      </c>
      <c r="E11515" s="243" t="s">
        <v>1607</v>
      </c>
      <c r="F11515" s="151"/>
    </row>
    <row r="11516" spans="2:6" s="116" customFormat="1" ht="15.75" customHeight="1">
      <c r="B11516" s="121" t="s">
        <v>1761</v>
      </c>
      <c r="C11516" s="118" t="s">
        <v>94</v>
      </c>
      <c r="D11516" s="119" t="s">
        <v>1108</v>
      </c>
      <c r="E11516" s="243" t="s">
        <v>1607</v>
      </c>
      <c r="F11516" s="151"/>
    </row>
    <row r="11517" spans="2:6" s="116" customFormat="1" ht="15.75" customHeight="1">
      <c r="B11517" s="121" t="s">
        <v>1761</v>
      </c>
      <c r="C11517" s="122" t="s">
        <v>2</v>
      </c>
      <c r="D11517" s="222" t="s">
        <v>1762</v>
      </c>
      <c r="E11517" s="243" t="s">
        <v>1607</v>
      </c>
      <c r="F11517" s="151"/>
    </row>
    <row r="11518" spans="2:6" s="116" customFormat="1" ht="15.75" customHeight="1">
      <c r="B11518" s="121" t="s">
        <v>1761</v>
      </c>
      <c r="C11518" s="118" t="s">
        <v>2</v>
      </c>
      <c r="D11518" s="119" t="s">
        <v>182</v>
      </c>
      <c r="E11518" s="243" t="s">
        <v>1607</v>
      </c>
      <c r="F11518" s="151"/>
    </row>
    <row r="11519" spans="2:6" s="116" customFormat="1" ht="15.75" customHeight="1">
      <c r="B11519" s="121" t="s">
        <v>1761</v>
      </c>
      <c r="C11519" s="118" t="s">
        <v>40</v>
      </c>
      <c r="D11519" s="119" t="s">
        <v>43</v>
      </c>
      <c r="E11519" s="112" t="s">
        <v>1607</v>
      </c>
      <c r="F11519" s="151"/>
    </row>
    <row r="11520" spans="2:6" s="116" customFormat="1" ht="15.75" customHeight="1">
      <c r="B11520" s="121" t="s">
        <v>1761</v>
      </c>
      <c r="C11520" s="118" t="s">
        <v>28</v>
      </c>
      <c r="D11520" s="119" t="s">
        <v>181</v>
      </c>
      <c r="E11520" s="112" t="s">
        <v>1607</v>
      </c>
      <c r="F11520" s="151"/>
    </row>
    <row r="11521" spans="2:6" s="116" customFormat="1" ht="15.75" customHeight="1">
      <c r="B11521" s="121" t="s">
        <v>1761</v>
      </c>
      <c r="C11521" s="118" t="s">
        <v>40</v>
      </c>
      <c r="D11521" s="119" t="s">
        <v>180</v>
      </c>
      <c r="E11521" s="120" t="s">
        <v>1600</v>
      </c>
      <c r="F11521" s="151"/>
    </row>
    <row r="11522" spans="2:6" s="116" customFormat="1" ht="15.75" customHeight="1">
      <c r="B11522" s="121" t="s">
        <v>1761</v>
      </c>
      <c r="C11522" s="118" t="s">
        <v>40</v>
      </c>
      <c r="D11522" s="119" t="s">
        <v>180</v>
      </c>
      <c r="E11522" s="120" t="s">
        <v>1600</v>
      </c>
      <c r="F11522" s="151"/>
    </row>
    <row r="11523" spans="2:6" s="116" customFormat="1" ht="15.75" customHeight="1">
      <c r="B11523" s="121" t="s">
        <v>1761</v>
      </c>
      <c r="C11523" s="118" t="s">
        <v>2</v>
      </c>
      <c r="D11523" s="119" t="s">
        <v>182</v>
      </c>
      <c r="E11523" s="120" t="s">
        <v>1600</v>
      </c>
      <c r="F11523" s="151"/>
    </row>
    <row r="11524" spans="2:6" s="116" customFormat="1" ht="15.75" customHeight="1">
      <c r="B11524" s="121" t="s">
        <v>1761</v>
      </c>
      <c r="C11524" s="118" t="s">
        <v>2</v>
      </c>
      <c r="D11524" s="119" t="s">
        <v>1403</v>
      </c>
      <c r="E11524" s="117" t="s">
        <v>1600</v>
      </c>
      <c r="F11524" s="151"/>
    </row>
    <row r="11525" spans="2:6" s="116" customFormat="1" ht="15.75" customHeight="1">
      <c r="B11525" s="121" t="s">
        <v>1761</v>
      </c>
      <c r="C11525" s="118" t="s">
        <v>40</v>
      </c>
      <c r="D11525" s="119" t="s">
        <v>180</v>
      </c>
      <c r="E11525" s="117" t="s">
        <v>1600</v>
      </c>
      <c r="F11525" s="151"/>
    </row>
    <row r="11526" spans="2:6" s="116" customFormat="1" ht="15.75" customHeight="1">
      <c r="B11526" s="121" t="s">
        <v>1761</v>
      </c>
      <c r="C11526" s="118" t="s">
        <v>40</v>
      </c>
      <c r="D11526" s="119" t="s">
        <v>43</v>
      </c>
      <c r="E11526" s="117" t="s">
        <v>1600</v>
      </c>
      <c r="F11526" s="151"/>
    </row>
    <row r="11527" spans="2:6" s="116" customFormat="1" ht="15.75" customHeight="1">
      <c r="B11527" s="121" t="s">
        <v>1761</v>
      </c>
      <c r="C11527" s="118" t="s">
        <v>28</v>
      </c>
      <c r="D11527" s="119" t="s">
        <v>107</v>
      </c>
      <c r="E11527" s="120" t="s">
        <v>1600</v>
      </c>
      <c r="F11527" s="151"/>
    </row>
    <row r="11528" spans="2:6" s="116" customFormat="1" ht="15.75" customHeight="1">
      <c r="B11528" s="121" t="s">
        <v>1761</v>
      </c>
      <c r="C11528" s="118" t="s">
        <v>28</v>
      </c>
      <c r="D11528" s="119" t="s">
        <v>181</v>
      </c>
      <c r="E11528" s="120" t="s">
        <v>1655</v>
      </c>
      <c r="F11528" s="151"/>
    </row>
    <row r="11529" spans="2:6" s="116" customFormat="1" ht="15.75" customHeight="1">
      <c r="B11529" s="121" t="s">
        <v>1761</v>
      </c>
      <c r="C11529" s="118" t="s">
        <v>40</v>
      </c>
      <c r="D11529" s="119" t="s">
        <v>180</v>
      </c>
      <c r="E11529" s="120" t="s">
        <v>1655</v>
      </c>
      <c r="F11529" s="151"/>
    </row>
    <row r="11530" spans="2:6" s="116" customFormat="1" ht="15.75" customHeight="1">
      <c r="B11530" s="121" t="s">
        <v>1761</v>
      </c>
      <c r="C11530" s="118" t="s">
        <v>40</v>
      </c>
      <c r="D11530" s="119" t="s">
        <v>43</v>
      </c>
      <c r="E11530" s="120" t="s">
        <v>1655</v>
      </c>
      <c r="F11530" s="151"/>
    </row>
    <row r="11531" spans="2:6" s="116" customFormat="1" ht="15.75" customHeight="1">
      <c r="B11531" s="121" t="s">
        <v>1761</v>
      </c>
      <c r="C11531" s="118" t="s">
        <v>155</v>
      </c>
      <c r="D11531" s="119" t="s">
        <v>1752</v>
      </c>
      <c r="E11531" s="120" t="s">
        <v>1655</v>
      </c>
      <c r="F11531" s="151"/>
    </row>
    <row r="11532" spans="2:6" s="116" customFormat="1" ht="15.75" customHeight="1">
      <c r="B11532" s="121" t="s">
        <v>1761</v>
      </c>
      <c r="C11532" s="118" t="s">
        <v>28</v>
      </c>
      <c r="D11532" s="119" t="s">
        <v>113</v>
      </c>
      <c r="E11532" s="120" t="s">
        <v>1655</v>
      </c>
      <c r="F11532" s="151"/>
    </row>
    <row r="11533" spans="2:6" s="116" customFormat="1" ht="15.75" customHeight="1">
      <c r="B11533" s="121" t="s">
        <v>1761</v>
      </c>
      <c r="C11533" s="118" t="s">
        <v>28</v>
      </c>
      <c r="D11533" s="119" t="s">
        <v>107</v>
      </c>
      <c r="E11533" s="120" t="s">
        <v>1655</v>
      </c>
      <c r="F11533" s="151"/>
    </row>
    <row r="11534" spans="2:6" s="116" customFormat="1" ht="15.75" customHeight="1">
      <c r="B11534" s="121" t="s">
        <v>1763</v>
      </c>
      <c r="C11534" s="118" t="s">
        <v>184</v>
      </c>
      <c r="D11534" s="119" t="s">
        <v>2544</v>
      </c>
      <c r="E11534" s="120" t="s">
        <v>1655</v>
      </c>
      <c r="F11534" s="151"/>
    </row>
    <row r="11535" spans="2:6" s="116" customFormat="1" ht="15.75" customHeight="1">
      <c r="B11535" s="121" t="s">
        <v>1763</v>
      </c>
      <c r="C11535" s="118" t="s">
        <v>40</v>
      </c>
      <c r="D11535" s="119" t="s">
        <v>180</v>
      </c>
      <c r="E11535" s="120" t="s">
        <v>1655</v>
      </c>
      <c r="F11535" s="151"/>
    </row>
    <row r="11536" spans="2:6" s="116" customFormat="1" ht="15.75" customHeight="1">
      <c r="B11536" s="121" t="s">
        <v>1763</v>
      </c>
      <c r="C11536" s="118" t="s">
        <v>40</v>
      </c>
      <c r="D11536" s="119" t="s">
        <v>43</v>
      </c>
      <c r="E11536" s="120" t="s">
        <v>1655</v>
      </c>
      <c r="F11536" s="151"/>
    </row>
    <row r="11537" spans="2:6" s="116" customFormat="1" ht="15.75" customHeight="1">
      <c r="B11537" s="121" t="s">
        <v>1763</v>
      </c>
      <c r="C11537" s="118" t="s">
        <v>28</v>
      </c>
      <c r="D11537" s="119" t="s">
        <v>126</v>
      </c>
      <c r="E11537" s="117" t="s">
        <v>1655</v>
      </c>
      <c r="F11537" s="151"/>
    </row>
    <row r="11538" spans="2:6" s="116" customFormat="1" ht="15.75" customHeight="1">
      <c r="B11538" s="121" t="s">
        <v>1763</v>
      </c>
      <c r="C11538" s="118" t="s">
        <v>28</v>
      </c>
      <c r="D11538" s="119" t="s">
        <v>107</v>
      </c>
      <c r="E11538" s="117" t="s">
        <v>1655</v>
      </c>
      <c r="F11538" s="151"/>
    </row>
    <row r="11539" spans="2:6" s="116" customFormat="1" ht="15.75" customHeight="1">
      <c r="B11539" s="121" t="s">
        <v>1763</v>
      </c>
      <c r="C11539" s="118" t="s">
        <v>40</v>
      </c>
      <c r="D11539" s="119" t="s">
        <v>43</v>
      </c>
      <c r="E11539" s="117" t="s">
        <v>1655</v>
      </c>
      <c r="F11539" s="151"/>
    </row>
    <row r="11540" spans="2:6" s="116" customFormat="1" ht="15.75" customHeight="1">
      <c r="B11540" s="121" t="s">
        <v>1763</v>
      </c>
      <c r="C11540" s="118" t="s">
        <v>2</v>
      </c>
      <c r="D11540" s="119" t="s">
        <v>1403</v>
      </c>
      <c r="E11540" s="252" t="s">
        <v>1607</v>
      </c>
      <c r="F11540" s="151"/>
    </row>
    <row r="11541" spans="2:6" s="116" customFormat="1" ht="15.75" customHeight="1">
      <c r="B11541" s="121" t="s">
        <v>1763</v>
      </c>
      <c r="C11541" s="118" t="s">
        <v>28</v>
      </c>
      <c r="D11541" s="119" t="s">
        <v>1187</v>
      </c>
      <c r="E11541" s="252" t="s">
        <v>1607</v>
      </c>
      <c r="F11541" s="151"/>
    </row>
    <row r="11542" spans="2:6" s="116" customFormat="1" ht="15.75" customHeight="1">
      <c r="B11542" s="121" t="s">
        <v>1763</v>
      </c>
      <c r="C11542" s="118" t="s">
        <v>40</v>
      </c>
      <c r="D11542" s="119" t="s">
        <v>180</v>
      </c>
      <c r="E11542" s="252" t="s">
        <v>1607</v>
      </c>
      <c r="F11542" s="151"/>
    </row>
    <row r="11543" spans="2:6" s="116" customFormat="1" ht="15.75" customHeight="1">
      <c r="B11543" s="121" t="s">
        <v>1763</v>
      </c>
      <c r="C11543" s="118" t="s">
        <v>40</v>
      </c>
      <c r="D11543" s="119" t="s">
        <v>43</v>
      </c>
      <c r="E11543" s="252" t="s">
        <v>1607</v>
      </c>
      <c r="F11543" s="151"/>
    </row>
    <row r="11544" spans="2:6" s="116" customFormat="1" ht="15.75" customHeight="1">
      <c r="B11544" s="121" t="s">
        <v>1763</v>
      </c>
      <c r="C11544" s="118" t="s">
        <v>40</v>
      </c>
      <c r="D11544" s="119" t="s">
        <v>1109</v>
      </c>
      <c r="E11544" s="252" t="s">
        <v>1607</v>
      </c>
      <c r="F11544" s="151"/>
    </row>
    <row r="11545" spans="2:6" s="116" customFormat="1" ht="15.75" customHeight="1">
      <c r="B11545" s="121" t="s">
        <v>1763</v>
      </c>
      <c r="C11545" s="118" t="s">
        <v>2</v>
      </c>
      <c r="D11545" s="119" t="s">
        <v>105</v>
      </c>
      <c r="E11545" s="252" t="s">
        <v>1607</v>
      </c>
      <c r="F11545" s="151"/>
    </row>
    <row r="11546" spans="2:6" s="116" customFormat="1" ht="15.75" customHeight="1">
      <c r="B11546" s="121" t="s">
        <v>1763</v>
      </c>
      <c r="C11546" s="118" t="s">
        <v>184</v>
      </c>
      <c r="D11546" s="119" t="s">
        <v>62</v>
      </c>
      <c r="E11546" s="252" t="s">
        <v>1607</v>
      </c>
      <c r="F11546" s="151"/>
    </row>
    <row r="11547" spans="2:6" s="116" customFormat="1" ht="15.75" customHeight="1">
      <c r="B11547" s="121" t="s">
        <v>1763</v>
      </c>
      <c r="C11547" s="118" t="s">
        <v>18</v>
      </c>
      <c r="D11547" s="119" t="s">
        <v>1764</v>
      </c>
      <c r="E11547" s="252" t="s">
        <v>1607</v>
      </c>
      <c r="F11547" s="151"/>
    </row>
    <row r="11548" spans="2:6" s="116" customFormat="1" ht="15.75" customHeight="1">
      <c r="B11548" s="121" t="s">
        <v>1763</v>
      </c>
      <c r="C11548" s="118" t="s">
        <v>28</v>
      </c>
      <c r="D11548" s="119" t="s">
        <v>549</v>
      </c>
      <c r="E11548" s="252" t="s">
        <v>1607</v>
      </c>
      <c r="F11548" s="151"/>
    </row>
    <row r="11549" spans="2:6" s="116" customFormat="1" ht="15.75" customHeight="1">
      <c r="B11549" s="121" t="s">
        <v>1763</v>
      </c>
      <c r="C11549" s="118" t="s">
        <v>40</v>
      </c>
      <c r="D11549" s="119" t="s">
        <v>180</v>
      </c>
      <c r="E11549" s="252" t="s">
        <v>1607</v>
      </c>
      <c r="F11549" s="151"/>
    </row>
    <row r="11550" spans="2:6" s="116" customFormat="1" ht="15.75" customHeight="1">
      <c r="B11550" s="121" t="s">
        <v>1763</v>
      </c>
      <c r="C11550" s="118" t="s">
        <v>40</v>
      </c>
      <c r="D11550" s="119" t="s">
        <v>180</v>
      </c>
      <c r="E11550" s="252" t="s">
        <v>1607</v>
      </c>
      <c r="F11550" s="151"/>
    </row>
    <row r="11551" spans="2:6" s="116" customFormat="1" ht="15.75" customHeight="1">
      <c r="B11551" s="121" t="s">
        <v>1763</v>
      </c>
      <c r="C11551" s="118" t="s">
        <v>40</v>
      </c>
      <c r="D11551" s="119" t="s">
        <v>43</v>
      </c>
      <c r="E11551" s="120" t="s">
        <v>1600</v>
      </c>
      <c r="F11551" s="151"/>
    </row>
    <row r="11552" spans="2:6" s="116" customFormat="1" ht="15.75" customHeight="1">
      <c r="B11552" s="121" t="s">
        <v>1763</v>
      </c>
      <c r="C11552" s="118" t="s">
        <v>28</v>
      </c>
      <c r="D11552" s="119" t="s">
        <v>107</v>
      </c>
      <c r="E11552" s="120" t="s">
        <v>1600</v>
      </c>
      <c r="F11552" s="151"/>
    </row>
    <row r="11553" spans="2:6" s="116" customFormat="1" ht="15.75" customHeight="1">
      <c r="B11553" s="121" t="s">
        <v>1763</v>
      </c>
      <c r="C11553" s="118" t="s">
        <v>40</v>
      </c>
      <c r="D11553" s="119" t="s">
        <v>180</v>
      </c>
      <c r="E11553" s="120" t="s">
        <v>1600</v>
      </c>
      <c r="F11553" s="151"/>
    </row>
    <row r="11554" spans="2:6" s="116" customFormat="1" ht="15.75" customHeight="1">
      <c r="B11554" s="121" t="s">
        <v>1763</v>
      </c>
      <c r="C11554" s="118" t="s">
        <v>40</v>
      </c>
      <c r="D11554" s="119" t="s">
        <v>180</v>
      </c>
      <c r="E11554" s="117" t="s">
        <v>1600</v>
      </c>
      <c r="F11554" s="151"/>
    </row>
    <row r="11555" spans="2:6" s="116" customFormat="1" ht="15.75" customHeight="1">
      <c r="B11555" s="121" t="s">
        <v>1763</v>
      </c>
      <c r="C11555" s="118" t="s">
        <v>40</v>
      </c>
      <c r="D11555" s="119" t="s">
        <v>180</v>
      </c>
      <c r="E11555" s="117" t="s">
        <v>1600</v>
      </c>
      <c r="F11555" s="151"/>
    </row>
    <row r="11556" spans="2:6" s="116" customFormat="1" ht="15.75" customHeight="1">
      <c r="B11556" s="121" t="s">
        <v>1763</v>
      </c>
      <c r="C11556" s="118" t="s">
        <v>28</v>
      </c>
      <c r="D11556" s="119" t="s">
        <v>1277</v>
      </c>
      <c r="E11556" s="117" t="s">
        <v>1600</v>
      </c>
      <c r="F11556" s="151"/>
    </row>
    <row r="11557" spans="2:6" s="116" customFormat="1" ht="15.75" customHeight="1">
      <c r="B11557" s="121" t="s">
        <v>1763</v>
      </c>
      <c r="C11557" s="118" t="s">
        <v>40</v>
      </c>
      <c r="D11557" s="119" t="s">
        <v>43</v>
      </c>
      <c r="E11557" s="120" t="s">
        <v>1600</v>
      </c>
      <c r="F11557" s="151"/>
    </row>
    <row r="11558" spans="2:6" s="116" customFormat="1" ht="15.75" customHeight="1">
      <c r="B11558" s="121" t="s">
        <v>1763</v>
      </c>
      <c r="C11558" s="118" t="s">
        <v>28</v>
      </c>
      <c r="D11558" s="119" t="s">
        <v>1277</v>
      </c>
      <c r="E11558" s="117" t="s">
        <v>1600</v>
      </c>
      <c r="F11558" s="151"/>
    </row>
    <row r="11559" spans="2:6" s="116" customFormat="1" ht="15.75" customHeight="1">
      <c r="B11559" s="121" t="s">
        <v>1763</v>
      </c>
      <c r="C11559" s="118" t="s">
        <v>40</v>
      </c>
      <c r="D11559" s="119" t="s">
        <v>43</v>
      </c>
      <c r="E11559" s="120" t="s">
        <v>1600</v>
      </c>
      <c r="F11559" s="151"/>
    </row>
    <row r="11560" spans="2:6" s="116" customFormat="1" ht="15.75" customHeight="1">
      <c r="B11560" s="121" t="s">
        <v>1763</v>
      </c>
      <c r="C11560" s="107" t="s">
        <v>392</v>
      </c>
      <c r="D11560" s="6" t="s">
        <v>1115</v>
      </c>
      <c r="E11560" s="9" t="s">
        <v>1600</v>
      </c>
      <c r="F11560" s="151"/>
    </row>
    <row r="11561" spans="2:6" s="116" customFormat="1" ht="15.75" customHeight="1">
      <c r="B11561" s="121" t="s">
        <v>1763</v>
      </c>
      <c r="C11561" s="107" t="s">
        <v>94</v>
      </c>
      <c r="D11561" s="6" t="s">
        <v>1108</v>
      </c>
      <c r="E11561" s="9" t="s">
        <v>1600</v>
      </c>
      <c r="F11561" s="151"/>
    </row>
    <row r="11562" spans="2:6" s="116" customFormat="1" ht="15.75" customHeight="1">
      <c r="B11562" s="121" t="s">
        <v>1763</v>
      </c>
      <c r="C11562" s="107" t="s">
        <v>2</v>
      </c>
      <c r="D11562" s="6" t="s">
        <v>182</v>
      </c>
      <c r="E11562" s="9" t="s">
        <v>1600</v>
      </c>
      <c r="F11562" s="151"/>
    </row>
    <row r="11563" spans="2:6" s="116" customFormat="1" ht="15.75" customHeight="1">
      <c r="B11563" s="121" t="s">
        <v>1765</v>
      </c>
      <c r="C11563" s="118" t="s">
        <v>40</v>
      </c>
      <c r="D11563" s="119" t="s">
        <v>1349</v>
      </c>
      <c r="E11563" s="120" t="s">
        <v>1600</v>
      </c>
      <c r="F11563" s="151"/>
    </row>
    <row r="11564" spans="2:6" s="116" customFormat="1" ht="15.75" customHeight="1">
      <c r="B11564" s="121" t="s">
        <v>1765</v>
      </c>
      <c r="C11564" s="118" t="s">
        <v>40</v>
      </c>
      <c r="D11564" s="119" t="s">
        <v>43</v>
      </c>
      <c r="E11564" s="120" t="s">
        <v>1600</v>
      </c>
      <c r="F11564" s="151"/>
    </row>
    <row r="11565" spans="2:6" s="116" customFormat="1" ht="15.75" customHeight="1">
      <c r="B11565" s="121" t="s">
        <v>1765</v>
      </c>
      <c r="C11565" s="118" t="s">
        <v>28</v>
      </c>
      <c r="D11565" s="119" t="s">
        <v>126</v>
      </c>
      <c r="E11565" s="120" t="s">
        <v>1600</v>
      </c>
      <c r="F11565" s="151"/>
    </row>
    <row r="11566" spans="2:6" s="116" customFormat="1" ht="15.75" customHeight="1">
      <c r="B11566" s="121" t="s">
        <v>1765</v>
      </c>
      <c r="C11566" s="118" t="s">
        <v>28</v>
      </c>
      <c r="D11566" s="119" t="s">
        <v>107</v>
      </c>
      <c r="E11566" s="117" t="s">
        <v>1600</v>
      </c>
      <c r="F11566" s="151"/>
    </row>
    <row r="11567" spans="2:6" s="116" customFormat="1" ht="15.75" customHeight="1">
      <c r="B11567" s="121" t="s">
        <v>1765</v>
      </c>
      <c r="C11567" s="118" t="s">
        <v>40</v>
      </c>
      <c r="D11567" s="119" t="s">
        <v>180</v>
      </c>
      <c r="E11567" s="117" t="s">
        <v>1600</v>
      </c>
      <c r="F11567" s="151"/>
    </row>
    <row r="11568" spans="2:6" s="116" customFormat="1" ht="15.75" customHeight="1">
      <c r="B11568" s="121" t="s">
        <v>1765</v>
      </c>
      <c r="C11568" s="118" t="s">
        <v>40</v>
      </c>
      <c r="D11568" s="119" t="s">
        <v>180</v>
      </c>
      <c r="E11568" s="117" t="s">
        <v>1600</v>
      </c>
      <c r="F11568" s="151"/>
    </row>
    <row r="11569" spans="2:6" s="116" customFormat="1" ht="15.75" customHeight="1">
      <c r="B11569" s="121" t="s">
        <v>1765</v>
      </c>
      <c r="C11569" s="118" t="s">
        <v>40</v>
      </c>
      <c r="D11569" s="119" t="s">
        <v>180</v>
      </c>
      <c r="E11569" s="120" t="s">
        <v>1600</v>
      </c>
      <c r="F11569" s="151"/>
    </row>
    <row r="11570" spans="2:6" s="116" customFormat="1" ht="15.75" customHeight="1">
      <c r="B11570" s="121" t="s">
        <v>1765</v>
      </c>
      <c r="C11570" s="118" t="s">
        <v>2</v>
      </c>
      <c r="D11570" s="119" t="s">
        <v>182</v>
      </c>
      <c r="E11570" s="117" t="s">
        <v>1600</v>
      </c>
      <c r="F11570" s="151"/>
    </row>
    <row r="11571" spans="2:6" s="116" customFormat="1" ht="15.75" customHeight="1">
      <c r="B11571" s="121" t="s">
        <v>1765</v>
      </c>
      <c r="C11571" s="118" t="s">
        <v>40</v>
      </c>
      <c r="D11571" s="119" t="s">
        <v>180</v>
      </c>
      <c r="E11571" s="120" t="s">
        <v>1655</v>
      </c>
      <c r="F11571" s="151"/>
    </row>
    <row r="11572" spans="2:6" s="116" customFormat="1" ht="15.75" customHeight="1">
      <c r="B11572" s="121" t="s">
        <v>1765</v>
      </c>
      <c r="C11572" s="118" t="s">
        <v>40</v>
      </c>
      <c r="D11572" s="119" t="s">
        <v>43</v>
      </c>
      <c r="E11572" s="120" t="s">
        <v>1655</v>
      </c>
      <c r="F11572" s="151"/>
    </row>
    <row r="11573" spans="2:6" s="116" customFormat="1" ht="15.75" customHeight="1">
      <c r="B11573" s="121" t="s">
        <v>1765</v>
      </c>
      <c r="C11573" s="118" t="s">
        <v>28</v>
      </c>
      <c r="D11573" s="119" t="s">
        <v>181</v>
      </c>
      <c r="E11573" s="120" t="s">
        <v>1655</v>
      </c>
      <c r="F11573" s="151"/>
    </row>
    <row r="11574" spans="2:6" s="116" customFormat="1" ht="15.75" customHeight="1">
      <c r="B11574" s="121" t="s">
        <v>1765</v>
      </c>
      <c r="C11574" s="118" t="s">
        <v>184</v>
      </c>
      <c r="D11574" s="119" t="s">
        <v>1689</v>
      </c>
      <c r="E11574" s="120" t="s">
        <v>1655</v>
      </c>
      <c r="F11574" s="151"/>
    </row>
    <row r="11575" spans="2:6" s="116" customFormat="1" ht="15.75" customHeight="1">
      <c r="B11575" s="121" t="s">
        <v>1765</v>
      </c>
      <c r="C11575" s="118" t="s">
        <v>40</v>
      </c>
      <c r="D11575" s="119" t="s">
        <v>180</v>
      </c>
      <c r="E11575" s="120" t="s">
        <v>1655</v>
      </c>
      <c r="F11575" s="151"/>
    </row>
    <row r="11576" spans="2:6" s="116" customFormat="1" ht="15.75" customHeight="1">
      <c r="B11576" s="121" t="s">
        <v>1765</v>
      </c>
      <c r="C11576" s="118" t="s">
        <v>28</v>
      </c>
      <c r="D11576" s="119" t="s">
        <v>126</v>
      </c>
      <c r="E11576" s="120" t="s">
        <v>1655</v>
      </c>
      <c r="F11576" s="151"/>
    </row>
    <row r="11577" spans="2:6" s="116" customFormat="1" ht="15.75" customHeight="1">
      <c r="B11577" s="121" t="s">
        <v>1765</v>
      </c>
      <c r="C11577" s="118" t="s">
        <v>392</v>
      </c>
      <c r="D11577" s="119" t="s">
        <v>1115</v>
      </c>
      <c r="E11577" s="120" t="s">
        <v>1655</v>
      </c>
      <c r="F11577" s="151"/>
    </row>
    <row r="11578" spans="2:6" s="116" customFormat="1" ht="15.75" customHeight="1">
      <c r="B11578" s="121" t="s">
        <v>1765</v>
      </c>
      <c r="C11578" s="118" t="s">
        <v>40</v>
      </c>
      <c r="D11578" s="119" t="s">
        <v>180</v>
      </c>
      <c r="E11578" s="120" t="s">
        <v>1655</v>
      </c>
      <c r="F11578" s="151"/>
    </row>
    <row r="11579" spans="2:6" s="116" customFormat="1" ht="15.75" customHeight="1">
      <c r="B11579" s="121" t="s">
        <v>1765</v>
      </c>
      <c r="C11579" s="118" t="s">
        <v>155</v>
      </c>
      <c r="D11579" s="119" t="s">
        <v>1110</v>
      </c>
      <c r="E11579" s="120" t="s">
        <v>1655</v>
      </c>
      <c r="F11579" s="151"/>
    </row>
    <row r="11580" spans="2:6" s="116" customFormat="1" ht="15.75" customHeight="1">
      <c r="B11580" s="121" t="s">
        <v>1765</v>
      </c>
      <c r="C11580" s="118" t="s">
        <v>40</v>
      </c>
      <c r="D11580" s="119" t="s">
        <v>1349</v>
      </c>
      <c r="E11580" s="120" t="s">
        <v>1655</v>
      </c>
      <c r="F11580" s="151"/>
    </row>
    <row r="11581" spans="2:6" s="116" customFormat="1" ht="15.75" customHeight="1">
      <c r="B11581" s="121" t="s">
        <v>1765</v>
      </c>
      <c r="C11581" s="118" t="s">
        <v>40</v>
      </c>
      <c r="D11581" s="119" t="s">
        <v>180</v>
      </c>
      <c r="E11581" s="120" t="s">
        <v>1655</v>
      </c>
      <c r="F11581" s="151"/>
    </row>
    <row r="11582" spans="2:6" s="116" customFormat="1" ht="15.75" customHeight="1">
      <c r="B11582" s="121" t="s">
        <v>1765</v>
      </c>
      <c r="C11582" s="118" t="s">
        <v>40</v>
      </c>
      <c r="D11582" s="119" t="s">
        <v>43</v>
      </c>
      <c r="E11582" s="120" t="s">
        <v>1655</v>
      </c>
      <c r="F11582" s="151"/>
    </row>
    <row r="11583" spans="2:6" s="116" customFormat="1" ht="15.75" customHeight="1">
      <c r="B11583" s="121" t="s">
        <v>1765</v>
      </c>
      <c r="C11583" s="118" t="s">
        <v>40</v>
      </c>
      <c r="D11583" s="119" t="s">
        <v>180</v>
      </c>
      <c r="E11583" s="120" t="s">
        <v>1655</v>
      </c>
      <c r="F11583" s="151"/>
    </row>
    <row r="11584" spans="2:6" s="116" customFormat="1" ht="15.75" customHeight="1">
      <c r="B11584" s="121" t="s">
        <v>1765</v>
      </c>
      <c r="C11584" s="118" t="s">
        <v>28</v>
      </c>
      <c r="D11584" s="119" t="s">
        <v>1277</v>
      </c>
      <c r="E11584" s="120" t="s">
        <v>1655</v>
      </c>
      <c r="F11584" s="151"/>
    </row>
    <row r="11585" spans="2:6" s="116" customFormat="1" ht="15.75" customHeight="1">
      <c r="B11585" s="121" t="s">
        <v>1765</v>
      </c>
      <c r="C11585" s="118" t="s">
        <v>2</v>
      </c>
      <c r="D11585" s="118" t="s">
        <v>182</v>
      </c>
      <c r="E11585" s="120" t="s">
        <v>1655</v>
      </c>
      <c r="F11585" s="151"/>
    </row>
    <row r="11586" spans="2:6" s="116" customFormat="1" ht="15.75" customHeight="1">
      <c r="B11586" s="121" t="s">
        <v>1765</v>
      </c>
      <c r="C11586" s="118" t="s">
        <v>40</v>
      </c>
      <c r="D11586" s="118" t="s">
        <v>43</v>
      </c>
      <c r="E11586" s="120" t="s">
        <v>1655</v>
      </c>
      <c r="F11586" s="151"/>
    </row>
    <row r="11587" spans="2:6" s="116" customFormat="1" ht="15.75" customHeight="1">
      <c r="B11587" s="121" t="s">
        <v>1765</v>
      </c>
      <c r="C11587" s="118" t="s">
        <v>40</v>
      </c>
      <c r="D11587" s="119" t="s">
        <v>180</v>
      </c>
      <c r="E11587" s="243" t="s">
        <v>1607</v>
      </c>
      <c r="F11587" s="151"/>
    </row>
    <row r="11588" spans="2:6" s="116" customFormat="1" ht="15.75" customHeight="1">
      <c r="B11588" s="121" t="s">
        <v>1765</v>
      </c>
      <c r="C11588" s="118" t="s">
        <v>155</v>
      </c>
      <c r="D11588" s="119" t="s">
        <v>1110</v>
      </c>
      <c r="E11588" s="243" t="s">
        <v>1607</v>
      </c>
      <c r="F11588" s="151"/>
    </row>
    <row r="11589" spans="2:6" s="116" customFormat="1" ht="15.75" customHeight="1">
      <c r="B11589" s="121" t="s">
        <v>1765</v>
      </c>
      <c r="C11589" s="118" t="s">
        <v>28</v>
      </c>
      <c r="D11589" s="119" t="s">
        <v>1287</v>
      </c>
      <c r="E11589" s="243" t="s">
        <v>1607</v>
      </c>
      <c r="F11589" s="151"/>
    </row>
    <row r="11590" spans="2:6" s="116" customFormat="1" ht="15.75" customHeight="1">
      <c r="B11590" s="121" t="s">
        <v>1765</v>
      </c>
      <c r="C11590" s="118" t="s">
        <v>40</v>
      </c>
      <c r="D11590" s="119" t="s">
        <v>43</v>
      </c>
      <c r="E11590" s="243" t="s">
        <v>1607</v>
      </c>
      <c r="F11590" s="151"/>
    </row>
    <row r="11591" spans="2:6" s="116" customFormat="1" ht="15.75" customHeight="1">
      <c r="B11591" s="121" t="s">
        <v>1765</v>
      </c>
      <c r="C11591" s="118" t="s">
        <v>2</v>
      </c>
      <c r="D11591" s="119" t="s">
        <v>105</v>
      </c>
      <c r="E11591" s="243" t="s">
        <v>1607</v>
      </c>
      <c r="F11591" s="151"/>
    </row>
    <row r="11592" spans="2:6" s="116" customFormat="1" ht="15.75" customHeight="1">
      <c r="B11592" s="121" t="s">
        <v>1765</v>
      </c>
      <c r="C11592" s="118" t="s">
        <v>18</v>
      </c>
      <c r="D11592" s="119" t="s">
        <v>112</v>
      </c>
      <c r="E11592" s="243" t="s">
        <v>1607</v>
      </c>
      <c r="F11592" s="151"/>
    </row>
    <row r="11593" spans="2:6" s="116" customFormat="1" ht="15.75" customHeight="1">
      <c r="B11593" s="121" t="s">
        <v>1765</v>
      </c>
      <c r="C11593" s="118" t="s">
        <v>28</v>
      </c>
      <c r="D11593" s="119" t="s">
        <v>549</v>
      </c>
      <c r="E11593" s="243" t="s">
        <v>1607</v>
      </c>
      <c r="F11593" s="151"/>
    </row>
    <row r="11594" spans="2:6" s="116" customFormat="1" ht="15.75" customHeight="1">
      <c r="B11594" s="121" t="s">
        <v>1765</v>
      </c>
      <c r="C11594" s="118" t="s">
        <v>28</v>
      </c>
      <c r="D11594" s="119" t="s">
        <v>1287</v>
      </c>
      <c r="E11594" s="243" t="s">
        <v>1607</v>
      </c>
      <c r="F11594" s="151"/>
    </row>
    <row r="11595" spans="2:6" s="116" customFormat="1" ht="15.75" customHeight="1">
      <c r="B11595" s="121" t="s">
        <v>1765</v>
      </c>
      <c r="C11595" s="118" t="s">
        <v>40</v>
      </c>
      <c r="D11595" s="119" t="s">
        <v>180</v>
      </c>
      <c r="E11595" s="243" t="s">
        <v>1607</v>
      </c>
      <c r="F11595" s="151"/>
    </row>
    <row r="11596" spans="2:6" s="116" customFormat="1" ht="15.75" customHeight="1">
      <c r="B11596" s="121" t="s">
        <v>1765</v>
      </c>
      <c r="C11596" s="118" t="s">
        <v>184</v>
      </c>
      <c r="D11596" s="119" t="s">
        <v>62</v>
      </c>
      <c r="E11596" s="243" t="s">
        <v>1607</v>
      </c>
      <c r="F11596" s="151"/>
    </row>
    <row r="11597" spans="2:6" s="116" customFormat="1" ht="15.75" customHeight="1">
      <c r="B11597" s="121" t="s">
        <v>1766</v>
      </c>
      <c r="C11597" s="118" t="s">
        <v>40</v>
      </c>
      <c r="D11597" s="119" t="s">
        <v>43</v>
      </c>
      <c r="E11597" s="120" t="s">
        <v>1756</v>
      </c>
      <c r="F11597" s="151"/>
    </row>
    <row r="11598" spans="2:6" s="116" customFormat="1" ht="15.75" customHeight="1">
      <c r="B11598" s="121" t="s">
        <v>1766</v>
      </c>
      <c r="C11598" s="118" t="s">
        <v>40</v>
      </c>
      <c r="D11598" s="119" t="s">
        <v>180</v>
      </c>
      <c r="E11598" s="120" t="s">
        <v>1756</v>
      </c>
      <c r="F11598" s="151"/>
    </row>
    <row r="11599" spans="2:6" s="116" customFormat="1" ht="15.75" customHeight="1">
      <c r="B11599" s="121" t="s">
        <v>1766</v>
      </c>
      <c r="C11599" s="118" t="s">
        <v>2</v>
      </c>
      <c r="D11599" s="119" t="s">
        <v>182</v>
      </c>
      <c r="E11599" s="120" t="s">
        <v>1756</v>
      </c>
      <c r="F11599" s="151"/>
    </row>
    <row r="11600" spans="2:6" s="116" customFormat="1" ht="15.75" customHeight="1">
      <c r="B11600" s="121" t="s">
        <v>1766</v>
      </c>
      <c r="C11600" s="118" t="s">
        <v>2</v>
      </c>
      <c r="D11600" s="119" t="s">
        <v>1403</v>
      </c>
      <c r="E11600" s="120" t="s">
        <v>1756</v>
      </c>
      <c r="F11600" s="151"/>
    </row>
    <row r="11601" spans="2:6" s="116" customFormat="1" ht="15.75" customHeight="1">
      <c r="B11601" s="121" t="s">
        <v>1766</v>
      </c>
      <c r="C11601" s="118" t="s">
        <v>40</v>
      </c>
      <c r="D11601" s="119" t="s">
        <v>180</v>
      </c>
      <c r="E11601" s="120" t="s">
        <v>1756</v>
      </c>
      <c r="F11601" s="151"/>
    </row>
    <row r="11602" spans="2:6" s="116" customFormat="1" ht="15.75" customHeight="1">
      <c r="B11602" s="121" t="s">
        <v>1766</v>
      </c>
      <c r="C11602" s="118" t="s">
        <v>40</v>
      </c>
      <c r="D11602" s="119" t="s">
        <v>43</v>
      </c>
      <c r="E11602" s="120" t="s">
        <v>1756</v>
      </c>
      <c r="F11602" s="151"/>
    </row>
    <row r="11603" spans="2:6" s="116" customFormat="1" ht="15.75" customHeight="1">
      <c r="B11603" s="121" t="s">
        <v>1766</v>
      </c>
      <c r="C11603" s="118" t="s">
        <v>28</v>
      </c>
      <c r="D11603" s="119" t="s">
        <v>107</v>
      </c>
      <c r="E11603" s="120" t="s">
        <v>1756</v>
      </c>
      <c r="F11603" s="151"/>
    </row>
    <row r="11604" spans="2:6" s="116" customFormat="1" ht="15.75" customHeight="1">
      <c r="B11604" s="121" t="s">
        <v>1766</v>
      </c>
      <c r="C11604" s="118" t="s">
        <v>40</v>
      </c>
      <c r="D11604" s="119" t="s">
        <v>180</v>
      </c>
      <c r="E11604" s="120" t="s">
        <v>1731</v>
      </c>
      <c r="F11604" s="151"/>
    </row>
    <row r="11605" spans="2:6" s="116" customFormat="1" ht="15.75" customHeight="1">
      <c r="B11605" s="121" t="s">
        <v>1766</v>
      </c>
      <c r="C11605" s="118" t="s">
        <v>40</v>
      </c>
      <c r="D11605" s="119" t="s">
        <v>180</v>
      </c>
      <c r="E11605" s="120" t="s">
        <v>1731</v>
      </c>
      <c r="F11605" s="151"/>
    </row>
    <row r="11606" spans="2:6" s="116" customFormat="1" ht="15.75" customHeight="1">
      <c r="B11606" s="121" t="s">
        <v>1766</v>
      </c>
      <c r="C11606" s="118" t="s">
        <v>28</v>
      </c>
      <c r="D11606" s="119" t="s">
        <v>126</v>
      </c>
      <c r="E11606" s="120" t="s">
        <v>1731</v>
      </c>
      <c r="F11606" s="151"/>
    </row>
    <row r="11607" spans="2:6" s="116" customFormat="1" ht="15.75" customHeight="1">
      <c r="B11607" s="121" t="s">
        <v>1766</v>
      </c>
      <c r="C11607" s="118" t="s">
        <v>40</v>
      </c>
      <c r="D11607" s="119" t="s">
        <v>43</v>
      </c>
      <c r="E11607" s="117" t="s">
        <v>1731</v>
      </c>
      <c r="F11607" s="151"/>
    </row>
    <row r="11608" spans="2:6" s="116" customFormat="1" ht="15.75" customHeight="1">
      <c r="B11608" s="121" t="s">
        <v>1766</v>
      </c>
      <c r="C11608" s="118" t="s">
        <v>956</v>
      </c>
      <c r="D11608" s="119" t="s">
        <v>1536</v>
      </c>
      <c r="E11608" s="117" t="s">
        <v>1731</v>
      </c>
      <c r="F11608" s="151"/>
    </row>
    <row r="11609" spans="2:6" s="116" customFormat="1" ht="15.75" customHeight="1">
      <c r="B11609" s="121" t="s">
        <v>1766</v>
      </c>
      <c r="C11609" s="118" t="s">
        <v>40</v>
      </c>
      <c r="D11609" s="119" t="s">
        <v>180</v>
      </c>
      <c r="E11609" s="117" t="s">
        <v>1731</v>
      </c>
      <c r="F11609" s="151"/>
    </row>
    <row r="11610" spans="2:6" s="116" customFormat="1" ht="15.75" customHeight="1">
      <c r="B11610" s="268" t="s">
        <v>1767</v>
      </c>
      <c r="C11610" s="118" t="s">
        <v>40</v>
      </c>
      <c r="D11610" s="119" t="s">
        <v>180</v>
      </c>
      <c r="E11610" s="117" t="s">
        <v>1768</v>
      </c>
      <c r="F11610" s="151"/>
    </row>
    <row r="11611" spans="2:6" s="116" customFormat="1" ht="15.75" customHeight="1">
      <c r="B11611" s="121" t="s">
        <v>1767</v>
      </c>
      <c r="C11611" s="118" t="s">
        <v>40</v>
      </c>
      <c r="D11611" s="119" t="s">
        <v>43</v>
      </c>
      <c r="E11611" s="117" t="s">
        <v>1768</v>
      </c>
      <c r="F11611" s="151"/>
    </row>
    <row r="11612" spans="2:6" s="116" customFormat="1" ht="15.75" customHeight="1">
      <c r="B11612" s="121" t="s">
        <v>1767</v>
      </c>
      <c r="C11612" s="118" t="s">
        <v>40</v>
      </c>
      <c r="D11612" s="119" t="s">
        <v>43</v>
      </c>
      <c r="E11612" s="117" t="s">
        <v>1768</v>
      </c>
      <c r="F11612" s="151"/>
    </row>
    <row r="11613" spans="2:6" s="116" customFormat="1" ht="15.75" customHeight="1">
      <c r="B11613" s="121" t="s">
        <v>1767</v>
      </c>
      <c r="C11613" s="118" t="s">
        <v>40</v>
      </c>
      <c r="D11613" s="119" t="s">
        <v>180</v>
      </c>
      <c r="E11613" s="117" t="s">
        <v>1768</v>
      </c>
      <c r="F11613" s="151"/>
    </row>
    <row r="11614" spans="2:6" s="116" customFormat="1" ht="15.75" customHeight="1">
      <c r="B11614" s="121" t="s">
        <v>1767</v>
      </c>
      <c r="C11614" s="118" t="s">
        <v>2</v>
      </c>
      <c r="D11614" s="119" t="s">
        <v>182</v>
      </c>
      <c r="E11614" s="117" t="s">
        <v>1768</v>
      </c>
      <c r="F11614" s="151"/>
    </row>
    <row r="11615" spans="2:6" s="116" customFormat="1" ht="15.75" customHeight="1">
      <c r="B11615" s="121" t="s">
        <v>1767</v>
      </c>
      <c r="C11615" s="118" t="s">
        <v>392</v>
      </c>
      <c r="D11615" s="119" t="s">
        <v>1115</v>
      </c>
      <c r="E11615" s="117" t="s">
        <v>1768</v>
      </c>
      <c r="F11615" s="151"/>
    </row>
    <row r="11616" spans="2:6" s="116" customFormat="1" ht="15.75" customHeight="1">
      <c r="B11616" s="121" t="s">
        <v>1767</v>
      </c>
      <c r="C11616" s="118" t="s">
        <v>28</v>
      </c>
      <c r="D11616" s="119" t="s">
        <v>1277</v>
      </c>
      <c r="E11616" s="117" t="s">
        <v>1768</v>
      </c>
      <c r="F11616" s="151"/>
    </row>
    <row r="11617" spans="2:6" s="116" customFormat="1" ht="15.75" customHeight="1">
      <c r="B11617" s="121" t="s">
        <v>1767</v>
      </c>
      <c r="C11617" s="118" t="s">
        <v>40</v>
      </c>
      <c r="D11617" s="119" t="s">
        <v>180</v>
      </c>
      <c r="E11617" s="117" t="s">
        <v>1768</v>
      </c>
      <c r="F11617" s="151"/>
    </row>
    <row r="11618" spans="2:6" s="116" customFormat="1" ht="15.75" customHeight="1">
      <c r="B11618" s="121" t="s">
        <v>1767</v>
      </c>
      <c r="C11618" s="118" t="s">
        <v>40</v>
      </c>
      <c r="D11618" s="119" t="s">
        <v>1349</v>
      </c>
      <c r="E11618" s="117" t="s">
        <v>1757</v>
      </c>
      <c r="F11618" s="151"/>
    </row>
    <row r="11619" spans="2:6" s="116" customFormat="1" ht="15.75" customHeight="1">
      <c r="B11619" s="121" t="s">
        <v>1767</v>
      </c>
      <c r="C11619" s="118" t="s">
        <v>28</v>
      </c>
      <c r="D11619" s="119" t="s">
        <v>126</v>
      </c>
      <c r="E11619" s="117" t="s">
        <v>1757</v>
      </c>
      <c r="F11619" s="151"/>
    </row>
    <row r="11620" spans="2:6" s="116" customFormat="1" ht="15.75" customHeight="1">
      <c r="B11620" s="121" t="s">
        <v>1767</v>
      </c>
      <c r="C11620" s="118" t="s">
        <v>2</v>
      </c>
      <c r="D11620" s="119" t="s">
        <v>182</v>
      </c>
      <c r="E11620" s="117" t="s">
        <v>1757</v>
      </c>
      <c r="F11620" s="151"/>
    </row>
    <row r="11621" spans="2:6" s="116" customFormat="1" ht="15.75" customHeight="1">
      <c r="B11621" s="121" t="s">
        <v>1767</v>
      </c>
      <c r="C11621" s="118" t="s">
        <v>184</v>
      </c>
      <c r="D11621" s="118" t="s">
        <v>2560</v>
      </c>
      <c r="E11621" s="117" t="s">
        <v>1757</v>
      </c>
      <c r="F11621" s="151"/>
    </row>
    <row r="11622" spans="2:6" s="116" customFormat="1" ht="15.75" customHeight="1">
      <c r="B11622" s="121" t="s">
        <v>1767</v>
      </c>
      <c r="C11622" s="118" t="s">
        <v>40</v>
      </c>
      <c r="D11622" s="119" t="s">
        <v>180</v>
      </c>
      <c r="E11622" s="117" t="s">
        <v>1757</v>
      </c>
      <c r="F11622" s="151"/>
    </row>
    <row r="11623" spans="2:6" s="116" customFormat="1" ht="15.75" customHeight="1">
      <c r="B11623" s="121" t="s">
        <v>1767</v>
      </c>
      <c r="C11623" s="118" t="s">
        <v>2</v>
      </c>
      <c r="D11623" s="119" t="s">
        <v>1769</v>
      </c>
      <c r="E11623" s="117" t="s">
        <v>1757</v>
      </c>
      <c r="F11623" s="151"/>
    </row>
    <row r="11624" spans="2:6" s="116" customFormat="1" ht="15.75" customHeight="1">
      <c r="B11624" s="121" t="s">
        <v>1767</v>
      </c>
      <c r="C11624" s="118" t="s">
        <v>40</v>
      </c>
      <c r="D11624" s="119" t="s">
        <v>180</v>
      </c>
      <c r="E11624" s="117" t="s">
        <v>1757</v>
      </c>
      <c r="F11624" s="151"/>
    </row>
    <row r="11625" spans="2:6" s="116" customFormat="1" ht="15.75" customHeight="1">
      <c r="B11625" s="121" t="s">
        <v>1767</v>
      </c>
      <c r="C11625" s="118" t="s">
        <v>94</v>
      </c>
      <c r="D11625" s="119" t="s">
        <v>1108</v>
      </c>
      <c r="E11625" s="117" t="s">
        <v>1757</v>
      </c>
      <c r="F11625" s="151"/>
    </row>
    <row r="11626" spans="2:6" s="116" customFormat="1" ht="15.75" customHeight="1">
      <c r="B11626" s="121" t="s">
        <v>1767</v>
      </c>
      <c r="C11626" s="118" t="s">
        <v>2</v>
      </c>
      <c r="D11626" s="119" t="s">
        <v>1160</v>
      </c>
      <c r="E11626" s="117" t="s">
        <v>1757</v>
      </c>
      <c r="F11626" s="151"/>
    </row>
    <row r="11627" spans="2:6" s="116" customFormat="1" ht="15.75" customHeight="1">
      <c r="B11627" s="121" t="s">
        <v>1767</v>
      </c>
      <c r="C11627" s="118" t="s">
        <v>2</v>
      </c>
      <c r="D11627" s="119" t="s">
        <v>182</v>
      </c>
      <c r="E11627" s="117" t="s">
        <v>1757</v>
      </c>
      <c r="F11627" s="151"/>
    </row>
    <row r="11628" spans="2:6" s="116" customFormat="1" ht="15.75" customHeight="1">
      <c r="B11628" s="121" t="s">
        <v>1767</v>
      </c>
      <c r="C11628" s="118" t="s">
        <v>2585</v>
      </c>
      <c r="D11628" s="119" t="s">
        <v>1115</v>
      </c>
      <c r="E11628" s="117" t="s">
        <v>1757</v>
      </c>
      <c r="F11628" s="151"/>
    </row>
    <row r="11629" spans="2:6" s="116" customFormat="1" ht="15.75" customHeight="1">
      <c r="B11629" s="121" t="s">
        <v>1770</v>
      </c>
      <c r="C11629" s="118" t="s">
        <v>28</v>
      </c>
      <c r="D11629" s="119" t="s">
        <v>549</v>
      </c>
      <c r="E11629" s="243" t="s">
        <v>1607</v>
      </c>
      <c r="F11629" s="151"/>
    </row>
    <row r="11630" spans="2:6" s="116" customFormat="1" ht="15.75" customHeight="1">
      <c r="B11630" s="121" t="s">
        <v>1770</v>
      </c>
      <c r="C11630" s="118" t="s">
        <v>2</v>
      </c>
      <c r="D11630" s="119" t="s">
        <v>1380</v>
      </c>
      <c r="E11630" s="243" t="s">
        <v>1607</v>
      </c>
      <c r="F11630" s="151"/>
    </row>
    <row r="11631" spans="2:6" s="116" customFormat="1" ht="15.75" customHeight="1">
      <c r="B11631" s="121" t="s">
        <v>1770</v>
      </c>
      <c r="C11631" s="118" t="s">
        <v>28</v>
      </c>
      <c r="D11631" s="119" t="s">
        <v>1287</v>
      </c>
      <c r="E11631" s="243" t="s">
        <v>1607</v>
      </c>
      <c r="F11631" s="151"/>
    </row>
    <row r="11632" spans="2:6" s="116" customFormat="1" ht="15.75" customHeight="1">
      <c r="B11632" s="121" t="s">
        <v>1770</v>
      </c>
      <c r="C11632" s="118" t="s">
        <v>155</v>
      </c>
      <c r="D11632" s="119" t="s">
        <v>1233</v>
      </c>
      <c r="E11632" s="243" t="s">
        <v>1607</v>
      </c>
      <c r="F11632" s="151"/>
    </row>
    <row r="11633" spans="2:6" s="116" customFormat="1" ht="15.75" customHeight="1">
      <c r="B11633" s="121" t="s">
        <v>1770</v>
      </c>
      <c r="C11633" s="118" t="s">
        <v>2</v>
      </c>
      <c r="D11633" s="119" t="s">
        <v>105</v>
      </c>
      <c r="E11633" s="243" t="s">
        <v>1607</v>
      </c>
      <c r="F11633" s="151"/>
    </row>
    <row r="11634" spans="2:6" s="116" customFormat="1" ht="15.75" customHeight="1">
      <c r="B11634" s="121" t="s">
        <v>1770</v>
      </c>
      <c r="C11634" s="118" t="s">
        <v>40</v>
      </c>
      <c r="D11634" s="119" t="s">
        <v>180</v>
      </c>
      <c r="E11634" s="243" t="s">
        <v>1607</v>
      </c>
      <c r="F11634" s="151"/>
    </row>
    <row r="11635" spans="2:6" s="116" customFormat="1" ht="15.75" customHeight="1">
      <c r="B11635" s="121" t="s">
        <v>1770</v>
      </c>
      <c r="C11635" s="118" t="s">
        <v>40</v>
      </c>
      <c r="D11635" s="119" t="s">
        <v>180</v>
      </c>
      <c r="E11635" s="243" t="s">
        <v>1607</v>
      </c>
      <c r="F11635" s="151"/>
    </row>
    <row r="11636" spans="2:6" s="116" customFormat="1" ht="15.75" customHeight="1">
      <c r="B11636" s="121" t="s">
        <v>1770</v>
      </c>
      <c r="C11636" s="118" t="s">
        <v>184</v>
      </c>
      <c r="D11636" s="119" t="s">
        <v>2546</v>
      </c>
      <c r="E11636" s="243" t="s">
        <v>1607</v>
      </c>
      <c r="F11636" s="151"/>
    </row>
    <row r="11637" spans="2:6" s="116" customFormat="1" ht="15.75" customHeight="1">
      <c r="B11637" s="121" t="s">
        <v>1770</v>
      </c>
      <c r="C11637" s="118" t="s">
        <v>28</v>
      </c>
      <c r="D11637" s="119" t="s">
        <v>1287</v>
      </c>
      <c r="E11637" s="243" t="s">
        <v>1607</v>
      </c>
      <c r="F11637" s="151"/>
    </row>
    <row r="11638" spans="2:6" s="116" customFormat="1" ht="15.75" customHeight="1">
      <c r="B11638" s="121" t="s">
        <v>1770</v>
      </c>
      <c r="C11638" s="118" t="s">
        <v>184</v>
      </c>
      <c r="D11638" s="119" t="s">
        <v>2546</v>
      </c>
      <c r="E11638" s="243" t="s">
        <v>1607</v>
      </c>
      <c r="F11638" s="151"/>
    </row>
    <row r="11639" spans="2:6" s="116" customFormat="1" ht="15.75" customHeight="1">
      <c r="B11639" s="121" t="s">
        <v>1770</v>
      </c>
      <c r="C11639" s="118" t="s">
        <v>40</v>
      </c>
      <c r="D11639" s="119" t="s">
        <v>43</v>
      </c>
      <c r="E11639" s="120" t="s">
        <v>1600</v>
      </c>
      <c r="F11639" s="151"/>
    </row>
    <row r="11640" spans="2:6" s="116" customFormat="1" ht="15.75" customHeight="1">
      <c r="B11640" s="121" t="s">
        <v>1770</v>
      </c>
      <c r="C11640" s="118" t="s">
        <v>40</v>
      </c>
      <c r="D11640" s="119" t="s">
        <v>43</v>
      </c>
      <c r="E11640" s="120" t="s">
        <v>1600</v>
      </c>
      <c r="F11640" s="151"/>
    </row>
    <row r="11641" spans="2:6" s="116" customFormat="1" ht="15.75" customHeight="1">
      <c r="B11641" s="121" t="s">
        <v>1770</v>
      </c>
      <c r="C11641" s="118" t="s">
        <v>2</v>
      </c>
      <c r="D11641" s="119" t="s">
        <v>182</v>
      </c>
      <c r="E11641" s="120" t="s">
        <v>1600</v>
      </c>
      <c r="F11641" s="151"/>
    </row>
    <row r="11642" spans="2:6" s="116" customFormat="1" ht="15.75" customHeight="1">
      <c r="B11642" s="121" t="s">
        <v>1770</v>
      </c>
      <c r="C11642" s="118" t="s">
        <v>155</v>
      </c>
      <c r="D11642" s="119" t="s">
        <v>1110</v>
      </c>
      <c r="E11642" s="117" t="s">
        <v>1600</v>
      </c>
      <c r="F11642" s="151"/>
    </row>
    <row r="11643" spans="2:6" s="116" customFormat="1" ht="15.75" customHeight="1">
      <c r="B11643" s="121" t="s">
        <v>1770</v>
      </c>
      <c r="C11643" s="118" t="s">
        <v>40</v>
      </c>
      <c r="D11643" s="119" t="s">
        <v>180</v>
      </c>
      <c r="E11643" s="117" t="s">
        <v>1600</v>
      </c>
      <c r="F11643" s="151"/>
    </row>
    <row r="11644" spans="2:6" s="116" customFormat="1" ht="15.75" customHeight="1">
      <c r="B11644" s="121" t="s">
        <v>1770</v>
      </c>
      <c r="C11644" s="118" t="s">
        <v>40</v>
      </c>
      <c r="D11644" s="119" t="s">
        <v>180</v>
      </c>
      <c r="E11644" s="117" t="s">
        <v>1600</v>
      </c>
      <c r="F11644" s="151"/>
    </row>
    <row r="11645" spans="2:6" s="116" customFormat="1" ht="15.75" customHeight="1">
      <c r="B11645" s="121" t="s">
        <v>1770</v>
      </c>
      <c r="C11645" s="118" t="s">
        <v>155</v>
      </c>
      <c r="D11645" s="119" t="s">
        <v>1110</v>
      </c>
      <c r="E11645" s="120" t="s">
        <v>1600</v>
      </c>
      <c r="F11645" s="151"/>
    </row>
    <row r="11646" spans="2:6" s="116" customFormat="1" ht="15.75" customHeight="1">
      <c r="B11646" s="121" t="s">
        <v>1770</v>
      </c>
      <c r="C11646" s="118" t="s">
        <v>40</v>
      </c>
      <c r="D11646" s="119" t="s">
        <v>180</v>
      </c>
      <c r="E11646" s="120" t="s">
        <v>1655</v>
      </c>
      <c r="F11646" s="151"/>
    </row>
    <row r="11647" spans="2:6" s="116" customFormat="1" ht="15.75" customHeight="1">
      <c r="B11647" s="121" t="s">
        <v>1770</v>
      </c>
      <c r="C11647" s="118" t="s">
        <v>28</v>
      </c>
      <c r="D11647" s="119" t="s">
        <v>30</v>
      </c>
      <c r="E11647" s="120" t="s">
        <v>1655</v>
      </c>
      <c r="F11647" s="151"/>
    </row>
    <row r="11648" spans="2:6" s="116" customFormat="1" ht="15.75" customHeight="1">
      <c r="B11648" s="121" t="s">
        <v>1770</v>
      </c>
      <c r="C11648" s="118" t="s">
        <v>28</v>
      </c>
      <c r="D11648" s="119" t="s">
        <v>126</v>
      </c>
      <c r="E11648" s="120" t="s">
        <v>1655</v>
      </c>
      <c r="F11648" s="151"/>
    </row>
    <row r="11649" spans="2:6" s="116" customFormat="1" ht="15.75" customHeight="1">
      <c r="B11649" s="121" t="s">
        <v>1770</v>
      </c>
      <c r="C11649" s="118" t="s">
        <v>28</v>
      </c>
      <c r="D11649" s="119" t="s">
        <v>549</v>
      </c>
      <c r="E11649" s="120" t="s">
        <v>1655</v>
      </c>
      <c r="F11649" s="151"/>
    </row>
    <row r="11650" spans="2:6" s="116" customFormat="1" ht="15.75" customHeight="1">
      <c r="B11650" s="121" t="s">
        <v>1770</v>
      </c>
      <c r="C11650" s="118" t="s">
        <v>40</v>
      </c>
      <c r="D11650" s="119" t="s">
        <v>43</v>
      </c>
      <c r="E11650" s="120" t="s">
        <v>1655</v>
      </c>
      <c r="F11650" s="151"/>
    </row>
    <row r="11651" spans="2:6" s="116" customFormat="1" ht="15.75" customHeight="1">
      <c r="B11651" s="121" t="s">
        <v>1770</v>
      </c>
      <c r="C11651" s="118" t="s">
        <v>40</v>
      </c>
      <c r="D11651" s="119" t="s">
        <v>43</v>
      </c>
      <c r="E11651" s="120" t="s">
        <v>1655</v>
      </c>
      <c r="F11651" s="151"/>
    </row>
    <row r="11652" spans="2:6" s="116" customFormat="1" ht="15.75" customHeight="1">
      <c r="B11652" s="121" t="s">
        <v>1770</v>
      </c>
      <c r="C11652" s="118" t="s">
        <v>28</v>
      </c>
      <c r="D11652" s="119" t="s">
        <v>30</v>
      </c>
      <c r="E11652" s="120" t="s">
        <v>1655</v>
      </c>
      <c r="F11652" s="151"/>
    </row>
    <row r="11653" spans="2:6" s="116" customFormat="1" ht="15.75" customHeight="1">
      <c r="B11653" s="121" t="s">
        <v>1770</v>
      </c>
      <c r="C11653" s="118" t="s">
        <v>94</v>
      </c>
      <c r="D11653" s="119" t="s">
        <v>1108</v>
      </c>
      <c r="E11653" s="120" t="s">
        <v>1655</v>
      </c>
      <c r="F11653" s="151"/>
    </row>
    <row r="11654" spans="2:6" s="116" customFormat="1" ht="15.75" customHeight="1">
      <c r="B11654" s="121" t="s">
        <v>1770</v>
      </c>
      <c r="C11654" s="118" t="s">
        <v>28</v>
      </c>
      <c r="D11654" s="119" t="s">
        <v>850</v>
      </c>
      <c r="E11654" s="120" t="s">
        <v>1655</v>
      </c>
      <c r="F11654" s="151"/>
    </row>
    <row r="11655" spans="2:6" s="116" customFormat="1" ht="15.75" customHeight="1">
      <c r="B11655" s="121" t="s">
        <v>1770</v>
      </c>
      <c r="C11655" s="118" t="s">
        <v>94</v>
      </c>
      <c r="D11655" s="119" t="s">
        <v>1108</v>
      </c>
      <c r="E11655" s="120" t="s">
        <v>1655</v>
      </c>
      <c r="F11655" s="151"/>
    </row>
    <row r="11656" spans="2:6" s="116" customFormat="1" ht="15.75" customHeight="1">
      <c r="B11656" s="121" t="s">
        <v>1770</v>
      </c>
      <c r="C11656" s="118" t="s">
        <v>40</v>
      </c>
      <c r="D11656" s="119" t="s">
        <v>180</v>
      </c>
      <c r="E11656" s="120" t="s">
        <v>1655</v>
      </c>
      <c r="F11656" s="151"/>
    </row>
    <row r="11657" spans="2:6" s="116" customFormat="1" ht="15.75" customHeight="1">
      <c r="B11657" s="121" t="s">
        <v>1771</v>
      </c>
      <c r="C11657" s="118" t="s">
        <v>40</v>
      </c>
      <c r="D11657" s="119" t="s">
        <v>1349</v>
      </c>
      <c r="E11657" s="243" t="s">
        <v>1607</v>
      </c>
      <c r="F11657" s="151"/>
    </row>
    <row r="11658" spans="2:6" s="116" customFormat="1" ht="15.75" customHeight="1">
      <c r="B11658" s="121" t="s">
        <v>1771</v>
      </c>
      <c r="C11658" s="118" t="s">
        <v>28</v>
      </c>
      <c r="D11658" s="119" t="s">
        <v>114</v>
      </c>
      <c r="E11658" s="243" t="s">
        <v>1607</v>
      </c>
      <c r="F11658" s="151"/>
    </row>
    <row r="11659" spans="2:6" s="116" customFormat="1" ht="15.75" customHeight="1">
      <c r="B11659" s="121" t="s">
        <v>1771</v>
      </c>
      <c r="C11659" s="118" t="s">
        <v>40</v>
      </c>
      <c r="D11659" s="119" t="s">
        <v>1349</v>
      </c>
      <c r="E11659" s="243" t="s">
        <v>1607</v>
      </c>
      <c r="F11659" s="151"/>
    </row>
    <row r="11660" spans="2:6" s="116" customFormat="1" ht="15.75" customHeight="1">
      <c r="B11660" s="121" t="s">
        <v>1771</v>
      </c>
      <c r="C11660" s="118" t="s">
        <v>40</v>
      </c>
      <c r="D11660" s="119" t="s">
        <v>180</v>
      </c>
      <c r="E11660" s="243" t="s">
        <v>1607</v>
      </c>
      <c r="F11660" s="151"/>
    </row>
    <row r="11661" spans="2:6" s="116" customFormat="1" ht="15.75" customHeight="1">
      <c r="B11661" s="121" t="s">
        <v>1771</v>
      </c>
      <c r="C11661" s="118" t="s">
        <v>2585</v>
      </c>
      <c r="D11661" s="119" t="s">
        <v>1115</v>
      </c>
      <c r="E11661" s="243" t="s">
        <v>1607</v>
      </c>
      <c r="F11661" s="151"/>
    </row>
    <row r="11662" spans="2:6" s="116" customFormat="1" ht="15.75" customHeight="1">
      <c r="B11662" s="121" t="s">
        <v>1771</v>
      </c>
      <c r="C11662" s="118" t="s">
        <v>40</v>
      </c>
      <c r="D11662" s="119" t="s">
        <v>1349</v>
      </c>
      <c r="E11662" s="243" t="s">
        <v>1607</v>
      </c>
      <c r="F11662" s="151"/>
    </row>
    <row r="11663" spans="2:6" s="116" customFormat="1" ht="15.75" customHeight="1">
      <c r="B11663" s="121" t="s">
        <v>1771</v>
      </c>
      <c r="C11663" s="118" t="s">
        <v>40</v>
      </c>
      <c r="D11663" s="119" t="s">
        <v>180</v>
      </c>
      <c r="E11663" s="243" t="s">
        <v>1607</v>
      </c>
      <c r="F11663" s="151"/>
    </row>
    <row r="11664" spans="2:6" s="116" customFormat="1" ht="15.75" customHeight="1">
      <c r="B11664" s="121" t="s">
        <v>1771</v>
      </c>
      <c r="C11664" s="118" t="s">
        <v>94</v>
      </c>
      <c r="D11664" s="119" t="s">
        <v>1108</v>
      </c>
      <c r="E11664" s="243" t="s">
        <v>1607</v>
      </c>
      <c r="F11664" s="151"/>
    </row>
    <row r="11665" spans="2:6" s="116" customFormat="1" ht="15.75" customHeight="1">
      <c r="B11665" s="121" t="s">
        <v>1771</v>
      </c>
      <c r="C11665" s="118" t="s">
        <v>2585</v>
      </c>
      <c r="D11665" s="119" t="s">
        <v>1115</v>
      </c>
      <c r="E11665" s="243" t="s">
        <v>1607</v>
      </c>
      <c r="F11665" s="151"/>
    </row>
    <row r="11666" spans="2:6" s="116" customFormat="1" ht="15.75" customHeight="1">
      <c r="B11666" s="121" t="s">
        <v>1771</v>
      </c>
      <c r="C11666" s="118" t="s">
        <v>2</v>
      </c>
      <c r="D11666" s="119" t="s">
        <v>182</v>
      </c>
      <c r="E11666" s="243" t="s">
        <v>1607</v>
      </c>
      <c r="F11666" s="151"/>
    </row>
    <row r="11667" spans="2:6" s="116" customFormat="1" ht="15.75" customHeight="1">
      <c r="B11667" s="121" t="s">
        <v>1771</v>
      </c>
      <c r="C11667" s="118" t="s">
        <v>28</v>
      </c>
      <c r="D11667" s="119" t="s">
        <v>1187</v>
      </c>
      <c r="E11667" s="120" t="s">
        <v>1600</v>
      </c>
      <c r="F11667" s="151"/>
    </row>
    <row r="11668" spans="2:6" s="116" customFormat="1" ht="15.75" customHeight="1">
      <c r="B11668" s="121" t="s">
        <v>1771</v>
      </c>
      <c r="C11668" s="118" t="s">
        <v>28</v>
      </c>
      <c r="D11668" s="119" t="s">
        <v>1187</v>
      </c>
      <c r="E11668" s="120" t="s">
        <v>1600</v>
      </c>
      <c r="F11668" s="151"/>
    </row>
    <row r="11669" spans="2:6" s="116" customFormat="1" ht="15.75" customHeight="1">
      <c r="B11669" s="121" t="s">
        <v>1771</v>
      </c>
      <c r="C11669" s="118" t="s">
        <v>40</v>
      </c>
      <c r="D11669" s="119" t="s">
        <v>43</v>
      </c>
      <c r="E11669" s="120" t="s">
        <v>1600</v>
      </c>
      <c r="F11669" s="151"/>
    </row>
    <row r="11670" spans="2:6" s="116" customFormat="1" ht="15.75" customHeight="1">
      <c r="B11670" s="121" t="s">
        <v>1771</v>
      </c>
      <c r="C11670" s="118" t="s">
        <v>40</v>
      </c>
      <c r="D11670" s="119" t="s">
        <v>180</v>
      </c>
      <c r="E11670" s="117" t="s">
        <v>1600</v>
      </c>
      <c r="F11670" s="151"/>
    </row>
    <row r="11671" spans="2:6" s="116" customFormat="1" ht="15.75" customHeight="1">
      <c r="B11671" s="121" t="s">
        <v>1771</v>
      </c>
      <c r="C11671" s="118" t="s">
        <v>40</v>
      </c>
      <c r="D11671" s="119" t="s">
        <v>180</v>
      </c>
      <c r="E11671" s="117" t="s">
        <v>1600</v>
      </c>
      <c r="F11671" s="151"/>
    </row>
    <row r="11672" spans="2:6" s="116" customFormat="1" ht="15.75" customHeight="1">
      <c r="B11672" s="121" t="s">
        <v>1771</v>
      </c>
      <c r="C11672" s="118" t="s">
        <v>40</v>
      </c>
      <c r="D11672" s="119" t="s">
        <v>1772</v>
      </c>
      <c r="E11672" s="117" t="s">
        <v>1600</v>
      </c>
      <c r="F11672" s="151"/>
    </row>
    <row r="11673" spans="2:6" s="116" customFormat="1" ht="15.75" customHeight="1">
      <c r="B11673" s="121" t="s">
        <v>1771</v>
      </c>
      <c r="C11673" s="118" t="s">
        <v>2</v>
      </c>
      <c r="D11673" s="119" t="s">
        <v>182</v>
      </c>
      <c r="E11673" s="120" t="s">
        <v>1600</v>
      </c>
      <c r="F11673" s="151"/>
    </row>
    <row r="11674" spans="2:6" s="116" customFormat="1" ht="15.75" customHeight="1">
      <c r="B11674" s="121" t="s">
        <v>1771</v>
      </c>
      <c r="C11674" s="118" t="s">
        <v>40</v>
      </c>
      <c r="D11674" s="119" t="s">
        <v>43</v>
      </c>
      <c r="E11674" s="117" t="s">
        <v>1600</v>
      </c>
      <c r="F11674" s="151"/>
    </row>
    <row r="11675" spans="2:6" s="116" customFormat="1" ht="15.75" customHeight="1">
      <c r="B11675" s="121" t="s">
        <v>1771</v>
      </c>
      <c r="C11675" s="118" t="s">
        <v>40</v>
      </c>
      <c r="D11675" s="119" t="s">
        <v>1772</v>
      </c>
      <c r="E11675" s="120" t="s">
        <v>1600</v>
      </c>
      <c r="F11675" s="151"/>
    </row>
    <row r="11676" spans="2:6" s="116" customFormat="1" ht="15.75" customHeight="1">
      <c r="B11676" s="121" t="s">
        <v>1771</v>
      </c>
      <c r="C11676" s="118" t="s">
        <v>28</v>
      </c>
      <c r="D11676" s="119" t="s">
        <v>107</v>
      </c>
      <c r="E11676" s="111" t="s">
        <v>1600</v>
      </c>
      <c r="F11676" s="151"/>
    </row>
    <row r="11677" spans="2:6" s="116" customFormat="1" ht="15.75" customHeight="1">
      <c r="B11677" s="121" t="s">
        <v>1771</v>
      </c>
      <c r="C11677" s="118" t="s">
        <v>40</v>
      </c>
      <c r="D11677" s="119" t="s">
        <v>180</v>
      </c>
      <c r="E11677" s="112" t="s">
        <v>1600</v>
      </c>
      <c r="F11677" s="151"/>
    </row>
    <row r="11678" spans="2:6" s="116" customFormat="1" ht="15.75" customHeight="1">
      <c r="B11678" s="121" t="s">
        <v>1771</v>
      </c>
      <c r="C11678" s="118" t="s">
        <v>184</v>
      </c>
      <c r="D11678" s="119" t="s">
        <v>2550</v>
      </c>
      <c r="E11678" s="112" t="s">
        <v>1600</v>
      </c>
      <c r="F11678" s="151"/>
    </row>
    <row r="11679" spans="2:6" s="116" customFormat="1" ht="15.75" customHeight="1">
      <c r="B11679" s="121" t="s">
        <v>1771</v>
      </c>
      <c r="C11679" s="118" t="s">
        <v>392</v>
      </c>
      <c r="D11679" s="119" t="s">
        <v>1115</v>
      </c>
      <c r="E11679" s="112" t="s">
        <v>1600</v>
      </c>
      <c r="F11679" s="151"/>
    </row>
    <row r="11680" spans="2:6" s="116" customFormat="1" ht="15.75" customHeight="1">
      <c r="B11680" s="121" t="s">
        <v>1771</v>
      </c>
      <c r="C11680" s="118" t="s">
        <v>94</v>
      </c>
      <c r="D11680" s="119" t="s">
        <v>1108</v>
      </c>
      <c r="E11680" s="112" t="s">
        <v>1600</v>
      </c>
      <c r="F11680" s="151"/>
    </row>
    <row r="11681" spans="2:6" s="116" customFormat="1" ht="15.75" customHeight="1">
      <c r="B11681" s="121" t="s">
        <v>1771</v>
      </c>
      <c r="C11681" s="118" t="s">
        <v>40</v>
      </c>
      <c r="D11681" s="118" t="s">
        <v>180</v>
      </c>
      <c r="E11681" s="112" t="s">
        <v>1600</v>
      </c>
      <c r="F11681" s="151"/>
    </row>
    <row r="11682" spans="2:6" s="116" customFormat="1" ht="15.75" customHeight="1">
      <c r="B11682" s="121" t="s">
        <v>1771</v>
      </c>
      <c r="C11682" s="118" t="s">
        <v>40</v>
      </c>
      <c r="D11682" s="119" t="s">
        <v>180</v>
      </c>
      <c r="E11682" s="120" t="s">
        <v>1655</v>
      </c>
      <c r="F11682" s="151"/>
    </row>
    <row r="11683" spans="2:6" s="116" customFormat="1" ht="15.75" customHeight="1">
      <c r="B11683" s="121" t="s">
        <v>1771</v>
      </c>
      <c r="C11683" s="118" t="s">
        <v>28</v>
      </c>
      <c r="D11683" s="119" t="s">
        <v>181</v>
      </c>
      <c r="E11683" s="120" t="s">
        <v>1655</v>
      </c>
      <c r="F11683" s="151"/>
    </row>
    <row r="11684" spans="2:6" s="116" customFormat="1" ht="15.75" customHeight="1">
      <c r="B11684" s="121" t="s">
        <v>1771</v>
      </c>
      <c r="C11684" s="118" t="s">
        <v>28</v>
      </c>
      <c r="D11684" s="119" t="s">
        <v>114</v>
      </c>
      <c r="E11684" s="120" t="s">
        <v>1655</v>
      </c>
      <c r="F11684" s="151"/>
    </row>
    <row r="11685" spans="2:6" s="116" customFormat="1" ht="15.75" customHeight="1">
      <c r="B11685" s="121" t="s">
        <v>1771</v>
      </c>
      <c r="C11685" s="118" t="s">
        <v>28</v>
      </c>
      <c r="D11685" s="119" t="s">
        <v>181</v>
      </c>
      <c r="E11685" s="120" t="s">
        <v>1655</v>
      </c>
      <c r="F11685" s="151"/>
    </row>
    <row r="11686" spans="2:6" s="116" customFormat="1" ht="15.75" customHeight="1">
      <c r="B11686" s="121" t="s">
        <v>1771</v>
      </c>
      <c r="C11686" s="118" t="s">
        <v>1773</v>
      </c>
      <c r="D11686" s="262" t="s">
        <v>1774</v>
      </c>
      <c r="E11686" s="120" t="s">
        <v>1655</v>
      </c>
      <c r="F11686" s="151"/>
    </row>
    <row r="11687" spans="2:6" s="116" customFormat="1" ht="15.75" customHeight="1">
      <c r="B11687" s="121" t="s">
        <v>1771</v>
      </c>
      <c r="C11687" s="118" t="s">
        <v>956</v>
      </c>
      <c r="D11687" s="119" t="s">
        <v>1775</v>
      </c>
      <c r="E11687" s="120" t="s">
        <v>1655</v>
      </c>
      <c r="F11687" s="151"/>
    </row>
    <row r="11688" spans="2:6" s="116" customFormat="1" ht="15.75" customHeight="1">
      <c r="B11688" s="121" t="s">
        <v>1771</v>
      </c>
      <c r="C11688" s="118" t="s">
        <v>40</v>
      </c>
      <c r="D11688" s="119" t="s">
        <v>180</v>
      </c>
      <c r="E11688" s="120" t="s">
        <v>1655</v>
      </c>
      <c r="F11688" s="151"/>
    </row>
    <row r="11689" spans="2:6" s="116" customFormat="1" ht="15.75" customHeight="1">
      <c r="B11689" s="121" t="s">
        <v>1776</v>
      </c>
      <c r="C11689" s="118" t="s">
        <v>40</v>
      </c>
      <c r="D11689" s="119" t="s">
        <v>1349</v>
      </c>
      <c r="E11689" s="120" t="s">
        <v>1597</v>
      </c>
      <c r="F11689" s="151"/>
    </row>
    <row r="11690" spans="2:6" s="116" customFormat="1" ht="15.75" customHeight="1">
      <c r="B11690" s="121" t="s">
        <v>1776</v>
      </c>
      <c r="C11690" s="118" t="s">
        <v>28</v>
      </c>
      <c r="D11690" s="119" t="s">
        <v>1277</v>
      </c>
      <c r="E11690" s="120" t="s">
        <v>1597</v>
      </c>
      <c r="F11690" s="151"/>
    </row>
    <row r="11691" spans="2:6" s="116" customFormat="1" ht="15.75" customHeight="1">
      <c r="B11691" s="121" t="s">
        <v>1776</v>
      </c>
      <c r="C11691" s="118" t="s">
        <v>184</v>
      </c>
      <c r="D11691" s="119" t="s">
        <v>2550</v>
      </c>
      <c r="E11691" s="120" t="s">
        <v>1597</v>
      </c>
      <c r="F11691" s="151"/>
    </row>
    <row r="11692" spans="2:6" s="116" customFormat="1" ht="15.75" customHeight="1">
      <c r="B11692" s="121" t="s">
        <v>1776</v>
      </c>
      <c r="C11692" s="118" t="s">
        <v>184</v>
      </c>
      <c r="D11692" s="119" t="s">
        <v>2545</v>
      </c>
      <c r="E11692" s="120" t="s">
        <v>1597</v>
      </c>
      <c r="F11692" s="151"/>
    </row>
    <row r="11693" spans="2:6" s="116" customFormat="1" ht="15.75" customHeight="1">
      <c r="B11693" s="121" t="s">
        <v>1776</v>
      </c>
      <c r="C11693" s="118" t="s">
        <v>28</v>
      </c>
      <c r="D11693" s="119" t="s">
        <v>107</v>
      </c>
      <c r="E11693" s="120" t="s">
        <v>1597</v>
      </c>
      <c r="F11693" s="151"/>
    </row>
    <row r="11694" spans="2:6" s="116" customFormat="1" ht="15.75" customHeight="1">
      <c r="B11694" s="121" t="s">
        <v>1776</v>
      </c>
      <c r="C11694" s="118" t="s">
        <v>40</v>
      </c>
      <c r="D11694" s="119" t="s">
        <v>180</v>
      </c>
      <c r="E11694" s="120" t="s">
        <v>1597</v>
      </c>
      <c r="F11694" s="151"/>
    </row>
    <row r="11695" spans="2:6" s="116" customFormat="1" ht="15.75" customHeight="1">
      <c r="B11695" s="121" t="s">
        <v>1776</v>
      </c>
      <c r="C11695" s="118" t="s">
        <v>40</v>
      </c>
      <c r="D11695" s="119" t="s">
        <v>180</v>
      </c>
      <c r="E11695" s="120" t="s">
        <v>1597</v>
      </c>
      <c r="F11695" s="151"/>
    </row>
    <row r="11696" spans="2:6" s="116" customFormat="1" ht="15.75" customHeight="1">
      <c r="B11696" s="121" t="s">
        <v>1776</v>
      </c>
      <c r="C11696" s="118" t="s">
        <v>40</v>
      </c>
      <c r="D11696" s="119" t="s">
        <v>43</v>
      </c>
      <c r="E11696" s="120" t="s">
        <v>1597</v>
      </c>
      <c r="F11696" s="151"/>
    </row>
    <row r="11697" spans="2:6" s="116" customFormat="1" ht="15.75" customHeight="1">
      <c r="B11697" s="121" t="s">
        <v>1776</v>
      </c>
      <c r="C11697" s="118" t="s">
        <v>392</v>
      </c>
      <c r="D11697" s="119" t="s">
        <v>1115</v>
      </c>
      <c r="E11697" s="120" t="s">
        <v>1597</v>
      </c>
      <c r="F11697" s="151"/>
    </row>
    <row r="11698" spans="2:6" s="116" customFormat="1" ht="15.75" customHeight="1">
      <c r="B11698" s="121" t="s">
        <v>1776</v>
      </c>
      <c r="C11698" s="118" t="s">
        <v>94</v>
      </c>
      <c r="D11698" s="119" t="s">
        <v>1316</v>
      </c>
      <c r="E11698" s="120" t="s">
        <v>1597</v>
      </c>
      <c r="F11698" s="151"/>
    </row>
    <row r="11699" spans="2:6" s="116" customFormat="1" ht="15.75" customHeight="1">
      <c r="B11699" s="121" t="s">
        <v>1776</v>
      </c>
      <c r="C11699" s="118" t="s">
        <v>40</v>
      </c>
      <c r="D11699" s="119" t="s">
        <v>43</v>
      </c>
      <c r="E11699" s="120" t="s">
        <v>1597</v>
      </c>
      <c r="F11699" s="151"/>
    </row>
    <row r="11700" spans="2:6" s="116" customFormat="1" ht="15.75" customHeight="1">
      <c r="B11700" s="121" t="s">
        <v>1776</v>
      </c>
      <c r="C11700" s="118" t="s">
        <v>40</v>
      </c>
      <c r="D11700" s="119" t="s">
        <v>180</v>
      </c>
      <c r="E11700" s="120" t="s">
        <v>1597</v>
      </c>
      <c r="F11700" s="151"/>
    </row>
    <row r="11701" spans="2:6" s="116" customFormat="1" ht="15.75" customHeight="1">
      <c r="B11701" s="121" t="s">
        <v>1776</v>
      </c>
      <c r="C11701" s="118" t="s">
        <v>155</v>
      </c>
      <c r="D11701" s="119" t="s">
        <v>1246</v>
      </c>
      <c r="E11701" s="120" t="s">
        <v>1597</v>
      </c>
      <c r="F11701" s="151"/>
    </row>
    <row r="11702" spans="2:6" s="116" customFormat="1" ht="15.75" customHeight="1">
      <c r="B11702" s="121" t="s">
        <v>1776</v>
      </c>
      <c r="C11702" s="118" t="s">
        <v>28</v>
      </c>
      <c r="D11702" s="119" t="s">
        <v>107</v>
      </c>
      <c r="E11702" s="120" t="s">
        <v>1655</v>
      </c>
      <c r="F11702" s="151"/>
    </row>
    <row r="11703" spans="2:6" s="116" customFormat="1" ht="15.75" customHeight="1">
      <c r="B11703" s="121" t="s">
        <v>1776</v>
      </c>
      <c r="C11703" s="118" t="s">
        <v>40</v>
      </c>
      <c r="D11703" s="119" t="s">
        <v>43</v>
      </c>
      <c r="E11703" s="120" t="s">
        <v>1655</v>
      </c>
      <c r="F11703" s="151"/>
    </row>
    <row r="11704" spans="2:6" s="116" customFormat="1" ht="15.75" customHeight="1">
      <c r="B11704" s="121" t="s">
        <v>1776</v>
      </c>
      <c r="C11704" s="118" t="s">
        <v>40</v>
      </c>
      <c r="D11704" s="119" t="s">
        <v>1772</v>
      </c>
      <c r="E11704" s="120" t="s">
        <v>1655</v>
      </c>
      <c r="F11704" s="151"/>
    </row>
    <row r="11705" spans="2:6" s="116" customFormat="1" ht="15.75" customHeight="1">
      <c r="B11705" s="121" t="s">
        <v>1776</v>
      </c>
      <c r="C11705" s="118" t="s">
        <v>28</v>
      </c>
      <c r="D11705" s="119" t="s">
        <v>107</v>
      </c>
      <c r="E11705" s="120" t="s">
        <v>1655</v>
      </c>
      <c r="F11705" s="151"/>
    </row>
    <row r="11706" spans="2:6" s="116" customFormat="1" ht="15.75" customHeight="1">
      <c r="B11706" s="121" t="s">
        <v>1776</v>
      </c>
      <c r="C11706" s="118" t="s">
        <v>40</v>
      </c>
      <c r="D11706" s="119" t="s">
        <v>180</v>
      </c>
      <c r="E11706" s="120" t="s">
        <v>1655</v>
      </c>
      <c r="F11706" s="151"/>
    </row>
    <row r="11707" spans="2:6" s="116" customFormat="1" ht="15.75" customHeight="1">
      <c r="B11707" s="121" t="s">
        <v>1776</v>
      </c>
      <c r="C11707" s="118" t="s">
        <v>184</v>
      </c>
      <c r="D11707" s="119" t="s">
        <v>2550</v>
      </c>
      <c r="E11707" s="120" t="s">
        <v>1655</v>
      </c>
      <c r="F11707" s="151"/>
    </row>
    <row r="11708" spans="2:6" s="116" customFormat="1" ht="15.75" customHeight="1">
      <c r="B11708" s="121" t="s">
        <v>1776</v>
      </c>
      <c r="C11708" s="118" t="s">
        <v>392</v>
      </c>
      <c r="D11708" s="119" t="s">
        <v>1115</v>
      </c>
      <c r="E11708" s="120" t="s">
        <v>1655</v>
      </c>
      <c r="F11708" s="151"/>
    </row>
    <row r="11709" spans="2:6" s="116" customFormat="1" ht="15.75" customHeight="1">
      <c r="B11709" s="121" t="s">
        <v>1776</v>
      </c>
      <c r="C11709" s="118" t="s">
        <v>94</v>
      </c>
      <c r="D11709" s="119" t="s">
        <v>1108</v>
      </c>
      <c r="E11709" s="120" t="s">
        <v>1655</v>
      </c>
      <c r="F11709" s="151"/>
    </row>
    <row r="11710" spans="2:6" s="116" customFormat="1" ht="15.75" customHeight="1">
      <c r="B11710" s="121" t="s">
        <v>1776</v>
      </c>
      <c r="C11710" s="118" t="s">
        <v>28</v>
      </c>
      <c r="D11710" s="119" t="s">
        <v>1777</v>
      </c>
      <c r="E11710" s="120" t="s">
        <v>1655</v>
      </c>
      <c r="F11710" s="151"/>
    </row>
    <row r="11711" spans="2:6" s="116" customFormat="1" ht="15.75" customHeight="1">
      <c r="B11711" s="121" t="s">
        <v>1776</v>
      </c>
      <c r="C11711" s="118" t="s">
        <v>40</v>
      </c>
      <c r="D11711" s="119" t="s">
        <v>180</v>
      </c>
      <c r="E11711" s="120" t="s">
        <v>1655</v>
      </c>
      <c r="F11711" s="151"/>
    </row>
    <row r="11712" spans="2:6" s="116" customFormat="1" ht="15.75" customHeight="1">
      <c r="B11712" s="121" t="s">
        <v>1776</v>
      </c>
      <c r="C11712" s="118" t="s">
        <v>40</v>
      </c>
      <c r="D11712" s="119" t="s">
        <v>180</v>
      </c>
      <c r="E11712" s="120" t="s">
        <v>1655</v>
      </c>
      <c r="F11712" s="151"/>
    </row>
    <row r="11713" spans="2:6" s="116" customFormat="1" ht="15.75" customHeight="1">
      <c r="B11713" s="121" t="s">
        <v>1776</v>
      </c>
      <c r="C11713" s="118" t="s">
        <v>18</v>
      </c>
      <c r="D11713" s="119" t="s">
        <v>112</v>
      </c>
      <c r="E11713" s="120" t="s">
        <v>1600</v>
      </c>
      <c r="F11713" s="151"/>
    </row>
    <row r="11714" spans="2:6" s="116" customFormat="1" ht="15.75" customHeight="1">
      <c r="B11714" s="121" t="s">
        <v>1776</v>
      </c>
      <c r="C11714" s="118" t="s">
        <v>40</v>
      </c>
      <c r="D11714" s="119" t="s">
        <v>180</v>
      </c>
      <c r="E11714" s="120" t="s">
        <v>1600</v>
      </c>
      <c r="F11714" s="151"/>
    </row>
    <row r="11715" spans="2:6" s="116" customFormat="1" ht="15.75" customHeight="1">
      <c r="B11715" s="121" t="s">
        <v>1776</v>
      </c>
      <c r="C11715" s="118" t="s">
        <v>2</v>
      </c>
      <c r="D11715" s="119" t="s">
        <v>1198</v>
      </c>
      <c r="E11715" s="120" t="s">
        <v>1600</v>
      </c>
      <c r="F11715" s="151"/>
    </row>
    <row r="11716" spans="2:6" s="116" customFormat="1" ht="15.75" customHeight="1">
      <c r="B11716" s="121" t="s">
        <v>1776</v>
      </c>
      <c r="C11716" s="118" t="s">
        <v>40</v>
      </c>
      <c r="D11716" s="119" t="s">
        <v>180</v>
      </c>
      <c r="E11716" s="117" t="s">
        <v>1600</v>
      </c>
      <c r="F11716" s="151"/>
    </row>
    <row r="11717" spans="2:6" s="116" customFormat="1" ht="15.75" customHeight="1">
      <c r="B11717" s="121" t="s">
        <v>1776</v>
      </c>
      <c r="C11717" s="118" t="s">
        <v>28</v>
      </c>
      <c r="D11717" s="119" t="s">
        <v>1277</v>
      </c>
      <c r="E11717" s="117" t="s">
        <v>1600</v>
      </c>
      <c r="F11717" s="151"/>
    </row>
    <row r="11718" spans="2:6" s="116" customFormat="1" ht="15.75" customHeight="1">
      <c r="B11718" s="121" t="s">
        <v>1776</v>
      </c>
      <c r="C11718" s="118" t="s">
        <v>40</v>
      </c>
      <c r="D11718" s="119" t="s">
        <v>180</v>
      </c>
      <c r="E11718" s="117" t="s">
        <v>1600</v>
      </c>
      <c r="F11718" s="151"/>
    </row>
    <row r="11719" spans="2:6" s="116" customFormat="1" ht="15.75" customHeight="1">
      <c r="B11719" s="121" t="s">
        <v>1776</v>
      </c>
      <c r="C11719" s="118" t="s">
        <v>40</v>
      </c>
      <c r="D11719" s="119" t="s">
        <v>43</v>
      </c>
      <c r="E11719" s="120" t="s">
        <v>1600</v>
      </c>
      <c r="F11719" s="151"/>
    </row>
    <row r="11720" spans="2:6" s="116" customFormat="1" ht="15.75" customHeight="1">
      <c r="B11720" s="121" t="s">
        <v>1776</v>
      </c>
      <c r="C11720" s="118" t="s">
        <v>28</v>
      </c>
      <c r="D11720" s="119" t="s">
        <v>1277</v>
      </c>
      <c r="E11720" s="117" t="s">
        <v>1600</v>
      </c>
      <c r="F11720" s="151"/>
    </row>
    <row r="11721" spans="2:6" s="116" customFormat="1" ht="15.75" customHeight="1">
      <c r="B11721" s="121" t="s">
        <v>1776</v>
      </c>
      <c r="C11721" s="118" t="s">
        <v>956</v>
      </c>
      <c r="D11721" s="119" t="s">
        <v>1536</v>
      </c>
      <c r="E11721" s="120" t="s">
        <v>1600</v>
      </c>
      <c r="F11721" s="151"/>
    </row>
    <row r="11722" spans="2:6" s="116" customFormat="1" ht="15.75" customHeight="1">
      <c r="B11722" s="121" t="s">
        <v>1776</v>
      </c>
      <c r="C11722" s="118" t="s">
        <v>28</v>
      </c>
      <c r="D11722" s="119" t="s">
        <v>1187</v>
      </c>
      <c r="E11722" s="111" t="s">
        <v>1600</v>
      </c>
      <c r="F11722" s="151"/>
    </row>
    <row r="11723" spans="2:6" s="116" customFormat="1" ht="15.75" customHeight="1">
      <c r="B11723" s="121" t="s">
        <v>1776</v>
      </c>
      <c r="C11723" s="118" t="s">
        <v>40</v>
      </c>
      <c r="D11723" s="119" t="s">
        <v>43</v>
      </c>
      <c r="E11723" s="112" t="s">
        <v>1600</v>
      </c>
      <c r="F11723" s="151"/>
    </row>
    <row r="11724" spans="2:6" s="116" customFormat="1" ht="15.75" customHeight="1">
      <c r="B11724" s="121" t="s">
        <v>1776</v>
      </c>
      <c r="C11724" s="118" t="s">
        <v>40</v>
      </c>
      <c r="D11724" s="119" t="s">
        <v>43</v>
      </c>
      <c r="E11724" s="112" t="s">
        <v>1600</v>
      </c>
      <c r="F11724" s="151"/>
    </row>
    <row r="11725" spans="2:6" s="116" customFormat="1" ht="15.75" customHeight="1">
      <c r="B11725" s="121" t="s">
        <v>1778</v>
      </c>
      <c r="C11725" s="118" t="s">
        <v>40</v>
      </c>
      <c r="D11725" s="119" t="s">
        <v>180</v>
      </c>
      <c r="E11725" s="120" t="s">
        <v>1655</v>
      </c>
      <c r="F11725" s="151"/>
    </row>
    <row r="11726" spans="2:6" s="116" customFormat="1" ht="15.75" customHeight="1">
      <c r="B11726" s="121" t="s">
        <v>1778</v>
      </c>
      <c r="C11726" s="118" t="s">
        <v>40</v>
      </c>
      <c r="D11726" s="119" t="s">
        <v>180</v>
      </c>
      <c r="E11726" s="120" t="s">
        <v>1655</v>
      </c>
      <c r="F11726" s="151"/>
    </row>
    <row r="11727" spans="2:6" s="116" customFormat="1" ht="15.75" customHeight="1">
      <c r="B11727" s="121" t="s">
        <v>1778</v>
      </c>
      <c r="C11727" s="118" t="s">
        <v>155</v>
      </c>
      <c r="D11727" s="119" t="s">
        <v>1246</v>
      </c>
      <c r="E11727" s="120" t="s">
        <v>1655</v>
      </c>
      <c r="F11727" s="151"/>
    </row>
    <row r="11728" spans="2:6" s="116" customFormat="1" ht="15.75" customHeight="1">
      <c r="B11728" s="121" t="s">
        <v>1778</v>
      </c>
      <c r="C11728" s="118" t="s">
        <v>28</v>
      </c>
      <c r="D11728" s="119" t="s">
        <v>107</v>
      </c>
      <c r="E11728" s="120" t="s">
        <v>1655</v>
      </c>
      <c r="F11728" s="151"/>
    </row>
    <row r="11729" spans="2:6" s="116" customFormat="1" ht="15.75" customHeight="1">
      <c r="B11729" s="121" t="s">
        <v>1778</v>
      </c>
      <c r="C11729" s="118" t="s">
        <v>40</v>
      </c>
      <c r="D11729" s="119" t="s">
        <v>43</v>
      </c>
      <c r="E11729" s="120" t="s">
        <v>1655</v>
      </c>
      <c r="F11729" s="151"/>
    </row>
    <row r="11730" spans="2:6" s="116" customFormat="1" ht="15.75" customHeight="1">
      <c r="B11730" s="121" t="s">
        <v>1778</v>
      </c>
      <c r="C11730" s="118" t="s">
        <v>40</v>
      </c>
      <c r="D11730" s="119" t="s">
        <v>180</v>
      </c>
      <c r="E11730" s="120" t="s">
        <v>1655</v>
      </c>
      <c r="F11730" s="151"/>
    </row>
    <row r="11731" spans="2:6" s="116" customFormat="1" ht="15.75" customHeight="1">
      <c r="B11731" s="121" t="s">
        <v>1778</v>
      </c>
      <c r="C11731" s="118" t="s">
        <v>40</v>
      </c>
      <c r="D11731" s="119" t="s">
        <v>180</v>
      </c>
      <c r="E11731" s="120" t="s">
        <v>1600</v>
      </c>
      <c r="F11731" s="151"/>
    </row>
    <row r="11732" spans="2:6" s="116" customFormat="1" ht="15.75" customHeight="1">
      <c r="B11732" s="121" t="s">
        <v>1778</v>
      </c>
      <c r="C11732" s="118" t="s">
        <v>40</v>
      </c>
      <c r="D11732" s="119" t="s">
        <v>43</v>
      </c>
      <c r="E11732" s="120" t="s">
        <v>1600</v>
      </c>
      <c r="F11732" s="151"/>
    </row>
    <row r="11733" spans="2:6" s="116" customFormat="1" ht="15.75" customHeight="1">
      <c r="B11733" s="121" t="s">
        <v>1778</v>
      </c>
      <c r="C11733" s="118" t="s">
        <v>2</v>
      </c>
      <c r="D11733" s="119" t="s">
        <v>1779</v>
      </c>
      <c r="E11733" s="120" t="s">
        <v>1600</v>
      </c>
      <c r="F11733" s="151"/>
    </row>
    <row r="11734" spans="2:6" s="116" customFormat="1" ht="15.75" customHeight="1">
      <c r="B11734" s="121" t="s">
        <v>1778</v>
      </c>
      <c r="C11734" s="118" t="s">
        <v>94</v>
      </c>
      <c r="D11734" s="119" t="s">
        <v>1108</v>
      </c>
      <c r="E11734" s="117" t="s">
        <v>1600</v>
      </c>
      <c r="F11734" s="151"/>
    </row>
    <row r="11735" spans="2:6" s="116" customFormat="1" ht="15.75" customHeight="1">
      <c r="B11735" s="121" t="s">
        <v>1778</v>
      </c>
      <c r="C11735" s="118" t="s">
        <v>40</v>
      </c>
      <c r="D11735" s="119" t="s">
        <v>180</v>
      </c>
      <c r="E11735" s="117" t="s">
        <v>1600</v>
      </c>
      <c r="F11735" s="151"/>
    </row>
    <row r="11736" spans="2:6" s="116" customFormat="1" ht="15.75" customHeight="1">
      <c r="B11736" s="121" t="s">
        <v>1778</v>
      </c>
      <c r="C11736" s="118" t="s">
        <v>94</v>
      </c>
      <c r="D11736" s="119" t="s">
        <v>1108</v>
      </c>
      <c r="E11736" s="117" t="s">
        <v>1600</v>
      </c>
      <c r="F11736" s="151"/>
    </row>
    <row r="11737" spans="2:6" s="116" customFormat="1" ht="15.75" customHeight="1">
      <c r="B11737" s="121" t="s">
        <v>1778</v>
      </c>
      <c r="C11737" s="118" t="s">
        <v>28</v>
      </c>
      <c r="D11737" s="119" t="s">
        <v>1277</v>
      </c>
      <c r="E11737" s="120" t="s">
        <v>1600</v>
      </c>
      <c r="F11737" s="151"/>
    </row>
    <row r="11738" spans="2:6" s="116" customFormat="1" ht="15.75" customHeight="1">
      <c r="B11738" s="121" t="s">
        <v>1778</v>
      </c>
      <c r="C11738" s="118" t="s">
        <v>18</v>
      </c>
      <c r="D11738" s="119" t="s">
        <v>1248</v>
      </c>
      <c r="E11738" s="117" t="s">
        <v>1600</v>
      </c>
      <c r="F11738" s="151"/>
    </row>
    <row r="11739" spans="2:6" s="116" customFormat="1" ht="15.75" customHeight="1">
      <c r="B11739" s="121" t="s">
        <v>1778</v>
      </c>
      <c r="C11739" s="118" t="s">
        <v>40</v>
      </c>
      <c r="D11739" s="119" t="s">
        <v>1218</v>
      </c>
      <c r="E11739" s="120" t="s">
        <v>1600</v>
      </c>
      <c r="F11739" s="151"/>
    </row>
    <row r="11740" spans="2:6" s="116" customFormat="1" ht="15.75" customHeight="1">
      <c r="B11740" s="121" t="s">
        <v>1778</v>
      </c>
      <c r="C11740" s="118" t="s">
        <v>40</v>
      </c>
      <c r="D11740" s="119" t="s">
        <v>180</v>
      </c>
      <c r="E11740" s="111" t="s">
        <v>1600</v>
      </c>
      <c r="F11740" s="151"/>
    </row>
    <row r="11741" spans="2:6" s="116" customFormat="1" ht="15.75" customHeight="1">
      <c r="B11741" s="121" t="s">
        <v>1778</v>
      </c>
      <c r="C11741" s="118" t="s">
        <v>40</v>
      </c>
      <c r="D11741" s="119" t="s">
        <v>43</v>
      </c>
      <c r="E11741" s="112" t="s">
        <v>1600</v>
      </c>
      <c r="F11741" s="151"/>
    </row>
    <row r="11742" spans="2:6" s="116" customFormat="1" ht="15.75" customHeight="1">
      <c r="B11742" s="121" t="s">
        <v>1778</v>
      </c>
      <c r="C11742" s="118" t="s">
        <v>184</v>
      </c>
      <c r="D11742" s="119" t="s">
        <v>2550</v>
      </c>
      <c r="E11742" s="112" t="s">
        <v>1600</v>
      </c>
      <c r="F11742" s="151"/>
    </row>
    <row r="11743" spans="2:6" s="116" customFormat="1" ht="15.75" customHeight="1">
      <c r="B11743" s="121" t="s">
        <v>1778</v>
      </c>
      <c r="C11743" s="118" t="s">
        <v>40</v>
      </c>
      <c r="D11743" s="118" t="s">
        <v>1402</v>
      </c>
      <c r="E11743" s="111" t="s">
        <v>1597</v>
      </c>
      <c r="F11743" s="151"/>
    </row>
    <row r="11744" spans="2:6" s="116" customFormat="1" ht="15.75" customHeight="1">
      <c r="B11744" s="121" t="s">
        <v>1778</v>
      </c>
      <c r="C11744" s="118" t="s">
        <v>40</v>
      </c>
      <c r="D11744" s="118" t="s">
        <v>43</v>
      </c>
      <c r="E11744" s="111" t="s">
        <v>1597</v>
      </c>
      <c r="F11744" s="151"/>
    </row>
    <row r="11745" spans="2:6" s="116" customFormat="1" ht="15.75" customHeight="1">
      <c r="B11745" s="121" t="s">
        <v>1778</v>
      </c>
      <c r="C11745" s="118" t="s">
        <v>2</v>
      </c>
      <c r="D11745" s="118" t="s">
        <v>1780</v>
      </c>
      <c r="E11745" s="111" t="s">
        <v>1597</v>
      </c>
      <c r="F11745" s="151"/>
    </row>
    <row r="11746" spans="2:6" s="116" customFormat="1" ht="15.75" customHeight="1">
      <c r="B11746" s="121" t="s">
        <v>1778</v>
      </c>
      <c r="C11746" s="118" t="s">
        <v>2</v>
      </c>
      <c r="D11746" s="118" t="s">
        <v>106</v>
      </c>
      <c r="E11746" s="111" t="s">
        <v>1597</v>
      </c>
      <c r="F11746" s="151"/>
    </row>
    <row r="11747" spans="2:6" s="116" customFormat="1" ht="15.75" customHeight="1">
      <c r="B11747" s="121" t="s">
        <v>1778</v>
      </c>
      <c r="C11747" s="118" t="s">
        <v>28</v>
      </c>
      <c r="D11747" s="118" t="s">
        <v>1277</v>
      </c>
      <c r="E11747" s="111" t="s">
        <v>1597</v>
      </c>
      <c r="F11747" s="151"/>
    </row>
    <row r="11748" spans="2:6" s="116" customFormat="1" ht="15.75" customHeight="1">
      <c r="B11748" s="121" t="s">
        <v>1778</v>
      </c>
      <c r="C11748" s="118" t="s">
        <v>40</v>
      </c>
      <c r="D11748" s="118" t="s">
        <v>180</v>
      </c>
      <c r="E11748" s="111" t="s">
        <v>1597</v>
      </c>
      <c r="F11748" s="151"/>
    </row>
    <row r="11749" spans="2:6" s="116" customFormat="1" ht="15.75" customHeight="1">
      <c r="B11749" s="121" t="s">
        <v>1778</v>
      </c>
      <c r="C11749" s="118" t="s">
        <v>28</v>
      </c>
      <c r="D11749" s="119" t="s">
        <v>107</v>
      </c>
      <c r="E11749" s="111" t="s">
        <v>1597</v>
      </c>
      <c r="F11749" s="151"/>
    </row>
    <row r="11750" spans="2:6" s="116" customFormat="1" ht="15.75" customHeight="1">
      <c r="B11750" s="121" t="s">
        <v>1778</v>
      </c>
      <c r="C11750" s="107" t="s">
        <v>184</v>
      </c>
      <c r="D11750" s="6" t="s">
        <v>2550</v>
      </c>
      <c r="E11750" s="111" t="s">
        <v>1597</v>
      </c>
      <c r="F11750" s="151"/>
    </row>
    <row r="11751" spans="2:6" s="116" customFormat="1" ht="15.75" customHeight="1">
      <c r="B11751" s="121" t="s">
        <v>1778</v>
      </c>
      <c r="C11751" s="107" t="s">
        <v>94</v>
      </c>
      <c r="D11751" s="6" t="s">
        <v>1108</v>
      </c>
      <c r="E11751" s="111" t="s">
        <v>1597</v>
      </c>
      <c r="F11751" s="151"/>
    </row>
    <row r="11752" spans="2:6" s="116" customFormat="1" ht="15.75" customHeight="1">
      <c r="B11752" s="121" t="s">
        <v>1781</v>
      </c>
      <c r="C11752" s="118" t="s">
        <v>40</v>
      </c>
      <c r="D11752" s="119" t="s">
        <v>43</v>
      </c>
      <c r="E11752" s="243" t="s">
        <v>1607</v>
      </c>
      <c r="F11752" s="151"/>
    </row>
    <row r="11753" spans="2:6" s="116" customFormat="1" ht="15.75" customHeight="1">
      <c r="B11753" s="121" t="s">
        <v>1781</v>
      </c>
      <c r="C11753" s="118" t="s">
        <v>40</v>
      </c>
      <c r="D11753" s="119" t="s">
        <v>43</v>
      </c>
      <c r="E11753" s="243" t="s">
        <v>1607</v>
      </c>
      <c r="F11753" s="151"/>
    </row>
    <row r="11754" spans="2:6" s="116" customFormat="1" ht="15.75" customHeight="1">
      <c r="B11754" s="121" t="s">
        <v>1781</v>
      </c>
      <c r="C11754" s="118" t="s">
        <v>40</v>
      </c>
      <c r="D11754" s="119" t="s">
        <v>43</v>
      </c>
      <c r="E11754" s="243" t="s">
        <v>1607</v>
      </c>
      <c r="F11754" s="151"/>
    </row>
    <row r="11755" spans="2:6" s="116" customFormat="1" ht="15.75" customHeight="1">
      <c r="B11755" s="121" t="s">
        <v>1781</v>
      </c>
      <c r="C11755" s="118" t="s">
        <v>155</v>
      </c>
      <c r="D11755" s="119" t="s">
        <v>1782</v>
      </c>
      <c r="E11755" s="243" t="s">
        <v>1607</v>
      </c>
      <c r="F11755" s="151"/>
    </row>
    <row r="11756" spans="2:6" s="116" customFormat="1" ht="15.75" customHeight="1">
      <c r="B11756" s="121" t="s">
        <v>1781</v>
      </c>
      <c r="C11756" s="118" t="s">
        <v>28</v>
      </c>
      <c r="D11756" s="119" t="s">
        <v>1287</v>
      </c>
      <c r="E11756" s="243" t="s">
        <v>1607</v>
      </c>
      <c r="F11756" s="151"/>
    </row>
    <row r="11757" spans="2:6" s="116" customFormat="1" ht="15.75" customHeight="1">
      <c r="B11757" s="121" t="s">
        <v>1781</v>
      </c>
      <c r="C11757" s="118" t="s">
        <v>28</v>
      </c>
      <c r="D11757" s="119" t="s">
        <v>1118</v>
      </c>
      <c r="E11757" s="243" t="s">
        <v>1607</v>
      </c>
      <c r="F11757" s="151"/>
    </row>
    <row r="11758" spans="2:6" s="116" customFormat="1" ht="15.75" customHeight="1">
      <c r="B11758" s="121" t="s">
        <v>1781</v>
      </c>
      <c r="C11758" s="118" t="s">
        <v>40</v>
      </c>
      <c r="D11758" s="119" t="s">
        <v>180</v>
      </c>
      <c r="E11758" s="243" t="s">
        <v>1607</v>
      </c>
      <c r="F11758" s="151"/>
    </row>
    <row r="11759" spans="2:6" s="116" customFormat="1" ht="15.75" customHeight="1">
      <c r="B11759" s="121" t="s">
        <v>1781</v>
      </c>
      <c r="C11759" s="118" t="s">
        <v>40</v>
      </c>
      <c r="D11759" s="119" t="s">
        <v>180</v>
      </c>
      <c r="E11759" s="243" t="s">
        <v>1607</v>
      </c>
      <c r="F11759" s="151"/>
    </row>
    <row r="11760" spans="2:6" s="116" customFormat="1" ht="15.75" customHeight="1">
      <c r="B11760" s="121" t="s">
        <v>1781</v>
      </c>
      <c r="C11760" s="118" t="s">
        <v>40</v>
      </c>
      <c r="D11760" s="119" t="s">
        <v>43</v>
      </c>
      <c r="E11760" s="243" t="s">
        <v>1607</v>
      </c>
      <c r="F11760" s="151"/>
    </row>
    <row r="11761" spans="2:6" s="116" customFormat="1" ht="15.75" customHeight="1">
      <c r="B11761" s="121" t="s">
        <v>1781</v>
      </c>
      <c r="C11761" s="118" t="s">
        <v>94</v>
      </c>
      <c r="D11761" s="119" t="s">
        <v>1316</v>
      </c>
      <c r="E11761" s="243" t="s">
        <v>1607</v>
      </c>
      <c r="F11761" s="151"/>
    </row>
    <row r="11762" spans="2:6" s="116" customFormat="1" ht="15.75" customHeight="1">
      <c r="B11762" s="121" t="s">
        <v>1781</v>
      </c>
      <c r="C11762" s="118" t="s">
        <v>184</v>
      </c>
      <c r="D11762" s="119" t="s">
        <v>62</v>
      </c>
      <c r="E11762" s="243" t="s">
        <v>1607</v>
      </c>
      <c r="F11762" s="151"/>
    </row>
    <row r="11763" spans="2:6" s="116" customFormat="1" ht="15.75" customHeight="1">
      <c r="B11763" s="121" t="s">
        <v>1781</v>
      </c>
      <c r="C11763" s="118" t="s">
        <v>18</v>
      </c>
      <c r="D11763" s="119" t="s">
        <v>112</v>
      </c>
      <c r="E11763" s="243" t="s">
        <v>1607</v>
      </c>
      <c r="F11763" s="151"/>
    </row>
    <row r="11764" spans="2:6" s="116" customFormat="1" ht="15.75" customHeight="1">
      <c r="B11764" s="121" t="s">
        <v>1781</v>
      </c>
      <c r="C11764" s="118" t="s">
        <v>184</v>
      </c>
      <c r="D11764" s="119" t="s">
        <v>2545</v>
      </c>
      <c r="E11764" s="243" t="s">
        <v>1607</v>
      </c>
      <c r="F11764" s="151"/>
    </row>
    <row r="11765" spans="2:6" s="116" customFormat="1" ht="15.75" customHeight="1">
      <c r="B11765" s="121" t="s">
        <v>1781</v>
      </c>
      <c r="C11765" s="118" t="s">
        <v>2</v>
      </c>
      <c r="D11765" s="119" t="s">
        <v>182</v>
      </c>
      <c r="E11765" s="243" t="s">
        <v>1607</v>
      </c>
      <c r="F11765" s="151"/>
    </row>
    <row r="11766" spans="2:6" s="116" customFormat="1" ht="15.75" customHeight="1">
      <c r="B11766" s="121" t="s">
        <v>1781</v>
      </c>
      <c r="C11766" s="118" t="s">
        <v>184</v>
      </c>
      <c r="D11766" s="119" t="s">
        <v>2544</v>
      </c>
      <c r="E11766" s="120" t="s">
        <v>1600</v>
      </c>
      <c r="F11766" s="151"/>
    </row>
    <row r="11767" spans="2:6" s="116" customFormat="1" ht="15.75" customHeight="1">
      <c r="B11767" s="121" t="s">
        <v>1781</v>
      </c>
      <c r="C11767" s="118" t="s">
        <v>40</v>
      </c>
      <c r="D11767" s="119" t="s">
        <v>180</v>
      </c>
      <c r="E11767" s="120" t="s">
        <v>1600</v>
      </c>
      <c r="F11767" s="151"/>
    </row>
    <row r="11768" spans="2:6" s="116" customFormat="1" ht="15.75" customHeight="1">
      <c r="B11768" s="121" t="s">
        <v>1781</v>
      </c>
      <c r="C11768" s="118" t="s">
        <v>40</v>
      </c>
      <c r="D11768" s="119" t="s">
        <v>180</v>
      </c>
      <c r="E11768" s="120" t="s">
        <v>1600</v>
      </c>
      <c r="F11768" s="151"/>
    </row>
    <row r="11769" spans="2:6" s="116" customFormat="1" ht="15.75" customHeight="1">
      <c r="B11769" s="121" t="s">
        <v>1781</v>
      </c>
      <c r="C11769" s="118" t="s">
        <v>40</v>
      </c>
      <c r="D11769" s="119" t="s">
        <v>1349</v>
      </c>
      <c r="E11769" s="117" t="s">
        <v>1600</v>
      </c>
      <c r="F11769" s="151"/>
    </row>
    <row r="11770" spans="2:6" s="116" customFormat="1" ht="15.75" customHeight="1">
      <c r="B11770" s="121" t="s">
        <v>1781</v>
      </c>
      <c r="C11770" s="118" t="s">
        <v>40</v>
      </c>
      <c r="D11770" s="119" t="s">
        <v>43</v>
      </c>
      <c r="E11770" s="117" t="s">
        <v>1600</v>
      </c>
      <c r="F11770" s="151"/>
    </row>
    <row r="11771" spans="2:6" s="116" customFormat="1" ht="15.75" customHeight="1">
      <c r="B11771" s="121" t="s">
        <v>1781</v>
      </c>
      <c r="C11771" s="118" t="s">
        <v>184</v>
      </c>
      <c r="D11771" s="119" t="s">
        <v>2550</v>
      </c>
      <c r="E11771" s="117" t="s">
        <v>1600</v>
      </c>
      <c r="F11771" s="151"/>
    </row>
    <row r="11772" spans="2:6" s="116" customFormat="1" ht="15.75" customHeight="1">
      <c r="B11772" s="121" t="s">
        <v>1781</v>
      </c>
      <c r="C11772" s="118" t="s">
        <v>40</v>
      </c>
      <c r="D11772" s="119" t="s">
        <v>180</v>
      </c>
      <c r="E11772" s="120" t="s">
        <v>1600</v>
      </c>
      <c r="F11772" s="151"/>
    </row>
    <row r="11773" spans="2:6" s="116" customFormat="1" ht="15.75" customHeight="1">
      <c r="B11773" s="121" t="s">
        <v>1781</v>
      </c>
      <c r="C11773" s="118" t="s">
        <v>28</v>
      </c>
      <c r="D11773" s="119" t="s">
        <v>1277</v>
      </c>
      <c r="E11773" s="117" t="s">
        <v>1600</v>
      </c>
      <c r="F11773" s="151"/>
    </row>
    <row r="11774" spans="2:6" s="116" customFormat="1" ht="15.75" customHeight="1">
      <c r="B11774" s="121" t="s">
        <v>1781</v>
      </c>
      <c r="C11774" s="118" t="s">
        <v>28</v>
      </c>
      <c r="D11774" s="119" t="s">
        <v>549</v>
      </c>
      <c r="E11774" s="120" t="s">
        <v>1600</v>
      </c>
      <c r="F11774" s="151"/>
    </row>
    <row r="11775" spans="2:6" s="116" customFormat="1" ht="15.75" customHeight="1">
      <c r="B11775" s="121" t="s">
        <v>1781</v>
      </c>
      <c r="C11775" s="118" t="s">
        <v>40</v>
      </c>
      <c r="D11775" s="119" t="s">
        <v>43</v>
      </c>
      <c r="E11775" s="111" t="s">
        <v>1600</v>
      </c>
      <c r="F11775" s="151"/>
    </row>
    <row r="11776" spans="2:6" s="116" customFormat="1" ht="15.75" customHeight="1">
      <c r="B11776" s="121" t="s">
        <v>1781</v>
      </c>
      <c r="C11776" s="118" t="s">
        <v>40</v>
      </c>
      <c r="D11776" s="119" t="s">
        <v>180</v>
      </c>
      <c r="E11776" s="120" t="s">
        <v>1655</v>
      </c>
      <c r="F11776" s="151"/>
    </row>
    <row r="11777" spans="2:6" s="116" customFormat="1" ht="15.75" customHeight="1">
      <c r="B11777" s="121" t="s">
        <v>1781</v>
      </c>
      <c r="C11777" s="118" t="s">
        <v>184</v>
      </c>
      <c r="D11777" s="119" t="s">
        <v>2544</v>
      </c>
      <c r="E11777" s="120" t="s">
        <v>1655</v>
      </c>
      <c r="F11777" s="151"/>
    </row>
    <row r="11778" spans="2:6" s="116" customFormat="1" ht="15.75" customHeight="1">
      <c r="B11778" s="121" t="s">
        <v>1781</v>
      </c>
      <c r="C11778" s="118" t="s">
        <v>40</v>
      </c>
      <c r="D11778" s="119" t="s">
        <v>43</v>
      </c>
      <c r="E11778" s="120" t="s">
        <v>1655</v>
      </c>
      <c r="F11778" s="151"/>
    </row>
    <row r="11779" spans="2:6" s="116" customFormat="1" ht="15.75" customHeight="1">
      <c r="B11779" s="121" t="s">
        <v>1781</v>
      </c>
      <c r="C11779" s="118" t="s">
        <v>40</v>
      </c>
      <c r="D11779" s="119" t="s">
        <v>180</v>
      </c>
      <c r="E11779" s="120" t="s">
        <v>1655</v>
      </c>
      <c r="F11779" s="151"/>
    </row>
    <row r="11780" spans="2:6" s="116" customFormat="1" ht="15.75" customHeight="1">
      <c r="B11780" s="121" t="s">
        <v>1781</v>
      </c>
      <c r="C11780" s="118" t="s">
        <v>40</v>
      </c>
      <c r="D11780" s="119" t="s">
        <v>180</v>
      </c>
      <c r="E11780" s="120" t="s">
        <v>1655</v>
      </c>
      <c r="F11780" s="151"/>
    </row>
    <row r="11781" spans="2:6" s="116" customFormat="1" ht="15.75" customHeight="1">
      <c r="B11781" s="121" t="s">
        <v>1781</v>
      </c>
      <c r="C11781" s="118" t="s">
        <v>28</v>
      </c>
      <c r="D11781" s="119" t="s">
        <v>1783</v>
      </c>
      <c r="E11781" s="120" t="s">
        <v>1655</v>
      </c>
      <c r="F11781" s="151"/>
    </row>
    <row r="11782" spans="2:6" s="116" customFormat="1" ht="15.75" customHeight="1">
      <c r="B11782" s="121" t="s">
        <v>1781</v>
      </c>
      <c r="C11782" s="118" t="s">
        <v>40</v>
      </c>
      <c r="D11782" s="119" t="s">
        <v>43</v>
      </c>
      <c r="E11782" s="120" t="s">
        <v>1655</v>
      </c>
      <c r="F11782" s="151"/>
    </row>
    <row r="11783" spans="2:6" s="116" customFormat="1" ht="15.75" customHeight="1">
      <c r="B11783" s="121" t="s">
        <v>1781</v>
      </c>
      <c r="C11783" s="118" t="s">
        <v>40</v>
      </c>
      <c r="D11783" s="119" t="s">
        <v>43</v>
      </c>
      <c r="E11783" s="120" t="s">
        <v>1655</v>
      </c>
      <c r="F11783" s="151"/>
    </row>
    <row r="11784" spans="2:6" s="116" customFormat="1" ht="15.75" customHeight="1">
      <c r="B11784" s="121" t="s">
        <v>1781</v>
      </c>
      <c r="C11784" s="118" t="s">
        <v>155</v>
      </c>
      <c r="D11784" s="119" t="s">
        <v>1782</v>
      </c>
      <c r="E11784" s="120" t="s">
        <v>1655</v>
      </c>
      <c r="F11784" s="151"/>
    </row>
    <row r="11785" spans="2:6" s="116" customFormat="1" ht="15.75" customHeight="1">
      <c r="B11785" s="121" t="s">
        <v>1781</v>
      </c>
      <c r="C11785" s="118" t="s">
        <v>28</v>
      </c>
      <c r="D11785" s="119" t="s">
        <v>1287</v>
      </c>
      <c r="E11785" s="120" t="s">
        <v>1655</v>
      </c>
      <c r="F11785" s="151"/>
    </row>
    <row r="11786" spans="2:6" s="116" customFormat="1" ht="15.75" customHeight="1">
      <c r="B11786" s="121" t="s">
        <v>1778</v>
      </c>
      <c r="C11786" s="118" t="s">
        <v>40</v>
      </c>
      <c r="D11786" s="119" t="s">
        <v>180</v>
      </c>
      <c r="E11786" s="120" t="s">
        <v>1655</v>
      </c>
      <c r="F11786" s="151"/>
    </row>
    <row r="11787" spans="2:6" s="116" customFormat="1" ht="15.75" customHeight="1">
      <c r="B11787" s="121" t="s">
        <v>1778</v>
      </c>
      <c r="C11787" s="118" t="s">
        <v>40</v>
      </c>
      <c r="D11787" s="119" t="s">
        <v>180</v>
      </c>
      <c r="E11787" s="120" t="s">
        <v>1655</v>
      </c>
      <c r="F11787" s="151"/>
    </row>
    <row r="11788" spans="2:6" s="116" customFormat="1" ht="15.75" customHeight="1">
      <c r="B11788" s="121" t="s">
        <v>1778</v>
      </c>
      <c r="C11788" s="118" t="s">
        <v>155</v>
      </c>
      <c r="D11788" s="119" t="s">
        <v>1246</v>
      </c>
      <c r="E11788" s="120" t="s">
        <v>1655</v>
      </c>
      <c r="F11788" s="151"/>
    </row>
    <row r="11789" spans="2:6" s="116" customFormat="1" ht="15.75" customHeight="1">
      <c r="B11789" s="121" t="s">
        <v>1778</v>
      </c>
      <c r="C11789" s="118" t="s">
        <v>28</v>
      </c>
      <c r="D11789" s="119" t="s">
        <v>107</v>
      </c>
      <c r="E11789" s="120" t="s">
        <v>1655</v>
      </c>
      <c r="F11789" s="151"/>
    </row>
    <row r="11790" spans="2:6" s="116" customFormat="1" ht="15.75" customHeight="1">
      <c r="B11790" s="121" t="s">
        <v>1778</v>
      </c>
      <c r="C11790" s="118" t="s">
        <v>40</v>
      </c>
      <c r="D11790" s="119" t="s">
        <v>43</v>
      </c>
      <c r="E11790" s="120" t="s">
        <v>1655</v>
      </c>
      <c r="F11790" s="151"/>
    </row>
    <row r="11791" spans="2:6" s="116" customFormat="1" ht="15.75" customHeight="1">
      <c r="B11791" s="121" t="s">
        <v>1778</v>
      </c>
      <c r="C11791" s="118" t="s">
        <v>40</v>
      </c>
      <c r="D11791" s="119" t="s">
        <v>180</v>
      </c>
      <c r="E11791" s="120" t="s">
        <v>1655</v>
      </c>
      <c r="F11791" s="151"/>
    </row>
    <row r="11792" spans="2:6" s="116" customFormat="1" ht="15.75" customHeight="1">
      <c r="B11792" s="121" t="s">
        <v>1778</v>
      </c>
      <c r="C11792" s="118" t="s">
        <v>40</v>
      </c>
      <c r="D11792" s="119" t="s">
        <v>180</v>
      </c>
      <c r="E11792" s="120" t="s">
        <v>1600</v>
      </c>
      <c r="F11792" s="151"/>
    </row>
    <row r="11793" spans="2:6" s="116" customFormat="1" ht="15.75" customHeight="1">
      <c r="B11793" s="121" t="s">
        <v>1778</v>
      </c>
      <c r="C11793" s="118" t="s">
        <v>40</v>
      </c>
      <c r="D11793" s="119" t="s">
        <v>43</v>
      </c>
      <c r="E11793" s="120" t="s">
        <v>1600</v>
      </c>
      <c r="F11793" s="151"/>
    </row>
    <row r="11794" spans="2:6" s="116" customFormat="1" ht="15.75" customHeight="1">
      <c r="B11794" s="121" t="s">
        <v>1778</v>
      </c>
      <c r="C11794" s="118" t="s">
        <v>2</v>
      </c>
      <c r="D11794" s="119" t="s">
        <v>1779</v>
      </c>
      <c r="E11794" s="120" t="s">
        <v>1600</v>
      </c>
      <c r="F11794" s="151"/>
    </row>
    <row r="11795" spans="2:6" s="116" customFormat="1" ht="15.75" customHeight="1">
      <c r="B11795" s="121" t="s">
        <v>1778</v>
      </c>
      <c r="C11795" s="118" t="s">
        <v>94</v>
      </c>
      <c r="D11795" s="119" t="s">
        <v>1108</v>
      </c>
      <c r="E11795" s="117" t="s">
        <v>1600</v>
      </c>
      <c r="F11795" s="151"/>
    </row>
    <row r="11796" spans="2:6" s="116" customFormat="1" ht="15.75" customHeight="1">
      <c r="B11796" s="121" t="s">
        <v>1778</v>
      </c>
      <c r="C11796" s="118" t="s">
        <v>40</v>
      </c>
      <c r="D11796" s="119" t="s">
        <v>180</v>
      </c>
      <c r="E11796" s="117" t="s">
        <v>1600</v>
      </c>
      <c r="F11796" s="151"/>
    </row>
    <row r="11797" spans="2:6" s="116" customFormat="1" ht="15.75" customHeight="1">
      <c r="B11797" s="121" t="s">
        <v>1778</v>
      </c>
      <c r="C11797" s="118" t="s">
        <v>94</v>
      </c>
      <c r="D11797" s="119" t="s">
        <v>1108</v>
      </c>
      <c r="E11797" s="117" t="s">
        <v>1600</v>
      </c>
      <c r="F11797" s="151"/>
    </row>
    <row r="11798" spans="2:6" s="116" customFormat="1" ht="15.75" customHeight="1">
      <c r="B11798" s="121" t="s">
        <v>1778</v>
      </c>
      <c r="C11798" s="118" t="s">
        <v>28</v>
      </c>
      <c r="D11798" s="119" t="s">
        <v>1277</v>
      </c>
      <c r="E11798" s="120" t="s">
        <v>1600</v>
      </c>
      <c r="F11798" s="151"/>
    </row>
    <row r="11799" spans="2:6" s="116" customFormat="1" ht="15.75" customHeight="1">
      <c r="B11799" s="121" t="s">
        <v>1778</v>
      </c>
      <c r="C11799" s="118" t="s">
        <v>18</v>
      </c>
      <c r="D11799" s="119" t="s">
        <v>1248</v>
      </c>
      <c r="E11799" s="117" t="s">
        <v>1600</v>
      </c>
      <c r="F11799" s="151"/>
    </row>
    <row r="11800" spans="2:6" s="116" customFormat="1" ht="15.75" customHeight="1">
      <c r="B11800" s="121" t="s">
        <v>1778</v>
      </c>
      <c r="C11800" s="118" t="s">
        <v>40</v>
      </c>
      <c r="D11800" s="119" t="s">
        <v>1218</v>
      </c>
      <c r="E11800" s="120" t="s">
        <v>1600</v>
      </c>
      <c r="F11800" s="151"/>
    </row>
    <row r="11801" spans="2:6" s="116" customFormat="1" ht="15.75" customHeight="1">
      <c r="B11801" s="121" t="s">
        <v>1778</v>
      </c>
      <c r="C11801" s="118" t="s">
        <v>40</v>
      </c>
      <c r="D11801" s="119" t="s">
        <v>180</v>
      </c>
      <c r="E11801" s="111" t="s">
        <v>1600</v>
      </c>
      <c r="F11801" s="151"/>
    </row>
    <row r="11802" spans="2:6" s="116" customFormat="1" ht="15.75" customHeight="1">
      <c r="B11802" s="121" t="s">
        <v>1778</v>
      </c>
      <c r="C11802" s="118" t="s">
        <v>40</v>
      </c>
      <c r="D11802" s="119" t="s">
        <v>43</v>
      </c>
      <c r="E11802" s="112" t="s">
        <v>1600</v>
      </c>
      <c r="F11802" s="151"/>
    </row>
    <row r="11803" spans="2:6" s="116" customFormat="1" ht="15.75" customHeight="1">
      <c r="B11803" s="121" t="s">
        <v>1778</v>
      </c>
      <c r="C11803" s="118" t="s">
        <v>184</v>
      </c>
      <c r="D11803" s="119" t="s">
        <v>2550</v>
      </c>
      <c r="E11803" s="112" t="s">
        <v>1600</v>
      </c>
      <c r="F11803" s="151"/>
    </row>
    <row r="11804" spans="2:6" s="116" customFormat="1" ht="15.75" customHeight="1">
      <c r="B11804" s="121" t="s">
        <v>1778</v>
      </c>
      <c r="C11804" s="118" t="s">
        <v>40</v>
      </c>
      <c r="D11804" s="118" t="s">
        <v>1402</v>
      </c>
      <c r="E11804" s="111" t="s">
        <v>1597</v>
      </c>
      <c r="F11804" s="151"/>
    </row>
    <row r="11805" spans="2:6" s="116" customFormat="1" ht="15.75" customHeight="1">
      <c r="B11805" s="121" t="s">
        <v>1778</v>
      </c>
      <c r="C11805" s="118" t="s">
        <v>40</v>
      </c>
      <c r="D11805" s="118" t="s">
        <v>43</v>
      </c>
      <c r="E11805" s="111" t="s">
        <v>1597</v>
      </c>
      <c r="F11805" s="151"/>
    </row>
    <row r="11806" spans="2:6" s="116" customFormat="1" ht="15.75" customHeight="1">
      <c r="B11806" s="121" t="s">
        <v>1778</v>
      </c>
      <c r="C11806" s="118" t="s">
        <v>2</v>
      </c>
      <c r="D11806" s="118" t="s">
        <v>1780</v>
      </c>
      <c r="E11806" s="111" t="s">
        <v>1597</v>
      </c>
      <c r="F11806" s="151"/>
    </row>
    <row r="11807" spans="2:6" s="116" customFormat="1" ht="15.75" customHeight="1">
      <c r="B11807" s="121" t="s">
        <v>1778</v>
      </c>
      <c r="C11807" s="118" t="s">
        <v>2</v>
      </c>
      <c r="D11807" s="118" t="s">
        <v>106</v>
      </c>
      <c r="E11807" s="111" t="s">
        <v>1597</v>
      </c>
      <c r="F11807" s="151"/>
    </row>
    <row r="11808" spans="2:6" s="116" customFormat="1" ht="15.75" customHeight="1">
      <c r="B11808" s="121" t="s">
        <v>1778</v>
      </c>
      <c r="C11808" s="118" t="s">
        <v>28</v>
      </c>
      <c r="D11808" s="118" t="s">
        <v>1277</v>
      </c>
      <c r="E11808" s="111" t="s">
        <v>1597</v>
      </c>
      <c r="F11808" s="151"/>
    </row>
    <row r="11809" spans="2:6" s="116" customFormat="1" ht="15.75" customHeight="1">
      <c r="B11809" s="121" t="s">
        <v>1778</v>
      </c>
      <c r="C11809" s="118" t="s">
        <v>40</v>
      </c>
      <c r="D11809" s="118" t="s">
        <v>180</v>
      </c>
      <c r="E11809" s="111" t="s">
        <v>1597</v>
      </c>
      <c r="F11809" s="151"/>
    </row>
    <row r="11810" spans="2:6" s="116" customFormat="1" ht="15.75" customHeight="1">
      <c r="B11810" s="121" t="s">
        <v>1778</v>
      </c>
      <c r="C11810" s="118" t="s">
        <v>28</v>
      </c>
      <c r="D11810" s="119" t="s">
        <v>107</v>
      </c>
      <c r="E11810" s="111" t="s">
        <v>1597</v>
      </c>
      <c r="F11810" s="151"/>
    </row>
    <row r="11811" spans="2:6" s="116" customFormat="1" ht="15.75" customHeight="1">
      <c r="B11811" s="121" t="s">
        <v>1778</v>
      </c>
      <c r="C11811" s="107" t="s">
        <v>184</v>
      </c>
      <c r="D11811" s="6" t="s">
        <v>2550</v>
      </c>
      <c r="E11811" s="111" t="s">
        <v>1597</v>
      </c>
      <c r="F11811" s="151"/>
    </row>
    <row r="11812" spans="2:6" s="116" customFormat="1" ht="15.75" customHeight="1">
      <c r="B11812" s="121" t="s">
        <v>1778</v>
      </c>
      <c r="C11812" s="107" t="s">
        <v>94</v>
      </c>
      <c r="D11812" s="6" t="s">
        <v>1108</v>
      </c>
      <c r="E11812" s="111" t="s">
        <v>1597</v>
      </c>
      <c r="F11812" s="151"/>
    </row>
    <row r="11813" spans="2:6" s="116" customFormat="1" ht="15.75" customHeight="1">
      <c r="B11813" s="121" t="s">
        <v>1784</v>
      </c>
      <c r="C11813" s="118" t="s">
        <v>40</v>
      </c>
      <c r="D11813" s="119" t="s">
        <v>180</v>
      </c>
      <c r="E11813" s="263" t="s">
        <v>1597</v>
      </c>
      <c r="F11813" s="151"/>
    </row>
    <row r="11814" spans="2:6" s="116" customFormat="1" ht="15.75" customHeight="1">
      <c r="B11814" s="121" t="s">
        <v>1784</v>
      </c>
      <c r="C11814" s="118" t="s">
        <v>40</v>
      </c>
      <c r="D11814" s="119" t="s">
        <v>180</v>
      </c>
      <c r="E11814" s="263" t="s">
        <v>1597</v>
      </c>
      <c r="F11814" s="151"/>
    </row>
    <row r="11815" spans="2:6" s="116" customFormat="1" ht="15.75" customHeight="1">
      <c r="B11815" s="121" t="s">
        <v>1784</v>
      </c>
      <c r="C11815" s="118" t="s">
        <v>40</v>
      </c>
      <c r="D11815" s="119" t="s">
        <v>180</v>
      </c>
      <c r="E11815" s="263" t="s">
        <v>1597</v>
      </c>
      <c r="F11815" s="151"/>
    </row>
    <row r="11816" spans="2:6" s="116" customFormat="1" ht="15.75" customHeight="1">
      <c r="B11816" s="121" t="s">
        <v>1784</v>
      </c>
      <c r="C11816" s="118" t="s">
        <v>1306</v>
      </c>
      <c r="D11816" s="119" t="s">
        <v>1785</v>
      </c>
      <c r="E11816" s="263" t="s">
        <v>1597</v>
      </c>
      <c r="F11816" s="151"/>
    </row>
    <row r="11817" spans="2:6" s="116" customFormat="1" ht="15.75" customHeight="1">
      <c r="B11817" s="121" t="s">
        <v>1784</v>
      </c>
      <c r="C11817" s="118" t="s">
        <v>2</v>
      </c>
      <c r="D11817" s="119" t="s">
        <v>105</v>
      </c>
      <c r="E11817" s="263" t="s">
        <v>1597</v>
      </c>
      <c r="F11817" s="151"/>
    </row>
    <row r="11818" spans="2:6" s="116" customFormat="1" ht="15.75" customHeight="1">
      <c r="B11818" s="121" t="s">
        <v>1784</v>
      </c>
      <c r="C11818" s="118" t="s">
        <v>184</v>
      </c>
      <c r="D11818" s="119" t="s">
        <v>2546</v>
      </c>
      <c r="E11818" s="263" t="s">
        <v>1597</v>
      </c>
      <c r="F11818" s="151"/>
    </row>
    <row r="11819" spans="2:6" s="116" customFormat="1" ht="15.75" customHeight="1">
      <c r="B11819" s="121" t="s">
        <v>1784</v>
      </c>
      <c r="C11819" s="118" t="s">
        <v>2</v>
      </c>
      <c r="D11819" s="119" t="s">
        <v>1160</v>
      </c>
      <c r="E11819" s="263" t="s">
        <v>1597</v>
      </c>
      <c r="F11819" s="151"/>
    </row>
    <row r="11820" spans="2:6" s="116" customFormat="1" ht="15.75" customHeight="1">
      <c r="B11820" s="121" t="s">
        <v>1784</v>
      </c>
      <c r="C11820" s="118" t="s">
        <v>28</v>
      </c>
      <c r="D11820" s="119" t="s">
        <v>1287</v>
      </c>
      <c r="E11820" s="263" t="s">
        <v>1597</v>
      </c>
      <c r="F11820" s="151"/>
    </row>
    <row r="11821" spans="2:6" s="116" customFormat="1" ht="15.75" customHeight="1">
      <c r="B11821" s="121" t="s">
        <v>1784</v>
      </c>
      <c r="C11821" s="118" t="s">
        <v>28</v>
      </c>
      <c r="D11821" s="118" t="s">
        <v>107</v>
      </c>
      <c r="E11821" s="263" t="s">
        <v>1597</v>
      </c>
      <c r="F11821" s="151"/>
    </row>
    <row r="11822" spans="2:6" s="116" customFormat="1" ht="15.75" customHeight="1">
      <c r="B11822" s="121" t="s">
        <v>1784</v>
      </c>
      <c r="C11822" s="118" t="s">
        <v>2</v>
      </c>
      <c r="D11822" s="119" t="s">
        <v>182</v>
      </c>
      <c r="E11822" s="263" t="s">
        <v>1597</v>
      </c>
      <c r="F11822" s="151"/>
    </row>
    <row r="11823" spans="2:6" s="116" customFormat="1" ht="15.75" customHeight="1">
      <c r="B11823" s="121" t="s">
        <v>1784</v>
      </c>
      <c r="C11823" s="118" t="s">
        <v>28</v>
      </c>
      <c r="D11823" s="119" t="s">
        <v>1187</v>
      </c>
      <c r="E11823" s="263" t="s">
        <v>1597</v>
      </c>
      <c r="F11823" s="151"/>
    </row>
    <row r="11824" spans="2:6" s="116" customFormat="1" ht="15.75" customHeight="1">
      <c r="B11824" s="121" t="s">
        <v>1784</v>
      </c>
      <c r="C11824" s="118" t="s">
        <v>28</v>
      </c>
      <c r="D11824" s="119" t="s">
        <v>1277</v>
      </c>
      <c r="E11824" s="120" t="s">
        <v>1600</v>
      </c>
      <c r="F11824" s="151"/>
    </row>
    <row r="11825" spans="2:6" s="116" customFormat="1" ht="15.75" customHeight="1">
      <c r="B11825" s="121" t="s">
        <v>1784</v>
      </c>
      <c r="C11825" s="118" t="s">
        <v>1786</v>
      </c>
      <c r="D11825" s="119" t="s">
        <v>1787</v>
      </c>
      <c r="E11825" s="120" t="s">
        <v>1600</v>
      </c>
      <c r="F11825" s="151"/>
    </row>
    <row r="11826" spans="2:6" s="116" customFormat="1" ht="15.75" customHeight="1">
      <c r="B11826" s="121" t="s">
        <v>1784</v>
      </c>
      <c r="C11826" s="118" t="s">
        <v>28</v>
      </c>
      <c r="D11826" s="119" t="s">
        <v>1106</v>
      </c>
      <c r="E11826" s="120" t="s">
        <v>1600</v>
      </c>
      <c r="F11826" s="151"/>
    </row>
    <row r="11827" spans="2:6" s="116" customFormat="1" ht="15.75" customHeight="1">
      <c r="B11827" s="121" t="s">
        <v>1784</v>
      </c>
      <c r="C11827" s="118" t="s">
        <v>1306</v>
      </c>
      <c r="D11827" s="119" t="s">
        <v>1788</v>
      </c>
      <c r="E11827" s="117" t="s">
        <v>1600</v>
      </c>
      <c r="F11827" s="151"/>
    </row>
    <row r="11828" spans="2:6" s="116" customFormat="1" ht="15.75" customHeight="1">
      <c r="B11828" s="121" t="s">
        <v>1784</v>
      </c>
      <c r="C11828" s="118" t="s">
        <v>40</v>
      </c>
      <c r="D11828" s="119" t="s">
        <v>43</v>
      </c>
      <c r="E11828" s="117" t="s">
        <v>1600</v>
      </c>
      <c r="F11828" s="151"/>
    </row>
    <row r="11829" spans="2:6" s="116" customFormat="1" ht="15.75" customHeight="1">
      <c r="B11829" s="121" t="s">
        <v>1784</v>
      </c>
      <c r="C11829" s="118" t="s">
        <v>392</v>
      </c>
      <c r="D11829" s="119" t="s">
        <v>1115</v>
      </c>
      <c r="E11829" s="117" t="s">
        <v>1600</v>
      </c>
      <c r="F11829" s="151"/>
    </row>
    <row r="11830" spans="2:6" s="116" customFormat="1" ht="15.75" customHeight="1">
      <c r="B11830" s="121" t="s">
        <v>1784</v>
      </c>
      <c r="C11830" s="118" t="s">
        <v>40</v>
      </c>
      <c r="D11830" s="119" t="s">
        <v>43</v>
      </c>
      <c r="E11830" s="120" t="s">
        <v>1600</v>
      </c>
      <c r="F11830" s="151"/>
    </row>
    <row r="11831" spans="2:6" s="116" customFormat="1" ht="15.75" customHeight="1">
      <c r="B11831" s="121" t="s">
        <v>1784</v>
      </c>
      <c r="C11831" s="118" t="s">
        <v>28</v>
      </c>
      <c r="D11831" s="119" t="s">
        <v>1106</v>
      </c>
      <c r="E11831" s="117" t="s">
        <v>1600</v>
      </c>
      <c r="F11831" s="151"/>
    </row>
    <row r="11832" spans="2:6" s="116" customFormat="1" ht="15.75" customHeight="1">
      <c r="B11832" s="121" t="s">
        <v>1784</v>
      </c>
      <c r="C11832" s="118" t="s">
        <v>40</v>
      </c>
      <c r="D11832" s="119" t="s">
        <v>180</v>
      </c>
      <c r="E11832" s="120" t="s">
        <v>1600</v>
      </c>
      <c r="F11832" s="151"/>
    </row>
    <row r="11833" spans="2:6" s="116" customFormat="1" ht="15.75" customHeight="1">
      <c r="B11833" s="121" t="s">
        <v>1784</v>
      </c>
      <c r="C11833" s="118" t="s">
        <v>392</v>
      </c>
      <c r="D11833" s="119" t="s">
        <v>1115</v>
      </c>
      <c r="E11833" s="111" t="s">
        <v>1600</v>
      </c>
      <c r="F11833" s="151"/>
    </row>
    <row r="11834" spans="2:6" s="116" customFormat="1" ht="15.75" customHeight="1">
      <c r="B11834" s="121" t="s">
        <v>1784</v>
      </c>
      <c r="C11834" s="118" t="s">
        <v>40</v>
      </c>
      <c r="D11834" s="119" t="s">
        <v>1349</v>
      </c>
      <c r="E11834" s="112" t="s">
        <v>1600</v>
      </c>
      <c r="F11834" s="151"/>
    </row>
    <row r="11835" spans="2:6" s="116" customFormat="1" ht="15.75" customHeight="1">
      <c r="B11835" s="121" t="s">
        <v>1784</v>
      </c>
      <c r="C11835" s="118" t="s">
        <v>2</v>
      </c>
      <c r="D11835" s="119" t="s">
        <v>182</v>
      </c>
      <c r="E11835" s="112" t="s">
        <v>1600</v>
      </c>
      <c r="F11835" s="151"/>
    </row>
    <row r="11836" spans="2:6" s="116" customFormat="1" ht="15.75" customHeight="1">
      <c r="B11836" s="121" t="s">
        <v>1784</v>
      </c>
      <c r="C11836" s="118" t="s">
        <v>184</v>
      </c>
      <c r="D11836" s="119" t="s">
        <v>2550</v>
      </c>
      <c r="E11836" s="250" t="s">
        <v>1600</v>
      </c>
      <c r="F11836" s="151"/>
    </row>
    <row r="11837" spans="2:6" s="116" customFormat="1" ht="15.75" customHeight="1">
      <c r="B11837" s="121" t="s">
        <v>1784</v>
      </c>
      <c r="C11837" s="118" t="s">
        <v>28</v>
      </c>
      <c r="D11837" s="119" t="s">
        <v>1277</v>
      </c>
      <c r="E11837" s="259" t="s">
        <v>1600</v>
      </c>
      <c r="F11837" s="151"/>
    </row>
    <row r="11838" spans="2:6" s="116" customFormat="1" ht="15.75" customHeight="1">
      <c r="B11838" s="121" t="s">
        <v>1784</v>
      </c>
      <c r="C11838" s="118" t="s">
        <v>1306</v>
      </c>
      <c r="D11838" s="118" t="s">
        <v>1789</v>
      </c>
      <c r="E11838" s="120" t="s">
        <v>1600</v>
      </c>
      <c r="F11838" s="151"/>
    </row>
    <row r="11839" spans="2:6" s="116" customFormat="1" ht="15.75" customHeight="1">
      <c r="B11839" s="121" t="s">
        <v>1784</v>
      </c>
      <c r="C11839" s="118" t="s">
        <v>28</v>
      </c>
      <c r="D11839" s="118" t="s">
        <v>107</v>
      </c>
      <c r="E11839" s="111" t="s">
        <v>1600</v>
      </c>
      <c r="F11839" s="151"/>
    </row>
    <row r="11840" spans="2:6" s="116" customFormat="1" ht="15.75" customHeight="1">
      <c r="B11840" s="121" t="s">
        <v>1784</v>
      </c>
      <c r="C11840" s="118" t="s">
        <v>28</v>
      </c>
      <c r="D11840" s="118" t="s">
        <v>107</v>
      </c>
      <c r="E11840" s="111" t="s">
        <v>1655</v>
      </c>
      <c r="F11840" s="151"/>
    </row>
    <row r="11841" spans="2:6" s="116" customFormat="1" ht="15.75" customHeight="1">
      <c r="B11841" s="121" t="s">
        <v>1784</v>
      </c>
      <c r="C11841" s="118" t="s">
        <v>40</v>
      </c>
      <c r="D11841" s="119" t="s">
        <v>180</v>
      </c>
      <c r="E11841" s="111" t="s">
        <v>1655</v>
      </c>
      <c r="F11841" s="151"/>
    </row>
    <row r="11842" spans="2:6" s="116" customFormat="1" ht="15.75" customHeight="1">
      <c r="B11842" s="121" t="s">
        <v>1784</v>
      </c>
      <c r="C11842" s="118" t="s">
        <v>40</v>
      </c>
      <c r="D11842" s="119" t="s">
        <v>180</v>
      </c>
      <c r="E11842" s="111" t="s">
        <v>1655</v>
      </c>
      <c r="F11842" s="151"/>
    </row>
    <row r="11843" spans="2:6" s="116" customFormat="1" ht="15.75" customHeight="1">
      <c r="B11843" s="121" t="s">
        <v>1784</v>
      </c>
      <c r="C11843" s="118" t="s">
        <v>40</v>
      </c>
      <c r="D11843" s="119" t="s">
        <v>1581</v>
      </c>
      <c r="E11843" s="111" t="s">
        <v>1655</v>
      </c>
      <c r="F11843" s="151"/>
    </row>
    <row r="11844" spans="2:6" s="116" customFormat="1" ht="15.75" customHeight="1">
      <c r="B11844" s="121" t="s">
        <v>1784</v>
      </c>
      <c r="C11844" s="118" t="s">
        <v>28</v>
      </c>
      <c r="D11844" s="119" t="s">
        <v>181</v>
      </c>
      <c r="E11844" s="111" t="s">
        <v>1655</v>
      </c>
      <c r="F11844" s="151"/>
    </row>
    <row r="11845" spans="2:6" s="116" customFormat="1" ht="15.75" customHeight="1">
      <c r="B11845" s="121" t="s">
        <v>1784</v>
      </c>
      <c r="C11845" s="118" t="s">
        <v>28</v>
      </c>
      <c r="D11845" s="119" t="s">
        <v>126</v>
      </c>
      <c r="E11845" s="111" t="s">
        <v>1655</v>
      </c>
      <c r="F11845" s="151"/>
    </row>
    <row r="11846" spans="2:6" s="116" customFormat="1" ht="15.75" customHeight="1">
      <c r="B11846" s="121" t="s">
        <v>1784</v>
      </c>
      <c r="C11846" s="118" t="s">
        <v>956</v>
      </c>
      <c r="D11846" s="119" t="s">
        <v>1775</v>
      </c>
      <c r="E11846" s="111" t="s">
        <v>1655</v>
      </c>
      <c r="F11846" s="151"/>
    </row>
    <row r="11847" spans="2:6" s="116" customFormat="1" ht="15.75" customHeight="1">
      <c r="B11847" s="121" t="s">
        <v>1784</v>
      </c>
      <c r="C11847" s="118" t="s">
        <v>184</v>
      </c>
      <c r="D11847" s="119" t="s">
        <v>184</v>
      </c>
      <c r="E11847" s="111" t="s">
        <v>1655</v>
      </c>
      <c r="F11847" s="151"/>
    </row>
    <row r="11848" spans="2:6" s="116" customFormat="1" ht="15.75" customHeight="1">
      <c r="B11848" s="121" t="s">
        <v>1784</v>
      </c>
      <c r="C11848" s="118" t="s">
        <v>28</v>
      </c>
      <c r="D11848" s="119" t="s">
        <v>1790</v>
      </c>
      <c r="E11848" s="111" t="s">
        <v>1655</v>
      </c>
      <c r="F11848" s="151"/>
    </row>
    <row r="11849" spans="2:6" s="116" customFormat="1" ht="15.75" customHeight="1">
      <c r="B11849" s="121" t="s">
        <v>1784</v>
      </c>
      <c r="C11849" s="118" t="s">
        <v>1280</v>
      </c>
      <c r="D11849" s="119" t="s">
        <v>1110</v>
      </c>
      <c r="E11849" s="111" t="s">
        <v>1655</v>
      </c>
      <c r="F11849" s="151"/>
    </row>
    <row r="11850" spans="2:6" s="116" customFormat="1" ht="15.75" customHeight="1">
      <c r="B11850" s="121" t="s">
        <v>1784</v>
      </c>
      <c r="C11850" s="118" t="s">
        <v>40</v>
      </c>
      <c r="D11850" s="119" t="s">
        <v>180</v>
      </c>
      <c r="E11850" s="111" t="s">
        <v>1655</v>
      </c>
      <c r="F11850" s="151"/>
    </row>
    <row r="11851" spans="2:6" s="116" customFormat="1" ht="15.75" customHeight="1">
      <c r="B11851" s="121" t="s">
        <v>1784</v>
      </c>
      <c r="C11851" s="118" t="s">
        <v>66</v>
      </c>
      <c r="D11851" s="119" t="s">
        <v>1791</v>
      </c>
      <c r="E11851" s="111" t="s">
        <v>1655</v>
      </c>
      <c r="F11851" s="151"/>
    </row>
    <row r="11852" spans="2:6" s="116" customFormat="1" ht="15.75" customHeight="1">
      <c r="B11852" s="121" t="s">
        <v>1784</v>
      </c>
      <c r="C11852" s="118" t="s">
        <v>2515</v>
      </c>
      <c r="D11852" s="119" t="s">
        <v>1792</v>
      </c>
      <c r="E11852" s="111" t="s">
        <v>1655</v>
      </c>
      <c r="F11852" s="151"/>
    </row>
    <row r="11853" spans="2:6" s="116" customFormat="1" ht="15.75" customHeight="1">
      <c r="B11853" s="121" t="s">
        <v>1784</v>
      </c>
      <c r="C11853" s="118" t="s">
        <v>392</v>
      </c>
      <c r="D11853" s="119" t="s">
        <v>1115</v>
      </c>
      <c r="E11853" s="111" t="s">
        <v>1655</v>
      </c>
      <c r="F11853" s="151"/>
    </row>
    <row r="11854" spans="2:6" s="116" customFormat="1" ht="15.75" customHeight="1">
      <c r="B11854" s="121" t="s">
        <v>1795</v>
      </c>
      <c r="C11854" s="118" t="s">
        <v>184</v>
      </c>
      <c r="D11854" s="119" t="s">
        <v>2550</v>
      </c>
      <c r="E11854" s="243" t="s">
        <v>1597</v>
      </c>
      <c r="F11854" s="151"/>
    </row>
    <row r="11855" spans="2:6" s="116" customFormat="1" ht="15.75" customHeight="1">
      <c r="B11855" s="121" t="s">
        <v>1795</v>
      </c>
      <c r="C11855" s="118" t="s">
        <v>2</v>
      </c>
      <c r="D11855" s="119" t="s">
        <v>1632</v>
      </c>
      <c r="E11855" s="243" t="s">
        <v>1597</v>
      </c>
      <c r="F11855" s="151"/>
    </row>
    <row r="11856" spans="2:6" s="116" customFormat="1" ht="15.75" customHeight="1">
      <c r="B11856" s="121" t="s">
        <v>1795</v>
      </c>
      <c r="C11856" s="118" t="s">
        <v>28</v>
      </c>
      <c r="D11856" s="119" t="s">
        <v>1277</v>
      </c>
      <c r="E11856" s="243" t="s">
        <v>1597</v>
      </c>
      <c r="F11856" s="151"/>
    </row>
    <row r="11857" spans="2:6" s="116" customFormat="1" ht="15.75" customHeight="1">
      <c r="B11857" s="121" t="s">
        <v>1795</v>
      </c>
      <c r="C11857" s="118" t="s">
        <v>28</v>
      </c>
      <c r="D11857" s="119" t="s">
        <v>107</v>
      </c>
      <c r="E11857" s="243" t="s">
        <v>1597</v>
      </c>
      <c r="F11857" s="151"/>
    </row>
    <row r="11858" spans="2:6" s="116" customFormat="1" ht="15.75" customHeight="1">
      <c r="B11858" s="121" t="s">
        <v>1795</v>
      </c>
      <c r="C11858" s="118" t="s">
        <v>2</v>
      </c>
      <c r="D11858" s="119" t="s">
        <v>1145</v>
      </c>
      <c r="E11858" s="243" t="s">
        <v>1597</v>
      </c>
      <c r="F11858" s="151"/>
    </row>
    <row r="11859" spans="2:6" s="116" customFormat="1" ht="15.75" customHeight="1">
      <c r="B11859" s="121" t="s">
        <v>1795</v>
      </c>
      <c r="C11859" s="118" t="s">
        <v>40</v>
      </c>
      <c r="D11859" s="119" t="s">
        <v>180</v>
      </c>
      <c r="E11859" s="243" t="s">
        <v>1597</v>
      </c>
      <c r="F11859" s="151"/>
    </row>
    <row r="11860" spans="2:6" s="116" customFormat="1" ht="15.75" customHeight="1">
      <c r="B11860" s="121" t="s">
        <v>1795</v>
      </c>
      <c r="C11860" s="118" t="s">
        <v>40</v>
      </c>
      <c r="D11860" s="119" t="s">
        <v>180</v>
      </c>
      <c r="E11860" s="243" t="s">
        <v>1597</v>
      </c>
      <c r="F11860" s="151"/>
    </row>
    <row r="11861" spans="2:6" s="116" customFormat="1" ht="15.75" customHeight="1">
      <c r="B11861" s="121" t="s">
        <v>1795</v>
      </c>
      <c r="C11861" s="118" t="s">
        <v>322</v>
      </c>
      <c r="D11861" s="119" t="s">
        <v>1796</v>
      </c>
      <c r="E11861" s="243" t="s">
        <v>1597</v>
      </c>
      <c r="F11861" s="151"/>
    </row>
    <row r="11862" spans="2:6" s="116" customFormat="1" ht="15.75" customHeight="1">
      <c r="B11862" s="121" t="s">
        <v>1795</v>
      </c>
      <c r="C11862" s="118" t="s">
        <v>2</v>
      </c>
      <c r="D11862" s="119" t="s">
        <v>1380</v>
      </c>
      <c r="E11862" s="243" t="s">
        <v>1597</v>
      </c>
      <c r="F11862" s="151"/>
    </row>
    <row r="11863" spans="2:6" s="116" customFormat="1" ht="15.75" customHeight="1">
      <c r="B11863" s="121" t="s">
        <v>1795</v>
      </c>
      <c r="C11863" s="118" t="s">
        <v>40</v>
      </c>
      <c r="D11863" s="119" t="s">
        <v>43</v>
      </c>
      <c r="E11863" s="243" t="s">
        <v>1597</v>
      </c>
      <c r="F11863" s="151"/>
    </row>
    <row r="11864" spans="2:6" s="116" customFormat="1" ht="15.75" customHeight="1">
      <c r="B11864" s="121" t="s">
        <v>1795</v>
      </c>
      <c r="C11864" s="118" t="s">
        <v>40</v>
      </c>
      <c r="D11864" s="119" t="s">
        <v>43</v>
      </c>
      <c r="E11864" s="243" t="s">
        <v>1597</v>
      </c>
      <c r="F11864" s="151"/>
    </row>
    <row r="11865" spans="2:6" s="116" customFormat="1" ht="15.75" customHeight="1">
      <c r="B11865" s="121" t="s">
        <v>1795</v>
      </c>
      <c r="C11865" s="118" t="s">
        <v>40</v>
      </c>
      <c r="D11865" s="119" t="s">
        <v>1797</v>
      </c>
      <c r="E11865" s="243" t="s">
        <v>1597</v>
      </c>
      <c r="F11865" s="151"/>
    </row>
    <row r="11866" spans="2:6" s="116" customFormat="1" ht="15.75" customHeight="1">
      <c r="B11866" s="121" t="s">
        <v>1795</v>
      </c>
      <c r="C11866" s="118" t="s">
        <v>28</v>
      </c>
      <c r="D11866" s="119" t="s">
        <v>107</v>
      </c>
      <c r="E11866" s="243" t="s">
        <v>1597</v>
      </c>
      <c r="F11866" s="151"/>
    </row>
    <row r="11867" spans="2:6" s="116" customFormat="1" ht="15.75" customHeight="1">
      <c r="B11867" s="121" t="s">
        <v>1795</v>
      </c>
      <c r="C11867" s="118" t="s">
        <v>40</v>
      </c>
      <c r="D11867" s="119" t="s">
        <v>43</v>
      </c>
      <c r="E11867" s="120" t="s">
        <v>1600</v>
      </c>
      <c r="F11867" s="151"/>
    </row>
    <row r="11868" spans="2:6" s="116" customFormat="1" ht="15.75" customHeight="1">
      <c r="B11868" s="121" t="s">
        <v>1795</v>
      </c>
      <c r="C11868" s="118" t="s">
        <v>40</v>
      </c>
      <c r="D11868" s="119" t="s">
        <v>1349</v>
      </c>
      <c r="E11868" s="120" t="s">
        <v>1600</v>
      </c>
      <c r="F11868" s="151"/>
    </row>
    <row r="11869" spans="2:6" s="116" customFormat="1" ht="15.75" customHeight="1">
      <c r="B11869" s="121" t="s">
        <v>1795</v>
      </c>
      <c r="C11869" s="118" t="s">
        <v>956</v>
      </c>
      <c r="D11869" s="119" t="s">
        <v>1798</v>
      </c>
      <c r="E11869" s="120" t="s">
        <v>1600</v>
      </c>
      <c r="F11869" s="151"/>
    </row>
    <row r="11870" spans="2:6" s="116" customFormat="1" ht="15.75" customHeight="1">
      <c r="B11870" s="121" t="s">
        <v>1795</v>
      </c>
      <c r="C11870" s="118" t="s">
        <v>322</v>
      </c>
      <c r="D11870" s="119" t="s">
        <v>1796</v>
      </c>
      <c r="E11870" s="117" t="s">
        <v>1600</v>
      </c>
      <c r="F11870" s="151"/>
    </row>
    <row r="11871" spans="2:6" s="116" customFormat="1" ht="15.75" customHeight="1">
      <c r="B11871" s="121" t="s">
        <v>1795</v>
      </c>
      <c r="C11871" s="118" t="s">
        <v>94</v>
      </c>
      <c r="D11871" s="119" t="s">
        <v>1108</v>
      </c>
      <c r="E11871" s="117" t="s">
        <v>1600</v>
      </c>
      <c r="F11871" s="151"/>
    </row>
    <row r="11872" spans="2:6" s="116" customFormat="1" ht="15.75" customHeight="1">
      <c r="B11872" s="121" t="s">
        <v>1795</v>
      </c>
      <c r="C11872" s="118" t="s">
        <v>392</v>
      </c>
      <c r="D11872" s="119" t="s">
        <v>1115</v>
      </c>
      <c r="E11872" s="117" t="s">
        <v>1600</v>
      </c>
      <c r="F11872" s="151"/>
    </row>
    <row r="11873" spans="2:6" s="116" customFormat="1" ht="15.75" customHeight="1">
      <c r="B11873" s="121" t="s">
        <v>1795</v>
      </c>
      <c r="C11873" s="118" t="s">
        <v>40</v>
      </c>
      <c r="D11873" s="119" t="s">
        <v>180</v>
      </c>
      <c r="E11873" s="120" t="s">
        <v>1600</v>
      </c>
      <c r="F11873" s="151"/>
    </row>
    <row r="11874" spans="2:6" s="116" customFormat="1" ht="15.75" customHeight="1">
      <c r="B11874" s="121" t="s">
        <v>1795</v>
      </c>
      <c r="C11874" s="118" t="s">
        <v>322</v>
      </c>
      <c r="D11874" s="119" t="s">
        <v>1796</v>
      </c>
      <c r="E11874" s="117" t="s">
        <v>1600</v>
      </c>
      <c r="F11874" s="151"/>
    </row>
    <row r="11875" spans="2:6" s="116" customFormat="1" ht="15.75" customHeight="1">
      <c r="B11875" s="121" t="s">
        <v>1795</v>
      </c>
      <c r="C11875" s="118" t="s">
        <v>392</v>
      </c>
      <c r="D11875" s="119" t="s">
        <v>1115</v>
      </c>
      <c r="E11875" s="120" t="s">
        <v>1600</v>
      </c>
      <c r="F11875" s="151"/>
    </row>
    <row r="11876" spans="2:6" s="116" customFormat="1" ht="15.75" customHeight="1">
      <c r="B11876" s="121" t="s">
        <v>1795</v>
      </c>
      <c r="C11876" s="118" t="s">
        <v>322</v>
      </c>
      <c r="D11876" s="119" t="s">
        <v>1796</v>
      </c>
      <c r="E11876" s="111" t="s">
        <v>1600</v>
      </c>
      <c r="F11876" s="151"/>
    </row>
    <row r="11877" spans="2:6" s="116" customFormat="1" ht="15.75" customHeight="1">
      <c r="B11877" s="121" t="s">
        <v>1795</v>
      </c>
      <c r="C11877" s="118" t="s">
        <v>94</v>
      </c>
      <c r="D11877" s="119" t="s">
        <v>1108</v>
      </c>
      <c r="E11877" s="112" t="s">
        <v>1600</v>
      </c>
      <c r="F11877" s="151"/>
    </row>
    <row r="11878" spans="2:6" s="116" customFormat="1" ht="15.75" customHeight="1">
      <c r="B11878" s="121" t="s">
        <v>1795</v>
      </c>
      <c r="C11878" s="118" t="s">
        <v>40</v>
      </c>
      <c r="D11878" s="119" t="s">
        <v>43</v>
      </c>
      <c r="E11878" s="112" t="s">
        <v>1600</v>
      </c>
      <c r="F11878" s="151"/>
    </row>
    <row r="11879" spans="2:6" s="116" customFormat="1" ht="15.75" customHeight="1">
      <c r="B11879" s="121" t="s">
        <v>1795</v>
      </c>
      <c r="C11879" s="118" t="s">
        <v>40</v>
      </c>
      <c r="D11879" s="119" t="s">
        <v>43</v>
      </c>
      <c r="E11879" s="112" t="s">
        <v>1600</v>
      </c>
      <c r="F11879" s="151"/>
    </row>
    <row r="11880" spans="2:6" s="116" customFormat="1" ht="15.75" customHeight="1">
      <c r="B11880" s="121" t="s">
        <v>1795</v>
      </c>
      <c r="C11880" s="118" t="s">
        <v>322</v>
      </c>
      <c r="D11880" s="119" t="s">
        <v>1799</v>
      </c>
      <c r="E11880" s="112" t="s">
        <v>1600</v>
      </c>
      <c r="F11880" s="151"/>
    </row>
    <row r="11881" spans="2:6" s="116" customFormat="1" ht="15.75" customHeight="1">
      <c r="B11881" s="121" t="s">
        <v>1795</v>
      </c>
      <c r="C11881" s="118" t="s">
        <v>40</v>
      </c>
      <c r="D11881" s="118" t="s">
        <v>43</v>
      </c>
      <c r="E11881" s="112" t="s">
        <v>1600</v>
      </c>
      <c r="F11881" s="151"/>
    </row>
    <row r="11882" spans="2:6" s="116" customFormat="1" ht="15.75" customHeight="1">
      <c r="B11882" s="121" t="s">
        <v>1795</v>
      </c>
      <c r="C11882" s="118" t="s">
        <v>94</v>
      </c>
      <c r="D11882" s="118" t="s">
        <v>1196</v>
      </c>
      <c r="E11882" s="112" t="s">
        <v>1600</v>
      </c>
      <c r="F11882" s="151"/>
    </row>
    <row r="11883" spans="2:6" s="116" customFormat="1" ht="15.75" customHeight="1">
      <c r="B11883" s="121" t="s">
        <v>1795</v>
      </c>
      <c r="C11883" s="118" t="s">
        <v>322</v>
      </c>
      <c r="D11883" s="118" t="s">
        <v>1796</v>
      </c>
      <c r="E11883" s="112" t="s">
        <v>1600</v>
      </c>
      <c r="F11883" s="151"/>
    </row>
    <row r="11884" spans="2:6" s="116" customFormat="1" ht="15.75" customHeight="1">
      <c r="B11884" s="121" t="s">
        <v>1795</v>
      </c>
      <c r="C11884" s="118" t="s">
        <v>28</v>
      </c>
      <c r="D11884" s="118" t="s">
        <v>850</v>
      </c>
      <c r="E11884" s="112" t="s">
        <v>1600</v>
      </c>
      <c r="F11884" s="151"/>
    </row>
    <row r="11885" spans="2:6" s="116" customFormat="1" ht="15.75" customHeight="1">
      <c r="B11885" s="121" t="s">
        <v>1795</v>
      </c>
      <c r="C11885" s="118" t="s">
        <v>322</v>
      </c>
      <c r="D11885" s="118" t="s">
        <v>1796</v>
      </c>
      <c r="E11885" s="112" t="s">
        <v>1600</v>
      </c>
      <c r="F11885" s="151"/>
    </row>
    <row r="11886" spans="2:6" s="116" customFormat="1" ht="15.75" customHeight="1">
      <c r="B11886" s="121" t="s">
        <v>1795</v>
      </c>
      <c r="C11886" s="118" t="s">
        <v>322</v>
      </c>
      <c r="D11886" s="118" t="s">
        <v>1799</v>
      </c>
      <c r="E11886" s="112" t="s">
        <v>1600</v>
      </c>
      <c r="F11886" s="151"/>
    </row>
    <row r="11887" spans="2:6" s="116" customFormat="1" ht="15.75" customHeight="1">
      <c r="B11887" s="121" t="s">
        <v>1800</v>
      </c>
      <c r="C11887" s="118" t="s">
        <v>40</v>
      </c>
      <c r="D11887" s="119" t="s">
        <v>43</v>
      </c>
      <c r="E11887" s="243" t="s">
        <v>1607</v>
      </c>
      <c r="F11887" s="151"/>
    </row>
    <row r="11888" spans="2:6" s="116" customFormat="1" ht="15.75" customHeight="1">
      <c r="B11888" s="121" t="s">
        <v>1800</v>
      </c>
      <c r="C11888" s="118" t="s">
        <v>40</v>
      </c>
      <c r="D11888" s="119" t="s">
        <v>180</v>
      </c>
      <c r="E11888" s="243" t="s">
        <v>1607</v>
      </c>
      <c r="F11888" s="151"/>
    </row>
    <row r="11889" spans="2:6" s="116" customFormat="1" ht="15.75" customHeight="1">
      <c r="B11889" s="121" t="s">
        <v>1800</v>
      </c>
      <c r="C11889" s="118" t="s">
        <v>40</v>
      </c>
      <c r="D11889" s="119" t="s">
        <v>1647</v>
      </c>
      <c r="E11889" s="243" t="s">
        <v>1607</v>
      </c>
      <c r="F11889" s="151"/>
    </row>
    <row r="11890" spans="2:6" s="116" customFormat="1" ht="15.75" customHeight="1">
      <c r="B11890" s="121" t="s">
        <v>1800</v>
      </c>
      <c r="C11890" s="118" t="s">
        <v>2</v>
      </c>
      <c r="D11890" s="119" t="s">
        <v>105</v>
      </c>
      <c r="E11890" s="243" t="s">
        <v>1607</v>
      </c>
      <c r="F11890" s="151"/>
    </row>
    <row r="11891" spans="2:6" s="116" customFormat="1" ht="15.75" customHeight="1">
      <c r="B11891" s="121" t="s">
        <v>1800</v>
      </c>
      <c r="C11891" s="118" t="s">
        <v>40</v>
      </c>
      <c r="D11891" s="119" t="s">
        <v>43</v>
      </c>
      <c r="E11891" s="243" t="s">
        <v>1607</v>
      </c>
      <c r="F11891" s="151"/>
    </row>
    <row r="11892" spans="2:6" s="116" customFormat="1" ht="15.75" customHeight="1">
      <c r="B11892" s="121" t="s">
        <v>1800</v>
      </c>
      <c r="C11892" s="118" t="s">
        <v>28</v>
      </c>
      <c r="D11892" s="119" t="s">
        <v>107</v>
      </c>
      <c r="E11892" s="243" t="s">
        <v>1607</v>
      </c>
      <c r="F11892" s="151"/>
    </row>
    <row r="11893" spans="2:6" s="116" customFormat="1" ht="15.75" customHeight="1">
      <c r="B11893" s="121" t="s">
        <v>1800</v>
      </c>
      <c r="C11893" s="118" t="s">
        <v>40</v>
      </c>
      <c r="D11893" s="119" t="s">
        <v>43</v>
      </c>
      <c r="E11893" s="243" t="s">
        <v>1607</v>
      </c>
      <c r="F11893" s="151"/>
    </row>
    <row r="11894" spans="2:6" s="116" customFormat="1" ht="15.75" customHeight="1">
      <c r="B11894" s="121" t="s">
        <v>1800</v>
      </c>
      <c r="C11894" s="118" t="s">
        <v>40</v>
      </c>
      <c r="D11894" s="119" t="s">
        <v>945</v>
      </c>
      <c r="E11894" s="243" t="s">
        <v>1607</v>
      </c>
      <c r="F11894" s="151"/>
    </row>
    <row r="11895" spans="2:6" s="116" customFormat="1" ht="15.75" customHeight="1">
      <c r="B11895" s="121" t="s">
        <v>1800</v>
      </c>
      <c r="C11895" s="118" t="s">
        <v>322</v>
      </c>
      <c r="D11895" s="119" t="s">
        <v>1796</v>
      </c>
      <c r="E11895" s="120" t="s">
        <v>1600</v>
      </c>
      <c r="F11895" s="151"/>
    </row>
    <row r="11896" spans="2:6" s="116" customFormat="1" ht="15.75" customHeight="1">
      <c r="B11896" s="121" t="s">
        <v>1800</v>
      </c>
      <c r="C11896" s="118" t="s">
        <v>40</v>
      </c>
      <c r="D11896" s="119" t="s">
        <v>1349</v>
      </c>
      <c r="E11896" s="120" t="s">
        <v>1600</v>
      </c>
      <c r="F11896" s="151"/>
    </row>
    <row r="11897" spans="2:6" s="116" customFormat="1" ht="15.75" customHeight="1">
      <c r="B11897" s="121" t="s">
        <v>1800</v>
      </c>
      <c r="C11897" s="118" t="s">
        <v>40</v>
      </c>
      <c r="D11897" s="119" t="s">
        <v>180</v>
      </c>
      <c r="E11897" s="120" t="s">
        <v>1600</v>
      </c>
      <c r="F11897" s="151"/>
    </row>
    <row r="11898" spans="2:6" s="116" customFormat="1" ht="15.75" customHeight="1">
      <c r="B11898" s="121" t="s">
        <v>1800</v>
      </c>
      <c r="C11898" s="118" t="s">
        <v>28</v>
      </c>
      <c r="D11898" s="119" t="s">
        <v>1360</v>
      </c>
      <c r="E11898" s="117" t="s">
        <v>1600</v>
      </c>
      <c r="F11898" s="151"/>
    </row>
    <row r="11899" spans="2:6" s="116" customFormat="1" ht="15.75" customHeight="1">
      <c r="B11899" s="121" t="s">
        <v>1800</v>
      </c>
      <c r="C11899" s="118" t="s">
        <v>40</v>
      </c>
      <c r="D11899" s="119" t="s">
        <v>43</v>
      </c>
      <c r="E11899" s="117" t="s">
        <v>1600</v>
      </c>
      <c r="F11899" s="151"/>
    </row>
    <row r="11900" spans="2:6" s="116" customFormat="1" ht="15.75" customHeight="1">
      <c r="B11900" s="121" t="s">
        <v>1800</v>
      </c>
      <c r="C11900" s="118" t="s">
        <v>40</v>
      </c>
      <c r="D11900" s="119" t="s">
        <v>43</v>
      </c>
      <c r="E11900" s="117" t="s">
        <v>1600</v>
      </c>
      <c r="F11900" s="151"/>
    </row>
    <row r="11901" spans="2:6" s="116" customFormat="1" ht="15.75" customHeight="1">
      <c r="B11901" s="121" t="s">
        <v>1800</v>
      </c>
      <c r="C11901" s="118" t="s">
        <v>40</v>
      </c>
      <c r="D11901" s="119" t="s">
        <v>43</v>
      </c>
      <c r="E11901" s="120" t="s">
        <v>1600</v>
      </c>
      <c r="F11901" s="151"/>
    </row>
    <row r="11902" spans="2:6" s="116" customFormat="1" ht="15.75" customHeight="1">
      <c r="B11902" s="121" t="s">
        <v>1800</v>
      </c>
      <c r="C11902" s="118" t="s">
        <v>155</v>
      </c>
      <c r="D11902" s="119" t="s">
        <v>1110</v>
      </c>
      <c r="E11902" s="117" t="s">
        <v>1600</v>
      </c>
      <c r="F11902" s="151"/>
    </row>
    <row r="11903" spans="2:6" s="116" customFormat="1" ht="15.75" customHeight="1">
      <c r="B11903" s="121" t="s">
        <v>1800</v>
      </c>
      <c r="C11903" s="118" t="s">
        <v>40</v>
      </c>
      <c r="D11903" s="119" t="s">
        <v>43</v>
      </c>
      <c r="E11903" s="120" t="s">
        <v>1600</v>
      </c>
      <c r="F11903" s="151"/>
    </row>
    <row r="11904" spans="2:6" s="116" customFormat="1" ht="15.75" customHeight="1">
      <c r="B11904" s="121" t="s">
        <v>1800</v>
      </c>
      <c r="C11904" s="118" t="s">
        <v>2</v>
      </c>
      <c r="D11904" s="119" t="s">
        <v>182</v>
      </c>
      <c r="E11904" s="111" t="s">
        <v>1600</v>
      </c>
      <c r="F11904" s="151"/>
    </row>
    <row r="11905" spans="2:6" s="116" customFormat="1" ht="15.75" customHeight="1">
      <c r="B11905" s="121" t="s">
        <v>1800</v>
      </c>
      <c r="C11905" s="118" t="s">
        <v>40</v>
      </c>
      <c r="D11905" s="119" t="s">
        <v>43</v>
      </c>
      <c r="E11905" s="112" t="s">
        <v>1600</v>
      </c>
      <c r="F11905" s="151"/>
    </row>
    <row r="11906" spans="2:6" s="116" customFormat="1" ht="15.75" customHeight="1">
      <c r="B11906" s="121" t="s">
        <v>1801</v>
      </c>
      <c r="C11906" s="118" t="s">
        <v>40</v>
      </c>
      <c r="D11906" s="119" t="s">
        <v>1556</v>
      </c>
      <c r="E11906" s="252" t="s">
        <v>1607</v>
      </c>
      <c r="F11906" s="151"/>
    </row>
    <row r="11907" spans="2:6" s="116" customFormat="1" ht="15.75" customHeight="1">
      <c r="B11907" s="121" t="s">
        <v>1801</v>
      </c>
      <c r="C11907" s="118" t="s">
        <v>28</v>
      </c>
      <c r="D11907" s="119" t="s">
        <v>1187</v>
      </c>
      <c r="E11907" s="252" t="s">
        <v>1607</v>
      </c>
      <c r="F11907" s="151"/>
    </row>
    <row r="11908" spans="2:6" s="116" customFormat="1" ht="15.75" customHeight="1">
      <c r="B11908" s="121" t="s">
        <v>1801</v>
      </c>
      <c r="C11908" s="118" t="s">
        <v>2</v>
      </c>
      <c r="D11908" s="119" t="s">
        <v>1403</v>
      </c>
      <c r="E11908" s="252" t="s">
        <v>1607</v>
      </c>
      <c r="F11908" s="151"/>
    </row>
    <row r="11909" spans="2:6" s="116" customFormat="1" ht="15.75" customHeight="1">
      <c r="B11909" s="121" t="s">
        <v>1801</v>
      </c>
      <c r="C11909" s="118" t="s">
        <v>155</v>
      </c>
      <c r="D11909" s="119" t="s">
        <v>1110</v>
      </c>
      <c r="E11909" s="252" t="s">
        <v>1607</v>
      </c>
      <c r="F11909" s="151"/>
    </row>
    <row r="11910" spans="2:6" s="116" customFormat="1" ht="15.75" customHeight="1">
      <c r="B11910" s="121" t="s">
        <v>1801</v>
      </c>
      <c r="C11910" s="118" t="s">
        <v>2</v>
      </c>
      <c r="D11910" s="119" t="s">
        <v>1380</v>
      </c>
      <c r="E11910" s="252" t="s">
        <v>1607</v>
      </c>
      <c r="F11910" s="151"/>
    </row>
    <row r="11911" spans="2:6" s="116" customFormat="1" ht="15.75" customHeight="1">
      <c r="B11911" s="121" t="s">
        <v>1801</v>
      </c>
      <c r="C11911" s="118" t="s">
        <v>322</v>
      </c>
      <c r="D11911" s="119" t="s">
        <v>1796</v>
      </c>
      <c r="E11911" s="252" t="s">
        <v>1607</v>
      </c>
      <c r="F11911" s="151"/>
    </row>
    <row r="11912" spans="2:6" s="116" customFormat="1" ht="15.75" customHeight="1">
      <c r="B11912" s="121" t="s">
        <v>1801</v>
      </c>
      <c r="C11912" s="118" t="s">
        <v>2</v>
      </c>
      <c r="D11912" s="119" t="s">
        <v>182</v>
      </c>
      <c r="E11912" s="120" t="s">
        <v>1600</v>
      </c>
      <c r="F11912" s="151"/>
    </row>
    <row r="11913" spans="2:6" s="116" customFormat="1" ht="15.75" customHeight="1">
      <c r="B11913" s="121" t="s">
        <v>1801</v>
      </c>
      <c r="C11913" s="118" t="s">
        <v>40</v>
      </c>
      <c r="D11913" s="119" t="s">
        <v>180</v>
      </c>
      <c r="E11913" s="120" t="s">
        <v>1600</v>
      </c>
      <c r="F11913" s="151"/>
    </row>
    <row r="11914" spans="2:6" s="116" customFormat="1" ht="15.75" customHeight="1">
      <c r="B11914" s="121" t="s">
        <v>1801</v>
      </c>
      <c r="C11914" s="118" t="s">
        <v>18</v>
      </c>
      <c r="D11914" s="119" t="s">
        <v>112</v>
      </c>
      <c r="E11914" s="120" t="s">
        <v>1600</v>
      </c>
      <c r="F11914" s="151"/>
    </row>
    <row r="11915" spans="2:6" s="116" customFormat="1" ht="15.75" customHeight="1">
      <c r="B11915" s="121" t="s">
        <v>1801</v>
      </c>
      <c r="C11915" s="118" t="s">
        <v>28</v>
      </c>
      <c r="D11915" s="119" t="s">
        <v>1187</v>
      </c>
      <c r="E11915" s="120" t="s">
        <v>1600</v>
      </c>
      <c r="F11915" s="151"/>
    </row>
    <row r="11916" spans="2:6" s="116" customFormat="1" ht="15.75" customHeight="1">
      <c r="B11916" s="121" t="s">
        <v>1801</v>
      </c>
      <c r="C11916" s="118" t="s">
        <v>392</v>
      </c>
      <c r="D11916" s="119" t="s">
        <v>1115</v>
      </c>
      <c r="E11916" s="120" t="s">
        <v>1600</v>
      </c>
      <c r="F11916" s="151"/>
    </row>
    <row r="11917" spans="2:6" s="116" customFormat="1" ht="15.75" customHeight="1">
      <c r="B11917" s="121" t="s">
        <v>1801</v>
      </c>
      <c r="C11917" s="118" t="s">
        <v>28</v>
      </c>
      <c r="D11917" s="119" t="s">
        <v>107</v>
      </c>
      <c r="E11917" s="120" t="s">
        <v>1600</v>
      </c>
      <c r="F11917" s="151"/>
    </row>
    <row r="11918" spans="2:6" s="116" customFormat="1" ht="15.75" customHeight="1">
      <c r="B11918" s="121" t="s">
        <v>1801</v>
      </c>
      <c r="C11918" s="118" t="s">
        <v>40</v>
      </c>
      <c r="D11918" s="119" t="s">
        <v>43</v>
      </c>
      <c r="E11918" s="120" t="s">
        <v>1600</v>
      </c>
      <c r="F11918" s="151"/>
    </row>
    <row r="11919" spans="2:6" s="116" customFormat="1" ht="15.75" customHeight="1">
      <c r="B11919" s="121" t="s">
        <v>1801</v>
      </c>
      <c r="C11919" s="118" t="s">
        <v>184</v>
      </c>
      <c r="D11919" s="119" t="s">
        <v>2550</v>
      </c>
      <c r="E11919" s="120" t="s">
        <v>1600</v>
      </c>
      <c r="F11919" s="151"/>
    </row>
    <row r="11920" spans="2:6" s="116" customFormat="1" ht="15.75" customHeight="1">
      <c r="B11920" s="121" t="s">
        <v>1801</v>
      </c>
      <c r="C11920" s="118" t="s">
        <v>40</v>
      </c>
      <c r="D11920" s="119" t="s">
        <v>180</v>
      </c>
      <c r="E11920" s="120" t="s">
        <v>1600</v>
      </c>
      <c r="F11920" s="151"/>
    </row>
    <row r="11921" spans="2:6" s="116" customFormat="1" ht="15.75" customHeight="1">
      <c r="B11921" s="121" t="s">
        <v>1801</v>
      </c>
      <c r="C11921" s="118" t="s">
        <v>40</v>
      </c>
      <c r="D11921" s="119" t="s">
        <v>180</v>
      </c>
      <c r="E11921" s="120" t="s">
        <v>1600</v>
      </c>
      <c r="F11921" s="151"/>
    </row>
    <row r="11922" spans="2:6" s="116" customFormat="1" ht="15.75" customHeight="1">
      <c r="B11922" s="121" t="s">
        <v>1801</v>
      </c>
      <c r="C11922" s="118" t="s">
        <v>155</v>
      </c>
      <c r="D11922" s="119" t="s">
        <v>1110</v>
      </c>
      <c r="E11922" s="120" t="s">
        <v>1600</v>
      </c>
      <c r="F11922" s="151"/>
    </row>
    <row r="11923" spans="2:6" s="116" customFormat="1" ht="15.75" customHeight="1">
      <c r="B11923" s="121" t="s">
        <v>1801</v>
      </c>
      <c r="C11923" s="118" t="s">
        <v>322</v>
      </c>
      <c r="D11923" s="119" t="s">
        <v>1796</v>
      </c>
      <c r="E11923" s="120" t="s">
        <v>1600</v>
      </c>
      <c r="F11923" s="151"/>
    </row>
    <row r="11924" spans="2:6" s="116" customFormat="1" ht="15.75" customHeight="1">
      <c r="B11924" s="121" t="s">
        <v>1801</v>
      </c>
      <c r="C11924" s="118" t="s">
        <v>322</v>
      </c>
      <c r="D11924" s="119" t="s">
        <v>1796</v>
      </c>
      <c r="E11924" s="120" t="s">
        <v>1600</v>
      </c>
      <c r="F11924" s="151"/>
    </row>
    <row r="11925" spans="2:6" s="116" customFormat="1" ht="15.75" customHeight="1">
      <c r="B11925" s="121" t="s">
        <v>1801</v>
      </c>
      <c r="C11925" s="118" t="s">
        <v>40</v>
      </c>
      <c r="D11925" s="119" t="s">
        <v>180</v>
      </c>
      <c r="E11925" s="120" t="s">
        <v>1600</v>
      </c>
      <c r="F11925" s="151"/>
    </row>
    <row r="11926" spans="2:6" s="116" customFormat="1" ht="15.75" customHeight="1">
      <c r="B11926" s="121" t="s">
        <v>1801</v>
      </c>
      <c r="C11926" s="118" t="s">
        <v>40</v>
      </c>
      <c r="D11926" s="118" t="s">
        <v>180</v>
      </c>
      <c r="E11926" s="120" t="s">
        <v>1600</v>
      </c>
      <c r="F11926" s="151"/>
    </row>
    <row r="11927" spans="2:6" s="116" customFormat="1" ht="15.75" customHeight="1">
      <c r="B11927" s="121" t="s">
        <v>1801</v>
      </c>
      <c r="C11927" s="118" t="s">
        <v>40</v>
      </c>
      <c r="D11927" s="118" t="s">
        <v>180</v>
      </c>
      <c r="E11927" s="120" t="s">
        <v>1600</v>
      </c>
      <c r="F11927" s="151"/>
    </row>
    <row r="11928" spans="2:6" s="116" customFormat="1" ht="15.75" customHeight="1">
      <c r="B11928" s="121" t="s">
        <v>1801</v>
      </c>
      <c r="C11928" s="118" t="s">
        <v>40</v>
      </c>
      <c r="D11928" s="118" t="s">
        <v>180</v>
      </c>
      <c r="E11928" s="120" t="s">
        <v>1600</v>
      </c>
      <c r="F11928" s="151"/>
    </row>
    <row r="11929" spans="2:6" s="116" customFormat="1" ht="15.75" customHeight="1">
      <c r="B11929" s="121" t="s">
        <v>1801</v>
      </c>
      <c r="C11929" s="118" t="s">
        <v>392</v>
      </c>
      <c r="D11929" s="118" t="s">
        <v>1115</v>
      </c>
      <c r="E11929" s="120" t="s">
        <v>1600</v>
      </c>
      <c r="F11929" s="151"/>
    </row>
    <row r="11930" spans="2:6" s="116" customFormat="1" ht="15.75" customHeight="1">
      <c r="B11930" s="121" t="s">
        <v>1801</v>
      </c>
      <c r="C11930" s="118" t="s">
        <v>94</v>
      </c>
      <c r="D11930" s="118" t="s">
        <v>1108</v>
      </c>
      <c r="E11930" s="120" t="s">
        <v>1600</v>
      </c>
      <c r="F11930" s="151"/>
    </row>
    <row r="11931" spans="2:6" s="116" customFormat="1" ht="15.75" customHeight="1">
      <c r="B11931" s="121" t="s">
        <v>1802</v>
      </c>
      <c r="C11931" s="118" t="s">
        <v>2</v>
      </c>
      <c r="D11931" s="119" t="s">
        <v>182</v>
      </c>
      <c r="E11931" s="120" t="s">
        <v>1600</v>
      </c>
      <c r="F11931" s="151"/>
    </row>
    <row r="11932" spans="2:6" s="116" customFormat="1" ht="15.75" customHeight="1">
      <c r="B11932" s="121" t="s">
        <v>1802</v>
      </c>
      <c r="C11932" s="118" t="s">
        <v>40</v>
      </c>
      <c r="D11932" s="119" t="s">
        <v>180</v>
      </c>
      <c r="E11932" s="120" t="s">
        <v>1600</v>
      </c>
      <c r="F11932" s="151"/>
    </row>
    <row r="11933" spans="2:6" s="116" customFormat="1" ht="15.75" customHeight="1">
      <c r="B11933" s="121" t="s">
        <v>1802</v>
      </c>
      <c r="C11933" s="118" t="s">
        <v>184</v>
      </c>
      <c r="D11933" s="119" t="s">
        <v>2544</v>
      </c>
      <c r="E11933" s="120" t="s">
        <v>1600</v>
      </c>
      <c r="F11933" s="151"/>
    </row>
    <row r="11934" spans="2:6" s="116" customFormat="1" ht="15.75" customHeight="1">
      <c r="B11934" s="121" t="s">
        <v>1802</v>
      </c>
      <c r="C11934" s="118" t="s">
        <v>40</v>
      </c>
      <c r="D11934" s="119" t="s">
        <v>180</v>
      </c>
      <c r="E11934" s="117" t="s">
        <v>1600</v>
      </c>
      <c r="F11934" s="151"/>
    </row>
    <row r="11935" spans="2:6" s="116" customFormat="1" ht="15.75" customHeight="1">
      <c r="B11935" s="121" t="s">
        <v>1802</v>
      </c>
      <c r="C11935" s="118" t="s">
        <v>94</v>
      </c>
      <c r="D11935" s="119" t="s">
        <v>1108</v>
      </c>
      <c r="E11935" s="117" t="s">
        <v>1600</v>
      </c>
      <c r="F11935" s="151"/>
    </row>
    <row r="11936" spans="2:6" s="116" customFormat="1" ht="15.75" customHeight="1">
      <c r="B11936" s="121" t="s">
        <v>1802</v>
      </c>
      <c r="C11936" s="118" t="s">
        <v>40</v>
      </c>
      <c r="D11936" s="119" t="s">
        <v>1349</v>
      </c>
      <c r="E11936" s="117" t="s">
        <v>1600</v>
      </c>
      <c r="F11936" s="151"/>
    </row>
    <row r="11937" spans="2:6" s="116" customFormat="1" ht="15.75" customHeight="1">
      <c r="B11937" s="121" t="s">
        <v>1802</v>
      </c>
      <c r="C11937" s="118" t="s">
        <v>28</v>
      </c>
      <c r="D11937" s="119" t="s">
        <v>107</v>
      </c>
      <c r="E11937" s="120" t="s">
        <v>1600</v>
      </c>
      <c r="F11937" s="151"/>
    </row>
    <row r="11938" spans="2:6" s="116" customFormat="1" ht="15.75" customHeight="1">
      <c r="B11938" s="121" t="s">
        <v>1802</v>
      </c>
      <c r="C11938" s="118" t="s">
        <v>392</v>
      </c>
      <c r="D11938" s="119" t="s">
        <v>1115</v>
      </c>
      <c r="E11938" s="117" t="s">
        <v>1600</v>
      </c>
      <c r="F11938" s="151"/>
    </row>
    <row r="11939" spans="2:6" s="116" customFormat="1" ht="15.75" customHeight="1">
      <c r="B11939" s="121" t="s">
        <v>1802</v>
      </c>
      <c r="C11939" s="118" t="s">
        <v>94</v>
      </c>
      <c r="D11939" s="119" t="s">
        <v>1108</v>
      </c>
      <c r="E11939" s="120" t="s">
        <v>1600</v>
      </c>
      <c r="F11939" s="151"/>
    </row>
    <row r="11940" spans="2:6" s="116" customFormat="1" ht="15.75" customHeight="1">
      <c r="B11940" s="121" t="s">
        <v>1802</v>
      </c>
      <c r="C11940" s="118" t="s">
        <v>956</v>
      </c>
      <c r="D11940" s="119" t="s">
        <v>1536</v>
      </c>
      <c r="E11940" s="111" t="s">
        <v>1600</v>
      </c>
      <c r="F11940" s="151"/>
    </row>
    <row r="11941" spans="2:6" s="116" customFormat="1" ht="15.75" customHeight="1">
      <c r="B11941" s="121" t="s">
        <v>1802</v>
      </c>
      <c r="C11941" s="118" t="s">
        <v>322</v>
      </c>
      <c r="D11941" s="119" t="s">
        <v>1796</v>
      </c>
      <c r="E11941" s="112" t="s">
        <v>1600</v>
      </c>
      <c r="F11941" s="151"/>
    </row>
    <row r="11942" spans="2:6" s="116" customFormat="1" ht="15.75" customHeight="1">
      <c r="B11942" s="121" t="s">
        <v>1802</v>
      </c>
      <c r="C11942" s="118" t="s">
        <v>40</v>
      </c>
      <c r="D11942" s="119" t="s">
        <v>43</v>
      </c>
      <c r="E11942" s="112" t="s">
        <v>1600</v>
      </c>
      <c r="F11942" s="151"/>
    </row>
    <row r="11943" spans="2:6" s="116" customFormat="1" ht="15.75" customHeight="1">
      <c r="B11943" s="121" t="s">
        <v>1802</v>
      </c>
      <c r="C11943" s="118" t="s">
        <v>28</v>
      </c>
      <c r="D11943" s="119" t="s">
        <v>850</v>
      </c>
      <c r="E11943" s="250" t="s">
        <v>1600</v>
      </c>
      <c r="F11943" s="151"/>
    </row>
    <row r="11944" spans="2:6" s="116" customFormat="1" ht="15.75" customHeight="1">
      <c r="B11944" s="121" t="s">
        <v>1802</v>
      </c>
      <c r="C11944" s="118" t="s">
        <v>322</v>
      </c>
      <c r="D11944" s="119" t="s">
        <v>1799</v>
      </c>
      <c r="E11944" s="259" t="s">
        <v>1600</v>
      </c>
      <c r="F11944" s="151"/>
    </row>
    <row r="11945" spans="2:6" s="116" customFormat="1" ht="15.75" customHeight="1">
      <c r="B11945" s="121" t="s">
        <v>1802</v>
      </c>
      <c r="C11945" s="118" t="s">
        <v>28</v>
      </c>
      <c r="D11945" s="118" t="s">
        <v>1277</v>
      </c>
      <c r="E11945" s="120" t="s">
        <v>1600</v>
      </c>
      <c r="F11945" s="151"/>
    </row>
    <row r="11946" spans="2:6" s="116" customFormat="1" ht="15.75" customHeight="1">
      <c r="B11946" s="121" t="s">
        <v>1802</v>
      </c>
      <c r="C11946" s="118" t="s">
        <v>28</v>
      </c>
      <c r="D11946" s="118" t="s">
        <v>850</v>
      </c>
      <c r="E11946" s="111" t="s">
        <v>1600</v>
      </c>
      <c r="F11946" s="151"/>
    </row>
    <row r="11947" spans="2:6" s="116" customFormat="1" ht="15.75" customHeight="1">
      <c r="B11947" s="121" t="s">
        <v>1802</v>
      </c>
      <c r="C11947" s="118" t="s">
        <v>40</v>
      </c>
      <c r="D11947" s="118" t="s">
        <v>43</v>
      </c>
      <c r="E11947" s="111" t="s">
        <v>1600</v>
      </c>
      <c r="F11947" s="151"/>
    </row>
    <row r="11948" spans="2:6" s="116" customFormat="1" ht="15.75" customHeight="1">
      <c r="B11948" s="121" t="s">
        <v>1802</v>
      </c>
      <c r="C11948" s="118" t="s">
        <v>40</v>
      </c>
      <c r="D11948" s="118" t="s">
        <v>43</v>
      </c>
      <c r="E11948" s="111" t="s">
        <v>1600</v>
      </c>
      <c r="F11948" s="151"/>
    </row>
    <row r="11949" spans="2:6" s="116" customFormat="1" ht="15.75" customHeight="1">
      <c r="B11949" s="121" t="s">
        <v>1802</v>
      </c>
      <c r="C11949" s="118" t="s">
        <v>2</v>
      </c>
      <c r="D11949" s="118" t="s">
        <v>182</v>
      </c>
      <c r="E11949" s="111" t="s">
        <v>1600</v>
      </c>
      <c r="F11949" s="151"/>
    </row>
    <row r="11950" spans="2:6" s="116" customFormat="1" ht="15.75" customHeight="1">
      <c r="B11950" s="121" t="s">
        <v>1802</v>
      </c>
      <c r="C11950" s="118" t="s">
        <v>956</v>
      </c>
      <c r="D11950" s="118" t="s">
        <v>1536</v>
      </c>
      <c r="E11950" s="111" t="s">
        <v>1600</v>
      </c>
      <c r="F11950" s="151"/>
    </row>
    <row r="11951" spans="2:6" s="116" customFormat="1" ht="15.75" customHeight="1">
      <c r="B11951" s="121" t="s">
        <v>1802</v>
      </c>
      <c r="C11951" s="118" t="s">
        <v>18</v>
      </c>
      <c r="D11951" s="118" t="s">
        <v>1248</v>
      </c>
      <c r="E11951" s="111" t="s">
        <v>1600</v>
      </c>
      <c r="F11951" s="151"/>
    </row>
    <row r="11952" spans="2:6" s="116" customFormat="1" ht="15.75" customHeight="1">
      <c r="B11952" s="121" t="s">
        <v>1802</v>
      </c>
      <c r="C11952" s="118" t="s">
        <v>40</v>
      </c>
      <c r="D11952" s="118" t="s">
        <v>180</v>
      </c>
      <c r="E11952" s="24" t="s">
        <v>1600</v>
      </c>
      <c r="F11952" s="151"/>
    </row>
    <row r="11953" spans="2:6" s="116" customFormat="1" ht="15.75" customHeight="1">
      <c r="B11953" s="121" t="s">
        <v>1802</v>
      </c>
      <c r="C11953" s="118" t="s">
        <v>184</v>
      </c>
      <c r="D11953" s="119" t="s">
        <v>2546</v>
      </c>
      <c r="E11953" s="243" t="s">
        <v>1607</v>
      </c>
      <c r="F11953" s="151"/>
    </row>
    <row r="11954" spans="2:6" s="116" customFormat="1" ht="15.75" customHeight="1">
      <c r="B11954" s="121" t="s">
        <v>1802</v>
      </c>
      <c r="C11954" s="118" t="s">
        <v>322</v>
      </c>
      <c r="D11954" s="119" t="s">
        <v>1799</v>
      </c>
      <c r="E11954" s="243" t="s">
        <v>1607</v>
      </c>
      <c r="F11954" s="151"/>
    </row>
    <row r="11955" spans="2:6" s="116" customFormat="1" ht="15.75" customHeight="1">
      <c r="B11955" s="121" t="s">
        <v>1802</v>
      </c>
      <c r="C11955" s="118" t="s">
        <v>40</v>
      </c>
      <c r="D11955" s="119" t="s">
        <v>1803</v>
      </c>
      <c r="E11955" s="243" t="s">
        <v>1607</v>
      </c>
      <c r="F11955" s="151"/>
    </row>
    <row r="11956" spans="2:6" s="116" customFormat="1" ht="15.75" customHeight="1">
      <c r="B11956" s="121" t="s">
        <v>1802</v>
      </c>
      <c r="C11956" s="118" t="s">
        <v>2</v>
      </c>
      <c r="D11956" s="119" t="s">
        <v>1381</v>
      </c>
      <c r="E11956" s="243" t="s">
        <v>1607</v>
      </c>
      <c r="F11956" s="151"/>
    </row>
    <row r="11957" spans="2:6" s="116" customFormat="1" ht="15.75" customHeight="1">
      <c r="B11957" s="121" t="s">
        <v>1802</v>
      </c>
      <c r="C11957" s="118" t="s">
        <v>2</v>
      </c>
      <c r="D11957" s="119" t="s">
        <v>182</v>
      </c>
      <c r="E11957" s="243" t="s">
        <v>1607</v>
      </c>
      <c r="F11957" s="151"/>
    </row>
    <row r="11958" spans="2:6" s="116" customFormat="1" ht="15.75" customHeight="1">
      <c r="B11958" s="121" t="s">
        <v>1802</v>
      </c>
      <c r="C11958" s="118" t="s">
        <v>40</v>
      </c>
      <c r="D11958" s="119" t="s">
        <v>1803</v>
      </c>
      <c r="E11958" s="243" t="s">
        <v>1607</v>
      </c>
      <c r="F11958" s="151"/>
    </row>
    <row r="11959" spans="2:6" s="116" customFormat="1" ht="15.75" customHeight="1">
      <c r="B11959" s="121" t="s">
        <v>1802</v>
      </c>
      <c r="C11959" s="118" t="s">
        <v>2</v>
      </c>
      <c r="D11959" s="119" t="s">
        <v>182</v>
      </c>
      <c r="E11959" s="243" t="s">
        <v>1607</v>
      </c>
      <c r="F11959" s="151"/>
    </row>
    <row r="11960" spans="2:6" s="116" customFormat="1" ht="15.75" customHeight="1">
      <c r="B11960" s="121" t="s">
        <v>1802</v>
      </c>
      <c r="C11960" s="118" t="s">
        <v>28</v>
      </c>
      <c r="D11960" s="119" t="s">
        <v>181</v>
      </c>
      <c r="E11960" s="243" t="s">
        <v>1607</v>
      </c>
      <c r="F11960" s="151"/>
    </row>
    <row r="11961" spans="2:6" s="116" customFormat="1" ht="15.75" customHeight="1">
      <c r="B11961" s="121" t="s">
        <v>1802</v>
      </c>
      <c r="C11961" s="118" t="s">
        <v>28</v>
      </c>
      <c r="D11961" s="119" t="s">
        <v>1187</v>
      </c>
      <c r="E11961" s="243" t="s">
        <v>1607</v>
      </c>
      <c r="F11961" s="151"/>
    </row>
    <row r="11962" spans="2:6" s="116" customFormat="1" ht="15.75" customHeight="1">
      <c r="B11962" s="121" t="s">
        <v>1802</v>
      </c>
      <c r="C11962" s="118" t="s">
        <v>184</v>
      </c>
      <c r="D11962" s="119" t="s">
        <v>2546</v>
      </c>
      <c r="E11962" s="243" t="s">
        <v>1607</v>
      </c>
      <c r="F11962" s="151"/>
    </row>
    <row r="11963" spans="2:6" s="116" customFormat="1" ht="15.75" customHeight="1">
      <c r="B11963" s="121" t="s">
        <v>1802</v>
      </c>
      <c r="C11963" s="118" t="s">
        <v>40</v>
      </c>
      <c r="D11963" s="119" t="s">
        <v>43</v>
      </c>
      <c r="E11963" s="243" t="s">
        <v>1607</v>
      </c>
      <c r="F11963" s="151"/>
    </row>
    <row r="11964" spans="2:6" s="116" customFormat="1" ht="15.75" customHeight="1">
      <c r="B11964" s="121" t="s">
        <v>1802</v>
      </c>
      <c r="C11964" s="118" t="s">
        <v>322</v>
      </c>
      <c r="D11964" s="119" t="s">
        <v>1796</v>
      </c>
      <c r="E11964" s="243" t="s">
        <v>1607</v>
      </c>
      <c r="F11964" s="151"/>
    </row>
    <row r="11965" spans="2:6" s="116" customFormat="1" ht="15.75" customHeight="1">
      <c r="B11965" s="121" t="s">
        <v>1804</v>
      </c>
      <c r="C11965" s="118" t="s">
        <v>40</v>
      </c>
      <c r="D11965" s="119" t="s">
        <v>180</v>
      </c>
      <c r="E11965" s="120" t="s">
        <v>1768</v>
      </c>
      <c r="F11965" s="151"/>
    </row>
    <row r="11966" spans="2:6" s="116" customFormat="1" ht="15.75" customHeight="1">
      <c r="B11966" s="121" t="s">
        <v>1804</v>
      </c>
      <c r="C11966" s="118" t="s">
        <v>28</v>
      </c>
      <c r="D11966" s="119" t="s">
        <v>549</v>
      </c>
      <c r="E11966" s="120" t="s">
        <v>1768</v>
      </c>
      <c r="F11966" s="151"/>
    </row>
    <row r="11967" spans="2:6" s="116" customFormat="1" ht="15.75" customHeight="1">
      <c r="B11967" s="121" t="s">
        <v>1804</v>
      </c>
      <c r="C11967" s="118" t="s">
        <v>322</v>
      </c>
      <c r="D11967" s="119" t="s">
        <v>1805</v>
      </c>
      <c r="E11967" s="120" t="s">
        <v>1768</v>
      </c>
      <c r="F11967" s="151"/>
    </row>
    <row r="11968" spans="2:6" s="116" customFormat="1" ht="15.75" customHeight="1">
      <c r="B11968" s="121" t="s">
        <v>1804</v>
      </c>
      <c r="C11968" s="118" t="s">
        <v>40</v>
      </c>
      <c r="D11968" s="119" t="s">
        <v>180</v>
      </c>
      <c r="E11968" s="117" t="s">
        <v>1768</v>
      </c>
      <c r="F11968" s="151"/>
    </row>
    <row r="11969" spans="2:6" s="116" customFormat="1" ht="15.75" customHeight="1">
      <c r="B11969" s="121" t="s">
        <v>1804</v>
      </c>
      <c r="C11969" s="118" t="s">
        <v>28</v>
      </c>
      <c r="D11969" s="119" t="s">
        <v>107</v>
      </c>
      <c r="E11969" s="117" t="s">
        <v>1768</v>
      </c>
      <c r="F11969" s="151"/>
    </row>
    <row r="11970" spans="2:6" s="116" customFormat="1" ht="15.75" customHeight="1">
      <c r="B11970" s="121" t="s">
        <v>1804</v>
      </c>
      <c r="C11970" s="118" t="s">
        <v>40</v>
      </c>
      <c r="D11970" s="119" t="s">
        <v>180</v>
      </c>
      <c r="E11970" s="117" t="s">
        <v>1768</v>
      </c>
      <c r="F11970" s="151"/>
    </row>
    <row r="11971" spans="2:6" s="116" customFormat="1" ht="15.75" customHeight="1">
      <c r="B11971" s="121" t="s">
        <v>1804</v>
      </c>
      <c r="C11971" s="118" t="s">
        <v>956</v>
      </c>
      <c r="D11971" s="119" t="s">
        <v>1806</v>
      </c>
      <c r="E11971" s="120" t="s">
        <v>1768</v>
      </c>
      <c r="F11971" s="151"/>
    </row>
    <row r="11972" spans="2:6" s="116" customFormat="1" ht="15.75" customHeight="1">
      <c r="B11972" s="121" t="s">
        <v>1807</v>
      </c>
      <c r="C11972" s="118" t="s">
        <v>322</v>
      </c>
      <c r="D11972" s="119" t="s">
        <v>1808</v>
      </c>
      <c r="E11972" s="243" t="s">
        <v>1809</v>
      </c>
      <c r="F11972" s="151"/>
    </row>
    <row r="11973" spans="2:6" s="116" customFormat="1" ht="15.75" customHeight="1">
      <c r="B11973" s="121" t="s">
        <v>1807</v>
      </c>
      <c r="C11973" s="118" t="s">
        <v>28</v>
      </c>
      <c r="D11973" s="119" t="s">
        <v>1287</v>
      </c>
      <c r="E11973" s="243" t="s">
        <v>1809</v>
      </c>
      <c r="F11973" s="151"/>
    </row>
    <row r="11974" spans="2:6" s="116" customFormat="1" ht="15.75" customHeight="1">
      <c r="B11974" s="121" t="s">
        <v>1807</v>
      </c>
      <c r="C11974" s="118" t="s">
        <v>40</v>
      </c>
      <c r="D11974" s="119" t="s">
        <v>1486</v>
      </c>
      <c r="E11974" s="243" t="s">
        <v>1809</v>
      </c>
      <c r="F11974" s="151"/>
    </row>
    <row r="11975" spans="2:6" s="116" customFormat="1" ht="15.75" customHeight="1">
      <c r="B11975" s="121" t="s">
        <v>1807</v>
      </c>
      <c r="C11975" s="118" t="s">
        <v>40</v>
      </c>
      <c r="D11975" s="119" t="s">
        <v>1486</v>
      </c>
      <c r="E11975" s="243" t="s">
        <v>1809</v>
      </c>
      <c r="F11975" s="151"/>
    </row>
    <row r="11976" spans="2:6" s="116" customFormat="1" ht="15.75" customHeight="1">
      <c r="B11976" s="121" t="s">
        <v>1807</v>
      </c>
      <c r="C11976" s="118" t="s">
        <v>40</v>
      </c>
      <c r="D11976" s="119" t="s">
        <v>1486</v>
      </c>
      <c r="E11976" s="243" t="s">
        <v>1809</v>
      </c>
      <c r="F11976" s="151"/>
    </row>
    <row r="11977" spans="2:6" s="116" customFormat="1" ht="15.75" customHeight="1">
      <c r="B11977" s="121" t="s">
        <v>1807</v>
      </c>
      <c r="C11977" s="118" t="s">
        <v>40</v>
      </c>
      <c r="D11977" s="119" t="s">
        <v>945</v>
      </c>
      <c r="E11977" s="243" t="s">
        <v>1809</v>
      </c>
      <c r="F11977" s="151"/>
    </row>
    <row r="11978" spans="2:6" s="116" customFormat="1" ht="15.75" customHeight="1">
      <c r="B11978" s="121" t="s">
        <v>1807</v>
      </c>
      <c r="C11978" s="118" t="s">
        <v>322</v>
      </c>
      <c r="D11978" s="119" t="s">
        <v>1805</v>
      </c>
      <c r="E11978" s="243" t="s">
        <v>1809</v>
      </c>
      <c r="F11978" s="151"/>
    </row>
    <row r="11979" spans="2:6" s="116" customFormat="1" ht="15.75" customHeight="1">
      <c r="B11979" s="121" t="s">
        <v>1807</v>
      </c>
      <c r="C11979" s="118" t="s">
        <v>28</v>
      </c>
      <c r="D11979" s="119" t="s">
        <v>1118</v>
      </c>
      <c r="E11979" s="243" t="s">
        <v>1809</v>
      </c>
      <c r="F11979" s="151"/>
    </row>
    <row r="11980" spans="2:6" s="116" customFormat="1" ht="15.75" customHeight="1">
      <c r="B11980" s="121" t="s">
        <v>1807</v>
      </c>
      <c r="C11980" s="118" t="s">
        <v>2</v>
      </c>
      <c r="D11980" s="119" t="s">
        <v>182</v>
      </c>
      <c r="E11980" s="243" t="s">
        <v>1809</v>
      </c>
      <c r="F11980" s="151"/>
    </row>
    <row r="11981" spans="2:6" s="116" customFormat="1" ht="15.75" customHeight="1">
      <c r="B11981" s="121" t="s">
        <v>1807</v>
      </c>
      <c r="C11981" s="118" t="s">
        <v>184</v>
      </c>
      <c r="D11981" s="119" t="s">
        <v>2546</v>
      </c>
      <c r="E11981" s="243" t="s">
        <v>1809</v>
      </c>
      <c r="F11981" s="151"/>
    </row>
    <row r="11982" spans="2:6" s="116" customFormat="1" ht="15.75" customHeight="1">
      <c r="B11982" s="121" t="s">
        <v>1807</v>
      </c>
      <c r="C11982" s="118" t="s">
        <v>40</v>
      </c>
      <c r="D11982" s="119" t="s">
        <v>1486</v>
      </c>
      <c r="E11982" s="243" t="s">
        <v>1809</v>
      </c>
      <c r="F11982" s="151"/>
    </row>
    <row r="11983" spans="2:6" s="116" customFormat="1" ht="15.75" customHeight="1">
      <c r="B11983" s="121" t="s">
        <v>1807</v>
      </c>
      <c r="C11983" s="118" t="s">
        <v>40</v>
      </c>
      <c r="D11983" s="119" t="s">
        <v>1486</v>
      </c>
      <c r="E11983" s="243" t="s">
        <v>1809</v>
      </c>
      <c r="F11983" s="151"/>
    </row>
    <row r="11984" spans="2:6" s="116" customFormat="1" ht="15.75" customHeight="1">
      <c r="B11984" s="121" t="s">
        <v>1813</v>
      </c>
      <c r="C11984" s="118" t="s">
        <v>28</v>
      </c>
      <c r="D11984" s="119" t="s">
        <v>1287</v>
      </c>
      <c r="E11984" s="243" t="s">
        <v>1607</v>
      </c>
      <c r="F11984" s="151"/>
    </row>
    <row r="11985" spans="2:6" s="116" customFormat="1" ht="15.75" customHeight="1">
      <c r="B11985" s="121" t="s">
        <v>1813</v>
      </c>
      <c r="C11985" s="118" t="s">
        <v>40</v>
      </c>
      <c r="D11985" s="119" t="s">
        <v>180</v>
      </c>
      <c r="E11985" s="243" t="s">
        <v>1607</v>
      </c>
      <c r="F11985" s="151"/>
    </row>
    <row r="11986" spans="2:6" s="116" customFormat="1" ht="15.75" customHeight="1">
      <c r="B11986" s="121" t="s">
        <v>1813</v>
      </c>
      <c r="C11986" s="118" t="s">
        <v>28</v>
      </c>
      <c r="D11986" s="119" t="s">
        <v>549</v>
      </c>
      <c r="E11986" s="243" t="s">
        <v>1607</v>
      </c>
      <c r="F11986" s="151"/>
    </row>
    <row r="11987" spans="2:6" s="116" customFormat="1" ht="15.75" customHeight="1">
      <c r="B11987" s="121" t="s">
        <v>1813</v>
      </c>
      <c r="C11987" s="118" t="s">
        <v>40</v>
      </c>
      <c r="D11987" s="119" t="s">
        <v>1564</v>
      </c>
      <c r="E11987" s="243" t="s">
        <v>1607</v>
      </c>
      <c r="F11987" s="151"/>
    </row>
    <row r="11988" spans="2:6" s="116" customFormat="1" ht="15.75" customHeight="1">
      <c r="B11988" s="121" t="s">
        <v>1813</v>
      </c>
      <c r="C11988" s="118" t="s">
        <v>28</v>
      </c>
      <c r="D11988" s="119" t="s">
        <v>1287</v>
      </c>
      <c r="E11988" s="243" t="s">
        <v>1607</v>
      </c>
      <c r="F11988" s="151"/>
    </row>
    <row r="11989" spans="2:6" s="116" customFormat="1" ht="15.75" customHeight="1">
      <c r="B11989" s="121" t="s">
        <v>1813</v>
      </c>
      <c r="C11989" s="118" t="s">
        <v>40</v>
      </c>
      <c r="D11989" s="119" t="s">
        <v>1564</v>
      </c>
      <c r="E11989" s="243" t="s">
        <v>1607</v>
      </c>
      <c r="F11989" s="151"/>
    </row>
    <row r="11990" spans="2:6" s="116" customFormat="1" ht="15.75" customHeight="1">
      <c r="B11990" s="121" t="s">
        <v>1813</v>
      </c>
      <c r="C11990" s="118" t="s">
        <v>40</v>
      </c>
      <c r="D11990" s="119" t="s">
        <v>1564</v>
      </c>
      <c r="E11990" s="243" t="s">
        <v>1607</v>
      </c>
      <c r="F11990" s="151"/>
    </row>
    <row r="11991" spans="2:6" s="116" customFormat="1" ht="15.75" customHeight="1">
      <c r="B11991" s="121" t="s">
        <v>1813</v>
      </c>
      <c r="C11991" s="118" t="s">
        <v>322</v>
      </c>
      <c r="D11991" s="119" t="s">
        <v>1799</v>
      </c>
      <c r="E11991" s="243" t="s">
        <v>1607</v>
      </c>
      <c r="F11991" s="151"/>
    </row>
    <row r="11992" spans="2:6" s="116" customFormat="1" ht="15.75" customHeight="1">
      <c r="B11992" s="121" t="s">
        <v>1813</v>
      </c>
      <c r="C11992" s="118" t="s">
        <v>40</v>
      </c>
      <c r="D11992" s="119" t="s">
        <v>43</v>
      </c>
      <c r="E11992" s="243" t="s">
        <v>1814</v>
      </c>
      <c r="F11992" s="151"/>
    </row>
    <row r="11993" spans="2:6" s="116" customFormat="1" ht="15.75" customHeight="1">
      <c r="B11993" s="121" t="s">
        <v>1813</v>
      </c>
      <c r="C11993" s="118" t="s">
        <v>28</v>
      </c>
      <c r="D11993" s="119" t="s">
        <v>1118</v>
      </c>
      <c r="E11993" s="243" t="s">
        <v>1814</v>
      </c>
      <c r="F11993" s="151"/>
    </row>
    <row r="11994" spans="2:6" s="116" customFormat="1" ht="15.75" customHeight="1">
      <c r="B11994" s="121" t="s">
        <v>1813</v>
      </c>
      <c r="C11994" s="118" t="s">
        <v>40</v>
      </c>
      <c r="D11994" s="119" t="s">
        <v>43</v>
      </c>
      <c r="E11994" s="243" t="s">
        <v>1814</v>
      </c>
      <c r="F11994" s="151"/>
    </row>
    <row r="11995" spans="2:6" s="116" customFormat="1" ht="15.75" customHeight="1">
      <c r="B11995" s="121" t="s">
        <v>1813</v>
      </c>
      <c r="C11995" s="118" t="s">
        <v>40</v>
      </c>
      <c r="D11995" s="119" t="s">
        <v>1349</v>
      </c>
      <c r="E11995" s="243" t="s">
        <v>1814</v>
      </c>
      <c r="F11995" s="151"/>
    </row>
    <row r="11996" spans="2:6" s="116" customFormat="1" ht="15.75" customHeight="1">
      <c r="B11996" s="121" t="s">
        <v>1813</v>
      </c>
      <c r="C11996" s="118" t="s">
        <v>40</v>
      </c>
      <c r="D11996" s="119" t="s">
        <v>180</v>
      </c>
      <c r="E11996" s="120" t="s">
        <v>1655</v>
      </c>
      <c r="F11996" s="151"/>
    </row>
    <row r="11997" spans="2:6" s="116" customFormat="1" ht="15.75" customHeight="1">
      <c r="B11997" s="121" t="s">
        <v>1813</v>
      </c>
      <c r="C11997" s="118" t="s">
        <v>956</v>
      </c>
      <c r="D11997" s="119" t="s">
        <v>1815</v>
      </c>
      <c r="E11997" s="120" t="s">
        <v>1655</v>
      </c>
      <c r="F11997" s="151"/>
    </row>
    <row r="11998" spans="2:6" s="116" customFormat="1" ht="15.75" customHeight="1">
      <c r="B11998" s="121" t="s">
        <v>1813</v>
      </c>
      <c r="C11998" s="118" t="s">
        <v>66</v>
      </c>
      <c r="D11998" s="269" t="s">
        <v>1816</v>
      </c>
      <c r="E11998" s="120" t="s">
        <v>1655</v>
      </c>
      <c r="F11998" s="151"/>
    </row>
    <row r="11999" spans="2:6" s="116" customFormat="1" ht="15.75" customHeight="1">
      <c r="B11999" s="121" t="s">
        <v>1813</v>
      </c>
      <c r="C11999" s="118" t="s">
        <v>66</v>
      </c>
      <c r="D11999" s="119" t="s">
        <v>1791</v>
      </c>
      <c r="E11999" s="120" t="s">
        <v>1655</v>
      </c>
      <c r="F11999" s="151"/>
    </row>
    <row r="12000" spans="2:6" s="116" customFormat="1" ht="15.75" customHeight="1">
      <c r="B12000" s="121" t="s">
        <v>1813</v>
      </c>
      <c r="C12000" s="118" t="s">
        <v>322</v>
      </c>
      <c r="D12000" s="119" t="s">
        <v>1796</v>
      </c>
      <c r="E12000" s="120" t="s">
        <v>1655</v>
      </c>
      <c r="F12000" s="151"/>
    </row>
    <row r="12001" spans="2:6" s="116" customFormat="1" ht="15.75" customHeight="1">
      <c r="B12001" s="121" t="s">
        <v>1813</v>
      </c>
      <c r="C12001" s="118" t="s">
        <v>322</v>
      </c>
      <c r="D12001" s="119" t="s">
        <v>1796</v>
      </c>
      <c r="E12001" s="120" t="s">
        <v>1655</v>
      </c>
      <c r="F12001" s="151"/>
    </row>
    <row r="12002" spans="2:6" s="116" customFormat="1" ht="15.75" customHeight="1">
      <c r="B12002" s="121" t="s">
        <v>1813</v>
      </c>
      <c r="C12002" s="118" t="s">
        <v>40</v>
      </c>
      <c r="D12002" s="119" t="s">
        <v>1581</v>
      </c>
      <c r="E12002" s="120" t="s">
        <v>1655</v>
      </c>
      <c r="F12002" s="151"/>
    </row>
    <row r="12003" spans="2:6" s="116" customFormat="1" ht="15.75" customHeight="1">
      <c r="B12003" s="121" t="s">
        <v>1813</v>
      </c>
      <c r="C12003" s="118" t="s">
        <v>40</v>
      </c>
      <c r="D12003" s="119" t="s">
        <v>180</v>
      </c>
      <c r="E12003" s="120" t="s">
        <v>1655</v>
      </c>
      <c r="F12003" s="151"/>
    </row>
    <row r="12004" spans="2:6" s="116" customFormat="1" ht="15.75" customHeight="1">
      <c r="B12004" s="121" t="s">
        <v>1813</v>
      </c>
      <c r="C12004" s="118" t="s">
        <v>28</v>
      </c>
      <c r="D12004" s="119" t="s">
        <v>181</v>
      </c>
      <c r="E12004" s="120" t="s">
        <v>1655</v>
      </c>
      <c r="F12004" s="151"/>
    </row>
    <row r="12005" spans="2:6" s="116" customFormat="1" ht="15.75" customHeight="1">
      <c r="B12005" s="121" t="s">
        <v>1813</v>
      </c>
      <c r="C12005" s="118" t="s">
        <v>155</v>
      </c>
      <c r="D12005" s="119" t="s">
        <v>1110</v>
      </c>
      <c r="E12005" s="120" t="s">
        <v>1655</v>
      </c>
      <c r="F12005" s="151"/>
    </row>
    <row r="12006" spans="2:6" s="116" customFormat="1" ht="15.75" customHeight="1">
      <c r="B12006" s="121" t="s">
        <v>1813</v>
      </c>
      <c r="C12006" s="118" t="s">
        <v>28</v>
      </c>
      <c r="D12006" s="119" t="s">
        <v>1360</v>
      </c>
      <c r="E12006" s="120" t="s">
        <v>1655</v>
      </c>
      <c r="F12006" s="151"/>
    </row>
    <row r="12007" spans="2:6" s="116" customFormat="1" ht="15.75" customHeight="1">
      <c r="B12007" s="121" t="s">
        <v>1817</v>
      </c>
      <c r="C12007" s="118" t="s">
        <v>28</v>
      </c>
      <c r="D12007" s="119" t="s">
        <v>181</v>
      </c>
      <c r="E12007" s="120" t="s">
        <v>1655</v>
      </c>
      <c r="F12007" s="151"/>
    </row>
    <row r="12008" spans="2:6" s="116" customFormat="1" ht="15.75" customHeight="1">
      <c r="B12008" s="121" t="s">
        <v>1817</v>
      </c>
      <c r="C12008" s="118" t="s">
        <v>40</v>
      </c>
      <c r="D12008" s="119" t="s">
        <v>180</v>
      </c>
      <c r="E12008" s="120" t="s">
        <v>1655</v>
      </c>
      <c r="F12008" s="151"/>
    </row>
    <row r="12009" spans="2:6" s="116" customFormat="1" ht="15.75" customHeight="1">
      <c r="B12009" s="121" t="s">
        <v>1817</v>
      </c>
      <c r="C12009" s="118" t="s">
        <v>28</v>
      </c>
      <c r="D12009" s="119" t="s">
        <v>1818</v>
      </c>
      <c r="E12009" s="120" t="s">
        <v>1655</v>
      </c>
      <c r="F12009" s="151"/>
    </row>
    <row r="12010" spans="2:6" s="116" customFormat="1" ht="15.75" customHeight="1">
      <c r="B12010" s="121" t="s">
        <v>1817</v>
      </c>
      <c r="C12010" s="118" t="s">
        <v>66</v>
      </c>
      <c r="D12010" s="119" t="s">
        <v>1816</v>
      </c>
      <c r="E12010" s="120" t="s">
        <v>1655</v>
      </c>
      <c r="F12010" s="151"/>
    </row>
    <row r="12011" spans="2:6" s="116" customFormat="1" ht="15.75" customHeight="1">
      <c r="B12011" s="121" t="s">
        <v>1817</v>
      </c>
      <c r="C12011" s="118" t="s">
        <v>40</v>
      </c>
      <c r="D12011" s="119" t="s">
        <v>43</v>
      </c>
      <c r="E12011" s="120" t="s">
        <v>1655</v>
      </c>
      <c r="F12011" s="151"/>
    </row>
    <row r="12012" spans="2:6" s="116" customFormat="1" ht="15.75" customHeight="1">
      <c r="B12012" s="121" t="s">
        <v>1817</v>
      </c>
      <c r="C12012" s="118" t="s">
        <v>40</v>
      </c>
      <c r="D12012" s="119" t="s">
        <v>43</v>
      </c>
      <c r="E12012" s="120" t="s">
        <v>1655</v>
      </c>
      <c r="F12012" s="151"/>
    </row>
    <row r="12013" spans="2:6" s="116" customFormat="1" ht="15.75" customHeight="1">
      <c r="B12013" s="121" t="s">
        <v>1817</v>
      </c>
      <c r="C12013" s="118" t="s">
        <v>40</v>
      </c>
      <c r="D12013" s="119" t="s">
        <v>180</v>
      </c>
      <c r="E12013" s="120" t="s">
        <v>1655</v>
      </c>
      <c r="F12013" s="151"/>
    </row>
    <row r="12014" spans="2:6" s="116" customFormat="1" ht="15.75" customHeight="1">
      <c r="B12014" s="121" t="s">
        <v>1817</v>
      </c>
      <c r="C12014" s="118" t="s">
        <v>66</v>
      </c>
      <c r="D12014" s="119" t="s">
        <v>1791</v>
      </c>
      <c r="E12014" s="120" t="s">
        <v>1655</v>
      </c>
      <c r="F12014" s="151"/>
    </row>
    <row r="12015" spans="2:6" s="116" customFormat="1" ht="15.75" customHeight="1">
      <c r="B12015" s="121" t="s">
        <v>1817</v>
      </c>
      <c r="C12015" s="118" t="s">
        <v>322</v>
      </c>
      <c r="D12015" s="119" t="s">
        <v>1819</v>
      </c>
      <c r="E12015" s="243" t="s">
        <v>1607</v>
      </c>
      <c r="F12015" s="151"/>
    </row>
    <row r="12016" spans="2:6" s="116" customFormat="1" ht="15.75" customHeight="1">
      <c r="B12016" s="121" t="s">
        <v>1817</v>
      </c>
      <c r="C12016" s="118" t="s">
        <v>322</v>
      </c>
      <c r="D12016" s="119" t="s">
        <v>1819</v>
      </c>
      <c r="E12016" s="243" t="s">
        <v>1607</v>
      </c>
      <c r="F12016" s="151"/>
    </row>
    <row r="12017" spans="2:6" s="116" customFormat="1" ht="15.75" customHeight="1">
      <c r="B12017" s="121" t="s">
        <v>1817</v>
      </c>
      <c r="C12017" s="118" t="s">
        <v>184</v>
      </c>
      <c r="D12017" s="119" t="s">
        <v>2546</v>
      </c>
      <c r="E12017" s="243" t="s">
        <v>1607</v>
      </c>
      <c r="F12017" s="151"/>
    </row>
    <row r="12018" spans="2:6" s="116" customFormat="1" ht="15.75" customHeight="1">
      <c r="B12018" s="121" t="s">
        <v>1817</v>
      </c>
      <c r="C12018" s="118" t="s">
        <v>28</v>
      </c>
      <c r="D12018" s="119" t="s">
        <v>549</v>
      </c>
      <c r="E12018" s="243" t="s">
        <v>1607</v>
      </c>
      <c r="F12018" s="151"/>
    </row>
    <row r="12019" spans="2:6" s="116" customFormat="1" ht="15.75" customHeight="1">
      <c r="B12019" s="121" t="s">
        <v>1817</v>
      </c>
      <c r="C12019" s="118" t="s">
        <v>40</v>
      </c>
      <c r="D12019" s="119" t="s">
        <v>180</v>
      </c>
      <c r="E12019" s="243" t="s">
        <v>1607</v>
      </c>
      <c r="F12019" s="151"/>
    </row>
    <row r="12020" spans="2:6" s="116" customFormat="1" ht="15.75" customHeight="1">
      <c r="B12020" s="121" t="s">
        <v>1817</v>
      </c>
      <c r="C12020" s="118" t="s">
        <v>40</v>
      </c>
      <c r="D12020" s="119" t="s">
        <v>1820</v>
      </c>
      <c r="E12020" s="243" t="s">
        <v>1607</v>
      </c>
      <c r="F12020" s="151"/>
    </row>
    <row r="12021" spans="2:6" s="116" customFormat="1" ht="15.75" customHeight="1">
      <c r="B12021" s="121" t="s">
        <v>1817</v>
      </c>
      <c r="C12021" s="118" t="s">
        <v>40</v>
      </c>
      <c r="D12021" s="119" t="s">
        <v>1820</v>
      </c>
      <c r="E12021" s="243" t="s">
        <v>1607</v>
      </c>
      <c r="F12021" s="151"/>
    </row>
    <row r="12022" spans="2:6" s="116" customFormat="1" ht="15.75" customHeight="1">
      <c r="B12022" s="121" t="s">
        <v>1817</v>
      </c>
      <c r="C12022" s="118" t="s">
        <v>28</v>
      </c>
      <c r="D12022" s="119" t="s">
        <v>1187</v>
      </c>
      <c r="E12022" s="243" t="s">
        <v>1607</v>
      </c>
      <c r="F12022" s="151"/>
    </row>
    <row r="12023" spans="2:6" s="116" customFormat="1" ht="15.75" customHeight="1">
      <c r="B12023" s="121" t="s">
        <v>1817</v>
      </c>
      <c r="C12023" s="118" t="s">
        <v>2</v>
      </c>
      <c r="D12023" s="119" t="s">
        <v>182</v>
      </c>
      <c r="E12023" s="243" t="s">
        <v>1607</v>
      </c>
      <c r="F12023" s="151"/>
    </row>
    <row r="12024" spans="2:6" s="116" customFormat="1" ht="15.75" customHeight="1">
      <c r="B12024" s="121" t="s">
        <v>1817</v>
      </c>
      <c r="C12024" s="118" t="s">
        <v>40</v>
      </c>
      <c r="D12024" s="119" t="s">
        <v>180</v>
      </c>
      <c r="E12024" s="243" t="s">
        <v>1607</v>
      </c>
      <c r="F12024" s="151"/>
    </row>
    <row r="12025" spans="2:6" s="116" customFormat="1" ht="15.75" customHeight="1">
      <c r="B12025" s="121" t="s">
        <v>1817</v>
      </c>
      <c r="C12025" s="118" t="s">
        <v>40</v>
      </c>
      <c r="D12025" s="119" t="s">
        <v>180</v>
      </c>
      <c r="E12025" s="243" t="s">
        <v>1607</v>
      </c>
      <c r="F12025" s="151"/>
    </row>
    <row r="12026" spans="2:6" s="116" customFormat="1" ht="15.75" customHeight="1">
      <c r="B12026" s="121" t="s">
        <v>1817</v>
      </c>
      <c r="C12026" s="118" t="s">
        <v>956</v>
      </c>
      <c r="D12026" s="119" t="s">
        <v>1821</v>
      </c>
      <c r="E12026" s="243" t="s">
        <v>1607</v>
      </c>
      <c r="F12026" s="151"/>
    </row>
    <row r="12027" spans="2:6" s="116" customFormat="1" ht="15.75" customHeight="1">
      <c r="B12027" s="121" t="s">
        <v>1817</v>
      </c>
      <c r="C12027" s="118" t="s">
        <v>40</v>
      </c>
      <c r="D12027" s="119" t="s">
        <v>43</v>
      </c>
      <c r="E12027" s="243" t="s">
        <v>1600</v>
      </c>
      <c r="F12027" s="151"/>
    </row>
    <row r="12028" spans="2:6" s="116" customFormat="1" ht="15.75" customHeight="1">
      <c r="B12028" s="121" t="s">
        <v>1817</v>
      </c>
      <c r="C12028" s="118" t="s">
        <v>184</v>
      </c>
      <c r="D12028" s="119" t="s">
        <v>2550</v>
      </c>
      <c r="E12028" s="243" t="s">
        <v>1600</v>
      </c>
      <c r="F12028" s="151"/>
    </row>
    <row r="12029" spans="2:6" s="116" customFormat="1" ht="15.75" customHeight="1">
      <c r="B12029" s="121" t="s">
        <v>1817</v>
      </c>
      <c r="C12029" s="118" t="s">
        <v>155</v>
      </c>
      <c r="D12029" s="119" t="s">
        <v>1110</v>
      </c>
      <c r="E12029" s="243" t="s">
        <v>1600</v>
      </c>
      <c r="F12029" s="151"/>
    </row>
    <row r="12030" spans="2:6" s="116" customFormat="1" ht="15.75" customHeight="1">
      <c r="B12030" s="121" t="s">
        <v>1817</v>
      </c>
      <c r="C12030" s="118" t="s">
        <v>322</v>
      </c>
      <c r="D12030" s="119" t="s">
        <v>1796</v>
      </c>
      <c r="E12030" s="243" t="s">
        <v>1600</v>
      </c>
      <c r="F12030" s="151"/>
    </row>
    <row r="12031" spans="2:6" s="116" customFormat="1" ht="15.75" customHeight="1">
      <c r="B12031" s="121" t="s">
        <v>1817</v>
      </c>
      <c r="C12031" s="118" t="s">
        <v>184</v>
      </c>
      <c r="D12031" s="119" t="s">
        <v>2550</v>
      </c>
      <c r="E12031" s="243" t="s">
        <v>1600</v>
      </c>
      <c r="F12031" s="151"/>
    </row>
    <row r="12032" spans="2:6" s="116" customFormat="1" ht="15.75" customHeight="1">
      <c r="B12032" s="121" t="s">
        <v>1817</v>
      </c>
      <c r="C12032" s="118" t="s">
        <v>40</v>
      </c>
      <c r="D12032" s="119" t="s">
        <v>180</v>
      </c>
      <c r="E12032" s="243" t="s">
        <v>1600</v>
      </c>
      <c r="F12032" s="151"/>
    </row>
    <row r="12033" spans="2:6" s="116" customFormat="1" ht="15.75" customHeight="1">
      <c r="B12033" s="121" t="s">
        <v>1817</v>
      </c>
      <c r="C12033" s="118" t="s">
        <v>322</v>
      </c>
      <c r="D12033" s="119" t="s">
        <v>1796</v>
      </c>
      <c r="E12033" s="243" t="s">
        <v>1600</v>
      </c>
      <c r="F12033" s="151"/>
    </row>
    <row r="12034" spans="2:6" s="116" customFormat="1" ht="15.75" customHeight="1">
      <c r="B12034" s="121" t="s">
        <v>1817</v>
      </c>
      <c r="C12034" s="118" t="s">
        <v>2</v>
      </c>
      <c r="D12034" s="119" t="s">
        <v>182</v>
      </c>
      <c r="E12034" s="243" t="s">
        <v>1600</v>
      </c>
      <c r="F12034" s="151"/>
    </row>
    <row r="12035" spans="2:6" s="116" customFormat="1" ht="15.75" customHeight="1">
      <c r="B12035" s="121" t="s">
        <v>1817</v>
      </c>
      <c r="C12035" s="118" t="s">
        <v>184</v>
      </c>
      <c r="D12035" s="119" t="s">
        <v>2550</v>
      </c>
      <c r="E12035" s="243" t="s">
        <v>1600</v>
      </c>
      <c r="F12035" s="151"/>
    </row>
    <row r="12036" spans="2:6" s="116" customFormat="1" ht="15.75" customHeight="1">
      <c r="B12036" s="121" t="s">
        <v>1817</v>
      </c>
      <c r="C12036" s="118" t="s">
        <v>40</v>
      </c>
      <c r="D12036" s="119" t="s">
        <v>43</v>
      </c>
      <c r="E12036" s="243" t="s">
        <v>1600</v>
      </c>
      <c r="F12036" s="151"/>
    </row>
    <row r="12037" spans="2:6" s="116" customFormat="1" ht="15.75" customHeight="1">
      <c r="B12037" s="121" t="s">
        <v>1817</v>
      </c>
      <c r="C12037" s="118" t="s">
        <v>28</v>
      </c>
      <c r="D12037" s="119" t="s">
        <v>1187</v>
      </c>
      <c r="E12037" s="243" t="s">
        <v>1600</v>
      </c>
      <c r="F12037" s="151"/>
    </row>
    <row r="12038" spans="2:6" s="116" customFormat="1" ht="15.75" customHeight="1">
      <c r="B12038" s="121" t="s">
        <v>1817</v>
      </c>
      <c r="C12038" s="118" t="s">
        <v>40</v>
      </c>
      <c r="D12038" s="119" t="s">
        <v>180</v>
      </c>
      <c r="E12038" s="243" t="s">
        <v>1600</v>
      </c>
      <c r="F12038" s="151"/>
    </row>
    <row r="12039" spans="2:6" s="116" customFormat="1" ht="15.75" customHeight="1">
      <c r="B12039" s="121" t="s">
        <v>1822</v>
      </c>
      <c r="C12039" s="118" t="s">
        <v>28</v>
      </c>
      <c r="D12039" s="119" t="s">
        <v>107</v>
      </c>
      <c r="E12039" s="243" t="s">
        <v>1607</v>
      </c>
      <c r="F12039" s="151"/>
    </row>
    <row r="12040" spans="2:6" s="116" customFormat="1" ht="15.75" customHeight="1">
      <c r="B12040" s="121" t="s">
        <v>1822</v>
      </c>
      <c r="C12040" s="118" t="s">
        <v>40</v>
      </c>
      <c r="D12040" s="119" t="s">
        <v>180</v>
      </c>
      <c r="E12040" s="243" t="s">
        <v>1607</v>
      </c>
      <c r="F12040" s="151"/>
    </row>
    <row r="12041" spans="2:6" s="116" customFormat="1" ht="15.75" customHeight="1">
      <c r="B12041" s="121" t="s">
        <v>1822</v>
      </c>
      <c r="C12041" s="118" t="s">
        <v>28</v>
      </c>
      <c r="D12041" s="119" t="s">
        <v>549</v>
      </c>
      <c r="E12041" s="243" t="s">
        <v>1607</v>
      </c>
      <c r="F12041" s="151"/>
    </row>
    <row r="12042" spans="2:6" s="116" customFormat="1" ht="15.75" customHeight="1">
      <c r="B12042" s="121" t="s">
        <v>1822</v>
      </c>
      <c r="C12042" s="118" t="s">
        <v>18</v>
      </c>
      <c r="D12042" s="119" t="s">
        <v>112</v>
      </c>
      <c r="E12042" s="243" t="s">
        <v>1607</v>
      </c>
      <c r="F12042" s="151"/>
    </row>
    <row r="12043" spans="2:6" s="116" customFormat="1" ht="15.75" customHeight="1">
      <c r="B12043" s="121" t="s">
        <v>1822</v>
      </c>
      <c r="C12043" s="118" t="s">
        <v>2</v>
      </c>
      <c r="D12043" s="119" t="s">
        <v>105</v>
      </c>
      <c r="E12043" s="243" t="s">
        <v>1607</v>
      </c>
      <c r="F12043" s="151"/>
    </row>
    <row r="12044" spans="2:6" s="116" customFormat="1" ht="15.75" customHeight="1">
      <c r="B12044" s="121" t="s">
        <v>1822</v>
      </c>
      <c r="C12044" s="118" t="s">
        <v>28</v>
      </c>
      <c r="D12044" s="119" t="s">
        <v>107</v>
      </c>
      <c r="E12044" s="243" t="s">
        <v>1607</v>
      </c>
      <c r="F12044" s="151"/>
    </row>
    <row r="12045" spans="2:6" s="116" customFormat="1" ht="15.75" customHeight="1">
      <c r="B12045" s="121" t="s">
        <v>1822</v>
      </c>
      <c r="C12045" s="118" t="s">
        <v>184</v>
      </c>
      <c r="D12045" s="119" t="s">
        <v>2546</v>
      </c>
      <c r="E12045" s="243" t="s">
        <v>1607</v>
      </c>
      <c r="F12045" s="151"/>
    </row>
    <row r="12046" spans="2:6" s="116" customFormat="1" ht="15.75" customHeight="1">
      <c r="B12046" s="121" t="s">
        <v>1822</v>
      </c>
      <c r="C12046" s="118" t="s">
        <v>28</v>
      </c>
      <c r="D12046" s="119" t="s">
        <v>1287</v>
      </c>
      <c r="E12046" s="243" t="s">
        <v>1607</v>
      </c>
      <c r="F12046" s="151"/>
    </row>
    <row r="12047" spans="2:6" s="116" customFormat="1" ht="15.75" customHeight="1">
      <c r="B12047" s="121" t="s">
        <v>1822</v>
      </c>
      <c r="C12047" s="118" t="s">
        <v>18</v>
      </c>
      <c r="D12047" s="119" t="s">
        <v>112</v>
      </c>
      <c r="E12047" s="243" t="s">
        <v>1607</v>
      </c>
      <c r="F12047" s="151"/>
    </row>
    <row r="12048" spans="2:6" s="116" customFormat="1" ht="15.75" customHeight="1">
      <c r="B12048" s="121" t="s">
        <v>1822</v>
      </c>
      <c r="C12048" s="118" t="s">
        <v>322</v>
      </c>
      <c r="D12048" s="119" t="s">
        <v>1796</v>
      </c>
      <c r="E12048" s="243" t="s">
        <v>1607</v>
      </c>
      <c r="F12048" s="151"/>
    </row>
    <row r="12049" spans="2:6" s="116" customFormat="1" ht="15.75" customHeight="1">
      <c r="B12049" s="121" t="s">
        <v>1822</v>
      </c>
      <c r="C12049" s="118" t="s">
        <v>40</v>
      </c>
      <c r="D12049" s="119" t="s">
        <v>180</v>
      </c>
      <c r="E12049" s="243" t="s">
        <v>1607</v>
      </c>
      <c r="F12049" s="151"/>
    </row>
    <row r="12050" spans="2:6" s="116" customFormat="1" ht="15.75" customHeight="1">
      <c r="B12050" s="121" t="s">
        <v>1822</v>
      </c>
      <c r="C12050" s="118" t="s">
        <v>40</v>
      </c>
      <c r="D12050" s="119" t="s">
        <v>180</v>
      </c>
      <c r="E12050" s="243" t="s">
        <v>1607</v>
      </c>
      <c r="F12050" s="151"/>
    </row>
    <row r="12051" spans="2:6" s="116" customFormat="1" ht="15.75" customHeight="1">
      <c r="B12051" s="121" t="s">
        <v>1822</v>
      </c>
      <c r="C12051" s="118" t="s">
        <v>322</v>
      </c>
      <c r="D12051" s="119" t="s">
        <v>1796</v>
      </c>
      <c r="E12051" s="120" t="s">
        <v>1655</v>
      </c>
      <c r="F12051" s="151"/>
    </row>
    <row r="12052" spans="2:6" s="116" customFormat="1" ht="15.75" customHeight="1">
      <c r="B12052" s="121" t="s">
        <v>1822</v>
      </c>
      <c r="C12052" s="118" t="s">
        <v>155</v>
      </c>
      <c r="D12052" s="119" t="s">
        <v>1110</v>
      </c>
      <c r="E12052" s="120" t="s">
        <v>1655</v>
      </c>
      <c r="F12052" s="151"/>
    </row>
    <row r="12053" spans="2:6" s="116" customFormat="1" ht="15.75" customHeight="1">
      <c r="B12053" s="121" t="s">
        <v>1822</v>
      </c>
      <c r="C12053" s="118" t="s">
        <v>40</v>
      </c>
      <c r="D12053" s="119" t="s">
        <v>43</v>
      </c>
      <c r="E12053" s="120" t="s">
        <v>1814</v>
      </c>
      <c r="F12053" s="151"/>
    </row>
    <row r="12054" spans="2:6" s="116" customFormat="1" ht="15.75" customHeight="1">
      <c r="B12054" s="121" t="s">
        <v>1822</v>
      </c>
      <c r="C12054" s="118" t="s">
        <v>184</v>
      </c>
      <c r="D12054" s="119" t="s">
        <v>2544</v>
      </c>
      <c r="E12054" s="243" t="s">
        <v>1600</v>
      </c>
      <c r="F12054" s="151"/>
    </row>
    <row r="12055" spans="2:6" s="116" customFormat="1" ht="15.75" customHeight="1">
      <c r="B12055" s="121" t="s">
        <v>1822</v>
      </c>
      <c r="C12055" s="118" t="s">
        <v>28</v>
      </c>
      <c r="D12055" s="119" t="s">
        <v>1118</v>
      </c>
      <c r="E12055" s="243" t="s">
        <v>1600</v>
      </c>
      <c r="F12055" s="151"/>
    </row>
    <row r="12056" spans="2:6" s="116" customFormat="1" ht="15.75" customHeight="1">
      <c r="B12056" s="121" t="s">
        <v>1822</v>
      </c>
      <c r="C12056" s="118" t="s">
        <v>94</v>
      </c>
      <c r="D12056" s="119" t="s">
        <v>1108</v>
      </c>
      <c r="E12056" s="243" t="s">
        <v>1600</v>
      </c>
      <c r="F12056" s="151"/>
    </row>
    <row r="12057" spans="2:6" s="116" customFormat="1" ht="15.75" customHeight="1">
      <c r="B12057" s="121" t="s">
        <v>1822</v>
      </c>
      <c r="C12057" s="118" t="s">
        <v>28</v>
      </c>
      <c r="D12057" s="119" t="s">
        <v>549</v>
      </c>
      <c r="E12057" s="243" t="s">
        <v>1600</v>
      </c>
      <c r="F12057" s="151"/>
    </row>
    <row r="12058" spans="2:6" s="116" customFormat="1" ht="15.75" customHeight="1">
      <c r="B12058" s="121" t="s">
        <v>1822</v>
      </c>
      <c r="C12058" s="118" t="s">
        <v>322</v>
      </c>
      <c r="D12058" s="119" t="s">
        <v>1796</v>
      </c>
      <c r="E12058" s="243" t="s">
        <v>1600</v>
      </c>
      <c r="F12058" s="151"/>
    </row>
    <row r="12059" spans="2:6" s="116" customFormat="1" ht="15.75" customHeight="1">
      <c r="B12059" s="121" t="s">
        <v>1822</v>
      </c>
      <c r="C12059" s="118" t="s">
        <v>28</v>
      </c>
      <c r="D12059" s="119" t="s">
        <v>107</v>
      </c>
      <c r="E12059" s="243" t="s">
        <v>1600</v>
      </c>
      <c r="F12059" s="151"/>
    </row>
    <row r="12060" spans="2:6" s="116" customFormat="1" ht="15.75" customHeight="1">
      <c r="B12060" s="121" t="s">
        <v>1822</v>
      </c>
      <c r="C12060" s="118" t="s">
        <v>40</v>
      </c>
      <c r="D12060" s="119" t="s">
        <v>1349</v>
      </c>
      <c r="E12060" s="243" t="s">
        <v>1600</v>
      </c>
      <c r="F12060" s="151"/>
    </row>
    <row r="12061" spans="2:6" s="116" customFormat="1" ht="15.75" customHeight="1">
      <c r="B12061" s="121" t="s">
        <v>1822</v>
      </c>
      <c r="C12061" s="118" t="s">
        <v>40</v>
      </c>
      <c r="D12061" s="119" t="s">
        <v>43</v>
      </c>
      <c r="E12061" s="243" t="s">
        <v>1600</v>
      </c>
      <c r="F12061" s="151"/>
    </row>
    <row r="12062" spans="2:6" s="116" customFormat="1" ht="15.75" customHeight="1">
      <c r="B12062" s="121" t="s">
        <v>1822</v>
      </c>
      <c r="C12062" s="118" t="s">
        <v>40</v>
      </c>
      <c r="D12062" s="119" t="s">
        <v>1349</v>
      </c>
      <c r="E12062" s="243" t="s">
        <v>1600</v>
      </c>
      <c r="F12062" s="151"/>
    </row>
    <row r="12063" spans="2:6" s="116" customFormat="1" ht="15.75" customHeight="1">
      <c r="B12063" s="121" t="s">
        <v>1822</v>
      </c>
      <c r="C12063" s="118" t="s">
        <v>94</v>
      </c>
      <c r="D12063" s="119" t="s">
        <v>1108</v>
      </c>
      <c r="E12063" s="243" t="s">
        <v>1600</v>
      </c>
      <c r="F12063" s="151"/>
    </row>
    <row r="12064" spans="2:6" s="116" customFormat="1" ht="15.75" customHeight="1">
      <c r="B12064" s="121" t="s">
        <v>1823</v>
      </c>
      <c r="C12064" s="118" t="s">
        <v>322</v>
      </c>
      <c r="D12064" s="119" t="s">
        <v>1824</v>
      </c>
      <c r="E12064" s="243" t="s">
        <v>1607</v>
      </c>
      <c r="F12064" s="151"/>
    </row>
    <row r="12065" spans="2:6" s="116" customFormat="1" ht="15.75" customHeight="1">
      <c r="B12065" s="121" t="s">
        <v>1823</v>
      </c>
      <c r="C12065" s="118" t="s">
        <v>28</v>
      </c>
      <c r="D12065" s="119" t="s">
        <v>30</v>
      </c>
      <c r="E12065" s="243" t="s">
        <v>1607</v>
      </c>
      <c r="F12065" s="151"/>
    </row>
    <row r="12066" spans="2:6" s="116" customFormat="1" ht="15.75" customHeight="1">
      <c r="B12066" s="121" t="s">
        <v>1823</v>
      </c>
      <c r="C12066" s="118" t="s">
        <v>40</v>
      </c>
      <c r="D12066" s="119" t="s">
        <v>1328</v>
      </c>
      <c r="E12066" s="243" t="s">
        <v>1607</v>
      </c>
      <c r="F12066" s="151"/>
    </row>
    <row r="12067" spans="2:6" s="116" customFormat="1" ht="15.75" customHeight="1">
      <c r="B12067" s="121" t="s">
        <v>1823</v>
      </c>
      <c r="C12067" s="118" t="s">
        <v>155</v>
      </c>
      <c r="D12067" s="119" t="s">
        <v>1246</v>
      </c>
      <c r="E12067" s="243" t="s">
        <v>1607</v>
      </c>
      <c r="F12067" s="151"/>
    </row>
    <row r="12068" spans="2:6" s="116" customFormat="1" ht="15.75" customHeight="1">
      <c r="B12068" s="121" t="s">
        <v>1823</v>
      </c>
      <c r="C12068" s="118" t="s">
        <v>40</v>
      </c>
      <c r="D12068" s="119" t="s">
        <v>180</v>
      </c>
      <c r="E12068" s="243" t="s">
        <v>1607</v>
      </c>
      <c r="F12068" s="151"/>
    </row>
    <row r="12069" spans="2:6" s="116" customFormat="1" ht="15.75" customHeight="1">
      <c r="B12069" s="121" t="s">
        <v>1823</v>
      </c>
      <c r="C12069" s="118" t="s">
        <v>40</v>
      </c>
      <c r="D12069" s="119" t="s">
        <v>1328</v>
      </c>
      <c r="E12069" s="243" t="s">
        <v>1607</v>
      </c>
      <c r="F12069" s="151"/>
    </row>
    <row r="12070" spans="2:6" s="116" customFormat="1" ht="15.75" customHeight="1">
      <c r="B12070" s="121" t="s">
        <v>1823</v>
      </c>
      <c r="C12070" s="118" t="s">
        <v>28</v>
      </c>
      <c r="D12070" s="119" t="s">
        <v>549</v>
      </c>
      <c r="E12070" s="243" t="s">
        <v>1607</v>
      </c>
      <c r="F12070" s="151"/>
    </row>
    <row r="12071" spans="2:6" s="116" customFormat="1" ht="15.75" customHeight="1">
      <c r="B12071" s="121" t="s">
        <v>1823</v>
      </c>
      <c r="C12071" s="118" t="s">
        <v>28</v>
      </c>
      <c r="D12071" s="119" t="s">
        <v>1287</v>
      </c>
      <c r="E12071" s="243" t="s">
        <v>1607</v>
      </c>
      <c r="F12071" s="151"/>
    </row>
    <row r="12072" spans="2:6" s="116" customFormat="1" ht="15.75" customHeight="1">
      <c r="B12072" s="121" t="s">
        <v>1823</v>
      </c>
      <c r="C12072" s="118" t="s">
        <v>18</v>
      </c>
      <c r="D12072" s="119" t="s">
        <v>112</v>
      </c>
      <c r="E12072" s="243" t="s">
        <v>1607</v>
      </c>
      <c r="F12072" s="151"/>
    </row>
    <row r="12073" spans="2:6" s="116" customFormat="1" ht="15.75" customHeight="1">
      <c r="B12073" s="121" t="s">
        <v>1823</v>
      </c>
      <c r="C12073" s="118" t="s">
        <v>28</v>
      </c>
      <c r="D12073" s="119" t="s">
        <v>1287</v>
      </c>
      <c r="E12073" s="243" t="s">
        <v>1607</v>
      </c>
      <c r="F12073" s="151"/>
    </row>
    <row r="12074" spans="2:6" s="116" customFormat="1" ht="15.75" customHeight="1">
      <c r="B12074" s="121" t="s">
        <v>1823</v>
      </c>
      <c r="C12074" s="118" t="s">
        <v>40</v>
      </c>
      <c r="D12074" s="119" t="s">
        <v>180</v>
      </c>
      <c r="E12074" s="243" t="s">
        <v>1607</v>
      </c>
      <c r="F12074" s="151"/>
    </row>
    <row r="12075" spans="2:6" s="116" customFormat="1" ht="15.75" customHeight="1">
      <c r="B12075" s="121" t="s">
        <v>1823</v>
      </c>
      <c r="C12075" s="118" t="s">
        <v>40</v>
      </c>
      <c r="D12075" s="119" t="s">
        <v>180</v>
      </c>
      <c r="E12075" s="243" t="s">
        <v>1607</v>
      </c>
      <c r="F12075" s="151"/>
    </row>
    <row r="12076" spans="2:6" s="116" customFormat="1" ht="15.75" customHeight="1">
      <c r="B12076" s="121" t="s">
        <v>1823</v>
      </c>
      <c r="C12076" s="118" t="s">
        <v>184</v>
      </c>
      <c r="D12076" s="119" t="s">
        <v>2546</v>
      </c>
      <c r="E12076" s="243" t="s">
        <v>1607</v>
      </c>
      <c r="F12076" s="151"/>
    </row>
    <row r="12077" spans="2:6" s="116" customFormat="1" ht="15.75" customHeight="1">
      <c r="B12077" s="121" t="s">
        <v>1823</v>
      </c>
      <c r="C12077" s="118" t="s">
        <v>40</v>
      </c>
      <c r="D12077" s="119" t="s">
        <v>180</v>
      </c>
      <c r="E12077" s="243" t="s">
        <v>1607</v>
      </c>
      <c r="F12077" s="151"/>
    </row>
    <row r="12078" spans="2:6" s="116" customFormat="1" ht="15.75" customHeight="1">
      <c r="B12078" s="121" t="s">
        <v>1823</v>
      </c>
      <c r="C12078" s="118" t="s">
        <v>1825</v>
      </c>
      <c r="D12078" s="119" t="s">
        <v>1826</v>
      </c>
      <c r="E12078" s="243" t="s">
        <v>1814</v>
      </c>
      <c r="F12078" s="151"/>
    </row>
    <row r="12079" spans="2:6" s="116" customFormat="1" ht="15.75" customHeight="1">
      <c r="B12079" s="121" t="s">
        <v>1823</v>
      </c>
      <c r="C12079" s="118" t="s">
        <v>40</v>
      </c>
      <c r="D12079" s="119" t="s">
        <v>1349</v>
      </c>
      <c r="E12079" s="243" t="s">
        <v>1814</v>
      </c>
      <c r="F12079" s="151"/>
    </row>
    <row r="12080" spans="2:6" s="116" customFormat="1" ht="15.75" customHeight="1">
      <c r="B12080" s="121" t="s">
        <v>1823</v>
      </c>
      <c r="C12080" s="118" t="s">
        <v>40</v>
      </c>
      <c r="D12080" s="119" t="s">
        <v>43</v>
      </c>
      <c r="E12080" s="243" t="s">
        <v>1814</v>
      </c>
      <c r="F12080" s="151"/>
    </row>
    <row r="12081" spans="2:6" s="116" customFormat="1" ht="15.75" customHeight="1">
      <c r="B12081" s="121" t="s">
        <v>1823</v>
      </c>
      <c r="C12081" s="118" t="s">
        <v>155</v>
      </c>
      <c r="D12081" s="119" t="s">
        <v>1827</v>
      </c>
      <c r="E12081" s="243" t="s">
        <v>1814</v>
      </c>
      <c r="F12081" s="151"/>
    </row>
    <row r="12082" spans="2:6" s="116" customFormat="1" ht="15.75" customHeight="1">
      <c r="B12082" s="121" t="s">
        <v>1823</v>
      </c>
      <c r="C12082" s="118" t="s">
        <v>40</v>
      </c>
      <c r="D12082" s="119" t="s">
        <v>43</v>
      </c>
      <c r="E12082" s="243" t="s">
        <v>1814</v>
      </c>
      <c r="F12082" s="151"/>
    </row>
    <row r="12083" spans="2:6" s="116" customFormat="1" ht="15.75" customHeight="1">
      <c r="B12083" s="121" t="s">
        <v>1823</v>
      </c>
      <c r="C12083" s="118" t="s">
        <v>322</v>
      </c>
      <c r="D12083" s="119" t="s">
        <v>1796</v>
      </c>
      <c r="E12083" s="120" t="s">
        <v>1600</v>
      </c>
      <c r="F12083" s="151"/>
    </row>
    <row r="12084" spans="2:6" s="116" customFormat="1" ht="15.75" customHeight="1">
      <c r="B12084" s="121" t="s">
        <v>1823</v>
      </c>
      <c r="C12084" s="118" t="s">
        <v>94</v>
      </c>
      <c r="D12084" s="119" t="s">
        <v>1108</v>
      </c>
      <c r="E12084" s="120" t="s">
        <v>1600</v>
      </c>
      <c r="F12084" s="151"/>
    </row>
    <row r="12085" spans="2:6" s="116" customFormat="1" ht="15.75" customHeight="1">
      <c r="B12085" s="121" t="s">
        <v>1823</v>
      </c>
      <c r="C12085" s="118" t="s">
        <v>40</v>
      </c>
      <c r="D12085" s="119" t="s">
        <v>1349</v>
      </c>
      <c r="E12085" s="120" t="s">
        <v>1600</v>
      </c>
      <c r="F12085" s="151"/>
    </row>
    <row r="12086" spans="2:6" s="116" customFormat="1" ht="15.75" customHeight="1">
      <c r="B12086" s="121" t="s">
        <v>1823</v>
      </c>
      <c r="C12086" s="118" t="s">
        <v>2</v>
      </c>
      <c r="D12086" s="119" t="s">
        <v>182</v>
      </c>
      <c r="E12086" s="117" t="s">
        <v>1600</v>
      </c>
      <c r="F12086" s="151"/>
    </row>
    <row r="12087" spans="2:6" s="116" customFormat="1" ht="15.75" customHeight="1">
      <c r="B12087" s="121" t="s">
        <v>1823</v>
      </c>
      <c r="C12087" s="118" t="s">
        <v>322</v>
      </c>
      <c r="D12087" s="119" t="s">
        <v>1796</v>
      </c>
      <c r="E12087" s="117" t="s">
        <v>1600</v>
      </c>
      <c r="F12087" s="151"/>
    </row>
    <row r="12088" spans="2:6" s="116" customFormat="1" ht="15.75" customHeight="1">
      <c r="B12088" s="121" t="s">
        <v>1823</v>
      </c>
      <c r="C12088" s="118" t="s">
        <v>2</v>
      </c>
      <c r="D12088" s="119" t="s">
        <v>182</v>
      </c>
      <c r="E12088" s="117" t="s">
        <v>1600</v>
      </c>
      <c r="F12088" s="151"/>
    </row>
    <row r="12089" spans="2:6" s="116" customFormat="1" ht="15.75" customHeight="1">
      <c r="B12089" s="121" t="s">
        <v>1823</v>
      </c>
      <c r="C12089" s="118" t="s">
        <v>40</v>
      </c>
      <c r="D12089" s="119" t="s">
        <v>180</v>
      </c>
      <c r="E12089" s="120" t="s">
        <v>1600</v>
      </c>
      <c r="F12089" s="151"/>
    </row>
    <row r="12090" spans="2:6" s="116" customFormat="1" ht="15.75" customHeight="1">
      <c r="B12090" s="121" t="s">
        <v>1823</v>
      </c>
      <c r="C12090" s="118" t="s">
        <v>94</v>
      </c>
      <c r="D12090" s="119" t="s">
        <v>1108</v>
      </c>
      <c r="E12090" s="117" t="s">
        <v>1600</v>
      </c>
      <c r="F12090" s="151"/>
    </row>
    <row r="12091" spans="2:6" s="116" customFormat="1" ht="15.75" customHeight="1">
      <c r="B12091" s="121" t="s">
        <v>1823</v>
      </c>
      <c r="C12091" s="118" t="s">
        <v>94</v>
      </c>
      <c r="D12091" s="119" t="s">
        <v>1108</v>
      </c>
      <c r="E12091" s="120" t="s">
        <v>1600</v>
      </c>
      <c r="F12091" s="151"/>
    </row>
    <row r="12092" spans="2:6" s="116" customFormat="1" ht="15.75" customHeight="1">
      <c r="B12092" s="121" t="s">
        <v>1823</v>
      </c>
      <c r="C12092" s="107" t="s">
        <v>40</v>
      </c>
      <c r="D12092" s="6" t="s">
        <v>180</v>
      </c>
      <c r="E12092" s="24" t="s">
        <v>1600</v>
      </c>
      <c r="F12092" s="151"/>
    </row>
    <row r="12093" spans="2:6" s="116" customFormat="1" ht="15.75" customHeight="1">
      <c r="B12093" s="121" t="s">
        <v>1823</v>
      </c>
      <c r="C12093" s="107" t="s">
        <v>322</v>
      </c>
      <c r="D12093" s="6" t="s">
        <v>1796</v>
      </c>
      <c r="E12093" s="24" t="s">
        <v>1600</v>
      </c>
      <c r="F12093" s="151"/>
    </row>
    <row r="12094" spans="2:6" s="116" customFormat="1" ht="15.75" customHeight="1">
      <c r="B12094" s="121" t="s">
        <v>1828</v>
      </c>
      <c r="C12094" s="118" t="s">
        <v>322</v>
      </c>
      <c r="D12094" s="119" t="s">
        <v>1805</v>
      </c>
      <c r="E12094" s="243" t="s">
        <v>1607</v>
      </c>
      <c r="F12094" s="151"/>
    </row>
    <row r="12095" spans="2:6" s="116" customFormat="1" ht="15.75" customHeight="1">
      <c r="B12095" s="121" t="s">
        <v>1828</v>
      </c>
      <c r="C12095" s="118" t="s">
        <v>40</v>
      </c>
      <c r="D12095" s="119" t="s">
        <v>180</v>
      </c>
      <c r="E12095" s="243" t="s">
        <v>1607</v>
      </c>
      <c r="F12095" s="151"/>
    </row>
    <row r="12096" spans="2:6" s="116" customFormat="1" ht="15.75" customHeight="1">
      <c r="B12096" s="121" t="s">
        <v>1828</v>
      </c>
      <c r="C12096" s="118" t="s">
        <v>322</v>
      </c>
      <c r="D12096" s="119" t="s">
        <v>1796</v>
      </c>
      <c r="E12096" s="243" t="s">
        <v>1607</v>
      </c>
      <c r="F12096" s="151"/>
    </row>
    <row r="12097" spans="2:6" s="116" customFormat="1" ht="15.75" customHeight="1">
      <c r="B12097" s="121" t="s">
        <v>1828</v>
      </c>
      <c r="C12097" s="118" t="s">
        <v>2</v>
      </c>
      <c r="D12097" s="119" t="s">
        <v>1418</v>
      </c>
      <c r="E12097" s="243" t="s">
        <v>1607</v>
      </c>
      <c r="F12097" s="151"/>
    </row>
    <row r="12098" spans="2:6" s="116" customFormat="1" ht="15.75" customHeight="1">
      <c r="B12098" s="121" t="s">
        <v>1828</v>
      </c>
      <c r="C12098" s="118" t="s">
        <v>28</v>
      </c>
      <c r="D12098" s="119" t="s">
        <v>107</v>
      </c>
      <c r="E12098" s="243" t="s">
        <v>1607</v>
      </c>
      <c r="F12098" s="151"/>
    </row>
    <row r="12099" spans="2:6" s="116" customFormat="1" ht="15.75" customHeight="1">
      <c r="B12099" s="121" t="s">
        <v>1828</v>
      </c>
      <c r="C12099" s="118" t="s">
        <v>40</v>
      </c>
      <c r="D12099" s="119" t="s">
        <v>43</v>
      </c>
      <c r="E12099" s="243" t="s">
        <v>1607</v>
      </c>
      <c r="F12099" s="151"/>
    </row>
    <row r="12100" spans="2:6" s="116" customFormat="1" ht="15.75" customHeight="1">
      <c r="B12100" s="121" t="s">
        <v>1828</v>
      </c>
      <c r="C12100" s="118" t="s">
        <v>28</v>
      </c>
      <c r="D12100" s="119" t="s">
        <v>549</v>
      </c>
      <c r="E12100" s="243" t="s">
        <v>1607</v>
      </c>
      <c r="F12100" s="151"/>
    </row>
    <row r="12101" spans="2:6" s="116" customFormat="1" ht="15.75" customHeight="1">
      <c r="B12101" s="121" t="s">
        <v>1828</v>
      </c>
      <c r="C12101" s="118" t="s">
        <v>28</v>
      </c>
      <c r="D12101" s="119" t="s">
        <v>1187</v>
      </c>
      <c r="E12101" s="243" t="s">
        <v>1607</v>
      </c>
      <c r="F12101" s="151"/>
    </row>
    <row r="12102" spans="2:6" s="116" customFormat="1" ht="15.75" customHeight="1">
      <c r="B12102" s="121" t="s">
        <v>1828</v>
      </c>
      <c r="C12102" s="118" t="s">
        <v>40</v>
      </c>
      <c r="D12102" s="119" t="s">
        <v>180</v>
      </c>
      <c r="E12102" s="243" t="s">
        <v>1814</v>
      </c>
      <c r="F12102" s="151"/>
    </row>
    <row r="12103" spans="2:6" s="116" customFormat="1" ht="15.75" customHeight="1">
      <c r="B12103" s="121" t="s">
        <v>1828</v>
      </c>
      <c r="C12103" s="118" t="s">
        <v>40</v>
      </c>
      <c r="D12103" s="119" t="s">
        <v>180</v>
      </c>
      <c r="E12103" s="243" t="s">
        <v>1814</v>
      </c>
      <c r="F12103" s="151"/>
    </row>
    <row r="12104" spans="2:6" s="116" customFormat="1" ht="15.75" customHeight="1">
      <c r="B12104" s="121" t="s">
        <v>1828</v>
      </c>
      <c r="C12104" s="118" t="s">
        <v>40</v>
      </c>
      <c r="D12104" s="119" t="s">
        <v>180</v>
      </c>
      <c r="E12104" s="120" t="s">
        <v>1600</v>
      </c>
      <c r="F12104" s="151"/>
    </row>
    <row r="12105" spans="2:6" s="116" customFormat="1" ht="15.75" customHeight="1">
      <c r="B12105" s="121" t="s">
        <v>1828</v>
      </c>
      <c r="C12105" s="118" t="s">
        <v>40</v>
      </c>
      <c r="D12105" s="119" t="s">
        <v>180</v>
      </c>
      <c r="E12105" s="120" t="s">
        <v>1600</v>
      </c>
      <c r="F12105" s="151"/>
    </row>
    <row r="12106" spans="2:6" s="116" customFormat="1" ht="15.75" customHeight="1">
      <c r="B12106" s="121" t="s">
        <v>1828</v>
      </c>
      <c r="C12106" s="118" t="s">
        <v>94</v>
      </c>
      <c r="D12106" s="119" t="s">
        <v>1108</v>
      </c>
      <c r="E12106" s="120" t="s">
        <v>1600</v>
      </c>
      <c r="F12106" s="151"/>
    </row>
    <row r="12107" spans="2:6" s="116" customFormat="1" ht="15.75" customHeight="1">
      <c r="B12107" s="121" t="s">
        <v>1828</v>
      </c>
      <c r="C12107" s="118" t="s">
        <v>40</v>
      </c>
      <c r="D12107" s="119" t="s">
        <v>1349</v>
      </c>
      <c r="E12107" s="117" t="s">
        <v>1600</v>
      </c>
      <c r="F12107" s="151"/>
    </row>
    <row r="12108" spans="2:6" s="116" customFormat="1" ht="15.75" customHeight="1">
      <c r="B12108" s="121" t="s">
        <v>1828</v>
      </c>
      <c r="C12108" s="118" t="s">
        <v>322</v>
      </c>
      <c r="D12108" s="119" t="s">
        <v>1796</v>
      </c>
      <c r="E12108" s="117" t="s">
        <v>1600</v>
      </c>
      <c r="F12108" s="151"/>
    </row>
    <row r="12109" spans="2:6" s="116" customFormat="1" ht="15.75" customHeight="1">
      <c r="B12109" s="121" t="s">
        <v>1828</v>
      </c>
      <c r="C12109" s="118" t="s">
        <v>28</v>
      </c>
      <c r="D12109" s="119" t="s">
        <v>1187</v>
      </c>
      <c r="E12109" s="117" t="s">
        <v>1600</v>
      </c>
      <c r="F12109" s="151"/>
    </row>
    <row r="12110" spans="2:6" s="116" customFormat="1" ht="15.75" customHeight="1">
      <c r="B12110" s="121" t="s">
        <v>1828</v>
      </c>
      <c r="C12110" s="118" t="s">
        <v>28</v>
      </c>
      <c r="D12110" s="119" t="s">
        <v>107</v>
      </c>
      <c r="E12110" s="120" t="s">
        <v>1600</v>
      </c>
      <c r="F12110" s="151"/>
    </row>
    <row r="12111" spans="2:6" s="116" customFormat="1" ht="15.75" customHeight="1">
      <c r="B12111" s="121" t="s">
        <v>1828</v>
      </c>
      <c r="C12111" s="118" t="s">
        <v>28</v>
      </c>
      <c r="D12111" s="119" t="s">
        <v>1277</v>
      </c>
      <c r="E12111" s="117" t="s">
        <v>1600</v>
      </c>
      <c r="F12111" s="151"/>
    </row>
    <row r="12112" spans="2:6" s="116" customFormat="1" ht="15.75" customHeight="1">
      <c r="B12112" s="121" t="s">
        <v>1828</v>
      </c>
      <c r="C12112" s="118" t="s">
        <v>40</v>
      </c>
      <c r="D12112" s="119" t="s">
        <v>43</v>
      </c>
      <c r="E12112" s="120" t="s">
        <v>1600</v>
      </c>
      <c r="F12112" s="151"/>
    </row>
    <row r="12113" spans="2:6" s="116" customFormat="1" ht="15.75" customHeight="1">
      <c r="B12113" s="121" t="s">
        <v>1828</v>
      </c>
      <c r="C12113" s="118" t="s">
        <v>956</v>
      </c>
      <c r="D12113" s="119" t="s">
        <v>1536</v>
      </c>
      <c r="E12113" s="111" t="s">
        <v>1600</v>
      </c>
      <c r="F12113" s="151"/>
    </row>
    <row r="12114" spans="2:6" s="116" customFormat="1" ht="15.75" customHeight="1">
      <c r="B12114" s="121" t="s">
        <v>1828</v>
      </c>
      <c r="C12114" s="118" t="s">
        <v>40</v>
      </c>
      <c r="D12114" s="119" t="s">
        <v>180</v>
      </c>
      <c r="E12114" s="112" t="s">
        <v>1600</v>
      </c>
      <c r="F12114" s="151"/>
    </row>
    <row r="12115" spans="2:6" s="116" customFormat="1" ht="15.75" customHeight="1">
      <c r="B12115" s="121" t="s">
        <v>1828</v>
      </c>
      <c r="C12115" s="118" t="s">
        <v>94</v>
      </c>
      <c r="D12115" s="119" t="s">
        <v>1108</v>
      </c>
      <c r="E12115" s="112" t="s">
        <v>1600</v>
      </c>
      <c r="F12115" s="151"/>
    </row>
    <row r="12116" spans="2:6" s="116" customFormat="1" ht="15.75" customHeight="1">
      <c r="B12116" s="121" t="s">
        <v>1828</v>
      </c>
      <c r="C12116" s="118" t="s">
        <v>392</v>
      </c>
      <c r="D12116" s="119" t="s">
        <v>1115</v>
      </c>
      <c r="E12116" s="250" t="s">
        <v>1600</v>
      </c>
      <c r="F12116" s="151"/>
    </row>
    <row r="12117" spans="2:6" s="116" customFormat="1" ht="15.75" customHeight="1">
      <c r="B12117" s="121" t="s">
        <v>1828</v>
      </c>
      <c r="C12117" s="118" t="s">
        <v>2</v>
      </c>
      <c r="D12117" s="119" t="s">
        <v>1403</v>
      </c>
      <c r="E12117" s="259" t="s">
        <v>1600</v>
      </c>
      <c r="F12117" s="151"/>
    </row>
    <row r="12118" spans="2:6" s="116" customFormat="1" ht="15.75" customHeight="1">
      <c r="B12118" s="121" t="s">
        <v>1829</v>
      </c>
      <c r="C12118" s="118" t="s">
        <v>40</v>
      </c>
      <c r="D12118" s="119" t="s">
        <v>43</v>
      </c>
      <c r="E12118" s="252" t="s">
        <v>1607</v>
      </c>
      <c r="F12118" s="151"/>
    </row>
    <row r="12119" spans="2:6" s="116" customFormat="1" ht="15.75" customHeight="1">
      <c r="B12119" s="121" t="s">
        <v>1829</v>
      </c>
      <c r="C12119" s="118" t="s">
        <v>40</v>
      </c>
      <c r="D12119" s="119" t="s">
        <v>945</v>
      </c>
      <c r="E12119" s="252" t="s">
        <v>1607</v>
      </c>
      <c r="F12119" s="151"/>
    </row>
    <row r="12120" spans="2:6" s="116" customFormat="1" ht="15.75" customHeight="1">
      <c r="B12120" s="121" t="s">
        <v>1829</v>
      </c>
      <c r="C12120" s="118" t="s">
        <v>28</v>
      </c>
      <c r="D12120" s="119" t="s">
        <v>30</v>
      </c>
      <c r="E12120" s="252" t="s">
        <v>1607</v>
      </c>
      <c r="F12120" s="151"/>
    </row>
    <row r="12121" spans="2:6" s="116" customFormat="1" ht="15.75" customHeight="1">
      <c r="B12121" s="121" t="s">
        <v>1829</v>
      </c>
      <c r="C12121" s="118" t="s">
        <v>40</v>
      </c>
      <c r="D12121" s="119" t="s">
        <v>1402</v>
      </c>
      <c r="E12121" s="252" t="s">
        <v>1607</v>
      </c>
      <c r="F12121" s="151"/>
    </row>
    <row r="12122" spans="2:6" s="116" customFormat="1" ht="15.75" customHeight="1">
      <c r="B12122" s="121" t="s">
        <v>1829</v>
      </c>
      <c r="C12122" s="118" t="s">
        <v>40</v>
      </c>
      <c r="D12122" s="119" t="s">
        <v>1402</v>
      </c>
      <c r="E12122" s="252" t="s">
        <v>1607</v>
      </c>
      <c r="F12122" s="151"/>
    </row>
    <row r="12123" spans="2:6" s="116" customFormat="1" ht="15.75" customHeight="1">
      <c r="B12123" s="121" t="s">
        <v>1829</v>
      </c>
      <c r="C12123" s="118" t="s">
        <v>40</v>
      </c>
      <c r="D12123" s="119" t="s">
        <v>1402</v>
      </c>
      <c r="E12123" s="252" t="s">
        <v>1607</v>
      </c>
      <c r="F12123" s="151"/>
    </row>
    <row r="12124" spans="2:6" s="116" customFormat="1" ht="15.75" customHeight="1">
      <c r="B12124" s="121" t="s">
        <v>1829</v>
      </c>
      <c r="C12124" s="118" t="s">
        <v>2</v>
      </c>
      <c r="D12124" s="119" t="s">
        <v>105</v>
      </c>
      <c r="E12124" s="252" t="s">
        <v>1607</v>
      </c>
      <c r="F12124" s="151"/>
    </row>
    <row r="12125" spans="2:6" s="116" customFormat="1" ht="15.75" customHeight="1">
      <c r="B12125" s="121" t="s">
        <v>1829</v>
      </c>
      <c r="C12125" s="118" t="s">
        <v>2</v>
      </c>
      <c r="D12125" s="119" t="s">
        <v>1262</v>
      </c>
      <c r="E12125" s="252" t="s">
        <v>1607</v>
      </c>
      <c r="F12125" s="151"/>
    </row>
    <row r="12126" spans="2:6" s="116" customFormat="1" ht="15.75" customHeight="1">
      <c r="B12126" s="121" t="s">
        <v>1829</v>
      </c>
      <c r="C12126" s="118" t="s">
        <v>40</v>
      </c>
      <c r="D12126" s="119" t="s">
        <v>1402</v>
      </c>
      <c r="E12126" s="252" t="s">
        <v>1607</v>
      </c>
      <c r="F12126" s="151"/>
    </row>
    <row r="12127" spans="2:6" s="116" customFormat="1" ht="15.75" customHeight="1">
      <c r="B12127" s="121" t="s">
        <v>1829</v>
      </c>
      <c r="C12127" s="118" t="s">
        <v>40</v>
      </c>
      <c r="D12127" s="119" t="s">
        <v>43</v>
      </c>
      <c r="E12127" s="252" t="s">
        <v>1607</v>
      </c>
      <c r="F12127" s="151"/>
    </row>
    <row r="12128" spans="2:6" s="116" customFormat="1" ht="15.75" customHeight="1">
      <c r="B12128" s="121" t="s">
        <v>1829</v>
      </c>
      <c r="C12128" s="118" t="s">
        <v>28</v>
      </c>
      <c r="D12128" s="119" t="s">
        <v>549</v>
      </c>
      <c r="E12128" s="252" t="s">
        <v>1607</v>
      </c>
      <c r="F12128" s="151"/>
    </row>
    <row r="12129" spans="2:6" s="116" customFormat="1" ht="15.75" customHeight="1">
      <c r="B12129" s="121" t="s">
        <v>1829</v>
      </c>
      <c r="C12129" s="118" t="s">
        <v>322</v>
      </c>
      <c r="D12129" s="119" t="s">
        <v>1830</v>
      </c>
      <c r="E12129" s="252" t="s">
        <v>1607</v>
      </c>
      <c r="F12129" s="151"/>
    </row>
    <row r="12130" spans="2:6" s="116" customFormat="1" ht="15.75" customHeight="1">
      <c r="B12130" s="121" t="s">
        <v>1829</v>
      </c>
      <c r="C12130" s="118" t="s">
        <v>184</v>
      </c>
      <c r="D12130" s="119" t="s">
        <v>62</v>
      </c>
      <c r="E12130" s="252" t="s">
        <v>1607</v>
      </c>
      <c r="F12130" s="151"/>
    </row>
    <row r="12131" spans="2:6" s="116" customFormat="1" ht="15.75" customHeight="1">
      <c r="B12131" s="121" t="s">
        <v>1831</v>
      </c>
      <c r="C12131" s="118" t="s">
        <v>28</v>
      </c>
      <c r="D12131" s="119" t="s">
        <v>30</v>
      </c>
      <c r="E12131" s="243" t="s">
        <v>1607</v>
      </c>
      <c r="F12131" s="151"/>
    </row>
    <row r="12132" spans="2:6" s="116" customFormat="1" ht="15.75" customHeight="1">
      <c r="B12132" s="121" t="s">
        <v>1831</v>
      </c>
      <c r="C12132" s="118" t="s">
        <v>40</v>
      </c>
      <c r="D12132" s="119" t="s">
        <v>180</v>
      </c>
      <c r="E12132" s="243" t="s">
        <v>1607</v>
      </c>
      <c r="F12132" s="151"/>
    </row>
    <row r="12133" spans="2:6" s="116" customFormat="1" ht="15.75" customHeight="1">
      <c r="B12133" s="121" t="s">
        <v>1831</v>
      </c>
      <c r="C12133" s="118" t="s">
        <v>40</v>
      </c>
      <c r="D12133" s="119" t="s">
        <v>1328</v>
      </c>
      <c r="E12133" s="243" t="s">
        <v>1607</v>
      </c>
      <c r="F12133" s="151"/>
    </row>
    <row r="12134" spans="2:6" s="116" customFormat="1" ht="15.75" customHeight="1">
      <c r="B12134" s="121" t="s">
        <v>1831</v>
      </c>
      <c r="C12134" s="118" t="s">
        <v>40</v>
      </c>
      <c r="D12134" s="119" t="s">
        <v>1832</v>
      </c>
      <c r="E12134" s="243" t="s">
        <v>1607</v>
      </c>
      <c r="F12134" s="151"/>
    </row>
    <row r="12135" spans="2:6" s="116" customFormat="1" ht="15.75" customHeight="1">
      <c r="B12135" s="121" t="s">
        <v>1831</v>
      </c>
      <c r="C12135" s="118" t="s">
        <v>322</v>
      </c>
      <c r="D12135" s="119" t="s">
        <v>1796</v>
      </c>
      <c r="E12135" s="243" t="s">
        <v>1607</v>
      </c>
      <c r="F12135" s="151"/>
    </row>
    <row r="12136" spans="2:6" s="116" customFormat="1" ht="15.75" customHeight="1">
      <c r="B12136" s="121" t="s">
        <v>1831</v>
      </c>
      <c r="C12136" s="118" t="s">
        <v>40</v>
      </c>
      <c r="D12136" s="119" t="s">
        <v>180</v>
      </c>
      <c r="E12136" s="243" t="s">
        <v>1607</v>
      </c>
      <c r="F12136" s="151"/>
    </row>
    <row r="12137" spans="2:6" s="116" customFormat="1" ht="15.75" customHeight="1">
      <c r="B12137" s="121" t="s">
        <v>1831</v>
      </c>
      <c r="C12137" s="118" t="s">
        <v>184</v>
      </c>
      <c r="D12137" s="119" t="s">
        <v>62</v>
      </c>
      <c r="E12137" s="243" t="s">
        <v>1607</v>
      </c>
      <c r="F12137" s="151"/>
    </row>
    <row r="12138" spans="2:6" s="116" customFormat="1" ht="15.75" customHeight="1">
      <c r="B12138" s="121" t="s">
        <v>1831</v>
      </c>
      <c r="C12138" s="118" t="s">
        <v>28</v>
      </c>
      <c r="D12138" s="119" t="s">
        <v>1187</v>
      </c>
      <c r="E12138" s="243" t="s">
        <v>1607</v>
      </c>
      <c r="F12138" s="151"/>
    </row>
    <row r="12139" spans="2:6" s="116" customFormat="1" ht="15.75" customHeight="1">
      <c r="B12139" s="121" t="s">
        <v>1831</v>
      </c>
      <c r="C12139" s="118" t="s">
        <v>322</v>
      </c>
      <c r="D12139" s="119" t="s">
        <v>1830</v>
      </c>
      <c r="E12139" s="243" t="s">
        <v>1607</v>
      </c>
      <c r="F12139" s="151"/>
    </row>
    <row r="12140" spans="2:6" s="116" customFormat="1" ht="15.75" customHeight="1">
      <c r="B12140" s="121" t="s">
        <v>1831</v>
      </c>
      <c r="C12140" s="118" t="s">
        <v>40</v>
      </c>
      <c r="D12140" s="119" t="s">
        <v>180</v>
      </c>
      <c r="E12140" s="243" t="s">
        <v>1607</v>
      </c>
      <c r="F12140" s="151"/>
    </row>
    <row r="12141" spans="2:6" s="116" customFormat="1" ht="15.75" customHeight="1">
      <c r="B12141" s="121" t="s">
        <v>1831</v>
      </c>
      <c r="C12141" s="118" t="s">
        <v>40</v>
      </c>
      <c r="D12141" s="119" t="s">
        <v>180</v>
      </c>
      <c r="E12141" s="243" t="s">
        <v>1607</v>
      </c>
      <c r="F12141" s="151"/>
    </row>
    <row r="12142" spans="2:6" s="116" customFormat="1" ht="15.75" customHeight="1">
      <c r="B12142" s="121" t="s">
        <v>1831</v>
      </c>
      <c r="C12142" s="118" t="s">
        <v>2</v>
      </c>
      <c r="D12142" s="119" t="s">
        <v>1160</v>
      </c>
      <c r="E12142" s="243" t="s">
        <v>1607</v>
      </c>
      <c r="F12142" s="151"/>
    </row>
    <row r="12143" spans="2:6" s="116" customFormat="1" ht="15.75" customHeight="1">
      <c r="B12143" s="121" t="s">
        <v>1831</v>
      </c>
      <c r="C12143" s="118" t="s">
        <v>40</v>
      </c>
      <c r="D12143" s="119" t="s">
        <v>180</v>
      </c>
      <c r="E12143" s="243" t="s">
        <v>1607</v>
      </c>
      <c r="F12143" s="151"/>
    </row>
    <row r="12144" spans="2:6" s="116" customFormat="1" ht="15.75" customHeight="1">
      <c r="B12144" s="121" t="s">
        <v>1831</v>
      </c>
      <c r="C12144" s="118" t="s">
        <v>184</v>
      </c>
      <c r="D12144" s="119" t="s">
        <v>62</v>
      </c>
      <c r="E12144" s="243" t="s">
        <v>1607</v>
      </c>
      <c r="F12144" s="151"/>
    </row>
    <row r="12145" spans="2:6" s="116" customFormat="1" ht="15.75" customHeight="1">
      <c r="B12145" s="121" t="s">
        <v>1831</v>
      </c>
      <c r="C12145" s="118" t="s">
        <v>28</v>
      </c>
      <c r="D12145" s="118" t="s">
        <v>549</v>
      </c>
      <c r="E12145" s="120" t="s">
        <v>1607</v>
      </c>
      <c r="F12145" s="151"/>
    </row>
    <row r="12146" spans="2:6" s="116" customFormat="1" ht="15.75" customHeight="1">
      <c r="B12146" s="121" t="s">
        <v>1831</v>
      </c>
      <c r="C12146" s="118" t="s">
        <v>40</v>
      </c>
      <c r="D12146" s="119" t="s">
        <v>180</v>
      </c>
      <c r="E12146" s="243" t="s">
        <v>1600</v>
      </c>
      <c r="F12146" s="151"/>
    </row>
    <row r="12147" spans="2:6" s="116" customFormat="1" ht="15.75" customHeight="1">
      <c r="B12147" s="121" t="s">
        <v>1831</v>
      </c>
      <c r="C12147" s="118" t="s">
        <v>40</v>
      </c>
      <c r="D12147" s="119" t="s">
        <v>43</v>
      </c>
      <c r="E12147" s="243" t="s">
        <v>1600</v>
      </c>
      <c r="F12147" s="151"/>
    </row>
    <row r="12148" spans="2:6" s="116" customFormat="1" ht="15.75" customHeight="1">
      <c r="B12148" s="121" t="s">
        <v>1831</v>
      </c>
      <c r="C12148" s="118" t="s">
        <v>956</v>
      </c>
      <c r="D12148" s="119" t="s">
        <v>1833</v>
      </c>
      <c r="E12148" s="243" t="s">
        <v>1600</v>
      </c>
      <c r="F12148" s="151"/>
    </row>
    <row r="12149" spans="2:6" s="116" customFormat="1" ht="15.75" customHeight="1">
      <c r="B12149" s="121" t="s">
        <v>1831</v>
      </c>
      <c r="C12149" s="118" t="s">
        <v>2</v>
      </c>
      <c r="D12149" s="119" t="s">
        <v>182</v>
      </c>
      <c r="E12149" s="243" t="s">
        <v>1600</v>
      </c>
      <c r="F12149" s="151"/>
    </row>
    <row r="12150" spans="2:6" s="116" customFormat="1" ht="15.75" customHeight="1">
      <c r="B12150" s="121" t="s">
        <v>1831</v>
      </c>
      <c r="C12150" s="118" t="s">
        <v>40</v>
      </c>
      <c r="D12150" s="119" t="s">
        <v>1349</v>
      </c>
      <c r="E12150" s="243" t="s">
        <v>1600</v>
      </c>
      <c r="F12150" s="151"/>
    </row>
    <row r="12151" spans="2:6" s="116" customFormat="1" ht="15.75" customHeight="1">
      <c r="B12151" s="121" t="s">
        <v>1831</v>
      </c>
      <c r="C12151" s="118" t="s">
        <v>322</v>
      </c>
      <c r="D12151" s="119" t="s">
        <v>1805</v>
      </c>
      <c r="E12151" s="243" t="s">
        <v>1600</v>
      </c>
      <c r="F12151" s="151"/>
    </row>
    <row r="12152" spans="2:6" s="116" customFormat="1" ht="15.75" customHeight="1">
      <c r="B12152" s="121" t="s">
        <v>1831</v>
      </c>
      <c r="C12152" s="118" t="s">
        <v>28</v>
      </c>
      <c r="D12152" s="119" t="s">
        <v>549</v>
      </c>
      <c r="E12152" s="243" t="s">
        <v>1600</v>
      </c>
      <c r="F12152" s="151"/>
    </row>
    <row r="12153" spans="2:6" s="116" customFormat="1" ht="15.75" customHeight="1">
      <c r="B12153" s="121" t="s">
        <v>1831</v>
      </c>
      <c r="C12153" s="118" t="s">
        <v>184</v>
      </c>
      <c r="D12153" s="119" t="s">
        <v>2544</v>
      </c>
      <c r="E12153" s="243" t="s">
        <v>1600</v>
      </c>
      <c r="F12153" s="151"/>
    </row>
    <row r="12154" spans="2:6" s="116" customFormat="1" ht="15.75" customHeight="1">
      <c r="B12154" s="121" t="s">
        <v>1831</v>
      </c>
      <c r="C12154" s="118" t="s">
        <v>40</v>
      </c>
      <c r="D12154" s="119" t="s">
        <v>43</v>
      </c>
      <c r="E12154" s="243" t="s">
        <v>1600</v>
      </c>
      <c r="F12154" s="151"/>
    </row>
    <row r="12155" spans="2:6" s="116" customFormat="1" ht="15.75" customHeight="1">
      <c r="B12155" s="121" t="s">
        <v>1831</v>
      </c>
      <c r="C12155" s="118" t="s">
        <v>392</v>
      </c>
      <c r="D12155" s="119" t="s">
        <v>1115</v>
      </c>
      <c r="E12155" s="243" t="s">
        <v>1600</v>
      </c>
      <c r="F12155" s="151"/>
    </row>
    <row r="12156" spans="2:6" s="116" customFormat="1" ht="15.75" customHeight="1">
      <c r="B12156" s="121" t="s">
        <v>1831</v>
      </c>
      <c r="C12156" s="118" t="s">
        <v>155</v>
      </c>
      <c r="D12156" s="119" t="s">
        <v>1110</v>
      </c>
      <c r="E12156" s="243" t="s">
        <v>1600</v>
      </c>
      <c r="F12156" s="151"/>
    </row>
    <row r="12157" spans="2:6" s="116" customFormat="1" ht="15.75" customHeight="1">
      <c r="B12157" s="121" t="s">
        <v>1831</v>
      </c>
      <c r="C12157" s="118" t="s">
        <v>322</v>
      </c>
      <c r="D12157" s="119" t="s">
        <v>1796</v>
      </c>
      <c r="E12157" s="243" t="s">
        <v>1600</v>
      </c>
      <c r="F12157" s="151"/>
    </row>
    <row r="12158" spans="2:6" s="116" customFormat="1" ht="15.75" customHeight="1">
      <c r="B12158" s="121" t="s">
        <v>1831</v>
      </c>
      <c r="C12158" s="118" t="s">
        <v>40</v>
      </c>
      <c r="D12158" s="119" t="s">
        <v>43</v>
      </c>
      <c r="E12158" s="243" t="s">
        <v>1600</v>
      </c>
      <c r="F12158" s="151"/>
    </row>
    <row r="12159" spans="2:6" s="116" customFormat="1" ht="15.75" customHeight="1">
      <c r="B12159" s="121" t="s">
        <v>1831</v>
      </c>
      <c r="C12159" s="118" t="s">
        <v>40</v>
      </c>
      <c r="D12159" s="119" t="s">
        <v>43</v>
      </c>
      <c r="E12159" s="243" t="s">
        <v>1600</v>
      </c>
      <c r="F12159" s="151"/>
    </row>
    <row r="12160" spans="2:6" s="116" customFormat="1" ht="15.75" customHeight="1">
      <c r="B12160" s="121" t="s">
        <v>1831</v>
      </c>
      <c r="C12160" s="118" t="s">
        <v>40</v>
      </c>
      <c r="D12160" s="118" t="s">
        <v>43</v>
      </c>
      <c r="E12160" s="120" t="s">
        <v>1600</v>
      </c>
      <c r="F12160" s="151"/>
    </row>
    <row r="12161" spans="2:6" s="116" customFormat="1" ht="15.75" customHeight="1">
      <c r="B12161" s="121" t="s">
        <v>1831</v>
      </c>
      <c r="C12161" s="118" t="s">
        <v>322</v>
      </c>
      <c r="D12161" s="118" t="s">
        <v>1796</v>
      </c>
      <c r="E12161" s="111" t="s">
        <v>1600</v>
      </c>
      <c r="F12161" s="151"/>
    </row>
    <row r="12162" spans="2:6" s="116" customFormat="1" ht="15.75" customHeight="1">
      <c r="B12162" s="121" t="s">
        <v>1831</v>
      </c>
      <c r="C12162" s="118" t="s">
        <v>956</v>
      </c>
      <c r="D12162" s="119" t="s">
        <v>1536</v>
      </c>
      <c r="E12162" s="120" t="s">
        <v>1600</v>
      </c>
      <c r="F12162" s="151"/>
    </row>
    <row r="12163" spans="2:6" s="116" customFormat="1" ht="15.75" customHeight="1">
      <c r="B12163" s="121" t="s">
        <v>1831</v>
      </c>
      <c r="C12163" s="118" t="s">
        <v>40</v>
      </c>
      <c r="D12163" s="119" t="s">
        <v>180</v>
      </c>
      <c r="E12163" s="120" t="s">
        <v>1655</v>
      </c>
      <c r="F12163" s="151"/>
    </row>
    <row r="12164" spans="2:6" s="116" customFormat="1" ht="15.75" customHeight="1">
      <c r="B12164" s="121" t="s">
        <v>1831</v>
      </c>
      <c r="C12164" s="118" t="s">
        <v>28</v>
      </c>
      <c r="D12164" s="119" t="s">
        <v>181</v>
      </c>
      <c r="E12164" s="120" t="s">
        <v>1655</v>
      </c>
      <c r="F12164" s="151"/>
    </row>
    <row r="12165" spans="2:6" s="116" customFormat="1" ht="15.75" customHeight="1">
      <c r="B12165" s="121" t="s">
        <v>1831</v>
      </c>
      <c r="C12165" s="118" t="s">
        <v>40</v>
      </c>
      <c r="D12165" s="119" t="s">
        <v>43</v>
      </c>
      <c r="E12165" s="120" t="s">
        <v>1655</v>
      </c>
      <c r="F12165" s="151"/>
    </row>
    <row r="12166" spans="2:6" s="116" customFormat="1" ht="15.75" customHeight="1">
      <c r="B12166" s="121" t="s">
        <v>1831</v>
      </c>
      <c r="C12166" s="118" t="s">
        <v>40</v>
      </c>
      <c r="D12166" s="119" t="s">
        <v>43</v>
      </c>
      <c r="E12166" s="120" t="s">
        <v>1655</v>
      </c>
      <c r="F12166" s="151"/>
    </row>
    <row r="12167" spans="2:6" s="116" customFormat="1" ht="15.75" customHeight="1">
      <c r="B12167" s="121" t="s">
        <v>1831</v>
      </c>
      <c r="C12167" s="118" t="s">
        <v>28</v>
      </c>
      <c r="D12167" s="119" t="s">
        <v>126</v>
      </c>
      <c r="E12167" s="120" t="s">
        <v>1655</v>
      </c>
      <c r="F12167" s="151"/>
    </row>
    <row r="12168" spans="2:6" s="116" customFormat="1" ht="15.75" customHeight="1">
      <c r="B12168" s="121" t="s">
        <v>1831</v>
      </c>
      <c r="C12168" s="118" t="s">
        <v>40</v>
      </c>
      <c r="D12168" s="119" t="s">
        <v>180</v>
      </c>
      <c r="E12168" s="120" t="s">
        <v>1655</v>
      </c>
      <c r="F12168" s="151"/>
    </row>
    <row r="12169" spans="2:6" s="116" customFormat="1" ht="15.75" customHeight="1">
      <c r="B12169" s="121" t="s">
        <v>1831</v>
      </c>
      <c r="C12169" s="118" t="s">
        <v>2</v>
      </c>
      <c r="D12169" s="119" t="s">
        <v>52</v>
      </c>
      <c r="E12169" s="120" t="s">
        <v>1655</v>
      </c>
      <c r="F12169" s="151"/>
    </row>
    <row r="12170" spans="2:6" s="116" customFormat="1" ht="15.75" customHeight="1">
      <c r="B12170" s="121" t="s">
        <v>1831</v>
      </c>
      <c r="C12170" s="118" t="s">
        <v>40</v>
      </c>
      <c r="D12170" s="119" t="s">
        <v>1834</v>
      </c>
      <c r="E12170" s="120" t="s">
        <v>1655</v>
      </c>
      <c r="F12170" s="151"/>
    </row>
    <row r="12171" spans="2:6" s="116" customFormat="1" ht="15.75" customHeight="1">
      <c r="B12171" s="121" t="s">
        <v>1831</v>
      </c>
      <c r="C12171" s="118" t="s">
        <v>2</v>
      </c>
      <c r="D12171" s="119" t="s">
        <v>1380</v>
      </c>
      <c r="E12171" s="120" t="s">
        <v>1655</v>
      </c>
      <c r="F12171" s="151"/>
    </row>
    <row r="12172" spans="2:6" s="116" customFormat="1" ht="15.75" customHeight="1">
      <c r="B12172" s="121" t="s">
        <v>1831</v>
      </c>
      <c r="C12172" s="118" t="s">
        <v>40</v>
      </c>
      <c r="D12172" s="119" t="s">
        <v>180</v>
      </c>
      <c r="E12172" s="120" t="s">
        <v>1655</v>
      </c>
      <c r="F12172" s="151"/>
    </row>
    <row r="12173" spans="2:6" s="116" customFormat="1" ht="15.75" customHeight="1">
      <c r="B12173" s="121" t="s">
        <v>1831</v>
      </c>
      <c r="C12173" s="118" t="s">
        <v>40</v>
      </c>
      <c r="D12173" s="119" t="s">
        <v>1473</v>
      </c>
      <c r="E12173" s="120" t="s">
        <v>1655</v>
      </c>
      <c r="F12173" s="151"/>
    </row>
    <row r="12174" spans="2:6" s="116" customFormat="1" ht="15.75" customHeight="1">
      <c r="B12174" s="121" t="s">
        <v>1831</v>
      </c>
      <c r="C12174" s="118" t="s">
        <v>392</v>
      </c>
      <c r="D12174" s="118" t="s">
        <v>1115</v>
      </c>
      <c r="E12174" s="120" t="s">
        <v>1655</v>
      </c>
      <c r="F12174" s="151"/>
    </row>
    <row r="12175" spans="2:6" s="116" customFormat="1" ht="15.75" customHeight="1">
      <c r="B12175" s="121" t="s">
        <v>1835</v>
      </c>
      <c r="C12175" s="118" t="s">
        <v>40</v>
      </c>
      <c r="D12175" s="119" t="s">
        <v>180</v>
      </c>
      <c r="E12175" s="120" t="s">
        <v>1655</v>
      </c>
      <c r="F12175" s="151"/>
    </row>
    <row r="12176" spans="2:6" s="116" customFormat="1" ht="15.75" customHeight="1">
      <c r="B12176" s="121" t="s">
        <v>1835</v>
      </c>
      <c r="C12176" s="118" t="s">
        <v>956</v>
      </c>
      <c r="D12176" s="119" t="s">
        <v>1836</v>
      </c>
      <c r="E12176" s="120" t="s">
        <v>1655</v>
      </c>
      <c r="F12176" s="151"/>
    </row>
    <row r="12177" spans="2:6" s="116" customFormat="1" ht="15.75" customHeight="1">
      <c r="B12177" s="121" t="s">
        <v>1835</v>
      </c>
      <c r="C12177" s="118" t="s">
        <v>40</v>
      </c>
      <c r="D12177" s="119" t="s">
        <v>1581</v>
      </c>
      <c r="E12177" s="120" t="s">
        <v>1655</v>
      </c>
      <c r="F12177" s="151"/>
    </row>
    <row r="12178" spans="2:6" s="116" customFormat="1" ht="15.75" customHeight="1">
      <c r="B12178" s="121" t="s">
        <v>1835</v>
      </c>
      <c r="C12178" s="118" t="s">
        <v>40</v>
      </c>
      <c r="D12178" s="119" t="s">
        <v>945</v>
      </c>
      <c r="E12178" s="120" t="s">
        <v>1655</v>
      </c>
      <c r="F12178" s="151"/>
    </row>
    <row r="12179" spans="2:6" s="116" customFormat="1" ht="15.75" customHeight="1">
      <c r="B12179" s="121" t="s">
        <v>1835</v>
      </c>
      <c r="C12179" s="118" t="s">
        <v>40</v>
      </c>
      <c r="D12179" s="119" t="s">
        <v>180</v>
      </c>
      <c r="E12179" s="120" t="s">
        <v>1655</v>
      </c>
      <c r="F12179" s="151"/>
    </row>
    <row r="12180" spans="2:6" s="116" customFormat="1" ht="15.75" customHeight="1">
      <c r="B12180" s="121" t="s">
        <v>1835</v>
      </c>
      <c r="C12180" s="118" t="s">
        <v>322</v>
      </c>
      <c r="D12180" s="119" t="s">
        <v>1837</v>
      </c>
      <c r="E12180" s="120" t="s">
        <v>1655</v>
      </c>
      <c r="F12180" s="151"/>
    </row>
    <row r="12181" spans="2:6" s="116" customFormat="1" ht="15.75" customHeight="1">
      <c r="B12181" s="121" t="s">
        <v>1835</v>
      </c>
      <c r="C12181" s="118" t="s">
        <v>28</v>
      </c>
      <c r="D12181" s="119" t="s">
        <v>126</v>
      </c>
      <c r="E12181" s="120" t="s">
        <v>1655</v>
      </c>
      <c r="F12181" s="151"/>
    </row>
    <row r="12182" spans="2:6" s="116" customFormat="1" ht="15.75" customHeight="1">
      <c r="B12182" s="121" t="s">
        <v>1835</v>
      </c>
      <c r="C12182" s="118" t="s">
        <v>66</v>
      </c>
      <c r="D12182" s="119" t="s">
        <v>1791</v>
      </c>
      <c r="E12182" s="120" t="s">
        <v>1655</v>
      </c>
      <c r="F12182" s="151"/>
    </row>
    <row r="12183" spans="2:6" s="116" customFormat="1" ht="15.75" customHeight="1">
      <c r="B12183" s="121" t="s">
        <v>1835</v>
      </c>
      <c r="C12183" s="118" t="s">
        <v>2</v>
      </c>
      <c r="D12183" s="119" t="s">
        <v>1209</v>
      </c>
      <c r="E12183" s="252" t="s">
        <v>1607</v>
      </c>
      <c r="F12183" s="151"/>
    </row>
    <row r="12184" spans="2:6" s="116" customFormat="1" ht="15.75" customHeight="1">
      <c r="B12184" s="121" t="s">
        <v>1835</v>
      </c>
      <c r="C12184" s="118" t="s">
        <v>184</v>
      </c>
      <c r="D12184" s="119" t="s">
        <v>2546</v>
      </c>
      <c r="E12184" s="252" t="s">
        <v>1607</v>
      </c>
      <c r="F12184" s="151"/>
    </row>
    <row r="12185" spans="2:6" s="116" customFormat="1" ht="15.75" customHeight="1">
      <c r="B12185" s="121" t="s">
        <v>1835</v>
      </c>
      <c r="C12185" s="118" t="s">
        <v>28</v>
      </c>
      <c r="D12185" s="119" t="s">
        <v>107</v>
      </c>
      <c r="E12185" s="252" t="s">
        <v>1607</v>
      </c>
      <c r="F12185" s="151"/>
    </row>
    <row r="12186" spans="2:6" s="116" customFormat="1" ht="15.75" customHeight="1">
      <c r="B12186" s="121" t="s">
        <v>1835</v>
      </c>
      <c r="C12186" s="118" t="s">
        <v>322</v>
      </c>
      <c r="D12186" s="119" t="s">
        <v>1796</v>
      </c>
      <c r="E12186" s="252" t="s">
        <v>1607</v>
      </c>
      <c r="F12186" s="151"/>
    </row>
    <row r="12187" spans="2:6" s="116" customFormat="1" ht="15.75" customHeight="1">
      <c r="B12187" s="121" t="s">
        <v>1835</v>
      </c>
      <c r="C12187" s="118" t="s">
        <v>322</v>
      </c>
      <c r="D12187" s="119" t="s">
        <v>1838</v>
      </c>
      <c r="E12187" s="252" t="s">
        <v>1607</v>
      </c>
      <c r="F12187" s="151"/>
    </row>
    <row r="12188" spans="2:6" s="116" customFormat="1" ht="15.75" customHeight="1">
      <c r="B12188" s="121" t="s">
        <v>1835</v>
      </c>
      <c r="C12188" s="118" t="s">
        <v>956</v>
      </c>
      <c r="D12188" s="119" t="s">
        <v>1833</v>
      </c>
      <c r="E12188" s="252" t="s">
        <v>1607</v>
      </c>
      <c r="F12188" s="151"/>
    </row>
    <row r="12189" spans="2:6" s="116" customFormat="1" ht="15.75" customHeight="1">
      <c r="B12189" s="121" t="s">
        <v>1835</v>
      </c>
      <c r="C12189" s="118" t="s">
        <v>40</v>
      </c>
      <c r="D12189" s="119" t="s">
        <v>43</v>
      </c>
      <c r="E12189" s="252" t="s">
        <v>1607</v>
      </c>
      <c r="F12189" s="151"/>
    </row>
    <row r="12190" spans="2:6" s="116" customFormat="1" ht="15.75" customHeight="1">
      <c r="B12190" s="121" t="s">
        <v>1835</v>
      </c>
      <c r="C12190" s="118" t="s">
        <v>40</v>
      </c>
      <c r="D12190" s="119" t="s">
        <v>180</v>
      </c>
      <c r="E12190" s="252" t="s">
        <v>1607</v>
      </c>
      <c r="F12190" s="151"/>
    </row>
    <row r="12191" spans="2:6" s="116" customFormat="1" ht="15.75" customHeight="1">
      <c r="B12191" s="121" t="s">
        <v>1835</v>
      </c>
      <c r="C12191" s="118" t="s">
        <v>40</v>
      </c>
      <c r="D12191" s="119" t="s">
        <v>180</v>
      </c>
      <c r="E12191" s="252" t="s">
        <v>1607</v>
      </c>
      <c r="F12191" s="151"/>
    </row>
    <row r="12192" spans="2:6" s="116" customFormat="1" ht="15.75" customHeight="1">
      <c r="B12192" s="121" t="s">
        <v>1835</v>
      </c>
      <c r="C12192" s="118" t="s">
        <v>40</v>
      </c>
      <c r="D12192" s="119" t="s">
        <v>180</v>
      </c>
      <c r="E12192" s="252" t="s">
        <v>1607</v>
      </c>
      <c r="F12192" s="151"/>
    </row>
    <row r="12193" spans="2:6" s="116" customFormat="1" ht="15.75" customHeight="1">
      <c r="B12193" s="121" t="s">
        <v>1835</v>
      </c>
      <c r="C12193" s="118" t="s">
        <v>28</v>
      </c>
      <c r="D12193" s="119" t="s">
        <v>549</v>
      </c>
      <c r="E12193" s="252" t="s">
        <v>1607</v>
      </c>
      <c r="F12193" s="151"/>
    </row>
    <row r="12194" spans="2:6" s="116" customFormat="1" ht="15.75" customHeight="1">
      <c r="B12194" s="121" t="s">
        <v>1835</v>
      </c>
      <c r="C12194" s="118" t="s">
        <v>322</v>
      </c>
      <c r="D12194" s="119" t="s">
        <v>1796</v>
      </c>
      <c r="E12194" s="252" t="s">
        <v>1607</v>
      </c>
      <c r="F12194" s="151"/>
    </row>
    <row r="12195" spans="2:6" s="116" customFormat="1" ht="15.75" customHeight="1">
      <c r="B12195" s="121" t="s">
        <v>1835</v>
      </c>
      <c r="C12195" s="118" t="s">
        <v>40</v>
      </c>
      <c r="D12195" s="119" t="s">
        <v>180</v>
      </c>
      <c r="E12195" s="252" t="s">
        <v>1607</v>
      </c>
      <c r="F12195" s="151"/>
    </row>
    <row r="12196" spans="2:6" s="116" customFormat="1" ht="15.75" customHeight="1">
      <c r="B12196" s="121" t="s">
        <v>1835</v>
      </c>
      <c r="C12196" s="118" t="s">
        <v>40</v>
      </c>
      <c r="D12196" s="119" t="s">
        <v>180</v>
      </c>
      <c r="E12196" s="252" t="s">
        <v>1607</v>
      </c>
      <c r="F12196" s="151"/>
    </row>
    <row r="12197" spans="2:6" s="116" customFormat="1" ht="15.75" customHeight="1">
      <c r="B12197" s="121" t="s">
        <v>1835</v>
      </c>
      <c r="C12197" s="118" t="s">
        <v>40</v>
      </c>
      <c r="D12197" s="119" t="s">
        <v>43</v>
      </c>
      <c r="E12197" s="252" t="s">
        <v>1600</v>
      </c>
      <c r="F12197" s="151"/>
    </row>
    <row r="12198" spans="2:6" s="116" customFormat="1" ht="15.75" customHeight="1">
      <c r="B12198" s="121" t="s">
        <v>1835</v>
      </c>
      <c r="C12198" s="118" t="s">
        <v>184</v>
      </c>
      <c r="D12198" s="119" t="s">
        <v>2544</v>
      </c>
      <c r="E12198" s="252" t="s">
        <v>1600</v>
      </c>
      <c r="F12198" s="151"/>
    </row>
    <row r="12199" spans="2:6" s="116" customFormat="1" ht="15.75" customHeight="1">
      <c r="B12199" s="121" t="s">
        <v>1835</v>
      </c>
      <c r="C12199" s="118" t="s">
        <v>40</v>
      </c>
      <c r="D12199" s="119" t="s">
        <v>43</v>
      </c>
      <c r="E12199" s="252" t="s">
        <v>1600</v>
      </c>
      <c r="F12199" s="151"/>
    </row>
    <row r="12200" spans="2:6" s="116" customFormat="1" ht="15.75" customHeight="1">
      <c r="B12200" s="121" t="s">
        <v>1835</v>
      </c>
      <c r="C12200" s="118" t="s">
        <v>184</v>
      </c>
      <c r="D12200" s="119" t="s">
        <v>2546</v>
      </c>
      <c r="E12200" s="252" t="s">
        <v>1600</v>
      </c>
      <c r="F12200" s="151"/>
    </row>
    <row r="12201" spans="2:6" s="116" customFormat="1" ht="15.75" customHeight="1">
      <c r="B12201" s="121" t="s">
        <v>1835</v>
      </c>
      <c r="C12201" s="118" t="s">
        <v>392</v>
      </c>
      <c r="D12201" s="119" t="s">
        <v>1115</v>
      </c>
      <c r="E12201" s="252" t="s">
        <v>1600</v>
      </c>
      <c r="F12201" s="151"/>
    </row>
    <row r="12202" spans="2:6" s="116" customFormat="1" ht="15.75" customHeight="1">
      <c r="B12202" s="121" t="s">
        <v>1835</v>
      </c>
      <c r="C12202" s="118" t="s">
        <v>2</v>
      </c>
      <c r="D12202" s="119" t="s">
        <v>182</v>
      </c>
      <c r="E12202" s="252" t="s">
        <v>1600</v>
      </c>
      <c r="F12202" s="151"/>
    </row>
    <row r="12203" spans="2:6" s="116" customFormat="1" ht="15.75" customHeight="1">
      <c r="B12203" s="121" t="s">
        <v>1835</v>
      </c>
      <c r="C12203" s="118" t="s">
        <v>40</v>
      </c>
      <c r="D12203" s="119" t="s">
        <v>1349</v>
      </c>
      <c r="E12203" s="252" t="s">
        <v>1600</v>
      </c>
      <c r="F12203" s="151"/>
    </row>
    <row r="12204" spans="2:6" s="116" customFormat="1" ht="15.75" customHeight="1">
      <c r="B12204" s="121" t="s">
        <v>1835</v>
      </c>
      <c r="C12204" s="118" t="s">
        <v>40</v>
      </c>
      <c r="D12204" s="119" t="s">
        <v>43</v>
      </c>
      <c r="E12204" s="252" t="s">
        <v>1600</v>
      </c>
      <c r="F12204" s="151"/>
    </row>
    <row r="12205" spans="2:6" s="116" customFormat="1" ht="15.75" customHeight="1">
      <c r="B12205" s="121" t="s">
        <v>1835</v>
      </c>
      <c r="C12205" s="118" t="s">
        <v>40</v>
      </c>
      <c r="D12205" s="119" t="s">
        <v>43</v>
      </c>
      <c r="E12205" s="252" t="s">
        <v>1600</v>
      </c>
      <c r="F12205" s="151"/>
    </row>
    <row r="12206" spans="2:6" s="116" customFormat="1" ht="15.75" customHeight="1">
      <c r="B12206" s="121" t="s">
        <v>1835</v>
      </c>
      <c r="C12206" s="118" t="s">
        <v>94</v>
      </c>
      <c r="D12206" s="119" t="s">
        <v>1108</v>
      </c>
      <c r="E12206" s="252" t="s">
        <v>1600</v>
      </c>
      <c r="F12206" s="151"/>
    </row>
    <row r="12207" spans="2:6" s="116" customFormat="1" ht="15.75" customHeight="1">
      <c r="B12207" s="121" t="s">
        <v>1835</v>
      </c>
      <c r="C12207" s="118" t="s">
        <v>2</v>
      </c>
      <c r="D12207" s="119" t="s">
        <v>182</v>
      </c>
      <c r="E12207" s="252" t="s">
        <v>1600</v>
      </c>
      <c r="F12207" s="151"/>
    </row>
    <row r="12208" spans="2:6" s="116" customFormat="1" ht="15.75" customHeight="1">
      <c r="B12208" s="121" t="s">
        <v>1835</v>
      </c>
      <c r="C12208" s="118" t="s">
        <v>184</v>
      </c>
      <c r="D12208" s="119" t="s">
        <v>2546</v>
      </c>
      <c r="E12208" s="252" t="s">
        <v>1600</v>
      </c>
      <c r="F12208" s="151"/>
    </row>
    <row r="12209" spans="2:6" s="116" customFormat="1" ht="15.75" customHeight="1">
      <c r="B12209" s="121" t="s">
        <v>1835</v>
      </c>
      <c r="C12209" s="118" t="s">
        <v>40</v>
      </c>
      <c r="D12209" s="119" t="s">
        <v>1349</v>
      </c>
      <c r="E12209" s="252" t="s">
        <v>1600</v>
      </c>
      <c r="F12209" s="151"/>
    </row>
    <row r="12210" spans="2:6" s="116" customFormat="1" ht="15.75" customHeight="1">
      <c r="B12210" s="121" t="s">
        <v>1835</v>
      </c>
      <c r="C12210" s="118" t="s">
        <v>2</v>
      </c>
      <c r="D12210" s="119" t="s">
        <v>1145</v>
      </c>
      <c r="E12210" s="252" t="s">
        <v>1600</v>
      </c>
      <c r="F12210" s="151"/>
    </row>
    <row r="12211" spans="2:6" s="116" customFormat="1" ht="15.75" customHeight="1">
      <c r="B12211" s="121" t="s">
        <v>1839</v>
      </c>
      <c r="C12211" s="118" t="s">
        <v>322</v>
      </c>
      <c r="D12211" s="119" t="s">
        <v>1796</v>
      </c>
      <c r="E12211" s="243" t="s">
        <v>1600</v>
      </c>
      <c r="F12211" s="151"/>
    </row>
    <row r="12212" spans="2:6" s="116" customFormat="1" ht="15.75" customHeight="1">
      <c r="B12212" s="121" t="s">
        <v>1839</v>
      </c>
      <c r="C12212" s="118" t="s">
        <v>392</v>
      </c>
      <c r="D12212" s="119" t="s">
        <v>1115</v>
      </c>
      <c r="E12212" s="243" t="s">
        <v>1600</v>
      </c>
      <c r="F12212" s="151"/>
    </row>
    <row r="12213" spans="2:6" s="116" customFormat="1" ht="15.75" customHeight="1">
      <c r="B12213" s="121" t="s">
        <v>1839</v>
      </c>
      <c r="C12213" s="118" t="s">
        <v>40</v>
      </c>
      <c r="D12213" s="119" t="s">
        <v>1349</v>
      </c>
      <c r="E12213" s="243" t="s">
        <v>1600</v>
      </c>
      <c r="F12213" s="151"/>
    </row>
    <row r="12214" spans="2:6" s="116" customFormat="1" ht="15.75" customHeight="1">
      <c r="B12214" s="121" t="s">
        <v>1839</v>
      </c>
      <c r="C12214" s="118" t="s">
        <v>322</v>
      </c>
      <c r="D12214" s="119" t="s">
        <v>1796</v>
      </c>
      <c r="E12214" s="243" t="s">
        <v>1600</v>
      </c>
      <c r="F12214" s="151"/>
    </row>
    <row r="12215" spans="2:6" s="116" customFormat="1" ht="15.75" customHeight="1">
      <c r="B12215" s="121" t="s">
        <v>1839</v>
      </c>
      <c r="C12215" s="118" t="s">
        <v>2</v>
      </c>
      <c r="D12215" s="119" t="s">
        <v>182</v>
      </c>
      <c r="E12215" s="243" t="s">
        <v>1600</v>
      </c>
      <c r="F12215" s="151"/>
    </row>
    <row r="12216" spans="2:6" s="116" customFormat="1" ht="15.75" customHeight="1">
      <c r="B12216" s="121" t="s">
        <v>1839</v>
      </c>
      <c r="C12216" s="118" t="s">
        <v>322</v>
      </c>
      <c r="D12216" s="119" t="s">
        <v>1796</v>
      </c>
      <c r="E12216" s="243" t="s">
        <v>1600</v>
      </c>
      <c r="F12216" s="151"/>
    </row>
    <row r="12217" spans="2:6" s="116" customFormat="1" ht="15.75" customHeight="1">
      <c r="B12217" s="121" t="s">
        <v>1839</v>
      </c>
      <c r="C12217" s="118" t="s">
        <v>322</v>
      </c>
      <c r="D12217" s="119" t="s">
        <v>1796</v>
      </c>
      <c r="E12217" s="243" t="s">
        <v>1600</v>
      </c>
      <c r="F12217" s="151"/>
    </row>
    <row r="12218" spans="2:6" s="116" customFormat="1" ht="15.75" customHeight="1">
      <c r="B12218" s="121" t="s">
        <v>1839</v>
      </c>
      <c r="C12218" s="118" t="s">
        <v>155</v>
      </c>
      <c r="D12218" s="119" t="s">
        <v>1110</v>
      </c>
      <c r="E12218" s="243" t="s">
        <v>1600</v>
      </c>
      <c r="F12218" s="151"/>
    </row>
    <row r="12219" spans="2:6" s="116" customFormat="1" ht="15.75" customHeight="1">
      <c r="B12219" s="121" t="s">
        <v>1839</v>
      </c>
      <c r="C12219" s="118" t="s">
        <v>40</v>
      </c>
      <c r="D12219" s="119" t="s">
        <v>180</v>
      </c>
      <c r="E12219" s="243" t="s">
        <v>1600</v>
      </c>
      <c r="F12219" s="151"/>
    </row>
    <row r="12220" spans="2:6" s="116" customFormat="1" ht="15.75" customHeight="1">
      <c r="B12220" s="121" t="s">
        <v>1839</v>
      </c>
      <c r="C12220" s="118" t="s">
        <v>40</v>
      </c>
      <c r="D12220" s="119" t="s">
        <v>43</v>
      </c>
      <c r="E12220" s="243" t="s">
        <v>1600</v>
      </c>
      <c r="F12220" s="151"/>
    </row>
    <row r="12221" spans="2:6" s="116" customFormat="1" ht="15.75" customHeight="1">
      <c r="B12221" s="121" t="s">
        <v>1839</v>
      </c>
      <c r="C12221" s="118" t="s">
        <v>392</v>
      </c>
      <c r="D12221" s="119" t="s">
        <v>1115</v>
      </c>
      <c r="E12221" s="243" t="s">
        <v>1600</v>
      </c>
      <c r="F12221" s="151"/>
    </row>
    <row r="12222" spans="2:6" s="116" customFormat="1" ht="15.75" customHeight="1">
      <c r="B12222" s="121" t="s">
        <v>1839</v>
      </c>
      <c r="C12222" s="118" t="s">
        <v>94</v>
      </c>
      <c r="D12222" s="119" t="s">
        <v>1108</v>
      </c>
      <c r="E12222" s="243" t="s">
        <v>1600</v>
      </c>
      <c r="F12222" s="151"/>
    </row>
    <row r="12223" spans="2:6" s="116" customFormat="1" ht="15.75" customHeight="1">
      <c r="B12223" s="121" t="s">
        <v>1839</v>
      </c>
      <c r="C12223" s="118" t="s">
        <v>2</v>
      </c>
      <c r="D12223" s="119" t="s">
        <v>182</v>
      </c>
      <c r="E12223" s="243" t="s">
        <v>1600</v>
      </c>
      <c r="F12223" s="151"/>
    </row>
    <row r="12224" spans="2:6" s="116" customFormat="1" ht="15.75" customHeight="1">
      <c r="B12224" s="121" t="s">
        <v>1839</v>
      </c>
      <c r="C12224" s="118" t="s">
        <v>2</v>
      </c>
      <c r="D12224" s="119" t="s">
        <v>1403</v>
      </c>
      <c r="E12224" s="243" t="s">
        <v>1600</v>
      </c>
      <c r="F12224" s="151"/>
    </row>
    <row r="12225" spans="2:6" s="116" customFormat="1" ht="15.75" customHeight="1">
      <c r="B12225" s="121" t="s">
        <v>1839</v>
      </c>
      <c r="C12225" s="118" t="s">
        <v>322</v>
      </c>
      <c r="D12225" s="118" t="s">
        <v>1796</v>
      </c>
      <c r="E12225" s="243" t="s">
        <v>1600</v>
      </c>
      <c r="F12225" s="151"/>
    </row>
    <row r="12226" spans="2:6" s="116" customFormat="1" ht="15.75" customHeight="1">
      <c r="B12226" s="121" t="s">
        <v>1839</v>
      </c>
      <c r="C12226" s="118" t="s">
        <v>40</v>
      </c>
      <c r="D12226" s="118" t="s">
        <v>43</v>
      </c>
      <c r="E12226" s="243" t="s">
        <v>1600</v>
      </c>
      <c r="F12226" s="151"/>
    </row>
    <row r="12227" spans="2:6" s="116" customFormat="1" ht="15.75" customHeight="1">
      <c r="B12227" s="121" t="s">
        <v>1839</v>
      </c>
      <c r="C12227" s="118" t="s">
        <v>40</v>
      </c>
      <c r="D12227" s="119" t="s">
        <v>180</v>
      </c>
      <c r="E12227" s="120" t="s">
        <v>1655</v>
      </c>
      <c r="F12227" s="151"/>
    </row>
    <row r="12228" spans="2:6" s="116" customFormat="1" ht="15.75" customHeight="1">
      <c r="B12228" s="121" t="s">
        <v>1839</v>
      </c>
      <c r="C12228" s="118" t="s">
        <v>66</v>
      </c>
      <c r="D12228" s="119" t="s">
        <v>1840</v>
      </c>
      <c r="E12228" s="120" t="s">
        <v>1655</v>
      </c>
      <c r="F12228" s="151"/>
    </row>
    <row r="12229" spans="2:6" s="116" customFormat="1" ht="15.75" customHeight="1">
      <c r="B12229" s="121" t="s">
        <v>1839</v>
      </c>
      <c r="C12229" s="118" t="s">
        <v>40</v>
      </c>
      <c r="D12229" s="119" t="s">
        <v>43</v>
      </c>
      <c r="E12229" s="120" t="s">
        <v>1655</v>
      </c>
      <c r="F12229" s="151"/>
    </row>
    <row r="12230" spans="2:6" s="116" customFormat="1" ht="15.75" customHeight="1">
      <c r="B12230" s="121" t="s">
        <v>1839</v>
      </c>
      <c r="C12230" s="118" t="s">
        <v>40</v>
      </c>
      <c r="D12230" s="119" t="s">
        <v>945</v>
      </c>
      <c r="E12230" s="120" t="s">
        <v>1655</v>
      </c>
      <c r="F12230" s="151"/>
    </row>
    <row r="12231" spans="2:6" s="116" customFormat="1" ht="15.75" customHeight="1">
      <c r="B12231" s="121" t="s">
        <v>1839</v>
      </c>
      <c r="C12231" s="118" t="s">
        <v>40</v>
      </c>
      <c r="D12231" s="119" t="s">
        <v>180</v>
      </c>
      <c r="E12231" s="120" t="s">
        <v>1655</v>
      </c>
      <c r="F12231" s="151"/>
    </row>
    <row r="12232" spans="2:6" s="116" customFormat="1" ht="15.75" customHeight="1">
      <c r="B12232" s="121" t="s">
        <v>1839</v>
      </c>
      <c r="C12232" s="118" t="s">
        <v>28</v>
      </c>
      <c r="D12232" s="119" t="s">
        <v>1187</v>
      </c>
      <c r="E12232" s="120" t="s">
        <v>1655</v>
      </c>
      <c r="F12232" s="151"/>
    </row>
    <row r="12233" spans="2:6" s="116" customFormat="1" ht="15.75" customHeight="1">
      <c r="B12233" s="121" t="s">
        <v>1839</v>
      </c>
      <c r="C12233" s="118" t="s">
        <v>392</v>
      </c>
      <c r="D12233" s="119" t="s">
        <v>1115</v>
      </c>
      <c r="E12233" s="120" t="s">
        <v>1655</v>
      </c>
      <c r="F12233" s="151"/>
    </row>
    <row r="12234" spans="2:6" s="116" customFormat="1" ht="15.75" customHeight="1">
      <c r="B12234" s="121" t="s">
        <v>1839</v>
      </c>
      <c r="C12234" s="118" t="s">
        <v>28</v>
      </c>
      <c r="D12234" s="119" t="s">
        <v>107</v>
      </c>
      <c r="E12234" s="120" t="s">
        <v>1655</v>
      </c>
      <c r="F12234" s="151"/>
    </row>
    <row r="12235" spans="2:6" s="116" customFormat="1" ht="15.75" customHeight="1">
      <c r="B12235" s="121" t="s">
        <v>1839</v>
      </c>
      <c r="C12235" s="118" t="s">
        <v>40</v>
      </c>
      <c r="D12235" s="119" t="s">
        <v>43</v>
      </c>
      <c r="E12235" s="120" t="s">
        <v>1655</v>
      </c>
      <c r="F12235" s="151"/>
    </row>
    <row r="12236" spans="2:6" s="116" customFormat="1" ht="15.75" customHeight="1">
      <c r="B12236" s="121" t="s">
        <v>1839</v>
      </c>
      <c r="C12236" s="118" t="s">
        <v>184</v>
      </c>
      <c r="D12236" s="119" t="s">
        <v>2550</v>
      </c>
      <c r="E12236" s="120" t="s">
        <v>1655</v>
      </c>
      <c r="F12236" s="151"/>
    </row>
    <row r="12237" spans="2:6" s="116" customFormat="1" ht="15.75" customHeight="1">
      <c r="B12237" s="121" t="s">
        <v>1839</v>
      </c>
      <c r="C12237" s="118" t="s">
        <v>155</v>
      </c>
      <c r="D12237" s="119" t="s">
        <v>1110</v>
      </c>
      <c r="E12237" s="120" t="s">
        <v>1655</v>
      </c>
      <c r="F12237" s="151"/>
    </row>
    <row r="12238" spans="2:6" s="116" customFormat="1" ht="15.75" customHeight="1">
      <c r="B12238" s="121" t="s">
        <v>1839</v>
      </c>
      <c r="C12238" s="118" t="s">
        <v>322</v>
      </c>
      <c r="D12238" s="119" t="s">
        <v>1796</v>
      </c>
      <c r="E12238" s="120" t="s">
        <v>1655</v>
      </c>
      <c r="F12238" s="151"/>
    </row>
    <row r="12239" spans="2:6" s="116" customFormat="1" ht="15.75" customHeight="1">
      <c r="B12239" s="121" t="s">
        <v>1839</v>
      </c>
      <c r="C12239" s="118" t="s">
        <v>322</v>
      </c>
      <c r="D12239" s="119" t="s">
        <v>1796</v>
      </c>
      <c r="E12239" s="120" t="s">
        <v>1655</v>
      </c>
      <c r="F12239" s="151"/>
    </row>
    <row r="12240" spans="2:6" s="116" customFormat="1" ht="15.75" customHeight="1">
      <c r="B12240" s="121" t="s">
        <v>1839</v>
      </c>
      <c r="C12240" s="118" t="s">
        <v>28</v>
      </c>
      <c r="D12240" s="119" t="s">
        <v>549</v>
      </c>
      <c r="E12240" s="243" t="s">
        <v>1607</v>
      </c>
      <c r="F12240" s="151"/>
    </row>
    <row r="12241" spans="2:6" s="116" customFormat="1" ht="15.75" customHeight="1">
      <c r="B12241" s="121" t="s">
        <v>1839</v>
      </c>
      <c r="C12241" s="118" t="s">
        <v>155</v>
      </c>
      <c r="D12241" s="119" t="s">
        <v>156</v>
      </c>
      <c r="E12241" s="243" t="s">
        <v>1607</v>
      </c>
      <c r="F12241" s="151"/>
    </row>
    <row r="12242" spans="2:6" s="116" customFormat="1" ht="15.75" customHeight="1">
      <c r="B12242" s="121" t="s">
        <v>1839</v>
      </c>
      <c r="C12242" s="118" t="s">
        <v>18</v>
      </c>
      <c r="D12242" s="119" t="s">
        <v>112</v>
      </c>
      <c r="E12242" s="243" t="s">
        <v>1607</v>
      </c>
      <c r="F12242" s="151"/>
    </row>
    <row r="12243" spans="2:6" s="116" customFormat="1" ht="15.75" customHeight="1">
      <c r="B12243" s="121" t="s">
        <v>1839</v>
      </c>
      <c r="C12243" s="118" t="s">
        <v>40</v>
      </c>
      <c r="D12243" s="119" t="s">
        <v>180</v>
      </c>
      <c r="E12243" s="243" t="s">
        <v>1607</v>
      </c>
      <c r="F12243" s="151"/>
    </row>
    <row r="12244" spans="2:6" s="116" customFormat="1" ht="15.75" customHeight="1">
      <c r="B12244" s="121" t="s">
        <v>1839</v>
      </c>
      <c r="C12244" s="118" t="s">
        <v>40</v>
      </c>
      <c r="D12244" s="119" t="s">
        <v>180</v>
      </c>
      <c r="E12244" s="243" t="s">
        <v>1607</v>
      </c>
      <c r="F12244" s="151"/>
    </row>
    <row r="12245" spans="2:6" s="116" customFormat="1" ht="15.75" customHeight="1">
      <c r="B12245" s="121" t="s">
        <v>1839</v>
      </c>
      <c r="C12245" s="118" t="s">
        <v>40</v>
      </c>
      <c r="D12245" s="119" t="s">
        <v>1564</v>
      </c>
      <c r="E12245" s="243" t="s">
        <v>1607</v>
      </c>
      <c r="F12245" s="151"/>
    </row>
    <row r="12246" spans="2:6" s="116" customFormat="1" ht="15.75" customHeight="1">
      <c r="B12246" s="121" t="s">
        <v>1839</v>
      </c>
      <c r="C12246" s="118" t="s">
        <v>28</v>
      </c>
      <c r="D12246" s="119" t="s">
        <v>549</v>
      </c>
      <c r="E12246" s="243" t="s">
        <v>1607</v>
      </c>
      <c r="F12246" s="151"/>
    </row>
    <row r="12247" spans="2:6" s="116" customFormat="1" ht="15.75" customHeight="1">
      <c r="B12247" s="121" t="s">
        <v>1839</v>
      </c>
      <c r="C12247" s="118" t="s">
        <v>18</v>
      </c>
      <c r="D12247" s="119" t="s">
        <v>112</v>
      </c>
      <c r="E12247" s="243" t="s">
        <v>1607</v>
      </c>
      <c r="F12247" s="151"/>
    </row>
    <row r="12248" spans="2:6" s="116" customFormat="1" ht="15.75" customHeight="1">
      <c r="B12248" s="121" t="s">
        <v>1839</v>
      </c>
      <c r="C12248" s="118" t="s">
        <v>2</v>
      </c>
      <c r="D12248" s="119" t="s">
        <v>1180</v>
      </c>
      <c r="E12248" s="243" t="s">
        <v>1607</v>
      </c>
      <c r="F12248" s="151"/>
    </row>
    <row r="12249" spans="2:6" s="116" customFormat="1" ht="15.75" customHeight="1">
      <c r="B12249" s="121" t="s">
        <v>1839</v>
      </c>
      <c r="C12249" s="118" t="s">
        <v>322</v>
      </c>
      <c r="D12249" s="119" t="s">
        <v>1824</v>
      </c>
      <c r="E12249" s="243" t="s">
        <v>1607</v>
      </c>
      <c r="F12249" s="151"/>
    </row>
    <row r="12250" spans="2:6" s="116" customFormat="1" ht="15.75" customHeight="1">
      <c r="B12250" s="121" t="s">
        <v>1841</v>
      </c>
      <c r="C12250" s="118" t="s">
        <v>322</v>
      </c>
      <c r="D12250" s="119" t="s">
        <v>1838</v>
      </c>
      <c r="E12250" s="243" t="s">
        <v>1607</v>
      </c>
      <c r="F12250" s="151"/>
    </row>
    <row r="12251" spans="2:6" s="116" customFormat="1" ht="15.75" customHeight="1">
      <c r="B12251" s="121" t="s">
        <v>1841</v>
      </c>
      <c r="C12251" s="118" t="s">
        <v>28</v>
      </c>
      <c r="D12251" s="119" t="s">
        <v>1287</v>
      </c>
      <c r="E12251" s="243" t="s">
        <v>1607</v>
      </c>
      <c r="F12251" s="151"/>
    </row>
    <row r="12252" spans="2:6" s="116" customFormat="1" ht="15.75" customHeight="1">
      <c r="B12252" s="121" t="s">
        <v>1841</v>
      </c>
      <c r="C12252" s="118" t="s">
        <v>40</v>
      </c>
      <c r="D12252" s="119" t="s">
        <v>180</v>
      </c>
      <c r="E12252" s="243" t="s">
        <v>1607</v>
      </c>
      <c r="F12252" s="151"/>
    </row>
    <row r="12253" spans="2:6" s="116" customFormat="1" ht="15.75" customHeight="1">
      <c r="B12253" s="121" t="s">
        <v>1841</v>
      </c>
      <c r="C12253" s="118" t="s">
        <v>28</v>
      </c>
      <c r="D12253" s="119" t="s">
        <v>1118</v>
      </c>
      <c r="E12253" s="243" t="s">
        <v>1607</v>
      </c>
      <c r="F12253" s="151"/>
    </row>
    <row r="12254" spans="2:6" s="116" customFormat="1" ht="15.75" customHeight="1">
      <c r="B12254" s="121" t="s">
        <v>1841</v>
      </c>
      <c r="C12254" s="118" t="s">
        <v>184</v>
      </c>
      <c r="D12254" s="119" t="s">
        <v>2550</v>
      </c>
      <c r="E12254" s="243" t="s">
        <v>1607</v>
      </c>
      <c r="F12254" s="151"/>
    </row>
    <row r="12255" spans="2:6" s="116" customFormat="1" ht="15.75" customHeight="1">
      <c r="B12255" s="121" t="s">
        <v>1841</v>
      </c>
      <c r="C12255" s="118" t="s">
        <v>40</v>
      </c>
      <c r="D12255" s="119" t="s">
        <v>43</v>
      </c>
      <c r="E12255" s="243" t="s">
        <v>1607</v>
      </c>
      <c r="F12255" s="151"/>
    </row>
    <row r="12256" spans="2:6" s="116" customFormat="1" ht="15.75" customHeight="1">
      <c r="B12256" s="121" t="s">
        <v>1841</v>
      </c>
      <c r="C12256" s="118" t="s">
        <v>40</v>
      </c>
      <c r="D12256" s="119" t="s">
        <v>180</v>
      </c>
      <c r="E12256" s="243" t="s">
        <v>1607</v>
      </c>
      <c r="F12256" s="151"/>
    </row>
    <row r="12257" spans="2:6" s="116" customFormat="1" ht="15.75" customHeight="1">
      <c r="B12257" s="121" t="s">
        <v>1841</v>
      </c>
      <c r="C12257" s="118" t="s">
        <v>2</v>
      </c>
      <c r="D12257" s="119" t="s">
        <v>1510</v>
      </c>
      <c r="E12257" s="243" t="s">
        <v>1607</v>
      </c>
      <c r="F12257" s="151"/>
    </row>
    <row r="12258" spans="2:6" s="116" customFormat="1" ht="15.75" customHeight="1">
      <c r="B12258" s="121" t="s">
        <v>1841</v>
      </c>
      <c r="C12258" s="118" t="s">
        <v>40</v>
      </c>
      <c r="D12258" s="119" t="s">
        <v>43</v>
      </c>
      <c r="E12258" s="243" t="s">
        <v>1607</v>
      </c>
      <c r="F12258" s="151"/>
    </row>
    <row r="12259" spans="2:6" s="116" customFormat="1" ht="15.75" customHeight="1">
      <c r="B12259" s="121" t="s">
        <v>1841</v>
      </c>
      <c r="C12259" s="118" t="s">
        <v>40</v>
      </c>
      <c r="D12259" s="119" t="s">
        <v>43</v>
      </c>
      <c r="E12259" s="243" t="s">
        <v>1607</v>
      </c>
      <c r="F12259" s="151"/>
    </row>
    <row r="12260" spans="2:6" s="116" customFormat="1" ht="15.75" customHeight="1">
      <c r="B12260" s="121" t="s">
        <v>1841</v>
      </c>
      <c r="C12260" s="118" t="s">
        <v>40</v>
      </c>
      <c r="D12260" s="119" t="s">
        <v>43</v>
      </c>
      <c r="E12260" s="243" t="s">
        <v>1607</v>
      </c>
      <c r="F12260" s="151"/>
    </row>
    <row r="12261" spans="2:6" s="116" customFormat="1" ht="15.75" customHeight="1">
      <c r="B12261" s="121" t="s">
        <v>1841</v>
      </c>
      <c r="C12261" s="118" t="s">
        <v>40</v>
      </c>
      <c r="D12261" s="119" t="s">
        <v>180</v>
      </c>
      <c r="E12261" s="243" t="s">
        <v>1607</v>
      </c>
      <c r="F12261" s="151"/>
    </row>
    <row r="12262" spans="2:6" s="116" customFormat="1" ht="15.75" customHeight="1">
      <c r="B12262" s="121" t="s">
        <v>1841</v>
      </c>
      <c r="C12262" s="118" t="s">
        <v>28</v>
      </c>
      <c r="D12262" s="119" t="s">
        <v>549</v>
      </c>
      <c r="E12262" s="243" t="s">
        <v>1607</v>
      </c>
      <c r="F12262" s="151"/>
    </row>
    <row r="12263" spans="2:6" s="116" customFormat="1" ht="15.75" customHeight="1">
      <c r="B12263" s="121" t="s">
        <v>1841</v>
      </c>
      <c r="C12263" s="118" t="s">
        <v>184</v>
      </c>
      <c r="D12263" s="119" t="s">
        <v>2544</v>
      </c>
      <c r="E12263" s="263" t="s">
        <v>1600</v>
      </c>
      <c r="F12263" s="151"/>
    </row>
    <row r="12264" spans="2:6" s="116" customFormat="1" ht="15.75" customHeight="1">
      <c r="B12264" s="121" t="s">
        <v>1841</v>
      </c>
      <c r="C12264" s="118" t="s">
        <v>322</v>
      </c>
      <c r="D12264" s="119" t="s">
        <v>1796</v>
      </c>
      <c r="E12264" s="263" t="s">
        <v>1600</v>
      </c>
      <c r="F12264" s="151"/>
    </row>
    <row r="12265" spans="2:6" s="116" customFormat="1" ht="15.75" customHeight="1">
      <c r="B12265" s="121" t="s">
        <v>1841</v>
      </c>
      <c r="C12265" s="118" t="s">
        <v>40</v>
      </c>
      <c r="D12265" s="119" t="s">
        <v>43</v>
      </c>
      <c r="E12265" s="263" t="s">
        <v>1600</v>
      </c>
      <c r="F12265" s="151"/>
    </row>
    <row r="12266" spans="2:6" s="116" customFormat="1" ht="15.75" customHeight="1">
      <c r="B12266" s="121" t="s">
        <v>1841</v>
      </c>
      <c r="C12266" s="118" t="s">
        <v>40</v>
      </c>
      <c r="D12266" s="119" t="s">
        <v>180</v>
      </c>
      <c r="E12266" s="263" t="s">
        <v>1600</v>
      </c>
      <c r="F12266" s="151"/>
    </row>
    <row r="12267" spans="2:6" s="116" customFormat="1" ht="15.75" customHeight="1">
      <c r="B12267" s="121" t="s">
        <v>1841</v>
      </c>
      <c r="C12267" s="118" t="s">
        <v>40</v>
      </c>
      <c r="D12267" s="119" t="s">
        <v>1349</v>
      </c>
      <c r="E12267" s="263" t="s">
        <v>1600</v>
      </c>
      <c r="F12267" s="151"/>
    </row>
    <row r="12268" spans="2:6" s="116" customFormat="1" ht="15.75" customHeight="1">
      <c r="B12268" s="121" t="s">
        <v>1841</v>
      </c>
      <c r="C12268" s="118" t="s">
        <v>40</v>
      </c>
      <c r="D12268" s="119" t="s">
        <v>1349</v>
      </c>
      <c r="E12268" s="263" t="s">
        <v>1600</v>
      </c>
      <c r="F12268" s="151"/>
    </row>
    <row r="12269" spans="2:6" s="116" customFormat="1" ht="15.75" customHeight="1">
      <c r="B12269" s="121" t="s">
        <v>1841</v>
      </c>
      <c r="C12269" s="118" t="s">
        <v>40</v>
      </c>
      <c r="D12269" s="119" t="s">
        <v>180</v>
      </c>
      <c r="E12269" s="263" t="s">
        <v>1600</v>
      </c>
      <c r="F12269" s="151"/>
    </row>
    <row r="12270" spans="2:6" s="116" customFormat="1" ht="15.75" customHeight="1">
      <c r="B12270" s="121" t="s">
        <v>1841</v>
      </c>
      <c r="C12270" s="118" t="s">
        <v>94</v>
      </c>
      <c r="D12270" s="119" t="s">
        <v>1108</v>
      </c>
      <c r="E12270" s="263" t="s">
        <v>1600</v>
      </c>
      <c r="F12270" s="151"/>
    </row>
    <row r="12271" spans="2:6" s="116" customFormat="1" ht="15.75" customHeight="1">
      <c r="B12271" s="121" t="s">
        <v>1841</v>
      </c>
      <c r="C12271" s="118" t="s">
        <v>28</v>
      </c>
      <c r="D12271" s="119" t="s">
        <v>1277</v>
      </c>
      <c r="E12271" s="263" t="s">
        <v>1600</v>
      </c>
      <c r="F12271" s="151"/>
    </row>
    <row r="12272" spans="2:6" s="116" customFormat="1" ht="15.75" customHeight="1">
      <c r="B12272" s="121" t="s">
        <v>1841</v>
      </c>
      <c r="C12272" s="118" t="s">
        <v>392</v>
      </c>
      <c r="D12272" s="119" t="s">
        <v>1115</v>
      </c>
      <c r="E12272" s="263" t="s">
        <v>1600</v>
      </c>
      <c r="F12272" s="151"/>
    </row>
    <row r="12273" spans="2:6" s="116" customFormat="1" ht="15.75" customHeight="1">
      <c r="B12273" s="121" t="s">
        <v>1841</v>
      </c>
      <c r="C12273" s="118" t="s">
        <v>40</v>
      </c>
      <c r="D12273" s="119" t="s">
        <v>180</v>
      </c>
      <c r="E12273" s="263" t="s">
        <v>1600</v>
      </c>
      <c r="F12273" s="151"/>
    </row>
    <row r="12274" spans="2:6" s="116" customFormat="1" ht="15.75" customHeight="1">
      <c r="B12274" s="121" t="s">
        <v>1841</v>
      </c>
      <c r="C12274" s="118" t="s">
        <v>40</v>
      </c>
      <c r="D12274" s="119" t="s">
        <v>180</v>
      </c>
      <c r="E12274" s="263" t="s">
        <v>1600</v>
      </c>
      <c r="F12274" s="151"/>
    </row>
    <row r="12275" spans="2:6" s="116" customFormat="1" ht="15.75" customHeight="1">
      <c r="B12275" s="121" t="s">
        <v>1841</v>
      </c>
      <c r="C12275" s="118" t="s">
        <v>322</v>
      </c>
      <c r="D12275" s="119" t="s">
        <v>1805</v>
      </c>
      <c r="E12275" s="263" t="s">
        <v>1600</v>
      </c>
      <c r="F12275" s="151"/>
    </row>
    <row r="12276" spans="2:6" s="116" customFormat="1" ht="15.75" customHeight="1">
      <c r="B12276" s="121" t="s">
        <v>1841</v>
      </c>
      <c r="C12276" s="118" t="s">
        <v>28</v>
      </c>
      <c r="D12276" s="119" t="s">
        <v>126</v>
      </c>
      <c r="E12276" s="263" t="s">
        <v>1655</v>
      </c>
      <c r="F12276" s="151"/>
    </row>
    <row r="12277" spans="2:6" s="116" customFormat="1" ht="15.75" customHeight="1">
      <c r="B12277" s="121" t="s">
        <v>1841</v>
      </c>
      <c r="C12277" s="118" t="s">
        <v>40</v>
      </c>
      <c r="D12277" s="119" t="s">
        <v>180</v>
      </c>
      <c r="E12277" s="263" t="s">
        <v>1655</v>
      </c>
      <c r="F12277" s="151"/>
    </row>
    <row r="12278" spans="2:6" s="116" customFormat="1" ht="15.75" customHeight="1">
      <c r="B12278" s="121" t="s">
        <v>1841</v>
      </c>
      <c r="C12278" s="118" t="s">
        <v>40</v>
      </c>
      <c r="D12278" s="119" t="s">
        <v>43</v>
      </c>
      <c r="E12278" s="263" t="s">
        <v>1655</v>
      </c>
      <c r="F12278" s="151"/>
    </row>
    <row r="12279" spans="2:6" s="116" customFormat="1" ht="15.75" customHeight="1">
      <c r="B12279" s="121" t="s">
        <v>1841</v>
      </c>
      <c r="C12279" s="118" t="s">
        <v>28</v>
      </c>
      <c r="D12279" s="119" t="s">
        <v>549</v>
      </c>
      <c r="E12279" s="263" t="s">
        <v>1655</v>
      </c>
      <c r="F12279" s="151"/>
    </row>
    <row r="12280" spans="2:6" s="116" customFormat="1" ht="15.75" customHeight="1">
      <c r="B12280" s="121" t="s">
        <v>1841</v>
      </c>
      <c r="C12280" s="118" t="s">
        <v>322</v>
      </c>
      <c r="D12280" s="119" t="s">
        <v>1805</v>
      </c>
      <c r="E12280" s="263" t="s">
        <v>1655</v>
      </c>
      <c r="F12280" s="151"/>
    </row>
    <row r="12281" spans="2:6" s="116" customFormat="1" ht="15.75" customHeight="1">
      <c r="B12281" s="121" t="s">
        <v>1841</v>
      </c>
      <c r="C12281" s="118" t="s">
        <v>40</v>
      </c>
      <c r="D12281" s="119" t="s">
        <v>180</v>
      </c>
      <c r="E12281" s="263" t="s">
        <v>1655</v>
      </c>
      <c r="F12281" s="151"/>
    </row>
    <row r="12282" spans="2:6" s="116" customFormat="1" ht="15.75" customHeight="1">
      <c r="B12282" s="121" t="s">
        <v>1841</v>
      </c>
      <c r="C12282" s="118" t="s">
        <v>28</v>
      </c>
      <c r="D12282" s="119" t="s">
        <v>107</v>
      </c>
      <c r="E12282" s="263" t="s">
        <v>1655</v>
      </c>
      <c r="F12282" s="151"/>
    </row>
    <row r="12283" spans="2:6" s="116" customFormat="1" ht="15.75" customHeight="1">
      <c r="B12283" s="121" t="s">
        <v>1841</v>
      </c>
      <c r="C12283" s="118" t="s">
        <v>40</v>
      </c>
      <c r="D12283" s="119" t="s">
        <v>180</v>
      </c>
      <c r="E12283" s="263" t="s">
        <v>1655</v>
      </c>
      <c r="F12283" s="151"/>
    </row>
    <row r="12284" spans="2:6" s="116" customFormat="1" ht="15.75" customHeight="1">
      <c r="B12284" s="121" t="s">
        <v>1841</v>
      </c>
      <c r="C12284" s="118" t="s">
        <v>956</v>
      </c>
      <c r="D12284" s="119" t="s">
        <v>1806</v>
      </c>
      <c r="E12284" s="263" t="s">
        <v>1655</v>
      </c>
      <c r="F12284" s="151"/>
    </row>
    <row r="12285" spans="2:6" s="116" customFormat="1" ht="15.75" customHeight="1">
      <c r="B12285" s="121" t="s">
        <v>1841</v>
      </c>
      <c r="C12285" s="118" t="s">
        <v>28</v>
      </c>
      <c r="D12285" s="119" t="s">
        <v>549</v>
      </c>
      <c r="E12285" s="263" t="s">
        <v>1655</v>
      </c>
      <c r="F12285" s="151"/>
    </row>
    <row r="12286" spans="2:6" s="116" customFormat="1" ht="15.75" customHeight="1">
      <c r="B12286" s="121" t="s">
        <v>1841</v>
      </c>
      <c r="C12286" s="118" t="s">
        <v>322</v>
      </c>
      <c r="D12286" s="119" t="s">
        <v>1805</v>
      </c>
      <c r="E12286" s="263" t="s">
        <v>1655</v>
      </c>
      <c r="F12286" s="151"/>
    </row>
    <row r="12287" spans="2:6" s="116" customFormat="1" ht="15.75" customHeight="1">
      <c r="B12287" s="121" t="s">
        <v>1841</v>
      </c>
      <c r="C12287" s="118" t="s">
        <v>40</v>
      </c>
      <c r="D12287" s="119" t="s">
        <v>180</v>
      </c>
      <c r="E12287" s="263" t="s">
        <v>1655</v>
      </c>
      <c r="F12287" s="151"/>
    </row>
    <row r="12288" spans="2:6" s="116" customFormat="1" ht="15.75" customHeight="1">
      <c r="B12288" s="121" t="s">
        <v>1841</v>
      </c>
      <c r="C12288" s="118" t="s">
        <v>40</v>
      </c>
      <c r="D12288" s="119" t="s">
        <v>43</v>
      </c>
      <c r="E12288" s="263" t="s">
        <v>1655</v>
      </c>
      <c r="F12288" s="151"/>
    </row>
    <row r="12289" spans="2:6" s="116" customFormat="1" ht="15.75" customHeight="1">
      <c r="B12289" s="121" t="s">
        <v>1842</v>
      </c>
      <c r="C12289" s="118" t="s">
        <v>40</v>
      </c>
      <c r="D12289" s="119" t="s">
        <v>43</v>
      </c>
      <c r="E12289" s="252" t="s">
        <v>1607</v>
      </c>
      <c r="F12289" s="151"/>
    </row>
    <row r="12290" spans="2:6" s="116" customFormat="1" ht="15.75" customHeight="1">
      <c r="B12290" s="121" t="s">
        <v>1842</v>
      </c>
      <c r="C12290" s="118" t="s">
        <v>40</v>
      </c>
      <c r="D12290" s="119" t="s">
        <v>180</v>
      </c>
      <c r="E12290" s="252" t="s">
        <v>1607</v>
      </c>
      <c r="F12290" s="151"/>
    </row>
    <row r="12291" spans="2:6" s="116" customFormat="1" ht="15.75" customHeight="1">
      <c r="B12291" s="121" t="s">
        <v>1842</v>
      </c>
      <c r="C12291" s="118" t="s">
        <v>40</v>
      </c>
      <c r="D12291" s="119" t="s">
        <v>180</v>
      </c>
      <c r="E12291" s="252" t="s">
        <v>1607</v>
      </c>
      <c r="F12291" s="151"/>
    </row>
    <row r="12292" spans="2:6" s="116" customFormat="1" ht="15.75" customHeight="1">
      <c r="B12292" s="121" t="s">
        <v>1842</v>
      </c>
      <c r="C12292" s="118" t="s">
        <v>40</v>
      </c>
      <c r="D12292" s="119" t="s">
        <v>180</v>
      </c>
      <c r="E12292" s="252" t="s">
        <v>1607</v>
      </c>
      <c r="F12292" s="151"/>
    </row>
    <row r="12293" spans="2:6" s="116" customFormat="1" ht="15.75" customHeight="1">
      <c r="B12293" s="121" t="s">
        <v>1842</v>
      </c>
      <c r="C12293" s="118" t="s">
        <v>40</v>
      </c>
      <c r="D12293" s="119" t="s">
        <v>180</v>
      </c>
      <c r="E12293" s="252" t="s">
        <v>1607</v>
      </c>
      <c r="F12293" s="151"/>
    </row>
    <row r="12294" spans="2:6" s="116" customFormat="1" ht="15.75" customHeight="1">
      <c r="B12294" s="121" t="s">
        <v>1842</v>
      </c>
      <c r="C12294" s="118" t="s">
        <v>40</v>
      </c>
      <c r="D12294" s="119" t="s">
        <v>180</v>
      </c>
      <c r="E12294" s="252" t="s">
        <v>1607</v>
      </c>
      <c r="F12294" s="151"/>
    </row>
    <row r="12295" spans="2:6" s="116" customFormat="1" ht="15.75" customHeight="1">
      <c r="B12295" s="121" t="s">
        <v>1842</v>
      </c>
      <c r="C12295" s="118" t="s">
        <v>322</v>
      </c>
      <c r="D12295" s="119" t="s">
        <v>1796</v>
      </c>
      <c r="E12295" s="252" t="s">
        <v>1607</v>
      </c>
      <c r="F12295" s="151"/>
    </row>
    <row r="12296" spans="2:6" s="116" customFormat="1" ht="15.75" customHeight="1">
      <c r="B12296" s="121" t="s">
        <v>1842</v>
      </c>
      <c r="C12296" s="118" t="s">
        <v>28</v>
      </c>
      <c r="D12296" s="119" t="s">
        <v>107</v>
      </c>
      <c r="E12296" s="252" t="s">
        <v>1607</v>
      </c>
      <c r="F12296" s="151"/>
    </row>
    <row r="12297" spans="2:6" s="116" customFormat="1" ht="15.75" customHeight="1">
      <c r="B12297" s="121" t="s">
        <v>1842</v>
      </c>
      <c r="C12297" s="118" t="s">
        <v>184</v>
      </c>
      <c r="D12297" s="119" t="s">
        <v>2546</v>
      </c>
      <c r="E12297" s="252" t="s">
        <v>1607</v>
      </c>
      <c r="F12297" s="151"/>
    </row>
    <row r="12298" spans="2:6" s="116" customFormat="1" ht="15.75" customHeight="1">
      <c r="B12298" s="121" t="s">
        <v>1842</v>
      </c>
      <c r="C12298" s="118" t="s">
        <v>40</v>
      </c>
      <c r="D12298" s="119" t="s">
        <v>43</v>
      </c>
      <c r="E12298" s="252" t="s">
        <v>1607</v>
      </c>
      <c r="F12298" s="151"/>
    </row>
    <row r="12299" spans="2:6" s="116" customFormat="1" ht="15.75" customHeight="1">
      <c r="B12299" s="121" t="s">
        <v>1842</v>
      </c>
      <c r="C12299" s="118" t="s">
        <v>28</v>
      </c>
      <c r="D12299" s="119" t="s">
        <v>1187</v>
      </c>
      <c r="E12299" s="252" t="s">
        <v>1607</v>
      </c>
      <c r="F12299" s="151"/>
    </row>
    <row r="12300" spans="2:6" s="116" customFormat="1" ht="15.75" customHeight="1">
      <c r="B12300" s="121" t="s">
        <v>1842</v>
      </c>
      <c r="C12300" s="118" t="s">
        <v>322</v>
      </c>
      <c r="D12300" s="119" t="s">
        <v>1796</v>
      </c>
      <c r="E12300" s="252" t="s">
        <v>1600</v>
      </c>
      <c r="F12300" s="151"/>
    </row>
    <row r="12301" spans="2:6" s="116" customFormat="1" ht="15.75" customHeight="1">
      <c r="B12301" s="121" t="s">
        <v>1842</v>
      </c>
      <c r="C12301" s="118" t="s">
        <v>40</v>
      </c>
      <c r="D12301" s="119" t="s">
        <v>43</v>
      </c>
      <c r="E12301" s="252" t="s">
        <v>1600</v>
      </c>
      <c r="F12301" s="151"/>
    </row>
    <row r="12302" spans="2:6" s="116" customFormat="1" ht="15.75" customHeight="1">
      <c r="B12302" s="121" t="s">
        <v>1842</v>
      </c>
      <c r="C12302" s="118" t="s">
        <v>28</v>
      </c>
      <c r="D12302" s="119" t="s">
        <v>1187</v>
      </c>
      <c r="E12302" s="252" t="s">
        <v>1600</v>
      </c>
      <c r="F12302" s="151"/>
    </row>
    <row r="12303" spans="2:6" s="116" customFormat="1" ht="15.75" customHeight="1">
      <c r="B12303" s="121" t="s">
        <v>1842</v>
      </c>
      <c r="C12303" s="118" t="s">
        <v>40</v>
      </c>
      <c r="D12303" s="119" t="s">
        <v>43</v>
      </c>
      <c r="E12303" s="252" t="s">
        <v>1600</v>
      </c>
      <c r="F12303" s="151"/>
    </row>
    <row r="12304" spans="2:6" s="116" customFormat="1" ht="15.75" customHeight="1">
      <c r="B12304" s="121" t="s">
        <v>1842</v>
      </c>
      <c r="C12304" s="118" t="s">
        <v>28</v>
      </c>
      <c r="D12304" s="119" t="s">
        <v>1277</v>
      </c>
      <c r="E12304" s="252" t="s">
        <v>1600</v>
      </c>
      <c r="F12304" s="151"/>
    </row>
    <row r="12305" spans="2:6" s="116" customFormat="1" ht="15.75" customHeight="1">
      <c r="B12305" s="121" t="s">
        <v>1842</v>
      </c>
      <c r="C12305" s="118" t="s">
        <v>40</v>
      </c>
      <c r="D12305" s="119" t="s">
        <v>43</v>
      </c>
      <c r="E12305" s="252" t="s">
        <v>1600</v>
      </c>
      <c r="F12305" s="151"/>
    </row>
    <row r="12306" spans="2:6" s="116" customFormat="1" ht="15.75" customHeight="1">
      <c r="B12306" s="121" t="s">
        <v>1842</v>
      </c>
      <c r="C12306" s="118" t="s">
        <v>322</v>
      </c>
      <c r="D12306" s="119" t="s">
        <v>1796</v>
      </c>
      <c r="E12306" s="252" t="s">
        <v>1600</v>
      </c>
      <c r="F12306" s="151"/>
    </row>
    <row r="12307" spans="2:6" s="116" customFormat="1" ht="15.75" customHeight="1">
      <c r="B12307" s="121" t="s">
        <v>1842</v>
      </c>
      <c r="C12307" s="118" t="s">
        <v>28</v>
      </c>
      <c r="D12307" s="119" t="s">
        <v>107</v>
      </c>
      <c r="E12307" s="252" t="s">
        <v>1600</v>
      </c>
      <c r="F12307" s="151"/>
    </row>
    <row r="12308" spans="2:6" s="116" customFormat="1" ht="15.75" customHeight="1">
      <c r="B12308" s="121" t="s">
        <v>1842</v>
      </c>
      <c r="C12308" s="118" t="s">
        <v>40</v>
      </c>
      <c r="D12308" s="119" t="s">
        <v>43</v>
      </c>
      <c r="E12308" s="252" t="s">
        <v>1600</v>
      </c>
      <c r="F12308" s="151"/>
    </row>
    <row r="12309" spans="2:6" s="116" customFormat="1" ht="15.75" customHeight="1">
      <c r="B12309" s="121" t="s">
        <v>1842</v>
      </c>
      <c r="C12309" s="118" t="s">
        <v>322</v>
      </c>
      <c r="D12309" s="119" t="s">
        <v>1796</v>
      </c>
      <c r="E12309" s="252" t="s">
        <v>1600</v>
      </c>
      <c r="F12309" s="151"/>
    </row>
    <row r="12310" spans="2:6" s="116" customFormat="1" ht="15.75" customHeight="1">
      <c r="B12310" s="121" t="s">
        <v>1842</v>
      </c>
      <c r="C12310" s="118" t="s">
        <v>322</v>
      </c>
      <c r="D12310" s="119" t="s">
        <v>1805</v>
      </c>
      <c r="E12310" s="252" t="s">
        <v>1600</v>
      </c>
      <c r="F12310" s="151"/>
    </row>
    <row r="12311" spans="2:6" s="116" customFormat="1" ht="15.75" customHeight="1">
      <c r="B12311" s="121" t="s">
        <v>1842</v>
      </c>
      <c r="C12311" s="118" t="s">
        <v>2</v>
      </c>
      <c r="D12311" s="119" t="s">
        <v>182</v>
      </c>
      <c r="E12311" s="252" t="s">
        <v>1600</v>
      </c>
      <c r="F12311" s="151"/>
    </row>
    <row r="12312" spans="2:6" s="116" customFormat="1" ht="15.75" customHeight="1">
      <c r="B12312" s="121" t="s">
        <v>1842</v>
      </c>
      <c r="C12312" s="118" t="s">
        <v>184</v>
      </c>
      <c r="D12312" s="119" t="s">
        <v>2561</v>
      </c>
      <c r="E12312" s="252" t="s">
        <v>1600</v>
      </c>
      <c r="F12312" s="151"/>
    </row>
    <row r="12313" spans="2:6" s="116" customFormat="1" ht="15.75" customHeight="1">
      <c r="B12313" s="121" t="s">
        <v>1842</v>
      </c>
      <c r="C12313" s="118" t="s">
        <v>28</v>
      </c>
      <c r="D12313" s="119" t="s">
        <v>1187</v>
      </c>
      <c r="E12313" s="252" t="s">
        <v>1600</v>
      </c>
      <c r="F12313" s="151"/>
    </row>
    <row r="12314" spans="2:6" s="116" customFormat="1" ht="15.75" customHeight="1">
      <c r="B12314" s="121" t="s">
        <v>1842</v>
      </c>
      <c r="C12314" s="118" t="s">
        <v>2</v>
      </c>
      <c r="D12314" s="118" t="s">
        <v>182</v>
      </c>
      <c r="E12314" s="252" t="s">
        <v>1600</v>
      </c>
      <c r="F12314" s="151"/>
    </row>
    <row r="12315" spans="2:6" s="116" customFormat="1" ht="15.75" customHeight="1">
      <c r="B12315" s="121" t="s">
        <v>1842</v>
      </c>
      <c r="C12315" s="118" t="s">
        <v>40</v>
      </c>
      <c r="D12315" s="119" t="s">
        <v>43</v>
      </c>
      <c r="E12315" s="120" t="s">
        <v>1655</v>
      </c>
      <c r="F12315" s="151"/>
    </row>
    <row r="12316" spans="2:6" s="116" customFormat="1" ht="15.75" customHeight="1">
      <c r="B12316" s="121" t="s">
        <v>1842</v>
      </c>
      <c r="C12316" s="118" t="s">
        <v>40</v>
      </c>
      <c r="D12316" s="119" t="s">
        <v>180</v>
      </c>
      <c r="E12316" s="120" t="s">
        <v>1655</v>
      </c>
      <c r="F12316" s="151"/>
    </row>
    <row r="12317" spans="2:6" s="116" customFormat="1" ht="15.75" customHeight="1">
      <c r="B12317" s="121" t="s">
        <v>1842</v>
      </c>
      <c r="C12317" s="118" t="s">
        <v>40</v>
      </c>
      <c r="D12317" s="119" t="s">
        <v>1349</v>
      </c>
      <c r="E12317" s="120" t="s">
        <v>1655</v>
      </c>
      <c r="F12317" s="151"/>
    </row>
    <row r="12318" spans="2:6" s="116" customFormat="1" ht="15.75" customHeight="1">
      <c r="B12318" s="121" t="s">
        <v>1842</v>
      </c>
      <c r="C12318" s="118" t="s">
        <v>322</v>
      </c>
      <c r="D12318" s="119" t="s">
        <v>1796</v>
      </c>
      <c r="E12318" s="120" t="s">
        <v>1655</v>
      </c>
      <c r="F12318" s="151"/>
    </row>
    <row r="12319" spans="2:6" s="116" customFormat="1" ht="15.75" customHeight="1">
      <c r="B12319" s="121" t="s">
        <v>1842</v>
      </c>
      <c r="C12319" s="118" t="s">
        <v>94</v>
      </c>
      <c r="D12319" s="119" t="s">
        <v>1108</v>
      </c>
      <c r="E12319" s="120" t="s">
        <v>1655</v>
      </c>
      <c r="F12319" s="151"/>
    </row>
    <row r="12320" spans="2:6" s="116" customFormat="1" ht="15.75" customHeight="1">
      <c r="B12320" s="121" t="s">
        <v>1842</v>
      </c>
      <c r="C12320" s="118" t="s">
        <v>40</v>
      </c>
      <c r="D12320" s="119" t="s">
        <v>1349</v>
      </c>
      <c r="E12320" s="120" t="s">
        <v>1655</v>
      </c>
      <c r="F12320" s="151"/>
    </row>
    <row r="12321" spans="2:6" s="116" customFormat="1" ht="15.75" customHeight="1">
      <c r="B12321" s="121" t="s">
        <v>1842</v>
      </c>
      <c r="C12321" s="118" t="s">
        <v>2</v>
      </c>
      <c r="D12321" s="119" t="s">
        <v>182</v>
      </c>
      <c r="E12321" s="120" t="s">
        <v>1655</v>
      </c>
      <c r="F12321" s="151"/>
    </row>
    <row r="12322" spans="2:6" s="116" customFormat="1" ht="15.75" customHeight="1">
      <c r="B12322" s="121" t="s">
        <v>1842</v>
      </c>
      <c r="C12322" s="118" t="s">
        <v>322</v>
      </c>
      <c r="D12322" s="119" t="s">
        <v>1796</v>
      </c>
      <c r="E12322" s="120" t="s">
        <v>1655</v>
      </c>
      <c r="F12322" s="151"/>
    </row>
    <row r="12323" spans="2:6" s="116" customFormat="1" ht="15.75" customHeight="1">
      <c r="B12323" s="121" t="s">
        <v>1842</v>
      </c>
      <c r="C12323" s="118" t="s">
        <v>2</v>
      </c>
      <c r="D12323" s="119" t="s">
        <v>182</v>
      </c>
      <c r="E12323" s="120" t="s">
        <v>1655</v>
      </c>
      <c r="F12323" s="151"/>
    </row>
    <row r="12324" spans="2:6" s="116" customFormat="1" ht="15.75" customHeight="1">
      <c r="B12324" s="121" t="s">
        <v>1842</v>
      </c>
      <c r="C12324" s="118" t="s">
        <v>40</v>
      </c>
      <c r="D12324" s="119" t="s">
        <v>180</v>
      </c>
      <c r="E12324" s="120" t="s">
        <v>1655</v>
      </c>
      <c r="F12324" s="151"/>
    </row>
    <row r="12325" spans="2:6" s="116" customFormat="1" ht="15.75" customHeight="1">
      <c r="B12325" s="121" t="s">
        <v>1842</v>
      </c>
      <c r="C12325" s="118" t="s">
        <v>94</v>
      </c>
      <c r="D12325" s="119" t="s">
        <v>1108</v>
      </c>
      <c r="E12325" s="120" t="s">
        <v>1655</v>
      </c>
      <c r="F12325" s="151"/>
    </row>
    <row r="12326" spans="2:6" s="116" customFormat="1" ht="15.75" customHeight="1">
      <c r="B12326" s="121" t="s">
        <v>1843</v>
      </c>
      <c r="C12326" s="118" t="s">
        <v>40</v>
      </c>
      <c r="D12326" s="119" t="s">
        <v>43</v>
      </c>
      <c r="E12326" s="263" t="s">
        <v>1844</v>
      </c>
      <c r="F12326" s="151"/>
    </row>
    <row r="12327" spans="2:6" s="116" customFormat="1" ht="15.75" customHeight="1">
      <c r="B12327" s="121" t="s">
        <v>1843</v>
      </c>
      <c r="C12327" s="118" t="s">
        <v>322</v>
      </c>
      <c r="D12327" s="119" t="s">
        <v>1796</v>
      </c>
      <c r="E12327" s="263" t="s">
        <v>1844</v>
      </c>
      <c r="F12327" s="151"/>
    </row>
    <row r="12328" spans="2:6" s="116" customFormat="1" ht="15.75" customHeight="1">
      <c r="B12328" s="121" t="s">
        <v>1843</v>
      </c>
      <c r="C12328" s="118" t="s">
        <v>28</v>
      </c>
      <c r="D12328" s="119" t="s">
        <v>107</v>
      </c>
      <c r="E12328" s="263" t="s">
        <v>1844</v>
      </c>
      <c r="F12328" s="151"/>
    </row>
    <row r="12329" spans="2:6" s="116" customFormat="1" ht="15.75" customHeight="1">
      <c r="B12329" s="121" t="s">
        <v>1843</v>
      </c>
      <c r="C12329" s="118" t="s">
        <v>40</v>
      </c>
      <c r="D12329" s="119" t="s">
        <v>43</v>
      </c>
      <c r="E12329" s="263" t="s">
        <v>1844</v>
      </c>
      <c r="F12329" s="151"/>
    </row>
    <row r="12330" spans="2:6" s="116" customFormat="1" ht="15.75" customHeight="1">
      <c r="B12330" s="121" t="s">
        <v>1843</v>
      </c>
      <c r="C12330" s="118" t="s">
        <v>66</v>
      </c>
      <c r="D12330" s="119" t="s">
        <v>1845</v>
      </c>
      <c r="E12330" s="263" t="s">
        <v>1844</v>
      </c>
      <c r="F12330" s="151"/>
    </row>
    <row r="12331" spans="2:6" s="116" customFormat="1" ht="15.75" customHeight="1">
      <c r="B12331" s="121" t="s">
        <v>1843</v>
      </c>
      <c r="C12331" s="118" t="s">
        <v>40</v>
      </c>
      <c r="D12331" s="119" t="s">
        <v>43</v>
      </c>
      <c r="E12331" s="263" t="s">
        <v>1844</v>
      </c>
      <c r="F12331" s="151"/>
    </row>
    <row r="12332" spans="2:6" s="116" customFormat="1" ht="15.75" customHeight="1">
      <c r="B12332" s="121" t="s">
        <v>1843</v>
      </c>
      <c r="C12332" s="118" t="s">
        <v>40</v>
      </c>
      <c r="D12332" s="119" t="s">
        <v>180</v>
      </c>
      <c r="E12332" s="263" t="s">
        <v>1844</v>
      </c>
      <c r="F12332" s="151"/>
    </row>
    <row r="12333" spans="2:6" s="116" customFormat="1" ht="15.75" customHeight="1">
      <c r="B12333" s="121" t="s">
        <v>1843</v>
      </c>
      <c r="C12333" s="118" t="s">
        <v>322</v>
      </c>
      <c r="D12333" s="119" t="s">
        <v>1796</v>
      </c>
      <c r="E12333" s="263" t="s">
        <v>1844</v>
      </c>
      <c r="F12333" s="151"/>
    </row>
    <row r="12334" spans="2:6" s="116" customFormat="1" ht="15.75" customHeight="1">
      <c r="B12334" s="121" t="s">
        <v>1843</v>
      </c>
      <c r="C12334" s="118" t="s">
        <v>40</v>
      </c>
      <c r="D12334" s="119" t="s">
        <v>43</v>
      </c>
      <c r="E12334" s="263" t="s">
        <v>1844</v>
      </c>
      <c r="F12334" s="151"/>
    </row>
    <row r="12335" spans="2:6" s="116" customFormat="1" ht="15.75" customHeight="1">
      <c r="B12335" s="121" t="s">
        <v>1843</v>
      </c>
      <c r="C12335" s="118" t="s">
        <v>40</v>
      </c>
      <c r="D12335" s="119" t="s">
        <v>43</v>
      </c>
      <c r="E12335" s="263" t="s">
        <v>1844</v>
      </c>
      <c r="F12335" s="151"/>
    </row>
    <row r="12336" spans="2:6" s="116" customFormat="1" ht="15.75" customHeight="1">
      <c r="B12336" s="121" t="s">
        <v>1843</v>
      </c>
      <c r="C12336" s="118" t="s">
        <v>322</v>
      </c>
      <c r="D12336" s="119" t="s">
        <v>1796</v>
      </c>
      <c r="E12336" s="263" t="s">
        <v>1844</v>
      </c>
      <c r="F12336" s="151"/>
    </row>
    <row r="12337" spans="2:6" s="116" customFormat="1" ht="15.75" customHeight="1">
      <c r="B12337" s="121" t="s">
        <v>1843</v>
      </c>
      <c r="C12337" s="118" t="s">
        <v>322</v>
      </c>
      <c r="D12337" s="119" t="s">
        <v>1805</v>
      </c>
      <c r="E12337" s="263" t="s">
        <v>1844</v>
      </c>
      <c r="F12337" s="151"/>
    </row>
    <row r="12338" spans="2:6" s="116" customFormat="1" ht="15.75" customHeight="1">
      <c r="B12338" s="121" t="s">
        <v>1843</v>
      </c>
      <c r="C12338" s="118" t="s">
        <v>2</v>
      </c>
      <c r="D12338" s="119" t="s">
        <v>182</v>
      </c>
      <c r="E12338" s="263" t="s">
        <v>1844</v>
      </c>
      <c r="F12338" s="151"/>
    </row>
    <row r="12339" spans="2:6" s="116" customFormat="1" ht="15.75" customHeight="1">
      <c r="B12339" s="121" t="s">
        <v>1843</v>
      </c>
      <c r="C12339" s="118" t="s">
        <v>184</v>
      </c>
      <c r="D12339" s="119" t="s">
        <v>2561</v>
      </c>
      <c r="E12339" s="263" t="s">
        <v>1844</v>
      </c>
      <c r="F12339" s="151"/>
    </row>
    <row r="12340" spans="2:6" s="116" customFormat="1" ht="15.75" customHeight="1">
      <c r="B12340" s="121" t="s">
        <v>1843</v>
      </c>
      <c r="C12340" s="118" t="s">
        <v>28</v>
      </c>
      <c r="D12340" s="118" t="s">
        <v>1187</v>
      </c>
      <c r="E12340" s="263" t="s">
        <v>1844</v>
      </c>
      <c r="F12340" s="151"/>
    </row>
    <row r="12341" spans="2:6" s="116" customFormat="1" ht="15.75" customHeight="1">
      <c r="B12341" s="121" t="s">
        <v>1843</v>
      </c>
      <c r="C12341" s="118" t="s">
        <v>2</v>
      </c>
      <c r="D12341" s="118" t="s">
        <v>182</v>
      </c>
      <c r="E12341" s="263" t="s">
        <v>1844</v>
      </c>
      <c r="F12341" s="151"/>
    </row>
    <row r="12342" spans="2:6" s="116" customFormat="1" ht="15.75" customHeight="1">
      <c r="B12342" s="121" t="s">
        <v>1843</v>
      </c>
      <c r="C12342" s="118" t="s">
        <v>28</v>
      </c>
      <c r="D12342" s="118" t="s">
        <v>1277</v>
      </c>
      <c r="E12342" s="263" t="e">
        <f>SUM(#REF!)</f>
        <v>#REF!</v>
      </c>
      <c r="F12342" s="151"/>
    </row>
    <row r="12343" spans="2:6" s="116" customFormat="1" ht="15.75" customHeight="1">
      <c r="B12343" s="121" t="s">
        <v>1846</v>
      </c>
      <c r="C12343" s="118" t="s">
        <v>184</v>
      </c>
      <c r="D12343" s="119" t="s">
        <v>2546</v>
      </c>
      <c r="E12343" s="243" t="s">
        <v>1607</v>
      </c>
      <c r="F12343" s="151"/>
    </row>
    <row r="12344" spans="2:6" s="116" customFormat="1" ht="15.75" customHeight="1">
      <c r="B12344" s="121" t="s">
        <v>1846</v>
      </c>
      <c r="C12344" s="118" t="s">
        <v>40</v>
      </c>
      <c r="D12344" s="119" t="s">
        <v>180</v>
      </c>
      <c r="E12344" s="243" t="s">
        <v>1607</v>
      </c>
      <c r="F12344" s="151"/>
    </row>
    <row r="12345" spans="2:6" s="116" customFormat="1" ht="15.75" customHeight="1">
      <c r="B12345" s="121" t="s">
        <v>1846</v>
      </c>
      <c r="C12345" s="118" t="s">
        <v>40</v>
      </c>
      <c r="D12345" s="119" t="s">
        <v>1328</v>
      </c>
      <c r="E12345" s="243" t="s">
        <v>1607</v>
      </c>
      <c r="F12345" s="151"/>
    </row>
    <row r="12346" spans="2:6" s="116" customFormat="1" ht="15.75" customHeight="1">
      <c r="B12346" s="121" t="s">
        <v>1846</v>
      </c>
      <c r="C12346" s="118" t="s">
        <v>40</v>
      </c>
      <c r="D12346" s="119" t="s">
        <v>1832</v>
      </c>
      <c r="E12346" s="243" t="s">
        <v>1607</v>
      </c>
      <c r="F12346" s="151"/>
    </row>
    <row r="12347" spans="2:6" s="116" customFormat="1" ht="15.75" customHeight="1">
      <c r="B12347" s="121" t="s">
        <v>1846</v>
      </c>
      <c r="C12347" s="118" t="s">
        <v>2</v>
      </c>
      <c r="D12347" s="119" t="s">
        <v>1344</v>
      </c>
      <c r="E12347" s="243" t="s">
        <v>1607</v>
      </c>
      <c r="F12347" s="151"/>
    </row>
    <row r="12348" spans="2:6" s="116" customFormat="1" ht="15.75" customHeight="1">
      <c r="B12348" s="121" t="s">
        <v>1846</v>
      </c>
      <c r="C12348" s="118" t="s">
        <v>40</v>
      </c>
      <c r="D12348" s="119" t="s">
        <v>180</v>
      </c>
      <c r="E12348" s="243" t="s">
        <v>1607</v>
      </c>
      <c r="F12348" s="151"/>
    </row>
    <row r="12349" spans="2:6" s="116" customFormat="1" ht="15.75" customHeight="1">
      <c r="B12349" s="121" t="s">
        <v>1846</v>
      </c>
      <c r="C12349" s="118" t="s">
        <v>28</v>
      </c>
      <c r="D12349" s="119" t="s">
        <v>30</v>
      </c>
      <c r="E12349" s="243" t="s">
        <v>1607</v>
      </c>
      <c r="F12349" s="151"/>
    </row>
    <row r="12350" spans="2:6" s="116" customFormat="1" ht="15.75" customHeight="1">
      <c r="B12350" s="121" t="s">
        <v>1846</v>
      </c>
      <c r="C12350" s="118" t="s">
        <v>40</v>
      </c>
      <c r="D12350" s="119" t="s">
        <v>1847</v>
      </c>
      <c r="E12350" s="243" t="s">
        <v>1607</v>
      </c>
      <c r="F12350" s="151"/>
    </row>
    <row r="12351" spans="2:6" s="116" customFormat="1" ht="15.75" customHeight="1">
      <c r="B12351" s="121" t="s">
        <v>1846</v>
      </c>
      <c r="C12351" s="118" t="s">
        <v>28</v>
      </c>
      <c r="D12351" s="119" t="s">
        <v>549</v>
      </c>
      <c r="E12351" s="243" t="s">
        <v>1607</v>
      </c>
      <c r="F12351" s="151"/>
    </row>
    <row r="12352" spans="2:6" s="116" customFormat="1" ht="15.75" customHeight="1">
      <c r="B12352" s="121" t="s">
        <v>1846</v>
      </c>
      <c r="C12352" s="118" t="s">
        <v>40</v>
      </c>
      <c r="D12352" s="119" t="s">
        <v>1328</v>
      </c>
      <c r="E12352" s="243" t="s">
        <v>1607</v>
      </c>
      <c r="F12352" s="151"/>
    </row>
    <row r="12353" spans="2:6" s="116" customFormat="1" ht="15.75" customHeight="1">
      <c r="B12353" s="121" t="s">
        <v>1846</v>
      </c>
      <c r="C12353" s="118" t="s">
        <v>40</v>
      </c>
      <c r="D12353" s="119" t="s">
        <v>180</v>
      </c>
      <c r="E12353" s="243" t="s">
        <v>1607</v>
      </c>
      <c r="F12353" s="151"/>
    </row>
    <row r="12354" spans="2:6" s="116" customFormat="1" ht="15.75" customHeight="1">
      <c r="B12354" s="121" t="s">
        <v>1846</v>
      </c>
      <c r="C12354" s="118" t="s">
        <v>40</v>
      </c>
      <c r="D12354" s="119" t="s">
        <v>180</v>
      </c>
      <c r="E12354" s="243" t="s">
        <v>1607</v>
      </c>
      <c r="F12354" s="151"/>
    </row>
    <row r="12355" spans="2:6" s="116" customFormat="1" ht="15.75" customHeight="1">
      <c r="B12355" s="121" t="s">
        <v>1846</v>
      </c>
      <c r="C12355" s="118" t="s">
        <v>322</v>
      </c>
      <c r="D12355" s="119" t="s">
        <v>1805</v>
      </c>
      <c r="E12355" s="243" t="s">
        <v>1607</v>
      </c>
      <c r="F12355" s="151"/>
    </row>
    <row r="12356" spans="2:6" s="116" customFormat="1" ht="15.75" customHeight="1">
      <c r="B12356" s="121" t="s">
        <v>1846</v>
      </c>
      <c r="C12356" s="118" t="s">
        <v>40</v>
      </c>
      <c r="D12356" s="119" t="s">
        <v>43</v>
      </c>
      <c r="E12356" s="243" t="s">
        <v>1607</v>
      </c>
      <c r="F12356" s="151"/>
    </row>
    <row r="12357" spans="2:6" s="116" customFormat="1" ht="15.75" customHeight="1">
      <c r="B12357" s="121" t="s">
        <v>1846</v>
      </c>
      <c r="C12357" s="118" t="s">
        <v>322</v>
      </c>
      <c r="D12357" s="118" t="s">
        <v>1796</v>
      </c>
      <c r="E12357" s="120" t="s">
        <v>1607</v>
      </c>
      <c r="F12357" s="151"/>
    </row>
    <row r="12358" spans="2:6" s="116" customFormat="1" ht="15.75" customHeight="1">
      <c r="B12358" s="121" t="s">
        <v>1846</v>
      </c>
      <c r="C12358" s="118" t="s">
        <v>40</v>
      </c>
      <c r="D12358" s="118" t="s">
        <v>180</v>
      </c>
      <c r="E12358" s="111" t="s">
        <v>1607</v>
      </c>
      <c r="F12358" s="151"/>
    </row>
    <row r="12359" spans="2:6" s="116" customFormat="1" ht="15.75" customHeight="1">
      <c r="B12359" s="121" t="s">
        <v>1846</v>
      </c>
      <c r="C12359" s="118" t="s">
        <v>40</v>
      </c>
      <c r="D12359" s="118" t="s">
        <v>180</v>
      </c>
      <c r="E12359" s="111" t="s">
        <v>1607</v>
      </c>
      <c r="F12359" s="151"/>
    </row>
    <row r="12360" spans="2:6" s="116" customFormat="1" ht="15.75" customHeight="1">
      <c r="B12360" s="121" t="s">
        <v>1846</v>
      </c>
      <c r="C12360" s="118" t="s">
        <v>28</v>
      </c>
      <c r="D12360" s="119" t="s">
        <v>549</v>
      </c>
      <c r="E12360" s="243" t="s">
        <v>1600</v>
      </c>
      <c r="F12360" s="151"/>
    </row>
    <row r="12361" spans="2:6" s="116" customFormat="1" ht="15.75" customHeight="1">
      <c r="B12361" s="121" t="s">
        <v>1846</v>
      </c>
      <c r="C12361" s="118" t="s">
        <v>94</v>
      </c>
      <c r="D12361" s="119" t="s">
        <v>1108</v>
      </c>
      <c r="E12361" s="243" t="s">
        <v>1600</v>
      </c>
      <c r="F12361" s="151"/>
    </row>
    <row r="12362" spans="2:6" s="116" customFormat="1" ht="15.75" customHeight="1">
      <c r="B12362" s="121" t="s">
        <v>1846</v>
      </c>
      <c r="C12362" s="118" t="s">
        <v>94</v>
      </c>
      <c r="D12362" s="119" t="s">
        <v>1108</v>
      </c>
      <c r="E12362" s="243" t="s">
        <v>1600</v>
      </c>
      <c r="F12362" s="151"/>
    </row>
    <row r="12363" spans="2:6" s="116" customFormat="1" ht="15.75" customHeight="1">
      <c r="B12363" s="121" t="s">
        <v>1846</v>
      </c>
      <c r="C12363" s="118" t="s">
        <v>956</v>
      </c>
      <c r="D12363" s="119" t="s">
        <v>1536</v>
      </c>
      <c r="E12363" s="243" t="s">
        <v>1600</v>
      </c>
      <c r="F12363" s="151"/>
    </row>
    <row r="12364" spans="2:6" s="116" customFormat="1" ht="15.75" customHeight="1">
      <c r="B12364" s="121" t="s">
        <v>1846</v>
      </c>
      <c r="C12364" s="118" t="s">
        <v>2585</v>
      </c>
      <c r="D12364" s="119" t="s">
        <v>1115</v>
      </c>
      <c r="E12364" s="243" t="s">
        <v>1600</v>
      </c>
      <c r="F12364" s="151"/>
    </row>
    <row r="12365" spans="2:6" s="116" customFormat="1" ht="15.75" customHeight="1">
      <c r="B12365" s="121" t="s">
        <v>1846</v>
      </c>
      <c r="C12365" s="118" t="s">
        <v>322</v>
      </c>
      <c r="D12365" s="119" t="s">
        <v>1796</v>
      </c>
      <c r="E12365" s="243" t="s">
        <v>1600</v>
      </c>
      <c r="F12365" s="151"/>
    </row>
    <row r="12366" spans="2:6" s="116" customFormat="1" ht="15.75" customHeight="1">
      <c r="B12366" s="121" t="s">
        <v>1846</v>
      </c>
      <c r="C12366" s="118" t="s">
        <v>40</v>
      </c>
      <c r="D12366" s="119" t="s">
        <v>180</v>
      </c>
      <c r="E12366" s="243" t="s">
        <v>1600</v>
      </c>
      <c r="F12366" s="151"/>
    </row>
    <row r="12367" spans="2:6" s="116" customFormat="1" ht="15.75" customHeight="1">
      <c r="B12367" s="121" t="s">
        <v>1846</v>
      </c>
      <c r="C12367" s="118" t="s">
        <v>2</v>
      </c>
      <c r="D12367" s="119" t="s">
        <v>1848</v>
      </c>
      <c r="E12367" s="243" t="s">
        <v>1600</v>
      </c>
      <c r="F12367" s="151"/>
    </row>
    <row r="12368" spans="2:6" s="116" customFormat="1" ht="15.75" customHeight="1">
      <c r="B12368" s="121" t="s">
        <v>1846</v>
      </c>
      <c r="C12368" s="118" t="s">
        <v>322</v>
      </c>
      <c r="D12368" s="119" t="s">
        <v>1796</v>
      </c>
      <c r="E12368" s="243" t="s">
        <v>1600</v>
      </c>
      <c r="F12368" s="151"/>
    </row>
    <row r="12369" spans="2:6" s="116" customFormat="1" ht="15.75" customHeight="1">
      <c r="B12369" s="121" t="s">
        <v>1846</v>
      </c>
      <c r="C12369" s="118" t="s">
        <v>28</v>
      </c>
      <c r="D12369" s="119" t="s">
        <v>1277</v>
      </c>
      <c r="E12369" s="243" t="s">
        <v>1600</v>
      </c>
      <c r="F12369" s="151"/>
    </row>
    <row r="12370" spans="2:6" s="116" customFormat="1" ht="15.75" customHeight="1">
      <c r="B12370" s="121" t="s">
        <v>1846</v>
      </c>
      <c r="C12370" s="118" t="s">
        <v>18</v>
      </c>
      <c r="D12370" s="119" t="s">
        <v>1248</v>
      </c>
      <c r="E12370" s="243" t="s">
        <v>1600</v>
      </c>
      <c r="F12370" s="151"/>
    </row>
    <row r="12371" spans="2:6" s="116" customFormat="1" ht="15.75" customHeight="1">
      <c r="B12371" s="121" t="s">
        <v>1846</v>
      </c>
      <c r="C12371" s="118" t="s">
        <v>322</v>
      </c>
      <c r="D12371" s="119" t="s">
        <v>1796</v>
      </c>
      <c r="E12371" s="243" t="s">
        <v>1600</v>
      </c>
      <c r="F12371" s="151"/>
    </row>
    <row r="12372" spans="2:6" s="116" customFormat="1" ht="15.75" customHeight="1">
      <c r="B12372" s="121" t="s">
        <v>1846</v>
      </c>
      <c r="C12372" s="118" t="s">
        <v>28</v>
      </c>
      <c r="D12372" s="119" t="s">
        <v>549</v>
      </c>
      <c r="E12372" s="120" t="s">
        <v>1655</v>
      </c>
      <c r="F12372" s="151"/>
    </row>
    <row r="12373" spans="2:6" s="116" customFormat="1" ht="15.75" customHeight="1">
      <c r="B12373" s="121" t="s">
        <v>1846</v>
      </c>
      <c r="C12373" s="118" t="s">
        <v>956</v>
      </c>
      <c r="D12373" s="119" t="s">
        <v>1536</v>
      </c>
      <c r="E12373" s="120" t="s">
        <v>1655</v>
      </c>
      <c r="F12373" s="151"/>
    </row>
    <row r="12374" spans="2:6" s="116" customFormat="1" ht="15.75" customHeight="1">
      <c r="B12374" s="121" t="s">
        <v>1846</v>
      </c>
      <c r="C12374" s="118" t="s">
        <v>40</v>
      </c>
      <c r="D12374" s="119" t="s">
        <v>180</v>
      </c>
      <c r="E12374" s="120" t="s">
        <v>1655</v>
      </c>
      <c r="F12374" s="151"/>
    </row>
    <row r="12375" spans="2:6" s="116" customFormat="1" ht="15.75" customHeight="1">
      <c r="B12375" s="121" t="s">
        <v>1846</v>
      </c>
      <c r="C12375" s="118" t="s">
        <v>40</v>
      </c>
      <c r="D12375" s="119" t="s">
        <v>43</v>
      </c>
      <c r="E12375" s="120" t="s">
        <v>1655</v>
      </c>
      <c r="F12375" s="151"/>
    </row>
    <row r="12376" spans="2:6" s="116" customFormat="1" ht="15.75" customHeight="1">
      <c r="B12376" s="121" t="s">
        <v>1846</v>
      </c>
      <c r="C12376" s="118" t="s">
        <v>28</v>
      </c>
      <c r="D12376" s="119" t="s">
        <v>1849</v>
      </c>
      <c r="E12376" s="120" t="s">
        <v>1655</v>
      </c>
      <c r="F12376" s="151"/>
    </row>
    <row r="12377" spans="2:6" s="116" customFormat="1" ht="15.75" customHeight="1">
      <c r="B12377" s="121" t="s">
        <v>1846</v>
      </c>
      <c r="C12377" s="118" t="s">
        <v>956</v>
      </c>
      <c r="D12377" s="119" t="s">
        <v>1536</v>
      </c>
      <c r="E12377" s="120" t="s">
        <v>1655</v>
      </c>
      <c r="F12377" s="151"/>
    </row>
    <row r="12378" spans="2:6" s="116" customFormat="1" ht="15.75" customHeight="1">
      <c r="B12378" s="121" t="s">
        <v>1846</v>
      </c>
      <c r="C12378" s="118" t="s">
        <v>40</v>
      </c>
      <c r="D12378" s="119" t="s">
        <v>1349</v>
      </c>
      <c r="E12378" s="120" t="s">
        <v>1655</v>
      </c>
      <c r="F12378" s="151"/>
    </row>
    <row r="12379" spans="2:6" s="116" customFormat="1" ht="15.75" customHeight="1">
      <c r="B12379" s="121" t="s">
        <v>1846</v>
      </c>
      <c r="C12379" s="118" t="s">
        <v>322</v>
      </c>
      <c r="D12379" s="119" t="s">
        <v>1805</v>
      </c>
      <c r="E12379" s="120" t="s">
        <v>1655</v>
      </c>
      <c r="F12379" s="151"/>
    </row>
    <row r="12380" spans="2:6" s="116" customFormat="1" ht="15.75" customHeight="1">
      <c r="B12380" s="121" t="s">
        <v>1846</v>
      </c>
      <c r="C12380" s="118" t="s">
        <v>322</v>
      </c>
      <c r="D12380" s="119" t="s">
        <v>1805</v>
      </c>
      <c r="E12380" s="120" t="s">
        <v>1655</v>
      </c>
      <c r="F12380" s="151"/>
    </row>
    <row r="12381" spans="2:6" s="116" customFormat="1" ht="15.75" customHeight="1">
      <c r="B12381" s="121" t="s">
        <v>1846</v>
      </c>
      <c r="C12381" s="118" t="s">
        <v>40</v>
      </c>
      <c r="D12381" s="119" t="s">
        <v>1349</v>
      </c>
      <c r="E12381" s="120" t="s">
        <v>1655</v>
      </c>
      <c r="F12381" s="151"/>
    </row>
    <row r="12382" spans="2:6" s="116" customFormat="1" ht="15.75" customHeight="1">
      <c r="B12382" s="121" t="s">
        <v>1846</v>
      </c>
      <c r="C12382" s="118" t="s">
        <v>40</v>
      </c>
      <c r="D12382" s="119" t="s">
        <v>1349</v>
      </c>
      <c r="E12382" s="120" t="s">
        <v>1655</v>
      </c>
      <c r="F12382" s="151"/>
    </row>
    <row r="12383" spans="2:6" s="116" customFormat="1" ht="15.75" customHeight="1">
      <c r="B12383" s="121" t="s">
        <v>1846</v>
      </c>
      <c r="C12383" s="118" t="s">
        <v>956</v>
      </c>
      <c r="D12383" s="119" t="s">
        <v>1536</v>
      </c>
      <c r="E12383" s="120" t="s">
        <v>1655</v>
      </c>
      <c r="F12383" s="151"/>
    </row>
    <row r="12384" spans="2:6" s="116" customFormat="1" ht="15.75" customHeight="1">
      <c r="B12384" s="121" t="s">
        <v>1850</v>
      </c>
      <c r="C12384" s="118" t="s">
        <v>40</v>
      </c>
      <c r="D12384" s="119" t="s">
        <v>180</v>
      </c>
      <c r="E12384" s="243" t="s">
        <v>1607</v>
      </c>
      <c r="F12384" s="151"/>
    </row>
    <row r="12385" spans="2:6" s="116" customFormat="1" ht="15.75" customHeight="1">
      <c r="B12385" s="121" t="s">
        <v>1850</v>
      </c>
      <c r="C12385" s="118" t="s">
        <v>28</v>
      </c>
      <c r="D12385" s="119" t="s">
        <v>1851</v>
      </c>
      <c r="E12385" s="243" t="s">
        <v>1607</v>
      </c>
      <c r="F12385" s="151"/>
    </row>
    <row r="12386" spans="2:6" s="116" customFormat="1" ht="15.75" customHeight="1">
      <c r="B12386" s="121" t="s">
        <v>1850</v>
      </c>
      <c r="C12386" s="118" t="s">
        <v>28</v>
      </c>
      <c r="D12386" s="119" t="s">
        <v>30</v>
      </c>
      <c r="E12386" s="243" t="s">
        <v>1607</v>
      </c>
      <c r="F12386" s="151"/>
    </row>
    <row r="12387" spans="2:6" s="116" customFormat="1" ht="15.75" customHeight="1">
      <c r="B12387" s="121" t="s">
        <v>1850</v>
      </c>
      <c r="C12387" s="118" t="s">
        <v>2</v>
      </c>
      <c r="D12387" s="119" t="s">
        <v>1180</v>
      </c>
      <c r="E12387" s="243" t="s">
        <v>1607</v>
      </c>
      <c r="F12387" s="151"/>
    </row>
    <row r="12388" spans="2:6" s="116" customFormat="1" ht="15.75" customHeight="1">
      <c r="B12388" s="121" t="s">
        <v>1850</v>
      </c>
      <c r="C12388" s="118" t="s">
        <v>2</v>
      </c>
      <c r="D12388" s="119" t="s">
        <v>1852</v>
      </c>
      <c r="E12388" s="243" t="s">
        <v>1607</v>
      </c>
      <c r="F12388" s="151"/>
    </row>
    <row r="12389" spans="2:6" s="116" customFormat="1" ht="15.75" customHeight="1">
      <c r="B12389" s="121" t="s">
        <v>1850</v>
      </c>
      <c r="C12389" s="118" t="s">
        <v>40</v>
      </c>
      <c r="D12389" s="119" t="s">
        <v>180</v>
      </c>
      <c r="E12389" s="243" t="s">
        <v>1607</v>
      </c>
      <c r="F12389" s="151"/>
    </row>
    <row r="12390" spans="2:6" s="116" customFormat="1" ht="15.75" customHeight="1">
      <c r="B12390" s="121" t="s">
        <v>1850</v>
      </c>
      <c r="C12390" s="118" t="s">
        <v>40</v>
      </c>
      <c r="D12390" s="119" t="s">
        <v>180</v>
      </c>
      <c r="E12390" s="243" t="s">
        <v>1607</v>
      </c>
      <c r="F12390" s="151"/>
    </row>
    <row r="12391" spans="2:6" s="116" customFormat="1" ht="15.75" customHeight="1">
      <c r="B12391" s="121" t="s">
        <v>1850</v>
      </c>
      <c r="C12391" s="118" t="s">
        <v>40</v>
      </c>
      <c r="D12391" s="119" t="s">
        <v>43</v>
      </c>
      <c r="E12391" s="243" t="s">
        <v>1607</v>
      </c>
      <c r="F12391" s="151"/>
    </row>
    <row r="12392" spans="2:6" s="116" customFormat="1" ht="15.75" customHeight="1">
      <c r="B12392" s="121" t="s">
        <v>1850</v>
      </c>
      <c r="C12392" s="118" t="s">
        <v>40</v>
      </c>
      <c r="D12392" s="119" t="s">
        <v>1111</v>
      </c>
      <c r="E12392" s="243" t="s">
        <v>1607</v>
      </c>
      <c r="F12392" s="151"/>
    </row>
    <row r="12393" spans="2:6" s="116" customFormat="1" ht="15.75" customHeight="1">
      <c r="B12393" s="121" t="s">
        <v>1850</v>
      </c>
      <c r="C12393" s="118" t="s">
        <v>322</v>
      </c>
      <c r="D12393" s="119" t="s">
        <v>1853</v>
      </c>
      <c r="E12393" s="243" t="s">
        <v>1607</v>
      </c>
      <c r="F12393" s="151"/>
    </row>
    <row r="12394" spans="2:6" s="116" customFormat="1" ht="15.75" customHeight="1">
      <c r="B12394" s="121" t="s">
        <v>1850</v>
      </c>
      <c r="C12394" s="118" t="s">
        <v>28</v>
      </c>
      <c r="D12394" s="119" t="s">
        <v>549</v>
      </c>
      <c r="E12394" s="243" t="s">
        <v>1607</v>
      </c>
      <c r="F12394" s="151"/>
    </row>
    <row r="12395" spans="2:6" s="116" customFormat="1" ht="15.75" customHeight="1">
      <c r="B12395" s="121" t="s">
        <v>1850</v>
      </c>
      <c r="C12395" s="118" t="s">
        <v>322</v>
      </c>
      <c r="D12395" s="119" t="s">
        <v>1796</v>
      </c>
      <c r="E12395" s="243" t="s">
        <v>1607</v>
      </c>
      <c r="F12395" s="151"/>
    </row>
    <row r="12396" spans="2:6" s="116" customFormat="1" ht="15.75" customHeight="1">
      <c r="B12396" s="121" t="s">
        <v>1850</v>
      </c>
      <c r="C12396" s="118" t="s">
        <v>28</v>
      </c>
      <c r="D12396" s="119" t="s">
        <v>1287</v>
      </c>
      <c r="E12396" s="243" t="s">
        <v>1607</v>
      </c>
      <c r="F12396" s="151"/>
    </row>
    <row r="12397" spans="2:6" s="116" customFormat="1" ht="15.75" customHeight="1">
      <c r="B12397" s="121" t="s">
        <v>1850</v>
      </c>
      <c r="C12397" s="118" t="s">
        <v>956</v>
      </c>
      <c r="D12397" s="119" t="s">
        <v>1854</v>
      </c>
      <c r="E12397" s="243" t="s">
        <v>1607</v>
      </c>
      <c r="F12397" s="151"/>
    </row>
    <row r="12398" spans="2:6" s="116" customFormat="1" ht="15.75" customHeight="1">
      <c r="B12398" s="121" t="s">
        <v>1850</v>
      </c>
      <c r="C12398" s="118" t="s">
        <v>40</v>
      </c>
      <c r="D12398" s="118" t="s">
        <v>180</v>
      </c>
      <c r="E12398" s="243" t="s">
        <v>1607</v>
      </c>
      <c r="F12398" s="151"/>
    </row>
    <row r="12399" spans="2:6" s="116" customFormat="1" ht="15.75" customHeight="1">
      <c r="B12399" s="121" t="s">
        <v>1850</v>
      </c>
      <c r="C12399" s="118" t="s">
        <v>2</v>
      </c>
      <c r="D12399" s="118" t="s">
        <v>182</v>
      </c>
      <c r="E12399" s="243" t="s">
        <v>1607</v>
      </c>
      <c r="F12399" s="151"/>
    </row>
    <row r="12400" spans="2:6" s="116" customFormat="1" ht="15.75" customHeight="1">
      <c r="B12400" s="121" t="s">
        <v>1850</v>
      </c>
      <c r="C12400" s="118" t="s">
        <v>40</v>
      </c>
      <c r="D12400" s="119" t="s">
        <v>180</v>
      </c>
      <c r="E12400" s="243" t="s">
        <v>1600</v>
      </c>
      <c r="F12400" s="151"/>
    </row>
    <row r="12401" spans="2:6" s="116" customFormat="1" ht="15.75" customHeight="1">
      <c r="B12401" s="121" t="s">
        <v>1850</v>
      </c>
      <c r="C12401" s="118" t="s">
        <v>28</v>
      </c>
      <c r="D12401" s="119" t="s">
        <v>1277</v>
      </c>
      <c r="E12401" s="243" t="s">
        <v>1600</v>
      </c>
      <c r="F12401" s="151"/>
    </row>
    <row r="12402" spans="2:6" s="116" customFormat="1" ht="15.75" customHeight="1">
      <c r="B12402" s="121" t="s">
        <v>1850</v>
      </c>
      <c r="C12402" s="118" t="s">
        <v>322</v>
      </c>
      <c r="D12402" s="119" t="s">
        <v>1796</v>
      </c>
      <c r="E12402" s="243" t="s">
        <v>1600</v>
      </c>
      <c r="F12402" s="151"/>
    </row>
    <row r="12403" spans="2:6" s="116" customFormat="1" ht="15.75" customHeight="1">
      <c r="B12403" s="121" t="s">
        <v>1850</v>
      </c>
      <c r="C12403" s="118" t="s">
        <v>94</v>
      </c>
      <c r="D12403" s="119" t="s">
        <v>1108</v>
      </c>
      <c r="E12403" s="243" t="s">
        <v>1600</v>
      </c>
      <c r="F12403" s="151"/>
    </row>
    <row r="12404" spans="2:6" s="116" customFormat="1" ht="15.75" customHeight="1">
      <c r="B12404" s="121" t="s">
        <v>1850</v>
      </c>
      <c r="C12404" s="118" t="s">
        <v>2</v>
      </c>
      <c r="D12404" s="119" t="s">
        <v>182</v>
      </c>
      <c r="E12404" s="243" t="s">
        <v>1600</v>
      </c>
      <c r="F12404" s="151"/>
    </row>
    <row r="12405" spans="2:6" s="116" customFormat="1" ht="15.75" customHeight="1">
      <c r="B12405" s="121" t="s">
        <v>1850</v>
      </c>
      <c r="C12405" s="118" t="s">
        <v>40</v>
      </c>
      <c r="D12405" s="119" t="s">
        <v>180</v>
      </c>
      <c r="E12405" s="243" t="s">
        <v>1600</v>
      </c>
      <c r="F12405" s="151"/>
    </row>
    <row r="12406" spans="2:6" s="116" customFormat="1" ht="15.75" customHeight="1">
      <c r="B12406" s="121" t="s">
        <v>1850</v>
      </c>
      <c r="C12406" s="118" t="s">
        <v>40</v>
      </c>
      <c r="D12406" s="119" t="s">
        <v>43</v>
      </c>
      <c r="E12406" s="243" t="s">
        <v>1600</v>
      </c>
      <c r="F12406" s="151"/>
    </row>
    <row r="12407" spans="2:6" s="116" customFormat="1" ht="15.75" customHeight="1">
      <c r="B12407" s="121" t="s">
        <v>1850</v>
      </c>
      <c r="C12407" s="118" t="s">
        <v>94</v>
      </c>
      <c r="D12407" s="119" t="s">
        <v>1108</v>
      </c>
      <c r="E12407" s="243" t="s">
        <v>1600</v>
      </c>
      <c r="F12407" s="151"/>
    </row>
    <row r="12408" spans="2:6" s="116" customFormat="1" ht="15.75" customHeight="1">
      <c r="B12408" s="121" t="s">
        <v>1850</v>
      </c>
      <c r="C12408" s="118" t="s">
        <v>40</v>
      </c>
      <c r="D12408" s="119" t="s">
        <v>180</v>
      </c>
      <c r="E12408" s="243" t="s">
        <v>1600</v>
      </c>
      <c r="F12408" s="151"/>
    </row>
    <row r="12409" spans="2:6" s="116" customFormat="1" ht="15.75" customHeight="1">
      <c r="B12409" s="121" t="s">
        <v>1850</v>
      </c>
      <c r="C12409" s="118" t="s">
        <v>28</v>
      </c>
      <c r="D12409" s="119" t="s">
        <v>107</v>
      </c>
      <c r="E12409" s="243" t="s">
        <v>1600</v>
      </c>
      <c r="F12409" s="151"/>
    </row>
    <row r="12410" spans="2:6" s="116" customFormat="1" ht="15.75" customHeight="1">
      <c r="B12410" s="121" t="s">
        <v>1850</v>
      </c>
      <c r="C12410" s="118" t="s">
        <v>392</v>
      </c>
      <c r="D12410" s="119" t="s">
        <v>1115</v>
      </c>
      <c r="E12410" s="243" t="s">
        <v>1600</v>
      </c>
      <c r="F12410" s="151"/>
    </row>
    <row r="12411" spans="2:6" s="116" customFormat="1" ht="15.75" customHeight="1">
      <c r="B12411" s="121" t="s">
        <v>1850</v>
      </c>
      <c r="C12411" s="118" t="s">
        <v>184</v>
      </c>
      <c r="D12411" s="119" t="s">
        <v>2544</v>
      </c>
      <c r="E12411" s="243" t="s">
        <v>1600</v>
      </c>
      <c r="F12411" s="151"/>
    </row>
    <row r="12412" spans="2:6" s="116" customFormat="1" ht="15.75" customHeight="1">
      <c r="B12412" s="121" t="s">
        <v>1850</v>
      </c>
      <c r="C12412" s="118" t="s">
        <v>94</v>
      </c>
      <c r="D12412" s="119" t="s">
        <v>1108</v>
      </c>
      <c r="E12412" s="243" t="s">
        <v>1600</v>
      </c>
      <c r="F12412" s="151"/>
    </row>
    <row r="12413" spans="2:6" s="116" customFormat="1" ht="15.75" customHeight="1">
      <c r="B12413" s="121" t="s">
        <v>1850</v>
      </c>
      <c r="C12413" s="118" t="s">
        <v>40</v>
      </c>
      <c r="D12413" s="119" t="s">
        <v>180</v>
      </c>
      <c r="E12413" s="243" t="s">
        <v>1600</v>
      </c>
      <c r="F12413" s="151"/>
    </row>
    <row r="12414" spans="2:6" s="116" customFormat="1" ht="15.75" customHeight="1">
      <c r="B12414" s="121" t="s">
        <v>1850</v>
      </c>
      <c r="C12414" s="118" t="s">
        <v>184</v>
      </c>
      <c r="D12414" s="118" t="s">
        <v>2544</v>
      </c>
      <c r="E12414" s="243" t="s">
        <v>1600</v>
      </c>
      <c r="F12414" s="151"/>
    </row>
    <row r="12415" spans="2:6" s="116" customFormat="1" ht="15.75" customHeight="1">
      <c r="B12415" s="121" t="s">
        <v>1850</v>
      </c>
      <c r="C12415" s="118" t="s">
        <v>40</v>
      </c>
      <c r="D12415" s="118" t="s">
        <v>180</v>
      </c>
      <c r="E12415" s="243" t="s">
        <v>1600</v>
      </c>
      <c r="F12415" s="151"/>
    </row>
    <row r="12416" spans="2:6" s="116" customFormat="1" ht="15.75" customHeight="1">
      <c r="B12416" s="121" t="s">
        <v>1850</v>
      </c>
      <c r="C12416" s="118" t="s">
        <v>40</v>
      </c>
      <c r="D12416" s="118" t="s">
        <v>43</v>
      </c>
      <c r="E12416" s="243" t="s">
        <v>1600</v>
      </c>
      <c r="F12416" s="151"/>
    </row>
    <row r="12417" spans="2:6" s="116" customFormat="1" ht="15.75" customHeight="1">
      <c r="B12417" s="121" t="s">
        <v>1850</v>
      </c>
      <c r="C12417" s="118" t="s">
        <v>322</v>
      </c>
      <c r="D12417" s="118" t="s">
        <v>1796</v>
      </c>
      <c r="E12417" s="243" t="s">
        <v>1600</v>
      </c>
      <c r="F12417" s="151"/>
    </row>
    <row r="12418" spans="2:6" s="116" customFormat="1" ht="15.75" customHeight="1">
      <c r="B12418" s="121" t="s">
        <v>1850</v>
      </c>
      <c r="C12418" s="118" t="s">
        <v>322</v>
      </c>
      <c r="D12418" s="118" t="s">
        <v>1796</v>
      </c>
      <c r="E12418" s="243" t="s">
        <v>1600</v>
      </c>
      <c r="F12418" s="151"/>
    </row>
    <row r="12419" spans="2:6" s="116" customFormat="1" ht="15.75" customHeight="1">
      <c r="B12419" s="121" t="s">
        <v>1850</v>
      </c>
      <c r="C12419" s="118" t="s">
        <v>40</v>
      </c>
      <c r="D12419" s="119" t="s">
        <v>180</v>
      </c>
      <c r="E12419" s="243" t="s">
        <v>1655</v>
      </c>
      <c r="F12419" s="151"/>
    </row>
    <row r="12420" spans="2:6" s="116" customFormat="1" ht="15.75" customHeight="1">
      <c r="B12420" s="121" t="s">
        <v>1850</v>
      </c>
      <c r="C12420" s="118" t="s">
        <v>40</v>
      </c>
      <c r="D12420" s="119" t="s">
        <v>180</v>
      </c>
      <c r="E12420" s="243" t="s">
        <v>1655</v>
      </c>
      <c r="F12420" s="151"/>
    </row>
    <row r="12421" spans="2:6" s="116" customFormat="1" ht="15.75" customHeight="1">
      <c r="B12421" s="121" t="s">
        <v>1850</v>
      </c>
      <c r="C12421" s="118" t="s">
        <v>28</v>
      </c>
      <c r="D12421" s="119" t="s">
        <v>181</v>
      </c>
      <c r="E12421" s="243" t="s">
        <v>1655</v>
      </c>
      <c r="F12421" s="151"/>
    </row>
    <row r="12422" spans="2:6" s="116" customFormat="1" ht="15.75" customHeight="1">
      <c r="B12422" s="121" t="s">
        <v>1850</v>
      </c>
      <c r="C12422" s="118" t="s">
        <v>28</v>
      </c>
      <c r="D12422" s="119" t="s">
        <v>1562</v>
      </c>
      <c r="E12422" s="243" t="s">
        <v>1655</v>
      </c>
      <c r="F12422" s="151"/>
    </row>
    <row r="12423" spans="2:6" s="116" customFormat="1" ht="15.75" customHeight="1">
      <c r="B12423" s="121" t="s">
        <v>1850</v>
      </c>
      <c r="C12423" s="118" t="s">
        <v>322</v>
      </c>
      <c r="D12423" s="119" t="s">
        <v>1796</v>
      </c>
      <c r="E12423" s="243" t="s">
        <v>1655</v>
      </c>
      <c r="F12423" s="151"/>
    </row>
    <row r="12424" spans="2:6" s="116" customFormat="1" ht="15.75" customHeight="1">
      <c r="B12424" s="121" t="s">
        <v>1850</v>
      </c>
      <c r="C12424" s="118" t="s">
        <v>322</v>
      </c>
      <c r="D12424" s="119" t="s">
        <v>1805</v>
      </c>
      <c r="E12424" s="243" t="s">
        <v>1655</v>
      </c>
      <c r="F12424" s="151"/>
    </row>
    <row r="12425" spans="2:6" s="116" customFormat="1" ht="15.75" customHeight="1">
      <c r="B12425" s="121" t="s">
        <v>1850</v>
      </c>
      <c r="C12425" s="118" t="s">
        <v>2</v>
      </c>
      <c r="D12425" s="119" t="s">
        <v>182</v>
      </c>
      <c r="E12425" s="243" t="s">
        <v>1655</v>
      </c>
      <c r="F12425" s="151"/>
    </row>
    <row r="12426" spans="2:6" s="116" customFormat="1" ht="15.75" customHeight="1">
      <c r="B12426" s="121" t="s">
        <v>1850</v>
      </c>
      <c r="C12426" s="118" t="s">
        <v>184</v>
      </c>
      <c r="D12426" s="119" t="s">
        <v>2561</v>
      </c>
      <c r="E12426" s="243" t="s">
        <v>1655</v>
      </c>
      <c r="F12426" s="151"/>
    </row>
    <row r="12427" spans="2:6" s="116" customFormat="1" ht="15.75" customHeight="1">
      <c r="B12427" s="121" t="s">
        <v>1850</v>
      </c>
      <c r="C12427" s="118" t="s">
        <v>28</v>
      </c>
      <c r="D12427" s="119" t="s">
        <v>1187</v>
      </c>
      <c r="E12427" s="243" t="s">
        <v>1655</v>
      </c>
      <c r="F12427" s="151"/>
    </row>
    <row r="12428" spans="2:6" s="116" customFormat="1" ht="15.75" customHeight="1">
      <c r="B12428" s="121" t="s">
        <v>1850</v>
      </c>
      <c r="C12428" s="118" t="s">
        <v>2</v>
      </c>
      <c r="D12428" s="118" t="s">
        <v>182</v>
      </c>
      <c r="E12428" s="243" t="s">
        <v>1655</v>
      </c>
      <c r="F12428" s="151"/>
    </row>
    <row r="12429" spans="2:6" s="116" customFormat="1" ht="15.75" customHeight="1">
      <c r="B12429" s="121" t="s">
        <v>1850</v>
      </c>
      <c r="C12429" s="118" t="s">
        <v>28</v>
      </c>
      <c r="D12429" s="119" t="s">
        <v>1277</v>
      </c>
      <c r="E12429" s="243" t="s">
        <v>1655</v>
      </c>
      <c r="F12429" s="151"/>
    </row>
    <row r="12430" spans="2:6" s="116" customFormat="1" ht="15.75" customHeight="1">
      <c r="B12430" s="121" t="s">
        <v>1850</v>
      </c>
      <c r="C12430" s="118" t="s">
        <v>322</v>
      </c>
      <c r="D12430" s="119" t="s">
        <v>1796</v>
      </c>
      <c r="E12430" s="243" t="s">
        <v>1655</v>
      </c>
      <c r="F12430" s="151"/>
    </row>
    <row r="12431" spans="2:6" s="116" customFormat="1" ht="15.75" customHeight="1">
      <c r="B12431" s="121" t="s">
        <v>1855</v>
      </c>
      <c r="C12431" s="118" t="s">
        <v>40</v>
      </c>
      <c r="D12431" s="119" t="s">
        <v>180</v>
      </c>
      <c r="E12431" s="263" t="s">
        <v>1655</v>
      </c>
      <c r="F12431" s="151"/>
    </row>
    <row r="12432" spans="2:6" s="116" customFormat="1" ht="15.75" customHeight="1">
      <c r="B12432" s="121" t="s">
        <v>1855</v>
      </c>
      <c r="C12432" s="118" t="s">
        <v>40</v>
      </c>
      <c r="D12432" s="119" t="s">
        <v>43</v>
      </c>
      <c r="E12432" s="263" t="s">
        <v>1655</v>
      </c>
      <c r="F12432" s="151"/>
    </row>
    <row r="12433" spans="2:6" s="116" customFormat="1" ht="15.75" customHeight="1">
      <c r="B12433" s="121" t="s">
        <v>1855</v>
      </c>
      <c r="C12433" s="118" t="s">
        <v>40</v>
      </c>
      <c r="D12433" s="119" t="s">
        <v>1184</v>
      </c>
      <c r="E12433" s="263" t="s">
        <v>1655</v>
      </c>
      <c r="F12433" s="151"/>
    </row>
    <row r="12434" spans="2:6" s="116" customFormat="1" ht="15.75" customHeight="1">
      <c r="B12434" s="121" t="s">
        <v>1855</v>
      </c>
      <c r="C12434" s="118" t="s">
        <v>322</v>
      </c>
      <c r="D12434" s="119" t="s">
        <v>1805</v>
      </c>
      <c r="E12434" s="263" t="s">
        <v>1655</v>
      </c>
      <c r="F12434" s="151"/>
    </row>
    <row r="12435" spans="2:6" s="116" customFormat="1" ht="15.75" customHeight="1">
      <c r="B12435" s="121" t="s">
        <v>1855</v>
      </c>
      <c r="C12435" s="118" t="s">
        <v>66</v>
      </c>
      <c r="D12435" s="119" t="s">
        <v>1845</v>
      </c>
      <c r="E12435" s="263" t="s">
        <v>1655</v>
      </c>
      <c r="F12435" s="151"/>
    </row>
    <row r="12436" spans="2:6" s="116" customFormat="1" ht="15.75" customHeight="1">
      <c r="B12436" s="121" t="s">
        <v>1855</v>
      </c>
      <c r="C12436" s="118" t="s">
        <v>40</v>
      </c>
      <c r="D12436" s="119" t="s">
        <v>180</v>
      </c>
      <c r="E12436" s="263" t="s">
        <v>1655</v>
      </c>
      <c r="F12436" s="151"/>
    </row>
    <row r="12437" spans="2:6" s="116" customFormat="1" ht="15.75" customHeight="1">
      <c r="B12437" s="121" t="s">
        <v>1855</v>
      </c>
      <c r="C12437" s="118" t="s">
        <v>28</v>
      </c>
      <c r="D12437" s="119" t="s">
        <v>107</v>
      </c>
      <c r="E12437" s="263" t="s">
        <v>1655</v>
      </c>
      <c r="F12437" s="151"/>
    </row>
    <row r="12438" spans="2:6" s="116" customFormat="1" ht="15.75" customHeight="1">
      <c r="B12438" s="121" t="s">
        <v>1855</v>
      </c>
      <c r="C12438" s="118" t="s">
        <v>28</v>
      </c>
      <c r="D12438" s="119" t="s">
        <v>1187</v>
      </c>
      <c r="E12438" s="263" t="s">
        <v>1655</v>
      </c>
      <c r="F12438" s="151"/>
    </row>
    <row r="12439" spans="2:6" s="116" customFormat="1" ht="15.75" customHeight="1">
      <c r="B12439" s="121" t="s">
        <v>1855</v>
      </c>
      <c r="C12439" s="118" t="s">
        <v>322</v>
      </c>
      <c r="D12439" s="119" t="s">
        <v>1796</v>
      </c>
      <c r="E12439" s="263" t="s">
        <v>1655</v>
      </c>
      <c r="F12439" s="151"/>
    </row>
    <row r="12440" spans="2:6" s="116" customFormat="1" ht="15.75" customHeight="1">
      <c r="B12440" s="121" t="s">
        <v>1855</v>
      </c>
      <c r="C12440" s="118" t="s">
        <v>28</v>
      </c>
      <c r="D12440" s="119" t="s">
        <v>107</v>
      </c>
      <c r="E12440" s="263" t="s">
        <v>1655</v>
      </c>
      <c r="F12440" s="151"/>
    </row>
    <row r="12441" spans="2:6" s="116" customFormat="1" ht="15.75" customHeight="1">
      <c r="B12441" s="121" t="s">
        <v>1855</v>
      </c>
      <c r="C12441" s="118" t="s">
        <v>40</v>
      </c>
      <c r="D12441" s="119" t="s">
        <v>43</v>
      </c>
      <c r="E12441" s="263" t="s">
        <v>1655</v>
      </c>
      <c r="F12441" s="151"/>
    </row>
    <row r="12442" spans="2:6" s="116" customFormat="1" ht="15.75" customHeight="1">
      <c r="B12442" s="121" t="s">
        <v>1855</v>
      </c>
      <c r="C12442" s="118" t="s">
        <v>322</v>
      </c>
      <c r="D12442" s="119" t="s">
        <v>1796</v>
      </c>
      <c r="E12442" s="263" t="s">
        <v>1655</v>
      </c>
      <c r="F12442" s="151"/>
    </row>
    <row r="12443" spans="2:6" s="116" customFormat="1" ht="15.75" customHeight="1">
      <c r="B12443" s="121" t="s">
        <v>1855</v>
      </c>
      <c r="C12443" s="118" t="s">
        <v>322</v>
      </c>
      <c r="D12443" s="119" t="s">
        <v>1805</v>
      </c>
      <c r="E12443" s="263" t="s">
        <v>1655</v>
      </c>
      <c r="F12443" s="151"/>
    </row>
    <row r="12444" spans="2:6" s="116" customFormat="1" ht="15.75" customHeight="1">
      <c r="B12444" s="121" t="s">
        <v>1855</v>
      </c>
      <c r="C12444" s="118" t="s">
        <v>2</v>
      </c>
      <c r="D12444" s="119" t="s">
        <v>182</v>
      </c>
      <c r="E12444" s="263" t="s">
        <v>1655</v>
      </c>
      <c r="F12444" s="151"/>
    </row>
    <row r="12445" spans="2:6" s="116" customFormat="1" ht="15.75" customHeight="1">
      <c r="B12445" s="121" t="s">
        <v>1855</v>
      </c>
      <c r="C12445" s="118" t="s">
        <v>184</v>
      </c>
      <c r="D12445" s="118" t="s">
        <v>2561</v>
      </c>
      <c r="E12445" s="263" t="s">
        <v>1655</v>
      </c>
      <c r="F12445" s="151"/>
    </row>
    <row r="12446" spans="2:6" s="116" customFormat="1" ht="15.75" customHeight="1">
      <c r="B12446" s="121" t="s">
        <v>1855</v>
      </c>
      <c r="C12446" s="118" t="s">
        <v>28</v>
      </c>
      <c r="D12446" s="118" t="s">
        <v>1187</v>
      </c>
      <c r="E12446" s="263" t="s">
        <v>1655</v>
      </c>
      <c r="F12446" s="151"/>
    </row>
    <row r="12447" spans="2:6" s="116" customFormat="1" ht="15.75" customHeight="1">
      <c r="B12447" s="121" t="s">
        <v>1855</v>
      </c>
      <c r="C12447" s="118" t="s">
        <v>2</v>
      </c>
      <c r="D12447" s="118" t="s">
        <v>182</v>
      </c>
      <c r="E12447" s="263" t="s">
        <v>1655</v>
      </c>
      <c r="F12447" s="151"/>
    </row>
    <row r="12448" spans="2:6" s="116" customFormat="1" ht="15.75" customHeight="1">
      <c r="B12448" s="121" t="s">
        <v>1856</v>
      </c>
      <c r="C12448" s="118" t="s">
        <v>40</v>
      </c>
      <c r="D12448" s="119" t="s">
        <v>43</v>
      </c>
      <c r="E12448" s="243" t="s">
        <v>1600</v>
      </c>
      <c r="F12448" s="151"/>
    </row>
    <row r="12449" spans="2:6" s="116" customFormat="1" ht="15.75" customHeight="1">
      <c r="B12449" s="121" t="s">
        <v>1856</v>
      </c>
      <c r="C12449" s="118" t="s">
        <v>322</v>
      </c>
      <c r="D12449" s="119" t="s">
        <v>1796</v>
      </c>
      <c r="E12449" s="243" t="s">
        <v>1600</v>
      </c>
      <c r="F12449" s="151"/>
    </row>
    <row r="12450" spans="2:6" s="116" customFormat="1" ht="15.75" customHeight="1">
      <c r="B12450" s="121" t="s">
        <v>1856</v>
      </c>
      <c r="C12450" s="118" t="s">
        <v>322</v>
      </c>
      <c r="D12450" s="119" t="s">
        <v>1805</v>
      </c>
      <c r="E12450" s="243" t="s">
        <v>1600</v>
      </c>
      <c r="F12450" s="151"/>
    </row>
    <row r="12451" spans="2:6" s="116" customFormat="1" ht="15.75" customHeight="1">
      <c r="B12451" s="121" t="s">
        <v>1856</v>
      </c>
      <c r="C12451" s="118" t="s">
        <v>28</v>
      </c>
      <c r="D12451" s="119" t="s">
        <v>107</v>
      </c>
      <c r="E12451" s="243" t="s">
        <v>1600</v>
      </c>
      <c r="F12451" s="151"/>
    </row>
    <row r="12452" spans="2:6" s="116" customFormat="1" ht="15.75" customHeight="1">
      <c r="B12452" s="121" t="s">
        <v>1856</v>
      </c>
      <c r="C12452" s="118" t="s">
        <v>40</v>
      </c>
      <c r="D12452" s="119" t="s">
        <v>180</v>
      </c>
      <c r="E12452" s="243" t="s">
        <v>1600</v>
      </c>
      <c r="F12452" s="151"/>
    </row>
    <row r="12453" spans="2:6" s="116" customFormat="1" ht="15.75" customHeight="1">
      <c r="B12453" s="121" t="s">
        <v>1856</v>
      </c>
      <c r="C12453" s="118" t="s">
        <v>2</v>
      </c>
      <c r="D12453" s="119" t="s">
        <v>182</v>
      </c>
      <c r="E12453" s="243" t="s">
        <v>1600</v>
      </c>
      <c r="F12453" s="151"/>
    </row>
    <row r="12454" spans="2:6" s="116" customFormat="1" ht="15.75" customHeight="1">
      <c r="B12454" s="121" t="s">
        <v>1856</v>
      </c>
      <c r="C12454" s="118" t="s">
        <v>2</v>
      </c>
      <c r="D12454" s="119" t="s">
        <v>1403</v>
      </c>
      <c r="E12454" s="243" t="s">
        <v>1600</v>
      </c>
      <c r="F12454" s="151"/>
    </row>
    <row r="12455" spans="2:6" s="116" customFormat="1" ht="15.75" customHeight="1">
      <c r="B12455" s="121" t="s">
        <v>1856</v>
      </c>
      <c r="C12455" s="118" t="s">
        <v>40</v>
      </c>
      <c r="D12455" s="119" t="s">
        <v>180</v>
      </c>
      <c r="E12455" s="243" t="s">
        <v>1600</v>
      </c>
      <c r="F12455" s="151"/>
    </row>
    <row r="12456" spans="2:6" s="116" customFormat="1" ht="15.75" customHeight="1">
      <c r="B12456" s="121" t="s">
        <v>1856</v>
      </c>
      <c r="C12456" s="118" t="s">
        <v>322</v>
      </c>
      <c r="D12456" s="119" t="s">
        <v>1796</v>
      </c>
      <c r="E12456" s="243" t="s">
        <v>1600</v>
      </c>
      <c r="F12456" s="151"/>
    </row>
    <row r="12457" spans="2:6" s="116" customFormat="1" ht="15.75" customHeight="1">
      <c r="B12457" s="121" t="s">
        <v>1856</v>
      </c>
      <c r="C12457" s="118" t="s">
        <v>40</v>
      </c>
      <c r="D12457" s="119" t="s">
        <v>180</v>
      </c>
      <c r="E12457" s="243" t="s">
        <v>1600</v>
      </c>
      <c r="F12457" s="151"/>
    </row>
    <row r="12458" spans="2:6" s="116" customFormat="1" ht="15.75" customHeight="1">
      <c r="B12458" s="121" t="s">
        <v>1856</v>
      </c>
      <c r="C12458" s="118" t="s">
        <v>40</v>
      </c>
      <c r="D12458" s="119" t="s">
        <v>43</v>
      </c>
      <c r="E12458" s="243" t="s">
        <v>1600</v>
      </c>
      <c r="F12458" s="151"/>
    </row>
    <row r="12459" spans="2:6" s="116" customFormat="1" ht="15.75" customHeight="1">
      <c r="B12459" s="121" t="s">
        <v>1856</v>
      </c>
      <c r="C12459" s="118" t="s">
        <v>94</v>
      </c>
      <c r="D12459" s="119" t="s">
        <v>1108</v>
      </c>
      <c r="E12459" s="243" t="s">
        <v>1600</v>
      </c>
      <c r="F12459" s="151"/>
    </row>
    <row r="12460" spans="2:6" s="116" customFormat="1" ht="15.75" customHeight="1">
      <c r="B12460" s="121" t="s">
        <v>1856</v>
      </c>
      <c r="C12460" s="118" t="s">
        <v>392</v>
      </c>
      <c r="D12460" s="119" t="s">
        <v>1115</v>
      </c>
      <c r="E12460" s="243" t="s">
        <v>1600</v>
      </c>
      <c r="F12460" s="151"/>
    </row>
    <row r="12461" spans="2:6" s="116" customFormat="1" ht="15.75" customHeight="1">
      <c r="B12461" s="121" t="s">
        <v>1856</v>
      </c>
      <c r="C12461" s="118" t="s">
        <v>28</v>
      </c>
      <c r="D12461" s="119" t="s">
        <v>1277</v>
      </c>
      <c r="E12461" s="243" t="s">
        <v>1600</v>
      </c>
      <c r="F12461" s="151"/>
    </row>
    <row r="12462" spans="2:6" s="116" customFormat="1" ht="15.75" customHeight="1">
      <c r="B12462" s="121" t="s">
        <v>1856</v>
      </c>
      <c r="C12462" s="118" t="s">
        <v>40</v>
      </c>
      <c r="D12462" s="118" t="s">
        <v>180</v>
      </c>
      <c r="E12462" s="243" t="s">
        <v>1600</v>
      </c>
      <c r="F12462" s="151"/>
    </row>
    <row r="12463" spans="2:6" s="116" customFormat="1" ht="15.75" customHeight="1">
      <c r="B12463" s="121" t="s">
        <v>1856</v>
      </c>
      <c r="C12463" s="118" t="s">
        <v>40</v>
      </c>
      <c r="D12463" s="119" t="s">
        <v>180</v>
      </c>
      <c r="E12463" s="243" t="s">
        <v>1607</v>
      </c>
      <c r="F12463" s="151"/>
    </row>
    <row r="12464" spans="2:6" s="116" customFormat="1" ht="15.75" customHeight="1">
      <c r="B12464" s="121" t="s">
        <v>1856</v>
      </c>
      <c r="C12464" s="118" t="s">
        <v>40</v>
      </c>
      <c r="D12464" s="119" t="s">
        <v>43</v>
      </c>
      <c r="E12464" s="243" t="s">
        <v>1607</v>
      </c>
      <c r="F12464" s="151"/>
    </row>
    <row r="12465" spans="2:6" s="116" customFormat="1" ht="15.75" customHeight="1">
      <c r="B12465" s="121" t="s">
        <v>1856</v>
      </c>
      <c r="C12465" s="118" t="s">
        <v>40</v>
      </c>
      <c r="D12465" s="119" t="s">
        <v>43</v>
      </c>
      <c r="E12465" s="243" t="s">
        <v>1607</v>
      </c>
      <c r="F12465" s="151"/>
    </row>
    <row r="12466" spans="2:6" s="116" customFormat="1" ht="15.75" customHeight="1">
      <c r="B12466" s="121" t="s">
        <v>1856</v>
      </c>
      <c r="C12466" s="118" t="s">
        <v>40</v>
      </c>
      <c r="D12466" s="119" t="s">
        <v>43</v>
      </c>
      <c r="E12466" s="243" t="s">
        <v>1607</v>
      </c>
      <c r="F12466" s="151"/>
    </row>
    <row r="12467" spans="2:6" s="116" customFormat="1" ht="15.75" customHeight="1">
      <c r="B12467" s="121" t="s">
        <v>1856</v>
      </c>
      <c r="C12467" s="118" t="s">
        <v>28</v>
      </c>
      <c r="D12467" s="119" t="s">
        <v>549</v>
      </c>
      <c r="E12467" s="243" t="s">
        <v>1607</v>
      </c>
      <c r="F12467" s="151"/>
    </row>
    <row r="12468" spans="2:6" s="116" customFormat="1" ht="15.75" customHeight="1">
      <c r="B12468" s="121" t="s">
        <v>1856</v>
      </c>
      <c r="C12468" s="118" t="s">
        <v>40</v>
      </c>
      <c r="D12468" s="119" t="s">
        <v>43</v>
      </c>
      <c r="E12468" s="243" t="s">
        <v>1607</v>
      </c>
      <c r="F12468" s="151"/>
    </row>
    <row r="12469" spans="2:6" s="116" customFormat="1" ht="15.75" customHeight="1">
      <c r="B12469" s="121" t="s">
        <v>1856</v>
      </c>
      <c r="C12469" s="118" t="s">
        <v>40</v>
      </c>
      <c r="D12469" s="119" t="s">
        <v>180</v>
      </c>
      <c r="E12469" s="243" t="s">
        <v>1607</v>
      </c>
      <c r="F12469" s="151"/>
    </row>
    <row r="12470" spans="2:6" s="116" customFormat="1" ht="15.75" customHeight="1">
      <c r="B12470" s="121" t="s">
        <v>1856</v>
      </c>
      <c r="C12470" s="118" t="s">
        <v>322</v>
      </c>
      <c r="D12470" s="119" t="s">
        <v>1838</v>
      </c>
      <c r="E12470" s="243" t="s">
        <v>1607</v>
      </c>
      <c r="F12470" s="151"/>
    </row>
    <row r="12471" spans="2:6" s="116" customFormat="1" ht="15.75" customHeight="1">
      <c r="B12471" s="121" t="s">
        <v>1856</v>
      </c>
      <c r="C12471" s="118" t="s">
        <v>40</v>
      </c>
      <c r="D12471" s="119" t="s">
        <v>180</v>
      </c>
      <c r="E12471" s="243" t="s">
        <v>1607</v>
      </c>
      <c r="F12471" s="151"/>
    </row>
    <row r="12472" spans="2:6" s="116" customFormat="1" ht="15.75" customHeight="1">
      <c r="B12472" s="121" t="s">
        <v>1856</v>
      </c>
      <c r="C12472" s="118" t="s">
        <v>40</v>
      </c>
      <c r="D12472" s="119" t="s">
        <v>43</v>
      </c>
      <c r="E12472" s="243" t="s">
        <v>1607</v>
      </c>
      <c r="F12472" s="151"/>
    </row>
    <row r="12473" spans="2:6" s="116" customFormat="1" ht="15.75" customHeight="1">
      <c r="B12473" s="121" t="s">
        <v>1856</v>
      </c>
      <c r="C12473" s="118" t="s">
        <v>28</v>
      </c>
      <c r="D12473" s="119" t="s">
        <v>1857</v>
      </c>
      <c r="E12473" s="243" t="s">
        <v>1607</v>
      </c>
      <c r="F12473" s="151"/>
    </row>
    <row r="12474" spans="2:6" s="116" customFormat="1" ht="15.75" customHeight="1">
      <c r="B12474" s="121" t="s">
        <v>1856</v>
      </c>
      <c r="C12474" s="118" t="s">
        <v>28</v>
      </c>
      <c r="D12474" s="119" t="s">
        <v>549</v>
      </c>
      <c r="E12474" s="243" t="s">
        <v>1607</v>
      </c>
      <c r="F12474" s="151"/>
    </row>
    <row r="12475" spans="2:6" s="116" customFormat="1" ht="15.75" customHeight="1">
      <c r="B12475" s="121" t="s">
        <v>1856</v>
      </c>
      <c r="C12475" s="118" t="s">
        <v>155</v>
      </c>
      <c r="D12475" s="119" t="s">
        <v>1246</v>
      </c>
      <c r="E12475" s="243" t="s">
        <v>1607</v>
      </c>
      <c r="F12475" s="151"/>
    </row>
    <row r="12476" spans="2:6" s="116" customFormat="1" ht="15.75" customHeight="1">
      <c r="B12476" s="121" t="s">
        <v>1856</v>
      </c>
      <c r="C12476" s="118" t="s">
        <v>2</v>
      </c>
      <c r="D12476" s="119" t="s">
        <v>1380</v>
      </c>
      <c r="E12476" s="243" t="s">
        <v>1607</v>
      </c>
      <c r="F12476" s="151"/>
    </row>
    <row r="12477" spans="2:6" s="116" customFormat="1" ht="15.75" customHeight="1">
      <c r="B12477" s="121" t="s">
        <v>1858</v>
      </c>
      <c r="C12477" s="118" t="s">
        <v>40</v>
      </c>
      <c r="D12477" s="119" t="s">
        <v>43</v>
      </c>
      <c r="E12477" s="120" t="s">
        <v>1655</v>
      </c>
      <c r="F12477" s="151"/>
    </row>
    <row r="12478" spans="2:6" s="116" customFormat="1" ht="15.75" customHeight="1">
      <c r="B12478" s="121" t="s">
        <v>1858</v>
      </c>
      <c r="C12478" s="118" t="s">
        <v>40</v>
      </c>
      <c r="D12478" s="119" t="s">
        <v>180</v>
      </c>
      <c r="E12478" s="120" t="s">
        <v>1655</v>
      </c>
      <c r="F12478" s="151"/>
    </row>
    <row r="12479" spans="2:6" s="116" customFormat="1" ht="15.75" customHeight="1">
      <c r="B12479" s="121" t="s">
        <v>1858</v>
      </c>
      <c r="C12479" s="118" t="s">
        <v>40</v>
      </c>
      <c r="D12479" s="119" t="s">
        <v>180</v>
      </c>
      <c r="E12479" s="120" t="s">
        <v>1655</v>
      </c>
      <c r="F12479" s="151"/>
    </row>
    <row r="12480" spans="2:6" s="116" customFormat="1" ht="15.75" customHeight="1">
      <c r="B12480" s="121" t="s">
        <v>1858</v>
      </c>
      <c r="C12480" s="118" t="s">
        <v>28</v>
      </c>
      <c r="D12480" s="119" t="s">
        <v>126</v>
      </c>
      <c r="E12480" s="120" t="s">
        <v>1655</v>
      </c>
      <c r="F12480" s="151"/>
    </row>
    <row r="12481" spans="2:6" s="116" customFormat="1" ht="15.75" customHeight="1">
      <c r="B12481" s="121" t="s">
        <v>1858</v>
      </c>
      <c r="C12481" s="118" t="s">
        <v>28</v>
      </c>
      <c r="D12481" s="119" t="s">
        <v>1182</v>
      </c>
      <c r="E12481" s="120" t="s">
        <v>1655</v>
      </c>
      <c r="F12481" s="151"/>
    </row>
    <row r="12482" spans="2:6" s="116" customFormat="1" ht="15.75" customHeight="1">
      <c r="B12482" s="121" t="s">
        <v>1858</v>
      </c>
      <c r="C12482" s="118" t="s">
        <v>28</v>
      </c>
      <c r="D12482" s="119" t="s">
        <v>107</v>
      </c>
      <c r="E12482" s="120" t="s">
        <v>1655</v>
      </c>
      <c r="F12482" s="151"/>
    </row>
    <row r="12483" spans="2:6" s="116" customFormat="1" ht="15.75" customHeight="1">
      <c r="B12483" s="121" t="s">
        <v>1858</v>
      </c>
      <c r="C12483" s="118" t="s">
        <v>28</v>
      </c>
      <c r="D12483" s="119" t="s">
        <v>1187</v>
      </c>
      <c r="E12483" s="120" t="s">
        <v>1655</v>
      </c>
      <c r="F12483" s="151"/>
    </row>
    <row r="12484" spans="2:6" s="116" customFormat="1" ht="15.75" customHeight="1">
      <c r="B12484" s="121" t="s">
        <v>1858</v>
      </c>
      <c r="C12484" s="118" t="s">
        <v>322</v>
      </c>
      <c r="D12484" s="119" t="s">
        <v>1796</v>
      </c>
      <c r="E12484" s="120" t="s">
        <v>1655</v>
      </c>
      <c r="F12484" s="151"/>
    </row>
    <row r="12485" spans="2:6" s="116" customFormat="1" ht="15.75" customHeight="1">
      <c r="B12485" s="121" t="s">
        <v>1858</v>
      </c>
      <c r="C12485" s="118" t="s">
        <v>28</v>
      </c>
      <c r="D12485" s="119" t="s">
        <v>107</v>
      </c>
      <c r="E12485" s="120" t="s">
        <v>1655</v>
      </c>
      <c r="F12485" s="151"/>
    </row>
    <row r="12486" spans="2:6" s="116" customFormat="1" ht="15.75" customHeight="1">
      <c r="B12486" s="121" t="s">
        <v>1858</v>
      </c>
      <c r="C12486" s="118" t="s">
        <v>40</v>
      </c>
      <c r="D12486" s="119" t="s">
        <v>43</v>
      </c>
      <c r="E12486" s="120" t="s">
        <v>1655</v>
      </c>
      <c r="F12486" s="151"/>
    </row>
    <row r="12487" spans="2:6" s="116" customFormat="1" ht="15.75" customHeight="1">
      <c r="B12487" s="121" t="s">
        <v>1858</v>
      </c>
      <c r="C12487" s="118" t="s">
        <v>322</v>
      </c>
      <c r="D12487" s="119" t="s">
        <v>1796</v>
      </c>
      <c r="E12487" s="120" t="s">
        <v>1655</v>
      </c>
      <c r="F12487" s="151"/>
    </row>
    <row r="12488" spans="2:6" s="116" customFormat="1" ht="15.75" customHeight="1">
      <c r="B12488" s="121" t="s">
        <v>1858</v>
      </c>
      <c r="C12488" s="118" t="s">
        <v>322</v>
      </c>
      <c r="D12488" s="119" t="s">
        <v>1805</v>
      </c>
      <c r="E12488" s="120" t="s">
        <v>1655</v>
      </c>
      <c r="F12488" s="151"/>
    </row>
    <row r="12489" spans="2:6" s="116" customFormat="1" ht="15.75" customHeight="1">
      <c r="B12489" s="121" t="s">
        <v>1858</v>
      </c>
      <c r="C12489" s="118" t="s">
        <v>40</v>
      </c>
      <c r="D12489" s="119" t="s">
        <v>180</v>
      </c>
      <c r="E12489" s="252" t="s">
        <v>1607</v>
      </c>
      <c r="F12489" s="151"/>
    </row>
    <row r="12490" spans="2:6" s="116" customFormat="1" ht="15.75" customHeight="1">
      <c r="B12490" s="121" t="s">
        <v>1858</v>
      </c>
      <c r="C12490" s="118" t="s">
        <v>2</v>
      </c>
      <c r="D12490" s="119" t="s">
        <v>1859</v>
      </c>
      <c r="E12490" s="252" t="s">
        <v>1607</v>
      </c>
      <c r="F12490" s="151"/>
    </row>
    <row r="12491" spans="2:6" s="116" customFormat="1" ht="15.75" customHeight="1">
      <c r="B12491" s="121" t="s">
        <v>1858</v>
      </c>
      <c r="C12491" s="118" t="s">
        <v>28</v>
      </c>
      <c r="D12491" s="119" t="s">
        <v>1187</v>
      </c>
      <c r="E12491" s="252" t="s">
        <v>1607</v>
      </c>
      <c r="F12491" s="151"/>
    </row>
    <row r="12492" spans="2:6" s="116" customFormat="1" ht="15.75" customHeight="1">
      <c r="B12492" s="121" t="s">
        <v>1858</v>
      </c>
      <c r="C12492" s="118" t="s">
        <v>2</v>
      </c>
      <c r="D12492" s="119" t="s">
        <v>105</v>
      </c>
      <c r="E12492" s="252" t="s">
        <v>1607</v>
      </c>
      <c r="F12492" s="151"/>
    </row>
    <row r="12493" spans="2:6" s="116" customFormat="1" ht="15.75" customHeight="1">
      <c r="B12493" s="121" t="s">
        <v>1858</v>
      </c>
      <c r="C12493" s="118" t="s">
        <v>40</v>
      </c>
      <c r="D12493" s="119" t="s">
        <v>180</v>
      </c>
      <c r="E12493" s="252" t="s">
        <v>1607</v>
      </c>
      <c r="F12493" s="151"/>
    </row>
    <row r="12494" spans="2:6" s="116" customFormat="1" ht="15.75" customHeight="1">
      <c r="B12494" s="121" t="s">
        <v>1858</v>
      </c>
      <c r="C12494" s="118" t="s">
        <v>40</v>
      </c>
      <c r="D12494" s="119" t="s">
        <v>1473</v>
      </c>
      <c r="E12494" s="252" t="s">
        <v>1607</v>
      </c>
      <c r="F12494" s="151"/>
    </row>
    <row r="12495" spans="2:6" s="116" customFormat="1" ht="15.75" customHeight="1">
      <c r="B12495" s="121" t="s">
        <v>1858</v>
      </c>
      <c r="C12495" s="118" t="s">
        <v>322</v>
      </c>
      <c r="D12495" s="119" t="s">
        <v>1805</v>
      </c>
      <c r="E12495" s="252" t="s">
        <v>1607</v>
      </c>
      <c r="F12495" s="151"/>
    </row>
    <row r="12496" spans="2:6" s="116" customFormat="1" ht="15.75" customHeight="1">
      <c r="B12496" s="121" t="s">
        <v>1858</v>
      </c>
      <c r="C12496" s="118" t="s">
        <v>40</v>
      </c>
      <c r="D12496" s="119" t="s">
        <v>1473</v>
      </c>
      <c r="E12496" s="252" t="s">
        <v>1607</v>
      </c>
      <c r="F12496" s="151"/>
    </row>
    <row r="12497" spans="2:6" s="116" customFormat="1" ht="15.75" customHeight="1">
      <c r="B12497" s="121" t="s">
        <v>1858</v>
      </c>
      <c r="C12497" s="118" t="s">
        <v>40</v>
      </c>
      <c r="D12497" s="119" t="s">
        <v>1564</v>
      </c>
      <c r="E12497" s="252" t="s">
        <v>1607</v>
      </c>
      <c r="F12497" s="151"/>
    </row>
    <row r="12498" spans="2:6" s="116" customFormat="1" ht="15.75" customHeight="1">
      <c r="B12498" s="121" t="s">
        <v>1858</v>
      </c>
      <c r="C12498" s="118" t="s">
        <v>155</v>
      </c>
      <c r="D12498" s="119" t="s">
        <v>1860</v>
      </c>
      <c r="E12498" s="252" t="s">
        <v>1607</v>
      </c>
      <c r="F12498" s="151"/>
    </row>
    <row r="12499" spans="2:6" s="116" customFormat="1" ht="15.75" customHeight="1">
      <c r="B12499" s="121" t="s">
        <v>1858</v>
      </c>
      <c r="C12499" s="118" t="s">
        <v>2</v>
      </c>
      <c r="D12499" s="119" t="s">
        <v>182</v>
      </c>
      <c r="E12499" s="252" t="s">
        <v>1600</v>
      </c>
      <c r="F12499" s="151"/>
    </row>
    <row r="12500" spans="2:6" s="116" customFormat="1" ht="15.75" customHeight="1">
      <c r="B12500" s="121" t="s">
        <v>1858</v>
      </c>
      <c r="C12500" s="118" t="s">
        <v>2</v>
      </c>
      <c r="D12500" s="119" t="s">
        <v>182</v>
      </c>
      <c r="E12500" s="252" t="s">
        <v>1600</v>
      </c>
      <c r="F12500" s="151"/>
    </row>
    <row r="12501" spans="2:6" s="116" customFormat="1" ht="15.75" customHeight="1">
      <c r="B12501" s="121" t="s">
        <v>1858</v>
      </c>
      <c r="C12501" s="118" t="s">
        <v>40</v>
      </c>
      <c r="D12501" s="119" t="s">
        <v>180</v>
      </c>
      <c r="E12501" s="252" t="s">
        <v>1600</v>
      </c>
      <c r="F12501" s="151"/>
    </row>
    <row r="12502" spans="2:6" s="116" customFormat="1" ht="15.75" customHeight="1">
      <c r="B12502" s="121" t="s">
        <v>1858</v>
      </c>
      <c r="C12502" s="118" t="s">
        <v>40</v>
      </c>
      <c r="D12502" s="119" t="s">
        <v>180</v>
      </c>
      <c r="E12502" s="252" t="s">
        <v>1600</v>
      </c>
      <c r="F12502" s="151"/>
    </row>
    <row r="12503" spans="2:6" s="116" customFormat="1" ht="15.75" customHeight="1">
      <c r="B12503" s="121" t="s">
        <v>1858</v>
      </c>
      <c r="C12503" s="118" t="s">
        <v>392</v>
      </c>
      <c r="D12503" s="119" t="s">
        <v>1115</v>
      </c>
      <c r="E12503" s="252" t="s">
        <v>1600</v>
      </c>
      <c r="F12503" s="151"/>
    </row>
    <row r="12504" spans="2:6" s="116" customFormat="1" ht="15.75" customHeight="1">
      <c r="B12504" s="121" t="s">
        <v>1858</v>
      </c>
      <c r="C12504" s="118" t="s">
        <v>40</v>
      </c>
      <c r="D12504" s="119" t="s">
        <v>43</v>
      </c>
      <c r="E12504" s="252" t="s">
        <v>1600</v>
      </c>
      <c r="F12504" s="151"/>
    </row>
    <row r="12505" spans="2:6" s="116" customFormat="1" ht="15.75" customHeight="1">
      <c r="B12505" s="121" t="s">
        <v>1858</v>
      </c>
      <c r="C12505" s="118" t="s">
        <v>40</v>
      </c>
      <c r="D12505" s="119" t="s">
        <v>180</v>
      </c>
      <c r="E12505" s="252" t="s">
        <v>1600</v>
      </c>
      <c r="F12505" s="151"/>
    </row>
    <row r="12506" spans="2:6" s="116" customFormat="1" ht="15.75" customHeight="1">
      <c r="B12506" s="121" t="s">
        <v>1858</v>
      </c>
      <c r="C12506" s="118" t="s">
        <v>40</v>
      </c>
      <c r="D12506" s="119" t="s">
        <v>43</v>
      </c>
      <c r="E12506" s="252" t="s">
        <v>1600</v>
      </c>
      <c r="F12506" s="151"/>
    </row>
    <row r="12507" spans="2:6" s="116" customFormat="1" ht="15.75" customHeight="1">
      <c r="B12507" s="121" t="s">
        <v>1858</v>
      </c>
      <c r="C12507" s="118" t="s">
        <v>94</v>
      </c>
      <c r="D12507" s="119" t="s">
        <v>1108</v>
      </c>
      <c r="E12507" s="252" t="s">
        <v>1600</v>
      </c>
      <c r="F12507" s="151"/>
    </row>
    <row r="12508" spans="2:6" s="116" customFormat="1" ht="15.75" customHeight="1">
      <c r="B12508" s="121" t="s">
        <v>1858</v>
      </c>
      <c r="C12508" s="118" t="s">
        <v>28</v>
      </c>
      <c r="D12508" s="119" t="s">
        <v>1187</v>
      </c>
      <c r="E12508" s="252" t="s">
        <v>1600</v>
      </c>
      <c r="F12508" s="151"/>
    </row>
    <row r="12509" spans="2:6" s="116" customFormat="1" ht="15.75" customHeight="1">
      <c r="B12509" s="121" t="s">
        <v>1858</v>
      </c>
      <c r="C12509" s="118" t="s">
        <v>322</v>
      </c>
      <c r="D12509" s="119" t="s">
        <v>1796</v>
      </c>
      <c r="E12509" s="252" t="s">
        <v>1600</v>
      </c>
      <c r="F12509" s="151"/>
    </row>
    <row r="12510" spans="2:6" s="116" customFormat="1" ht="15.75" customHeight="1">
      <c r="B12510" s="121" t="s">
        <v>1861</v>
      </c>
      <c r="C12510" s="118" t="s">
        <v>390</v>
      </c>
      <c r="D12510" s="119" t="s">
        <v>1862</v>
      </c>
      <c r="E12510" s="243" t="s">
        <v>1607</v>
      </c>
      <c r="F12510" s="151"/>
    </row>
    <row r="12511" spans="2:6" s="116" customFormat="1" ht="15.75" customHeight="1">
      <c r="B12511" s="121" t="s">
        <v>1861</v>
      </c>
      <c r="C12511" s="118" t="s">
        <v>956</v>
      </c>
      <c r="D12511" s="119" t="s">
        <v>1536</v>
      </c>
      <c r="E12511" s="243" t="s">
        <v>1607</v>
      </c>
      <c r="F12511" s="151"/>
    </row>
    <row r="12512" spans="2:6" s="116" customFormat="1" ht="15.75" customHeight="1">
      <c r="B12512" s="121" t="s">
        <v>1861</v>
      </c>
      <c r="C12512" s="118" t="s">
        <v>28</v>
      </c>
      <c r="D12512" s="119" t="s">
        <v>107</v>
      </c>
      <c r="E12512" s="243" t="s">
        <v>1607</v>
      </c>
      <c r="F12512" s="151"/>
    </row>
    <row r="12513" spans="2:6" s="116" customFormat="1" ht="15.75" customHeight="1">
      <c r="B12513" s="121" t="s">
        <v>1861</v>
      </c>
      <c r="C12513" s="118" t="s">
        <v>28</v>
      </c>
      <c r="D12513" s="119" t="s">
        <v>850</v>
      </c>
      <c r="E12513" s="243" t="s">
        <v>1607</v>
      </c>
      <c r="F12513" s="151"/>
    </row>
    <row r="12514" spans="2:6" s="116" customFormat="1" ht="15.75" customHeight="1">
      <c r="B12514" s="121" t="s">
        <v>1861</v>
      </c>
      <c r="C12514" s="118" t="s">
        <v>40</v>
      </c>
      <c r="D12514" s="119" t="s">
        <v>180</v>
      </c>
      <c r="E12514" s="243" t="s">
        <v>1607</v>
      </c>
      <c r="F12514" s="151"/>
    </row>
    <row r="12515" spans="2:6" s="116" customFormat="1" ht="15.75" customHeight="1">
      <c r="B12515" s="121" t="s">
        <v>1861</v>
      </c>
      <c r="C12515" s="118" t="s">
        <v>40</v>
      </c>
      <c r="D12515" s="119" t="s">
        <v>180</v>
      </c>
      <c r="E12515" s="243" t="s">
        <v>1607</v>
      </c>
      <c r="F12515" s="151"/>
    </row>
    <row r="12516" spans="2:6" s="116" customFormat="1" ht="15.75" customHeight="1">
      <c r="B12516" s="121" t="s">
        <v>1861</v>
      </c>
      <c r="C12516" s="118" t="s">
        <v>40</v>
      </c>
      <c r="D12516" s="119" t="s">
        <v>180</v>
      </c>
      <c r="E12516" s="243" t="s">
        <v>1607</v>
      </c>
      <c r="F12516" s="151"/>
    </row>
    <row r="12517" spans="2:6" s="116" customFormat="1" ht="15.75" customHeight="1">
      <c r="B12517" s="121" t="s">
        <v>1861</v>
      </c>
      <c r="C12517" s="118" t="s">
        <v>40</v>
      </c>
      <c r="D12517" s="119" t="s">
        <v>1328</v>
      </c>
      <c r="E12517" s="243" t="s">
        <v>1607</v>
      </c>
      <c r="F12517" s="151"/>
    </row>
    <row r="12518" spans="2:6" s="116" customFormat="1" ht="15.75" customHeight="1">
      <c r="B12518" s="121" t="s">
        <v>1861</v>
      </c>
      <c r="C12518" s="118" t="s">
        <v>40</v>
      </c>
      <c r="D12518" s="119" t="s">
        <v>1192</v>
      </c>
      <c r="E12518" s="243" t="s">
        <v>1607</v>
      </c>
      <c r="F12518" s="151"/>
    </row>
    <row r="12519" spans="2:6" s="116" customFormat="1" ht="15.75" customHeight="1">
      <c r="B12519" s="121" t="s">
        <v>1861</v>
      </c>
      <c r="C12519" s="118" t="s">
        <v>40</v>
      </c>
      <c r="D12519" s="119" t="s">
        <v>180</v>
      </c>
      <c r="E12519" s="243" t="s">
        <v>1607</v>
      </c>
      <c r="F12519" s="151"/>
    </row>
    <row r="12520" spans="2:6" s="116" customFormat="1" ht="15.75" customHeight="1">
      <c r="B12520" s="121" t="s">
        <v>1861</v>
      </c>
      <c r="C12520" s="118" t="s">
        <v>40</v>
      </c>
      <c r="D12520" s="119" t="s">
        <v>1328</v>
      </c>
      <c r="E12520" s="243" t="s">
        <v>1607</v>
      </c>
      <c r="F12520" s="151"/>
    </row>
    <row r="12521" spans="2:6" s="116" customFormat="1" ht="15.75" customHeight="1">
      <c r="B12521" s="121" t="s">
        <v>1861</v>
      </c>
      <c r="C12521" s="118" t="s">
        <v>184</v>
      </c>
      <c r="D12521" s="119" t="s">
        <v>2546</v>
      </c>
      <c r="E12521" s="243" t="s">
        <v>1607</v>
      </c>
      <c r="F12521" s="151"/>
    </row>
    <row r="12522" spans="2:6" s="116" customFormat="1" ht="15.75" customHeight="1">
      <c r="B12522" s="121" t="s">
        <v>1861</v>
      </c>
      <c r="C12522" s="118" t="s">
        <v>40</v>
      </c>
      <c r="D12522" s="119" t="s">
        <v>1328</v>
      </c>
      <c r="E12522" s="243" t="s">
        <v>1607</v>
      </c>
      <c r="F12522" s="151"/>
    </row>
    <row r="12523" spans="2:6" s="116" customFormat="1" ht="15.75" customHeight="1">
      <c r="B12523" s="121" t="s">
        <v>1861</v>
      </c>
      <c r="C12523" s="118" t="s">
        <v>28</v>
      </c>
      <c r="D12523" s="119" t="s">
        <v>30</v>
      </c>
      <c r="E12523" s="243" t="s">
        <v>1607</v>
      </c>
      <c r="F12523" s="151"/>
    </row>
    <row r="12524" spans="2:6" s="116" customFormat="1" ht="15.75" customHeight="1">
      <c r="B12524" s="121" t="s">
        <v>1861</v>
      </c>
      <c r="C12524" s="118" t="s">
        <v>28</v>
      </c>
      <c r="D12524" s="119" t="s">
        <v>107</v>
      </c>
      <c r="E12524" s="243" t="s">
        <v>1600</v>
      </c>
      <c r="F12524" s="151"/>
    </row>
    <row r="12525" spans="2:6" s="116" customFormat="1" ht="15.75" customHeight="1">
      <c r="B12525" s="121" t="s">
        <v>1861</v>
      </c>
      <c r="C12525" s="118" t="s">
        <v>28</v>
      </c>
      <c r="D12525" s="119" t="s">
        <v>126</v>
      </c>
      <c r="E12525" s="243" t="s">
        <v>1600</v>
      </c>
      <c r="F12525" s="151"/>
    </row>
    <row r="12526" spans="2:6" s="116" customFormat="1" ht="15.75" customHeight="1">
      <c r="B12526" s="121" t="s">
        <v>1861</v>
      </c>
      <c r="C12526" s="118" t="s">
        <v>28</v>
      </c>
      <c r="D12526" s="119" t="s">
        <v>107</v>
      </c>
      <c r="E12526" s="243" t="s">
        <v>1600</v>
      </c>
      <c r="F12526" s="151"/>
    </row>
    <row r="12527" spans="2:6" s="116" customFormat="1" ht="15.75" customHeight="1">
      <c r="B12527" s="121" t="s">
        <v>1861</v>
      </c>
      <c r="C12527" s="118" t="s">
        <v>94</v>
      </c>
      <c r="D12527" s="119" t="s">
        <v>1108</v>
      </c>
      <c r="E12527" s="243" t="s">
        <v>1600</v>
      </c>
      <c r="F12527" s="151"/>
    </row>
    <row r="12528" spans="2:6" s="116" customFormat="1" ht="15.75" customHeight="1">
      <c r="B12528" s="121" t="s">
        <v>1861</v>
      </c>
      <c r="C12528" s="118" t="s">
        <v>40</v>
      </c>
      <c r="D12528" s="119" t="s">
        <v>180</v>
      </c>
      <c r="E12528" s="243" t="s">
        <v>1600</v>
      </c>
      <c r="F12528" s="151"/>
    </row>
    <row r="12529" spans="2:6" s="116" customFormat="1" ht="15.75" customHeight="1">
      <c r="B12529" s="121" t="s">
        <v>1861</v>
      </c>
      <c r="C12529" s="118" t="s">
        <v>392</v>
      </c>
      <c r="D12529" s="119" t="s">
        <v>1115</v>
      </c>
      <c r="E12529" s="243" t="s">
        <v>1600</v>
      </c>
      <c r="F12529" s="151"/>
    </row>
    <row r="12530" spans="2:6" s="116" customFormat="1" ht="15.75" customHeight="1">
      <c r="B12530" s="121" t="s">
        <v>1861</v>
      </c>
      <c r="C12530" s="118" t="s">
        <v>28</v>
      </c>
      <c r="D12530" s="119" t="s">
        <v>107</v>
      </c>
      <c r="E12530" s="243" t="s">
        <v>1600</v>
      </c>
      <c r="F12530" s="151"/>
    </row>
    <row r="12531" spans="2:6" s="116" customFormat="1" ht="15.75" customHeight="1">
      <c r="B12531" s="121" t="s">
        <v>1861</v>
      </c>
      <c r="C12531" s="118" t="s">
        <v>28</v>
      </c>
      <c r="D12531" s="119" t="s">
        <v>850</v>
      </c>
      <c r="E12531" s="243" t="s">
        <v>1600</v>
      </c>
      <c r="F12531" s="151"/>
    </row>
    <row r="12532" spans="2:6" s="116" customFormat="1" ht="15.75" customHeight="1">
      <c r="B12532" s="121" t="s">
        <v>1861</v>
      </c>
      <c r="C12532" s="118" t="s">
        <v>28</v>
      </c>
      <c r="D12532" s="119" t="s">
        <v>126</v>
      </c>
      <c r="E12532" s="243" t="s">
        <v>1600</v>
      </c>
      <c r="F12532" s="151"/>
    </row>
    <row r="12533" spans="2:6" s="116" customFormat="1" ht="15.75" customHeight="1">
      <c r="B12533" s="121" t="s">
        <v>1861</v>
      </c>
      <c r="C12533" s="118" t="s">
        <v>40</v>
      </c>
      <c r="D12533" s="119" t="s">
        <v>43</v>
      </c>
      <c r="E12533" s="243" t="s">
        <v>1600</v>
      </c>
      <c r="F12533" s="151"/>
    </row>
    <row r="12534" spans="2:6" s="116" customFormat="1" ht="15.75" customHeight="1">
      <c r="B12534" s="121" t="s">
        <v>1861</v>
      </c>
      <c r="C12534" s="118" t="s">
        <v>28</v>
      </c>
      <c r="D12534" s="119" t="s">
        <v>114</v>
      </c>
      <c r="E12534" s="120" t="s">
        <v>1655</v>
      </c>
      <c r="F12534" s="151"/>
    </row>
    <row r="12535" spans="2:6" s="116" customFormat="1" ht="15.75" customHeight="1">
      <c r="B12535" s="121" t="s">
        <v>1861</v>
      </c>
      <c r="C12535" s="118" t="s">
        <v>40</v>
      </c>
      <c r="D12535" s="119" t="s">
        <v>180</v>
      </c>
      <c r="E12535" s="120" t="s">
        <v>1655</v>
      </c>
      <c r="F12535" s="151"/>
    </row>
    <row r="12536" spans="2:6" s="116" customFormat="1" ht="15.75" customHeight="1">
      <c r="B12536" s="121" t="s">
        <v>1861</v>
      </c>
      <c r="C12536" s="118" t="s">
        <v>40</v>
      </c>
      <c r="D12536" s="119" t="s">
        <v>43</v>
      </c>
      <c r="E12536" s="120" t="s">
        <v>1655</v>
      </c>
      <c r="F12536" s="151"/>
    </row>
    <row r="12537" spans="2:6" s="116" customFormat="1" ht="15.75" customHeight="1">
      <c r="B12537" s="121" t="s">
        <v>1861</v>
      </c>
      <c r="C12537" s="118" t="s">
        <v>28</v>
      </c>
      <c r="D12537" s="119" t="s">
        <v>114</v>
      </c>
      <c r="E12537" s="120" t="s">
        <v>1655</v>
      </c>
      <c r="F12537" s="151"/>
    </row>
    <row r="12538" spans="2:6" s="116" customFormat="1" ht="15.75" customHeight="1">
      <c r="B12538" s="121" t="s">
        <v>1861</v>
      </c>
      <c r="C12538" s="118" t="s">
        <v>40</v>
      </c>
      <c r="D12538" s="119" t="s">
        <v>43</v>
      </c>
      <c r="E12538" s="120" t="s">
        <v>1655</v>
      </c>
      <c r="F12538" s="151"/>
    </row>
    <row r="12539" spans="2:6" s="116" customFormat="1" ht="15.75" customHeight="1">
      <c r="B12539" s="121" t="s">
        <v>1861</v>
      </c>
      <c r="C12539" s="118" t="s">
        <v>322</v>
      </c>
      <c r="D12539" s="119" t="s">
        <v>1805</v>
      </c>
      <c r="E12539" s="120" t="s">
        <v>1655</v>
      </c>
      <c r="F12539" s="151"/>
    </row>
    <row r="12540" spans="2:6" s="116" customFormat="1" ht="15.75" customHeight="1">
      <c r="B12540" s="121" t="s">
        <v>1861</v>
      </c>
      <c r="C12540" s="118" t="s">
        <v>956</v>
      </c>
      <c r="D12540" s="119" t="s">
        <v>1536</v>
      </c>
      <c r="E12540" s="120" t="s">
        <v>1655</v>
      </c>
      <c r="F12540" s="151"/>
    </row>
    <row r="12541" spans="2:6" s="116" customFormat="1" ht="15.75" customHeight="1">
      <c r="B12541" s="121" t="s">
        <v>1861</v>
      </c>
      <c r="C12541" s="118" t="s">
        <v>28</v>
      </c>
      <c r="D12541" s="119" t="s">
        <v>1187</v>
      </c>
      <c r="E12541" s="120" t="s">
        <v>1655</v>
      </c>
      <c r="F12541" s="151"/>
    </row>
    <row r="12542" spans="2:6" s="116" customFormat="1" ht="15.75" customHeight="1">
      <c r="B12542" s="121" t="s">
        <v>1861</v>
      </c>
      <c r="C12542" s="118" t="s">
        <v>40</v>
      </c>
      <c r="D12542" s="119" t="s">
        <v>43</v>
      </c>
      <c r="E12542" s="120" t="s">
        <v>1655</v>
      </c>
      <c r="F12542" s="151"/>
    </row>
    <row r="12543" spans="2:6" s="116" customFormat="1" ht="15.75" customHeight="1">
      <c r="B12543" s="121" t="s">
        <v>1861</v>
      </c>
      <c r="C12543" s="118" t="s">
        <v>40</v>
      </c>
      <c r="D12543" s="119" t="s">
        <v>180</v>
      </c>
      <c r="E12543" s="120" t="s">
        <v>1655</v>
      </c>
      <c r="F12543" s="151"/>
    </row>
    <row r="12544" spans="2:6" s="116" customFormat="1" ht="15.75" customHeight="1">
      <c r="B12544" s="121" t="s">
        <v>1861</v>
      </c>
      <c r="C12544" s="118" t="s">
        <v>40</v>
      </c>
      <c r="D12544" s="119" t="s">
        <v>43</v>
      </c>
      <c r="E12544" s="120" t="s">
        <v>1655</v>
      </c>
      <c r="F12544" s="151"/>
    </row>
    <row r="12545" spans="2:6" s="116" customFormat="1" ht="15.75" customHeight="1">
      <c r="B12545" s="121" t="s">
        <v>1863</v>
      </c>
      <c r="C12545" s="118" t="s">
        <v>40</v>
      </c>
      <c r="D12545" s="119" t="s">
        <v>43</v>
      </c>
      <c r="E12545" s="243" t="s">
        <v>1768</v>
      </c>
      <c r="F12545" s="151"/>
    </row>
    <row r="12546" spans="2:6" s="116" customFormat="1" ht="15.75" customHeight="1">
      <c r="B12546" s="121" t="s">
        <v>1863</v>
      </c>
      <c r="C12546" s="118" t="s">
        <v>40</v>
      </c>
      <c r="D12546" s="119" t="s">
        <v>180</v>
      </c>
      <c r="E12546" s="243" t="s">
        <v>1768</v>
      </c>
      <c r="F12546" s="151"/>
    </row>
    <row r="12547" spans="2:6" s="116" customFormat="1" ht="15.75" customHeight="1">
      <c r="B12547" s="121" t="s">
        <v>1863</v>
      </c>
      <c r="C12547" s="118" t="s">
        <v>2</v>
      </c>
      <c r="D12547" s="119" t="s">
        <v>182</v>
      </c>
      <c r="E12547" s="243" t="s">
        <v>1756</v>
      </c>
      <c r="F12547" s="151"/>
    </row>
    <row r="12548" spans="2:6" s="116" customFormat="1" ht="15.75" customHeight="1">
      <c r="B12548" s="121" t="s">
        <v>1863</v>
      </c>
      <c r="C12548" s="118" t="s">
        <v>2</v>
      </c>
      <c r="D12548" s="119" t="s">
        <v>1403</v>
      </c>
      <c r="E12548" s="243" t="s">
        <v>1756</v>
      </c>
      <c r="F12548" s="151"/>
    </row>
    <row r="12549" spans="2:6" s="116" customFormat="1" ht="15.75" customHeight="1">
      <c r="B12549" s="121" t="s">
        <v>1863</v>
      </c>
      <c r="C12549" s="118" t="s">
        <v>40</v>
      </c>
      <c r="D12549" s="119" t="s">
        <v>180</v>
      </c>
      <c r="E12549" s="243" t="s">
        <v>1756</v>
      </c>
      <c r="F12549" s="151"/>
    </row>
    <row r="12550" spans="2:6" s="116" customFormat="1" ht="15.75" customHeight="1">
      <c r="B12550" s="121" t="s">
        <v>1863</v>
      </c>
      <c r="C12550" s="118" t="s">
        <v>322</v>
      </c>
      <c r="D12550" s="119" t="s">
        <v>1796</v>
      </c>
      <c r="E12550" s="243" t="s">
        <v>1756</v>
      </c>
      <c r="F12550" s="151"/>
    </row>
    <row r="12551" spans="2:6" s="116" customFormat="1" ht="15.75" customHeight="1">
      <c r="B12551" s="121" t="s">
        <v>1863</v>
      </c>
      <c r="C12551" s="118" t="s">
        <v>40</v>
      </c>
      <c r="D12551" s="119" t="s">
        <v>180</v>
      </c>
      <c r="E12551" s="243" t="s">
        <v>1756</v>
      </c>
      <c r="F12551" s="151"/>
    </row>
    <row r="12552" spans="2:6" s="116" customFormat="1" ht="15.75" customHeight="1">
      <c r="B12552" s="121" t="s">
        <v>1863</v>
      </c>
      <c r="C12552" s="118" t="s">
        <v>40</v>
      </c>
      <c r="D12552" s="119" t="s">
        <v>43</v>
      </c>
      <c r="E12552" s="243" t="s">
        <v>1756</v>
      </c>
      <c r="F12552" s="151"/>
    </row>
    <row r="12553" spans="2:6" s="116" customFormat="1" ht="15.75" customHeight="1">
      <c r="B12553" s="121" t="s">
        <v>1863</v>
      </c>
      <c r="C12553" s="118" t="s">
        <v>94</v>
      </c>
      <c r="D12553" s="119" t="s">
        <v>1108</v>
      </c>
      <c r="E12553" s="243" t="s">
        <v>1756</v>
      </c>
      <c r="F12553" s="151"/>
    </row>
    <row r="12554" spans="2:6" s="116" customFormat="1" ht="15.75" customHeight="1">
      <c r="B12554" s="121" t="s">
        <v>1863</v>
      </c>
      <c r="C12554" s="118" t="s">
        <v>392</v>
      </c>
      <c r="D12554" s="119" t="s">
        <v>1115</v>
      </c>
      <c r="E12554" s="243" t="s">
        <v>1756</v>
      </c>
      <c r="F12554" s="151"/>
    </row>
    <row r="12555" spans="2:6" s="116" customFormat="1" ht="15.75" customHeight="1">
      <c r="B12555" s="121" t="s">
        <v>1863</v>
      </c>
      <c r="C12555" s="118" t="s">
        <v>28</v>
      </c>
      <c r="D12555" s="119" t="s">
        <v>549</v>
      </c>
      <c r="E12555" s="243" t="s">
        <v>1756</v>
      </c>
      <c r="F12555" s="151"/>
    </row>
    <row r="12556" spans="2:6" s="116" customFormat="1" ht="15.75" customHeight="1">
      <c r="B12556" s="121" t="s">
        <v>1863</v>
      </c>
      <c r="C12556" s="118" t="s">
        <v>155</v>
      </c>
      <c r="D12556" s="119" t="s">
        <v>1246</v>
      </c>
      <c r="E12556" s="243" t="s">
        <v>1768</v>
      </c>
      <c r="F12556" s="151"/>
    </row>
    <row r="12557" spans="2:6" s="116" customFormat="1" ht="15.75" customHeight="1">
      <c r="B12557" s="121" t="s">
        <v>1863</v>
      </c>
      <c r="C12557" s="118" t="s">
        <v>2</v>
      </c>
      <c r="D12557" s="119" t="s">
        <v>1380</v>
      </c>
      <c r="E12557" s="243" t="s">
        <v>1768</v>
      </c>
      <c r="F12557" s="151"/>
    </row>
    <row r="12558" spans="2:6" s="116" customFormat="1" ht="15.75" customHeight="1">
      <c r="B12558" s="121" t="s">
        <v>1863</v>
      </c>
      <c r="C12558" s="118" t="s">
        <v>40</v>
      </c>
      <c r="D12558" s="119" t="s">
        <v>180</v>
      </c>
      <c r="E12558" s="243" t="s">
        <v>1768</v>
      </c>
      <c r="F12558" s="151"/>
    </row>
    <row r="12559" spans="2:6" s="116" customFormat="1" ht="15.75" customHeight="1">
      <c r="B12559" s="121" t="s">
        <v>1863</v>
      </c>
      <c r="C12559" s="118" t="s">
        <v>40</v>
      </c>
      <c r="D12559" s="119" t="s">
        <v>180</v>
      </c>
      <c r="E12559" s="243" t="s">
        <v>1768</v>
      </c>
      <c r="F12559" s="151"/>
    </row>
    <row r="12560" spans="2:6" s="116" customFormat="1" ht="15.75" customHeight="1">
      <c r="B12560" s="121" t="s">
        <v>1863</v>
      </c>
      <c r="C12560" s="118" t="s">
        <v>40</v>
      </c>
      <c r="D12560" s="119" t="s">
        <v>180</v>
      </c>
      <c r="E12560" s="243" t="s">
        <v>1768</v>
      </c>
      <c r="F12560" s="151"/>
    </row>
    <row r="12561" spans="2:6" s="116" customFormat="1" ht="15.75" customHeight="1">
      <c r="B12561" s="121" t="s">
        <v>1863</v>
      </c>
      <c r="C12561" s="118" t="s">
        <v>40</v>
      </c>
      <c r="D12561" s="119" t="s">
        <v>43</v>
      </c>
      <c r="E12561" s="243" t="s">
        <v>1768</v>
      </c>
      <c r="F12561" s="151"/>
    </row>
    <row r="12562" spans="2:6" s="116" customFormat="1" ht="15.75" customHeight="1">
      <c r="B12562" s="121" t="s">
        <v>1863</v>
      </c>
      <c r="C12562" s="118" t="s">
        <v>2</v>
      </c>
      <c r="D12562" s="119" t="s">
        <v>182</v>
      </c>
      <c r="E12562" s="243" t="s">
        <v>1768</v>
      </c>
      <c r="F12562" s="151"/>
    </row>
    <row r="12563" spans="2:6" s="116" customFormat="1" ht="15.75" customHeight="1">
      <c r="B12563" s="121" t="s">
        <v>1863</v>
      </c>
      <c r="C12563" s="118" t="s">
        <v>1786</v>
      </c>
      <c r="D12563" s="119" t="s">
        <v>35</v>
      </c>
      <c r="E12563" s="243" t="s">
        <v>1768</v>
      </c>
      <c r="F12563" s="151"/>
    </row>
    <row r="12564" spans="2:6" s="116" customFormat="1" ht="15.75" customHeight="1">
      <c r="B12564" s="121" t="s">
        <v>1864</v>
      </c>
      <c r="C12564" s="118" t="s">
        <v>956</v>
      </c>
      <c r="D12564" s="119" t="s">
        <v>1536</v>
      </c>
      <c r="E12564" s="243" t="s">
        <v>1600</v>
      </c>
      <c r="F12564" s="151"/>
    </row>
    <row r="12565" spans="2:6" s="116" customFormat="1" ht="15.75" customHeight="1">
      <c r="B12565" s="121" t="s">
        <v>1864</v>
      </c>
      <c r="C12565" s="118" t="s">
        <v>40</v>
      </c>
      <c r="D12565" s="119" t="s">
        <v>180</v>
      </c>
      <c r="E12565" s="243" t="s">
        <v>1600</v>
      </c>
      <c r="F12565" s="151"/>
    </row>
    <row r="12566" spans="2:6" s="116" customFormat="1" ht="15.75" customHeight="1">
      <c r="B12566" s="121" t="s">
        <v>1864</v>
      </c>
      <c r="C12566" s="118" t="s">
        <v>956</v>
      </c>
      <c r="D12566" s="119" t="s">
        <v>1536</v>
      </c>
      <c r="E12566" s="243" t="s">
        <v>1600</v>
      </c>
      <c r="F12566" s="151"/>
    </row>
    <row r="12567" spans="2:6" s="116" customFormat="1" ht="15.75" customHeight="1">
      <c r="B12567" s="121" t="s">
        <v>1864</v>
      </c>
      <c r="C12567" s="118" t="s">
        <v>40</v>
      </c>
      <c r="D12567" s="119" t="s">
        <v>43</v>
      </c>
      <c r="E12567" s="243" t="s">
        <v>1600</v>
      </c>
      <c r="F12567" s="151"/>
    </row>
    <row r="12568" spans="2:6" s="116" customFormat="1" ht="15.75" customHeight="1">
      <c r="B12568" s="121" t="s">
        <v>1864</v>
      </c>
      <c r="C12568" s="118" t="s">
        <v>155</v>
      </c>
      <c r="D12568" s="119" t="s">
        <v>1110</v>
      </c>
      <c r="E12568" s="243" t="s">
        <v>1600</v>
      </c>
      <c r="F12568" s="151"/>
    </row>
    <row r="12569" spans="2:6" s="116" customFormat="1" ht="15.75" customHeight="1">
      <c r="B12569" s="121" t="s">
        <v>1864</v>
      </c>
      <c r="C12569" s="118" t="s">
        <v>40</v>
      </c>
      <c r="D12569" s="119" t="s">
        <v>43</v>
      </c>
      <c r="E12569" s="243" t="s">
        <v>1600</v>
      </c>
      <c r="F12569" s="151"/>
    </row>
    <row r="12570" spans="2:6" s="116" customFormat="1" ht="15.75" customHeight="1">
      <c r="B12570" s="121" t="s">
        <v>1864</v>
      </c>
      <c r="C12570" s="118" t="s">
        <v>2</v>
      </c>
      <c r="D12570" s="119" t="s">
        <v>182</v>
      </c>
      <c r="E12570" s="243" t="s">
        <v>1600</v>
      </c>
      <c r="F12570" s="151"/>
    </row>
    <row r="12571" spans="2:6" s="116" customFormat="1" ht="15.75" customHeight="1">
      <c r="B12571" s="121" t="s">
        <v>1864</v>
      </c>
      <c r="C12571" s="118" t="s">
        <v>28</v>
      </c>
      <c r="D12571" s="119" t="s">
        <v>107</v>
      </c>
      <c r="E12571" s="243" t="s">
        <v>1600</v>
      </c>
      <c r="F12571" s="151"/>
    </row>
    <row r="12572" spans="2:6" s="116" customFormat="1" ht="15.75" customHeight="1">
      <c r="B12572" s="121" t="s">
        <v>1864</v>
      </c>
      <c r="C12572" s="118" t="s">
        <v>184</v>
      </c>
      <c r="D12572" s="119" t="s">
        <v>1349</v>
      </c>
      <c r="E12572" s="243" t="s">
        <v>1600</v>
      </c>
      <c r="F12572" s="151"/>
    </row>
    <row r="12573" spans="2:6" s="116" customFormat="1" ht="15.75" customHeight="1">
      <c r="B12573" s="121" t="s">
        <v>1864</v>
      </c>
      <c r="C12573" s="118" t="s">
        <v>2</v>
      </c>
      <c r="D12573" s="119" t="s">
        <v>52</v>
      </c>
      <c r="E12573" s="243" t="s">
        <v>1600</v>
      </c>
      <c r="F12573" s="151"/>
    </row>
    <row r="12574" spans="2:6" s="116" customFormat="1" ht="15.75" customHeight="1">
      <c r="B12574" s="121" t="s">
        <v>1864</v>
      </c>
      <c r="C12574" s="118" t="s">
        <v>40</v>
      </c>
      <c r="D12574" s="119" t="s">
        <v>180</v>
      </c>
      <c r="E12574" s="243" t="s">
        <v>1600</v>
      </c>
      <c r="F12574" s="151"/>
    </row>
    <row r="12575" spans="2:6" s="116" customFormat="1" ht="15.75" customHeight="1">
      <c r="B12575" s="121" t="s">
        <v>1864</v>
      </c>
      <c r="C12575" s="118" t="s">
        <v>94</v>
      </c>
      <c r="D12575" s="119" t="s">
        <v>1108</v>
      </c>
      <c r="E12575" s="243" t="s">
        <v>1600</v>
      </c>
      <c r="F12575" s="151"/>
    </row>
    <row r="12576" spans="2:6" s="116" customFormat="1" ht="15.75" customHeight="1">
      <c r="B12576" s="121" t="s">
        <v>1864</v>
      </c>
      <c r="C12576" s="118" t="s">
        <v>40</v>
      </c>
      <c r="D12576" s="119" t="s">
        <v>43</v>
      </c>
      <c r="E12576" s="243" t="s">
        <v>1600</v>
      </c>
      <c r="F12576" s="151"/>
    </row>
    <row r="12577" spans="2:6" s="116" customFormat="1" ht="15.75" customHeight="1">
      <c r="B12577" s="121" t="s">
        <v>1864</v>
      </c>
      <c r="C12577" s="118" t="s">
        <v>28</v>
      </c>
      <c r="D12577" s="119" t="s">
        <v>1187</v>
      </c>
      <c r="E12577" s="243" t="s">
        <v>1600</v>
      </c>
      <c r="F12577" s="151"/>
    </row>
    <row r="12578" spans="2:6" s="116" customFormat="1" ht="15.75" customHeight="1">
      <c r="B12578" s="121" t="s">
        <v>1864</v>
      </c>
      <c r="C12578" s="118" t="s">
        <v>28</v>
      </c>
      <c r="D12578" s="118" t="s">
        <v>1277</v>
      </c>
      <c r="E12578" s="243" t="s">
        <v>1600</v>
      </c>
      <c r="F12578" s="151"/>
    </row>
    <row r="12579" spans="2:6" s="116" customFormat="1" ht="15.75" customHeight="1">
      <c r="B12579" s="121" t="s">
        <v>1864</v>
      </c>
      <c r="C12579" s="118" t="s">
        <v>28</v>
      </c>
      <c r="D12579" s="119" t="s">
        <v>1865</v>
      </c>
      <c r="E12579" s="243" t="s">
        <v>1607</v>
      </c>
      <c r="F12579" s="151"/>
    </row>
    <row r="12580" spans="2:6" s="116" customFormat="1" ht="15.75" customHeight="1">
      <c r="B12580" s="121" t="s">
        <v>1864</v>
      </c>
      <c r="C12580" s="118" t="s">
        <v>322</v>
      </c>
      <c r="D12580" s="119" t="s">
        <v>1796</v>
      </c>
      <c r="E12580" s="243" t="s">
        <v>1607</v>
      </c>
      <c r="F12580" s="151"/>
    </row>
    <row r="12581" spans="2:6" s="116" customFormat="1" ht="15.75" customHeight="1">
      <c r="B12581" s="121" t="s">
        <v>1864</v>
      </c>
      <c r="C12581" s="118" t="s">
        <v>28</v>
      </c>
      <c r="D12581" s="119" t="s">
        <v>30</v>
      </c>
      <c r="E12581" s="243" t="s">
        <v>1607</v>
      </c>
      <c r="F12581" s="151"/>
    </row>
    <row r="12582" spans="2:6" s="116" customFormat="1" ht="15.75" customHeight="1">
      <c r="B12582" s="121" t="s">
        <v>1864</v>
      </c>
      <c r="C12582" s="118" t="s">
        <v>40</v>
      </c>
      <c r="D12582" s="119" t="s">
        <v>180</v>
      </c>
      <c r="E12582" s="243" t="s">
        <v>1607</v>
      </c>
      <c r="F12582" s="151"/>
    </row>
    <row r="12583" spans="2:6" s="116" customFormat="1" ht="15.75" customHeight="1">
      <c r="B12583" s="121" t="s">
        <v>1864</v>
      </c>
      <c r="C12583" s="118" t="s">
        <v>40</v>
      </c>
      <c r="D12583" s="119" t="s">
        <v>180</v>
      </c>
      <c r="E12583" s="243" t="s">
        <v>1607</v>
      </c>
      <c r="F12583" s="151"/>
    </row>
    <row r="12584" spans="2:6" s="116" customFormat="1" ht="15.75" customHeight="1">
      <c r="B12584" s="121" t="s">
        <v>1864</v>
      </c>
      <c r="C12584" s="118" t="s">
        <v>322</v>
      </c>
      <c r="D12584" s="119" t="s">
        <v>1796</v>
      </c>
      <c r="E12584" s="243" t="s">
        <v>1607</v>
      </c>
      <c r="F12584" s="151"/>
    </row>
    <row r="12585" spans="2:6" s="116" customFormat="1" ht="15.75" customHeight="1">
      <c r="B12585" s="121" t="s">
        <v>1864</v>
      </c>
      <c r="C12585" s="118" t="s">
        <v>40</v>
      </c>
      <c r="D12585" s="119" t="s">
        <v>180</v>
      </c>
      <c r="E12585" s="243" t="s">
        <v>1607</v>
      </c>
      <c r="F12585" s="151"/>
    </row>
    <row r="12586" spans="2:6" s="116" customFormat="1" ht="15.75" customHeight="1">
      <c r="B12586" s="121" t="s">
        <v>1864</v>
      </c>
      <c r="C12586" s="118" t="s">
        <v>40</v>
      </c>
      <c r="D12586" s="119" t="s">
        <v>1203</v>
      </c>
      <c r="E12586" s="243" t="s">
        <v>1607</v>
      </c>
      <c r="F12586" s="151"/>
    </row>
    <row r="12587" spans="2:6" s="116" customFormat="1" ht="15.75" customHeight="1">
      <c r="B12587" s="121" t="s">
        <v>1864</v>
      </c>
      <c r="C12587" s="118" t="s">
        <v>2</v>
      </c>
      <c r="D12587" s="119" t="s">
        <v>182</v>
      </c>
      <c r="E12587" s="243" t="s">
        <v>1607</v>
      </c>
      <c r="F12587" s="151"/>
    </row>
    <row r="12588" spans="2:6" s="116" customFormat="1" ht="15.75" customHeight="1">
      <c r="B12588" s="121" t="s">
        <v>1864</v>
      </c>
      <c r="C12588" s="118" t="s">
        <v>40</v>
      </c>
      <c r="D12588" s="119" t="s">
        <v>180</v>
      </c>
      <c r="E12588" s="243" t="s">
        <v>1607</v>
      </c>
      <c r="F12588" s="151"/>
    </row>
    <row r="12589" spans="2:6" s="116" customFormat="1" ht="15.75" customHeight="1">
      <c r="B12589" s="121" t="s">
        <v>1864</v>
      </c>
      <c r="C12589" s="118" t="s">
        <v>1461</v>
      </c>
      <c r="D12589" s="119" t="s">
        <v>1270</v>
      </c>
      <c r="E12589" s="243" t="s">
        <v>1607</v>
      </c>
      <c r="F12589" s="151"/>
    </row>
    <row r="12590" spans="2:6" s="116" customFormat="1" ht="15.75" customHeight="1">
      <c r="B12590" s="121" t="s">
        <v>1864</v>
      </c>
      <c r="C12590" s="118" t="s">
        <v>40</v>
      </c>
      <c r="D12590" s="119" t="s">
        <v>180</v>
      </c>
      <c r="E12590" s="243" t="s">
        <v>1607</v>
      </c>
      <c r="F12590" s="151"/>
    </row>
    <row r="12591" spans="2:6" s="116" customFormat="1" ht="15.75" customHeight="1">
      <c r="B12591" s="121" t="s">
        <v>1864</v>
      </c>
      <c r="C12591" s="118" t="s">
        <v>1461</v>
      </c>
      <c r="D12591" s="119" t="s">
        <v>1270</v>
      </c>
      <c r="E12591" s="243" t="s">
        <v>1607</v>
      </c>
      <c r="F12591" s="151"/>
    </row>
    <row r="12592" spans="2:6" s="116" customFormat="1" ht="15.75" customHeight="1">
      <c r="B12592" s="121" t="s">
        <v>1864</v>
      </c>
      <c r="C12592" s="118" t="s">
        <v>28</v>
      </c>
      <c r="D12592" s="119" t="s">
        <v>549</v>
      </c>
      <c r="E12592" s="243" t="s">
        <v>1607</v>
      </c>
      <c r="F12592" s="151"/>
    </row>
    <row r="12593" spans="2:6" s="116" customFormat="1" ht="15.75" customHeight="1">
      <c r="B12593" s="121" t="s">
        <v>1864</v>
      </c>
      <c r="C12593" s="118" t="s">
        <v>155</v>
      </c>
      <c r="D12593" s="118" t="s">
        <v>1866</v>
      </c>
      <c r="E12593" s="120" t="s">
        <v>1607</v>
      </c>
      <c r="F12593" s="151"/>
    </row>
    <row r="12594" spans="2:6" s="116" customFormat="1" ht="15.75" customHeight="1">
      <c r="B12594" s="121" t="s">
        <v>1864</v>
      </c>
      <c r="C12594" s="118" t="s">
        <v>40</v>
      </c>
      <c r="D12594" s="118" t="s">
        <v>43</v>
      </c>
      <c r="E12594" s="120" t="s">
        <v>1607</v>
      </c>
      <c r="F12594" s="151"/>
    </row>
    <row r="12595" spans="2:6" s="116" customFormat="1" ht="15.75" customHeight="1">
      <c r="B12595" s="121" t="s">
        <v>1864</v>
      </c>
      <c r="C12595" s="118" t="s">
        <v>40</v>
      </c>
      <c r="D12595" s="119" t="s">
        <v>180</v>
      </c>
      <c r="E12595" s="243" t="s">
        <v>1655</v>
      </c>
      <c r="F12595" s="151"/>
    </row>
    <row r="12596" spans="2:6" s="116" customFormat="1" ht="15.75" customHeight="1">
      <c r="B12596" s="121" t="s">
        <v>1864</v>
      </c>
      <c r="C12596" s="118" t="s">
        <v>28</v>
      </c>
      <c r="D12596" s="119" t="s">
        <v>30</v>
      </c>
      <c r="E12596" s="243" t="s">
        <v>1655</v>
      </c>
      <c r="F12596" s="151"/>
    </row>
    <row r="12597" spans="2:6" s="116" customFormat="1" ht="15.75" customHeight="1">
      <c r="B12597" s="121" t="s">
        <v>1864</v>
      </c>
      <c r="C12597" s="118" t="s">
        <v>322</v>
      </c>
      <c r="D12597" s="119" t="s">
        <v>1867</v>
      </c>
      <c r="E12597" s="243" t="s">
        <v>1655</v>
      </c>
      <c r="F12597" s="151"/>
    </row>
    <row r="12598" spans="2:6" s="116" customFormat="1" ht="15.75" customHeight="1">
      <c r="B12598" s="121" t="s">
        <v>1864</v>
      </c>
      <c r="C12598" s="118" t="s">
        <v>40</v>
      </c>
      <c r="D12598" s="119" t="s">
        <v>43</v>
      </c>
      <c r="E12598" s="243" t="s">
        <v>1655</v>
      </c>
      <c r="F12598" s="151"/>
    </row>
    <row r="12599" spans="2:6" s="116" customFormat="1" ht="15.75" customHeight="1">
      <c r="B12599" s="121" t="s">
        <v>1864</v>
      </c>
      <c r="C12599" s="118" t="s">
        <v>66</v>
      </c>
      <c r="D12599" s="119" t="s">
        <v>1845</v>
      </c>
      <c r="E12599" s="243" t="s">
        <v>1655</v>
      </c>
      <c r="F12599" s="151"/>
    </row>
    <row r="12600" spans="2:6" s="116" customFormat="1" ht="15.75" customHeight="1">
      <c r="B12600" s="121" t="s">
        <v>1864</v>
      </c>
      <c r="C12600" s="118" t="s">
        <v>322</v>
      </c>
      <c r="D12600" s="119" t="s">
        <v>1805</v>
      </c>
      <c r="E12600" s="243" t="s">
        <v>1655</v>
      </c>
      <c r="F12600" s="151"/>
    </row>
    <row r="12601" spans="2:6" s="116" customFormat="1" ht="15.75" customHeight="1">
      <c r="B12601" s="121" t="s">
        <v>1864</v>
      </c>
      <c r="C12601" s="118" t="s">
        <v>40</v>
      </c>
      <c r="D12601" s="119" t="s">
        <v>180</v>
      </c>
      <c r="E12601" s="243" t="s">
        <v>1655</v>
      </c>
      <c r="F12601" s="151"/>
    </row>
    <row r="12602" spans="2:6" s="116" customFormat="1" ht="15.75" customHeight="1">
      <c r="B12602" s="121" t="s">
        <v>1864</v>
      </c>
      <c r="C12602" s="118" t="s">
        <v>2</v>
      </c>
      <c r="D12602" s="119" t="s">
        <v>182</v>
      </c>
      <c r="E12602" s="243" t="s">
        <v>1655</v>
      </c>
      <c r="F12602" s="151"/>
    </row>
    <row r="12603" spans="2:6" s="116" customFormat="1" ht="15.75" customHeight="1">
      <c r="B12603" s="121" t="s">
        <v>1864</v>
      </c>
      <c r="C12603" s="118" t="s">
        <v>184</v>
      </c>
      <c r="D12603" s="119" t="s">
        <v>2561</v>
      </c>
      <c r="E12603" s="243" t="s">
        <v>1655</v>
      </c>
      <c r="F12603" s="151"/>
    </row>
    <row r="12604" spans="2:6" s="116" customFormat="1" ht="15.75" customHeight="1">
      <c r="B12604" s="121" t="s">
        <v>1864</v>
      </c>
      <c r="C12604" s="118" t="s">
        <v>28</v>
      </c>
      <c r="D12604" s="119" t="s">
        <v>1187</v>
      </c>
      <c r="E12604" s="243" t="s">
        <v>1655</v>
      </c>
      <c r="F12604" s="151"/>
    </row>
    <row r="12605" spans="2:6" s="116" customFormat="1" ht="15.75" customHeight="1">
      <c r="B12605" s="121" t="s">
        <v>1864</v>
      </c>
      <c r="C12605" s="118" t="s">
        <v>2</v>
      </c>
      <c r="D12605" s="119" t="s">
        <v>182</v>
      </c>
      <c r="E12605" s="243" t="s">
        <v>1655</v>
      </c>
      <c r="F12605" s="151"/>
    </row>
    <row r="12606" spans="2:6" s="116" customFormat="1" ht="15.75" customHeight="1">
      <c r="B12606" s="121" t="s">
        <v>1864</v>
      </c>
      <c r="C12606" s="118" t="s">
        <v>40</v>
      </c>
      <c r="D12606" s="119" t="s">
        <v>1184</v>
      </c>
      <c r="E12606" s="243" t="s">
        <v>1655</v>
      </c>
      <c r="F12606" s="151"/>
    </row>
    <row r="12607" spans="2:6" s="116" customFormat="1" ht="15.75" customHeight="1">
      <c r="B12607" s="121" t="s">
        <v>1864</v>
      </c>
      <c r="C12607" s="118" t="s">
        <v>40</v>
      </c>
      <c r="D12607" s="119" t="s">
        <v>180</v>
      </c>
      <c r="E12607" s="243" t="s">
        <v>1655</v>
      </c>
      <c r="F12607" s="151"/>
    </row>
    <row r="12608" spans="2:6" s="116" customFormat="1" ht="15.75" customHeight="1">
      <c r="B12608" s="121" t="s">
        <v>1872</v>
      </c>
      <c r="C12608" s="118" t="s">
        <v>2</v>
      </c>
      <c r="D12608" s="119" t="s">
        <v>1180</v>
      </c>
      <c r="E12608" s="243" t="s">
        <v>1607</v>
      </c>
      <c r="F12608" s="151"/>
    </row>
    <row r="12609" spans="2:6" s="116" customFormat="1" ht="15.75" customHeight="1">
      <c r="B12609" s="121" t="s">
        <v>1872</v>
      </c>
      <c r="C12609" s="118" t="s">
        <v>40</v>
      </c>
      <c r="D12609" s="119" t="s">
        <v>1328</v>
      </c>
      <c r="E12609" s="243" t="s">
        <v>1607</v>
      </c>
      <c r="F12609" s="151"/>
    </row>
    <row r="12610" spans="2:6" s="116" customFormat="1" ht="15.75" customHeight="1">
      <c r="B12610" s="121" t="s">
        <v>1872</v>
      </c>
      <c r="C12610" s="118" t="s">
        <v>40</v>
      </c>
      <c r="D12610" s="119" t="s">
        <v>1328</v>
      </c>
      <c r="E12610" s="243" t="s">
        <v>1607</v>
      </c>
      <c r="F12610" s="151"/>
    </row>
    <row r="12611" spans="2:6" s="116" customFormat="1" ht="15.75" customHeight="1">
      <c r="B12611" s="121" t="s">
        <v>1872</v>
      </c>
      <c r="C12611" s="118" t="s">
        <v>40</v>
      </c>
      <c r="D12611" s="119" t="s">
        <v>180</v>
      </c>
      <c r="E12611" s="243" t="s">
        <v>1607</v>
      </c>
      <c r="F12611" s="151"/>
    </row>
    <row r="12612" spans="2:6" s="116" customFormat="1" ht="15.75" customHeight="1">
      <c r="B12612" s="121" t="s">
        <v>1872</v>
      </c>
      <c r="C12612" s="118" t="s">
        <v>2</v>
      </c>
      <c r="D12612" s="119" t="s">
        <v>182</v>
      </c>
      <c r="E12612" s="243" t="s">
        <v>1607</v>
      </c>
      <c r="F12612" s="151"/>
    </row>
    <row r="12613" spans="2:6" s="116" customFormat="1" ht="15.75" customHeight="1">
      <c r="B12613" s="121" t="s">
        <v>1872</v>
      </c>
      <c r="C12613" s="118" t="s">
        <v>94</v>
      </c>
      <c r="D12613" s="119" t="s">
        <v>1873</v>
      </c>
      <c r="E12613" s="243" t="s">
        <v>1607</v>
      </c>
      <c r="F12613" s="151"/>
    </row>
    <row r="12614" spans="2:6" s="116" customFormat="1" ht="15.75" customHeight="1">
      <c r="B12614" s="121" t="s">
        <v>1872</v>
      </c>
      <c r="C12614" s="118" t="s">
        <v>956</v>
      </c>
      <c r="D12614" s="119" t="s">
        <v>1874</v>
      </c>
      <c r="E12614" s="243" t="s">
        <v>1607</v>
      </c>
      <c r="F12614" s="151"/>
    </row>
    <row r="12615" spans="2:6" s="116" customFormat="1" ht="15.75" customHeight="1">
      <c r="B12615" s="121" t="s">
        <v>1872</v>
      </c>
      <c r="C12615" s="118" t="s">
        <v>40</v>
      </c>
      <c r="D12615" s="119" t="s">
        <v>1328</v>
      </c>
      <c r="E12615" s="243" t="s">
        <v>1607</v>
      </c>
      <c r="F12615" s="151"/>
    </row>
    <row r="12616" spans="2:6" s="116" customFormat="1" ht="15.75" customHeight="1">
      <c r="B12616" s="121" t="s">
        <v>1872</v>
      </c>
      <c r="C12616" s="118" t="s">
        <v>28</v>
      </c>
      <c r="D12616" s="119" t="s">
        <v>850</v>
      </c>
      <c r="E12616" s="243" t="s">
        <v>1607</v>
      </c>
      <c r="F12616" s="151"/>
    </row>
    <row r="12617" spans="2:6" s="116" customFormat="1" ht="15.75" customHeight="1">
      <c r="B12617" s="121" t="s">
        <v>1872</v>
      </c>
      <c r="C12617" s="118" t="s">
        <v>40</v>
      </c>
      <c r="D12617" s="119" t="s">
        <v>180</v>
      </c>
      <c r="E12617" s="243" t="s">
        <v>1607</v>
      </c>
      <c r="F12617" s="151"/>
    </row>
    <row r="12618" spans="2:6" s="116" customFormat="1" ht="15.75" customHeight="1">
      <c r="B12618" s="121" t="s">
        <v>1872</v>
      </c>
      <c r="C12618" s="118" t="s">
        <v>322</v>
      </c>
      <c r="D12618" s="119" t="s">
        <v>1796</v>
      </c>
      <c r="E12618" s="243" t="s">
        <v>1607</v>
      </c>
      <c r="F12618" s="151"/>
    </row>
    <row r="12619" spans="2:6" s="116" customFormat="1" ht="15.75" customHeight="1">
      <c r="B12619" s="121" t="s">
        <v>1872</v>
      </c>
      <c r="C12619" s="118" t="s">
        <v>155</v>
      </c>
      <c r="D12619" s="119" t="s">
        <v>1246</v>
      </c>
      <c r="E12619" s="243" t="s">
        <v>1607</v>
      </c>
      <c r="F12619" s="151"/>
    </row>
    <row r="12620" spans="2:6" s="116" customFormat="1" ht="15.75" customHeight="1">
      <c r="B12620" s="121" t="s">
        <v>1872</v>
      </c>
      <c r="C12620" s="118" t="s">
        <v>28</v>
      </c>
      <c r="D12620" s="119" t="s">
        <v>107</v>
      </c>
      <c r="E12620" s="243" t="s">
        <v>1607</v>
      </c>
      <c r="F12620" s="151"/>
    </row>
    <row r="12621" spans="2:6" s="116" customFormat="1" ht="15.75" customHeight="1">
      <c r="B12621" s="121" t="s">
        <v>1872</v>
      </c>
      <c r="C12621" s="118" t="s">
        <v>40</v>
      </c>
      <c r="D12621" s="119" t="s">
        <v>43</v>
      </c>
      <c r="E12621" s="243" t="s">
        <v>1600</v>
      </c>
      <c r="F12621" s="151"/>
    </row>
    <row r="12622" spans="2:6" s="116" customFormat="1" ht="15.75" customHeight="1">
      <c r="B12622" s="121" t="s">
        <v>1872</v>
      </c>
      <c r="C12622" s="118" t="s">
        <v>40</v>
      </c>
      <c r="D12622" s="119" t="s">
        <v>1109</v>
      </c>
      <c r="E12622" s="243" t="s">
        <v>1600</v>
      </c>
      <c r="F12622" s="151"/>
    </row>
    <row r="12623" spans="2:6" s="116" customFormat="1" ht="15.75" customHeight="1">
      <c r="B12623" s="121" t="s">
        <v>1872</v>
      </c>
      <c r="C12623" s="118" t="s">
        <v>155</v>
      </c>
      <c r="D12623" s="119" t="s">
        <v>1875</v>
      </c>
      <c r="E12623" s="243" t="s">
        <v>1600</v>
      </c>
      <c r="F12623" s="151"/>
    </row>
    <row r="12624" spans="2:6" s="116" customFormat="1" ht="15.75" customHeight="1">
      <c r="B12624" s="121" t="s">
        <v>1872</v>
      </c>
      <c r="C12624" s="118" t="s">
        <v>322</v>
      </c>
      <c r="D12624" s="119" t="s">
        <v>1796</v>
      </c>
      <c r="E12624" s="243" t="s">
        <v>1600</v>
      </c>
      <c r="F12624" s="151"/>
    </row>
    <row r="12625" spans="2:6" s="116" customFormat="1" ht="15.75" customHeight="1">
      <c r="B12625" s="121" t="s">
        <v>1872</v>
      </c>
      <c r="C12625" s="118" t="s">
        <v>28</v>
      </c>
      <c r="D12625" s="119" t="s">
        <v>107</v>
      </c>
      <c r="E12625" s="243" t="s">
        <v>1600</v>
      </c>
      <c r="F12625" s="151"/>
    </row>
    <row r="12626" spans="2:6" s="116" customFormat="1" ht="15.75" customHeight="1">
      <c r="B12626" s="121" t="s">
        <v>1872</v>
      </c>
      <c r="C12626" s="118" t="s">
        <v>40</v>
      </c>
      <c r="D12626" s="119" t="s">
        <v>180</v>
      </c>
      <c r="E12626" s="243" t="s">
        <v>1600</v>
      </c>
      <c r="F12626" s="151"/>
    </row>
    <row r="12627" spans="2:6" s="116" customFormat="1" ht="15.75" customHeight="1">
      <c r="B12627" s="121" t="s">
        <v>1872</v>
      </c>
      <c r="C12627" s="118" t="s">
        <v>322</v>
      </c>
      <c r="D12627" s="119" t="s">
        <v>1796</v>
      </c>
      <c r="E12627" s="243" t="s">
        <v>1600</v>
      </c>
      <c r="F12627" s="151"/>
    </row>
    <row r="12628" spans="2:6" s="116" customFormat="1" ht="15.75" customHeight="1">
      <c r="B12628" s="121" t="s">
        <v>1872</v>
      </c>
      <c r="C12628" s="118" t="s">
        <v>28</v>
      </c>
      <c r="D12628" s="119" t="s">
        <v>107</v>
      </c>
      <c r="E12628" s="243" t="s">
        <v>1600</v>
      </c>
      <c r="F12628" s="151"/>
    </row>
    <row r="12629" spans="2:6" s="116" customFormat="1" ht="15.75" customHeight="1">
      <c r="B12629" s="121" t="s">
        <v>1872</v>
      </c>
      <c r="C12629" s="118" t="s">
        <v>155</v>
      </c>
      <c r="D12629" s="119" t="s">
        <v>1110</v>
      </c>
      <c r="E12629" s="243" t="s">
        <v>1600</v>
      </c>
      <c r="F12629" s="151"/>
    </row>
    <row r="12630" spans="2:6" s="116" customFormat="1" ht="15.75" customHeight="1">
      <c r="B12630" s="121" t="s">
        <v>1872</v>
      </c>
      <c r="C12630" s="118" t="s">
        <v>28</v>
      </c>
      <c r="D12630" s="119" t="s">
        <v>107</v>
      </c>
      <c r="E12630" s="243" t="s">
        <v>1655</v>
      </c>
      <c r="F12630" s="151"/>
    </row>
    <row r="12631" spans="2:6" s="116" customFormat="1" ht="15.75" customHeight="1">
      <c r="B12631" s="121" t="s">
        <v>1872</v>
      </c>
      <c r="C12631" s="118" t="s">
        <v>40</v>
      </c>
      <c r="D12631" s="119" t="s">
        <v>180</v>
      </c>
      <c r="E12631" s="243" t="s">
        <v>1655</v>
      </c>
      <c r="F12631" s="151"/>
    </row>
    <row r="12632" spans="2:6" s="116" customFormat="1" ht="15.75" customHeight="1">
      <c r="B12632" s="121" t="s">
        <v>1872</v>
      </c>
      <c r="C12632" s="118" t="s">
        <v>40</v>
      </c>
      <c r="D12632" s="119" t="s">
        <v>43</v>
      </c>
      <c r="E12632" s="243" t="s">
        <v>1655</v>
      </c>
      <c r="F12632" s="151"/>
    </row>
    <row r="12633" spans="2:6" s="116" customFormat="1" ht="15.75" customHeight="1">
      <c r="B12633" s="121" t="s">
        <v>1872</v>
      </c>
      <c r="C12633" s="118" t="s">
        <v>40</v>
      </c>
      <c r="D12633" s="119" t="s">
        <v>43</v>
      </c>
      <c r="E12633" s="243" t="s">
        <v>1655</v>
      </c>
      <c r="F12633" s="151"/>
    </row>
    <row r="12634" spans="2:6" s="116" customFormat="1" ht="15.75" customHeight="1">
      <c r="B12634" s="121" t="s">
        <v>1872</v>
      </c>
      <c r="C12634" s="118" t="s">
        <v>66</v>
      </c>
      <c r="D12634" s="119" t="s">
        <v>1845</v>
      </c>
      <c r="E12634" s="243" t="s">
        <v>1655</v>
      </c>
      <c r="F12634" s="151"/>
    </row>
    <row r="12635" spans="2:6" s="116" customFormat="1" ht="15.75" customHeight="1">
      <c r="B12635" s="121" t="s">
        <v>1872</v>
      </c>
      <c r="C12635" s="118" t="s">
        <v>322</v>
      </c>
      <c r="D12635" s="119" t="s">
        <v>1805</v>
      </c>
      <c r="E12635" s="243" t="s">
        <v>1655</v>
      </c>
      <c r="F12635" s="151"/>
    </row>
    <row r="12636" spans="2:6" s="116" customFormat="1" ht="15.75" customHeight="1">
      <c r="B12636" s="121" t="s">
        <v>1872</v>
      </c>
      <c r="C12636" s="118" t="s">
        <v>40</v>
      </c>
      <c r="D12636" s="119" t="s">
        <v>180</v>
      </c>
      <c r="E12636" s="243" t="s">
        <v>1655</v>
      </c>
      <c r="F12636" s="151"/>
    </row>
    <row r="12637" spans="2:6" s="116" customFormat="1" ht="15.75" customHeight="1">
      <c r="B12637" s="121" t="s">
        <v>1872</v>
      </c>
      <c r="C12637" s="118" t="s">
        <v>2</v>
      </c>
      <c r="D12637" s="119" t="s">
        <v>182</v>
      </c>
      <c r="E12637" s="243" t="s">
        <v>1655</v>
      </c>
      <c r="F12637" s="151"/>
    </row>
    <row r="12638" spans="2:6" s="116" customFormat="1" ht="15.75" customHeight="1">
      <c r="B12638" s="121" t="s">
        <v>1872</v>
      </c>
      <c r="C12638" s="118" t="s">
        <v>184</v>
      </c>
      <c r="D12638" s="119" t="s">
        <v>2561</v>
      </c>
      <c r="E12638" s="243" t="s">
        <v>1655</v>
      </c>
      <c r="F12638" s="151"/>
    </row>
    <row r="12639" spans="2:6" s="116" customFormat="1" ht="15.75" customHeight="1">
      <c r="B12639" s="121" t="s">
        <v>1872</v>
      </c>
      <c r="C12639" s="118" t="s">
        <v>2</v>
      </c>
      <c r="D12639" s="119" t="s">
        <v>182</v>
      </c>
      <c r="E12639" s="243" t="s">
        <v>1655</v>
      </c>
      <c r="F12639" s="151"/>
    </row>
    <row r="12640" spans="2:6" s="116" customFormat="1" ht="15.75" customHeight="1">
      <c r="B12640" s="121" t="s">
        <v>1872</v>
      </c>
      <c r="C12640" s="118" t="s">
        <v>40</v>
      </c>
      <c r="D12640" s="119" t="s">
        <v>1184</v>
      </c>
      <c r="E12640" s="243" t="s">
        <v>1655</v>
      </c>
      <c r="F12640" s="151"/>
    </row>
    <row r="12641" spans="2:6" s="116" customFormat="1" ht="15.75" customHeight="1">
      <c r="B12641" s="121" t="s">
        <v>1872</v>
      </c>
      <c r="C12641" s="118" t="s">
        <v>40</v>
      </c>
      <c r="D12641" s="119" t="s">
        <v>180</v>
      </c>
      <c r="E12641" s="243" t="s">
        <v>1655</v>
      </c>
      <c r="F12641" s="151"/>
    </row>
    <row r="12642" spans="2:6" s="116" customFormat="1" ht="15.75" customHeight="1">
      <c r="B12642" s="121" t="s">
        <v>1872</v>
      </c>
      <c r="C12642" s="118" t="s">
        <v>28</v>
      </c>
      <c r="D12642" s="119" t="s">
        <v>1187</v>
      </c>
      <c r="E12642" s="243" t="s">
        <v>1655</v>
      </c>
      <c r="F12642" s="151"/>
    </row>
    <row r="12643" spans="2:6" s="116" customFormat="1" ht="15.75" customHeight="1">
      <c r="B12643" s="121" t="s">
        <v>1872</v>
      </c>
      <c r="C12643" s="118" t="s">
        <v>2</v>
      </c>
      <c r="D12643" s="119" t="s">
        <v>182</v>
      </c>
      <c r="E12643" s="243" t="s">
        <v>1655</v>
      </c>
      <c r="F12643" s="151"/>
    </row>
    <row r="12644" spans="2:6" s="116" customFormat="1" ht="15.75" customHeight="1">
      <c r="B12644" s="121" t="s">
        <v>1872</v>
      </c>
      <c r="C12644" s="118" t="s">
        <v>155</v>
      </c>
      <c r="D12644" s="119" t="s">
        <v>1875</v>
      </c>
      <c r="E12644" s="243" t="s">
        <v>1655</v>
      </c>
      <c r="F12644" s="151"/>
    </row>
    <row r="12645" spans="2:6" s="116" customFormat="1" ht="15.75" customHeight="1">
      <c r="B12645" s="121" t="s">
        <v>1872</v>
      </c>
      <c r="C12645" s="118" t="s">
        <v>28</v>
      </c>
      <c r="D12645" s="119" t="s">
        <v>107</v>
      </c>
      <c r="E12645" s="243" t="s">
        <v>1655</v>
      </c>
      <c r="F12645" s="151"/>
    </row>
    <row r="12646" spans="2:6" s="116" customFormat="1" ht="15.75" customHeight="1">
      <c r="B12646" s="121" t="s">
        <v>1868</v>
      </c>
      <c r="C12646" s="118" t="s">
        <v>40</v>
      </c>
      <c r="D12646" s="119" t="s">
        <v>1869</v>
      </c>
      <c r="E12646" s="243" t="s">
        <v>1655</v>
      </c>
      <c r="F12646" s="151"/>
    </row>
    <row r="12647" spans="2:6" s="116" customFormat="1" ht="15.75" customHeight="1">
      <c r="B12647" s="121" t="s">
        <v>1868</v>
      </c>
      <c r="C12647" s="118" t="s">
        <v>322</v>
      </c>
      <c r="D12647" s="119" t="s">
        <v>1805</v>
      </c>
      <c r="E12647" s="243" t="s">
        <v>1655</v>
      </c>
      <c r="F12647" s="151"/>
    </row>
    <row r="12648" spans="2:6" s="116" customFormat="1" ht="15.75" customHeight="1">
      <c r="B12648" s="121" t="s">
        <v>1868</v>
      </c>
      <c r="C12648" s="118" t="s">
        <v>40</v>
      </c>
      <c r="D12648" s="119" t="s">
        <v>945</v>
      </c>
      <c r="E12648" s="243" t="s">
        <v>1655</v>
      </c>
      <c r="F12648" s="151"/>
    </row>
    <row r="12649" spans="2:6" s="116" customFormat="1" ht="15.75" customHeight="1">
      <c r="B12649" s="121" t="s">
        <v>1868</v>
      </c>
      <c r="C12649" s="118" t="s">
        <v>40</v>
      </c>
      <c r="D12649" s="119" t="s">
        <v>180</v>
      </c>
      <c r="E12649" s="243" t="s">
        <v>1655</v>
      </c>
      <c r="F12649" s="151"/>
    </row>
    <row r="12650" spans="2:6" s="116" customFormat="1" ht="15.75" customHeight="1">
      <c r="B12650" s="121" t="s">
        <v>1868</v>
      </c>
      <c r="C12650" s="118" t="s">
        <v>40</v>
      </c>
      <c r="D12650" s="119" t="s">
        <v>180</v>
      </c>
      <c r="E12650" s="243" t="s">
        <v>1655</v>
      </c>
      <c r="F12650" s="151"/>
    </row>
    <row r="12651" spans="2:6" s="116" customFormat="1" ht="15.75" customHeight="1">
      <c r="B12651" s="121" t="s">
        <v>1868</v>
      </c>
      <c r="C12651" s="118" t="s">
        <v>956</v>
      </c>
      <c r="D12651" s="119" t="s">
        <v>1566</v>
      </c>
      <c r="E12651" s="243" t="s">
        <v>1655</v>
      </c>
      <c r="F12651" s="151"/>
    </row>
    <row r="12652" spans="2:6" s="116" customFormat="1" ht="15.75" customHeight="1">
      <c r="B12652" s="121" t="s">
        <v>1868</v>
      </c>
      <c r="C12652" s="118" t="s">
        <v>40</v>
      </c>
      <c r="D12652" s="119" t="s">
        <v>180</v>
      </c>
      <c r="E12652" s="243" t="s">
        <v>1655</v>
      </c>
      <c r="F12652" s="151"/>
    </row>
    <row r="12653" spans="2:6" s="116" customFormat="1" ht="15.75" customHeight="1">
      <c r="B12653" s="121" t="s">
        <v>1868</v>
      </c>
      <c r="C12653" s="118" t="s">
        <v>956</v>
      </c>
      <c r="D12653" s="119" t="s">
        <v>1566</v>
      </c>
      <c r="E12653" s="243" t="s">
        <v>1655</v>
      </c>
      <c r="F12653" s="151"/>
    </row>
    <row r="12654" spans="2:6" s="116" customFormat="1" ht="15.75" customHeight="1">
      <c r="B12654" s="121" t="s">
        <v>1868</v>
      </c>
      <c r="C12654" s="118" t="s">
        <v>40</v>
      </c>
      <c r="D12654" s="119" t="s">
        <v>180</v>
      </c>
      <c r="E12654" s="243" t="s">
        <v>1655</v>
      </c>
      <c r="F12654" s="151"/>
    </row>
    <row r="12655" spans="2:6" s="116" customFormat="1" ht="15.75" customHeight="1">
      <c r="B12655" s="121" t="s">
        <v>1868</v>
      </c>
      <c r="C12655" s="118" t="s">
        <v>28</v>
      </c>
      <c r="D12655" s="119" t="s">
        <v>1287</v>
      </c>
      <c r="E12655" s="243" t="s">
        <v>1655</v>
      </c>
      <c r="F12655" s="151"/>
    </row>
    <row r="12656" spans="2:6" s="116" customFormat="1" ht="15.75" customHeight="1">
      <c r="B12656" s="121" t="s">
        <v>1868</v>
      </c>
      <c r="C12656" s="118" t="s">
        <v>40</v>
      </c>
      <c r="D12656" s="119" t="s">
        <v>180</v>
      </c>
      <c r="E12656" s="243" t="s">
        <v>1655</v>
      </c>
      <c r="F12656" s="151"/>
    </row>
    <row r="12657" spans="2:6" s="116" customFormat="1" ht="15.75" customHeight="1">
      <c r="B12657" s="121" t="s">
        <v>1868</v>
      </c>
      <c r="C12657" s="118" t="s">
        <v>18</v>
      </c>
      <c r="D12657" s="119" t="s">
        <v>1271</v>
      </c>
      <c r="E12657" s="243" t="s">
        <v>1655</v>
      </c>
      <c r="F12657" s="151"/>
    </row>
    <row r="12658" spans="2:6" s="116" customFormat="1" ht="15.75" customHeight="1">
      <c r="B12658" s="121" t="s">
        <v>1868</v>
      </c>
      <c r="C12658" s="118" t="s">
        <v>956</v>
      </c>
      <c r="D12658" s="119" t="s">
        <v>1395</v>
      </c>
      <c r="E12658" s="243" t="s">
        <v>1655</v>
      </c>
      <c r="F12658" s="151"/>
    </row>
    <row r="12659" spans="2:6" s="116" customFormat="1" ht="15.75" customHeight="1">
      <c r="B12659" s="121" t="s">
        <v>1868</v>
      </c>
      <c r="C12659" s="118" t="s">
        <v>184</v>
      </c>
      <c r="D12659" s="119" t="s">
        <v>2546</v>
      </c>
      <c r="E12659" s="243" t="s">
        <v>1655</v>
      </c>
      <c r="F12659" s="151"/>
    </row>
    <row r="12660" spans="2:6" s="116" customFormat="1" ht="15.75" customHeight="1">
      <c r="B12660" s="121" t="s">
        <v>1868</v>
      </c>
      <c r="C12660" s="118" t="s">
        <v>2</v>
      </c>
      <c r="D12660" s="119" t="s">
        <v>182</v>
      </c>
      <c r="E12660" s="243" t="s">
        <v>1655</v>
      </c>
      <c r="F12660" s="151"/>
    </row>
    <row r="12661" spans="2:6" s="116" customFormat="1" ht="15.75" customHeight="1">
      <c r="B12661" s="121" t="s">
        <v>1868</v>
      </c>
      <c r="C12661" s="118" t="s">
        <v>40</v>
      </c>
      <c r="D12661" s="119" t="s">
        <v>180</v>
      </c>
      <c r="E12661" s="243" t="s">
        <v>1655</v>
      </c>
      <c r="F12661" s="151"/>
    </row>
    <row r="12662" spans="2:6" s="116" customFormat="1" ht="15.75" customHeight="1">
      <c r="B12662" s="121" t="s">
        <v>1868</v>
      </c>
      <c r="C12662" s="118" t="s">
        <v>40</v>
      </c>
      <c r="D12662" s="119" t="s">
        <v>180</v>
      </c>
      <c r="E12662" s="243" t="s">
        <v>1655</v>
      </c>
      <c r="F12662" s="151"/>
    </row>
    <row r="12663" spans="2:6" s="116" customFormat="1" ht="15.75" customHeight="1">
      <c r="B12663" s="121" t="s">
        <v>1868</v>
      </c>
      <c r="C12663" s="118" t="s">
        <v>28</v>
      </c>
      <c r="D12663" s="119" t="s">
        <v>431</v>
      </c>
      <c r="E12663" s="243" t="s">
        <v>1655</v>
      </c>
      <c r="F12663" s="151"/>
    </row>
    <row r="12664" spans="2:6" s="116" customFormat="1" ht="15.75" customHeight="1">
      <c r="B12664" s="121" t="s">
        <v>1868</v>
      </c>
      <c r="C12664" s="118" t="s">
        <v>28</v>
      </c>
      <c r="D12664" s="119" t="s">
        <v>431</v>
      </c>
      <c r="E12664" s="243" t="s">
        <v>1655</v>
      </c>
      <c r="F12664" s="151"/>
    </row>
    <row r="12665" spans="2:6" s="116" customFormat="1" ht="15.75" customHeight="1">
      <c r="B12665" s="121" t="s">
        <v>1868</v>
      </c>
      <c r="C12665" s="118" t="s">
        <v>2</v>
      </c>
      <c r="D12665" s="119" t="s">
        <v>182</v>
      </c>
      <c r="E12665" s="243" t="s">
        <v>1655</v>
      </c>
      <c r="F12665" s="151"/>
    </row>
    <row r="12666" spans="2:6" s="116" customFormat="1" ht="15.75" customHeight="1">
      <c r="B12666" s="121" t="s">
        <v>1868</v>
      </c>
      <c r="C12666" s="118" t="s">
        <v>40</v>
      </c>
      <c r="D12666" s="119" t="s">
        <v>1192</v>
      </c>
      <c r="E12666" s="243" t="s">
        <v>1655</v>
      </c>
      <c r="F12666" s="151"/>
    </row>
    <row r="12667" spans="2:6" s="116" customFormat="1" ht="15.75" customHeight="1">
      <c r="B12667" s="121" t="s">
        <v>1868</v>
      </c>
      <c r="C12667" s="118" t="s">
        <v>155</v>
      </c>
      <c r="D12667" s="119" t="s">
        <v>1110</v>
      </c>
      <c r="E12667" s="243" t="s">
        <v>1655</v>
      </c>
      <c r="F12667" s="151"/>
    </row>
    <row r="12668" spans="2:6" s="116" customFormat="1" ht="15.75" customHeight="1">
      <c r="B12668" s="121" t="s">
        <v>1868</v>
      </c>
      <c r="C12668" s="118" t="s">
        <v>94</v>
      </c>
      <c r="D12668" s="119" t="s">
        <v>1316</v>
      </c>
      <c r="E12668" s="243" t="s">
        <v>1655</v>
      </c>
      <c r="F12668" s="151"/>
    </row>
    <row r="12669" spans="2:6" s="116" customFormat="1" ht="15.75" customHeight="1">
      <c r="B12669" s="121" t="s">
        <v>1868</v>
      </c>
      <c r="C12669" s="118" t="s">
        <v>40</v>
      </c>
      <c r="D12669" s="119" t="s">
        <v>180</v>
      </c>
      <c r="E12669" s="243" t="s">
        <v>1600</v>
      </c>
      <c r="F12669" s="151"/>
    </row>
    <row r="12670" spans="2:6" s="116" customFormat="1" ht="15.75" customHeight="1">
      <c r="B12670" s="121" t="s">
        <v>1868</v>
      </c>
      <c r="C12670" s="118" t="s">
        <v>40</v>
      </c>
      <c r="D12670" s="119" t="s">
        <v>180</v>
      </c>
      <c r="E12670" s="243" t="s">
        <v>1600</v>
      </c>
      <c r="F12670" s="151"/>
    </row>
    <row r="12671" spans="2:6" s="116" customFormat="1" ht="15.75" customHeight="1">
      <c r="B12671" s="121" t="s">
        <v>1868</v>
      </c>
      <c r="C12671" s="118" t="s">
        <v>322</v>
      </c>
      <c r="D12671" s="119" t="s">
        <v>1796</v>
      </c>
      <c r="E12671" s="243" t="s">
        <v>1600</v>
      </c>
      <c r="F12671" s="151"/>
    </row>
    <row r="12672" spans="2:6" s="116" customFormat="1" ht="15.75" customHeight="1">
      <c r="B12672" s="121" t="s">
        <v>1868</v>
      </c>
      <c r="C12672" s="118" t="s">
        <v>28</v>
      </c>
      <c r="D12672" s="119" t="s">
        <v>126</v>
      </c>
      <c r="E12672" s="243" t="s">
        <v>1600</v>
      </c>
      <c r="F12672" s="151"/>
    </row>
    <row r="12673" spans="2:6" s="116" customFormat="1" ht="15.75" customHeight="1">
      <c r="B12673" s="121" t="s">
        <v>1868</v>
      </c>
      <c r="C12673" s="118" t="s">
        <v>40</v>
      </c>
      <c r="D12673" s="119" t="s">
        <v>180</v>
      </c>
      <c r="E12673" s="243" t="s">
        <v>1600</v>
      </c>
      <c r="F12673" s="151"/>
    </row>
    <row r="12674" spans="2:6" s="116" customFormat="1" ht="15.75" customHeight="1">
      <c r="B12674" s="121" t="s">
        <v>1868</v>
      </c>
      <c r="C12674" s="118" t="s">
        <v>956</v>
      </c>
      <c r="D12674" s="119" t="s">
        <v>1536</v>
      </c>
      <c r="E12674" s="243" t="s">
        <v>1600</v>
      </c>
      <c r="F12674" s="151"/>
    </row>
    <row r="12675" spans="2:6" s="116" customFormat="1" ht="15.75" customHeight="1">
      <c r="B12675" s="121" t="s">
        <v>1868</v>
      </c>
      <c r="C12675" s="118" t="s">
        <v>40</v>
      </c>
      <c r="D12675" s="119" t="s">
        <v>180</v>
      </c>
      <c r="E12675" s="243" t="s">
        <v>1600</v>
      </c>
      <c r="F12675" s="151"/>
    </row>
    <row r="12676" spans="2:6" s="116" customFormat="1" ht="15.75" customHeight="1">
      <c r="B12676" s="121" t="s">
        <v>1868</v>
      </c>
      <c r="C12676" s="118" t="s">
        <v>155</v>
      </c>
      <c r="D12676" s="119" t="s">
        <v>1110</v>
      </c>
      <c r="E12676" s="243" t="s">
        <v>1600</v>
      </c>
      <c r="F12676" s="151"/>
    </row>
    <row r="12677" spans="2:6" s="116" customFormat="1" ht="15.75" customHeight="1">
      <c r="B12677" s="121" t="s">
        <v>1868</v>
      </c>
      <c r="C12677" s="118" t="s">
        <v>2</v>
      </c>
      <c r="D12677" s="119" t="s">
        <v>182</v>
      </c>
      <c r="E12677" s="243" t="s">
        <v>1600</v>
      </c>
      <c r="F12677" s="151"/>
    </row>
    <row r="12678" spans="2:6" s="116" customFormat="1" ht="15.75" customHeight="1">
      <c r="B12678" s="121" t="s">
        <v>1868</v>
      </c>
      <c r="C12678" s="118" t="s">
        <v>28</v>
      </c>
      <c r="D12678" s="119" t="s">
        <v>107</v>
      </c>
      <c r="E12678" s="243" t="s">
        <v>1600</v>
      </c>
      <c r="F12678" s="151"/>
    </row>
    <row r="12679" spans="2:6" s="116" customFormat="1" ht="15.75" customHeight="1">
      <c r="B12679" s="121" t="s">
        <v>1868</v>
      </c>
      <c r="C12679" s="118" t="s">
        <v>40</v>
      </c>
      <c r="D12679" s="119" t="s">
        <v>1184</v>
      </c>
      <c r="E12679" s="243" t="s">
        <v>1597</v>
      </c>
      <c r="F12679" s="151"/>
    </row>
    <row r="12680" spans="2:6" s="116" customFormat="1" ht="15.75" customHeight="1">
      <c r="B12680" s="121" t="s">
        <v>1868</v>
      </c>
      <c r="C12680" s="118" t="s">
        <v>40</v>
      </c>
      <c r="D12680" s="119" t="s">
        <v>180</v>
      </c>
      <c r="E12680" s="243" t="s">
        <v>1597</v>
      </c>
      <c r="F12680" s="151"/>
    </row>
    <row r="12681" spans="2:6" s="116" customFormat="1" ht="15.75" customHeight="1">
      <c r="B12681" s="121" t="s">
        <v>1868</v>
      </c>
      <c r="C12681" s="118" t="s">
        <v>40</v>
      </c>
      <c r="D12681" s="119" t="s">
        <v>180</v>
      </c>
      <c r="E12681" s="243" t="s">
        <v>1597</v>
      </c>
      <c r="F12681" s="151"/>
    </row>
    <row r="12682" spans="2:6" s="116" customFormat="1" ht="15.75" customHeight="1">
      <c r="B12682" s="121" t="s">
        <v>1868</v>
      </c>
      <c r="C12682" s="118" t="s">
        <v>40</v>
      </c>
      <c r="D12682" s="119" t="s">
        <v>180</v>
      </c>
      <c r="E12682" s="243" t="s">
        <v>1597</v>
      </c>
      <c r="F12682" s="151"/>
    </row>
    <row r="12683" spans="2:6" s="116" customFormat="1" ht="15.75" customHeight="1">
      <c r="B12683" s="121" t="s">
        <v>1868</v>
      </c>
      <c r="C12683" s="118" t="s">
        <v>28</v>
      </c>
      <c r="D12683" s="119" t="s">
        <v>107</v>
      </c>
      <c r="E12683" s="243" t="s">
        <v>1597</v>
      </c>
      <c r="F12683" s="151"/>
    </row>
    <row r="12684" spans="2:6" s="116" customFormat="1" ht="15.75" customHeight="1">
      <c r="B12684" s="121" t="s">
        <v>1868</v>
      </c>
      <c r="C12684" s="118" t="s">
        <v>40</v>
      </c>
      <c r="D12684" s="119" t="s">
        <v>1109</v>
      </c>
      <c r="E12684" s="243" t="s">
        <v>1597</v>
      </c>
      <c r="F12684" s="151"/>
    </row>
    <row r="12685" spans="2:6" s="116" customFormat="1" ht="15.75" customHeight="1">
      <c r="B12685" s="121" t="s">
        <v>1868</v>
      </c>
      <c r="C12685" s="118" t="s">
        <v>40</v>
      </c>
      <c r="D12685" s="119" t="s">
        <v>1328</v>
      </c>
      <c r="E12685" s="243" t="s">
        <v>1597</v>
      </c>
      <c r="F12685" s="151"/>
    </row>
    <row r="12686" spans="2:6" s="116" customFormat="1" ht="15.75" customHeight="1">
      <c r="B12686" s="121" t="s">
        <v>1868</v>
      </c>
      <c r="C12686" s="118" t="s">
        <v>40</v>
      </c>
      <c r="D12686" s="119" t="s">
        <v>180</v>
      </c>
      <c r="E12686" s="243" t="s">
        <v>1597</v>
      </c>
      <c r="F12686" s="151"/>
    </row>
    <row r="12687" spans="2:6" s="116" customFormat="1" ht="15.75" customHeight="1">
      <c r="B12687" s="121" t="s">
        <v>1868</v>
      </c>
      <c r="C12687" s="118" t="s">
        <v>40</v>
      </c>
      <c r="D12687" s="119" t="s">
        <v>1870</v>
      </c>
      <c r="E12687" s="243" t="s">
        <v>1597</v>
      </c>
      <c r="F12687" s="151"/>
    </row>
    <row r="12688" spans="2:6" s="116" customFormat="1" ht="15.75" customHeight="1">
      <c r="B12688" s="121" t="s">
        <v>1868</v>
      </c>
      <c r="C12688" s="118" t="s">
        <v>184</v>
      </c>
      <c r="D12688" s="119" t="s">
        <v>2546</v>
      </c>
      <c r="E12688" s="243" t="s">
        <v>1597</v>
      </c>
      <c r="F12688" s="151"/>
    </row>
    <row r="12689" spans="2:6" s="116" customFormat="1" ht="15.75" customHeight="1">
      <c r="B12689" s="121" t="s">
        <v>1868</v>
      </c>
      <c r="C12689" s="118" t="s">
        <v>322</v>
      </c>
      <c r="D12689" s="119" t="s">
        <v>1871</v>
      </c>
      <c r="E12689" s="243" t="s">
        <v>1597</v>
      </c>
      <c r="F12689" s="151"/>
    </row>
    <row r="12690" spans="2:6" s="116" customFormat="1" ht="15.75" customHeight="1">
      <c r="B12690" s="121" t="s">
        <v>1868</v>
      </c>
      <c r="C12690" s="118" t="s">
        <v>2</v>
      </c>
      <c r="D12690" s="119" t="s">
        <v>1160</v>
      </c>
      <c r="E12690" s="243" t="s">
        <v>1597</v>
      </c>
      <c r="F12690" s="151"/>
    </row>
    <row r="12691" spans="2:6" s="116" customFormat="1" ht="15.75" customHeight="1">
      <c r="B12691" s="121" t="s">
        <v>1868</v>
      </c>
      <c r="C12691" s="118" t="s">
        <v>28</v>
      </c>
      <c r="D12691" s="119" t="s">
        <v>1287</v>
      </c>
      <c r="E12691" s="243" t="s">
        <v>1597</v>
      </c>
      <c r="F12691" s="151"/>
    </row>
    <row r="12692" spans="2:6" s="116" customFormat="1" ht="15.75" customHeight="1">
      <c r="B12692" s="121" t="s">
        <v>1868</v>
      </c>
      <c r="C12692" s="118" t="s">
        <v>28</v>
      </c>
      <c r="D12692" s="119" t="s">
        <v>549</v>
      </c>
      <c r="E12692" s="243" t="s">
        <v>1597</v>
      </c>
      <c r="F12692" s="151"/>
    </row>
    <row r="12693" spans="2:6" s="116" customFormat="1" ht="15.75" customHeight="1">
      <c r="B12693" s="121" t="s">
        <v>1877</v>
      </c>
      <c r="C12693" s="118" t="s">
        <v>40</v>
      </c>
      <c r="D12693" s="119" t="s">
        <v>43</v>
      </c>
      <c r="E12693" s="243" t="s">
        <v>1597</v>
      </c>
      <c r="F12693" s="151"/>
    </row>
    <row r="12694" spans="2:6" s="116" customFormat="1" ht="15.75" customHeight="1">
      <c r="B12694" s="121" t="s">
        <v>1877</v>
      </c>
      <c r="C12694" s="118" t="s">
        <v>40</v>
      </c>
      <c r="D12694" s="119" t="s">
        <v>43</v>
      </c>
      <c r="E12694" s="243" t="s">
        <v>1597</v>
      </c>
      <c r="F12694" s="151"/>
    </row>
    <row r="12695" spans="2:6" s="116" customFormat="1" ht="15.75" customHeight="1">
      <c r="B12695" s="121" t="s">
        <v>1877</v>
      </c>
      <c r="C12695" s="118" t="s">
        <v>40</v>
      </c>
      <c r="D12695" s="119" t="s">
        <v>43</v>
      </c>
      <c r="E12695" s="243" t="s">
        <v>1597</v>
      </c>
      <c r="F12695" s="151"/>
    </row>
    <row r="12696" spans="2:6" s="116" customFormat="1" ht="15.75" customHeight="1">
      <c r="B12696" s="121" t="s">
        <v>1877</v>
      </c>
      <c r="C12696" s="118" t="s">
        <v>322</v>
      </c>
      <c r="D12696" s="119" t="s">
        <v>1796</v>
      </c>
      <c r="E12696" s="243" t="s">
        <v>1597</v>
      </c>
      <c r="F12696" s="151"/>
    </row>
    <row r="12697" spans="2:6" s="116" customFormat="1" ht="15.75" customHeight="1">
      <c r="B12697" s="121" t="s">
        <v>1877</v>
      </c>
      <c r="C12697" s="118" t="s">
        <v>40</v>
      </c>
      <c r="D12697" s="119" t="s">
        <v>1402</v>
      </c>
      <c r="E12697" s="243" t="s">
        <v>1597</v>
      </c>
      <c r="F12697" s="151"/>
    </row>
    <row r="12698" spans="2:6" s="116" customFormat="1" ht="15.75" customHeight="1">
      <c r="B12698" s="121" t="s">
        <v>1877</v>
      </c>
      <c r="C12698" s="118" t="s">
        <v>28</v>
      </c>
      <c r="D12698" s="119" t="s">
        <v>126</v>
      </c>
      <c r="E12698" s="243" t="s">
        <v>1597</v>
      </c>
      <c r="F12698" s="151"/>
    </row>
    <row r="12699" spans="2:6" s="116" customFormat="1" ht="15.75" customHeight="1">
      <c r="B12699" s="121" t="s">
        <v>1877</v>
      </c>
      <c r="C12699" s="118" t="s">
        <v>28</v>
      </c>
      <c r="D12699" s="119" t="s">
        <v>1118</v>
      </c>
      <c r="E12699" s="243" t="s">
        <v>1597</v>
      </c>
      <c r="F12699" s="151"/>
    </row>
    <row r="12700" spans="2:6" s="116" customFormat="1" ht="15.75" customHeight="1">
      <c r="B12700" s="121" t="s">
        <v>1877</v>
      </c>
      <c r="C12700" s="118" t="s">
        <v>40</v>
      </c>
      <c r="D12700" s="119" t="s">
        <v>1402</v>
      </c>
      <c r="E12700" s="243" t="s">
        <v>1597</v>
      </c>
      <c r="F12700" s="151"/>
    </row>
    <row r="12701" spans="2:6" s="116" customFormat="1" ht="15.75" customHeight="1">
      <c r="B12701" s="121" t="s">
        <v>1877</v>
      </c>
      <c r="C12701" s="118" t="s">
        <v>28</v>
      </c>
      <c r="D12701" s="119" t="s">
        <v>549</v>
      </c>
      <c r="E12701" s="243" t="s">
        <v>1597</v>
      </c>
      <c r="F12701" s="151"/>
    </row>
    <row r="12702" spans="2:6" s="116" customFormat="1" ht="15.75" customHeight="1">
      <c r="B12702" s="121" t="s">
        <v>1877</v>
      </c>
      <c r="C12702" s="118" t="s">
        <v>322</v>
      </c>
      <c r="D12702" s="119" t="s">
        <v>1796</v>
      </c>
      <c r="E12702" s="243" t="s">
        <v>1597</v>
      </c>
      <c r="F12702" s="151"/>
    </row>
    <row r="12703" spans="2:6" s="116" customFormat="1" ht="15.75" customHeight="1">
      <c r="B12703" s="121" t="s">
        <v>1877</v>
      </c>
      <c r="C12703" s="118" t="s">
        <v>1876</v>
      </c>
      <c r="D12703" s="119" t="s">
        <v>2546</v>
      </c>
      <c r="E12703" s="243" t="s">
        <v>1597</v>
      </c>
      <c r="F12703" s="151"/>
    </row>
    <row r="12704" spans="2:6" s="116" customFormat="1" ht="15.75" customHeight="1">
      <c r="B12704" s="121" t="s">
        <v>1877</v>
      </c>
      <c r="C12704" s="118" t="s">
        <v>28</v>
      </c>
      <c r="D12704" s="119" t="s">
        <v>1287</v>
      </c>
      <c r="E12704" s="243" t="s">
        <v>1597</v>
      </c>
      <c r="F12704" s="151"/>
    </row>
    <row r="12705" spans="2:6" s="116" customFormat="1" ht="15.75" customHeight="1">
      <c r="B12705" s="121" t="s">
        <v>1877</v>
      </c>
      <c r="C12705" s="118" t="s">
        <v>40</v>
      </c>
      <c r="D12705" s="119" t="s">
        <v>1402</v>
      </c>
      <c r="E12705" s="243" t="s">
        <v>1597</v>
      </c>
      <c r="F12705" s="151"/>
    </row>
    <row r="12706" spans="2:6" s="116" customFormat="1" ht="15.75" customHeight="1">
      <c r="B12706" s="121" t="s">
        <v>1877</v>
      </c>
      <c r="C12706" s="118" t="s">
        <v>322</v>
      </c>
      <c r="D12706" s="119" t="s">
        <v>1796</v>
      </c>
      <c r="E12706" s="243" t="s">
        <v>1597</v>
      </c>
      <c r="F12706" s="151"/>
    </row>
    <row r="12707" spans="2:6" s="116" customFormat="1" ht="15.75" customHeight="1">
      <c r="B12707" s="121" t="s">
        <v>1877</v>
      </c>
      <c r="C12707" s="118" t="s">
        <v>322</v>
      </c>
      <c r="D12707" s="119" t="s">
        <v>1796</v>
      </c>
      <c r="E12707" s="243" t="s">
        <v>1600</v>
      </c>
      <c r="F12707" s="151"/>
    </row>
    <row r="12708" spans="2:6" s="116" customFormat="1" ht="15.75" customHeight="1">
      <c r="B12708" s="121" t="s">
        <v>1877</v>
      </c>
      <c r="C12708" s="118" t="s">
        <v>28</v>
      </c>
      <c r="D12708" s="119" t="s">
        <v>850</v>
      </c>
      <c r="E12708" s="243" t="s">
        <v>1600</v>
      </c>
      <c r="F12708" s="151"/>
    </row>
    <row r="12709" spans="2:6" s="116" customFormat="1" ht="15.75" customHeight="1">
      <c r="B12709" s="121" t="s">
        <v>1877</v>
      </c>
      <c r="C12709" s="118" t="s">
        <v>40</v>
      </c>
      <c r="D12709" s="119" t="s">
        <v>180</v>
      </c>
      <c r="E12709" s="243" t="s">
        <v>1600</v>
      </c>
      <c r="F12709" s="151"/>
    </row>
    <row r="12710" spans="2:6" s="116" customFormat="1" ht="15.75" customHeight="1">
      <c r="B12710" s="121" t="s">
        <v>1877</v>
      </c>
      <c r="C12710" s="118" t="s">
        <v>40</v>
      </c>
      <c r="D12710" s="119" t="s">
        <v>1121</v>
      </c>
      <c r="E12710" s="243" t="s">
        <v>1600</v>
      </c>
      <c r="F12710" s="151"/>
    </row>
    <row r="12711" spans="2:6" s="116" customFormat="1" ht="15.75" customHeight="1">
      <c r="B12711" s="121" t="s">
        <v>1877</v>
      </c>
      <c r="C12711" s="118" t="s">
        <v>392</v>
      </c>
      <c r="D12711" s="119" t="s">
        <v>1115</v>
      </c>
      <c r="E12711" s="243" t="s">
        <v>1600</v>
      </c>
      <c r="F12711" s="151"/>
    </row>
    <row r="12712" spans="2:6" s="116" customFormat="1" ht="15.75" customHeight="1">
      <c r="B12712" s="121" t="s">
        <v>1877</v>
      </c>
      <c r="C12712" s="118" t="s">
        <v>184</v>
      </c>
      <c r="D12712" s="119" t="s">
        <v>2544</v>
      </c>
      <c r="E12712" s="243" t="s">
        <v>1600</v>
      </c>
      <c r="F12712" s="151"/>
    </row>
    <row r="12713" spans="2:6" s="116" customFormat="1" ht="15.75" customHeight="1">
      <c r="B12713" s="121" t="s">
        <v>1877</v>
      </c>
      <c r="C12713" s="118" t="s">
        <v>322</v>
      </c>
      <c r="D12713" s="119" t="s">
        <v>1796</v>
      </c>
      <c r="E12713" s="243" t="s">
        <v>1600</v>
      </c>
      <c r="F12713" s="151"/>
    </row>
    <row r="12714" spans="2:6" s="116" customFormat="1" ht="15.75" customHeight="1">
      <c r="B12714" s="121" t="s">
        <v>1877</v>
      </c>
      <c r="C12714" s="118" t="s">
        <v>40</v>
      </c>
      <c r="D12714" s="119" t="s">
        <v>180</v>
      </c>
      <c r="E12714" s="243" t="s">
        <v>1600</v>
      </c>
      <c r="F12714" s="151"/>
    </row>
    <row r="12715" spans="2:6" s="116" customFormat="1" ht="15.75" customHeight="1">
      <c r="B12715" s="121" t="s">
        <v>1877</v>
      </c>
      <c r="C12715" s="118" t="s">
        <v>392</v>
      </c>
      <c r="D12715" s="119" t="s">
        <v>1115</v>
      </c>
      <c r="E12715" s="243" t="s">
        <v>1600</v>
      </c>
      <c r="F12715" s="151"/>
    </row>
    <row r="12716" spans="2:6" s="116" customFormat="1" ht="15.75" customHeight="1">
      <c r="B12716" s="121" t="s">
        <v>1877</v>
      </c>
      <c r="C12716" s="118" t="s">
        <v>2</v>
      </c>
      <c r="D12716" s="119" t="s">
        <v>182</v>
      </c>
      <c r="E12716" s="243" t="s">
        <v>1600</v>
      </c>
      <c r="F12716" s="151"/>
    </row>
    <row r="12717" spans="2:6" s="116" customFormat="1" ht="15.75" customHeight="1">
      <c r="B12717" s="121" t="s">
        <v>1877</v>
      </c>
      <c r="C12717" s="118" t="s">
        <v>322</v>
      </c>
      <c r="D12717" s="119" t="s">
        <v>1796</v>
      </c>
      <c r="E12717" s="243" t="s">
        <v>1600</v>
      </c>
      <c r="F12717" s="151"/>
    </row>
    <row r="12718" spans="2:6" s="116" customFormat="1" ht="15.75" customHeight="1">
      <c r="B12718" s="121" t="s">
        <v>1877</v>
      </c>
      <c r="C12718" s="118" t="s">
        <v>28</v>
      </c>
      <c r="D12718" s="119" t="s">
        <v>1277</v>
      </c>
      <c r="E12718" s="243" t="s">
        <v>1600</v>
      </c>
      <c r="F12718" s="151"/>
    </row>
    <row r="12719" spans="2:6" s="116" customFormat="1" ht="15.75" customHeight="1">
      <c r="B12719" s="121" t="s">
        <v>1877</v>
      </c>
      <c r="C12719" s="118" t="s">
        <v>28</v>
      </c>
      <c r="D12719" s="119" t="s">
        <v>181</v>
      </c>
      <c r="E12719" s="243" t="s">
        <v>1655</v>
      </c>
      <c r="F12719" s="151"/>
    </row>
    <row r="12720" spans="2:6" s="116" customFormat="1" ht="15.75" customHeight="1">
      <c r="B12720" s="121" t="s">
        <v>1877</v>
      </c>
      <c r="C12720" s="118" t="s">
        <v>40</v>
      </c>
      <c r="D12720" s="119" t="s">
        <v>180</v>
      </c>
      <c r="E12720" s="243" t="s">
        <v>1655</v>
      </c>
      <c r="F12720" s="151"/>
    </row>
    <row r="12721" spans="2:6" s="116" customFormat="1" ht="15.75" customHeight="1">
      <c r="B12721" s="121" t="s">
        <v>1877</v>
      </c>
      <c r="C12721" s="118" t="s">
        <v>40</v>
      </c>
      <c r="D12721" s="119" t="s">
        <v>43</v>
      </c>
      <c r="E12721" s="243" t="s">
        <v>1655</v>
      </c>
      <c r="F12721" s="151"/>
    </row>
    <row r="12722" spans="2:6" s="116" customFormat="1" ht="15.75" customHeight="1">
      <c r="B12722" s="121" t="s">
        <v>1877</v>
      </c>
      <c r="C12722" s="118" t="s">
        <v>322</v>
      </c>
      <c r="D12722" s="119" t="s">
        <v>1805</v>
      </c>
      <c r="E12722" s="243" t="s">
        <v>1655</v>
      </c>
      <c r="F12722" s="151"/>
    </row>
    <row r="12723" spans="2:6" s="116" customFormat="1" ht="15.75" customHeight="1">
      <c r="B12723" s="121" t="s">
        <v>1877</v>
      </c>
      <c r="C12723" s="118" t="s">
        <v>28</v>
      </c>
      <c r="D12723" s="119" t="s">
        <v>431</v>
      </c>
      <c r="E12723" s="243" t="s">
        <v>1655</v>
      </c>
      <c r="F12723" s="151"/>
    </row>
    <row r="12724" spans="2:6" s="116" customFormat="1" ht="15.75" customHeight="1">
      <c r="B12724" s="121" t="s">
        <v>1877</v>
      </c>
      <c r="C12724" s="118" t="s">
        <v>28</v>
      </c>
      <c r="D12724" s="119" t="s">
        <v>431</v>
      </c>
      <c r="E12724" s="243" t="s">
        <v>1655</v>
      </c>
      <c r="F12724" s="151"/>
    </row>
    <row r="12725" spans="2:6" s="116" customFormat="1" ht="15.75" customHeight="1">
      <c r="B12725" s="121" t="s">
        <v>1877</v>
      </c>
      <c r="C12725" s="118" t="s">
        <v>2</v>
      </c>
      <c r="D12725" s="119" t="s">
        <v>182</v>
      </c>
      <c r="E12725" s="243" t="s">
        <v>1655</v>
      </c>
      <c r="F12725" s="151"/>
    </row>
    <row r="12726" spans="2:6" s="116" customFormat="1" ht="15.75" customHeight="1">
      <c r="B12726" s="121" t="s">
        <v>1877</v>
      </c>
      <c r="C12726" s="118" t="s">
        <v>40</v>
      </c>
      <c r="D12726" s="119" t="s">
        <v>1192</v>
      </c>
      <c r="E12726" s="243" t="s">
        <v>1655</v>
      </c>
      <c r="F12726" s="151"/>
    </row>
    <row r="12727" spans="2:6" s="116" customFormat="1" ht="15.75" customHeight="1">
      <c r="B12727" s="121" t="s">
        <v>1877</v>
      </c>
      <c r="C12727" s="118" t="s">
        <v>155</v>
      </c>
      <c r="D12727" s="119" t="s">
        <v>1110</v>
      </c>
      <c r="E12727" s="243" t="s">
        <v>1655</v>
      </c>
      <c r="F12727" s="151"/>
    </row>
    <row r="12728" spans="2:6" s="116" customFormat="1" ht="15.75" customHeight="1">
      <c r="B12728" s="121" t="s">
        <v>1877</v>
      </c>
      <c r="C12728" s="118" t="s">
        <v>94</v>
      </c>
      <c r="D12728" s="119" t="s">
        <v>1316</v>
      </c>
      <c r="E12728" s="243" t="s">
        <v>1655</v>
      </c>
      <c r="F12728" s="151"/>
    </row>
    <row r="12729" spans="2:6" s="116" customFormat="1" ht="15.75" customHeight="1">
      <c r="B12729" s="121" t="s">
        <v>1877</v>
      </c>
      <c r="C12729" s="118" t="s">
        <v>40</v>
      </c>
      <c r="D12729" s="119" t="s">
        <v>180</v>
      </c>
      <c r="E12729" s="243" t="s">
        <v>1655</v>
      </c>
      <c r="F12729" s="151"/>
    </row>
    <row r="12730" spans="2:6" s="116" customFormat="1" ht="15.75" customHeight="1">
      <c r="B12730" s="121" t="s">
        <v>1877</v>
      </c>
      <c r="C12730" s="118" t="s">
        <v>40</v>
      </c>
      <c r="D12730" s="119" t="s">
        <v>180</v>
      </c>
      <c r="E12730" s="243" t="s">
        <v>1655</v>
      </c>
      <c r="F12730" s="151"/>
    </row>
    <row r="12731" spans="2:6" s="116" customFormat="1" ht="15.75" customHeight="1">
      <c r="B12731" s="121" t="s">
        <v>1879</v>
      </c>
      <c r="C12731" s="118" t="s">
        <v>40</v>
      </c>
      <c r="D12731" s="119" t="s">
        <v>180</v>
      </c>
      <c r="E12731" s="243" t="s">
        <v>1597</v>
      </c>
      <c r="F12731" s="151"/>
    </row>
    <row r="12732" spans="2:6" s="116" customFormat="1" ht="15.75" customHeight="1">
      <c r="B12732" s="121" t="s">
        <v>1879</v>
      </c>
      <c r="C12732" s="118" t="s">
        <v>28</v>
      </c>
      <c r="D12732" s="119" t="s">
        <v>107</v>
      </c>
      <c r="E12732" s="243" t="s">
        <v>1597</v>
      </c>
      <c r="F12732" s="151"/>
    </row>
    <row r="12733" spans="2:6" s="116" customFormat="1" ht="15.75" customHeight="1">
      <c r="B12733" s="121" t="s">
        <v>1879</v>
      </c>
      <c r="C12733" s="118" t="s">
        <v>28</v>
      </c>
      <c r="D12733" s="119" t="s">
        <v>1287</v>
      </c>
      <c r="E12733" s="243" t="s">
        <v>1597</v>
      </c>
      <c r="F12733" s="151"/>
    </row>
    <row r="12734" spans="2:6" s="116" customFormat="1" ht="15.75" customHeight="1">
      <c r="B12734" s="121" t="s">
        <v>1879</v>
      </c>
      <c r="C12734" s="118" t="s">
        <v>2</v>
      </c>
      <c r="D12734" s="119" t="s">
        <v>1880</v>
      </c>
      <c r="E12734" s="243" t="s">
        <v>1597</v>
      </c>
      <c r="F12734" s="151"/>
    </row>
    <row r="12735" spans="2:6" s="116" customFormat="1" ht="15.75" customHeight="1">
      <c r="B12735" s="121" t="s">
        <v>1879</v>
      </c>
      <c r="C12735" s="118" t="s">
        <v>956</v>
      </c>
      <c r="D12735" s="119" t="s">
        <v>1881</v>
      </c>
      <c r="E12735" s="243" t="s">
        <v>1597</v>
      </c>
      <c r="F12735" s="151"/>
    </row>
    <row r="12736" spans="2:6" s="116" customFormat="1" ht="15.75" customHeight="1">
      <c r="B12736" s="121" t="s">
        <v>1879</v>
      </c>
      <c r="C12736" s="118" t="s">
        <v>40</v>
      </c>
      <c r="D12736" s="119" t="s">
        <v>180</v>
      </c>
      <c r="E12736" s="243" t="s">
        <v>1597</v>
      </c>
      <c r="F12736" s="151"/>
    </row>
    <row r="12737" spans="2:6" s="116" customFormat="1" ht="15.75" customHeight="1">
      <c r="B12737" s="121" t="s">
        <v>1879</v>
      </c>
      <c r="C12737" s="118" t="s">
        <v>40</v>
      </c>
      <c r="D12737" s="119" t="s">
        <v>180</v>
      </c>
      <c r="E12737" s="243" t="s">
        <v>1597</v>
      </c>
      <c r="F12737" s="151"/>
    </row>
    <row r="12738" spans="2:6" s="116" customFormat="1" ht="15.75" customHeight="1">
      <c r="B12738" s="121" t="s">
        <v>1879</v>
      </c>
      <c r="C12738" s="118" t="s">
        <v>40</v>
      </c>
      <c r="D12738" s="119" t="s">
        <v>43</v>
      </c>
      <c r="E12738" s="243" t="s">
        <v>1597</v>
      </c>
      <c r="F12738" s="151"/>
    </row>
    <row r="12739" spans="2:6" s="116" customFormat="1" ht="15.75" customHeight="1">
      <c r="B12739" s="121" t="s">
        <v>1879</v>
      </c>
      <c r="C12739" s="118" t="s">
        <v>184</v>
      </c>
      <c r="D12739" s="119" t="s">
        <v>184</v>
      </c>
      <c r="E12739" s="243" t="s">
        <v>1597</v>
      </c>
      <c r="F12739" s="151"/>
    </row>
    <row r="12740" spans="2:6" s="116" customFormat="1" ht="15.75" customHeight="1">
      <c r="B12740" s="121" t="s">
        <v>1879</v>
      </c>
      <c r="C12740" s="118" t="s">
        <v>2</v>
      </c>
      <c r="D12740" s="119" t="s">
        <v>182</v>
      </c>
      <c r="E12740" s="243" t="s">
        <v>1600</v>
      </c>
      <c r="F12740" s="151"/>
    </row>
    <row r="12741" spans="2:6" s="116" customFormat="1" ht="15.75" customHeight="1">
      <c r="B12741" s="121" t="s">
        <v>1879</v>
      </c>
      <c r="C12741" s="118" t="s">
        <v>40</v>
      </c>
      <c r="D12741" s="119" t="s">
        <v>945</v>
      </c>
      <c r="E12741" s="243" t="s">
        <v>1600</v>
      </c>
      <c r="F12741" s="151"/>
    </row>
    <row r="12742" spans="2:6" s="116" customFormat="1" ht="15.75" customHeight="1">
      <c r="B12742" s="121" t="s">
        <v>1879</v>
      </c>
      <c r="C12742" s="118" t="s">
        <v>392</v>
      </c>
      <c r="D12742" s="119" t="s">
        <v>1115</v>
      </c>
      <c r="E12742" s="243" t="s">
        <v>1600</v>
      </c>
      <c r="F12742" s="151"/>
    </row>
    <row r="12743" spans="2:6" s="116" customFormat="1" ht="15.75" customHeight="1">
      <c r="B12743" s="121" t="s">
        <v>1879</v>
      </c>
      <c r="C12743" s="118" t="s">
        <v>956</v>
      </c>
      <c r="D12743" s="119" t="s">
        <v>1806</v>
      </c>
      <c r="E12743" s="243" t="s">
        <v>1600</v>
      </c>
      <c r="F12743" s="151"/>
    </row>
    <row r="12744" spans="2:6" s="116" customFormat="1" ht="15.75" customHeight="1">
      <c r="B12744" s="121" t="s">
        <v>1879</v>
      </c>
      <c r="C12744" s="118" t="s">
        <v>392</v>
      </c>
      <c r="D12744" s="119" t="s">
        <v>1115</v>
      </c>
      <c r="E12744" s="243" t="s">
        <v>1600</v>
      </c>
      <c r="F12744" s="151"/>
    </row>
    <row r="12745" spans="2:6" s="116" customFormat="1" ht="15.75" customHeight="1">
      <c r="B12745" s="121" t="s">
        <v>1879</v>
      </c>
      <c r="C12745" s="118" t="s">
        <v>322</v>
      </c>
      <c r="D12745" s="119" t="s">
        <v>1796</v>
      </c>
      <c r="E12745" s="243" t="s">
        <v>1600</v>
      </c>
      <c r="F12745" s="151"/>
    </row>
    <row r="12746" spans="2:6" s="116" customFormat="1" ht="15.75" customHeight="1">
      <c r="B12746" s="121" t="s">
        <v>1879</v>
      </c>
      <c r="C12746" s="118" t="s">
        <v>40</v>
      </c>
      <c r="D12746" s="119" t="s">
        <v>1349</v>
      </c>
      <c r="E12746" s="243" t="s">
        <v>1600</v>
      </c>
      <c r="F12746" s="151"/>
    </row>
    <row r="12747" spans="2:6" s="116" customFormat="1" ht="15.75" customHeight="1">
      <c r="B12747" s="121" t="s">
        <v>1879</v>
      </c>
      <c r="C12747" s="118" t="s">
        <v>40</v>
      </c>
      <c r="D12747" s="119" t="s">
        <v>945</v>
      </c>
      <c r="E12747" s="243" t="s">
        <v>1600</v>
      </c>
      <c r="F12747" s="151"/>
    </row>
    <row r="12748" spans="2:6" s="116" customFormat="1" ht="15.75" customHeight="1">
      <c r="B12748" s="121" t="s">
        <v>1879</v>
      </c>
      <c r="C12748" s="118" t="s">
        <v>40</v>
      </c>
      <c r="D12748" s="119" t="s">
        <v>1218</v>
      </c>
      <c r="E12748" s="243" t="s">
        <v>1600</v>
      </c>
      <c r="F12748" s="151"/>
    </row>
    <row r="12749" spans="2:6" s="116" customFormat="1" ht="15.75" customHeight="1">
      <c r="B12749" s="121" t="s">
        <v>1879</v>
      </c>
      <c r="C12749" s="118" t="s">
        <v>40</v>
      </c>
      <c r="D12749" s="119" t="s">
        <v>43</v>
      </c>
      <c r="E12749" s="243" t="s">
        <v>1600</v>
      </c>
      <c r="F12749" s="151"/>
    </row>
    <row r="12750" spans="2:6" s="116" customFormat="1" ht="15.75" customHeight="1">
      <c r="B12750" s="121" t="s">
        <v>1879</v>
      </c>
      <c r="C12750" s="118" t="s">
        <v>40</v>
      </c>
      <c r="D12750" s="119" t="s">
        <v>180</v>
      </c>
      <c r="E12750" s="243" t="s">
        <v>1600</v>
      </c>
      <c r="F12750" s="151"/>
    </row>
    <row r="12751" spans="2:6" s="116" customFormat="1" ht="15.75" customHeight="1">
      <c r="B12751" s="121" t="s">
        <v>1879</v>
      </c>
      <c r="C12751" s="118" t="s">
        <v>2</v>
      </c>
      <c r="D12751" s="119" t="s">
        <v>182</v>
      </c>
      <c r="E12751" s="243" t="s">
        <v>1600</v>
      </c>
      <c r="F12751" s="151"/>
    </row>
    <row r="12752" spans="2:6" s="116" customFormat="1" ht="15.75" customHeight="1">
      <c r="B12752" s="121" t="s">
        <v>1879</v>
      </c>
      <c r="C12752" s="118" t="s">
        <v>28</v>
      </c>
      <c r="D12752" s="119" t="s">
        <v>181</v>
      </c>
      <c r="E12752" s="243" t="s">
        <v>1655</v>
      </c>
      <c r="F12752" s="151"/>
    </row>
    <row r="12753" spans="2:6" s="116" customFormat="1" ht="15.75" customHeight="1">
      <c r="B12753" s="121" t="s">
        <v>1879</v>
      </c>
      <c r="C12753" s="118" t="s">
        <v>40</v>
      </c>
      <c r="D12753" s="119" t="s">
        <v>180</v>
      </c>
      <c r="E12753" s="243" t="s">
        <v>1655</v>
      </c>
      <c r="F12753" s="151"/>
    </row>
    <row r="12754" spans="2:6" s="116" customFormat="1" ht="15.75" customHeight="1">
      <c r="B12754" s="121" t="s">
        <v>1879</v>
      </c>
      <c r="C12754" s="118" t="s">
        <v>40</v>
      </c>
      <c r="D12754" s="119" t="s">
        <v>180</v>
      </c>
      <c r="E12754" s="243" t="s">
        <v>1655</v>
      </c>
      <c r="F12754" s="151"/>
    </row>
    <row r="12755" spans="2:6" s="116" customFormat="1" ht="15.75" customHeight="1">
      <c r="B12755" s="121" t="s">
        <v>1879</v>
      </c>
      <c r="C12755" s="118" t="s">
        <v>40</v>
      </c>
      <c r="D12755" s="119" t="s">
        <v>43</v>
      </c>
      <c r="E12755" s="243" t="s">
        <v>1655</v>
      </c>
      <c r="F12755" s="151"/>
    </row>
    <row r="12756" spans="2:6" s="116" customFormat="1" ht="15.75" customHeight="1">
      <c r="B12756" s="121" t="s">
        <v>1879</v>
      </c>
      <c r="C12756" s="118" t="s">
        <v>40</v>
      </c>
      <c r="D12756" s="119" t="s">
        <v>180</v>
      </c>
      <c r="E12756" s="243" t="s">
        <v>1655</v>
      </c>
      <c r="F12756" s="151"/>
    </row>
    <row r="12757" spans="2:6" s="116" customFormat="1" ht="15.75" customHeight="1">
      <c r="B12757" s="121" t="s">
        <v>1879</v>
      </c>
      <c r="C12757" s="118" t="s">
        <v>956</v>
      </c>
      <c r="D12757" s="119" t="s">
        <v>1806</v>
      </c>
      <c r="E12757" s="243" t="s">
        <v>1655</v>
      </c>
      <c r="F12757" s="151"/>
    </row>
    <row r="12758" spans="2:6" s="116" customFormat="1" ht="15.75" customHeight="1">
      <c r="B12758" s="121" t="s">
        <v>1879</v>
      </c>
      <c r="C12758" s="118" t="s">
        <v>392</v>
      </c>
      <c r="D12758" s="119" t="s">
        <v>1115</v>
      </c>
      <c r="E12758" s="243" t="s">
        <v>1655</v>
      </c>
      <c r="F12758" s="151"/>
    </row>
    <row r="12759" spans="2:6" s="116" customFormat="1" ht="15.75" customHeight="1">
      <c r="B12759" s="121" t="s">
        <v>1879</v>
      </c>
      <c r="C12759" s="118" t="s">
        <v>322</v>
      </c>
      <c r="D12759" s="119" t="s">
        <v>1796</v>
      </c>
      <c r="E12759" s="243" t="s">
        <v>1655</v>
      </c>
      <c r="F12759" s="151"/>
    </row>
    <row r="12760" spans="2:6" s="116" customFormat="1" ht="15.75" customHeight="1">
      <c r="B12760" s="121" t="s">
        <v>1879</v>
      </c>
      <c r="C12760" s="118" t="s">
        <v>2</v>
      </c>
      <c r="D12760" s="119" t="s">
        <v>1880</v>
      </c>
      <c r="E12760" s="243" t="s">
        <v>1655</v>
      </c>
      <c r="F12760" s="151"/>
    </row>
    <row r="12761" spans="2:6" s="116" customFormat="1" ht="15.75" customHeight="1">
      <c r="B12761" s="121" t="s">
        <v>1882</v>
      </c>
      <c r="C12761" s="118" t="s">
        <v>40</v>
      </c>
      <c r="D12761" s="119" t="s">
        <v>43</v>
      </c>
      <c r="E12761" s="243" t="s">
        <v>1768</v>
      </c>
      <c r="F12761" s="151"/>
    </row>
    <row r="12762" spans="2:6" s="116" customFormat="1" ht="15.75" customHeight="1">
      <c r="B12762" s="121" t="s">
        <v>1882</v>
      </c>
      <c r="C12762" s="118" t="s">
        <v>40</v>
      </c>
      <c r="D12762" s="119" t="s">
        <v>180</v>
      </c>
      <c r="E12762" s="243" t="s">
        <v>1768</v>
      </c>
      <c r="F12762" s="151"/>
    </row>
    <row r="12763" spans="2:6" s="116" customFormat="1" ht="15.75" customHeight="1">
      <c r="B12763" s="121" t="s">
        <v>1882</v>
      </c>
      <c r="C12763" s="118" t="s">
        <v>40</v>
      </c>
      <c r="D12763" s="119" t="s">
        <v>1349</v>
      </c>
      <c r="E12763" s="243" t="s">
        <v>1768</v>
      </c>
      <c r="F12763" s="151"/>
    </row>
    <row r="12764" spans="2:6" s="116" customFormat="1" ht="15.75" customHeight="1">
      <c r="B12764" s="121" t="s">
        <v>1882</v>
      </c>
      <c r="C12764" s="118" t="s">
        <v>2</v>
      </c>
      <c r="D12764" s="119" t="s">
        <v>182</v>
      </c>
      <c r="E12764" s="243" t="s">
        <v>1768</v>
      </c>
      <c r="F12764" s="151"/>
    </row>
    <row r="12765" spans="2:6" s="116" customFormat="1" ht="15.75" customHeight="1">
      <c r="B12765" s="121" t="s">
        <v>1882</v>
      </c>
      <c r="C12765" s="118" t="s">
        <v>40</v>
      </c>
      <c r="D12765" s="119" t="s">
        <v>180</v>
      </c>
      <c r="E12765" s="243" t="s">
        <v>1768</v>
      </c>
      <c r="F12765" s="151"/>
    </row>
    <row r="12766" spans="2:6" s="116" customFormat="1" ht="15.75" customHeight="1">
      <c r="B12766" s="121" t="s">
        <v>1882</v>
      </c>
      <c r="C12766" s="118" t="s">
        <v>40</v>
      </c>
      <c r="D12766" s="119" t="s">
        <v>180</v>
      </c>
      <c r="E12766" s="243" t="s">
        <v>1768</v>
      </c>
      <c r="F12766" s="151"/>
    </row>
    <row r="12767" spans="2:6" s="116" customFormat="1" ht="15.75" customHeight="1">
      <c r="B12767" s="121" t="s">
        <v>1882</v>
      </c>
      <c r="C12767" s="118" t="s">
        <v>28</v>
      </c>
      <c r="D12767" s="119" t="s">
        <v>126</v>
      </c>
      <c r="E12767" s="243" t="s">
        <v>1883</v>
      </c>
      <c r="F12767" s="151"/>
    </row>
    <row r="12768" spans="2:6" s="116" customFormat="1" ht="15.75" customHeight="1">
      <c r="B12768" s="121" t="s">
        <v>1882</v>
      </c>
      <c r="C12768" s="118" t="s">
        <v>40</v>
      </c>
      <c r="D12768" s="119" t="s">
        <v>180</v>
      </c>
      <c r="E12768" s="243" t="s">
        <v>1883</v>
      </c>
      <c r="F12768" s="151"/>
    </row>
    <row r="12769" spans="2:6" s="116" customFormat="1" ht="15.75" customHeight="1">
      <c r="B12769" s="121" t="s">
        <v>1882</v>
      </c>
      <c r="C12769" s="118" t="s">
        <v>40</v>
      </c>
      <c r="D12769" s="119" t="s">
        <v>1581</v>
      </c>
      <c r="E12769" s="243" t="s">
        <v>1883</v>
      </c>
      <c r="F12769" s="151"/>
    </row>
    <row r="12770" spans="2:6" s="116" customFormat="1" ht="15.75" customHeight="1">
      <c r="B12770" s="121" t="s">
        <v>1882</v>
      </c>
      <c r="C12770" s="118" t="s">
        <v>956</v>
      </c>
      <c r="D12770" s="119" t="s">
        <v>1821</v>
      </c>
      <c r="E12770" s="243" t="s">
        <v>1883</v>
      </c>
      <c r="F12770" s="151"/>
    </row>
    <row r="12771" spans="2:6" s="116" customFormat="1" ht="15.75" customHeight="1">
      <c r="B12771" s="121" t="s">
        <v>1882</v>
      </c>
      <c r="C12771" s="118" t="s">
        <v>322</v>
      </c>
      <c r="D12771" s="119" t="s">
        <v>1796</v>
      </c>
      <c r="E12771" s="243" t="s">
        <v>1883</v>
      </c>
      <c r="F12771" s="151"/>
    </row>
    <row r="12772" spans="2:6" s="116" customFormat="1" ht="15.75" customHeight="1">
      <c r="B12772" s="121" t="s">
        <v>1882</v>
      </c>
      <c r="C12772" s="118" t="s">
        <v>40</v>
      </c>
      <c r="D12772" s="119" t="s">
        <v>180</v>
      </c>
      <c r="E12772" s="243" t="s">
        <v>1883</v>
      </c>
      <c r="F12772" s="151"/>
    </row>
    <row r="12773" spans="2:6" s="116" customFormat="1" ht="15.75" customHeight="1">
      <c r="B12773" s="121" t="s">
        <v>1882</v>
      </c>
      <c r="C12773" s="118" t="s">
        <v>40</v>
      </c>
      <c r="D12773" s="119" t="s">
        <v>1581</v>
      </c>
      <c r="E12773" s="243" t="s">
        <v>1883</v>
      </c>
      <c r="F12773" s="151"/>
    </row>
    <row r="12774" spans="2:6" s="116" customFormat="1" ht="15.75" customHeight="1">
      <c r="B12774" s="121" t="s">
        <v>1882</v>
      </c>
      <c r="C12774" s="118" t="s">
        <v>184</v>
      </c>
      <c r="D12774" s="119" t="s">
        <v>2546</v>
      </c>
      <c r="E12774" s="243" t="s">
        <v>1883</v>
      </c>
      <c r="F12774" s="151"/>
    </row>
    <row r="12775" spans="2:6" s="116" customFormat="1" ht="15.75" customHeight="1">
      <c r="B12775" s="121" t="s">
        <v>1882</v>
      </c>
      <c r="C12775" s="118" t="s">
        <v>94</v>
      </c>
      <c r="D12775" s="119" t="s">
        <v>1239</v>
      </c>
      <c r="E12775" s="243" t="s">
        <v>1883</v>
      </c>
      <c r="F12775" s="151"/>
    </row>
    <row r="12776" spans="2:6" s="116" customFormat="1" ht="15.75" customHeight="1">
      <c r="B12776" s="121" t="s">
        <v>1882</v>
      </c>
      <c r="C12776" s="118" t="s">
        <v>322</v>
      </c>
      <c r="D12776" s="119" t="s">
        <v>1796</v>
      </c>
      <c r="E12776" s="243" t="s">
        <v>1883</v>
      </c>
      <c r="F12776" s="151"/>
    </row>
    <row r="12777" spans="2:6" s="116" customFormat="1" ht="15.75" customHeight="1">
      <c r="B12777" s="121" t="s">
        <v>1882</v>
      </c>
      <c r="C12777" s="118" t="s">
        <v>956</v>
      </c>
      <c r="D12777" s="119" t="s">
        <v>1821</v>
      </c>
      <c r="E12777" s="243" t="s">
        <v>1883</v>
      </c>
      <c r="F12777" s="151"/>
    </row>
    <row r="12778" spans="2:6" s="116" customFormat="1" ht="15.75" customHeight="1">
      <c r="B12778" s="121" t="s">
        <v>1884</v>
      </c>
      <c r="C12778" s="118" t="s">
        <v>322</v>
      </c>
      <c r="D12778" s="119" t="s">
        <v>1796</v>
      </c>
      <c r="E12778" s="243" t="s">
        <v>1597</v>
      </c>
      <c r="F12778" s="151"/>
    </row>
    <row r="12779" spans="2:6" s="116" customFormat="1" ht="15.75" customHeight="1">
      <c r="B12779" s="121" t="s">
        <v>1884</v>
      </c>
      <c r="C12779" s="118" t="s">
        <v>40</v>
      </c>
      <c r="D12779" s="119" t="s">
        <v>43</v>
      </c>
      <c r="E12779" s="243" t="s">
        <v>1597</v>
      </c>
      <c r="F12779" s="151"/>
    </row>
    <row r="12780" spans="2:6" s="116" customFormat="1" ht="15.75" customHeight="1">
      <c r="B12780" s="121" t="s">
        <v>1884</v>
      </c>
      <c r="C12780" s="118" t="s">
        <v>40</v>
      </c>
      <c r="D12780" s="119" t="s">
        <v>43</v>
      </c>
      <c r="E12780" s="243" t="s">
        <v>1597</v>
      </c>
      <c r="F12780" s="151"/>
    </row>
    <row r="12781" spans="2:6" s="116" customFormat="1" ht="15.75" customHeight="1">
      <c r="B12781" s="121" t="s">
        <v>1884</v>
      </c>
      <c r="C12781" s="118" t="s">
        <v>40</v>
      </c>
      <c r="D12781" s="119" t="s">
        <v>1109</v>
      </c>
      <c r="E12781" s="243" t="s">
        <v>1597</v>
      </c>
      <c r="F12781" s="151"/>
    </row>
    <row r="12782" spans="2:6" s="116" customFormat="1" ht="15.75" customHeight="1">
      <c r="B12782" s="121" t="s">
        <v>1884</v>
      </c>
      <c r="C12782" s="118" t="s">
        <v>40</v>
      </c>
      <c r="D12782" s="119" t="s">
        <v>43</v>
      </c>
      <c r="E12782" s="243" t="s">
        <v>1597</v>
      </c>
      <c r="F12782" s="151"/>
    </row>
    <row r="12783" spans="2:6" s="116" customFormat="1" ht="15.75" customHeight="1">
      <c r="B12783" s="121" t="s">
        <v>1884</v>
      </c>
      <c r="C12783" s="118" t="s">
        <v>40</v>
      </c>
      <c r="D12783" s="119" t="s">
        <v>43</v>
      </c>
      <c r="E12783" s="243" t="s">
        <v>1597</v>
      </c>
      <c r="F12783" s="151"/>
    </row>
    <row r="12784" spans="2:6" s="116" customFormat="1" ht="15.75" customHeight="1">
      <c r="B12784" s="121" t="s">
        <v>1884</v>
      </c>
      <c r="C12784" s="118" t="s">
        <v>28</v>
      </c>
      <c r="D12784" s="119" t="s">
        <v>107</v>
      </c>
      <c r="E12784" s="243" t="s">
        <v>1597</v>
      </c>
      <c r="F12784" s="151"/>
    </row>
    <row r="12785" spans="2:6" s="116" customFormat="1" ht="15.75" customHeight="1">
      <c r="B12785" s="121" t="s">
        <v>1884</v>
      </c>
      <c r="C12785" s="118" t="s">
        <v>184</v>
      </c>
      <c r="D12785" s="119" t="s">
        <v>2562</v>
      </c>
      <c r="E12785" s="243" t="s">
        <v>1597</v>
      </c>
      <c r="F12785" s="151"/>
    </row>
    <row r="12786" spans="2:6" s="116" customFormat="1" ht="15.75" customHeight="1">
      <c r="B12786" s="121" t="s">
        <v>1884</v>
      </c>
      <c r="C12786" s="118" t="s">
        <v>28</v>
      </c>
      <c r="D12786" s="119" t="s">
        <v>1187</v>
      </c>
      <c r="E12786" s="243" t="s">
        <v>1597</v>
      </c>
      <c r="F12786" s="151"/>
    </row>
    <row r="12787" spans="2:6" s="116" customFormat="1" ht="15.75" customHeight="1">
      <c r="B12787" s="121" t="s">
        <v>1884</v>
      </c>
      <c r="C12787" s="118" t="s">
        <v>28</v>
      </c>
      <c r="D12787" s="119" t="s">
        <v>107</v>
      </c>
      <c r="E12787" s="243" t="s">
        <v>1597</v>
      </c>
      <c r="F12787" s="151"/>
    </row>
    <row r="12788" spans="2:6" s="116" customFormat="1" ht="15.75" customHeight="1">
      <c r="B12788" s="121" t="s">
        <v>1884</v>
      </c>
      <c r="C12788" s="118" t="s">
        <v>28</v>
      </c>
      <c r="D12788" s="119" t="s">
        <v>549</v>
      </c>
      <c r="E12788" s="243" t="s">
        <v>1597</v>
      </c>
      <c r="F12788" s="151"/>
    </row>
    <row r="12789" spans="2:6" s="116" customFormat="1" ht="15.75" customHeight="1">
      <c r="B12789" s="121" t="s">
        <v>1884</v>
      </c>
      <c r="C12789" s="118" t="s">
        <v>322</v>
      </c>
      <c r="D12789" s="119" t="s">
        <v>1796</v>
      </c>
      <c r="E12789" s="243" t="s">
        <v>1597</v>
      </c>
      <c r="F12789" s="151"/>
    </row>
    <row r="12790" spans="2:6" s="116" customFormat="1" ht="15.75" customHeight="1">
      <c r="B12790" s="121" t="s">
        <v>1884</v>
      </c>
      <c r="C12790" s="118" t="s">
        <v>956</v>
      </c>
      <c r="D12790" s="119" t="s">
        <v>1536</v>
      </c>
      <c r="E12790" s="243" t="s">
        <v>1600</v>
      </c>
      <c r="F12790" s="151"/>
    </row>
    <row r="12791" spans="2:6" s="116" customFormat="1" ht="15.75" customHeight="1">
      <c r="B12791" s="121" t="s">
        <v>1884</v>
      </c>
      <c r="C12791" s="118" t="s">
        <v>322</v>
      </c>
      <c r="D12791" s="119" t="s">
        <v>1796</v>
      </c>
      <c r="E12791" s="243" t="s">
        <v>1600</v>
      </c>
      <c r="F12791" s="151"/>
    </row>
    <row r="12792" spans="2:6" s="116" customFormat="1" ht="15.75" customHeight="1">
      <c r="B12792" s="121" t="s">
        <v>1884</v>
      </c>
      <c r="C12792" s="118" t="s">
        <v>40</v>
      </c>
      <c r="D12792" s="119" t="s">
        <v>180</v>
      </c>
      <c r="E12792" s="243" t="s">
        <v>1600</v>
      </c>
      <c r="F12792" s="151"/>
    </row>
    <row r="12793" spans="2:6" s="116" customFormat="1" ht="15.75" customHeight="1">
      <c r="B12793" s="121" t="s">
        <v>1884</v>
      </c>
      <c r="C12793" s="118" t="s">
        <v>40</v>
      </c>
      <c r="D12793" s="119" t="s">
        <v>1349</v>
      </c>
      <c r="E12793" s="243" t="s">
        <v>1600</v>
      </c>
      <c r="F12793" s="151"/>
    </row>
    <row r="12794" spans="2:6" s="116" customFormat="1" ht="15.75" customHeight="1">
      <c r="B12794" s="121" t="s">
        <v>1884</v>
      </c>
      <c r="C12794" s="118" t="s">
        <v>40</v>
      </c>
      <c r="D12794" s="119" t="s">
        <v>180</v>
      </c>
      <c r="E12794" s="243" t="s">
        <v>1600</v>
      </c>
      <c r="F12794" s="151"/>
    </row>
    <row r="12795" spans="2:6" s="116" customFormat="1" ht="15.75" customHeight="1">
      <c r="B12795" s="121" t="s">
        <v>1884</v>
      </c>
      <c r="C12795" s="118" t="s">
        <v>40</v>
      </c>
      <c r="D12795" s="119" t="s">
        <v>1349</v>
      </c>
      <c r="E12795" s="243" t="s">
        <v>1600</v>
      </c>
      <c r="F12795" s="151"/>
    </row>
    <row r="12796" spans="2:6" s="116" customFormat="1" ht="15.75" customHeight="1">
      <c r="B12796" s="121" t="s">
        <v>1884</v>
      </c>
      <c r="C12796" s="118" t="s">
        <v>40</v>
      </c>
      <c r="D12796" s="119" t="s">
        <v>43</v>
      </c>
      <c r="E12796" s="243" t="s">
        <v>1600</v>
      </c>
      <c r="F12796" s="151"/>
    </row>
    <row r="12797" spans="2:6" s="116" customFormat="1" ht="15.75" customHeight="1">
      <c r="B12797" s="121" t="s">
        <v>1884</v>
      </c>
      <c r="C12797" s="118" t="s">
        <v>322</v>
      </c>
      <c r="D12797" s="119" t="s">
        <v>1796</v>
      </c>
      <c r="E12797" s="243" t="s">
        <v>1600</v>
      </c>
      <c r="F12797" s="151"/>
    </row>
    <row r="12798" spans="2:6" s="116" customFormat="1" ht="15.75" customHeight="1">
      <c r="B12798" s="121" t="s">
        <v>1884</v>
      </c>
      <c r="C12798" s="118" t="s">
        <v>40</v>
      </c>
      <c r="D12798" s="119" t="s">
        <v>43</v>
      </c>
      <c r="E12798" s="243" t="s">
        <v>1600</v>
      </c>
      <c r="F12798" s="151"/>
    </row>
    <row r="12799" spans="2:6" s="116" customFormat="1" ht="15.75" customHeight="1">
      <c r="B12799" s="121" t="s">
        <v>1884</v>
      </c>
      <c r="C12799" s="118" t="s">
        <v>40</v>
      </c>
      <c r="D12799" s="119" t="s">
        <v>180</v>
      </c>
      <c r="E12799" s="243" t="s">
        <v>1600</v>
      </c>
      <c r="F12799" s="151"/>
    </row>
    <row r="12800" spans="2:6" s="116" customFormat="1" ht="15.75" customHeight="1">
      <c r="B12800" s="121" t="s">
        <v>1884</v>
      </c>
      <c r="C12800" s="118" t="s">
        <v>184</v>
      </c>
      <c r="D12800" s="119" t="s">
        <v>2550</v>
      </c>
      <c r="E12800" s="243" t="s">
        <v>1600</v>
      </c>
      <c r="F12800" s="151"/>
    </row>
    <row r="12801" spans="2:6" s="116" customFormat="1" ht="15.75" customHeight="1">
      <c r="B12801" s="121" t="s">
        <v>1884</v>
      </c>
      <c r="C12801" s="118" t="s">
        <v>40</v>
      </c>
      <c r="D12801" s="119" t="s">
        <v>43</v>
      </c>
      <c r="E12801" s="243" t="s">
        <v>1600</v>
      </c>
      <c r="F12801" s="151"/>
    </row>
    <row r="12802" spans="2:6" s="116" customFormat="1" ht="15.75" customHeight="1">
      <c r="B12802" s="121" t="s">
        <v>1884</v>
      </c>
      <c r="C12802" s="118" t="s">
        <v>40</v>
      </c>
      <c r="D12802" s="119" t="s">
        <v>43</v>
      </c>
      <c r="E12802" s="243" t="s">
        <v>1600</v>
      </c>
      <c r="F12802" s="151"/>
    </row>
    <row r="12803" spans="2:6" s="116" customFormat="1" ht="15.75" customHeight="1">
      <c r="B12803" s="121" t="s">
        <v>1884</v>
      </c>
      <c r="C12803" s="118" t="s">
        <v>94</v>
      </c>
      <c r="D12803" s="119" t="s">
        <v>1108</v>
      </c>
      <c r="E12803" s="243" t="s">
        <v>1600</v>
      </c>
      <c r="F12803" s="151"/>
    </row>
    <row r="12804" spans="2:6" s="116" customFormat="1" ht="15.75" customHeight="1">
      <c r="B12804" s="121" t="s">
        <v>1884</v>
      </c>
      <c r="C12804" s="118" t="s">
        <v>155</v>
      </c>
      <c r="D12804" s="119" t="s">
        <v>1110</v>
      </c>
      <c r="E12804" s="243" t="s">
        <v>1600</v>
      </c>
      <c r="F12804" s="151"/>
    </row>
    <row r="12805" spans="2:6" s="116" customFormat="1" ht="15.75" customHeight="1">
      <c r="B12805" s="121" t="s">
        <v>1884</v>
      </c>
      <c r="C12805" s="118" t="s">
        <v>40</v>
      </c>
      <c r="D12805" s="119" t="s">
        <v>180</v>
      </c>
      <c r="E12805" s="243" t="s">
        <v>1600</v>
      </c>
      <c r="F12805" s="151"/>
    </row>
    <row r="12806" spans="2:6" s="116" customFormat="1" ht="15.75" customHeight="1">
      <c r="B12806" s="121" t="s">
        <v>1884</v>
      </c>
      <c r="C12806" s="118" t="s">
        <v>28</v>
      </c>
      <c r="D12806" s="119" t="s">
        <v>107</v>
      </c>
      <c r="E12806" s="243" t="s">
        <v>1600</v>
      </c>
      <c r="F12806" s="151"/>
    </row>
    <row r="12807" spans="2:6" s="116" customFormat="1" ht="15.75" customHeight="1">
      <c r="B12807" s="121" t="s">
        <v>1884</v>
      </c>
      <c r="C12807" s="118" t="s">
        <v>40</v>
      </c>
      <c r="D12807" s="119" t="s">
        <v>43</v>
      </c>
      <c r="E12807" s="243" t="s">
        <v>1600</v>
      </c>
      <c r="F12807" s="151"/>
    </row>
    <row r="12808" spans="2:6" s="116" customFormat="1" ht="15.75" customHeight="1">
      <c r="B12808" s="121" t="s">
        <v>1884</v>
      </c>
      <c r="C12808" s="118" t="s">
        <v>392</v>
      </c>
      <c r="D12808" s="119" t="s">
        <v>1115</v>
      </c>
      <c r="E12808" s="243" t="s">
        <v>1600</v>
      </c>
      <c r="F12808" s="151"/>
    </row>
    <row r="12809" spans="2:6" s="116" customFormat="1" ht="15.75" customHeight="1">
      <c r="B12809" s="121" t="s">
        <v>1884</v>
      </c>
      <c r="C12809" s="118" t="s">
        <v>184</v>
      </c>
      <c r="D12809" s="119" t="s">
        <v>2562</v>
      </c>
      <c r="E12809" s="243" t="s">
        <v>1600</v>
      </c>
      <c r="F12809" s="151"/>
    </row>
    <row r="12810" spans="2:6" s="116" customFormat="1" ht="15.75" customHeight="1">
      <c r="B12810" s="121" t="s">
        <v>1884</v>
      </c>
      <c r="C12810" s="118" t="s">
        <v>28</v>
      </c>
      <c r="D12810" s="119" t="s">
        <v>181</v>
      </c>
      <c r="E12810" s="120" t="s">
        <v>1655</v>
      </c>
      <c r="F12810" s="151"/>
    </row>
    <row r="12811" spans="2:6" s="116" customFormat="1" ht="15.75" customHeight="1">
      <c r="B12811" s="121" t="s">
        <v>1884</v>
      </c>
      <c r="C12811" s="118" t="s">
        <v>40</v>
      </c>
      <c r="D12811" s="119" t="s">
        <v>43</v>
      </c>
      <c r="E12811" s="120" t="s">
        <v>1655</v>
      </c>
      <c r="F12811" s="151"/>
    </row>
    <row r="12812" spans="2:6" s="116" customFormat="1" ht="15.75" customHeight="1">
      <c r="B12812" s="121" t="s">
        <v>1884</v>
      </c>
      <c r="C12812" s="118" t="s">
        <v>155</v>
      </c>
      <c r="D12812" s="119" t="s">
        <v>1110</v>
      </c>
      <c r="E12812" s="120" t="s">
        <v>1655</v>
      </c>
      <c r="F12812" s="151"/>
    </row>
    <row r="12813" spans="2:6" s="116" customFormat="1" ht="15.75" customHeight="1">
      <c r="B12813" s="121" t="s">
        <v>1884</v>
      </c>
      <c r="C12813" s="118" t="s">
        <v>40</v>
      </c>
      <c r="D12813" s="119" t="s">
        <v>43</v>
      </c>
      <c r="E12813" s="120" t="s">
        <v>1655</v>
      </c>
      <c r="F12813" s="151"/>
    </row>
    <row r="12814" spans="2:6" s="116" customFormat="1" ht="15.75" customHeight="1">
      <c r="B12814" s="121" t="s">
        <v>1884</v>
      </c>
      <c r="C12814" s="118" t="s">
        <v>40</v>
      </c>
      <c r="D12814" s="119" t="s">
        <v>180</v>
      </c>
      <c r="E12814" s="120" t="s">
        <v>1655</v>
      </c>
      <c r="F12814" s="151"/>
    </row>
    <row r="12815" spans="2:6" s="116" customFormat="1" ht="15.75" customHeight="1">
      <c r="B12815" s="121" t="s">
        <v>1884</v>
      </c>
      <c r="C12815" s="118" t="s">
        <v>40</v>
      </c>
      <c r="D12815" s="119" t="s">
        <v>1109</v>
      </c>
      <c r="E12815" s="120" t="s">
        <v>1655</v>
      </c>
      <c r="F12815" s="151"/>
    </row>
    <row r="12816" spans="2:6" s="116" customFormat="1" ht="15.75" customHeight="1">
      <c r="B12816" s="121" t="s">
        <v>1884</v>
      </c>
      <c r="C12816" s="118" t="s">
        <v>40</v>
      </c>
      <c r="D12816" s="119" t="s">
        <v>180</v>
      </c>
      <c r="E12816" s="120" t="s">
        <v>1655</v>
      </c>
      <c r="F12816" s="151"/>
    </row>
    <row r="12817" spans="2:6" s="116" customFormat="1" ht="15.75" customHeight="1">
      <c r="B12817" s="121" t="s">
        <v>1884</v>
      </c>
      <c r="C12817" s="118" t="s">
        <v>40</v>
      </c>
      <c r="D12817" s="119" t="s">
        <v>180</v>
      </c>
      <c r="E12817" s="120" t="s">
        <v>1655</v>
      </c>
      <c r="F12817" s="151"/>
    </row>
    <row r="12818" spans="2:6" s="116" customFormat="1" ht="15.75" customHeight="1">
      <c r="B12818" s="121" t="s">
        <v>1884</v>
      </c>
      <c r="C12818" s="118" t="s">
        <v>40</v>
      </c>
      <c r="D12818" s="119" t="s">
        <v>180</v>
      </c>
      <c r="E12818" s="120" t="s">
        <v>1655</v>
      </c>
      <c r="F12818" s="151"/>
    </row>
    <row r="12819" spans="2:6" s="116" customFormat="1" ht="15.75" customHeight="1">
      <c r="B12819" s="121" t="s">
        <v>1884</v>
      </c>
      <c r="C12819" s="118" t="s">
        <v>322</v>
      </c>
      <c r="D12819" s="119" t="s">
        <v>1796</v>
      </c>
      <c r="E12819" s="120" t="s">
        <v>1655</v>
      </c>
      <c r="F12819" s="151"/>
    </row>
    <row r="12820" spans="2:6" s="116" customFormat="1" ht="15.75" customHeight="1">
      <c r="B12820" s="121" t="s">
        <v>1885</v>
      </c>
      <c r="C12820" s="118" t="s">
        <v>28</v>
      </c>
      <c r="D12820" s="119" t="s">
        <v>1287</v>
      </c>
      <c r="E12820" s="243" t="s">
        <v>1597</v>
      </c>
      <c r="F12820" s="151"/>
    </row>
    <row r="12821" spans="2:6" s="116" customFormat="1" ht="15.75" customHeight="1">
      <c r="B12821" s="121" t="s">
        <v>1885</v>
      </c>
      <c r="C12821" s="118" t="s">
        <v>40</v>
      </c>
      <c r="D12821" s="119" t="s">
        <v>43</v>
      </c>
      <c r="E12821" s="243" t="s">
        <v>1597</v>
      </c>
      <c r="F12821" s="151"/>
    </row>
    <row r="12822" spans="2:6" s="116" customFormat="1" ht="15.75" customHeight="1">
      <c r="B12822" s="121" t="s">
        <v>1885</v>
      </c>
      <c r="C12822" s="118" t="s">
        <v>40</v>
      </c>
      <c r="D12822" s="119" t="s">
        <v>43</v>
      </c>
      <c r="E12822" s="243" t="s">
        <v>1597</v>
      </c>
      <c r="F12822" s="151"/>
    </row>
    <row r="12823" spans="2:6" s="116" customFormat="1" ht="15.75" customHeight="1">
      <c r="B12823" s="121" t="s">
        <v>1885</v>
      </c>
      <c r="C12823" s="118" t="s">
        <v>40</v>
      </c>
      <c r="D12823" s="119" t="s">
        <v>945</v>
      </c>
      <c r="E12823" s="243" t="s">
        <v>1597</v>
      </c>
      <c r="F12823" s="151"/>
    </row>
    <row r="12824" spans="2:6" s="116" customFormat="1" ht="15.75" customHeight="1">
      <c r="B12824" s="121" t="s">
        <v>1885</v>
      </c>
      <c r="C12824" s="118" t="s">
        <v>28</v>
      </c>
      <c r="D12824" s="119" t="s">
        <v>107</v>
      </c>
      <c r="E12824" s="243" t="s">
        <v>1597</v>
      </c>
      <c r="F12824" s="151"/>
    </row>
    <row r="12825" spans="2:6" s="116" customFormat="1" ht="15.75" customHeight="1">
      <c r="B12825" s="121" t="s">
        <v>1885</v>
      </c>
      <c r="C12825" s="118" t="s">
        <v>28</v>
      </c>
      <c r="D12825" s="119" t="s">
        <v>549</v>
      </c>
      <c r="E12825" s="243" t="s">
        <v>1597</v>
      </c>
      <c r="F12825" s="151"/>
    </row>
    <row r="12826" spans="2:6" s="116" customFormat="1" ht="15.75" customHeight="1">
      <c r="B12826" s="121" t="s">
        <v>1885</v>
      </c>
      <c r="C12826" s="118" t="s">
        <v>28</v>
      </c>
      <c r="D12826" s="119" t="s">
        <v>107</v>
      </c>
      <c r="E12826" s="243" t="s">
        <v>1597</v>
      </c>
      <c r="F12826" s="151"/>
    </row>
    <row r="12827" spans="2:6" s="116" customFormat="1" ht="15.75" customHeight="1">
      <c r="B12827" s="121" t="s">
        <v>1885</v>
      </c>
      <c r="C12827" s="118" t="s">
        <v>322</v>
      </c>
      <c r="D12827" s="119" t="s">
        <v>1796</v>
      </c>
      <c r="E12827" s="243" t="s">
        <v>1597</v>
      </c>
      <c r="F12827" s="151"/>
    </row>
    <row r="12828" spans="2:6" s="116" customFormat="1" ht="15.75" customHeight="1">
      <c r="B12828" s="121" t="s">
        <v>1885</v>
      </c>
      <c r="C12828" s="118" t="s">
        <v>956</v>
      </c>
      <c r="D12828" s="119" t="s">
        <v>1821</v>
      </c>
      <c r="E12828" s="243" t="s">
        <v>1597</v>
      </c>
      <c r="F12828" s="151"/>
    </row>
    <row r="12829" spans="2:6" s="116" customFormat="1" ht="15.75" customHeight="1">
      <c r="B12829" s="121" t="s">
        <v>1885</v>
      </c>
      <c r="C12829" s="118" t="s">
        <v>40</v>
      </c>
      <c r="D12829" s="119" t="s">
        <v>1349</v>
      </c>
      <c r="E12829" s="243" t="s">
        <v>1600</v>
      </c>
      <c r="F12829" s="151"/>
    </row>
    <row r="12830" spans="2:6" s="116" customFormat="1" ht="15.75" customHeight="1">
      <c r="B12830" s="121" t="s">
        <v>1885</v>
      </c>
      <c r="C12830" s="118" t="s">
        <v>2</v>
      </c>
      <c r="D12830" s="119" t="s">
        <v>1403</v>
      </c>
      <c r="E12830" s="243" t="s">
        <v>1600</v>
      </c>
      <c r="F12830" s="151"/>
    </row>
    <row r="12831" spans="2:6" s="116" customFormat="1" ht="15.75" customHeight="1">
      <c r="B12831" s="121" t="s">
        <v>1885</v>
      </c>
      <c r="C12831" s="118" t="s">
        <v>94</v>
      </c>
      <c r="D12831" s="119" t="s">
        <v>1108</v>
      </c>
      <c r="E12831" s="243" t="s">
        <v>1600</v>
      </c>
      <c r="F12831" s="151"/>
    </row>
    <row r="12832" spans="2:6" s="116" customFormat="1" ht="15.75" customHeight="1">
      <c r="B12832" s="121" t="s">
        <v>1885</v>
      </c>
      <c r="C12832" s="118" t="s">
        <v>28</v>
      </c>
      <c r="D12832" s="119" t="s">
        <v>549</v>
      </c>
      <c r="E12832" s="243" t="s">
        <v>1600</v>
      </c>
      <c r="F12832" s="151"/>
    </row>
    <row r="12833" spans="2:6" s="116" customFormat="1" ht="15.75" customHeight="1">
      <c r="B12833" s="121" t="s">
        <v>1885</v>
      </c>
      <c r="C12833" s="118" t="s">
        <v>322</v>
      </c>
      <c r="D12833" s="119" t="s">
        <v>1796</v>
      </c>
      <c r="E12833" s="243" t="s">
        <v>1600</v>
      </c>
      <c r="F12833" s="151"/>
    </row>
    <row r="12834" spans="2:6" s="116" customFormat="1" ht="15.75" customHeight="1">
      <c r="B12834" s="121" t="s">
        <v>1885</v>
      </c>
      <c r="C12834" s="118" t="s">
        <v>40</v>
      </c>
      <c r="D12834" s="119" t="s">
        <v>43</v>
      </c>
      <c r="E12834" s="243" t="s">
        <v>1600</v>
      </c>
      <c r="F12834" s="151"/>
    </row>
    <row r="12835" spans="2:6" s="116" customFormat="1" ht="15.75" customHeight="1">
      <c r="B12835" s="121" t="s">
        <v>1885</v>
      </c>
      <c r="C12835" s="118" t="s">
        <v>94</v>
      </c>
      <c r="D12835" s="119" t="s">
        <v>1108</v>
      </c>
      <c r="E12835" s="243" t="s">
        <v>1600</v>
      </c>
      <c r="F12835" s="151"/>
    </row>
    <row r="12836" spans="2:6" s="116" customFormat="1" ht="15.75" customHeight="1">
      <c r="B12836" s="121" t="s">
        <v>1885</v>
      </c>
      <c r="C12836" s="118" t="s">
        <v>392</v>
      </c>
      <c r="D12836" s="119" t="s">
        <v>1115</v>
      </c>
      <c r="E12836" s="243" t="s">
        <v>1600</v>
      </c>
      <c r="F12836" s="151"/>
    </row>
    <row r="12837" spans="2:6" s="116" customFormat="1" ht="15.75" customHeight="1">
      <c r="B12837" s="121" t="s">
        <v>1885</v>
      </c>
      <c r="C12837" s="118" t="s">
        <v>40</v>
      </c>
      <c r="D12837" s="119" t="s">
        <v>180</v>
      </c>
      <c r="E12837" s="243" t="s">
        <v>1655</v>
      </c>
      <c r="F12837" s="151"/>
    </row>
    <row r="12838" spans="2:6" s="116" customFormat="1" ht="15.75" customHeight="1">
      <c r="B12838" s="121" t="s">
        <v>1885</v>
      </c>
      <c r="C12838" s="118" t="s">
        <v>40</v>
      </c>
      <c r="D12838" s="119" t="s">
        <v>43</v>
      </c>
      <c r="E12838" s="243" t="s">
        <v>1655</v>
      </c>
      <c r="F12838" s="151"/>
    </row>
    <row r="12839" spans="2:6" s="116" customFormat="1" ht="15.75" customHeight="1">
      <c r="B12839" s="121" t="s">
        <v>1885</v>
      </c>
      <c r="C12839" s="118" t="s">
        <v>40</v>
      </c>
      <c r="D12839" s="119" t="s">
        <v>43</v>
      </c>
      <c r="E12839" s="243" t="s">
        <v>1655</v>
      </c>
      <c r="F12839" s="151"/>
    </row>
    <row r="12840" spans="2:6" s="116" customFormat="1" ht="15.75" customHeight="1">
      <c r="B12840" s="121" t="s">
        <v>1885</v>
      </c>
      <c r="C12840" s="118" t="s">
        <v>66</v>
      </c>
      <c r="D12840" s="119" t="s">
        <v>1845</v>
      </c>
      <c r="E12840" s="243" t="s">
        <v>1655</v>
      </c>
      <c r="F12840" s="151"/>
    </row>
    <row r="12841" spans="2:6" s="116" customFormat="1" ht="15.75" customHeight="1">
      <c r="B12841" s="121" t="s">
        <v>1885</v>
      </c>
      <c r="C12841" s="118" t="s">
        <v>322</v>
      </c>
      <c r="D12841" s="119" t="s">
        <v>1805</v>
      </c>
      <c r="E12841" s="243" t="s">
        <v>1655</v>
      </c>
      <c r="F12841" s="151"/>
    </row>
    <row r="12842" spans="2:6" s="116" customFormat="1" ht="15.75" customHeight="1">
      <c r="B12842" s="121" t="s">
        <v>1885</v>
      </c>
      <c r="C12842" s="118" t="s">
        <v>40</v>
      </c>
      <c r="D12842" s="119" t="s">
        <v>180</v>
      </c>
      <c r="E12842" s="243" t="s">
        <v>1655</v>
      </c>
      <c r="F12842" s="151"/>
    </row>
    <row r="12843" spans="2:6" s="116" customFormat="1" ht="15.75" customHeight="1">
      <c r="B12843" s="121" t="s">
        <v>1885</v>
      </c>
      <c r="C12843" s="118" t="s">
        <v>2</v>
      </c>
      <c r="D12843" s="119" t="s">
        <v>182</v>
      </c>
      <c r="E12843" s="243" t="s">
        <v>1655</v>
      </c>
      <c r="F12843" s="151"/>
    </row>
    <row r="12844" spans="2:6" s="116" customFormat="1" ht="15.75" customHeight="1">
      <c r="B12844" s="121" t="s">
        <v>1885</v>
      </c>
      <c r="C12844" s="118" t="s">
        <v>184</v>
      </c>
      <c r="D12844" s="119" t="s">
        <v>2561</v>
      </c>
      <c r="E12844" s="243" t="s">
        <v>1655</v>
      </c>
      <c r="F12844" s="151"/>
    </row>
    <row r="12845" spans="2:6" s="116" customFormat="1" ht="15.75" customHeight="1">
      <c r="B12845" s="121" t="s">
        <v>1885</v>
      </c>
      <c r="C12845" s="118" t="s">
        <v>2</v>
      </c>
      <c r="D12845" s="119" t="s">
        <v>182</v>
      </c>
      <c r="E12845" s="243" t="s">
        <v>1655</v>
      </c>
      <c r="F12845" s="151"/>
    </row>
    <row r="12846" spans="2:6" s="116" customFormat="1" ht="15.75" customHeight="1">
      <c r="B12846" s="121" t="s">
        <v>1885</v>
      </c>
      <c r="C12846" s="118" t="s">
        <v>40</v>
      </c>
      <c r="D12846" s="119" t="s">
        <v>1184</v>
      </c>
      <c r="E12846" s="243" t="s">
        <v>1655</v>
      </c>
      <c r="F12846" s="151"/>
    </row>
    <row r="12847" spans="2:6" s="116" customFormat="1" ht="15.75" customHeight="1">
      <c r="B12847" s="121" t="s">
        <v>1885</v>
      </c>
      <c r="C12847" s="118" t="s">
        <v>40</v>
      </c>
      <c r="D12847" s="119" t="s">
        <v>180</v>
      </c>
      <c r="E12847" s="243" t="s">
        <v>1655</v>
      </c>
      <c r="F12847" s="151"/>
    </row>
    <row r="12848" spans="2:6" s="116" customFormat="1" ht="15.75" customHeight="1">
      <c r="B12848" s="121" t="s">
        <v>1885</v>
      </c>
      <c r="C12848" s="118" t="s">
        <v>28</v>
      </c>
      <c r="D12848" s="119" t="s">
        <v>1187</v>
      </c>
      <c r="E12848" s="243" t="s">
        <v>1655</v>
      </c>
      <c r="F12848" s="151"/>
    </row>
    <row r="12849" spans="2:6" s="116" customFormat="1" ht="15.75" customHeight="1">
      <c r="B12849" s="121" t="s">
        <v>1885</v>
      </c>
      <c r="C12849" s="118" t="s">
        <v>2</v>
      </c>
      <c r="D12849" s="119" t="s">
        <v>182</v>
      </c>
      <c r="E12849" s="243" t="s">
        <v>1655</v>
      </c>
      <c r="F12849" s="151"/>
    </row>
    <row r="12850" spans="2:6" s="116" customFormat="1" ht="15.75" customHeight="1">
      <c r="B12850" s="121" t="s">
        <v>1885</v>
      </c>
      <c r="C12850" s="118" t="s">
        <v>155</v>
      </c>
      <c r="D12850" s="119" t="s">
        <v>1875</v>
      </c>
      <c r="E12850" s="243" t="s">
        <v>1655</v>
      </c>
      <c r="F12850" s="151"/>
    </row>
    <row r="12851" spans="2:6" s="116" customFormat="1" ht="15.75" customHeight="1">
      <c r="B12851" s="121" t="s">
        <v>1885</v>
      </c>
      <c r="C12851" s="118" t="s">
        <v>28</v>
      </c>
      <c r="D12851" s="119" t="s">
        <v>107</v>
      </c>
      <c r="E12851" s="243" t="s">
        <v>1655</v>
      </c>
      <c r="F12851" s="151"/>
    </row>
    <row r="12852" spans="2:6" s="116" customFormat="1" ht="15.75" customHeight="1">
      <c r="B12852" s="121" t="s">
        <v>1886</v>
      </c>
      <c r="C12852" s="118" t="s">
        <v>40</v>
      </c>
      <c r="D12852" s="119" t="s">
        <v>43</v>
      </c>
      <c r="E12852" s="243" t="s">
        <v>1655</v>
      </c>
      <c r="F12852" s="151"/>
    </row>
    <row r="12853" spans="2:6" s="116" customFormat="1" ht="15.75" customHeight="1">
      <c r="B12853" s="121" t="s">
        <v>1886</v>
      </c>
      <c r="C12853" s="118" t="s">
        <v>40</v>
      </c>
      <c r="D12853" s="119" t="s">
        <v>180</v>
      </c>
      <c r="E12853" s="243" t="s">
        <v>1655</v>
      </c>
      <c r="F12853" s="151"/>
    </row>
    <row r="12854" spans="2:6" s="116" customFormat="1" ht="15.75" customHeight="1">
      <c r="B12854" s="121" t="s">
        <v>1886</v>
      </c>
      <c r="C12854" s="118" t="s">
        <v>1318</v>
      </c>
      <c r="D12854" s="119" t="s">
        <v>30</v>
      </c>
      <c r="E12854" s="243" t="s">
        <v>1655</v>
      </c>
      <c r="F12854" s="151"/>
    </row>
    <row r="12855" spans="2:6" s="116" customFormat="1" ht="15.75" customHeight="1">
      <c r="B12855" s="121" t="s">
        <v>1886</v>
      </c>
      <c r="C12855" s="118" t="s">
        <v>1318</v>
      </c>
      <c r="D12855" s="119" t="s">
        <v>1187</v>
      </c>
      <c r="E12855" s="243" t="s">
        <v>1655</v>
      </c>
      <c r="F12855" s="151"/>
    </row>
    <row r="12856" spans="2:6" s="116" customFormat="1" ht="15.75" customHeight="1">
      <c r="B12856" s="121" t="s">
        <v>1886</v>
      </c>
      <c r="C12856" s="118" t="s">
        <v>40</v>
      </c>
      <c r="D12856" s="119" t="s">
        <v>180</v>
      </c>
      <c r="E12856" s="243" t="s">
        <v>1655</v>
      </c>
      <c r="F12856" s="151"/>
    </row>
    <row r="12857" spans="2:6" s="116" customFormat="1" ht="15.75" customHeight="1">
      <c r="B12857" s="121" t="s">
        <v>1886</v>
      </c>
      <c r="C12857" s="118" t="s">
        <v>40</v>
      </c>
      <c r="D12857" s="119" t="s">
        <v>43</v>
      </c>
      <c r="E12857" s="243" t="s">
        <v>1655</v>
      </c>
      <c r="F12857" s="151"/>
    </row>
    <row r="12858" spans="2:6" s="116" customFormat="1" ht="15.75" customHeight="1">
      <c r="B12858" s="121" t="s">
        <v>1886</v>
      </c>
      <c r="C12858" s="118" t="s">
        <v>40</v>
      </c>
      <c r="D12858" s="119" t="s">
        <v>180</v>
      </c>
      <c r="E12858" s="243" t="s">
        <v>1655</v>
      </c>
      <c r="F12858" s="151"/>
    </row>
    <row r="12859" spans="2:6" s="116" customFormat="1" ht="15.75" customHeight="1">
      <c r="B12859" s="121" t="s">
        <v>1886</v>
      </c>
      <c r="C12859" s="118" t="s">
        <v>66</v>
      </c>
      <c r="D12859" s="119" t="s">
        <v>1845</v>
      </c>
      <c r="E12859" s="243" t="s">
        <v>1655</v>
      </c>
      <c r="F12859" s="151"/>
    </row>
    <row r="12860" spans="2:6" s="116" customFormat="1" ht="15.75" customHeight="1">
      <c r="B12860" s="121" t="s">
        <v>1886</v>
      </c>
      <c r="C12860" s="118" t="s">
        <v>66</v>
      </c>
      <c r="D12860" s="119" t="s">
        <v>1845</v>
      </c>
      <c r="E12860" s="243" t="s">
        <v>1655</v>
      </c>
      <c r="F12860" s="151"/>
    </row>
    <row r="12861" spans="2:6" s="116" customFormat="1" ht="15.75" customHeight="1">
      <c r="B12861" s="121" t="s">
        <v>1886</v>
      </c>
      <c r="C12861" s="118" t="s">
        <v>40</v>
      </c>
      <c r="D12861" s="119" t="s">
        <v>43</v>
      </c>
      <c r="E12861" s="243" t="s">
        <v>1655</v>
      </c>
      <c r="F12861" s="151"/>
    </row>
    <row r="12862" spans="2:6" s="116" customFormat="1" ht="15.75" customHeight="1">
      <c r="B12862" s="121" t="s">
        <v>1886</v>
      </c>
      <c r="C12862" s="118" t="s">
        <v>28</v>
      </c>
      <c r="D12862" s="119" t="s">
        <v>30</v>
      </c>
      <c r="E12862" s="243" t="s">
        <v>1655</v>
      </c>
      <c r="F12862" s="151"/>
    </row>
    <row r="12863" spans="2:6" s="116" customFormat="1" ht="15.75" customHeight="1">
      <c r="B12863" s="121" t="s">
        <v>1886</v>
      </c>
      <c r="C12863" s="118" t="s">
        <v>40</v>
      </c>
      <c r="D12863" s="119" t="s">
        <v>1847</v>
      </c>
      <c r="E12863" s="243" t="s">
        <v>1655</v>
      </c>
      <c r="F12863" s="151"/>
    </row>
    <row r="12864" spans="2:6" s="116" customFormat="1" ht="15.75" customHeight="1">
      <c r="B12864" s="121" t="s">
        <v>1886</v>
      </c>
      <c r="C12864" s="118" t="s">
        <v>28</v>
      </c>
      <c r="D12864" s="119" t="s">
        <v>549</v>
      </c>
      <c r="E12864" s="243" t="s">
        <v>1655</v>
      </c>
      <c r="F12864" s="151"/>
    </row>
    <row r="12865" spans="2:6" s="116" customFormat="1" ht="15.75" customHeight="1">
      <c r="B12865" s="121" t="s">
        <v>1886</v>
      </c>
      <c r="C12865" s="118" t="s">
        <v>40</v>
      </c>
      <c r="D12865" s="119" t="s">
        <v>1328</v>
      </c>
      <c r="E12865" s="243" t="s">
        <v>1655</v>
      </c>
      <c r="F12865" s="151"/>
    </row>
    <row r="12866" spans="2:6" s="116" customFormat="1" ht="15.75" customHeight="1">
      <c r="B12866" s="121" t="s">
        <v>1886</v>
      </c>
      <c r="C12866" s="118" t="s">
        <v>40</v>
      </c>
      <c r="D12866" s="119" t="s">
        <v>1121</v>
      </c>
      <c r="E12866" s="243" t="s">
        <v>1655</v>
      </c>
      <c r="F12866" s="151"/>
    </row>
    <row r="12867" spans="2:6" s="116" customFormat="1" ht="15.75" customHeight="1">
      <c r="B12867" s="121" t="s">
        <v>1886</v>
      </c>
      <c r="C12867" s="118" t="s">
        <v>392</v>
      </c>
      <c r="D12867" s="119" t="s">
        <v>1115</v>
      </c>
      <c r="E12867" s="243" t="s">
        <v>1655</v>
      </c>
      <c r="F12867" s="151"/>
    </row>
    <row r="12868" spans="2:6" s="116" customFormat="1" ht="15.75" customHeight="1">
      <c r="B12868" s="121" t="s">
        <v>1886</v>
      </c>
      <c r="C12868" s="118" t="s">
        <v>184</v>
      </c>
      <c r="D12868" s="119" t="s">
        <v>2544</v>
      </c>
      <c r="E12868" s="243" t="s">
        <v>1655</v>
      </c>
      <c r="F12868" s="151"/>
    </row>
    <row r="12869" spans="2:6" s="116" customFormat="1" ht="15.75" customHeight="1">
      <c r="B12869" s="121" t="s">
        <v>1886</v>
      </c>
      <c r="C12869" s="118" t="s">
        <v>322</v>
      </c>
      <c r="D12869" s="119" t="s">
        <v>1796</v>
      </c>
      <c r="E12869" s="243" t="s">
        <v>1655</v>
      </c>
      <c r="F12869" s="151"/>
    </row>
    <row r="12870" spans="2:6" s="116" customFormat="1" ht="15.75" customHeight="1">
      <c r="B12870" s="121" t="s">
        <v>1886</v>
      </c>
      <c r="C12870" s="118" t="s">
        <v>2</v>
      </c>
      <c r="D12870" s="119" t="s">
        <v>1887</v>
      </c>
      <c r="E12870" s="243" t="s">
        <v>1600</v>
      </c>
      <c r="F12870" s="151"/>
    </row>
    <row r="12871" spans="2:6" s="116" customFormat="1" ht="15.75" customHeight="1">
      <c r="B12871" s="121" t="s">
        <v>1886</v>
      </c>
      <c r="C12871" s="118" t="s">
        <v>2</v>
      </c>
      <c r="D12871" s="119" t="s">
        <v>182</v>
      </c>
      <c r="E12871" s="243" t="s">
        <v>1600</v>
      </c>
      <c r="F12871" s="151"/>
    </row>
    <row r="12872" spans="2:6" s="116" customFormat="1" ht="15.75" customHeight="1">
      <c r="B12872" s="121" t="s">
        <v>1886</v>
      </c>
      <c r="C12872" s="118" t="s">
        <v>40</v>
      </c>
      <c r="D12872" s="119" t="s">
        <v>180</v>
      </c>
      <c r="E12872" s="243" t="s">
        <v>1600</v>
      </c>
      <c r="F12872" s="151"/>
    </row>
    <row r="12873" spans="2:6" s="116" customFormat="1" ht="15.75" customHeight="1">
      <c r="B12873" s="121" t="s">
        <v>1886</v>
      </c>
      <c r="C12873" s="118" t="s">
        <v>28</v>
      </c>
      <c r="D12873" s="119" t="s">
        <v>1187</v>
      </c>
      <c r="E12873" s="243" t="s">
        <v>1600</v>
      </c>
      <c r="F12873" s="151"/>
    </row>
    <row r="12874" spans="2:6" s="116" customFormat="1" ht="15.75" customHeight="1">
      <c r="B12874" s="121" t="s">
        <v>1886</v>
      </c>
      <c r="C12874" s="118" t="s">
        <v>322</v>
      </c>
      <c r="D12874" s="119" t="s">
        <v>1796</v>
      </c>
      <c r="E12874" s="243" t="s">
        <v>1600</v>
      </c>
      <c r="F12874" s="151"/>
    </row>
    <row r="12875" spans="2:6" s="116" customFormat="1" ht="15.75" customHeight="1">
      <c r="B12875" s="121" t="s">
        <v>1886</v>
      </c>
      <c r="C12875" s="118" t="s">
        <v>2</v>
      </c>
      <c r="D12875" s="119" t="s">
        <v>182</v>
      </c>
      <c r="E12875" s="243" t="s">
        <v>1600</v>
      </c>
      <c r="F12875" s="151"/>
    </row>
    <row r="12876" spans="2:6" s="116" customFormat="1" ht="15.75" customHeight="1">
      <c r="B12876" s="121" t="s">
        <v>1886</v>
      </c>
      <c r="C12876" s="118" t="s">
        <v>2</v>
      </c>
      <c r="D12876" s="119" t="s">
        <v>1403</v>
      </c>
      <c r="E12876" s="243" t="s">
        <v>1600</v>
      </c>
      <c r="F12876" s="151"/>
    </row>
    <row r="12877" spans="2:6" s="116" customFormat="1" ht="15.75" customHeight="1">
      <c r="B12877" s="121" t="s">
        <v>1886</v>
      </c>
      <c r="C12877" s="118" t="s">
        <v>322</v>
      </c>
      <c r="D12877" s="119" t="s">
        <v>1796</v>
      </c>
      <c r="E12877" s="243" t="s">
        <v>1600</v>
      </c>
      <c r="F12877" s="151"/>
    </row>
    <row r="12878" spans="2:6" s="116" customFormat="1" ht="15.75" customHeight="1">
      <c r="B12878" s="121" t="s">
        <v>1886</v>
      </c>
      <c r="C12878" s="118" t="s">
        <v>40</v>
      </c>
      <c r="D12878" s="119" t="s">
        <v>180</v>
      </c>
      <c r="E12878" s="243" t="s">
        <v>1607</v>
      </c>
      <c r="F12878" s="151"/>
    </row>
    <row r="12879" spans="2:6" s="116" customFormat="1" ht="15.75" customHeight="1">
      <c r="B12879" s="121" t="s">
        <v>1886</v>
      </c>
      <c r="C12879" s="118" t="s">
        <v>392</v>
      </c>
      <c r="D12879" s="119" t="s">
        <v>1167</v>
      </c>
      <c r="E12879" s="243" t="s">
        <v>1607</v>
      </c>
      <c r="F12879" s="151"/>
    </row>
    <row r="12880" spans="2:6" s="116" customFormat="1" ht="15.75" customHeight="1">
      <c r="B12880" s="121" t="s">
        <v>1886</v>
      </c>
      <c r="C12880" s="118" t="s">
        <v>322</v>
      </c>
      <c r="D12880" s="119" t="s">
        <v>1796</v>
      </c>
      <c r="E12880" s="243" t="s">
        <v>1607</v>
      </c>
      <c r="F12880" s="151"/>
    </row>
    <row r="12881" spans="2:6" s="116" customFormat="1" ht="15.75" customHeight="1">
      <c r="B12881" s="121" t="s">
        <v>1886</v>
      </c>
      <c r="C12881" s="118" t="s">
        <v>40</v>
      </c>
      <c r="D12881" s="119" t="s">
        <v>180</v>
      </c>
      <c r="E12881" s="243" t="s">
        <v>1607</v>
      </c>
      <c r="F12881" s="151"/>
    </row>
    <row r="12882" spans="2:6" s="116" customFormat="1" ht="15.75" customHeight="1">
      <c r="B12882" s="121" t="s">
        <v>1886</v>
      </c>
      <c r="C12882" s="118" t="s">
        <v>40</v>
      </c>
      <c r="D12882" s="119" t="s">
        <v>1556</v>
      </c>
      <c r="E12882" s="243" t="s">
        <v>1607</v>
      </c>
      <c r="F12882" s="151"/>
    </row>
    <row r="12883" spans="2:6" s="116" customFormat="1" ht="15.75" customHeight="1">
      <c r="B12883" s="121" t="s">
        <v>1886</v>
      </c>
      <c r="C12883" s="118" t="s">
        <v>40</v>
      </c>
      <c r="D12883" s="119" t="s">
        <v>180</v>
      </c>
      <c r="E12883" s="243" t="s">
        <v>1607</v>
      </c>
      <c r="F12883" s="151"/>
    </row>
    <row r="12884" spans="2:6" s="116" customFormat="1" ht="15.75" customHeight="1">
      <c r="B12884" s="121" t="s">
        <v>1886</v>
      </c>
      <c r="C12884" s="118" t="s">
        <v>40</v>
      </c>
      <c r="D12884" s="119" t="s">
        <v>1556</v>
      </c>
      <c r="E12884" s="243" t="s">
        <v>1607</v>
      </c>
      <c r="F12884" s="151"/>
    </row>
    <row r="12885" spans="2:6" s="116" customFormat="1" ht="15.75" customHeight="1">
      <c r="B12885" s="121" t="s">
        <v>1886</v>
      </c>
      <c r="C12885" s="118" t="s">
        <v>40</v>
      </c>
      <c r="D12885" s="119" t="s">
        <v>178</v>
      </c>
      <c r="E12885" s="243" t="s">
        <v>1607</v>
      </c>
      <c r="F12885" s="151"/>
    </row>
    <row r="12886" spans="2:6" s="116" customFormat="1" ht="15.75" customHeight="1">
      <c r="B12886" s="121" t="s">
        <v>1886</v>
      </c>
      <c r="C12886" s="118" t="s">
        <v>28</v>
      </c>
      <c r="D12886" s="119" t="s">
        <v>30</v>
      </c>
      <c r="E12886" s="243" t="s">
        <v>1607</v>
      </c>
      <c r="F12886" s="151"/>
    </row>
    <row r="12887" spans="2:6" s="116" customFormat="1" ht="15.75" customHeight="1">
      <c r="B12887" s="121" t="s">
        <v>1886</v>
      </c>
      <c r="C12887" s="118" t="s">
        <v>322</v>
      </c>
      <c r="D12887" s="119" t="s">
        <v>1796</v>
      </c>
      <c r="E12887" s="243" t="s">
        <v>1607</v>
      </c>
      <c r="F12887" s="151"/>
    </row>
    <row r="12888" spans="2:6" s="116" customFormat="1" ht="15.75" customHeight="1">
      <c r="B12888" s="121" t="s">
        <v>1888</v>
      </c>
      <c r="C12888" s="118" t="s">
        <v>40</v>
      </c>
      <c r="D12888" s="119" t="s">
        <v>1328</v>
      </c>
      <c r="E12888" s="243" t="s">
        <v>1723</v>
      </c>
      <c r="F12888" s="151"/>
    </row>
    <row r="12889" spans="2:6" s="116" customFormat="1" ht="15.75" customHeight="1">
      <c r="B12889" s="121" t="s">
        <v>1888</v>
      </c>
      <c r="C12889" s="118" t="s">
        <v>18</v>
      </c>
      <c r="D12889" s="119" t="s">
        <v>1889</v>
      </c>
      <c r="E12889" s="243" t="s">
        <v>1723</v>
      </c>
      <c r="F12889" s="151"/>
    </row>
    <row r="12890" spans="2:6" s="116" customFormat="1" ht="15.75" customHeight="1">
      <c r="B12890" s="121" t="s">
        <v>1888</v>
      </c>
      <c r="C12890" s="118" t="s">
        <v>40</v>
      </c>
      <c r="D12890" s="119" t="s">
        <v>180</v>
      </c>
      <c r="E12890" s="243" t="s">
        <v>1723</v>
      </c>
      <c r="F12890" s="151"/>
    </row>
    <row r="12891" spans="2:6" s="116" customFormat="1" ht="15.75" customHeight="1">
      <c r="B12891" s="121" t="s">
        <v>1888</v>
      </c>
      <c r="C12891" s="118" t="s">
        <v>28</v>
      </c>
      <c r="D12891" s="119" t="s">
        <v>1287</v>
      </c>
      <c r="E12891" s="243" t="s">
        <v>1723</v>
      </c>
      <c r="F12891" s="151"/>
    </row>
    <row r="12892" spans="2:6" s="116" customFormat="1" ht="15.75" customHeight="1">
      <c r="B12892" s="121" t="s">
        <v>1888</v>
      </c>
      <c r="C12892" s="118" t="s">
        <v>18</v>
      </c>
      <c r="D12892" s="119" t="s">
        <v>112</v>
      </c>
      <c r="E12892" s="243" t="s">
        <v>1723</v>
      </c>
      <c r="F12892" s="151"/>
    </row>
    <row r="12893" spans="2:6" s="116" customFormat="1" ht="15.75" customHeight="1">
      <c r="B12893" s="121" t="s">
        <v>1888</v>
      </c>
      <c r="C12893" s="118" t="s">
        <v>40</v>
      </c>
      <c r="D12893" s="119" t="s">
        <v>180</v>
      </c>
      <c r="E12893" s="243" t="s">
        <v>1723</v>
      </c>
      <c r="F12893" s="151"/>
    </row>
    <row r="12894" spans="2:6" s="116" customFormat="1" ht="15.75" customHeight="1">
      <c r="B12894" s="121" t="s">
        <v>1888</v>
      </c>
      <c r="C12894" s="118" t="s">
        <v>2</v>
      </c>
      <c r="D12894" s="119" t="s">
        <v>1890</v>
      </c>
      <c r="E12894" s="243" t="s">
        <v>1723</v>
      </c>
      <c r="F12894" s="151"/>
    </row>
    <row r="12895" spans="2:6" s="116" customFormat="1" ht="15.75" customHeight="1">
      <c r="B12895" s="121" t="s">
        <v>1888</v>
      </c>
      <c r="C12895" s="118" t="s">
        <v>184</v>
      </c>
      <c r="D12895" s="119" t="s">
        <v>2546</v>
      </c>
      <c r="E12895" s="243" t="s">
        <v>1723</v>
      </c>
      <c r="F12895" s="151"/>
    </row>
    <row r="12896" spans="2:6" s="116" customFormat="1" ht="15.75" customHeight="1">
      <c r="B12896" s="121" t="s">
        <v>1888</v>
      </c>
      <c r="C12896" s="118" t="s">
        <v>28</v>
      </c>
      <c r="D12896" s="119" t="s">
        <v>1851</v>
      </c>
      <c r="E12896" s="243" t="s">
        <v>1723</v>
      </c>
      <c r="F12896" s="151"/>
    </row>
    <row r="12897" spans="2:6" s="116" customFormat="1" ht="15.75" customHeight="1">
      <c r="B12897" s="121" t="s">
        <v>1888</v>
      </c>
      <c r="C12897" s="118" t="s">
        <v>28</v>
      </c>
      <c r="D12897" s="119" t="s">
        <v>1891</v>
      </c>
      <c r="E12897" s="243" t="s">
        <v>1723</v>
      </c>
      <c r="F12897" s="151"/>
    </row>
    <row r="12898" spans="2:6" s="116" customFormat="1" ht="15.75" customHeight="1">
      <c r="B12898" s="121" t="s">
        <v>1888</v>
      </c>
      <c r="C12898" s="118" t="s">
        <v>40</v>
      </c>
      <c r="D12898" s="119" t="s">
        <v>180</v>
      </c>
      <c r="E12898" s="243" t="s">
        <v>1723</v>
      </c>
      <c r="F12898" s="151"/>
    </row>
    <row r="12899" spans="2:6" s="116" customFormat="1" ht="15.75" customHeight="1">
      <c r="B12899" s="121" t="s">
        <v>1888</v>
      </c>
      <c r="C12899" s="118" t="s">
        <v>28</v>
      </c>
      <c r="D12899" s="119" t="s">
        <v>107</v>
      </c>
      <c r="E12899" s="243" t="s">
        <v>1723</v>
      </c>
      <c r="F12899" s="151"/>
    </row>
    <row r="12900" spans="2:6" s="116" customFormat="1" ht="15.75" customHeight="1">
      <c r="B12900" s="121" t="s">
        <v>1888</v>
      </c>
      <c r="C12900" s="118" t="s">
        <v>40</v>
      </c>
      <c r="D12900" s="119" t="s">
        <v>180</v>
      </c>
      <c r="E12900" s="243" t="s">
        <v>1600</v>
      </c>
      <c r="F12900" s="151"/>
    </row>
    <row r="12901" spans="2:6" s="116" customFormat="1" ht="15.75" customHeight="1">
      <c r="B12901" s="121" t="s">
        <v>1888</v>
      </c>
      <c r="C12901" s="118" t="s">
        <v>322</v>
      </c>
      <c r="D12901" s="119" t="s">
        <v>1796</v>
      </c>
      <c r="E12901" s="243" t="s">
        <v>1600</v>
      </c>
      <c r="F12901" s="151"/>
    </row>
    <row r="12902" spans="2:6" s="116" customFormat="1" ht="15.75" customHeight="1">
      <c r="B12902" s="121" t="s">
        <v>1888</v>
      </c>
      <c r="C12902" s="118" t="s">
        <v>40</v>
      </c>
      <c r="D12902" s="119" t="s">
        <v>180</v>
      </c>
      <c r="E12902" s="243" t="s">
        <v>1600</v>
      </c>
      <c r="F12902" s="151"/>
    </row>
    <row r="12903" spans="2:6" s="116" customFormat="1" ht="15.75" customHeight="1">
      <c r="B12903" s="121" t="s">
        <v>1888</v>
      </c>
      <c r="C12903" s="118" t="s">
        <v>2</v>
      </c>
      <c r="D12903" s="119" t="s">
        <v>182</v>
      </c>
      <c r="E12903" s="243" t="s">
        <v>1600</v>
      </c>
      <c r="F12903" s="151"/>
    </row>
    <row r="12904" spans="2:6" s="116" customFormat="1" ht="15.75" customHeight="1">
      <c r="B12904" s="121" t="s">
        <v>1888</v>
      </c>
      <c r="C12904" s="118" t="s">
        <v>322</v>
      </c>
      <c r="D12904" s="119" t="s">
        <v>1796</v>
      </c>
      <c r="E12904" s="243" t="s">
        <v>1600</v>
      </c>
      <c r="F12904" s="151"/>
    </row>
    <row r="12905" spans="2:6" s="116" customFormat="1" ht="15.75" customHeight="1">
      <c r="B12905" s="121" t="s">
        <v>1888</v>
      </c>
      <c r="C12905" s="118" t="s">
        <v>40</v>
      </c>
      <c r="D12905" s="119" t="s">
        <v>43</v>
      </c>
      <c r="E12905" s="243" t="s">
        <v>1600</v>
      </c>
      <c r="F12905" s="151"/>
    </row>
    <row r="12906" spans="2:6" s="116" customFormat="1" ht="15.75" customHeight="1">
      <c r="B12906" s="121" t="s">
        <v>1888</v>
      </c>
      <c r="C12906" s="118" t="s">
        <v>40</v>
      </c>
      <c r="D12906" s="119" t="s">
        <v>43</v>
      </c>
      <c r="E12906" s="243" t="s">
        <v>1600</v>
      </c>
      <c r="F12906" s="151"/>
    </row>
    <row r="12907" spans="2:6" s="116" customFormat="1" ht="15.75" customHeight="1">
      <c r="B12907" s="121" t="s">
        <v>1888</v>
      </c>
      <c r="C12907" s="118" t="s">
        <v>322</v>
      </c>
      <c r="D12907" s="119" t="s">
        <v>1796</v>
      </c>
      <c r="E12907" s="243" t="s">
        <v>1600</v>
      </c>
      <c r="F12907" s="151"/>
    </row>
    <row r="12908" spans="2:6" s="116" customFormat="1" ht="15.75" customHeight="1">
      <c r="B12908" s="121" t="s">
        <v>1888</v>
      </c>
      <c r="C12908" s="118" t="s">
        <v>392</v>
      </c>
      <c r="D12908" s="119" t="s">
        <v>1115</v>
      </c>
      <c r="E12908" s="243" t="s">
        <v>1600</v>
      </c>
      <c r="F12908" s="151"/>
    </row>
    <row r="12909" spans="2:6" s="116" customFormat="1" ht="15.75" customHeight="1">
      <c r="B12909" s="121" t="s">
        <v>1888</v>
      </c>
      <c r="C12909" s="118" t="s">
        <v>322</v>
      </c>
      <c r="D12909" s="119" t="s">
        <v>1796</v>
      </c>
      <c r="E12909" s="243" t="s">
        <v>1600</v>
      </c>
      <c r="F12909" s="151"/>
    </row>
    <row r="12910" spans="2:6" s="116" customFormat="1" ht="15.75" customHeight="1">
      <c r="B12910" s="121" t="s">
        <v>1888</v>
      </c>
      <c r="C12910" s="118" t="s">
        <v>956</v>
      </c>
      <c r="D12910" s="119" t="s">
        <v>1536</v>
      </c>
      <c r="E12910" s="243" t="s">
        <v>1600</v>
      </c>
      <c r="F12910" s="151"/>
    </row>
    <row r="12911" spans="2:6" s="116" customFormat="1" ht="15.75" customHeight="1">
      <c r="B12911" s="121" t="s">
        <v>1888</v>
      </c>
      <c r="C12911" s="118" t="s">
        <v>28</v>
      </c>
      <c r="D12911" s="119" t="s">
        <v>107</v>
      </c>
      <c r="E12911" s="243" t="s">
        <v>1600</v>
      </c>
      <c r="F12911" s="151"/>
    </row>
    <row r="12912" spans="2:6" s="116" customFormat="1" ht="15.75" customHeight="1">
      <c r="B12912" s="121" t="s">
        <v>1888</v>
      </c>
      <c r="C12912" s="118" t="s">
        <v>28</v>
      </c>
      <c r="D12912" s="119" t="s">
        <v>30</v>
      </c>
      <c r="E12912" s="120" t="s">
        <v>1655</v>
      </c>
      <c r="F12912" s="151"/>
    </row>
    <row r="12913" spans="2:6" s="116" customFormat="1" ht="15.75" customHeight="1">
      <c r="B12913" s="121" t="s">
        <v>1888</v>
      </c>
      <c r="C12913" s="118" t="s">
        <v>40</v>
      </c>
      <c r="D12913" s="119" t="s">
        <v>180</v>
      </c>
      <c r="E12913" s="120" t="s">
        <v>1655</v>
      </c>
      <c r="F12913" s="151"/>
    </row>
    <row r="12914" spans="2:6" s="116" customFormat="1" ht="15.75" customHeight="1">
      <c r="B12914" s="121" t="s">
        <v>1888</v>
      </c>
      <c r="C12914" s="118" t="s">
        <v>40</v>
      </c>
      <c r="D12914" s="119" t="s">
        <v>43</v>
      </c>
      <c r="E12914" s="120" t="s">
        <v>1655</v>
      </c>
      <c r="F12914" s="151"/>
    </row>
    <row r="12915" spans="2:6" s="116" customFormat="1" ht="15.75" customHeight="1">
      <c r="B12915" s="121" t="s">
        <v>1888</v>
      </c>
      <c r="C12915" s="118" t="s">
        <v>40</v>
      </c>
      <c r="D12915" s="119" t="s">
        <v>180</v>
      </c>
      <c r="E12915" s="120" t="s">
        <v>1655</v>
      </c>
      <c r="F12915" s="151"/>
    </row>
    <row r="12916" spans="2:6" s="116" customFormat="1" ht="15.75" customHeight="1">
      <c r="B12916" s="121" t="s">
        <v>1888</v>
      </c>
      <c r="C12916" s="118" t="s">
        <v>28</v>
      </c>
      <c r="D12916" s="119" t="s">
        <v>1187</v>
      </c>
      <c r="E12916" s="120" t="s">
        <v>1655</v>
      </c>
      <c r="F12916" s="151"/>
    </row>
    <row r="12917" spans="2:6" s="116" customFormat="1" ht="15.75" customHeight="1">
      <c r="B12917" s="121" t="s">
        <v>1888</v>
      </c>
      <c r="C12917" s="118" t="s">
        <v>184</v>
      </c>
      <c r="D12917" s="119" t="s">
        <v>2546</v>
      </c>
      <c r="E12917" s="120" t="s">
        <v>1655</v>
      </c>
      <c r="F12917" s="151"/>
    </row>
    <row r="12918" spans="2:6" s="116" customFormat="1" ht="15.75" customHeight="1">
      <c r="B12918" s="121" t="s">
        <v>1888</v>
      </c>
      <c r="C12918" s="118" t="s">
        <v>956</v>
      </c>
      <c r="D12918" s="119" t="s">
        <v>1536</v>
      </c>
      <c r="E12918" s="120" t="s">
        <v>1655</v>
      </c>
      <c r="F12918" s="151"/>
    </row>
    <row r="12919" spans="2:6" s="116" customFormat="1" ht="15.75" customHeight="1">
      <c r="B12919" s="121" t="s">
        <v>1888</v>
      </c>
      <c r="C12919" s="118" t="s">
        <v>28</v>
      </c>
      <c r="D12919" s="119" t="s">
        <v>107</v>
      </c>
      <c r="E12919" s="120" t="s">
        <v>1655</v>
      </c>
      <c r="F12919" s="151"/>
    </row>
    <row r="12920" spans="2:6" s="116" customFormat="1" ht="15.75" customHeight="1">
      <c r="B12920" s="121" t="s">
        <v>1892</v>
      </c>
      <c r="C12920" s="118" t="s">
        <v>28</v>
      </c>
      <c r="D12920" s="119" t="s">
        <v>30</v>
      </c>
      <c r="E12920" s="243" t="s">
        <v>1655</v>
      </c>
      <c r="F12920" s="151"/>
    </row>
    <row r="12921" spans="2:6" s="116" customFormat="1" ht="15.75" customHeight="1">
      <c r="B12921" s="121" t="s">
        <v>1892</v>
      </c>
      <c r="C12921" s="118" t="s">
        <v>956</v>
      </c>
      <c r="D12921" s="119" t="s">
        <v>1566</v>
      </c>
      <c r="E12921" s="243" t="s">
        <v>1655</v>
      </c>
      <c r="F12921" s="151"/>
    </row>
    <row r="12922" spans="2:6" s="116" customFormat="1" ht="15.75" customHeight="1">
      <c r="B12922" s="121" t="s">
        <v>1892</v>
      </c>
      <c r="C12922" s="118" t="s">
        <v>40</v>
      </c>
      <c r="D12922" s="119" t="s">
        <v>180</v>
      </c>
      <c r="E12922" s="243" t="s">
        <v>1655</v>
      </c>
      <c r="F12922" s="151"/>
    </row>
    <row r="12923" spans="2:6" s="116" customFormat="1" ht="15.75" customHeight="1">
      <c r="B12923" s="121" t="s">
        <v>1892</v>
      </c>
      <c r="C12923" s="118" t="s">
        <v>322</v>
      </c>
      <c r="D12923" s="119" t="s">
        <v>1893</v>
      </c>
      <c r="E12923" s="243" t="s">
        <v>1655</v>
      </c>
      <c r="F12923" s="151"/>
    </row>
    <row r="12924" spans="2:6" s="116" customFormat="1" ht="15.75" customHeight="1">
      <c r="B12924" s="121" t="s">
        <v>1892</v>
      </c>
      <c r="C12924" s="118" t="s">
        <v>392</v>
      </c>
      <c r="D12924" s="119" t="s">
        <v>1115</v>
      </c>
      <c r="E12924" s="243" t="s">
        <v>1600</v>
      </c>
      <c r="F12924" s="151"/>
    </row>
    <row r="12925" spans="2:6" s="116" customFormat="1" ht="15.75" customHeight="1">
      <c r="B12925" s="121" t="s">
        <v>1892</v>
      </c>
      <c r="C12925" s="118" t="s">
        <v>322</v>
      </c>
      <c r="D12925" s="119" t="s">
        <v>1796</v>
      </c>
      <c r="E12925" s="243" t="s">
        <v>1600</v>
      </c>
      <c r="F12925" s="151"/>
    </row>
    <row r="12926" spans="2:6" s="116" customFormat="1" ht="15.75" customHeight="1">
      <c r="B12926" s="121" t="s">
        <v>1892</v>
      </c>
      <c r="C12926" s="118" t="s">
        <v>392</v>
      </c>
      <c r="D12926" s="119" t="s">
        <v>1115</v>
      </c>
      <c r="E12926" s="243" t="s">
        <v>1600</v>
      </c>
      <c r="F12926" s="151"/>
    </row>
    <row r="12927" spans="2:6" s="116" customFormat="1" ht="15.75" customHeight="1">
      <c r="B12927" s="121" t="s">
        <v>1892</v>
      </c>
      <c r="C12927" s="118" t="s">
        <v>322</v>
      </c>
      <c r="D12927" s="119" t="s">
        <v>1796</v>
      </c>
      <c r="E12927" s="243" t="s">
        <v>1600</v>
      </c>
      <c r="F12927" s="151"/>
    </row>
    <row r="12928" spans="2:6" s="116" customFormat="1" ht="15.75" customHeight="1">
      <c r="B12928" s="121" t="s">
        <v>1892</v>
      </c>
      <c r="C12928" s="118" t="s">
        <v>322</v>
      </c>
      <c r="D12928" s="119" t="s">
        <v>1796</v>
      </c>
      <c r="E12928" s="243" t="s">
        <v>1600</v>
      </c>
      <c r="F12928" s="151"/>
    </row>
    <row r="12929" spans="2:6" s="116" customFormat="1" ht="15.75" customHeight="1">
      <c r="B12929" s="121" t="s">
        <v>1892</v>
      </c>
      <c r="C12929" s="118" t="s">
        <v>2</v>
      </c>
      <c r="D12929" s="119" t="s">
        <v>182</v>
      </c>
      <c r="E12929" s="243" t="s">
        <v>1600</v>
      </c>
      <c r="F12929" s="151"/>
    </row>
    <row r="12930" spans="2:6" s="116" customFormat="1" ht="15.75" customHeight="1">
      <c r="B12930" s="121" t="s">
        <v>1892</v>
      </c>
      <c r="C12930" s="118" t="s">
        <v>40</v>
      </c>
      <c r="D12930" s="119" t="s">
        <v>180</v>
      </c>
      <c r="E12930" s="243" t="s">
        <v>1600</v>
      </c>
      <c r="F12930" s="151"/>
    </row>
    <row r="12931" spans="2:6" s="116" customFormat="1" ht="15.75" customHeight="1">
      <c r="B12931" s="121" t="s">
        <v>1892</v>
      </c>
      <c r="C12931" s="118" t="s">
        <v>2</v>
      </c>
      <c r="D12931" s="119" t="s">
        <v>182</v>
      </c>
      <c r="E12931" s="243" t="s">
        <v>1600</v>
      </c>
      <c r="F12931" s="151"/>
    </row>
    <row r="12932" spans="2:6" s="116" customFormat="1" ht="15.75" customHeight="1">
      <c r="B12932" s="121" t="s">
        <v>1892</v>
      </c>
      <c r="C12932" s="118" t="s">
        <v>322</v>
      </c>
      <c r="D12932" s="119" t="s">
        <v>1796</v>
      </c>
      <c r="E12932" s="243" t="s">
        <v>1600</v>
      </c>
      <c r="F12932" s="151"/>
    </row>
    <row r="12933" spans="2:6" s="116" customFormat="1" ht="15.75" customHeight="1">
      <c r="B12933" s="121" t="s">
        <v>1892</v>
      </c>
      <c r="C12933" s="118" t="s">
        <v>40</v>
      </c>
      <c r="D12933" s="119" t="s">
        <v>180</v>
      </c>
      <c r="E12933" s="243" t="s">
        <v>1600</v>
      </c>
      <c r="F12933" s="151"/>
    </row>
    <row r="12934" spans="2:6" s="116" customFormat="1" ht="15.75" customHeight="1">
      <c r="B12934" s="121" t="s">
        <v>1892</v>
      </c>
      <c r="C12934" s="118" t="s">
        <v>956</v>
      </c>
      <c r="D12934" s="119" t="s">
        <v>1821</v>
      </c>
      <c r="E12934" s="243" t="s">
        <v>1597</v>
      </c>
      <c r="F12934" s="151"/>
    </row>
    <row r="12935" spans="2:6" s="116" customFormat="1" ht="15.75" customHeight="1">
      <c r="B12935" s="121" t="s">
        <v>1892</v>
      </c>
      <c r="C12935" s="118" t="s">
        <v>40</v>
      </c>
      <c r="D12935" s="119" t="s">
        <v>180</v>
      </c>
      <c r="E12935" s="243" t="s">
        <v>1597</v>
      </c>
      <c r="F12935" s="151"/>
    </row>
    <row r="12936" spans="2:6" s="116" customFormat="1" ht="15.75" customHeight="1">
      <c r="B12936" s="121" t="s">
        <v>1892</v>
      </c>
      <c r="C12936" s="118" t="s">
        <v>40</v>
      </c>
      <c r="D12936" s="119" t="s">
        <v>180</v>
      </c>
      <c r="E12936" s="243" t="s">
        <v>1597</v>
      </c>
      <c r="F12936" s="151"/>
    </row>
    <row r="12937" spans="2:6" s="116" customFormat="1" ht="15.75" customHeight="1">
      <c r="B12937" s="121" t="s">
        <v>1892</v>
      </c>
      <c r="C12937" s="118" t="s">
        <v>2</v>
      </c>
      <c r="D12937" s="119" t="s">
        <v>1180</v>
      </c>
      <c r="E12937" s="243" t="s">
        <v>1597</v>
      </c>
      <c r="F12937" s="151"/>
    </row>
    <row r="12938" spans="2:6" s="116" customFormat="1" ht="15.75" customHeight="1">
      <c r="B12938" s="121" t="s">
        <v>1892</v>
      </c>
      <c r="C12938" s="118" t="s">
        <v>155</v>
      </c>
      <c r="D12938" s="119" t="s">
        <v>1894</v>
      </c>
      <c r="E12938" s="243" t="s">
        <v>1597</v>
      </c>
      <c r="F12938" s="151"/>
    </row>
    <row r="12939" spans="2:6" s="116" customFormat="1" ht="15.75" customHeight="1">
      <c r="B12939" s="121" t="s">
        <v>1892</v>
      </c>
      <c r="C12939" s="118" t="s">
        <v>322</v>
      </c>
      <c r="D12939" s="119" t="s">
        <v>1895</v>
      </c>
      <c r="E12939" s="243" t="s">
        <v>1597</v>
      </c>
      <c r="F12939" s="151"/>
    </row>
    <row r="12940" spans="2:6" s="116" customFormat="1" ht="15.75" customHeight="1">
      <c r="B12940" s="121" t="s">
        <v>1892</v>
      </c>
      <c r="C12940" s="118" t="s">
        <v>40</v>
      </c>
      <c r="D12940" s="119" t="s">
        <v>180</v>
      </c>
      <c r="E12940" s="243" t="s">
        <v>1597</v>
      </c>
      <c r="F12940" s="151"/>
    </row>
    <row r="12941" spans="2:6" s="116" customFormat="1" ht="15.75" customHeight="1">
      <c r="B12941" s="121" t="s">
        <v>1892</v>
      </c>
      <c r="C12941" s="118" t="s">
        <v>40</v>
      </c>
      <c r="D12941" s="119" t="s">
        <v>180</v>
      </c>
      <c r="E12941" s="243" t="s">
        <v>1597</v>
      </c>
      <c r="F12941" s="151"/>
    </row>
    <row r="12942" spans="2:6" s="116" customFormat="1" ht="15.75" customHeight="1">
      <c r="B12942" s="121" t="s">
        <v>1892</v>
      </c>
      <c r="C12942" s="118" t="s">
        <v>40</v>
      </c>
      <c r="D12942" s="119" t="s">
        <v>43</v>
      </c>
      <c r="E12942" s="243" t="s">
        <v>1597</v>
      </c>
      <c r="F12942" s="151"/>
    </row>
    <row r="12943" spans="2:6" s="116" customFormat="1" ht="15.75" customHeight="1">
      <c r="B12943" s="121" t="s">
        <v>1898</v>
      </c>
      <c r="C12943" s="118" t="s">
        <v>40</v>
      </c>
      <c r="D12943" s="119" t="s">
        <v>180</v>
      </c>
      <c r="E12943" s="243" t="s">
        <v>1655</v>
      </c>
      <c r="F12943" s="151"/>
    </row>
    <row r="12944" spans="2:6" s="116" customFormat="1" ht="15.75" customHeight="1">
      <c r="B12944" s="121" t="s">
        <v>1898</v>
      </c>
      <c r="C12944" s="118" t="s">
        <v>40</v>
      </c>
      <c r="D12944" s="119" t="s">
        <v>180</v>
      </c>
      <c r="E12944" s="243" t="s">
        <v>1655</v>
      </c>
      <c r="F12944" s="151"/>
    </row>
    <row r="12945" spans="2:6" s="116" customFormat="1" ht="15.75" customHeight="1">
      <c r="B12945" s="121" t="s">
        <v>1898</v>
      </c>
      <c r="C12945" s="118" t="s">
        <v>40</v>
      </c>
      <c r="D12945" s="119" t="s">
        <v>180</v>
      </c>
      <c r="E12945" s="243" t="s">
        <v>1655</v>
      </c>
      <c r="F12945" s="151"/>
    </row>
    <row r="12946" spans="2:6" s="116" customFormat="1" ht="15.75" customHeight="1">
      <c r="B12946" s="121" t="s">
        <v>1898</v>
      </c>
      <c r="C12946" s="118" t="s">
        <v>40</v>
      </c>
      <c r="D12946" s="119" t="s">
        <v>180</v>
      </c>
      <c r="E12946" s="243" t="s">
        <v>1655</v>
      </c>
      <c r="F12946" s="151"/>
    </row>
    <row r="12947" spans="2:6" s="116" customFormat="1" ht="15.75" customHeight="1">
      <c r="B12947" s="121" t="s">
        <v>1898</v>
      </c>
      <c r="C12947" s="118" t="s">
        <v>40</v>
      </c>
      <c r="D12947" s="119" t="s">
        <v>180</v>
      </c>
      <c r="E12947" s="243" t="s">
        <v>1655</v>
      </c>
      <c r="F12947" s="151"/>
    </row>
    <row r="12948" spans="2:6" s="116" customFormat="1" ht="15.75" customHeight="1">
      <c r="B12948" s="121" t="s">
        <v>1898</v>
      </c>
      <c r="C12948" s="118" t="s">
        <v>184</v>
      </c>
      <c r="D12948" s="119" t="s">
        <v>2544</v>
      </c>
      <c r="E12948" s="243" t="s">
        <v>1655</v>
      </c>
      <c r="F12948" s="151"/>
    </row>
    <row r="12949" spans="2:6" s="116" customFormat="1" ht="15.75" customHeight="1">
      <c r="B12949" s="121" t="s">
        <v>1898</v>
      </c>
      <c r="C12949" s="118" t="s">
        <v>28</v>
      </c>
      <c r="D12949" s="119" t="s">
        <v>1118</v>
      </c>
      <c r="E12949" s="243" t="s">
        <v>1655</v>
      </c>
      <c r="F12949" s="151"/>
    </row>
    <row r="12950" spans="2:6" s="116" customFormat="1" ht="15.75" customHeight="1">
      <c r="B12950" s="121" t="s">
        <v>1898</v>
      </c>
      <c r="C12950" s="118" t="s">
        <v>94</v>
      </c>
      <c r="D12950" s="119" t="s">
        <v>1108</v>
      </c>
      <c r="E12950" s="243" t="s">
        <v>1655</v>
      </c>
      <c r="F12950" s="151"/>
    </row>
    <row r="12951" spans="2:6" s="116" customFormat="1" ht="15.75" customHeight="1">
      <c r="B12951" s="121" t="s">
        <v>1898</v>
      </c>
      <c r="C12951" s="118" t="s">
        <v>28</v>
      </c>
      <c r="D12951" s="119" t="s">
        <v>549</v>
      </c>
      <c r="E12951" s="243" t="s">
        <v>1655</v>
      </c>
      <c r="F12951" s="151"/>
    </row>
    <row r="12952" spans="2:6" s="116" customFormat="1" ht="15.75" customHeight="1">
      <c r="B12952" s="121" t="s">
        <v>1898</v>
      </c>
      <c r="C12952" s="118" t="s">
        <v>322</v>
      </c>
      <c r="D12952" s="119" t="s">
        <v>1796</v>
      </c>
      <c r="E12952" s="243" t="s">
        <v>1655</v>
      </c>
      <c r="F12952" s="151"/>
    </row>
    <row r="12953" spans="2:6" s="116" customFormat="1" ht="15.75" customHeight="1">
      <c r="B12953" s="121" t="s">
        <v>1898</v>
      </c>
      <c r="C12953" s="118" t="s">
        <v>28</v>
      </c>
      <c r="D12953" s="119" t="s">
        <v>107</v>
      </c>
      <c r="E12953" s="243" t="s">
        <v>1655</v>
      </c>
      <c r="F12953" s="151"/>
    </row>
    <row r="12954" spans="2:6" s="116" customFormat="1" ht="15.75" customHeight="1">
      <c r="B12954" s="121" t="s">
        <v>1898</v>
      </c>
      <c r="C12954" s="118" t="s">
        <v>40</v>
      </c>
      <c r="D12954" s="119" t="s">
        <v>1349</v>
      </c>
      <c r="E12954" s="243" t="s">
        <v>1655</v>
      </c>
      <c r="F12954" s="151"/>
    </row>
    <row r="12955" spans="2:6" s="116" customFormat="1" ht="15.75" customHeight="1">
      <c r="B12955" s="121" t="s">
        <v>1898</v>
      </c>
      <c r="C12955" s="118" t="s">
        <v>40</v>
      </c>
      <c r="D12955" s="119" t="s">
        <v>43</v>
      </c>
      <c r="E12955" s="243" t="s">
        <v>1655</v>
      </c>
      <c r="F12955" s="151"/>
    </row>
    <row r="12956" spans="2:6" s="116" customFormat="1" ht="15.75" customHeight="1">
      <c r="B12956" s="121" t="s">
        <v>1898</v>
      </c>
      <c r="C12956" s="118" t="s">
        <v>40</v>
      </c>
      <c r="D12956" s="119" t="s">
        <v>1349</v>
      </c>
      <c r="E12956" s="243" t="s">
        <v>1655</v>
      </c>
      <c r="F12956" s="151"/>
    </row>
    <row r="12957" spans="2:6" s="116" customFormat="1" ht="15.75" customHeight="1">
      <c r="B12957" s="121" t="s">
        <v>1898</v>
      </c>
      <c r="C12957" s="118" t="s">
        <v>94</v>
      </c>
      <c r="D12957" s="119" t="s">
        <v>1108</v>
      </c>
      <c r="E12957" s="243" t="s">
        <v>1655</v>
      </c>
      <c r="F12957" s="151"/>
    </row>
    <row r="12958" spans="2:6" s="116" customFormat="1" ht="15.75" customHeight="1">
      <c r="B12958" s="121" t="s">
        <v>1898</v>
      </c>
      <c r="C12958" s="118" t="s">
        <v>184</v>
      </c>
      <c r="D12958" s="119" t="s">
        <v>184</v>
      </c>
      <c r="E12958" s="252" t="s">
        <v>1597</v>
      </c>
      <c r="F12958" s="151"/>
    </row>
    <row r="12959" spans="2:6" s="116" customFormat="1" ht="15.75" customHeight="1">
      <c r="B12959" s="121" t="s">
        <v>1898</v>
      </c>
      <c r="C12959" s="118" t="s">
        <v>2</v>
      </c>
      <c r="D12959" s="119" t="s">
        <v>1510</v>
      </c>
      <c r="E12959" s="252" t="s">
        <v>1597</v>
      </c>
      <c r="F12959" s="151"/>
    </row>
    <row r="12960" spans="2:6" s="116" customFormat="1" ht="15.75" customHeight="1">
      <c r="B12960" s="121" t="s">
        <v>1898</v>
      </c>
      <c r="C12960" s="118" t="s">
        <v>40</v>
      </c>
      <c r="D12960" s="119" t="s">
        <v>180</v>
      </c>
      <c r="E12960" s="252" t="s">
        <v>1597</v>
      </c>
      <c r="F12960" s="151"/>
    </row>
    <row r="12961" spans="2:6" s="116" customFormat="1" ht="15.75" customHeight="1">
      <c r="B12961" s="121" t="s">
        <v>1898</v>
      </c>
      <c r="C12961" s="118" t="s">
        <v>40</v>
      </c>
      <c r="D12961" s="119" t="s">
        <v>180</v>
      </c>
      <c r="E12961" s="252" t="s">
        <v>1597</v>
      </c>
      <c r="F12961" s="151"/>
    </row>
    <row r="12962" spans="2:6" s="116" customFormat="1" ht="15.75" customHeight="1">
      <c r="B12962" s="121" t="s">
        <v>1898</v>
      </c>
      <c r="C12962" s="118" t="s">
        <v>40</v>
      </c>
      <c r="D12962" s="119" t="s">
        <v>43</v>
      </c>
      <c r="E12962" s="252" t="s">
        <v>1597</v>
      </c>
      <c r="F12962" s="151"/>
    </row>
    <row r="12963" spans="2:6" s="116" customFormat="1" ht="15.75" customHeight="1">
      <c r="B12963" s="121" t="s">
        <v>1898</v>
      </c>
      <c r="C12963" s="118" t="s">
        <v>40</v>
      </c>
      <c r="D12963" s="119" t="s">
        <v>180</v>
      </c>
      <c r="E12963" s="252" t="s">
        <v>1597</v>
      </c>
      <c r="F12963" s="151"/>
    </row>
    <row r="12964" spans="2:6" s="116" customFormat="1" ht="15.75" customHeight="1">
      <c r="B12964" s="121" t="s">
        <v>1898</v>
      </c>
      <c r="C12964" s="118" t="s">
        <v>94</v>
      </c>
      <c r="D12964" s="119" t="s">
        <v>1108</v>
      </c>
      <c r="E12964" s="252" t="s">
        <v>1597</v>
      </c>
      <c r="F12964" s="151"/>
    </row>
    <row r="12965" spans="2:6" s="116" customFormat="1" ht="15.75" customHeight="1">
      <c r="B12965" s="121" t="s">
        <v>1898</v>
      </c>
      <c r="C12965" s="118" t="s">
        <v>40</v>
      </c>
      <c r="D12965" s="119" t="s">
        <v>180</v>
      </c>
      <c r="E12965" s="252" t="s">
        <v>1597</v>
      </c>
      <c r="F12965" s="151"/>
    </row>
    <row r="12966" spans="2:6" s="116" customFormat="1" ht="15.75" customHeight="1">
      <c r="B12966" s="121" t="s">
        <v>1898</v>
      </c>
      <c r="C12966" s="118" t="s">
        <v>28</v>
      </c>
      <c r="D12966" s="119" t="s">
        <v>30</v>
      </c>
      <c r="E12966" s="252" t="s">
        <v>1597</v>
      </c>
      <c r="F12966" s="151"/>
    </row>
    <row r="12967" spans="2:6" s="116" customFormat="1" ht="15.75" customHeight="1">
      <c r="B12967" s="121" t="s">
        <v>1896</v>
      </c>
      <c r="C12967" s="118" t="s">
        <v>40</v>
      </c>
      <c r="D12967" s="119" t="s">
        <v>180</v>
      </c>
      <c r="E12967" s="243" t="s">
        <v>1597</v>
      </c>
      <c r="F12967" s="151"/>
    </row>
    <row r="12968" spans="2:6" s="116" customFormat="1" ht="15.75" customHeight="1">
      <c r="B12968" s="121" t="s">
        <v>1896</v>
      </c>
      <c r="C12968" s="118" t="s">
        <v>184</v>
      </c>
      <c r="D12968" s="119" t="s">
        <v>2546</v>
      </c>
      <c r="E12968" s="243" t="s">
        <v>1597</v>
      </c>
      <c r="F12968" s="151"/>
    </row>
    <row r="12969" spans="2:6" s="116" customFormat="1" ht="15.75" customHeight="1">
      <c r="B12969" s="121" t="s">
        <v>1896</v>
      </c>
      <c r="C12969" s="118" t="s">
        <v>28</v>
      </c>
      <c r="D12969" s="119" t="s">
        <v>30</v>
      </c>
      <c r="E12969" s="243" t="s">
        <v>1597</v>
      </c>
      <c r="F12969" s="151"/>
    </row>
    <row r="12970" spans="2:6" s="116" customFormat="1" ht="15.75" customHeight="1">
      <c r="B12970" s="121" t="s">
        <v>1896</v>
      </c>
      <c r="C12970" s="118" t="s">
        <v>40</v>
      </c>
      <c r="D12970" s="119" t="s">
        <v>180</v>
      </c>
      <c r="E12970" s="243" t="s">
        <v>1597</v>
      </c>
      <c r="F12970" s="151"/>
    </row>
    <row r="12971" spans="2:6" s="116" customFormat="1" ht="15.75" customHeight="1">
      <c r="B12971" s="121" t="s">
        <v>1896</v>
      </c>
      <c r="C12971" s="118" t="s">
        <v>184</v>
      </c>
      <c r="D12971" s="119" t="s">
        <v>2546</v>
      </c>
      <c r="E12971" s="243" t="s">
        <v>1597</v>
      </c>
      <c r="F12971" s="151"/>
    </row>
    <row r="12972" spans="2:6" s="116" customFormat="1" ht="15.75" customHeight="1">
      <c r="B12972" s="121" t="s">
        <v>1896</v>
      </c>
      <c r="C12972" s="118" t="s">
        <v>28</v>
      </c>
      <c r="D12972" s="119" t="s">
        <v>30</v>
      </c>
      <c r="E12972" s="243" t="s">
        <v>1597</v>
      </c>
      <c r="F12972" s="151"/>
    </row>
    <row r="12973" spans="2:6" s="116" customFormat="1" ht="15.75" customHeight="1">
      <c r="B12973" s="121" t="s">
        <v>1896</v>
      </c>
      <c r="C12973" s="118" t="s">
        <v>184</v>
      </c>
      <c r="D12973" s="119" t="s">
        <v>184</v>
      </c>
      <c r="E12973" s="243" t="s">
        <v>1597</v>
      </c>
      <c r="F12973" s="151"/>
    </row>
    <row r="12974" spans="2:6" s="116" customFormat="1" ht="15.75" customHeight="1">
      <c r="B12974" s="121" t="s">
        <v>1896</v>
      </c>
      <c r="C12974" s="118" t="s">
        <v>2</v>
      </c>
      <c r="D12974" s="119" t="s">
        <v>1380</v>
      </c>
      <c r="E12974" s="243" t="s">
        <v>1597</v>
      </c>
      <c r="F12974" s="151"/>
    </row>
    <row r="12975" spans="2:6" s="116" customFormat="1" ht="15.75" customHeight="1">
      <c r="B12975" s="121" t="s">
        <v>1896</v>
      </c>
      <c r="C12975" s="118" t="s">
        <v>40</v>
      </c>
      <c r="D12975" s="119" t="s">
        <v>1897</v>
      </c>
      <c r="E12975" s="243" t="s">
        <v>1597</v>
      </c>
      <c r="F12975" s="151"/>
    </row>
    <row r="12976" spans="2:6" s="116" customFormat="1" ht="15.75" customHeight="1">
      <c r="B12976" s="121" t="s">
        <v>1896</v>
      </c>
      <c r="C12976" s="118" t="s">
        <v>40</v>
      </c>
      <c r="D12976" s="119" t="s">
        <v>180</v>
      </c>
      <c r="E12976" s="243" t="s">
        <v>1597</v>
      </c>
      <c r="F12976" s="151"/>
    </row>
    <row r="12977" spans="2:6" s="116" customFormat="1" ht="15.75" customHeight="1">
      <c r="B12977" s="121" t="s">
        <v>1896</v>
      </c>
      <c r="C12977" s="118" t="s">
        <v>40</v>
      </c>
      <c r="D12977" s="119" t="s">
        <v>1203</v>
      </c>
      <c r="E12977" s="243" t="s">
        <v>1597</v>
      </c>
      <c r="F12977" s="151"/>
    </row>
    <row r="12978" spans="2:6" s="116" customFormat="1" ht="15.75" customHeight="1">
      <c r="B12978" s="121" t="s">
        <v>1896</v>
      </c>
      <c r="C12978" s="118" t="s">
        <v>40</v>
      </c>
      <c r="D12978" s="119" t="s">
        <v>180</v>
      </c>
      <c r="E12978" s="243" t="s">
        <v>1597</v>
      </c>
      <c r="F12978" s="151"/>
    </row>
    <row r="12979" spans="2:6" s="116" customFormat="1" ht="15.75" customHeight="1">
      <c r="B12979" s="121" t="s">
        <v>1896</v>
      </c>
      <c r="C12979" s="118" t="s">
        <v>40</v>
      </c>
      <c r="D12979" s="119" t="s">
        <v>1349</v>
      </c>
      <c r="E12979" s="243" t="s">
        <v>1600</v>
      </c>
      <c r="F12979" s="151"/>
    </row>
    <row r="12980" spans="2:6" s="116" customFormat="1" ht="15.75" customHeight="1">
      <c r="B12980" s="121" t="s">
        <v>1896</v>
      </c>
      <c r="C12980" s="118" t="s">
        <v>155</v>
      </c>
      <c r="D12980" s="119" t="s">
        <v>1110</v>
      </c>
      <c r="E12980" s="243" t="s">
        <v>1600</v>
      </c>
      <c r="F12980" s="151"/>
    </row>
    <row r="12981" spans="2:6" s="116" customFormat="1" ht="15.75" customHeight="1">
      <c r="B12981" s="121" t="s">
        <v>1896</v>
      </c>
      <c r="C12981" s="118" t="s">
        <v>2</v>
      </c>
      <c r="D12981" s="119" t="s">
        <v>182</v>
      </c>
      <c r="E12981" s="243" t="s">
        <v>1600</v>
      </c>
      <c r="F12981" s="151"/>
    </row>
    <row r="12982" spans="2:6" s="116" customFormat="1" ht="15.75" customHeight="1">
      <c r="B12982" s="121" t="s">
        <v>1896</v>
      </c>
      <c r="C12982" s="118" t="s">
        <v>40</v>
      </c>
      <c r="D12982" s="119" t="s">
        <v>180</v>
      </c>
      <c r="E12982" s="243" t="s">
        <v>1600</v>
      </c>
      <c r="F12982" s="151"/>
    </row>
    <row r="12983" spans="2:6" s="116" customFormat="1" ht="15.75" customHeight="1">
      <c r="B12983" s="121" t="s">
        <v>1896</v>
      </c>
      <c r="C12983" s="118" t="s">
        <v>28</v>
      </c>
      <c r="D12983" s="119" t="s">
        <v>549</v>
      </c>
      <c r="E12983" s="243" t="s">
        <v>1600</v>
      </c>
      <c r="F12983" s="151"/>
    </row>
    <row r="12984" spans="2:6" s="116" customFormat="1" ht="15.75" customHeight="1">
      <c r="B12984" s="121" t="s">
        <v>1896</v>
      </c>
      <c r="C12984" s="118" t="s">
        <v>40</v>
      </c>
      <c r="D12984" s="119" t="s">
        <v>43</v>
      </c>
      <c r="E12984" s="243" t="s">
        <v>1600</v>
      </c>
      <c r="F12984" s="151"/>
    </row>
    <row r="12985" spans="2:6" s="116" customFormat="1" ht="15.75" customHeight="1">
      <c r="B12985" s="121" t="s">
        <v>1896</v>
      </c>
      <c r="C12985" s="118" t="s">
        <v>40</v>
      </c>
      <c r="D12985" s="119" t="s">
        <v>180</v>
      </c>
      <c r="E12985" s="243" t="s">
        <v>1600</v>
      </c>
      <c r="F12985" s="151"/>
    </row>
    <row r="12986" spans="2:6" s="116" customFormat="1" ht="15.75" customHeight="1">
      <c r="B12986" s="121" t="s">
        <v>1896</v>
      </c>
      <c r="C12986" s="118" t="s">
        <v>94</v>
      </c>
      <c r="D12986" s="119" t="s">
        <v>1108</v>
      </c>
      <c r="E12986" s="243" t="s">
        <v>1600</v>
      </c>
      <c r="F12986" s="151"/>
    </row>
    <row r="12987" spans="2:6" s="116" customFormat="1" ht="15.75" customHeight="1">
      <c r="B12987" s="121" t="s">
        <v>1896</v>
      </c>
      <c r="C12987" s="118" t="s">
        <v>40</v>
      </c>
      <c r="D12987" s="119" t="s">
        <v>180</v>
      </c>
      <c r="E12987" s="243" t="s">
        <v>1600</v>
      </c>
      <c r="F12987" s="151"/>
    </row>
    <row r="12988" spans="2:6" s="116" customFormat="1" ht="15.75" customHeight="1">
      <c r="B12988" s="121" t="s">
        <v>1896</v>
      </c>
      <c r="C12988" s="118" t="s">
        <v>28</v>
      </c>
      <c r="D12988" s="119" t="s">
        <v>1277</v>
      </c>
      <c r="E12988" s="243" t="s">
        <v>1600</v>
      </c>
      <c r="F12988" s="151"/>
    </row>
    <row r="12989" spans="2:6" s="116" customFormat="1" ht="15.75" customHeight="1">
      <c r="B12989" s="121" t="s">
        <v>1896</v>
      </c>
      <c r="C12989" s="118" t="s">
        <v>40</v>
      </c>
      <c r="D12989" s="119" t="s">
        <v>180</v>
      </c>
      <c r="E12989" s="243" t="s">
        <v>1600</v>
      </c>
      <c r="F12989" s="151"/>
    </row>
    <row r="12990" spans="2:6" s="116" customFormat="1" ht="15.75" customHeight="1">
      <c r="B12990" s="121" t="s">
        <v>1896</v>
      </c>
      <c r="C12990" s="118" t="s">
        <v>94</v>
      </c>
      <c r="D12990" s="119" t="s">
        <v>1108</v>
      </c>
      <c r="E12990" s="243" t="s">
        <v>1600</v>
      </c>
      <c r="F12990" s="151"/>
    </row>
    <row r="12991" spans="2:6" s="116" customFormat="1" ht="15.75" customHeight="1">
      <c r="B12991" s="121" t="s">
        <v>1896</v>
      </c>
      <c r="C12991" s="118" t="s">
        <v>40</v>
      </c>
      <c r="D12991" s="119" t="s">
        <v>180</v>
      </c>
      <c r="E12991" s="243" t="s">
        <v>1600</v>
      </c>
      <c r="F12991" s="151"/>
    </row>
    <row r="12992" spans="2:6" s="116" customFormat="1" ht="15.75" customHeight="1">
      <c r="B12992" s="121" t="s">
        <v>1896</v>
      </c>
      <c r="C12992" s="118" t="s">
        <v>40</v>
      </c>
      <c r="D12992" s="119" t="s">
        <v>43</v>
      </c>
      <c r="E12992" s="243" t="s">
        <v>1600</v>
      </c>
      <c r="F12992" s="151"/>
    </row>
    <row r="12993" spans="2:6" s="116" customFormat="1" ht="15.75" customHeight="1">
      <c r="B12993" s="121" t="s">
        <v>1896</v>
      </c>
      <c r="C12993" s="118" t="s">
        <v>322</v>
      </c>
      <c r="D12993" s="119" t="s">
        <v>1796</v>
      </c>
      <c r="E12993" s="243" t="s">
        <v>1600</v>
      </c>
      <c r="F12993" s="151"/>
    </row>
    <row r="12994" spans="2:6" s="116" customFormat="1" ht="15.75" customHeight="1">
      <c r="B12994" s="121" t="s">
        <v>1896</v>
      </c>
      <c r="C12994" s="118" t="s">
        <v>184</v>
      </c>
      <c r="D12994" s="119" t="s">
        <v>2550</v>
      </c>
      <c r="E12994" s="243" t="s">
        <v>1600</v>
      </c>
      <c r="F12994" s="151"/>
    </row>
    <row r="12995" spans="2:6" s="116" customFormat="1" ht="15.75" customHeight="1">
      <c r="B12995" s="121" t="s">
        <v>1896</v>
      </c>
      <c r="C12995" s="118" t="s">
        <v>18</v>
      </c>
      <c r="D12995" s="119" t="s">
        <v>112</v>
      </c>
      <c r="E12995" s="243" t="s">
        <v>1600</v>
      </c>
      <c r="F12995" s="151"/>
    </row>
    <row r="12996" spans="2:6" s="116" customFormat="1" ht="15.75" customHeight="1">
      <c r="B12996" s="121" t="s">
        <v>1896</v>
      </c>
      <c r="C12996" s="118" t="s">
        <v>40</v>
      </c>
      <c r="D12996" s="119" t="s">
        <v>43</v>
      </c>
      <c r="E12996" s="120" t="s">
        <v>1655</v>
      </c>
      <c r="F12996" s="151"/>
    </row>
    <row r="12997" spans="2:6" s="116" customFormat="1" ht="15.75" customHeight="1">
      <c r="B12997" s="121" t="s">
        <v>1896</v>
      </c>
      <c r="C12997" s="118" t="s">
        <v>40</v>
      </c>
      <c r="D12997" s="119" t="s">
        <v>180</v>
      </c>
      <c r="E12997" s="120" t="s">
        <v>1655</v>
      </c>
      <c r="F12997" s="151"/>
    </row>
    <row r="12998" spans="2:6" s="116" customFormat="1" ht="15.75" customHeight="1">
      <c r="B12998" s="121" t="s">
        <v>1896</v>
      </c>
      <c r="C12998" s="118" t="s">
        <v>40</v>
      </c>
      <c r="D12998" s="119" t="s">
        <v>180</v>
      </c>
      <c r="E12998" s="120" t="s">
        <v>1655</v>
      </c>
      <c r="F12998" s="151"/>
    </row>
    <row r="12999" spans="2:6" s="116" customFormat="1" ht="15.75" customHeight="1">
      <c r="B12999" s="121" t="s">
        <v>1896</v>
      </c>
      <c r="C12999" s="118" t="s">
        <v>40</v>
      </c>
      <c r="D12999" s="119" t="s">
        <v>180</v>
      </c>
      <c r="E12999" s="120" t="s">
        <v>1655</v>
      </c>
      <c r="F12999" s="151"/>
    </row>
    <row r="13000" spans="2:6" s="116" customFormat="1" ht="15.75" customHeight="1">
      <c r="B13000" s="121" t="s">
        <v>1896</v>
      </c>
      <c r="C13000" s="118" t="s">
        <v>40</v>
      </c>
      <c r="D13000" s="119" t="s">
        <v>180</v>
      </c>
      <c r="E13000" s="120" t="s">
        <v>1655</v>
      </c>
      <c r="F13000" s="151"/>
    </row>
    <row r="13001" spans="2:6" s="116" customFormat="1" ht="15.75" customHeight="1">
      <c r="B13001" s="121" t="s">
        <v>1896</v>
      </c>
      <c r="C13001" s="118" t="s">
        <v>40</v>
      </c>
      <c r="D13001" s="119" t="s">
        <v>43</v>
      </c>
      <c r="E13001" s="120" t="s">
        <v>1655</v>
      </c>
      <c r="F13001" s="151"/>
    </row>
    <row r="13002" spans="2:6" s="116" customFormat="1" ht="15.75" customHeight="1">
      <c r="B13002" s="121" t="s">
        <v>1896</v>
      </c>
      <c r="C13002" s="118" t="s">
        <v>184</v>
      </c>
      <c r="D13002" s="119" t="s">
        <v>2550</v>
      </c>
      <c r="E13002" s="120" t="s">
        <v>1655</v>
      </c>
      <c r="F13002" s="151"/>
    </row>
    <row r="13003" spans="2:6" s="116" customFormat="1" ht="15.75" customHeight="1">
      <c r="B13003" s="121" t="s">
        <v>1896</v>
      </c>
      <c r="C13003" s="118" t="s">
        <v>155</v>
      </c>
      <c r="D13003" s="119" t="s">
        <v>1110</v>
      </c>
      <c r="E13003" s="120" t="s">
        <v>1655</v>
      </c>
      <c r="F13003" s="151"/>
    </row>
    <row r="13004" spans="2:6" s="116" customFormat="1" ht="15.75" customHeight="1">
      <c r="B13004" s="121" t="s">
        <v>1896</v>
      </c>
      <c r="C13004" s="118" t="s">
        <v>322</v>
      </c>
      <c r="D13004" s="119" t="s">
        <v>1796</v>
      </c>
      <c r="E13004" s="120" t="s">
        <v>1655</v>
      </c>
      <c r="F13004" s="151"/>
    </row>
    <row r="13005" spans="2:6" s="116" customFormat="1" ht="15.75" customHeight="1">
      <c r="B13005" s="121" t="s">
        <v>1896</v>
      </c>
      <c r="C13005" s="118" t="s">
        <v>184</v>
      </c>
      <c r="D13005" s="119" t="s">
        <v>2550</v>
      </c>
      <c r="E13005" s="120" t="s">
        <v>1655</v>
      </c>
      <c r="F13005" s="151"/>
    </row>
    <row r="13006" spans="2:6" s="116" customFormat="1" ht="15.75" customHeight="1">
      <c r="B13006" s="121" t="s">
        <v>1896</v>
      </c>
      <c r="C13006" s="118" t="s">
        <v>40</v>
      </c>
      <c r="D13006" s="119" t="s">
        <v>180</v>
      </c>
      <c r="E13006" s="120" t="s">
        <v>1655</v>
      </c>
      <c r="F13006" s="151"/>
    </row>
    <row r="13007" spans="2:6" s="116" customFormat="1" ht="15.75" customHeight="1">
      <c r="B13007" s="121" t="s">
        <v>1896</v>
      </c>
      <c r="C13007" s="118" t="s">
        <v>322</v>
      </c>
      <c r="D13007" s="119" t="s">
        <v>1796</v>
      </c>
      <c r="E13007" s="120" t="s">
        <v>1655</v>
      </c>
      <c r="F13007" s="151"/>
    </row>
    <row r="13008" spans="2:6" s="116" customFormat="1" ht="15.75" customHeight="1">
      <c r="B13008" s="121" t="s">
        <v>1896</v>
      </c>
      <c r="C13008" s="118" t="s">
        <v>2</v>
      </c>
      <c r="D13008" s="119" t="s">
        <v>182</v>
      </c>
      <c r="E13008" s="120" t="s">
        <v>1655</v>
      </c>
      <c r="F13008" s="151"/>
    </row>
    <row r="13009" spans="2:6" s="116" customFormat="1" ht="15.75" customHeight="1">
      <c r="B13009" s="121" t="s">
        <v>1896</v>
      </c>
      <c r="C13009" s="118" t="s">
        <v>184</v>
      </c>
      <c r="D13009" s="119" t="s">
        <v>2550</v>
      </c>
      <c r="E13009" s="120" t="s">
        <v>1655</v>
      </c>
      <c r="F13009" s="151"/>
    </row>
    <row r="13010" spans="2:6" s="116" customFormat="1" ht="15.75" customHeight="1">
      <c r="B13010" s="121" t="s">
        <v>1896</v>
      </c>
      <c r="C13010" s="118" t="s">
        <v>40</v>
      </c>
      <c r="D13010" s="119" t="s">
        <v>43</v>
      </c>
      <c r="E13010" s="120" t="s">
        <v>1655</v>
      </c>
      <c r="F13010" s="151"/>
    </row>
    <row r="13011" spans="2:6" s="116" customFormat="1" ht="15.75" customHeight="1">
      <c r="B13011" s="121" t="s">
        <v>1896</v>
      </c>
      <c r="C13011" s="118" t="s">
        <v>28</v>
      </c>
      <c r="D13011" s="119" t="s">
        <v>1187</v>
      </c>
      <c r="E13011" s="120" t="s">
        <v>1655</v>
      </c>
      <c r="F13011" s="151"/>
    </row>
    <row r="13012" spans="2:6" s="116" customFormat="1" ht="15.75" customHeight="1">
      <c r="B13012" s="121" t="s">
        <v>1896</v>
      </c>
      <c r="C13012" s="118" t="s">
        <v>40</v>
      </c>
      <c r="D13012" s="119" t="s">
        <v>180</v>
      </c>
      <c r="E13012" s="120" t="s">
        <v>1655</v>
      </c>
      <c r="F13012" s="151"/>
    </row>
    <row r="13013" spans="2:6" s="116" customFormat="1" ht="15.75" customHeight="1">
      <c r="B13013" s="106" t="s">
        <v>1899</v>
      </c>
      <c r="C13013" s="242" t="s">
        <v>40</v>
      </c>
      <c r="D13013" s="92" t="s">
        <v>180</v>
      </c>
      <c r="E13013" s="274" t="s">
        <v>1597</v>
      </c>
      <c r="F13013" s="151"/>
    </row>
    <row r="13014" spans="2:6" s="116" customFormat="1" ht="15.75" customHeight="1">
      <c r="B13014" s="121" t="s">
        <v>1899</v>
      </c>
      <c r="C13014" s="118" t="s">
        <v>40</v>
      </c>
      <c r="D13014" s="119" t="s">
        <v>43</v>
      </c>
      <c r="E13014" s="243" t="s">
        <v>1597</v>
      </c>
      <c r="F13014" s="151"/>
    </row>
    <row r="13015" spans="2:6" s="116" customFormat="1" ht="15.75" customHeight="1">
      <c r="B13015" s="121" t="s">
        <v>1899</v>
      </c>
      <c r="C13015" s="118" t="s">
        <v>2</v>
      </c>
      <c r="D13015" s="119" t="s">
        <v>182</v>
      </c>
      <c r="E13015" s="243" t="s">
        <v>1597</v>
      </c>
      <c r="F13015" s="151"/>
    </row>
    <row r="13016" spans="2:6" s="116" customFormat="1" ht="15.75" customHeight="1">
      <c r="B13016" s="121" t="s">
        <v>1899</v>
      </c>
      <c r="C13016" s="118" t="s">
        <v>322</v>
      </c>
      <c r="D13016" s="119" t="s">
        <v>1824</v>
      </c>
      <c r="E13016" s="243" t="s">
        <v>1597</v>
      </c>
      <c r="F13016" s="151"/>
    </row>
    <row r="13017" spans="2:6" s="116" customFormat="1" ht="15.75" customHeight="1">
      <c r="B13017" s="121" t="s">
        <v>1899</v>
      </c>
      <c r="C13017" s="118" t="s">
        <v>184</v>
      </c>
      <c r="D13017" s="119" t="s">
        <v>2546</v>
      </c>
      <c r="E13017" s="243" t="s">
        <v>1597</v>
      </c>
      <c r="F13017" s="151"/>
    </row>
    <row r="13018" spans="2:6" s="116" customFormat="1" ht="15.75" customHeight="1">
      <c r="B13018" s="121" t="s">
        <v>1899</v>
      </c>
      <c r="C13018" s="118" t="s">
        <v>40</v>
      </c>
      <c r="D13018" s="119" t="s">
        <v>180</v>
      </c>
      <c r="E13018" s="243" t="s">
        <v>1597</v>
      </c>
      <c r="F13018" s="151"/>
    </row>
    <row r="13019" spans="2:6" s="116" customFormat="1" ht="15.75" customHeight="1">
      <c r="B13019" s="121" t="s">
        <v>1899</v>
      </c>
      <c r="C13019" s="118" t="s">
        <v>40</v>
      </c>
      <c r="D13019" s="119" t="s">
        <v>180</v>
      </c>
      <c r="E13019" s="243" t="s">
        <v>1597</v>
      </c>
      <c r="F13019" s="151"/>
    </row>
    <row r="13020" spans="2:6" s="116" customFormat="1" ht="15.75" customHeight="1">
      <c r="B13020" s="121" t="s">
        <v>1899</v>
      </c>
      <c r="C13020" s="118" t="s">
        <v>40</v>
      </c>
      <c r="D13020" s="119" t="s">
        <v>43</v>
      </c>
      <c r="E13020" s="243" t="s">
        <v>1597</v>
      </c>
      <c r="F13020" s="151"/>
    </row>
    <row r="13021" spans="2:6" s="116" customFormat="1" ht="15.75" customHeight="1">
      <c r="B13021" s="121" t="s">
        <v>1899</v>
      </c>
      <c r="C13021" s="118" t="s">
        <v>40</v>
      </c>
      <c r="D13021" s="119" t="s">
        <v>43</v>
      </c>
      <c r="E13021" s="243" t="s">
        <v>1597</v>
      </c>
      <c r="F13021" s="151"/>
    </row>
    <row r="13022" spans="2:6" s="116" customFormat="1" ht="15.75" customHeight="1">
      <c r="B13022" s="121" t="s">
        <v>1899</v>
      </c>
      <c r="C13022" s="118" t="s">
        <v>2</v>
      </c>
      <c r="D13022" s="119" t="s">
        <v>182</v>
      </c>
      <c r="E13022" s="243" t="s">
        <v>1597</v>
      </c>
      <c r="F13022" s="151"/>
    </row>
    <row r="13023" spans="2:6" s="116" customFormat="1" ht="15.75" customHeight="1">
      <c r="B13023" s="121" t="s">
        <v>1899</v>
      </c>
      <c r="C13023" s="118" t="s">
        <v>28</v>
      </c>
      <c r="D13023" s="119" t="s">
        <v>1187</v>
      </c>
      <c r="E13023" s="243" t="s">
        <v>1597</v>
      </c>
      <c r="F13023" s="151"/>
    </row>
    <row r="13024" spans="2:6" s="116" customFormat="1" ht="15.75" customHeight="1">
      <c r="B13024" s="121" t="s">
        <v>1899</v>
      </c>
      <c r="C13024" s="118" t="s">
        <v>2</v>
      </c>
      <c r="D13024" s="119" t="s">
        <v>1160</v>
      </c>
      <c r="E13024" s="243" t="s">
        <v>1597</v>
      </c>
      <c r="F13024" s="151"/>
    </row>
    <row r="13025" spans="2:6" s="116" customFormat="1" ht="15.75" customHeight="1">
      <c r="B13025" s="121" t="s">
        <v>1899</v>
      </c>
      <c r="C13025" s="118" t="s">
        <v>956</v>
      </c>
      <c r="D13025" s="119" t="s">
        <v>1821</v>
      </c>
      <c r="E13025" s="243" t="s">
        <v>1597</v>
      </c>
      <c r="F13025" s="151"/>
    </row>
    <row r="13026" spans="2:6" s="116" customFormat="1" ht="15.75" customHeight="1">
      <c r="B13026" s="121" t="s">
        <v>1899</v>
      </c>
      <c r="C13026" s="118" t="s">
        <v>40</v>
      </c>
      <c r="D13026" s="119" t="s">
        <v>180</v>
      </c>
      <c r="E13026" s="243" t="s">
        <v>1597</v>
      </c>
      <c r="F13026" s="151"/>
    </row>
    <row r="13027" spans="2:6" s="116" customFormat="1" ht="15.75" customHeight="1">
      <c r="B13027" s="121" t="s">
        <v>1899</v>
      </c>
      <c r="C13027" s="118" t="s">
        <v>40</v>
      </c>
      <c r="D13027" s="119" t="s">
        <v>180</v>
      </c>
      <c r="E13027" s="243" t="s">
        <v>1597</v>
      </c>
      <c r="F13027" s="151"/>
    </row>
    <row r="13028" spans="2:6" s="116" customFormat="1" ht="15.75" customHeight="1">
      <c r="B13028" s="121" t="s">
        <v>1899</v>
      </c>
      <c r="C13028" s="118" t="s">
        <v>28</v>
      </c>
      <c r="D13028" s="119" t="s">
        <v>549</v>
      </c>
      <c r="E13028" s="243" t="s">
        <v>1597</v>
      </c>
      <c r="F13028" s="151"/>
    </row>
    <row r="13029" spans="2:6" s="116" customFormat="1" ht="15.75" customHeight="1">
      <c r="B13029" s="121" t="s">
        <v>1899</v>
      </c>
      <c r="C13029" s="118" t="s">
        <v>40</v>
      </c>
      <c r="D13029" s="119" t="s">
        <v>180</v>
      </c>
      <c r="E13029" s="243" t="s">
        <v>1597</v>
      </c>
      <c r="F13029" s="151"/>
    </row>
    <row r="13030" spans="2:6" s="116" customFormat="1" ht="15.75" customHeight="1">
      <c r="B13030" s="121" t="s">
        <v>1899</v>
      </c>
      <c r="C13030" s="118" t="s">
        <v>40</v>
      </c>
      <c r="D13030" s="119" t="s">
        <v>180</v>
      </c>
      <c r="E13030" s="243" t="s">
        <v>1600</v>
      </c>
      <c r="F13030" s="151"/>
    </row>
    <row r="13031" spans="2:6" s="116" customFormat="1" ht="15.75" customHeight="1">
      <c r="B13031" s="121" t="s">
        <v>1899</v>
      </c>
      <c r="C13031" s="118" t="s">
        <v>28</v>
      </c>
      <c r="D13031" s="119" t="s">
        <v>549</v>
      </c>
      <c r="E13031" s="243" t="s">
        <v>1600</v>
      </c>
      <c r="F13031" s="151"/>
    </row>
    <row r="13032" spans="2:6" s="116" customFormat="1" ht="15.75" customHeight="1">
      <c r="B13032" s="121" t="s">
        <v>1899</v>
      </c>
      <c r="C13032" s="118" t="s">
        <v>28</v>
      </c>
      <c r="D13032" s="119" t="s">
        <v>126</v>
      </c>
      <c r="E13032" s="243" t="s">
        <v>1600</v>
      </c>
      <c r="F13032" s="151"/>
    </row>
    <row r="13033" spans="2:6" s="116" customFormat="1" ht="15.75" customHeight="1">
      <c r="B13033" s="121" t="s">
        <v>1899</v>
      </c>
      <c r="C13033" s="118" t="s">
        <v>184</v>
      </c>
      <c r="D13033" s="119" t="s">
        <v>2550</v>
      </c>
      <c r="E13033" s="243" t="s">
        <v>1600</v>
      </c>
      <c r="F13033" s="151"/>
    </row>
    <row r="13034" spans="2:6" s="116" customFormat="1" ht="15.75" customHeight="1">
      <c r="B13034" s="121" t="s">
        <v>1899</v>
      </c>
      <c r="C13034" s="118" t="s">
        <v>2</v>
      </c>
      <c r="D13034" s="119" t="s">
        <v>182</v>
      </c>
      <c r="E13034" s="243" t="s">
        <v>1600</v>
      </c>
      <c r="F13034" s="151"/>
    </row>
    <row r="13035" spans="2:6" s="116" customFormat="1" ht="15.75" customHeight="1">
      <c r="B13035" s="121" t="s">
        <v>1899</v>
      </c>
      <c r="C13035" s="118" t="s">
        <v>322</v>
      </c>
      <c r="D13035" s="119" t="s">
        <v>1796</v>
      </c>
      <c r="E13035" s="243" t="s">
        <v>1600</v>
      </c>
      <c r="F13035" s="151"/>
    </row>
    <row r="13036" spans="2:6" s="116" customFormat="1" ht="15.75" customHeight="1">
      <c r="B13036" s="121" t="s">
        <v>1899</v>
      </c>
      <c r="C13036" s="118" t="s">
        <v>40</v>
      </c>
      <c r="D13036" s="119" t="s">
        <v>43</v>
      </c>
      <c r="E13036" s="243" t="s">
        <v>1600</v>
      </c>
      <c r="F13036" s="151"/>
    </row>
    <row r="13037" spans="2:6" s="116" customFormat="1" ht="15.75" customHeight="1">
      <c r="B13037" s="121" t="s">
        <v>1899</v>
      </c>
      <c r="C13037" s="118" t="s">
        <v>2</v>
      </c>
      <c r="D13037" s="119" t="s">
        <v>182</v>
      </c>
      <c r="E13037" s="243" t="s">
        <v>1600</v>
      </c>
      <c r="F13037" s="151"/>
    </row>
    <row r="13038" spans="2:6" s="116" customFormat="1" ht="15.75" customHeight="1">
      <c r="B13038" s="121" t="s">
        <v>1899</v>
      </c>
      <c r="C13038" s="118" t="s">
        <v>40</v>
      </c>
      <c r="D13038" s="119" t="s">
        <v>43</v>
      </c>
      <c r="E13038" s="120" t="s">
        <v>1655</v>
      </c>
      <c r="F13038" s="151"/>
    </row>
    <row r="13039" spans="2:6" s="116" customFormat="1" ht="15.75" customHeight="1">
      <c r="B13039" s="121" t="s">
        <v>1899</v>
      </c>
      <c r="C13039" s="118" t="s">
        <v>40</v>
      </c>
      <c r="D13039" s="119" t="s">
        <v>180</v>
      </c>
      <c r="E13039" s="120" t="s">
        <v>1655</v>
      </c>
      <c r="F13039" s="151"/>
    </row>
    <row r="13040" spans="2:6" s="116" customFormat="1" ht="15.75" customHeight="1">
      <c r="B13040" s="121" t="s">
        <v>1899</v>
      </c>
      <c r="C13040" s="118" t="s">
        <v>392</v>
      </c>
      <c r="D13040" s="119" t="s">
        <v>1115</v>
      </c>
      <c r="E13040" s="120" t="s">
        <v>1655</v>
      </c>
      <c r="F13040" s="151"/>
    </row>
    <row r="13041" spans="2:6" s="116" customFormat="1" ht="15.75" customHeight="1">
      <c r="B13041" s="121" t="s">
        <v>1899</v>
      </c>
      <c r="C13041" s="118" t="s">
        <v>322</v>
      </c>
      <c r="D13041" s="119" t="s">
        <v>1796</v>
      </c>
      <c r="E13041" s="120" t="s">
        <v>1655</v>
      </c>
      <c r="F13041" s="151"/>
    </row>
    <row r="13042" spans="2:6" s="116" customFormat="1" ht="15.75" customHeight="1">
      <c r="B13042" s="121" t="s">
        <v>1899</v>
      </c>
      <c r="C13042" s="118" t="s">
        <v>956</v>
      </c>
      <c r="D13042" s="119" t="s">
        <v>1536</v>
      </c>
      <c r="E13042" s="120" t="s">
        <v>1655</v>
      </c>
      <c r="F13042" s="151"/>
    </row>
    <row r="13043" spans="2:6" s="116" customFormat="1" ht="15.75" customHeight="1">
      <c r="B13043" s="121" t="s">
        <v>1899</v>
      </c>
      <c r="C13043" s="118" t="s">
        <v>28</v>
      </c>
      <c r="D13043" s="119" t="s">
        <v>107</v>
      </c>
      <c r="E13043" s="120" t="s">
        <v>1655</v>
      </c>
      <c r="F13043" s="151"/>
    </row>
    <row r="13044" spans="2:6" s="116" customFormat="1" ht="15.75" customHeight="1">
      <c r="B13044" s="121" t="s">
        <v>1899</v>
      </c>
      <c r="C13044" s="118" t="s">
        <v>28</v>
      </c>
      <c r="D13044" s="119" t="s">
        <v>30</v>
      </c>
      <c r="E13044" s="120" t="s">
        <v>1655</v>
      </c>
      <c r="F13044" s="151"/>
    </row>
    <row r="13045" spans="2:6" s="116" customFormat="1" ht="15.75" customHeight="1">
      <c r="B13045" s="121" t="s">
        <v>1899</v>
      </c>
      <c r="C13045" s="118" t="s">
        <v>40</v>
      </c>
      <c r="D13045" s="119" t="s">
        <v>180</v>
      </c>
      <c r="E13045" s="120" t="s">
        <v>1655</v>
      </c>
      <c r="F13045" s="151"/>
    </row>
    <row r="13046" spans="2:6" s="116" customFormat="1" ht="15.75" customHeight="1">
      <c r="B13046" s="121" t="s">
        <v>1899</v>
      </c>
      <c r="C13046" s="118" t="s">
        <v>40</v>
      </c>
      <c r="D13046" s="119" t="s">
        <v>43</v>
      </c>
      <c r="E13046" s="120" t="s">
        <v>1655</v>
      </c>
      <c r="F13046" s="151"/>
    </row>
    <row r="13047" spans="2:6" s="116" customFormat="1" ht="15.75" customHeight="1">
      <c r="B13047" s="121" t="s">
        <v>1899</v>
      </c>
      <c r="C13047" s="118" t="s">
        <v>40</v>
      </c>
      <c r="D13047" s="119" t="s">
        <v>180</v>
      </c>
      <c r="E13047" s="120" t="s">
        <v>1655</v>
      </c>
      <c r="F13047" s="151"/>
    </row>
    <row r="13048" spans="2:6" s="116" customFormat="1" ht="15.75" customHeight="1">
      <c r="B13048" s="121" t="s">
        <v>1900</v>
      </c>
      <c r="C13048" s="118" t="s">
        <v>40</v>
      </c>
      <c r="D13048" s="119" t="s">
        <v>43</v>
      </c>
      <c r="E13048" s="243" t="s">
        <v>1655</v>
      </c>
      <c r="F13048" s="151"/>
    </row>
    <row r="13049" spans="2:6" s="116" customFormat="1" ht="15.75" customHeight="1">
      <c r="B13049" s="121" t="s">
        <v>1900</v>
      </c>
      <c r="C13049" s="118" t="s">
        <v>40</v>
      </c>
      <c r="D13049" s="119" t="s">
        <v>180</v>
      </c>
      <c r="E13049" s="243" t="s">
        <v>1655</v>
      </c>
      <c r="F13049" s="151"/>
    </row>
    <row r="13050" spans="2:6" s="116" customFormat="1" ht="15.75" customHeight="1">
      <c r="B13050" s="121" t="s">
        <v>1900</v>
      </c>
      <c r="C13050" s="118" t="s">
        <v>956</v>
      </c>
      <c r="D13050" s="119" t="s">
        <v>1566</v>
      </c>
      <c r="E13050" s="243" t="s">
        <v>1655</v>
      </c>
      <c r="F13050" s="151"/>
    </row>
    <row r="13051" spans="2:6" s="116" customFormat="1" ht="15.75" customHeight="1">
      <c r="B13051" s="121" t="s">
        <v>1900</v>
      </c>
      <c r="C13051" s="118" t="s">
        <v>40</v>
      </c>
      <c r="D13051" s="119" t="s">
        <v>180</v>
      </c>
      <c r="E13051" s="243" t="s">
        <v>1655</v>
      </c>
      <c r="F13051" s="151"/>
    </row>
    <row r="13052" spans="2:6" s="116" customFormat="1" ht="15.75" customHeight="1">
      <c r="B13052" s="121" t="s">
        <v>1900</v>
      </c>
      <c r="C13052" s="118" t="s">
        <v>322</v>
      </c>
      <c r="D13052" s="119" t="s">
        <v>1893</v>
      </c>
      <c r="E13052" s="243" t="s">
        <v>1655</v>
      </c>
      <c r="F13052" s="151"/>
    </row>
    <row r="13053" spans="2:6" s="116" customFormat="1" ht="15.75" customHeight="1">
      <c r="B13053" s="121" t="s">
        <v>1900</v>
      </c>
      <c r="C13053" s="118" t="s">
        <v>28</v>
      </c>
      <c r="D13053" s="119" t="s">
        <v>30</v>
      </c>
      <c r="E13053" s="243" t="s">
        <v>1655</v>
      </c>
      <c r="F13053" s="151"/>
    </row>
    <row r="13054" spans="2:6" s="116" customFormat="1" ht="15.75" customHeight="1">
      <c r="B13054" s="121" t="s">
        <v>1900</v>
      </c>
      <c r="C13054" s="118" t="s">
        <v>40</v>
      </c>
      <c r="D13054" s="119" t="s">
        <v>180</v>
      </c>
      <c r="E13054" s="243" t="s">
        <v>1655</v>
      </c>
      <c r="F13054" s="151"/>
    </row>
    <row r="13055" spans="2:6" s="116" customFormat="1" ht="15.75" customHeight="1">
      <c r="B13055" s="121" t="s">
        <v>1900</v>
      </c>
      <c r="C13055" s="118" t="s">
        <v>40</v>
      </c>
      <c r="D13055" s="119" t="s">
        <v>180</v>
      </c>
      <c r="E13055" s="243" t="s">
        <v>1655</v>
      </c>
      <c r="F13055" s="151"/>
    </row>
    <row r="13056" spans="2:6" s="116" customFormat="1" ht="15.75" customHeight="1">
      <c r="B13056" s="121" t="s">
        <v>1900</v>
      </c>
      <c r="C13056" s="118" t="s">
        <v>28</v>
      </c>
      <c r="D13056" s="119" t="s">
        <v>1187</v>
      </c>
      <c r="E13056" s="243" t="s">
        <v>1655</v>
      </c>
      <c r="F13056" s="151"/>
    </row>
    <row r="13057" spans="2:6" s="116" customFormat="1" ht="15.75" customHeight="1">
      <c r="B13057" s="121" t="s">
        <v>1900</v>
      </c>
      <c r="C13057" s="118" t="s">
        <v>28</v>
      </c>
      <c r="D13057" s="119" t="s">
        <v>30</v>
      </c>
      <c r="E13057" s="243" t="s">
        <v>1655</v>
      </c>
      <c r="F13057" s="151"/>
    </row>
    <row r="13058" spans="2:6" s="116" customFormat="1" ht="15.75" customHeight="1">
      <c r="B13058" s="121" t="s">
        <v>1900</v>
      </c>
      <c r="C13058" s="118" t="s">
        <v>40</v>
      </c>
      <c r="D13058" s="119" t="s">
        <v>180</v>
      </c>
      <c r="E13058" s="243" t="s">
        <v>1655</v>
      </c>
      <c r="F13058" s="151"/>
    </row>
    <row r="13059" spans="2:6" s="116" customFormat="1" ht="15.75" customHeight="1">
      <c r="B13059" s="121" t="s">
        <v>1900</v>
      </c>
      <c r="C13059" s="118" t="s">
        <v>28</v>
      </c>
      <c r="D13059" s="119" t="s">
        <v>549</v>
      </c>
      <c r="E13059" s="243" t="s">
        <v>1655</v>
      </c>
      <c r="F13059" s="151"/>
    </row>
    <row r="13060" spans="2:6" s="116" customFormat="1" ht="15.75" customHeight="1">
      <c r="B13060" s="121" t="s">
        <v>1900</v>
      </c>
      <c r="C13060" s="118" t="s">
        <v>28</v>
      </c>
      <c r="D13060" s="119" t="s">
        <v>126</v>
      </c>
      <c r="E13060" s="243" t="s">
        <v>1655</v>
      </c>
      <c r="F13060" s="151"/>
    </row>
    <row r="13061" spans="2:6" s="116" customFormat="1" ht="15.75" customHeight="1">
      <c r="B13061" s="121" t="s">
        <v>1900</v>
      </c>
      <c r="C13061" s="118" t="s">
        <v>184</v>
      </c>
      <c r="D13061" s="119" t="s">
        <v>2550</v>
      </c>
      <c r="E13061" s="243" t="s">
        <v>1655</v>
      </c>
      <c r="F13061" s="151"/>
    </row>
    <row r="13062" spans="2:6" s="116" customFormat="1" ht="15.75" customHeight="1">
      <c r="B13062" s="121" t="s">
        <v>1900</v>
      </c>
      <c r="C13062" s="118" t="s">
        <v>2</v>
      </c>
      <c r="D13062" s="119" t="s">
        <v>182</v>
      </c>
      <c r="E13062" s="243" t="s">
        <v>1655</v>
      </c>
      <c r="F13062" s="151"/>
    </row>
    <row r="13063" spans="2:6" s="116" customFormat="1" ht="15.75" customHeight="1">
      <c r="B13063" s="121" t="s">
        <v>1900</v>
      </c>
      <c r="C13063" s="118" t="s">
        <v>322</v>
      </c>
      <c r="D13063" s="119" t="s">
        <v>1796</v>
      </c>
      <c r="E13063" s="243" t="s">
        <v>1655</v>
      </c>
      <c r="F13063" s="151"/>
    </row>
    <row r="13064" spans="2:6" s="116" customFormat="1" ht="15.75" customHeight="1">
      <c r="B13064" s="121" t="s">
        <v>1900</v>
      </c>
      <c r="C13064" s="118" t="s">
        <v>40</v>
      </c>
      <c r="D13064" s="119" t="s">
        <v>43</v>
      </c>
      <c r="E13064" s="243" t="s">
        <v>1655</v>
      </c>
      <c r="F13064" s="151"/>
    </row>
    <row r="13065" spans="2:6" s="116" customFormat="1" ht="15.75" customHeight="1">
      <c r="B13065" s="121" t="s">
        <v>1900</v>
      </c>
      <c r="C13065" s="118" t="s">
        <v>2</v>
      </c>
      <c r="D13065" s="119" t="s">
        <v>182</v>
      </c>
      <c r="E13065" s="243" t="s">
        <v>1655</v>
      </c>
      <c r="F13065" s="151"/>
    </row>
    <row r="13066" spans="2:6" s="116" customFormat="1" ht="15.75" customHeight="1">
      <c r="B13066" s="121" t="s">
        <v>1900</v>
      </c>
      <c r="C13066" s="118" t="s">
        <v>40</v>
      </c>
      <c r="D13066" s="119" t="s">
        <v>180</v>
      </c>
      <c r="E13066" s="243" t="s">
        <v>1600</v>
      </c>
      <c r="F13066" s="151"/>
    </row>
    <row r="13067" spans="2:6" s="116" customFormat="1" ht="15.75" customHeight="1">
      <c r="B13067" s="121" t="s">
        <v>1900</v>
      </c>
      <c r="C13067" s="118" t="s">
        <v>28</v>
      </c>
      <c r="D13067" s="119" t="s">
        <v>549</v>
      </c>
      <c r="E13067" s="243" t="s">
        <v>1600</v>
      </c>
      <c r="F13067" s="151"/>
    </row>
    <row r="13068" spans="2:6" s="116" customFormat="1" ht="15.75" customHeight="1">
      <c r="B13068" s="121" t="s">
        <v>1900</v>
      </c>
      <c r="C13068" s="118" t="s">
        <v>94</v>
      </c>
      <c r="D13068" s="119" t="s">
        <v>1108</v>
      </c>
      <c r="E13068" s="243" t="s">
        <v>1600</v>
      </c>
      <c r="F13068" s="151"/>
    </row>
    <row r="13069" spans="2:6" s="116" customFormat="1" ht="15.75" customHeight="1">
      <c r="B13069" s="121" t="s">
        <v>1900</v>
      </c>
      <c r="C13069" s="118" t="s">
        <v>40</v>
      </c>
      <c r="D13069" s="119" t="s">
        <v>180</v>
      </c>
      <c r="E13069" s="243" t="s">
        <v>1600</v>
      </c>
      <c r="F13069" s="151"/>
    </row>
    <row r="13070" spans="2:6" s="116" customFormat="1" ht="15.75" customHeight="1">
      <c r="B13070" s="121" t="s">
        <v>1900</v>
      </c>
      <c r="C13070" s="118" t="s">
        <v>28</v>
      </c>
      <c r="D13070" s="119" t="s">
        <v>107</v>
      </c>
      <c r="E13070" s="243" t="s">
        <v>1600</v>
      </c>
      <c r="F13070" s="151"/>
    </row>
    <row r="13071" spans="2:6" s="116" customFormat="1" ht="15.75" customHeight="1">
      <c r="B13071" s="121" t="s">
        <v>1900</v>
      </c>
      <c r="C13071" s="118" t="s">
        <v>28</v>
      </c>
      <c r="D13071" s="119" t="s">
        <v>107</v>
      </c>
      <c r="E13071" s="243" t="s">
        <v>1600</v>
      </c>
      <c r="F13071" s="151"/>
    </row>
    <row r="13072" spans="2:6" s="116" customFormat="1" ht="15.75" customHeight="1">
      <c r="B13072" s="121" t="s">
        <v>1900</v>
      </c>
      <c r="C13072" s="118" t="s">
        <v>40</v>
      </c>
      <c r="D13072" s="119" t="s">
        <v>43</v>
      </c>
      <c r="E13072" s="243" t="s">
        <v>1600</v>
      </c>
      <c r="F13072" s="151"/>
    </row>
    <row r="13073" spans="2:6" s="116" customFormat="1" ht="15.75" customHeight="1">
      <c r="B13073" s="121" t="s">
        <v>1900</v>
      </c>
      <c r="C13073" s="118" t="s">
        <v>40</v>
      </c>
      <c r="D13073" s="119" t="s">
        <v>43</v>
      </c>
      <c r="E13073" s="243" t="s">
        <v>1600</v>
      </c>
      <c r="F13073" s="151"/>
    </row>
    <row r="13074" spans="2:6" s="116" customFormat="1" ht="15.75" customHeight="1">
      <c r="B13074" s="121" t="s">
        <v>1900</v>
      </c>
      <c r="C13074" s="118" t="s">
        <v>40</v>
      </c>
      <c r="D13074" s="119" t="s">
        <v>180</v>
      </c>
      <c r="E13074" s="243" t="s">
        <v>1600</v>
      </c>
      <c r="F13074" s="151"/>
    </row>
    <row r="13075" spans="2:6" s="116" customFormat="1" ht="15.75" customHeight="1">
      <c r="B13075" s="121" t="s">
        <v>1900</v>
      </c>
      <c r="C13075" s="118" t="s">
        <v>40</v>
      </c>
      <c r="D13075" s="119" t="s">
        <v>43</v>
      </c>
      <c r="E13075" s="243" t="s">
        <v>1600</v>
      </c>
      <c r="F13075" s="151"/>
    </row>
    <row r="13076" spans="2:6" s="116" customFormat="1" ht="15.75" customHeight="1">
      <c r="B13076" s="121" t="s">
        <v>1900</v>
      </c>
      <c r="C13076" s="118" t="s">
        <v>28</v>
      </c>
      <c r="D13076" s="119" t="s">
        <v>1277</v>
      </c>
      <c r="E13076" s="243" t="s">
        <v>1600</v>
      </c>
      <c r="F13076" s="151"/>
    </row>
    <row r="13077" spans="2:6" s="116" customFormat="1" ht="15.75" customHeight="1">
      <c r="B13077" s="121" t="s">
        <v>1900</v>
      </c>
      <c r="C13077" s="118" t="s">
        <v>40</v>
      </c>
      <c r="D13077" s="119" t="s">
        <v>1349</v>
      </c>
      <c r="E13077" s="243" t="s">
        <v>1600</v>
      </c>
      <c r="F13077" s="151"/>
    </row>
    <row r="13078" spans="2:6" s="116" customFormat="1" ht="15.75" customHeight="1">
      <c r="B13078" s="121" t="s">
        <v>1900</v>
      </c>
      <c r="C13078" s="118" t="s">
        <v>392</v>
      </c>
      <c r="D13078" s="119" t="s">
        <v>1115</v>
      </c>
      <c r="E13078" s="243" t="s">
        <v>1600</v>
      </c>
      <c r="F13078" s="151"/>
    </row>
    <row r="13079" spans="2:6" s="116" customFormat="1" ht="15.75" customHeight="1">
      <c r="B13079" s="121" t="s">
        <v>1900</v>
      </c>
      <c r="C13079" s="118" t="s">
        <v>40</v>
      </c>
      <c r="D13079" s="119" t="s">
        <v>43</v>
      </c>
      <c r="E13079" s="243" t="s">
        <v>1600</v>
      </c>
      <c r="F13079" s="151"/>
    </row>
    <row r="13080" spans="2:6" s="116" customFormat="1" ht="15.75" customHeight="1">
      <c r="B13080" s="121" t="s">
        <v>1900</v>
      </c>
      <c r="C13080" s="118" t="s">
        <v>28</v>
      </c>
      <c r="D13080" s="119" t="s">
        <v>1277</v>
      </c>
      <c r="E13080" s="243" t="s">
        <v>1600</v>
      </c>
      <c r="F13080" s="151"/>
    </row>
    <row r="13081" spans="2:6" s="116" customFormat="1" ht="15.75" customHeight="1">
      <c r="B13081" s="121" t="s">
        <v>1900</v>
      </c>
      <c r="C13081" s="118" t="s">
        <v>322</v>
      </c>
      <c r="D13081" s="119" t="s">
        <v>1901</v>
      </c>
      <c r="E13081" s="243" t="s">
        <v>1597</v>
      </c>
      <c r="F13081" s="151"/>
    </row>
    <row r="13082" spans="2:6" s="116" customFormat="1" ht="15.75" customHeight="1">
      <c r="B13082" s="121" t="s">
        <v>1900</v>
      </c>
      <c r="C13082" s="118" t="s">
        <v>40</v>
      </c>
      <c r="D13082" s="119" t="s">
        <v>1902</v>
      </c>
      <c r="E13082" s="243" t="s">
        <v>1597</v>
      </c>
      <c r="F13082" s="151"/>
    </row>
    <row r="13083" spans="2:6" s="116" customFormat="1" ht="15.75" customHeight="1">
      <c r="B13083" s="121" t="s">
        <v>1900</v>
      </c>
      <c r="C13083" s="118" t="s">
        <v>956</v>
      </c>
      <c r="D13083" s="119" t="s">
        <v>1903</v>
      </c>
      <c r="E13083" s="243" t="s">
        <v>1597</v>
      </c>
      <c r="F13083" s="151"/>
    </row>
    <row r="13084" spans="2:6" s="116" customFormat="1" ht="15.75" customHeight="1">
      <c r="B13084" s="121" t="s">
        <v>1900</v>
      </c>
      <c r="C13084" s="118" t="s">
        <v>40</v>
      </c>
      <c r="D13084" s="119" t="s">
        <v>180</v>
      </c>
      <c r="E13084" s="243" t="s">
        <v>1597</v>
      </c>
      <c r="F13084" s="151"/>
    </row>
    <row r="13085" spans="2:6" s="116" customFormat="1" ht="15.75" customHeight="1">
      <c r="B13085" s="121" t="s">
        <v>1900</v>
      </c>
      <c r="C13085" s="118" t="s">
        <v>40</v>
      </c>
      <c r="D13085" s="119" t="s">
        <v>1904</v>
      </c>
      <c r="E13085" s="243" t="s">
        <v>1597</v>
      </c>
      <c r="F13085" s="151"/>
    </row>
    <row r="13086" spans="2:6" s="116" customFormat="1" ht="15.75" customHeight="1">
      <c r="B13086" s="121" t="s">
        <v>1900</v>
      </c>
      <c r="C13086" s="118" t="s">
        <v>40</v>
      </c>
      <c r="D13086" s="119" t="s">
        <v>1556</v>
      </c>
      <c r="E13086" s="243" t="s">
        <v>1597</v>
      </c>
      <c r="F13086" s="151"/>
    </row>
    <row r="13087" spans="2:6" s="116" customFormat="1" ht="15.75" customHeight="1">
      <c r="B13087" s="121" t="s">
        <v>1900</v>
      </c>
      <c r="C13087" s="118" t="s">
        <v>28</v>
      </c>
      <c r="D13087" s="119" t="s">
        <v>850</v>
      </c>
      <c r="E13087" s="243" t="s">
        <v>1597</v>
      </c>
      <c r="F13087" s="151"/>
    </row>
    <row r="13088" spans="2:6" s="116" customFormat="1" ht="15.75" customHeight="1">
      <c r="B13088" s="121" t="s">
        <v>1900</v>
      </c>
      <c r="C13088" s="118" t="s">
        <v>40</v>
      </c>
      <c r="D13088" s="119" t="s">
        <v>180</v>
      </c>
      <c r="E13088" s="243" t="s">
        <v>1597</v>
      </c>
      <c r="F13088" s="151"/>
    </row>
    <row r="13089" spans="2:6" s="116" customFormat="1" ht="15.75" customHeight="1">
      <c r="B13089" s="121" t="s">
        <v>1900</v>
      </c>
      <c r="C13089" s="118" t="s">
        <v>2</v>
      </c>
      <c r="D13089" s="119" t="s">
        <v>1890</v>
      </c>
      <c r="E13089" s="243" t="s">
        <v>1597</v>
      </c>
      <c r="F13089" s="151"/>
    </row>
    <row r="13090" spans="2:6" s="116" customFormat="1" ht="15.75" customHeight="1">
      <c r="B13090" s="121" t="s">
        <v>1900</v>
      </c>
      <c r="C13090" s="118" t="s">
        <v>392</v>
      </c>
      <c r="D13090" s="119" t="s">
        <v>1115</v>
      </c>
      <c r="E13090" s="243" t="s">
        <v>1597</v>
      </c>
      <c r="F13090" s="151"/>
    </row>
    <row r="13091" spans="2:6" s="116" customFormat="1" ht="15.75" customHeight="1">
      <c r="B13091" s="121" t="s">
        <v>1900</v>
      </c>
      <c r="C13091" s="118" t="s">
        <v>40</v>
      </c>
      <c r="D13091" s="119" t="s">
        <v>180</v>
      </c>
      <c r="E13091" s="243" t="s">
        <v>1597</v>
      </c>
      <c r="F13091" s="151"/>
    </row>
    <row r="13092" spans="2:6" s="116" customFormat="1" ht="15.75" customHeight="1">
      <c r="B13092" s="121" t="s">
        <v>1900</v>
      </c>
      <c r="C13092" s="118" t="s">
        <v>392</v>
      </c>
      <c r="D13092" s="119" t="s">
        <v>1115</v>
      </c>
      <c r="E13092" s="243" t="s">
        <v>1597</v>
      </c>
      <c r="F13092" s="151"/>
    </row>
    <row r="13093" spans="2:6" s="116" customFormat="1" ht="15.75" customHeight="1">
      <c r="B13093" s="121" t="s">
        <v>1900</v>
      </c>
      <c r="C13093" s="118" t="s">
        <v>40</v>
      </c>
      <c r="D13093" s="119" t="s">
        <v>1556</v>
      </c>
      <c r="E13093" s="243" t="s">
        <v>1597</v>
      </c>
      <c r="F13093" s="151"/>
    </row>
    <row r="13094" spans="2:6" s="116" customFormat="1" ht="15.75" customHeight="1">
      <c r="B13094" s="121" t="s">
        <v>1900</v>
      </c>
      <c r="C13094" s="118" t="s">
        <v>40</v>
      </c>
      <c r="D13094" s="119" t="s">
        <v>1564</v>
      </c>
      <c r="E13094" s="243" t="s">
        <v>1597</v>
      </c>
      <c r="F13094" s="151"/>
    </row>
    <row r="13095" spans="2:6" s="116" customFormat="1" ht="15.75" customHeight="1">
      <c r="B13095" s="121" t="s">
        <v>1905</v>
      </c>
      <c r="C13095" s="118" t="s">
        <v>28</v>
      </c>
      <c r="D13095" s="119" t="s">
        <v>126</v>
      </c>
      <c r="E13095" s="243" t="s">
        <v>1723</v>
      </c>
      <c r="F13095" s="151"/>
    </row>
    <row r="13096" spans="2:6" s="116" customFormat="1" ht="15.75" customHeight="1">
      <c r="B13096" s="121" t="s">
        <v>1905</v>
      </c>
      <c r="C13096" s="118" t="s">
        <v>392</v>
      </c>
      <c r="D13096" s="119" t="s">
        <v>1167</v>
      </c>
      <c r="E13096" s="243" t="s">
        <v>1723</v>
      </c>
      <c r="F13096" s="151"/>
    </row>
    <row r="13097" spans="2:6" s="116" customFormat="1" ht="15.75" customHeight="1">
      <c r="B13097" s="121" t="s">
        <v>1905</v>
      </c>
      <c r="C13097" s="118" t="s">
        <v>40</v>
      </c>
      <c r="D13097" s="119" t="s">
        <v>180</v>
      </c>
      <c r="E13097" s="243" t="s">
        <v>1723</v>
      </c>
      <c r="F13097" s="151"/>
    </row>
    <row r="13098" spans="2:6" s="116" customFormat="1" ht="15.75" customHeight="1">
      <c r="B13098" s="121" t="s">
        <v>1905</v>
      </c>
      <c r="C13098" s="118" t="s">
        <v>28</v>
      </c>
      <c r="D13098" s="119" t="s">
        <v>1187</v>
      </c>
      <c r="E13098" s="243" t="s">
        <v>1723</v>
      </c>
      <c r="F13098" s="151"/>
    </row>
    <row r="13099" spans="2:6" s="116" customFormat="1" ht="15.75" customHeight="1">
      <c r="B13099" s="121" t="s">
        <v>1905</v>
      </c>
      <c r="C13099" s="118" t="s">
        <v>28</v>
      </c>
      <c r="D13099" s="119" t="s">
        <v>1906</v>
      </c>
      <c r="E13099" s="243" t="s">
        <v>1723</v>
      </c>
      <c r="F13099" s="151"/>
    </row>
    <row r="13100" spans="2:6" s="116" customFormat="1" ht="15.75" customHeight="1">
      <c r="B13100" s="121" t="s">
        <v>1905</v>
      </c>
      <c r="C13100" s="118" t="s">
        <v>40</v>
      </c>
      <c r="D13100" s="119" t="s">
        <v>180</v>
      </c>
      <c r="E13100" s="243" t="s">
        <v>1723</v>
      </c>
      <c r="F13100" s="151"/>
    </row>
    <row r="13101" spans="2:6" s="116" customFormat="1" ht="15.75" customHeight="1">
      <c r="B13101" s="121" t="s">
        <v>1905</v>
      </c>
      <c r="C13101" s="118" t="s">
        <v>40</v>
      </c>
      <c r="D13101" s="119" t="s">
        <v>180</v>
      </c>
      <c r="E13101" s="243" t="s">
        <v>1723</v>
      </c>
      <c r="F13101" s="151"/>
    </row>
    <row r="13102" spans="2:6" s="116" customFormat="1" ht="15.75" customHeight="1">
      <c r="B13102" s="121" t="s">
        <v>1905</v>
      </c>
      <c r="C13102" s="118" t="s">
        <v>2</v>
      </c>
      <c r="D13102" s="119" t="s">
        <v>105</v>
      </c>
      <c r="E13102" s="243" t="s">
        <v>1723</v>
      </c>
      <c r="F13102" s="151"/>
    </row>
    <row r="13103" spans="2:6" s="116" customFormat="1" ht="15.75" customHeight="1">
      <c r="B13103" s="121" t="s">
        <v>1905</v>
      </c>
      <c r="C13103" s="118" t="s">
        <v>40</v>
      </c>
      <c r="D13103" s="119" t="s">
        <v>180</v>
      </c>
      <c r="E13103" s="243" t="s">
        <v>1723</v>
      </c>
      <c r="F13103" s="151"/>
    </row>
    <row r="13104" spans="2:6" s="116" customFormat="1" ht="15.75" customHeight="1">
      <c r="B13104" s="121" t="s">
        <v>1905</v>
      </c>
      <c r="C13104" s="118" t="s">
        <v>40</v>
      </c>
      <c r="D13104" s="119" t="s">
        <v>43</v>
      </c>
      <c r="E13104" s="243" t="s">
        <v>1723</v>
      </c>
      <c r="F13104" s="151"/>
    </row>
    <row r="13105" spans="2:6" s="116" customFormat="1" ht="15.75" customHeight="1">
      <c r="B13105" s="121" t="s">
        <v>1905</v>
      </c>
      <c r="C13105" s="118" t="s">
        <v>40</v>
      </c>
      <c r="D13105" s="119" t="s">
        <v>43</v>
      </c>
      <c r="E13105" s="243" t="s">
        <v>1600</v>
      </c>
      <c r="F13105" s="151"/>
    </row>
    <row r="13106" spans="2:6" s="116" customFormat="1" ht="15.75" customHeight="1">
      <c r="B13106" s="121" t="s">
        <v>1905</v>
      </c>
      <c r="C13106" s="118" t="s">
        <v>184</v>
      </c>
      <c r="D13106" s="119" t="s">
        <v>2550</v>
      </c>
      <c r="E13106" s="243" t="s">
        <v>1600</v>
      </c>
      <c r="F13106" s="151"/>
    </row>
    <row r="13107" spans="2:6" s="116" customFormat="1" ht="15.75" customHeight="1">
      <c r="B13107" s="121" t="s">
        <v>1905</v>
      </c>
      <c r="C13107" s="118" t="s">
        <v>155</v>
      </c>
      <c r="D13107" s="119" t="s">
        <v>1110</v>
      </c>
      <c r="E13107" s="243" t="s">
        <v>1600</v>
      </c>
      <c r="F13107" s="151"/>
    </row>
    <row r="13108" spans="2:6" s="116" customFormat="1" ht="15.75" customHeight="1">
      <c r="B13108" s="121" t="s">
        <v>1905</v>
      </c>
      <c r="C13108" s="118" t="s">
        <v>322</v>
      </c>
      <c r="D13108" s="119" t="s">
        <v>1796</v>
      </c>
      <c r="E13108" s="243" t="s">
        <v>1600</v>
      </c>
      <c r="F13108" s="151"/>
    </row>
    <row r="13109" spans="2:6" s="116" customFormat="1" ht="15.75" customHeight="1">
      <c r="B13109" s="121" t="s">
        <v>1905</v>
      </c>
      <c r="C13109" s="118" t="s">
        <v>184</v>
      </c>
      <c r="D13109" s="119" t="s">
        <v>2550</v>
      </c>
      <c r="E13109" s="243" t="s">
        <v>1600</v>
      </c>
      <c r="F13109" s="151"/>
    </row>
    <row r="13110" spans="2:6" s="116" customFormat="1" ht="15.75" customHeight="1">
      <c r="B13110" s="121" t="s">
        <v>1905</v>
      </c>
      <c r="C13110" s="118" t="s">
        <v>40</v>
      </c>
      <c r="D13110" s="119" t="s">
        <v>180</v>
      </c>
      <c r="E13110" s="243" t="s">
        <v>1600</v>
      </c>
      <c r="F13110" s="151"/>
    </row>
    <row r="13111" spans="2:6" s="116" customFormat="1" ht="15.75" customHeight="1">
      <c r="B13111" s="121" t="s">
        <v>1905</v>
      </c>
      <c r="C13111" s="118" t="s">
        <v>322</v>
      </c>
      <c r="D13111" s="119" t="s">
        <v>1796</v>
      </c>
      <c r="E13111" s="243" t="s">
        <v>1600</v>
      </c>
      <c r="F13111" s="151"/>
    </row>
    <row r="13112" spans="2:6" s="116" customFormat="1" ht="15.75" customHeight="1">
      <c r="B13112" s="121" t="s">
        <v>1905</v>
      </c>
      <c r="C13112" s="118" t="s">
        <v>2</v>
      </c>
      <c r="D13112" s="119" t="s">
        <v>182</v>
      </c>
      <c r="E13112" s="243" t="s">
        <v>1600</v>
      </c>
      <c r="F13112" s="151"/>
    </row>
    <row r="13113" spans="2:6" s="116" customFormat="1" ht="15.75" customHeight="1">
      <c r="B13113" s="121" t="s">
        <v>1905</v>
      </c>
      <c r="C13113" s="118" t="s">
        <v>184</v>
      </c>
      <c r="D13113" s="119" t="s">
        <v>2550</v>
      </c>
      <c r="E13113" s="243" t="s">
        <v>1600</v>
      </c>
      <c r="F13113" s="151"/>
    </row>
    <row r="13114" spans="2:6" s="116" customFormat="1" ht="15.75" customHeight="1">
      <c r="B13114" s="121" t="s">
        <v>1905</v>
      </c>
      <c r="C13114" s="118" t="s">
        <v>40</v>
      </c>
      <c r="D13114" s="119" t="s">
        <v>43</v>
      </c>
      <c r="E13114" s="243" t="s">
        <v>1655</v>
      </c>
      <c r="F13114" s="151"/>
    </row>
    <row r="13115" spans="2:6" s="116" customFormat="1" ht="15.75" customHeight="1">
      <c r="B13115" s="121" t="s">
        <v>1905</v>
      </c>
      <c r="C13115" s="118" t="s">
        <v>28</v>
      </c>
      <c r="D13115" s="119" t="s">
        <v>126</v>
      </c>
      <c r="E13115" s="243" t="s">
        <v>1655</v>
      </c>
      <c r="F13115" s="151"/>
    </row>
    <row r="13116" spans="2:6" s="116" customFormat="1" ht="15.75" customHeight="1">
      <c r="B13116" s="121" t="s">
        <v>1905</v>
      </c>
      <c r="C13116" s="118" t="s">
        <v>28</v>
      </c>
      <c r="D13116" s="119" t="s">
        <v>107</v>
      </c>
      <c r="E13116" s="243" t="s">
        <v>1655</v>
      </c>
      <c r="F13116" s="151"/>
    </row>
    <row r="13117" spans="2:6" s="116" customFormat="1" ht="15.75" customHeight="1">
      <c r="B13117" s="121" t="s">
        <v>1905</v>
      </c>
      <c r="C13117" s="118" t="s">
        <v>322</v>
      </c>
      <c r="D13117" s="119" t="s">
        <v>1796</v>
      </c>
      <c r="E13117" s="243" t="s">
        <v>1655</v>
      </c>
      <c r="F13117" s="151"/>
    </row>
    <row r="13118" spans="2:6" s="116" customFormat="1" ht="15.75" customHeight="1">
      <c r="B13118" s="121" t="s">
        <v>1905</v>
      </c>
      <c r="C13118" s="118" t="s">
        <v>322</v>
      </c>
      <c r="D13118" s="119" t="s">
        <v>1893</v>
      </c>
      <c r="E13118" s="243" t="s">
        <v>1655</v>
      </c>
      <c r="F13118" s="151"/>
    </row>
    <row r="13119" spans="2:6" s="116" customFormat="1" ht="15.75" customHeight="1">
      <c r="B13119" s="121" t="s">
        <v>1905</v>
      </c>
      <c r="C13119" s="118" t="s">
        <v>40</v>
      </c>
      <c r="D13119" s="119" t="s">
        <v>43</v>
      </c>
      <c r="E13119" s="243" t="s">
        <v>1655</v>
      </c>
      <c r="F13119" s="151"/>
    </row>
    <row r="13120" spans="2:6" s="116" customFormat="1" ht="15.75" customHeight="1">
      <c r="B13120" s="121" t="s">
        <v>1905</v>
      </c>
      <c r="C13120" s="118" t="s">
        <v>28</v>
      </c>
      <c r="D13120" s="119" t="s">
        <v>1187</v>
      </c>
      <c r="E13120" s="243" t="s">
        <v>1655</v>
      </c>
      <c r="F13120" s="151"/>
    </row>
    <row r="13121" spans="2:6" s="116" customFormat="1" ht="15.75" customHeight="1">
      <c r="B13121" s="121" t="s">
        <v>1905</v>
      </c>
      <c r="C13121" s="118" t="s">
        <v>40</v>
      </c>
      <c r="D13121" s="119" t="s">
        <v>180</v>
      </c>
      <c r="E13121" s="243" t="s">
        <v>1655</v>
      </c>
      <c r="F13121" s="151"/>
    </row>
    <row r="13122" spans="2:6" s="116" customFormat="1" ht="15.75" customHeight="1">
      <c r="B13122" s="121" t="s">
        <v>1907</v>
      </c>
      <c r="C13122" s="118" t="s">
        <v>322</v>
      </c>
      <c r="D13122" s="119" t="s">
        <v>1796</v>
      </c>
      <c r="E13122" s="243" t="s">
        <v>1597</v>
      </c>
      <c r="F13122" s="151"/>
    </row>
    <row r="13123" spans="2:6" s="116" customFormat="1" ht="15.75" customHeight="1">
      <c r="B13123" s="121" t="s">
        <v>1907</v>
      </c>
      <c r="C13123" s="118" t="s">
        <v>40</v>
      </c>
      <c r="D13123" s="119" t="s">
        <v>180</v>
      </c>
      <c r="E13123" s="243" t="s">
        <v>1597</v>
      </c>
      <c r="F13123" s="151"/>
    </row>
    <row r="13124" spans="2:6" s="116" customFormat="1" ht="15.75" customHeight="1">
      <c r="B13124" s="121" t="s">
        <v>1907</v>
      </c>
      <c r="C13124" s="118" t="s">
        <v>40</v>
      </c>
      <c r="D13124" s="119" t="s">
        <v>180</v>
      </c>
      <c r="E13124" s="243" t="s">
        <v>1597</v>
      </c>
      <c r="F13124" s="151"/>
    </row>
    <row r="13125" spans="2:6" s="116" customFormat="1" ht="15.75" customHeight="1">
      <c r="B13125" s="121" t="s">
        <v>1907</v>
      </c>
      <c r="C13125" s="118" t="s">
        <v>2</v>
      </c>
      <c r="D13125" s="119" t="s">
        <v>1380</v>
      </c>
      <c r="E13125" s="243" t="s">
        <v>1597</v>
      </c>
      <c r="F13125" s="151"/>
    </row>
    <row r="13126" spans="2:6" s="116" customFormat="1" ht="15.75" customHeight="1">
      <c r="B13126" s="121" t="s">
        <v>1907</v>
      </c>
      <c r="C13126" s="118" t="s">
        <v>40</v>
      </c>
      <c r="D13126" s="119" t="s">
        <v>43</v>
      </c>
      <c r="E13126" s="243" t="s">
        <v>1597</v>
      </c>
      <c r="F13126" s="151"/>
    </row>
    <row r="13127" spans="2:6" s="116" customFormat="1" ht="15.75" customHeight="1">
      <c r="B13127" s="121" t="s">
        <v>1907</v>
      </c>
      <c r="C13127" s="118" t="s">
        <v>40</v>
      </c>
      <c r="D13127" s="119" t="s">
        <v>43</v>
      </c>
      <c r="E13127" s="243" t="s">
        <v>1597</v>
      </c>
      <c r="F13127" s="151"/>
    </row>
    <row r="13128" spans="2:6" s="116" customFormat="1" ht="15.75" customHeight="1">
      <c r="B13128" s="121" t="s">
        <v>1907</v>
      </c>
      <c r="C13128" s="118" t="s">
        <v>322</v>
      </c>
      <c r="D13128" s="119" t="s">
        <v>1805</v>
      </c>
      <c r="E13128" s="243" t="s">
        <v>1597</v>
      </c>
      <c r="F13128" s="151"/>
    </row>
    <row r="13129" spans="2:6" s="116" customFormat="1" ht="15.75" customHeight="1">
      <c r="B13129" s="121" t="s">
        <v>1907</v>
      </c>
      <c r="C13129" s="118" t="s">
        <v>40</v>
      </c>
      <c r="D13129" s="119" t="s">
        <v>180</v>
      </c>
      <c r="E13129" s="243" t="s">
        <v>1597</v>
      </c>
      <c r="F13129" s="151"/>
    </row>
    <row r="13130" spans="2:6" s="116" customFormat="1" ht="15.75" customHeight="1">
      <c r="B13130" s="121" t="s">
        <v>1907</v>
      </c>
      <c r="C13130" s="118" t="s">
        <v>2</v>
      </c>
      <c r="D13130" s="119" t="s">
        <v>1380</v>
      </c>
      <c r="E13130" s="243" t="s">
        <v>1597</v>
      </c>
      <c r="F13130" s="151"/>
    </row>
    <row r="13131" spans="2:6" s="116" customFormat="1" ht="15.75" customHeight="1">
      <c r="B13131" s="121" t="s">
        <v>1907</v>
      </c>
      <c r="C13131" s="118" t="s">
        <v>28</v>
      </c>
      <c r="D13131" s="119" t="s">
        <v>1187</v>
      </c>
      <c r="E13131" s="243" t="s">
        <v>1597</v>
      </c>
      <c r="F13131" s="151"/>
    </row>
    <row r="13132" spans="2:6" s="116" customFormat="1" ht="15.75" customHeight="1">
      <c r="B13132" s="121" t="s">
        <v>1907</v>
      </c>
      <c r="C13132" s="118" t="s">
        <v>40</v>
      </c>
      <c r="D13132" s="119" t="s">
        <v>180</v>
      </c>
      <c r="E13132" s="243" t="s">
        <v>1597</v>
      </c>
      <c r="F13132" s="151"/>
    </row>
    <row r="13133" spans="2:6" s="116" customFormat="1" ht="15.75" customHeight="1">
      <c r="B13133" s="121" t="s">
        <v>1907</v>
      </c>
      <c r="C13133" s="118" t="s">
        <v>956</v>
      </c>
      <c r="D13133" s="119" t="s">
        <v>1238</v>
      </c>
      <c r="E13133" s="243" t="s">
        <v>1597</v>
      </c>
      <c r="F13133" s="151"/>
    </row>
    <row r="13134" spans="2:6" s="116" customFormat="1" ht="15.75" customHeight="1">
      <c r="B13134" s="121" t="s">
        <v>1907</v>
      </c>
      <c r="C13134" s="118" t="s">
        <v>94</v>
      </c>
      <c r="D13134" s="119" t="s">
        <v>1410</v>
      </c>
      <c r="E13134" s="243" t="s">
        <v>1597</v>
      </c>
      <c r="F13134" s="151"/>
    </row>
    <row r="13135" spans="2:6" s="116" customFormat="1" ht="15.75" customHeight="1">
      <c r="B13135" s="121" t="s">
        <v>1907</v>
      </c>
      <c r="C13135" s="118" t="s">
        <v>28</v>
      </c>
      <c r="D13135" s="119" t="s">
        <v>126</v>
      </c>
      <c r="E13135" s="243" t="s">
        <v>1597</v>
      </c>
      <c r="F13135" s="151"/>
    </row>
    <row r="13136" spans="2:6" s="116" customFormat="1" ht="15.75" customHeight="1">
      <c r="B13136" s="121" t="s">
        <v>1908</v>
      </c>
      <c r="C13136" s="118" t="s">
        <v>956</v>
      </c>
      <c r="D13136" s="119" t="s">
        <v>1566</v>
      </c>
      <c r="E13136" s="243" t="s">
        <v>1655</v>
      </c>
      <c r="F13136" s="151"/>
    </row>
    <row r="13137" spans="2:6" s="116" customFormat="1" ht="15.75" customHeight="1">
      <c r="B13137" s="121" t="s">
        <v>1908</v>
      </c>
      <c r="C13137" s="118" t="s">
        <v>40</v>
      </c>
      <c r="D13137" s="119" t="s">
        <v>180</v>
      </c>
      <c r="E13137" s="243" t="s">
        <v>1655</v>
      </c>
      <c r="F13137" s="151"/>
    </row>
    <row r="13138" spans="2:6" s="116" customFormat="1" ht="15.75" customHeight="1">
      <c r="B13138" s="121" t="s">
        <v>1908</v>
      </c>
      <c r="C13138" s="118" t="s">
        <v>322</v>
      </c>
      <c r="D13138" s="119" t="s">
        <v>1909</v>
      </c>
      <c r="E13138" s="243" t="s">
        <v>1655</v>
      </c>
      <c r="F13138" s="151"/>
    </row>
    <row r="13139" spans="2:6" s="116" customFormat="1" ht="15.75" customHeight="1">
      <c r="B13139" s="121" t="s">
        <v>1908</v>
      </c>
      <c r="C13139" s="118" t="s">
        <v>40</v>
      </c>
      <c r="D13139" s="119" t="s">
        <v>1109</v>
      </c>
      <c r="E13139" s="243" t="s">
        <v>1655</v>
      </c>
      <c r="F13139" s="151"/>
    </row>
    <row r="13140" spans="2:6" s="116" customFormat="1" ht="15.75" customHeight="1">
      <c r="B13140" s="121" t="s">
        <v>1908</v>
      </c>
      <c r="C13140" s="118" t="s">
        <v>40</v>
      </c>
      <c r="D13140" s="119" t="s">
        <v>180</v>
      </c>
      <c r="E13140" s="243" t="s">
        <v>1655</v>
      </c>
      <c r="F13140" s="151"/>
    </row>
    <row r="13141" spans="2:6" s="116" customFormat="1" ht="15.75" customHeight="1">
      <c r="B13141" s="121" t="s">
        <v>1908</v>
      </c>
      <c r="C13141" s="118" t="s">
        <v>40</v>
      </c>
      <c r="D13141" s="119" t="s">
        <v>180</v>
      </c>
      <c r="E13141" s="243" t="s">
        <v>1655</v>
      </c>
      <c r="F13141" s="151"/>
    </row>
    <row r="13142" spans="2:6" s="116" customFormat="1" ht="15.75" customHeight="1">
      <c r="B13142" s="121" t="s">
        <v>1908</v>
      </c>
      <c r="C13142" s="118" t="s">
        <v>155</v>
      </c>
      <c r="D13142" s="119" t="s">
        <v>1110</v>
      </c>
      <c r="E13142" s="243" t="s">
        <v>1655</v>
      </c>
      <c r="F13142" s="151"/>
    </row>
    <row r="13143" spans="2:6" s="116" customFormat="1" ht="15.75" customHeight="1">
      <c r="B13143" s="121" t="s">
        <v>1908</v>
      </c>
      <c r="C13143" s="118" t="s">
        <v>40</v>
      </c>
      <c r="D13143" s="119" t="s">
        <v>43</v>
      </c>
      <c r="E13143" s="243" t="s">
        <v>1655</v>
      </c>
      <c r="F13143" s="151"/>
    </row>
    <row r="13144" spans="2:6" s="116" customFormat="1" ht="15.75" customHeight="1">
      <c r="B13144" s="121" t="s">
        <v>1908</v>
      </c>
      <c r="C13144" s="118" t="s">
        <v>40</v>
      </c>
      <c r="D13144" s="119" t="s">
        <v>180</v>
      </c>
      <c r="E13144" s="243" t="s">
        <v>1655</v>
      </c>
      <c r="F13144" s="151"/>
    </row>
    <row r="13145" spans="2:6" s="116" customFormat="1" ht="15.75" customHeight="1">
      <c r="B13145" s="121" t="s">
        <v>1908</v>
      </c>
      <c r="C13145" s="118" t="s">
        <v>40</v>
      </c>
      <c r="D13145" s="119" t="s">
        <v>1109</v>
      </c>
      <c r="E13145" s="243" t="s">
        <v>1655</v>
      </c>
      <c r="F13145" s="151"/>
    </row>
    <row r="13146" spans="2:6" s="116" customFormat="1" ht="15.75" customHeight="1">
      <c r="B13146" s="121" t="s">
        <v>1908</v>
      </c>
      <c r="C13146" s="118" t="s">
        <v>956</v>
      </c>
      <c r="D13146" s="119" t="s">
        <v>1566</v>
      </c>
      <c r="E13146" s="243" t="s">
        <v>1655</v>
      </c>
      <c r="F13146" s="151"/>
    </row>
    <row r="13147" spans="2:6" s="116" customFormat="1" ht="15.75" customHeight="1">
      <c r="B13147" s="121" t="s">
        <v>1908</v>
      </c>
      <c r="C13147" s="118" t="s">
        <v>28</v>
      </c>
      <c r="D13147" s="119" t="s">
        <v>1187</v>
      </c>
      <c r="E13147" s="243" t="s">
        <v>1655</v>
      </c>
      <c r="F13147" s="151"/>
    </row>
    <row r="13148" spans="2:6" s="116" customFormat="1" ht="15.75" customHeight="1">
      <c r="B13148" s="121" t="s">
        <v>1908</v>
      </c>
      <c r="C13148" s="118" t="s">
        <v>2</v>
      </c>
      <c r="D13148" s="119" t="s">
        <v>1160</v>
      </c>
      <c r="E13148" s="243" t="s">
        <v>1655</v>
      </c>
      <c r="F13148" s="151"/>
    </row>
    <row r="13149" spans="2:6" s="116" customFormat="1" ht="15.75" customHeight="1">
      <c r="B13149" s="121" t="s">
        <v>1908</v>
      </c>
      <c r="C13149" s="118" t="s">
        <v>28</v>
      </c>
      <c r="D13149" s="119" t="s">
        <v>549</v>
      </c>
      <c r="E13149" s="243" t="s">
        <v>1655</v>
      </c>
      <c r="F13149" s="151"/>
    </row>
    <row r="13150" spans="2:6" s="116" customFormat="1" ht="15.75" customHeight="1">
      <c r="B13150" s="121" t="s">
        <v>1908</v>
      </c>
      <c r="C13150" s="118" t="s">
        <v>28</v>
      </c>
      <c r="D13150" s="119" t="s">
        <v>126</v>
      </c>
      <c r="E13150" s="243" t="s">
        <v>1655</v>
      </c>
      <c r="F13150" s="151"/>
    </row>
    <row r="13151" spans="2:6" s="116" customFormat="1" ht="15.75" customHeight="1">
      <c r="B13151" s="121" t="s">
        <v>1910</v>
      </c>
      <c r="C13151" s="118" t="s">
        <v>40</v>
      </c>
      <c r="D13151" s="119" t="s">
        <v>43</v>
      </c>
      <c r="E13151" s="243" t="s">
        <v>1597</v>
      </c>
      <c r="F13151" s="151"/>
    </row>
    <row r="13152" spans="2:6" s="116" customFormat="1" ht="15.75" customHeight="1">
      <c r="B13152" s="121" t="s">
        <v>1910</v>
      </c>
      <c r="C13152" s="118" t="s">
        <v>40</v>
      </c>
      <c r="D13152" s="119" t="s">
        <v>180</v>
      </c>
      <c r="E13152" s="243" t="s">
        <v>1597</v>
      </c>
      <c r="F13152" s="151"/>
    </row>
    <row r="13153" spans="2:6" s="116" customFormat="1" ht="15.75" customHeight="1">
      <c r="B13153" s="121" t="s">
        <v>1910</v>
      </c>
      <c r="C13153" s="118" t="s">
        <v>2</v>
      </c>
      <c r="D13153" s="119" t="s">
        <v>1643</v>
      </c>
      <c r="E13153" s="243" t="s">
        <v>1597</v>
      </c>
      <c r="F13153" s="151"/>
    </row>
    <row r="13154" spans="2:6" s="116" customFormat="1" ht="15.75" customHeight="1">
      <c r="B13154" s="121" t="s">
        <v>1910</v>
      </c>
      <c r="C13154" s="118" t="s">
        <v>40</v>
      </c>
      <c r="D13154" s="119" t="s">
        <v>43</v>
      </c>
      <c r="E13154" s="243" t="s">
        <v>1597</v>
      </c>
      <c r="F13154" s="151"/>
    </row>
    <row r="13155" spans="2:6" s="116" customFormat="1" ht="15.75" customHeight="1">
      <c r="B13155" s="121" t="s">
        <v>1910</v>
      </c>
      <c r="C13155" s="118" t="s">
        <v>28</v>
      </c>
      <c r="D13155" s="119" t="s">
        <v>1187</v>
      </c>
      <c r="E13155" s="243" t="s">
        <v>1597</v>
      </c>
      <c r="F13155" s="151"/>
    </row>
    <row r="13156" spans="2:6" s="116" customFormat="1" ht="15.75" customHeight="1">
      <c r="B13156" s="121" t="s">
        <v>1910</v>
      </c>
      <c r="C13156" s="118" t="s">
        <v>40</v>
      </c>
      <c r="D13156" s="119" t="s">
        <v>180</v>
      </c>
      <c r="E13156" s="243" t="s">
        <v>1597</v>
      </c>
      <c r="F13156" s="151"/>
    </row>
    <row r="13157" spans="2:6" s="116" customFormat="1" ht="15.75" customHeight="1">
      <c r="B13157" s="121" t="s">
        <v>1910</v>
      </c>
      <c r="C13157" s="118" t="s">
        <v>2</v>
      </c>
      <c r="D13157" s="119" t="s">
        <v>1911</v>
      </c>
      <c r="E13157" s="243" t="s">
        <v>1597</v>
      </c>
      <c r="F13157" s="151"/>
    </row>
    <row r="13158" spans="2:6" s="116" customFormat="1" ht="15.75" customHeight="1">
      <c r="B13158" s="121" t="s">
        <v>1910</v>
      </c>
      <c r="C13158" s="118" t="s">
        <v>40</v>
      </c>
      <c r="D13158" s="119" t="s">
        <v>180</v>
      </c>
      <c r="E13158" s="243" t="s">
        <v>1597</v>
      </c>
      <c r="F13158" s="151"/>
    </row>
    <row r="13159" spans="2:6" s="116" customFormat="1" ht="15.75" customHeight="1">
      <c r="B13159" s="121" t="s">
        <v>1910</v>
      </c>
      <c r="C13159" s="118" t="s">
        <v>94</v>
      </c>
      <c r="D13159" s="119" t="s">
        <v>1316</v>
      </c>
      <c r="E13159" s="243" t="s">
        <v>1597</v>
      </c>
      <c r="F13159" s="151"/>
    </row>
    <row r="13160" spans="2:6" s="116" customFormat="1" ht="15.75" customHeight="1">
      <c r="B13160" s="121" t="s">
        <v>1910</v>
      </c>
      <c r="C13160" s="118" t="s">
        <v>322</v>
      </c>
      <c r="D13160" s="119" t="s">
        <v>1838</v>
      </c>
      <c r="E13160" s="243" t="s">
        <v>1597</v>
      </c>
      <c r="F13160" s="151"/>
    </row>
    <row r="13161" spans="2:6" s="116" customFormat="1" ht="15.75" customHeight="1">
      <c r="B13161" s="121" t="s">
        <v>1910</v>
      </c>
      <c r="C13161" s="118" t="s">
        <v>40</v>
      </c>
      <c r="D13161" s="119" t="s">
        <v>43</v>
      </c>
      <c r="E13161" s="243" t="s">
        <v>1597</v>
      </c>
      <c r="F13161" s="151"/>
    </row>
    <row r="13162" spans="2:6" s="116" customFormat="1" ht="15.75" customHeight="1">
      <c r="B13162" s="121" t="s">
        <v>1910</v>
      </c>
      <c r="C13162" s="118" t="s">
        <v>184</v>
      </c>
      <c r="D13162" s="119" t="s">
        <v>2563</v>
      </c>
      <c r="E13162" s="243" t="s">
        <v>1597</v>
      </c>
      <c r="F13162" s="151"/>
    </row>
    <row r="13163" spans="2:6" s="116" customFormat="1" ht="15.75" customHeight="1">
      <c r="B13163" s="121" t="s">
        <v>1910</v>
      </c>
      <c r="C13163" s="118" t="s">
        <v>956</v>
      </c>
      <c r="D13163" s="119" t="s">
        <v>1821</v>
      </c>
      <c r="E13163" s="243" t="s">
        <v>1597</v>
      </c>
      <c r="F13163" s="151"/>
    </row>
    <row r="13164" spans="2:6" s="116" customFormat="1" ht="15.75" customHeight="1">
      <c r="B13164" s="121" t="s">
        <v>1910</v>
      </c>
      <c r="C13164" s="118" t="s">
        <v>40</v>
      </c>
      <c r="D13164" s="119" t="s">
        <v>180</v>
      </c>
      <c r="E13164" s="243" t="s">
        <v>1597</v>
      </c>
      <c r="F13164" s="151"/>
    </row>
    <row r="13165" spans="2:6" s="116" customFormat="1" ht="15.75" customHeight="1">
      <c r="B13165" s="121" t="s">
        <v>1910</v>
      </c>
      <c r="C13165" s="118" t="s">
        <v>40</v>
      </c>
      <c r="D13165" s="119" t="s">
        <v>180</v>
      </c>
      <c r="E13165" s="243" t="s">
        <v>1597</v>
      </c>
      <c r="F13165" s="151"/>
    </row>
    <row r="13166" spans="2:6" s="116" customFormat="1" ht="15.75" customHeight="1">
      <c r="B13166" s="121" t="s">
        <v>1910</v>
      </c>
      <c r="C13166" s="118" t="s">
        <v>40</v>
      </c>
      <c r="D13166" s="119" t="s">
        <v>43</v>
      </c>
      <c r="E13166" s="243" t="s">
        <v>1597</v>
      </c>
      <c r="F13166" s="151"/>
    </row>
    <row r="13167" spans="2:6" s="116" customFormat="1" ht="15.75" customHeight="1">
      <c r="B13167" s="121" t="s">
        <v>1910</v>
      </c>
      <c r="C13167" s="118" t="s">
        <v>392</v>
      </c>
      <c r="D13167" s="119" t="s">
        <v>1115</v>
      </c>
      <c r="E13167" s="243" t="s">
        <v>1600</v>
      </c>
      <c r="F13167" s="151"/>
    </row>
    <row r="13168" spans="2:6" s="116" customFormat="1" ht="15.75" customHeight="1">
      <c r="B13168" s="121" t="s">
        <v>1910</v>
      </c>
      <c r="C13168" s="118" t="s">
        <v>18</v>
      </c>
      <c r="D13168" s="119" t="s">
        <v>112</v>
      </c>
      <c r="E13168" s="243" t="s">
        <v>1600</v>
      </c>
      <c r="F13168" s="151"/>
    </row>
    <row r="13169" spans="2:6" s="116" customFormat="1" ht="15.75" customHeight="1">
      <c r="B13169" s="121" t="s">
        <v>1910</v>
      </c>
      <c r="C13169" s="118" t="s">
        <v>322</v>
      </c>
      <c r="D13169" s="119" t="s">
        <v>1805</v>
      </c>
      <c r="E13169" s="243" t="s">
        <v>1600</v>
      </c>
      <c r="F13169" s="151"/>
    </row>
    <row r="13170" spans="2:6" s="116" customFormat="1" ht="15.75" customHeight="1">
      <c r="B13170" s="121" t="s">
        <v>1910</v>
      </c>
      <c r="C13170" s="118" t="s">
        <v>322</v>
      </c>
      <c r="D13170" s="119" t="s">
        <v>1805</v>
      </c>
      <c r="E13170" s="243" t="s">
        <v>1600</v>
      </c>
      <c r="F13170" s="151"/>
    </row>
    <row r="13171" spans="2:6" s="116" customFormat="1" ht="15.75" customHeight="1">
      <c r="B13171" s="121" t="s">
        <v>1910</v>
      </c>
      <c r="C13171" s="118" t="s">
        <v>956</v>
      </c>
      <c r="D13171" s="119" t="s">
        <v>1566</v>
      </c>
      <c r="E13171" s="243" t="s">
        <v>1600</v>
      </c>
      <c r="F13171" s="151"/>
    </row>
    <row r="13172" spans="2:6" s="116" customFormat="1" ht="15.75" customHeight="1">
      <c r="B13172" s="121" t="s">
        <v>1910</v>
      </c>
      <c r="C13172" s="118" t="s">
        <v>40</v>
      </c>
      <c r="D13172" s="119" t="s">
        <v>180</v>
      </c>
      <c r="E13172" s="243" t="s">
        <v>1600</v>
      </c>
      <c r="F13172" s="151"/>
    </row>
    <row r="13173" spans="2:6" s="116" customFormat="1" ht="15.75" customHeight="1">
      <c r="B13173" s="121" t="s">
        <v>1910</v>
      </c>
      <c r="C13173" s="118" t="s">
        <v>28</v>
      </c>
      <c r="D13173" s="119" t="s">
        <v>30</v>
      </c>
      <c r="E13173" s="243" t="s">
        <v>1600</v>
      </c>
      <c r="F13173" s="151"/>
    </row>
    <row r="13174" spans="2:6" s="116" customFormat="1" ht="15.75" customHeight="1">
      <c r="B13174" s="121" t="s">
        <v>1910</v>
      </c>
      <c r="C13174" s="118" t="s">
        <v>40</v>
      </c>
      <c r="D13174" s="119" t="s">
        <v>180</v>
      </c>
      <c r="E13174" s="243" t="s">
        <v>1600</v>
      </c>
      <c r="F13174" s="151"/>
    </row>
    <row r="13175" spans="2:6" s="116" customFormat="1" ht="15.75" customHeight="1">
      <c r="B13175" s="121" t="s">
        <v>1910</v>
      </c>
      <c r="C13175" s="118" t="s">
        <v>2</v>
      </c>
      <c r="D13175" s="119" t="s">
        <v>182</v>
      </c>
      <c r="E13175" s="243" t="s">
        <v>1600</v>
      </c>
      <c r="F13175" s="151"/>
    </row>
    <row r="13176" spans="2:6" s="116" customFormat="1" ht="15.75" customHeight="1">
      <c r="B13176" s="121" t="s">
        <v>1910</v>
      </c>
      <c r="C13176" s="118" t="s">
        <v>28</v>
      </c>
      <c r="D13176" s="119" t="s">
        <v>1187</v>
      </c>
      <c r="E13176" s="243" t="s">
        <v>1655</v>
      </c>
      <c r="F13176" s="151"/>
    </row>
    <row r="13177" spans="2:6" s="116" customFormat="1" ht="15.75" customHeight="1">
      <c r="B13177" s="121" t="s">
        <v>1910</v>
      </c>
      <c r="C13177" s="118" t="s">
        <v>2</v>
      </c>
      <c r="D13177" s="119" t="s">
        <v>1160</v>
      </c>
      <c r="E13177" s="243" t="s">
        <v>1655</v>
      </c>
      <c r="F13177" s="151"/>
    </row>
    <row r="13178" spans="2:6" s="116" customFormat="1" ht="15.75" customHeight="1">
      <c r="B13178" s="121" t="s">
        <v>1910</v>
      </c>
      <c r="C13178" s="118" t="s">
        <v>956</v>
      </c>
      <c r="D13178" s="119" t="s">
        <v>1821</v>
      </c>
      <c r="E13178" s="243" t="s">
        <v>1655</v>
      </c>
      <c r="F13178" s="151"/>
    </row>
    <row r="13179" spans="2:6" s="116" customFormat="1" ht="15.75" customHeight="1">
      <c r="B13179" s="121" t="s">
        <v>1910</v>
      </c>
      <c r="C13179" s="118" t="s">
        <v>40</v>
      </c>
      <c r="D13179" s="119" t="s">
        <v>180</v>
      </c>
      <c r="E13179" s="243" t="s">
        <v>1655</v>
      </c>
      <c r="F13179" s="151"/>
    </row>
    <row r="13180" spans="2:6" s="116" customFormat="1" ht="15.75" customHeight="1">
      <c r="B13180" s="121" t="s">
        <v>1910</v>
      </c>
      <c r="C13180" s="118" t="s">
        <v>40</v>
      </c>
      <c r="D13180" s="119" t="s">
        <v>180</v>
      </c>
      <c r="E13180" s="243" t="s">
        <v>1655</v>
      </c>
      <c r="F13180" s="151"/>
    </row>
    <row r="13181" spans="2:6" s="116" customFormat="1" ht="15.75" customHeight="1">
      <c r="B13181" s="121" t="s">
        <v>1910</v>
      </c>
      <c r="C13181" s="118" t="s">
        <v>28</v>
      </c>
      <c r="D13181" s="119" t="s">
        <v>549</v>
      </c>
      <c r="E13181" s="243" t="s">
        <v>1655</v>
      </c>
      <c r="F13181" s="151"/>
    </row>
    <row r="13182" spans="2:6" s="116" customFormat="1" ht="15.75" customHeight="1">
      <c r="B13182" s="121" t="s">
        <v>1910</v>
      </c>
      <c r="C13182" s="118" t="s">
        <v>40</v>
      </c>
      <c r="D13182" s="119" t="s">
        <v>180</v>
      </c>
      <c r="E13182" s="243" t="s">
        <v>1655</v>
      </c>
      <c r="F13182" s="151"/>
    </row>
    <row r="13183" spans="2:6" s="116" customFormat="1" ht="15.75" customHeight="1">
      <c r="B13183" s="121" t="s">
        <v>1910</v>
      </c>
      <c r="C13183" s="118" t="s">
        <v>40</v>
      </c>
      <c r="D13183" s="119" t="s">
        <v>180</v>
      </c>
      <c r="E13183" s="243" t="s">
        <v>1655</v>
      </c>
      <c r="F13183" s="151"/>
    </row>
    <row r="13184" spans="2:6" s="116" customFormat="1" ht="15.75" customHeight="1">
      <c r="B13184" s="121" t="s">
        <v>1910</v>
      </c>
      <c r="C13184" s="118" t="s">
        <v>28</v>
      </c>
      <c r="D13184" s="119" t="s">
        <v>549</v>
      </c>
      <c r="E13184" s="243" t="s">
        <v>1655</v>
      </c>
      <c r="F13184" s="151"/>
    </row>
    <row r="13185" spans="2:6" s="116" customFormat="1" ht="15.75" customHeight="1">
      <c r="B13185" s="121" t="s">
        <v>1910</v>
      </c>
      <c r="C13185" s="118" t="s">
        <v>28</v>
      </c>
      <c r="D13185" s="119" t="s">
        <v>126</v>
      </c>
      <c r="E13185" s="243" t="s">
        <v>1655</v>
      </c>
      <c r="F13185" s="151"/>
    </row>
    <row r="13186" spans="2:6" s="116" customFormat="1" ht="15.75" customHeight="1">
      <c r="B13186" s="121" t="s">
        <v>1910</v>
      </c>
      <c r="C13186" s="118" t="s">
        <v>184</v>
      </c>
      <c r="D13186" s="119" t="s">
        <v>2550</v>
      </c>
      <c r="E13186" s="243" t="s">
        <v>1655</v>
      </c>
      <c r="F13186" s="151"/>
    </row>
    <row r="13187" spans="2:6" s="116" customFormat="1" ht="15.75" customHeight="1">
      <c r="B13187" s="121" t="s">
        <v>1910</v>
      </c>
      <c r="C13187" s="118" t="s">
        <v>2</v>
      </c>
      <c r="D13187" s="119" t="s">
        <v>182</v>
      </c>
      <c r="E13187" s="243" t="s">
        <v>1655</v>
      </c>
      <c r="F13187" s="151"/>
    </row>
    <row r="13188" spans="2:6" s="116" customFormat="1" ht="15.75" customHeight="1">
      <c r="B13188" s="121">
        <v>41870</v>
      </c>
      <c r="C13188" s="118" t="s">
        <v>40</v>
      </c>
      <c r="D13188" s="119" t="s">
        <v>43</v>
      </c>
      <c r="E13188" s="243" t="s">
        <v>1655</v>
      </c>
      <c r="F13188" s="151"/>
    </row>
    <row r="13189" spans="2:6" s="116" customFormat="1" ht="15.75" customHeight="1">
      <c r="B13189" s="121">
        <v>41870</v>
      </c>
      <c r="C13189" s="118" t="s">
        <v>956</v>
      </c>
      <c r="D13189" s="119" t="s">
        <v>1566</v>
      </c>
      <c r="E13189" s="243" t="s">
        <v>1655</v>
      </c>
      <c r="F13189" s="151"/>
    </row>
    <row r="13190" spans="2:6" s="116" customFormat="1" ht="15.75" customHeight="1">
      <c r="B13190" s="121">
        <v>41870</v>
      </c>
      <c r="C13190" s="118" t="s">
        <v>40</v>
      </c>
      <c r="D13190" s="119" t="s">
        <v>180</v>
      </c>
      <c r="E13190" s="243" t="s">
        <v>1655</v>
      </c>
      <c r="F13190" s="151"/>
    </row>
    <row r="13191" spans="2:6" s="116" customFormat="1" ht="15.75" customHeight="1">
      <c r="B13191" s="121">
        <v>41870</v>
      </c>
      <c r="C13191" s="118" t="s">
        <v>40</v>
      </c>
      <c r="D13191" s="119" t="s">
        <v>43</v>
      </c>
      <c r="E13191" s="243" t="s">
        <v>1655</v>
      </c>
      <c r="F13191" s="151"/>
    </row>
    <row r="13192" spans="2:6" s="116" customFormat="1" ht="15.75" customHeight="1">
      <c r="B13192" s="121">
        <v>41870</v>
      </c>
      <c r="C13192" s="118" t="s">
        <v>322</v>
      </c>
      <c r="D13192" s="119" t="s">
        <v>1912</v>
      </c>
      <c r="E13192" s="243" t="s">
        <v>1655</v>
      </c>
      <c r="F13192" s="151"/>
    </row>
    <row r="13193" spans="2:6" s="116" customFormat="1" ht="15.75" customHeight="1">
      <c r="B13193" s="121">
        <v>41870</v>
      </c>
      <c r="C13193" s="118" t="s">
        <v>28</v>
      </c>
      <c r="D13193" s="119" t="s">
        <v>30</v>
      </c>
      <c r="E13193" s="243" t="s">
        <v>1655</v>
      </c>
      <c r="F13193" s="151"/>
    </row>
    <row r="13194" spans="2:6" s="116" customFormat="1" ht="15.75" customHeight="1">
      <c r="B13194" s="121">
        <v>41870</v>
      </c>
      <c r="C13194" s="118" t="s">
        <v>28</v>
      </c>
      <c r="D13194" s="119" t="s">
        <v>1187</v>
      </c>
      <c r="E13194" s="243" t="s">
        <v>1655</v>
      </c>
      <c r="F13194" s="151"/>
    </row>
    <row r="13195" spans="2:6" s="116" customFormat="1" ht="15.75" customHeight="1">
      <c r="B13195" s="121">
        <v>41870</v>
      </c>
      <c r="C13195" s="118" t="s">
        <v>40</v>
      </c>
      <c r="D13195" s="119" t="s">
        <v>180</v>
      </c>
      <c r="E13195" s="243" t="s">
        <v>1655</v>
      </c>
      <c r="F13195" s="151"/>
    </row>
    <row r="13196" spans="2:6" s="116" customFormat="1" ht="15.75" customHeight="1">
      <c r="B13196" s="121">
        <v>41870</v>
      </c>
      <c r="C13196" s="118" t="s">
        <v>40</v>
      </c>
      <c r="D13196" s="119" t="s">
        <v>180</v>
      </c>
      <c r="E13196" s="243" t="s">
        <v>1655</v>
      </c>
      <c r="F13196" s="151"/>
    </row>
    <row r="13197" spans="2:6" s="116" customFormat="1" ht="15.75" customHeight="1">
      <c r="B13197" s="121">
        <v>41870</v>
      </c>
      <c r="C13197" s="118" t="s">
        <v>2</v>
      </c>
      <c r="D13197" s="119" t="s">
        <v>105</v>
      </c>
      <c r="E13197" s="243" t="s">
        <v>1655</v>
      </c>
      <c r="F13197" s="151"/>
    </row>
    <row r="13198" spans="2:6" s="116" customFormat="1" ht="15.75" customHeight="1">
      <c r="B13198" s="121">
        <v>41870</v>
      </c>
      <c r="C13198" s="118" t="s">
        <v>40</v>
      </c>
      <c r="D13198" s="119" t="s">
        <v>180</v>
      </c>
      <c r="E13198" s="243" t="s">
        <v>1655</v>
      </c>
      <c r="F13198" s="151"/>
    </row>
    <row r="13199" spans="2:6" s="116" customFormat="1" ht="15.75" customHeight="1">
      <c r="B13199" s="121">
        <v>41870</v>
      </c>
      <c r="C13199" s="118" t="s">
        <v>40</v>
      </c>
      <c r="D13199" s="119" t="s">
        <v>43</v>
      </c>
      <c r="E13199" s="243" t="s">
        <v>1655</v>
      </c>
      <c r="F13199" s="151"/>
    </row>
    <row r="13200" spans="2:6" s="116" customFormat="1" ht="15.75" customHeight="1">
      <c r="B13200" s="121">
        <v>41870</v>
      </c>
      <c r="C13200" s="118" t="s">
        <v>40</v>
      </c>
      <c r="D13200" s="119" t="s">
        <v>43</v>
      </c>
      <c r="E13200" s="243" t="s">
        <v>1655</v>
      </c>
      <c r="F13200" s="151"/>
    </row>
    <row r="13201" spans="2:6" s="116" customFormat="1" ht="15.75" customHeight="1">
      <c r="B13201" s="121">
        <v>41870</v>
      </c>
      <c r="C13201" s="118" t="s">
        <v>184</v>
      </c>
      <c r="D13201" s="119" t="s">
        <v>2550</v>
      </c>
      <c r="E13201" s="243" t="s">
        <v>1655</v>
      </c>
      <c r="F13201" s="151"/>
    </row>
    <row r="13202" spans="2:6" s="116" customFormat="1" ht="15.75" customHeight="1">
      <c r="B13202" s="121">
        <v>41870</v>
      </c>
      <c r="C13202" s="118" t="s">
        <v>155</v>
      </c>
      <c r="D13202" s="119" t="s">
        <v>1110</v>
      </c>
      <c r="E13202" s="243" t="s">
        <v>1655</v>
      </c>
      <c r="F13202" s="151"/>
    </row>
    <row r="13203" spans="2:6" s="116" customFormat="1" ht="15.75" customHeight="1">
      <c r="B13203" s="121">
        <v>41870</v>
      </c>
      <c r="C13203" s="118" t="s">
        <v>322</v>
      </c>
      <c r="D13203" s="119" t="s">
        <v>1796</v>
      </c>
      <c r="E13203" s="243" t="s">
        <v>1655</v>
      </c>
      <c r="F13203" s="151"/>
    </row>
    <row r="13204" spans="2:6" s="116" customFormat="1" ht="15.75" customHeight="1">
      <c r="B13204" s="121">
        <v>41870</v>
      </c>
      <c r="C13204" s="118" t="s">
        <v>184</v>
      </c>
      <c r="D13204" s="119" t="s">
        <v>2550</v>
      </c>
      <c r="E13204" s="243" t="s">
        <v>1655</v>
      </c>
      <c r="F13204" s="151"/>
    </row>
    <row r="13205" spans="2:6" s="116" customFormat="1" ht="15.75" customHeight="1">
      <c r="B13205" s="121">
        <v>41870</v>
      </c>
      <c r="C13205" s="118" t="s">
        <v>2</v>
      </c>
      <c r="D13205" s="119" t="s">
        <v>1913</v>
      </c>
      <c r="E13205" s="243" t="s">
        <v>1607</v>
      </c>
      <c r="F13205" s="151"/>
    </row>
    <row r="13206" spans="2:6" s="116" customFormat="1" ht="15.75" customHeight="1">
      <c r="B13206" s="121">
        <v>41870</v>
      </c>
      <c r="C13206" s="118" t="s">
        <v>28</v>
      </c>
      <c r="D13206" s="119" t="s">
        <v>1287</v>
      </c>
      <c r="E13206" s="243" t="s">
        <v>1607</v>
      </c>
      <c r="F13206" s="151"/>
    </row>
    <row r="13207" spans="2:6" s="116" customFormat="1" ht="15.75" customHeight="1">
      <c r="B13207" s="121">
        <v>41870</v>
      </c>
      <c r="C13207" s="118" t="s">
        <v>40</v>
      </c>
      <c r="D13207" s="119" t="s">
        <v>180</v>
      </c>
      <c r="E13207" s="243" t="s">
        <v>1607</v>
      </c>
      <c r="F13207" s="151"/>
    </row>
    <row r="13208" spans="2:6" s="116" customFormat="1" ht="15.75" customHeight="1">
      <c r="B13208" s="121">
        <v>41870</v>
      </c>
      <c r="C13208" s="118" t="s">
        <v>322</v>
      </c>
      <c r="D13208" s="119" t="s">
        <v>1805</v>
      </c>
      <c r="E13208" s="243" t="s">
        <v>1607</v>
      </c>
      <c r="F13208" s="151"/>
    </row>
    <row r="13209" spans="2:6" s="116" customFormat="1" ht="15.75" customHeight="1">
      <c r="B13209" s="121">
        <v>41870</v>
      </c>
      <c r="C13209" s="118" t="s">
        <v>184</v>
      </c>
      <c r="D13209" s="119" t="s">
        <v>2546</v>
      </c>
      <c r="E13209" s="243" t="s">
        <v>1607</v>
      </c>
      <c r="F13209" s="151"/>
    </row>
    <row r="13210" spans="2:6" s="116" customFormat="1" ht="15.75" customHeight="1">
      <c r="B13210" s="121">
        <v>41870</v>
      </c>
      <c r="C13210" s="118" t="s">
        <v>2</v>
      </c>
      <c r="D13210" s="119" t="s">
        <v>1914</v>
      </c>
      <c r="E13210" s="243" t="s">
        <v>1607</v>
      </c>
      <c r="F13210" s="151"/>
    </row>
    <row r="13211" spans="2:6" s="116" customFormat="1" ht="15.75" customHeight="1">
      <c r="B13211" s="121">
        <v>41870</v>
      </c>
      <c r="C13211" s="118" t="s">
        <v>40</v>
      </c>
      <c r="D13211" s="119" t="s">
        <v>180</v>
      </c>
      <c r="E13211" s="243" t="s">
        <v>1607</v>
      </c>
      <c r="F13211" s="151"/>
    </row>
    <row r="13212" spans="2:6" s="116" customFormat="1" ht="15.75" customHeight="1">
      <c r="B13212" s="121">
        <v>41870</v>
      </c>
      <c r="C13212" s="118" t="s">
        <v>40</v>
      </c>
      <c r="D13212" s="119" t="s">
        <v>180</v>
      </c>
      <c r="E13212" s="243" t="s">
        <v>1607</v>
      </c>
      <c r="F13212" s="151"/>
    </row>
    <row r="13213" spans="2:6" s="116" customFormat="1" ht="15.75" customHeight="1">
      <c r="B13213" s="121">
        <v>41870</v>
      </c>
      <c r="C13213" s="118" t="s">
        <v>94</v>
      </c>
      <c r="D13213" s="119" t="s">
        <v>1316</v>
      </c>
      <c r="E13213" s="243" t="s">
        <v>1607</v>
      </c>
      <c r="F13213" s="151"/>
    </row>
    <row r="13214" spans="2:6" s="116" customFormat="1" ht="15.75" customHeight="1">
      <c r="B13214" s="121">
        <v>41870</v>
      </c>
      <c r="C13214" s="118" t="s">
        <v>40</v>
      </c>
      <c r="D13214" s="119" t="s">
        <v>180</v>
      </c>
      <c r="E13214" s="243" t="s">
        <v>1607</v>
      </c>
      <c r="F13214" s="151"/>
    </row>
    <row r="13215" spans="2:6" s="116" customFormat="1" ht="15.75" customHeight="1">
      <c r="B13215" s="121">
        <v>41870</v>
      </c>
      <c r="C13215" s="118" t="s">
        <v>40</v>
      </c>
      <c r="D13215" s="119" t="s">
        <v>1915</v>
      </c>
      <c r="E13215" s="243" t="s">
        <v>1607</v>
      </c>
      <c r="F13215" s="151"/>
    </row>
    <row r="13216" spans="2:6" s="116" customFormat="1" ht="15.75" customHeight="1">
      <c r="B13216" s="121">
        <v>41870</v>
      </c>
      <c r="C13216" s="118" t="s">
        <v>184</v>
      </c>
      <c r="D13216" s="119" t="s">
        <v>2546</v>
      </c>
      <c r="E13216" s="243" t="s">
        <v>1607</v>
      </c>
      <c r="F13216" s="151"/>
    </row>
    <row r="13217" spans="2:6" s="116" customFormat="1" ht="15.75" customHeight="1">
      <c r="B13217" s="121">
        <v>41870</v>
      </c>
      <c r="C13217" s="118" t="s">
        <v>40</v>
      </c>
      <c r="D13217" s="119" t="s">
        <v>1916</v>
      </c>
      <c r="E13217" s="243" t="s">
        <v>1607</v>
      </c>
      <c r="F13217" s="151"/>
    </row>
    <row r="13218" spans="2:6" s="116" customFormat="1" ht="15.75" customHeight="1">
      <c r="B13218" s="121">
        <v>41870</v>
      </c>
      <c r="C13218" s="118" t="s">
        <v>28</v>
      </c>
      <c r="D13218" s="119" t="s">
        <v>549</v>
      </c>
      <c r="E13218" s="243" t="s">
        <v>1607</v>
      </c>
      <c r="F13218" s="151"/>
    </row>
    <row r="13219" spans="2:6" s="116" customFormat="1" ht="15.75" customHeight="1">
      <c r="B13219" s="121">
        <v>41870</v>
      </c>
      <c r="C13219" s="118" t="s">
        <v>956</v>
      </c>
      <c r="D13219" s="119" t="s">
        <v>1821</v>
      </c>
      <c r="E13219" s="243" t="s">
        <v>1607</v>
      </c>
      <c r="F13219" s="151"/>
    </row>
    <row r="13220" spans="2:6" s="116" customFormat="1" ht="15.75" customHeight="1">
      <c r="B13220" s="121">
        <v>41870</v>
      </c>
      <c r="C13220" s="118" t="s">
        <v>40</v>
      </c>
      <c r="D13220" s="119" t="s">
        <v>180</v>
      </c>
      <c r="E13220" s="243" t="s">
        <v>1600</v>
      </c>
      <c r="F13220" s="151"/>
    </row>
    <row r="13221" spans="2:6" s="116" customFormat="1" ht="15.75" customHeight="1">
      <c r="B13221" s="121">
        <v>41870</v>
      </c>
      <c r="C13221" s="118" t="s">
        <v>392</v>
      </c>
      <c r="D13221" s="119" t="s">
        <v>1115</v>
      </c>
      <c r="E13221" s="243" t="s">
        <v>1600</v>
      </c>
      <c r="F13221" s="151"/>
    </row>
    <row r="13222" spans="2:6" s="116" customFormat="1" ht="15.75" customHeight="1">
      <c r="B13222" s="121">
        <v>41870</v>
      </c>
      <c r="C13222" s="118" t="s">
        <v>94</v>
      </c>
      <c r="D13222" s="119" t="s">
        <v>1108</v>
      </c>
      <c r="E13222" s="243" t="s">
        <v>1600</v>
      </c>
      <c r="F13222" s="151"/>
    </row>
    <row r="13223" spans="2:6" s="116" customFormat="1" ht="15.75" customHeight="1">
      <c r="B13223" s="121">
        <v>41870</v>
      </c>
      <c r="C13223" s="118" t="s">
        <v>40</v>
      </c>
      <c r="D13223" s="119" t="s">
        <v>1349</v>
      </c>
      <c r="E13223" s="243" t="s">
        <v>1600</v>
      </c>
      <c r="F13223" s="151"/>
    </row>
    <row r="13224" spans="2:6" s="116" customFormat="1" ht="15.75" customHeight="1">
      <c r="B13224" s="121">
        <v>41870</v>
      </c>
      <c r="C13224" s="118" t="s">
        <v>40</v>
      </c>
      <c r="D13224" s="119" t="s">
        <v>180</v>
      </c>
      <c r="E13224" s="243" t="s">
        <v>1600</v>
      </c>
      <c r="F13224" s="151"/>
    </row>
    <row r="13225" spans="2:6" s="116" customFormat="1" ht="15.75" customHeight="1">
      <c r="B13225" s="121">
        <v>41870</v>
      </c>
      <c r="C13225" s="118" t="s">
        <v>2</v>
      </c>
      <c r="D13225" s="119" t="s">
        <v>182</v>
      </c>
      <c r="E13225" s="243" t="s">
        <v>1600</v>
      </c>
      <c r="F13225" s="151"/>
    </row>
    <row r="13226" spans="2:6" s="116" customFormat="1" ht="15.75" customHeight="1">
      <c r="B13226" s="121">
        <v>41870</v>
      </c>
      <c r="C13226" s="118" t="s">
        <v>2</v>
      </c>
      <c r="D13226" s="119" t="s">
        <v>182</v>
      </c>
      <c r="E13226" s="243" t="s">
        <v>1600</v>
      </c>
      <c r="F13226" s="151"/>
    </row>
    <row r="13227" spans="2:6" s="116" customFormat="1" ht="15.75" customHeight="1">
      <c r="B13227" s="121">
        <v>41870</v>
      </c>
      <c r="C13227" s="118" t="s">
        <v>184</v>
      </c>
      <c r="D13227" s="119" t="s">
        <v>2544</v>
      </c>
      <c r="E13227" s="243" t="s">
        <v>1600</v>
      </c>
      <c r="F13227" s="151"/>
    </row>
    <row r="13228" spans="2:6" s="116" customFormat="1" ht="15.75" customHeight="1">
      <c r="B13228" s="121">
        <v>41870</v>
      </c>
      <c r="C13228" s="118" t="s">
        <v>40</v>
      </c>
      <c r="D13228" s="119" t="s">
        <v>180</v>
      </c>
      <c r="E13228" s="243" t="s">
        <v>1600</v>
      </c>
      <c r="F13228" s="151"/>
    </row>
    <row r="13229" spans="2:6" s="116" customFormat="1" ht="15.75" customHeight="1">
      <c r="B13229" s="121">
        <v>41870</v>
      </c>
      <c r="C13229" s="118" t="s">
        <v>155</v>
      </c>
      <c r="D13229" s="119" t="s">
        <v>1110</v>
      </c>
      <c r="E13229" s="243" t="s">
        <v>1600</v>
      </c>
      <c r="F13229" s="151"/>
    </row>
    <row r="13230" spans="2:6" s="116" customFormat="1" ht="15.75" customHeight="1">
      <c r="B13230" s="121">
        <v>41870</v>
      </c>
      <c r="C13230" s="118" t="s">
        <v>28</v>
      </c>
      <c r="D13230" s="119" t="s">
        <v>126</v>
      </c>
      <c r="E13230" s="243" t="s">
        <v>1600</v>
      </c>
      <c r="F13230" s="151"/>
    </row>
    <row r="13231" spans="2:6" s="116" customFormat="1" ht="15.75" customHeight="1">
      <c r="B13231" s="121">
        <v>41870</v>
      </c>
      <c r="C13231" s="118" t="s">
        <v>40</v>
      </c>
      <c r="D13231" s="119" t="s">
        <v>180</v>
      </c>
      <c r="E13231" s="243" t="s">
        <v>1600</v>
      </c>
      <c r="F13231" s="151"/>
    </row>
    <row r="13232" spans="2:6" s="116" customFormat="1" ht="15.75" customHeight="1">
      <c r="B13232" s="121">
        <v>41870</v>
      </c>
      <c r="C13232" s="118" t="s">
        <v>28</v>
      </c>
      <c r="D13232" s="119" t="s">
        <v>107</v>
      </c>
      <c r="E13232" s="243" t="s">
        <v>1600</v>
      </c>
      <c r="F13232" s="151"/>
    </row>
    <row r="13233" spans="2:6" s="116" customFormat="1" ht="15.75" customHeight="1">
      <c r="B13233" s="121">
        <v>41870</v>
      </c>
      <c r="C13233" s="118" t="s">
        <v>40</v>
      </c>
      <c r="D13233" s="119" t="s">
        <v>43</v>
      </c>
      <c r="E13233" s="243" t="s">
        <v>1600</v>
      </c>
      <c r="F13233" s="151"/>
    </row>
    <row r="13234" spans="2:6" s="116" customFormat="1" ht="15.75" customHeight="1">
      <c r="B13234" s="121" t="s">
        <v>1917</v>
      </c>
      <c r="C13234" s="118" t="s">
        <v>40</v>
      </c>
      <c r="D13234" s="119" t="s">
        <v>945</v>
      </c>
      <c r="E13234" s="243" t="s">
        <v>1655</v>
      </c>
      <c r="F13234" s="151"/>
    </row>
    <row r="13235" spans="2:6" s="116" customFormat="1" ht="15.75" customHeight="1">
      <c r="B13235" s="121" t="s">
        <v>1917</v>
      </c>
      <c r="C13235" s="118" t="s">
        <v>322</v>
      </c>
      <c r="D13235" s="119" t="s">
        <v>1796</v>
      </c>
      <c r="E13235" s="243" t="s">
        <v>1655</v>
      </c>
      <c r="F13235" s="151"/>
    </row>
    <row r="13236" spans="2:6" s="116" customFormat="1" ht="15.75" customHeight="1">
      <c r="B13236" s="121" t="s">
        <v>1917</v>
      </c>
      <c r="C13236" s="118" t="s">
        <v>40</v>
      </c>
      <c r="D13236" s="119" t="s">
        <v>180</v>
      </c>
      <c r="E13236" s="243" t="s">
        <v>1655</v>
      </c>
      <c r="F13236" s="151"/>
    </row>
    <row r="13237" spans="2:6" s="116" customFormat="1" ht="15.75" customHeight="1">
      <c r="B13237" s="121" t="s">
        <v>1917</v>
      </c>
      <c r="C13237" s="118" t="s">
        <v>28</v>
      </c>
      <c r="D13237" s="119" t="s">
        <v>30</v>
      </c>
      <c r="E13237" s="243" t="s">
        <v>1655</v>
      </c>
      <c r="F13237" s="151"/>
    </row>
    <row r="13238" spans="2:6" s="116" customFormat="1" ht="15.75" customHeight="1">
      <c r="B13238" s="121" t="s">
        <v>1917</v>
      </c>
      <c r="C13238" s="118" t="s">
        <v>40</v>
      </c>
      <c r="D13238" s="119" t="s">
        <v>43</v>
      </c>
      <c r="E13238" s="243" t="s">
        <v>1655</v>
      </c>
      <c r="F13238" s="151"/>
    </row>
    <row r="13239" spans="2:6" s="116" customFormat="1" ht="15.75" customHeight="1">
      <c r="B13239" s="121" t="s">
        <v>1917</v>
      </c>
      <c r="C13239" s="118" t="s">
        <v>40</v>
      </c>
      <c r="D13239" s="119" t="s">
        <v>43</v>
      </c>
      <c r="E13239" s="243" t="s">
        <v>1655</v>
      </c>
      <c r="F13239" s="151"/>
    </row>
    <row r="13240" spans="2:6" s="116" customFormat="1" ht="15.75" customHeight="1">
      <c r="B13240" s="121" t="s">
        <v>1917</v>
      </c>
      <c r="C13240" s="118" t="s">
        <v>184</v>
      </c>
      <c r="D13240" s="119" t="s">
        <v>2550</v>
      </c>
      <c r="E13240" s="243" t="s">
        <v>1655</v>
      </c>
      <c r="F13240" s="151"/>
    </row>
    <row r="13241" spans="2:6" s="116" customFormat="1" ht="15.75" customHeight="1">
      <c r="B13241" s="121" t="s">
        <v>1917</v>
      </c>
      <c r="C13241" s="118" t="s">
        <v>155</v>
      </c>
      <c r="D13241" s="119" t="s">
        <v>1110</v>
      </c>
      <c r="E13241" s="243" t="s">
        <v>1655</v>
      </c>
      <c r="F13241" s="151"/>
    </row>
    <row r="13242" spans="2:6" s="116" customFormat="1" ht="15.75" customHeight="1">
      <c r="B13242" s="121" t="s">
        <v>1917</v>
      </c>
      <c r="C13242" s="118" t="s">
        <v>322</v>
      </c>
      <c r="D13242" s="119" t="s">
        <v>1796</v>
      </c>
      <c r="E13242" s="243" t="s">
        <v>1655</v>
      </c>
      <c r="F13242" s="151"/>
    </row>
    <row r="13243" spans="2:6" s="116" customFormat="1" ht="15.75" customHeight="1">
      <c r="B13243" s="121" t="s">
        <v>1917</v>
      </c>
      <c r="C13243" s="118" t="s">
        <v>184</v>
      </c>
      <c r="D13243" s="119" t="s">
        <v>2550</v>
      </c>
      <c r="E13243" s="243" t="s">
        <v>1655</v>
      </c>
      <c r="F13243" s="151"/>
    </row>
    <row r="13244" spans="2:6" s="116" customFormat="1" ht="15.75" customHeight="1">
      <c r="B13244" s="121" t="s">
        <v>1917</v>
      </c>
      <c r="C13244" s="118" t="s">
        <v>40</v>
      </c>
      <c r="D13244" s="119" t="s">
        <v>180</v>
      </c>
      <c r="E13244" s="243" t="s">
        <v>1655</v>
      </c>
      <c r="F13244" s="151"/>
    </row>
    <row r="13245" spans="2:6" s="116" customFormat="1" ht="15.75" customHeight="1">
      <c r="B13245" s="121" t="s">
        <v>1917</v>
      </c>
      <c r="C13245" s="118" t="s">
        <v>322</v>
      </c>
      <c r="D13245" s="119" t="s">
        <v>1796</v>
      </c>
      <c r="E13245" s="243" t="s">
        <v>1655</v>
      </c>
      <c r="F13245" s="151"/>
    </row>
    <row r="13246" spans="2:6" s="116" customFormat="1" ht="15.75" customHeight="1">
      <c r="B13246" s="121" t="s">
        <v>1917</v>
      </c>
      <c r="C13246" s="118" t="s">
        <v>2</v>
      </c>
      <c r="D13246" s="119" t="s">
        <v>182</v>
      </c>
      <c r="E13246" s="243" t="s">
        <v>1655</v>
      </c>
      <c r="F13246" s="151"/>
    </row>
    <row r="13247" spans="2:6" s="116" customFormat="1" ht="15.75" customHeight="1">
      <c r="B13247" s="121" t="s">
        <v>1917</v>
      </c>
      <c r="C13247" s="118" t="s">
        <v>184</v>
      </c>
      <c r="D13247" s="119" t="s">
        <v>2550</v>
      </c>
      <c r="E13247" s="243" t="s">
        <v>1655</v>
      </c>
      <c r="F13247" s="151"/>
    </row>
    <row r="13248" spans="2:6" s="116" customFormat="1" ht="15.75" customHeight="1">
      <c r="B13248" s="121" t="s">
        <v>1917</v>
      </c>
      <c r="C13248" s="118" t="s">
        <v>40</v>
      </c>
      <c r="D13248" s="119" t="s">
        <v>43</v>
      </c>
      <c r="E13248" s="243" t="s">
        <v>1655</v>
      </c>
      <c r="F13248" s="151"/>
    </row>
    <row r="13249" spans="2:6" s="116" customFormat="1" ht="15.75" customHeight="1">
      <c r="B13249" s="121" t="s">
        <v>1917</v>
      </c>
      <c r="C13249" s="118" t="s">
        <v>40</v>
      </c>
      <c r="D13249" s="119" t="s">
        <v>43</v>
      </c>
      <c r="E13249" s="243" t="s">
        <v>1600</v>
      </c>
      <c r="F13249" s="151"/>
    </row>
    <row r="13250" spans="2:6" s="116" customFormat="1" ht="15.75" customHeight="1">
      <c r="B13250" s="121" t="s">
        <v>1917</v>
      </c>
      <c r="C13250" s="118" t="s">
        <v>40</v>
      </c>
      <c r="D13250" s="119" t="s">
        <v>180</v>
      </c>
      <c r="E13250" s="243" t="s">
        <v>1600</v>
      </c>
      <c r="F13250" s="151"/>
    </row>
    <row r="13251" spans="2:6" s="116" customFormat="1" ht="15.75" customHeight="1">
      <c r="B13251" s="121" t="s">
        <v>1917</v>
      </c>
      <c r="C13251" s="118" t="s">
        <v>18</v>
      </c>
      <c r="D13251" s="119" t="s">
        <v>112</v>
      </c>
      <c r="E13251" s="243" t="s">
        <v>1600</v>
      </c>
      <c r="F13251" s="151"/>
    </row>
    <row r="13252" spans="2:6" s="116" customFormat="1" ht="15.75" customHeight="1">
      <c r="B13252" s="121" t="s">
        <v>1917</v>
      </c>
      <c r="C13252" s="118" t="s">
        <v>40</v>
      </c>
      <c r="D13252" s="119" t="s">
        <v>43</v>
      </c>
      <c r="E13252" s="243" t="s">
        <v>1600</v>
      </c>
      <c r="F13252" s="151"/>
    </row>
    <row r="13253" spans="2:6" s="116" customFormat="1" ht="15.75" customHeight="1">
      <c r="B13253" s="121" t="s">
        <v>1917</v>
      </c>
      <c r="C13253" s="118" t="s">
        <v>28</v>
      </c>
      <c r="D13253" s="119" t="s">
        <v>107</v>
      </c>
      <c r="E13253" s="243" t="s">
        <v>1600</v>
      </c>
      <c r="F13253" s="151"/>
    </row>
    <row r="13254" spans="2:6" s="116" customFormat="1" ht="15.75" customHeight="1">
      <c r="B13254" s="121" t="s">
        <v>1917</v>
      </c>
      <c r="C13254" s="118" t="s">
        <v>40</v>
      </c>
      <c r="D13254" s="119" t="s">
        <v>180</v>
      </c>
      <c r="E13254" s="243" t="s">
        <v>1600</v>
      </c>
      <c r="F13254" s="151"/>
    </row>
    <row r="13255" spans="2:6" s="116" customFormat="1" ht="15.75" customHeight="1">
      <c r="B13255" s="121" t="s">
        <v>1917</v>
      </c>
      <c r="C13255" s="118" t="s">
        <v>40</v>
      </c>
      <c r="D13255" s="119" t="s">
        <v>43</v>
      </c>
      <c r="E13255" s="243" t="s">
        <v>1600</v>
      </c>
      <c r="F13255" s="151"/>
    </row>
    <row r="13256" spans="2:6" s="116" customFormat="1" ht="15.75" customHeight="1">
      <c r="B13256" s="121" t="s">
        <v>1917</v>
      </c>
      <c r="C13256" s="118" t="s">
        <v>40</v>
      </c>
      <c r="D13256" s="119" t="s">
        <v>1349</v>
      </c>
      <c r="E13256" s="243" t="s">
        <v>1600</v>
      </c>
      <c r="F13256" s="151"/>
    </row>
    <row r="13257" spans="2:6" s="116" customFormat="1" ht="15.75" customHeight="1">
      <c r="B13257" s="121" t="s">
        <v>1917</v>
      </c>
      <c r="C13257" s="118" t="s">
        <v>40</v>
      </c>
      <c r="D13257" s="119" t="s">
        <v>43</v>
      </c>
      <c r="E13257" s="243" t="s">
        <v>1600</v>
      </c>
      <c r="F13257" s="151"/>
    </row>
    <row r="13258" spans="2:6" s="116" customFormat="1" ht="15.75" customHeight="1">
      <c r="B13258" s="121" t="s">
        <v>1917</v>
      </c>
      <c r="C13258" s="118" t="s">
        <v>184</v>
      </c>
      <c r="D13258" s="119" t="s">
        <v>2550</v>
      </c>
      <c r="E13258" s="243" t="s">
        <v>1600</v>
      </c>
      <c r="F13258" s="151"/>
    </row>
    <row r="13259" spans="2:6" s="116" customFormat="1" ht="15.75" customHeight="1">
      <c r="B13259" s="121" t="s">
        <v>1917</v>
      </c>
      <c r="C13259" s="118" t="s">
        <v>94</v>
      </c>
      <c r="D13259" s="119" t="s">
        <v>1108</v>
      </c>
      <c r="E13259" s="243" t="s">
        <v>1600</v>
      </c>
      <c r="F13259" s="151"/>
    </row>
    <row r="13260" spans="2:6" s="116" customFormat="1" ht="15.75" customHeight="1">
      <c r="B13260" s="121" t="s">
        <v>1917</v>
      </c>
      <c r="C13260" s="118" t="s">
        <v>392</v>
      </c>
      <c r="D13260" s="119" t="s">
        <v>1115</v>
      </c>
      <c r="E13260" s="243" t="s">
        <v>1600</v>
      </c>
      <c r="F13260" s="151"/>
    </row>
    <row r="13261" spans="2:6" s="116" customFormat="1" ht="15.75" customHeight="1">
      <c r="B13261" s="121" t="s">
        <v>1917</v>
      </c>
      <c r="C13261" s="118" t="s">
        <v>40</v>
      </c>
      <c r="D13261" s="119" t="s">
        <v>43</v>
      </c>
      <c r="E13261" s="243" t="s">
        <v>1600</v>
      </c>
      <c r="F13261" s="151"/>
    </row>
    <row r="13262" spans="2:6" s="116" customFormat="1" ht="15.75" customHeight="1">
      <c r="B13262" s="121" t="s">
        <v>1917</v>
      </c>
      <c r="C13262" s="118" t="s">
        <v>40</v>
      </c>
      <c r="D13262" s="119" t="s">
        <v>945</v>
      </c>
      <c r="E13262" s="243" t="s">
        <v>1597</v>
      </c>
      <c r="F13262" s="151"/>
    </row>
    <row r="13263" spans="2:6" s="116" customFormat="1" ht="15.75" customHeight="1">
      <c r="B13263" s="121" t="s">
        <v>1917</v>
      </c>
      <c r="C13263" s="118" t="s">
        <v>28</v>
      </c>
      <c r="D13263" s="119" t="s">
        <v>126</v>
      </c>
      <c r="E13263" s="243" t="s">
        <v>1597</v>
      </c>
      <c r="F13263" s="151"/>
    </row>
    <row r="13264" spans="2:6" s="116" customFormat="1" ht="15.75" customHeight="1">
      <c r="B13264" s="121" t="s">
        <v>1917</v>
      </c>
      <c r="C13264" s="118" t="s">
        <v>28</v>
      </c>
      <c r="D13264" s="119" t="s">
        <v>107</v>
      </c>
      <c r="E13264" s="243" t="s">
        <v>1597</v>
      </c>
      <c r="F13264" s="151"/>
    </row>
    <row r="13265" spans="2:6" s="116" customFormat="1" ht="15.75" customHeight="1">
      <c r="B13265" s="121" t="s">
        <v>1917</v>
      </c>
      <c r="C13265" s="118" t="s">
        <v>40</v>
      </c>
      <c r="D13265" s="119" t="s">
        <v>180</v>
      </c>
      <c r="E13265" s="243" t="s">
        <v>1597</v>
      </c>
      <c r="F13265" s="151"/>
    </row>
    <row r="13266" spans="2:6" s="116" customFormat="1" ht="15.75" customHeight="1">
      <c r="B13266" s="121" t="s">
        <v>1917</v>
      </c>
      <c r="C13266" s="118" t="s">
        <v>184</v>
      </c>
      <c r="D13266" s="119" t="s">
        <v>184</v>
      </c>
      <c r="E13266" s="243" t="s">
        <v>1597</v>
      </c>
      <c r="F13266" s="151"/>
    </row>
    <row r="13267" spans="2:6" s="116" customFormat="1" ht="15.75" customHeight="1">
      <c r="B13267" s="121" t="s">
        <v>1917</v>
      </c>
      <c r="C13267" s="118" t="s">
        <v>40</v>
      </c>
      <c r="D13267" s="119" t="s">
        <v>180</v>
      </c>
      <c r="E13267" s="243" t="s">
        <v>1597</v>
      </c>
      <c r="F13267" s="151"/>
    </row>
    <row r="13268" spans="2:6" s="116" customFormat="1" ht="15.75" customHeight="1">
      <c r="B13268" s="121" t="s">
        <v>1917</v>
      </c>
      <c r="C13268" s="118" t="s">
        <v>28</v>
      </c>
      <c r="D13268" s="119" t="s">
        <v>1287</v>
      </c>
      <c r="E13268" s="243" t="s">
        <v>1597</v>
      </c>
      <c r="F13268" s="151"/>
    </row>
    <row r="13269" spans="2:6" s="116" customFormat="1" ht="15.75" customHeight="1">
      <c r="B13269" s="121" t="s">
        <v>1917</v>
      </c>
      <c r="C13269" s="118" t="s">
        <v>2</v>
      </c>
      <c r="D13269" s="119" t="s">
        <v>1180</v>
      </c>
      <c r="E13269" s="243" t="s">
        <v>1597</v>
      </c>
      <c r="F13269" s="151"/>
    </row>
    <row r="13270" spans="2:6" s="116" customFormat="1" ht="15.75" customHeight="1">
      <c r="B13270" s="121" t="s">
        <v>1917</v>
      </c>
      <c r="C13270" s="118" t="s">
        <v>40</v>
      </c>
      <c r="D13270" s="119" t="s">
        <v>180</v>
      </c>
      <c r="E13270" s="243" t="s">
        <v>1597</v>
      </c>
      <c r="F13270" s="151"/>
    </row>
    <row r="13271" spans="2:6" s="116" customFormat="1" ht="15.75" customHeight="1">
      <c r="B13271" s="121" t="s">
        <v>1917</v>
      </c>
      <c r="C13271" s="118" t="s">
        <v>40</v>
      </c>
      <c r="D13271" s="119" t="s">
        <v>180</v>
      </c>
      <c r="E13271" s="243" t="s">
        <v>1597</v>
      </c>
      <c r="F13271" s="151"/>
    </row>
    <row r="13272" spans="2:6" s="116" customFormat="1" ht="15.75" customHeight="1">
      <c r="B13272" s="121" t="s">
        <v>1917</v>
      </c>
      <c r="C13272" s="118" t="s">
        <v>28</v>
      </c>
      <c r="D13272" s="119" t="s">
        <v>107</v>
      </c>
      <c r="E13272" s="243" t="s">
        <v>1597</v>
      </c>
      <c r="F13272" s="151"/>
    </row>
    <row r="13273" spans="2:6" s="116" customFormat="1" ht="15.75" customHeight="1">
      <c r="B13273" s="121" t="s">
        <v>1917</v>
      </c>
      <c r="C13273" s="118" t="s">
        <v>94</v>
      </c>
      <c r="D13273" s="119" t="s">
        <v>1410</v>
      </c>
      <c r="E13273" s="243" t="s">
        <v>1597</v>
      </c>
      <c r="F13273" s="151"/>
    </row>
    <row r="13274" spans="2:6" s="116" customFormat="1" ht="15.75" customHeight="1">
      <c r="B13274" s="121" t="s">
        <v>1917</v>
      </c>
      <c r="C13274" s="118" t="s">
        <v>28</v>
      </c>
      <c r="D13274" s="119" t="s">
        <v>549</v>
      </c>
      <c r="E13274" s="243" t="s">
        <v>1597</v>
      </c>
      <c r="F13274" s="151"/>
    </row>
    <row r="13275" spans="2:6" s="116" customFormat="1" ht="15.75" customHeight="1">
      <c r="B13275" s="121" t="s">
        <v>1917</v>
      </c>
      <c r="C13275" s="118" t="s">
        <v>40</v>
      </c>
      <c r="D13275" s="119" t="s">
        <v>43</v>
      </c>
      <c r="E13275" s="243" t="s">
        <v>1597</v>
      </c>
      <c r="F13275" s="151"/>
    </row>
    <row r="13276" spans="2:6" s="116" customFormat="1" ht="15.75" customHeight="1">
      <c r="B13276" s="121" t="s">
        <v>1918</v>
      </c>
      <c r="C13276" s="118" t="s">
        <v>40</v>
      </c>
      <c r="D13276" s="119" t="s">
        <v>1564</v>
      </c>
      <c r="E13276" s="243" t="s">
        <v>1723</v>
      </c>
      <c r="F13276" s="151"/>
    </row>
    <row r="13277" spans="2:6" s="116" customFormat="1" ht="15.75" customHeight="1">
      <c r="B13277" s="121" t="s">
        <v>1918</v>
      </c>
      <c r="C13277" s="118" t="s">
        <v>40</v>
      </c>
      <c r="D13277" s="119" t="s">
        <v>180</v>
      </c>
      <c r="E13277" s="243" t="s">
        <v>1723</v>
      </c>
      <c r="F13277" s="151"/>
    </row>
    <row r="13278" spans="2:6" s="116" customFormat="1" ht="15.75" customHeight="1">
      <c r="B13278" s="121" t="s">
        <v>1918</v>
      </c>
      <c r="C13278" s="118" t="s">
        <v>184</v>
      </c>
      <c r="D13278" s="119" t="s">
        <v>2546</v>
      </c>
      <c r="E13278" s="243" t="s">
        <v>1723</v>
      </c>
      <c r="F13278" s="151"/>
    </row>
    <row r="13279" spans="2:6" s="116" customFormat="1" ht="15.75" customHeight="1">
      <c r="B13279" s="121" t="s">
        <v>1918</v>
      </c>
      <c r="C13279" s="118" t="s">
        <v>2</v>
      </c>
      <c r="D13279" s="119" t="s">
        <v>1418</v>
      </c>
      <c r="E13279" s="243" t="s">
        <v>1723</v>
      </c>
      <c r="F13279" s="151"/>
    </row>
    <row r="13280" spans="2:6" s="116" customFormat="1" ht="15.75" customHeight="1">
      <c r="B13280" s="121" t="s">
        <v>1918</v>
      </c>
      <c r="C13280" s="118" t="s">
        <v>40</v>
      </c>
      <c r="D13280" s="119" t="s">
        <v>180</v>
      </c>
      <c r="E13280" s="243" t="s">
        <v>1723</v>
      </c>
      <c r="F13280" s="151"/>
    </row>
    <row r="13281" spans="2:6" s="116" customFormat="1" ht="15.75" customHeight="1">
      <c r="B13281" s="121" t="s">
        <v>1918</v>
      </c>
      <c r="C13281" s="118" t="s">
        <v>28</v>
      </c>
      <c r="D13281" s="119" t="s">
        <v>1187</v>
      </c>
      <c r="E13281" s="243" t="s">
        <v>1723</v>
      </c>
      <c r="F13281" s="151"/>
    </row>
    <row r="13282" spans="2:6" s="116" customFormat="1" ht="15.75" customHeight="1">
      <c r="B13282" s="121" t="s">
        <v>1918</v>
      </c>
      <c r="C13282" s="118" t="s">
        <v>40</v>
      </c>
      <c r="D13282" s="119" t="s">
        <v>1919</v>
      </c>
      <c r="E13282" s="243" t="s">
        <v>1723</v>
      </c>
      <c r="F13282" s="151"/>
    </row>
    <row r="13283" spans="2:6" s="116" customFormat="1" ht="15.75" customHeight="1">
      <c r="B13283" s="121" t="s">
        <v>1918</v>
      </c>
      <c r="C13283" s="118" t="s">
        <v>40</v>
      </c>
      <c r="D13283" s="119" t="s">
        <v>43</v>
      </c>
      <c r="E13283" s="243" t="s">
        <v>1600</v>
      </c>
      <c r="F13283" s="151"/>
    </row>
    <row r="13284" spans="2:6" s="116" customFormat="1" ht="15.75" customHeight="1">
      <c r="B13284" s="121" t="s">
        <v>1918</v>
      </c>
      <c r="C13284" s="118" t="s">
        <v>40</v>
      </c>
      <c r="D13284" s="119" t="s">
        <v>43</v>
      </c>
      <c r="E13284" s="243" t="s">
        <v>1600</v>
      </c>
      <c r="F13284" s="151"/>
    </row>
    <row r="13285" spans="2:6" s="116" customFormat="1" ht="15.75" customHeight="1">
      <c r="B13285" s="121" t="s">
        <v>1918</v>
      </c>
      <c r="C13285" s="118" t="s">
        <v>40</v>
      </c>
      <c r="D13285" s="119" t="s">
        <v>43</v>
      </c>
      <c r="E13285" s="243" t="s">
        <v>1814</v>
      </c>
      <c r="F13285" s="151"/>
    </row>
    <row r="13286" spans="2:6" s="116" customFormat="1" ht="15.75" customHeight="1">
      <c r="B13286" s="121" t="s">
        <v>1918</v>
      </c>
      <c r="C13286" s="118" t="s">
        <v>40</v>
      </c>
      <c r="D13286" s="119" t="s">
        <v>180</v>
      </c>
      <c r="E13286" s="243" t="s">
        <v>1814</v>
      </c>
      <c r="F13286" s="151"/>
    </row>
    <row r="13287" spans="2:6" s="116" customFormat="1" ht="15.75" customHeight="1">
      <c r="B13287" s="121" t="s">
        <v>1918</v>
      </c>
      <c r="C13287" s="118" t="s">
        <v>40</v>
      </c>
      <c r="D13287" s="119" t="s">
        <v>180</v>
      </c>
      <c r="E13287" s="243" t="s">
        <v>1814</v>
      </c>
      <c r="F13287" s="151"/>
    </row>
    <row r="13288" spans="2:6" s="116" customFormat="1" ht="15.75" customHeight="1">
      <c r="B13288" s="121" t="s">
        <v>1918</v>
      </c>
      <c r="C13288" s="118" t="s">
        <v>40</v>
      </c>
      <c r="D13288" s="119" t="s">
        <v>945</v>
      </c>
      <c r="E13288" s="243" t="s">
        <v>1814</v>
      </c>
      <c r="F13288" s="151"/>
    </row>
    <row r="13289" spans="2:6" s="116" customFormat="1" ht="15.75" customHeight="1">
      <c r="B13289" s="121" t="s">
        <v>1918</v>
      </c>
      <c r="C13289" s="118" t="s">
        <v>2</v>
      </c>
      <c r="D13289" s="119" t="s">
        <v>182</v>
      </c>
      <c r="E13289" s="243" t="s">
        <v>1814</v>
      </c>
      <c r="F13289" s="151"/>
    </row>
    <row r="13290" spans="2:6" s="116" customFormat="1" ht="15.75" customHeight="1">
      <c r="B13290" s="121" t="s">
        <v>1918</v>
      </c>
      <c r="C13290" s="118" t="s">
        <v>184</v>
      </c>
      <c r="D13290" s="119" t="s">
        <v>2544</v>
      </c>
      <c r="E13290" s="243" t="s">
        <v>1814</v>
      </c>
      <c r="F13290" s="151"/>
    </row>
    <row r="13291" spans="2:6" s="116" customFormat="1" ht="15.75" customHeight="1">
      <c r="B13291" s="121" t="s">
        <v>1918</v>
      </c>
      <c r="C13291" s="118" t="s">
        <v>40</v>
      </c>
      <c r="D13291" s="119" t="s">
        <v>1349</v>
      </c>
      <c r="E13291" s="243" t="s">
        <v>1655</v>
      </c>
      <c r="F13291" s="151"/>
    </row>
    <row r="13292" spans="2:6" s="116" customFormat="1" ht="15.75" customHeight="1">
      <c r="B13292" s="121" t="s">
        <v>1918</v>
      </c>
      <c r="C13292" s="118" t="s">
        <v>322</v>
      </c>
      <c r="D13292" s="119" t="s">
        <v>1805</v>
      </c>
      <c r="E13292" s="243" t="s">
        <v>1655</v>
      </c>
      <c r="F13292" s="151"/>
    </row>
    <row r="13293" spans="2:6" s="116" customFormat="1" ht="15.75" customHeight="1">
      <c r="B13293" s="121" t="s">
        <v>1918</v>
      </c>
      <c r="C13293" s="118" t="s">
        <v>322</v>
      </c>
      <c r="D13293" s="119" t="s">
        <v>1796</v>
      </c>
      <c r="E13293" s="243" t="s">
        <v>1655</v>
      </c>
      <c r="F13293" s="151"/>
    </row>
    <row r="13294" spans="2:6" s="116" customFormat="1" ht="15.75" customHeight="1">
      <c r="B13294" s="121" t="s">
        <v>1918</v>
      </c>
      <c r="C13294" s="118" t="s">
        <v>1773</v>
      </c>
      <c r="D13294" s="119" t="s">
        <v>1791</v>
      </c>
      <c r="E13294" s="243" t="s">
        <v>1655</v>
      </c>
      <c r="F13294" s="151"/>
    </row>
    <row r="13295" spans="2:6" s="116" customFormat="1" ht="15.75" customHeight="1">
      <c r="B13295" s="121" t="s">
        <v>1918</v>
      </c>
      <c r="C13295" s="118" t="s">
        <v>40</v>
      </c>
      <c r="D13295" s="119" t="s">
        <v>180</v>
      </c>
      <c r="E13295" s="243" t="s">
        <v>1655</v>
      </c>
      <c r="F13295" s="151"/>
    </row>
    <row r="13296" spans="2:6" s="116" customFormat="1" ht="15.75" customHeight="1">
      <c r="B13296" s="121" t="s">
        <v>1918</v>
      </c>
      <c r="C13296" s="118" t="s">
        <v>392</v>
      </c>
      <c r="D13296" s="119" t="s">
        <v>1115</v>
      </c>
      <c r="E13296" s="243" t="s">
        <v>1655</v>
      </c>
      <c r="F13296" s="151"/>
    </row>
    <row r="13297" spans="2:6" s="116" customFormat="1" ht="15.75" customHeight="1">
      <c r="B13297" s="121" t="s">
        <v>1918</v>
      </c>
      <c r="C13297" s="118" t="s">
        <v>94</v>
      </c>
      <c r="D13297" s="119" t="s">
        <v>1108</v>
      </c>
      <c r="E13297" s="243" t="s">
        <v>1655</v>
      </c>
      <c r="F13297" s="151"/>
    </row>
    <row r="13298" spans="2:6" s="116" customFormat="1" ht="15.75" customHeight="1">
      <c r="B13298" s="121" t="s">
        <v>1918</v>
      </c>
      <c r="C13298" s="118" t="s">
        <v>40</v>
      </c>
      <c r="D13298" s="119" t="s">
        <v>1349</v>
      </c>
      <c r="E13298" s="243" t="s">
        <v>1655</v>
      </c>
      <c r="F13298" s="151"/>
    </row>
    <row r="13299" spans="2:6" s="116" customFormat="1" ht="15.75" customHeight="1">
      <c r="B13299" s="121" t="s">
        <v>1918</v>
      </c>
      <c r="C13299" s="118" t="s">
        <v>40</v>
      </c>
      <c r="D13299" s="119" t="s">
        <v>180</v>
      </c>
      <c r="E13299" s="243" t="s">
        <v>1655</v>
      </c>
      <c r="F13299" s="151"/>
    </row>
    <row r="13300" spans="2:6" s="116" customFormat="1" ht="15.75" customHeight="1">
      <c r="B13300" s="121" t="s">
        <v>1918</v>
      </c>
      <c r="C13300" s="118" t="s">
        <v>2</v>
      </c>
      <c r="D13300" s="119" t="s">
        <v>182</v>
      </c>
      <c r="E13300" s="243" t="s">
        <v>1655</v>
      </c>
      <c r="F13300" s="151"/>
    </row>
    <row r="13301" spans="2:6" s="116" customFormat="1" ht="15.75" customHeight="1">
      <c r="B13301" s="121" t="s">
        <v>1918</v>
      </c>
      <c r="C13301" s="118" t="s">
        <v>956</v>
      </c>
      <c r="D13301" s="119" t="s">
        <v>1566</v>
      </c>
      <c r="E13301" s="243" t="s">
        <v>1655</v>
      </c>
      <c r="F13301" s="151"/>
    </row>
    <row r="13302" spans="2:6" s="116" customFormat="1" ht="15.75" customHeight="1">
      <c r="B13302" s="121" t="s">
        <v>1918</v>
      </c>
      <c r="C13302" s="118" t="s">
        <v>184</v>
      </c>
      <c r="D13302" s="119" t="s">
        <v>2544</v>
      </c>
      <c r="E13302" s="243" t="s">
        <v>1655</v>
      </c>
      <c r="F13302" s="151"/>
    </row>
    <row r="13303" spans="2:6" s="116" customFormat="1" ht="15.75" customHeight="1">
      <c r="B13303" s="121" t="s">
        <v>1918</v>
      </c>
      <c r="C13303" s="118" t="s">
        <v>40</v>
      </c>
      <c r="D13303" s="119" t="s">
        <v>180</v>
      </c>
      <c r="E13303" s="243" t="s">
        <v>1655</v>
      </c>
      <c r="F13303" s="151"/>
    </row>
    <row r="13304" spans="2:6" s="116" customFormat="1" ht="15.75" customHeight="1">
      <c r="B13304" s="121" t="s">
        <v>1918</v>
      </c>
      <c r="C13304" s="118" t="s">
        <v>155</v>
      </c>
      <c r="D13304" s="119" t="s">
        <v>1110</v>
      </c>
      <c r="E13304" s="243" t="s">
        <v>1655</v>
      </c>
      <c r="F13304" s="151"/>
    </row>
    <row r="13305" spans="2:6" s="116" customFormat="1" ht="15.75" customHeight="1">
      <c r="B13305" s="121" t="s">
        <v>1918</v>
      </c>
      <c r="C13305" s="118" t="s">
        <v>28</v>
      </c>
      <c r="D13305" s="119" t="s">
        <v>126</v>
      </c>
      <c r="E13305" s="243" t="s">
        <v>1655</v>
      </c>
      <c r="F13305" s="151"/>
    </row>
    <row r="13306" spans="2:6" s="116" customFormat="1" ht="15.75" customHeight="1">
      <c r="B13306" s="121" t="s">
        <v>1918</v>
      </c>
      <c r="C13306" s="118" t="s">
        <v>40</v>
      </c>
      <c r="D13306" s="119" t="s">
        <v>180</v>
      </c>
      <c r="E13306" s="243" t="s">
        <v>1655</v>
      </c>
      <c r="F13306" s="151"/>
    </row>
    <row r="13307" spans="2:6" s="116" customFormat="1" ht="15.75" customHeight="1">
      <c r="B13307" s="121" t="s">
        <v>1918</v>
      </c>
      <c r="C13307" s="118" t="s">
        <v>28</v>
      </c>
      <c r="D13307" s="119" t="s">
        <v>107</v>
      </c>
      <c r="E13307" s="243" t="s">
        <v>1655</v>
      </c>
      <c r="F13307" s="151"/>
    </row>
    <row r="13308" spans="2:6" s="116" customFormat="1" ht="15.75" customHeight="1">
      <c r="B13308" s="121" t="s">
        <v>1918</v>
      </c>
      <c r="C13308" s="118" t="s">
        <v>40</v>
      </c>
      <c r="D13308" s="119" t="s">
        <v>43</v>
      </c>
      <c r="E13308" s="243" t="s">
        <v>1655</v>
      </c>
      <c r="F13308" s="151"/>
    </row>
    <row r="13309" spans="2:6" s="116" customFormat="1" ht="15.75" customHeight="1">
      <c r="B13309" s="121" t="s">
        <v>1922</v>
      </c>
      <c r="C13309" s="118" t="s">
        <v>40</v>
      </c>
      <c r="D13309" s="119" t="s">
        <v>43</v>
      </c>
      <c r="E13309" s="243" t="s">
        <v>1597</v>
      </c>
      <c r="F13309" s="151"/>
    </row>
    <row r="13310" spans="2:6" s="116" customFormat="1" ht="15.75" customHeight="1">
      <c r="B13310" s="121" t="s">
        <v>1922</v>
      </c>
      <c r="C13310" s="118" t="s">
        <v>40</v>
      </c>
      <c r="D13310" s="119" t="s">
        <v>180</v>
      </c>
      <c r="E13310" s="243" t="s">
        <v>1597</v>
      </c>
      <c r="F13310" s="151"/>
    </row>
    <row r="13311" spans="2:6" s="116" customFormat="1" ht="15.75" customHeight="1">
      <c r="B13311" s="121" t="s">
        <v>1922</v>
      </c>
      <c r="C13311" s="118" t="s">
        <v>40</v>
      </c>
      <c r="D13311" s="119" t="s">
        <v>43</v>
      </c>
      <c r="E13311" s="243" t="s">
        <v>1597</v>
      </c>
      <c r="F13311" s="151"/>
    </row>
    <row r="13312" spans="2:6" s="116" customFormat="1" ht="15.75" customHeight="1">
      <c r="B13312" s="121" t="s">
        <v>1922</v>
      </c>
      <c r="C13312" s="118" t="s">
        <v>2</v>
      </c>
      <c r="D13312" s="119" t="s">
        <v>1160</v>
      </c>
      <c r="E13312" s="243" t="s">
        <v>1597</v>
      </c>
      <c r="F13312" s="151"/>
    </row>
    <row r="13313" spans="2:6" s="116" customFormat="1" ht="15.75" customHeight="1">
      <c r="B13313" s="121" t="s">
        <v>1922</v>
      </c>
      <c r="C13313" s="118" t="s">
        <v>322</v>
      </c>
      <c r="D13313" s="119" t="s">
        <v>1796</v>
      </c>
      <c r="E13313" s="243" t="s">
        <v>1597</v>
      </c>
      <c r="F13313" s="151"/>
    </row>
    <row r="13314" spans="2:6" s="116" customFormat="1" ht="15.75" customHeight="1">
      <c r="B13314" s="121" t="s">
        <v>1922</v>
      </c>
      <c r="C13314" s="118" t="s">
        <v>956</v>
      </c>
      <c r="D13314" s="119" t="s">
        <v>1920</v>
      </c>
      <c r="E13314" s="243" t="s">
        <v>1597</v>
      </c>
      <c r="F13314" s="151"/>
    </row>
    <row r="13315" spans="2:6" s="116" customFormat="1" ht="15.75" customHeight="1">
      <c r="B13315" s="121" t="s">
        <v>1922</v>
      </c>
      <c r="C13315" s="118" t="s">
        <v>40</v>
      </c>
      <c r="D13315" s="119" t="s">
        <v>1921</v>
      </c>
      <c r="E13315" s="243" t="s">
        <v>1814</v>
      </c>
      <c r="F13315" s="151"/>
    </row>
    <row r="13316" spans="2:6" s="116" customFormat="1" ht="15.75" customHeight="1">
      <c r="B13316" s="121" t="s">
        <v>1922</v>
      </c>
      <c r="C13316" s="118" t="s">
        <v>40</v>
      </c>
      <c r="D13316" s="119" t="s">
        <v>180</v>
      </c>
      <c r="E13316" s="243" t="s">
        <v>1814</v>
      </c>
      <c r="F13316" s="151"/>
    </row>
    <row r="13317" spans="2:6" s="116" customFormat="1" ht="15.75" customHeight="1">
      <c r="B13317" s="121" t="s">
        <v>1922</v>
      </c>
      <c r="C13317" s="118" t="s">
        <v>40</v>
      </c>
      <c r="D13317" s="119" t="s">
        <v>180</v>
      </c>
      <c r="E13317" s="243" t="s">
        <v>1814</v>
      </c>
      <c r="F13317" s="151"/>
    </row>
    <row r="13318" spans="2:6" s="116" customFormat="1" ht="15.75" customHeight="1">
      <c r="B13318" s="121" t="s">
        <v>1922</v>
      </c>
      <c r="C13318" s="118" t="s">
        <v>40</v>
      </c>
      <c r="D13318" s="119" t="s">
        <v>180</v>
      </c>
      <c r="E13318" s="243" t="s">
        <v>1814</v>
      </c>
      <c r="F13318" s="151"/>
    </row>
    <row r="13319" spans="2:6" s="116" customFormat="1" ht="15.75" customHeight="1">
      <c r="B13319" s="121" t="s">
        <v>1922</v>
      </c>
      <c r="C13319" s="118" t="s">
        <v>322</v>
      </c>
      <c r="D13319" s="119" t="s">
        <v>1796</v>
      </c>
      <c r="E13319" s="243" t="s">
        <v>1814</v>
      </c>
      <c r="F13319" s="151"/>
    </row>
    <row r="13320" spans="2:6" s="116" customFormat="1" ht="15.75" customHeight="1">
      <c r="B13320" s="121" t="s">
        <v>1922</v>
      </c>
      <c r="C13320" s="118" t="s">
        <v>155</v>
      </c>
      <c r="D13320" s="119" t="s">
        <v>1110</v>
      </c>
      <c r="E13320" s="243" t="s">
        <v>1600</v>
      </c>
      <c r="F13320" s="151"/>
    </row>
    <row r="13321" spans="2:6" s="116" customFormat="1" ht="15.75" customHeight="1">
      <c r="B13321" s="121" t="s">
        <v>1922</v>
      </c>
      <c r="C13321" s="118" t="s">
        <v>28</v>
      </c>
      <c r="D13321" s="119" t="s">
        <v>126</v>
      </c>
      <c r="E13321" s="243" t="s">
        <v>1600</v>
      </c>
      <c r="F13321" s="151"/>
    </row>
    <row r="13322" spans="2:6" s="116" customFormat="1" ht="15.75" customHeight="1">
      <c r="B13322" s="121" t="s">
        <v>1923</v>
      </c>
      <c r="C13322" s="118" t="s">
        <v>40</v>
      </c>
      <c r="D13322" s="119" t="s">
        <v>43</v>
      </c>
      <c r="E13322" s="243" t="s">
        <v>1768</v>
      </c>
      <c r="F13322" s="151"/>
    </row>
    <row r="13323" spans="2:6" s="116" customFormat="1" ht="15.75" customHeight="1">
      <c r="B13323" s="121" t="s">
        <v>1923</v>
      </c>
      <c r="C13323" s="118" t="s">
        <v>40</v>
      </c>
      <c r="D13323" s="119" t="s">
        <v>43</v>
      </c>
      <c r="E13323" s="243" t="s">
        <v>1768</v>
      </c>
      <c r="F13323" s="151"/>
    </row>
    <row r="13324" spans="2:6" s="116" customFormat="1" ht="15.75" customHeight="1">
      <c r="B13324" s="121" t="s">
        <v>1923</v>
      </c>
      <c r="C13324" s="118" t="s">
        <v>28</v>
      </c>
      <c r="D13324" s="119" t="s">
        <v>1187</v>
      </c>
      <c r="E13324" s="243" t="s">
        <v>1768</v>
      </c>
      <c r="F13324" s="151"/>
    </row>
    <row r="13325" spans="2:6" s="116" customFormat="1" ht="15.75" customHeight="1">
      <c r="B13325" s="121" t="s">
        <v>1923</v>
      </c>
      <c r="C13325" s="118" t="s">
        <v>40</v>
      </c>
      <c r="D13325" s="119" t="s">
        <v>180</v>
      </c>
      <c r="E13325" s="243" t="s">
        <v>1768</v>
      </c>
      <c r="F13325" s="151"/>
    </row>
    <row r="13326" spans="2:6" s="116" customFormat="1" ht="15.75" customHeight="1">
      <c r="B13326" s="121" t="s">
        <v>1923</v>
      </c>
      <c r="C13326" s="118" t="s">
        <v>322</v>
      </c>
      <c r="D13326" s="119" t="s">
        <v>1796</v>
      </c>
      <c r="E13326" s="243" t="s">
        <v>1768</v>
      </c>
      <c r="F13326" s="151"/>
    </row>
    <row r="13327" spans="2:6" s="116" customFormat="1" ht="15.75" customHeight="1">
      <c r="B13327" s="121" t="s">
        <v>1923</v>
      </c>
      <c r="C13327" s="118" t="s">
        <v>28</v>
      </c>
      <c r="D13327" s="119" t="s">
        <v>549</v>
      </c>
      <c r="E13327" s="243" t="s">
        <v>1756</v>
      </c>
      <c r="F13327" s="151"/>
    </row>
    <row r="13328" spans="2:6" s="116" customFormat="1" ht="15.75" customHeight="1">
      <c r="B13328" s="121" t="s">
        <v>1923</v>
      </c>
      <c r="C13328" s="118" t="s">
        <v>40</v>
      </c>
      <c r="D13328" s="119" t="s">
        <v>43</v>
      </c>
      <c r="E13328" s="243" t="s">
        <v>1756</v>
      </c>
      <c r="F13328" s="151"/>
    </row>
    <row r="13329" spans="2:6" s="116" customFormat="1" ht="15.75" customHeight="1">
      <c r="B13329" s="121" t="s">
        <v>1923</v>
      </c>
      <c r="C13329" s="118" t="s">
        <v>184</v>
      </c>
      <c r="D13329" s="119" t="s">
        <v>2550</v>
      </c>
      <c r="E13329" s="243" t="s">
        <v>1756</v>
      </c>
      <c r="F13329" s="151"/>
    </row>
    <row r="13330" spans="2:6" s="116" customFormat="1" ht="15.75" customHeight="1">
      <c r="B13330" s="121" t="s">
        <v>1923</v>
      </c>
      <c r="C13330" s="118" t="s">
        <v>155</v>
      </c>
      <c r="D13330" s="119" t="s">
        <v>1110</v>
      </c>
      <c r="E13330" s="243" t="s">
        <v>1756</v>
      </c>
      <c r="F13330" s="151"/>
    </row>
    <row r="13331" spans="2:6" s="116" customFormat="1" ht="15.75" customHeight="1">
      <c r="B13331" s="121" t="s">
        <v>1923</v>
      </c>
      <c r="C13331" s="118" t="s">
        <v>322</v>
      </c>
      <c r="D13331" s="119" t="s">
        <v>1796</v>
      </c>
      <c r="E13331" s="243" t="s">
        <v>1756</v>
      </c>
      <c r="F13331" s="151"/>
    </row>
    <row r="13332" spans="2:6" s="116" customFormat="1" ht="15.75" customHeight="1">
      <c r="B13332" s="121" t="s">
        <v>1923</v>
      </c>
      <c r="C13332" s="118" t="s">
        <v>184</v>
      </c>
      <c r="D13332" s="119" t="s">
        <v>2550</v>
      </c>
      <c r="E13332" s="243" t="s">
        <v>1756</v>
      </c>
      <c r="F13332" s="151"/>
    </row>
    <row r="13333" spans="2:6" s="116" customFormat="1" ht="15.75" customHeight="1">
      <c r="B13333" s="121" t="s">
        <v>1923</v>
      </c>
      <c r="C13333" s="118" t="s">
        <v>40</v>
      </c>
      <c r="D13333" s="119" t="s">
        <v>180</v>
      </c>
      <c r="E13333" s="243" t="s">
        <v>1756</v>
      </c>
      <c r="F13333" s="151"/>
    </row>
    <row r="13334" spans="2:6" s="116" customFormat="1" ht="15.75" customHeight="1">
      <c r="B13334" s="121" t="s">
        <v>1923</v>
      </c>
      <c r="C13334" s="118" t="s">
        <v>322</v>
      </c>
      <c r="D13334" s="119" t="s">
        <v>1796</v>
      </c>
      <c r="E13334" s="243" t="s">
        <v>1756</v>
      </c>
      <c r="F13334" s="151"/>
    </row>
    <row r="13335" spans="2:6" s="116" customFormat="1" ht="15.75" customHeight="1">
      <c r="B13335" s="121" t="s">
        <v>1923</v>
      </c>
      <c r="C13335" s="118" t="s">
        <v>2</v>
      </c>
      <c r="D13335" s="119" t="s">
        <v>182</v>
      </c>
      <c r="E13335" s="243" t="s">
        <v>1756</v>
      </c>
      <c r="F13335" s="151"/>
    </row>
    <row r="13336" spans="2:6" s="116" customFormat="1" ht="15.75" customHeight="1">
      <c r="B13336" s="121" t="s">
        <v>1923</v>
      </c>
      <c r="C13336" s="118" t="s">
        <v>184</v>
      </c>
      <c r="D13336" s="119" t="s">
        <v>2550</v>
      </c>
      <c r="E13336" s="243" t="s">
        <v>1756</v>
      </c>
      <c r="F13336" s="151"/>
    </row>
    <row r="13337" spans="2:6" s="116" customFormat="1" ht="15.75" customHeight="1">
      <c r="B13337" s="121" t="s">
        <v>1923</v>
      </c>
      <c r="C13337" s="118" t="s">
        <v>40</v>
      </c>
      <c r="D13337" s="119" t="s">
        <v>43</v>
      </c>
      <c r="E13337" s="243" t="s">
        <v>1756</v>
      </c>
      <c r="F13337" s="151"/>
    </row>
    <row r="13338" spans="2:6" s="116" customFormat="1" ht="15.75" customHeight="1">
      <c r="B13338" s="121" t="s">
        <v>1924</v>
      </c>
      <c r="C13338" s="118" t="s">
        <v>2</v>
      </c>
      <c r="D13338" s="119" t="s">
        <v>105</v>
      </c>
      <c r="E13338" s="243" t="s">
        <v>1597</v>
      </c>
      <c r="F13338" s="151"/>
    </row>
    <row r="13339" spans="2:6" s="116" customFormat="1" ht="15.75" customHeight="1">
      <c r="B13339" s="121" t="s">
        <v>1924</v>
      </c>
      <c r="C13339" s="118" t="s">
        <v>28</v>
      </c>
      <c r="D13339" s="119" t="s">
        <v>1270</v>
      </c>
      <c r="E13339" s="243" t="s">
        <v>1597</v>
      </c>
      <c r="F13339" s="151"/>
    </row>
    <row r="13340" spans="2:6" s="116" customFormat="1" ht="15.75" customHeight="1">
      <c r="B13340" s="121" t="s">
        <v>1924</v>
      </c>
      <c r="C13340" s="118" t="s">
        <v>28</v>
      </c>
      <c r="D13340" s="119" t="s">
        <v>1270</v>
      </c>
      <c r="E13340" s="243" t="s">
        <v>1597</v>
      </c>
      <c r="F13340" s="151"/>
    </row>
    <row r="13341" spans="2:6" s="116" customFormat="1" ht="15.75" customHeight="1">
      <c r="B13341" s="121" t="s">
        <v>1924</v>
      </c>
      <c r="C13341" s="118" t="s">
        <v>40</v>
      </c>
      <c r="D13341" s="119" t="s">
        <v>180</v>
      </c>
      <c r="E13341" s="243" t="s">
        <v>1597</v>
      </c>
      <c r="F13341" s="151"/>
    </row>
    <row r="13342" spans="2:6" s="116" customFormat="1" ht="15.75" customHeight="1">
      <c r="B13342" s="121" t="s">
        <v>1924</v>
      </c>
      <c r="C13342" s="118" t="s">
        <v>40</v>
      </c>
      <c r="D13342" s="119" t="s">
        <v>43</v>
      </c>
      <c r="E13342" s="243" t="s">
        <v>1597</v>
      </c>
      <c r="F13342" s="151"/>
    </row>
    <row r="13343" spans="2:6" s="116" customFormat="1" ht="15.75" customHeight="1">
      <c r="B13343" s="121" t="s">
        <v>1924</v>
      </c>
      <c r="C13343" s="118" t="s">
        <v>2</v>
      </c>
      <c r="D13343" s="119" t="s">
        <v>1380</v>
      </c>
      <c r="E13343" s="243" t="s">
        <v>1597</v>
      </c>
      <c r="F13343" s="151"/>
    </row>
    <row r="13344" spans="2:6" s="116" customFormat="1" ht="15.75" customHeight="1">
      <c r="B13344" s="121" t="s">
        <v>1924</v>
      </c>
      <c r="C13344" s="118" t="s">
        <v>40</v>
      </c>
      <c r="D13344" s="119" t="s">
        <v>1109</v>
      </c>
      <c r="E13344" s="243" t="s">
        <v>1597</v>
      </c>
      <c r="F13344" s="151"/>
    </row>
    <row r="13345" spans="2:6" s="116" customFormat="1" ht="15.75" customHeight="1">
      <c r="B13345" s="121" t="s">
        <v>1924</v>
      </c>
      <c r="C13345" s="118" t="s">
        <v>40</v>
      </c>
      <c r="D13345" s="119" t="s">
        <v>180</v>
      </c>
      <c r="E13345" s="243" t="s">
        <v>1597</v>
      </c>
      <c r="F13345" s="151"/>
    </row>
    <row r="13346" spans="2:6" s="116" customFormat="1" ht="15.75" customHeight="1">
      <c r="B13346" s="121" t="s">
        <v>1924</v>
      </c>
      <c r="C13346" s="118" t="s">
        <v>28</v>
      </c>
      <c r="D13346" s="119" t="s">
        <v>126</v>
      </c>
      <c r="E13346" s="243" t="s">
        <v>1597</v>
      </c>
      <c r="F13346" s="151"/>
    </row>
    <row r="13347" spans="2:6" s="116" customFormat="1" ht="15.75" customHeight="1">
      <c r="B13347" s="121" t="s">
        <v>1924</v>
      </c>
      <c r="C13347" s="118" t="s">
        <v>2</v>
      </c>
      <c r="D13347" s="119" t="s">
        <v>105</v>
      </c>
      <c r="E13347" s="243" t="s">
        <v>1597</v>
      </c>
      <c r="F13347" s="151"/>
    </row>
    <row r="13348" spans="2:6" s="116" customFormat="1" ht="15.75" customHeight="1">
      <c r="B13348" s="121" t="s">
        <v>1924</v>
      </c>
      <c r="C13348" s="118" t="s">
        <v>28</v>
      </c>
      <c r="D13348" s="119" t="s">
        <v>107</v>
      </c>
      <c r="E13348" s="243" t="s">
        <v>1600</v>
      </c>
      <c r="F13348" s="151"/>
    </row>
    <row r="13349" spans="2:6" s="116" customFormat="1" ht="15.75" customHeight="1">
      <c r="B13349" s="121" t="s">
        <v>1924</v>
      </c>
      <c r="C13349" s="118" t="s">
        <v>40</v>
      </c>
      <c r="D13349" s="119" t="s">
        <v>180</v>
      </c>
      <c r="E13349" s="243" t="s">
        <v>1600</v>
      </c>
      <c r="F13349" s="151"/>
    </row>
    <row r="13350" spans="2:6" s="116" customFormat="1" ht="15.75" customHeight="1">
      <c r="B13350" s="121" t="s">
        <v>1924</v>
      </c>
      <c r="C13350" s="118" t="s">
        <v>40</v>
      </c>
      <c r="D13350" s="119" t="s">
        <v>180</v>
      </c>
      <c r="E13350" s="243" t="s">
        <v>1600</v>
      </c>
      <c r="F13350" s="151"/>
    </row>
    <row r="13351" spans="2:6" s="116" customFormat="1" ht="15.75" customHeight="1">
      <c r="B13351" s="121" t="s">
        <v>1924</v>
      </c>
      <c r="C13351" s="118" t="s">
        <v>40</v>
      </c>
      <c r="D13351" s="119" t="s">
        <v>180</v>
      </c>
      <c r="E13351" s="243" t="s">
        <v>1600</v>
      </c>
      <c r="F13351" s="151"/>
    </row>
    <row r="13352" spans="2:6" s="116" customFormat="1" ht="15.75" customHeight="1">
      <c r="B13352" s="121" t="s">
        <v>1924</v>
      </c>
      <c r="C13352" s="118" t="s">
        <v>2</v>
      </c>
      <c r="D13352" s="119" t="s">
        <v>182</v>
      </c>
      <c r="E13352" s="243" t="s">
        <v>1600</v>
      </c>
      <c r="F13352" s="151"/>
    </row>
    <row r="13353" spans="2:6" s="116" customFormat="1" ht="15.75" customHeight="1">
      <c r="B13353" s="121" t="s">
        <v>1924</v>
      </c>
      <c r="C13353" s="118" t="s">
        <v>28</v>
      </c>
      <c r="D13353" s="119" t="s">
        <v>1118</v>
      </c>
      <c r="E13353" s="243" t="s">
        <v>1600</v>
      </c>
      <c r="F13353" s="151"/>
    </row>
    <row r="13354" spans="2:6" s="116" customFormat="1" ht="15.75" customHeight="1">
      <c r="B13354" s="121" t="s">
        <v>1924</v>
      </c>
      <c r="C13354" s="118" t="s">
        <v>94</v>
      </c>
      <c r="D13354" s="119" t="s">
        <v>1108</v>
      </c>
      <c r="E13354" s="243" t="s">
        <v>1600</v>
      </c>
      <c r="F13354" s="151"/>
    </row>
    <row r="13355" spans="2:6" s="116" customFormat="1" ht="15.75" customHeight="1">
      <c r="B13355" s="121" t="s">
        <v>1924</v>
      </c>
      <c r="C13355" s="118" t="s">
        <v>94</v>
      </c>
      <c r="D13355" s="119" t="s">
        <v>1108</v>
      </c>
      <c r="E13355" s="243" t="s">
        <v>1600</v>
      </c>
      <c r="F13355" s="151"/>
    </row>
    <row r="13356" spans="2:6" s="116" customFormat="1" ht="15.75" customHeight="1">
      <c r="B13356" s="121" t="s">
        <v>1924</v>
      </c>
      <c r="C13356" s="118" t="s">
        <v>40</v>
      </c>
      <c r="D13356" s="119" t="s">
        <v>180</v>
      </c>
      <c r="E13356" s="243" t="s">
        <v>1600</v>
      </c>
      <c r="F13356" s="151"/>
    </row>
    <row r="13357" spans="2:6" s="116" customFormat="1" ht="15.75" customHeight="1">
      <c r="B13357" s="121" t="s">
        <v>1924</v>
      </c>
      <c r="C13357" s="118" t="s">
        <v>392</v>
      </c>
      <c r="D13357" s="119" t="s">
        <v>1115</v>
      </c>
      <c r="E13357" s="243" t="s">
        <v>1600</v>
      </c>
      <c r="F13357" s="151"/>
    </row>
    <row r="13358" spans="2:6" s="116" customFormat="1" ht="15.75" customHeight="1">
      <c r="B13358" s="121" t="s">
        <v>1924</v>
      </c>
      <c r="C13358" s="118" t="s">
        <v>184</v>
      </c>
      <c r="D13358" s="119" t="s">
        <v>2550</v>
      </c>
      <c r="E13358" s="243" t="s">
        <v>1600</v>
      </c>
      <c r="F13358" s="151"/>
    </row>
    <row r="13359" spans="2:6" s="116" customFormat="1" ht="15.75" customHeight="1">
      <c r="B13359" s="121" t="s">
        <v>1924</v>
      </c>
      <c r="C13359" s="118" t="s">
        <v>40</v>
      </c>
      <c r="D13359" s="119" t="s">
        <v>180</v>
      </c>
      <c r="E13359" s="243" t="s">
        <v>1655</v>
      </c>
      <c r="F13359" s="151"/>
    </row>
    <row r="13360" spans="2:6" s="116" customFormat="1" ht="15.75" customHeight="1">
      <c r="B13360" s="121" t="s">
        <v>1924</v>
      </c>
      <c r="C13360" s="118" t="s">
        <v>184</v>
      </c>
      <c r="D13360" s="119" t="s">
        <v>1689</v>
      </c>
      <c r="E13360" s="243" t="s">
        <v>1655</v>
      </c>
      <c r="F13360" s="151"/>
    </row>
    <row r="13361" spans="2:6" s="116" customFormat="1" ht="15.75" customHeight="1">
      <c r="B13361" s="121" t="s">
        <v>1924</v>
      </c>
      <c r="C13361" s="118" t="s">
        <v>40</v>
      </c>
      <c r="D13361" s="119" t="s">
        <v>43</v>
      </c>
      <c r="E13361" s="243" t="s">
        <v>1655</v>
      </c>
      <c r="F13361" s="151"/>
    </row>
    <row r="13362" spans="2:6" s="116" customFormat="1" ht="15.75" customHeight="1">
      <c r="B13362" s="121" t="s">
        <v>1924</v>
      </c>
      <c r="C13362" s="118" t="s">
        <v>40</v>
      </c>
      <c r="D13362" s="119" t="s">
        <v>43</v>
      </c>
      <c r="E13362" s="243" t="s">
        <v>1655</v>
      </c>
      <c r="F13362" s="151"/>
    </row>
    <row r="13363" spans="2:6" s="116" customFormat="1" ht="15.75" customHeight="1">
      <c r="B13363" s="121" t="s">
        <v>1924</v>
      </c>
      <c r="C13363" s="118" t="s">
        <v>322</v>
      </c>
      <c r="D13363" s="119" t="s">
        <v>1796</v>
      </c>
      <c r="E13363" s="243" t="s">
        <v>1655</v>
      </c>
      <c r="F13363" s="151"/>
    </row>
    <row r="13364" spans="2:6" s="116" customFormat="1" ht="15.75" customHeight="1">
      <c r="B13364" s="121" t="s">
        <v>1924</v>
      </c>
      <c r="C13364" s="118" t="s">
        <v>956</v>
      </c>
      <c r="D13364" s="119" t="s">
        <v>1566</v>
      </c>
      <c r="E13364" s="243" t="s">
        <v>1655</v>
      </c>
      <c r="F13364" s="151"/>
    </row>
    <row r="13365" spans="2:6" s="116" customFormat="1" ht="15.75" customHeight="1">
      <c r="B13365" s="121" t="s">
        <v>1924</v>
      </c>
      <c r="C13365" s="118" t="s">
        <v>28</v>
      </c>
      <c r="D13365" s="119" t="s">
        <v>30</v>
      </c>
      <c r="E13365" s="243" t="s">
        <v>1655</v>
      </c>
      <c r="F13365" s="151"/>
    </row>
    <row r="13366" spans="2:6" s="116" customFormat="1" ht="15.75" customHeight="1">
      <c r="B13366" s="121" t="s">
        <v>1924</v>
      </c>
      <c r="C13366" s="118" t="s">
        <v>28</v>
      </c>
      <c r="D13366" s="119" t="s">
        <v>1187</v>
      </c>
      <c r="E13366" s="243" t="s">
        <v>1655</v>
      </c>
      <c r="F13366" s="151"/>
    </row>
    <row r="13367" spans="2:6" s="116" customFormat="1" ht="15.75" customHeight="1">
      <c r="B13367" s="121">
        <v>41877</v>
      </c>
      <c r="C13367" s="118" t="s">
        <v>155</v>
      </c>
      <c r="D13367" s="119" t="s">
        <v>1246</v>
      </c>
      <c r="E13367" s="243" t="s">
        <v>1723</v>
      </c>
      <c r="F13367" s="151"/>
    </row>
    <row r="13368" spans="2:6" s="116" customFormat="1" ht="15.75" customHeight="1">
      <c r="B13368" s="121">
        <v>41877</v>
      </c>
      <c r="C13368" s="118" t="s">
        <v>28</v>
      </c>
      <c r="D13368" s="119" t="s">
        <v>1118</v>
      </c>
      <c r="E13368" s="243" t="s">
        <v>1723</v>
      </c>
      <c r="F13368" s="151"/>
    </row>
    <row r="13369" spans="2:6" s="116" customFormat="1" ht="15.75" customHeight="1">
      <c r="B13369" s="121">
        <v>41877</v>
      </c>
      <c r="C13369" s="118" t="s">
        <v>40</v>
      </c>
      <c r="D13369" s="119" t="s">
        <v>180</v>
      </c>
      <c r="E13369" s="243" t="s">
        <v>1723</v>
      </c>
      <c r="F13369" s="151"/>
    </row>
    <row r="13370" spans="2:6" s="116" customFormat="1" ht="15.75" customHeight="1">
      <c r="B13370" s="121">
        <v>41877</v>
      </c>
      <c r="C13370" s="118" t="s">
        <v>28</v>
      </c>
      <c r="D13370" s="119" t="s">
        <v>1270</v>
      </c>
      <c r="E13370" s="243" t="s">
        <v>1723</v>
      </c>
      <c r="F13370" s="151"/>
    </row>
    <row r="13371" spans="2:6" s="116" customFormat="1" ht="15.75" customHeight="1">
      <c r="B13371" s="121">
        <v>41877</v>
      </c>
      <c r="C13371" s="118" t="s">
        <v>40</v>
      </c>
      <c r="D13371" s="119" t="s">
        <v>1257</v>
      </c>
      <c r="E13371" s="243" t="s">
        <v>1723</v>
      </c>
      <c r="F13371" s="151"/>
    </row>
    <row r="13372" spans="2:6" s="116" customFormat="1" ht="15.75" customHeight="1">
      <c r="B13372" s="121">
        <v>41877</v>
      </c>
      <c r="C13372" s="118" t="s">
        <v>40</v>
      </c>
      <c r="D13372" s="119" t="s">
        <v>180</v>
      </c>
      <c r="E13372" s="243" t="s">
        <v>1723</v>
      </c>
      <c r="F13372" s="151"/>
    </row>
    <row r="13373" spans="2:6" s="116" customFormat="1" ht="15.75" customHeight="1">
      <c r="B13373" s="121">
        <v>41877</v>
      </c>
      <c r="C13373" s="118" t="s">
        <v>18</v>
      </c>
      <c r="D13373" s="119" t="s">
        <v>112</v>
      </c>
      <c r="E13373" s="243" t="s">
        <v>1723</v>
      </c>
      <c r="F13373" s="151"/>
    </row>
    <row r="13374" spans="2:6" s="116" customFormat="1" ht="15.75" customHeight="1">
      <c r="B13374" s="121">
        <v>41877</v>
      </c>
      <c r="C13374" s="118" t="s">
        <v>392</v>
      </c>
      <c r="D13374" s="119" t="s">
        <v>1115</v>
      </c>
      <c r="E13374" s="243" t="s">
        <v>1600</v>
      </c>
      <c r="F13374" s="151"/>
    </row>
    <row r="13375" spans="2:6" s="116" customFormat="1" ht="15.75" customHeight="1">
      <c r="B13375" s="121">
        <v>41877</v>
      </c>
      <c r="C13375" s="118" t="s">
        <v>94</v>
      </c>
      <c r="D13375" s="119" t="s">
        <v>1108</v>
      </c>
      <c r="E13375" s="243" t="s">
        <v>1600</v>
      </c>
      <c r="F13375" s="151"/>
    </row>
    <row r="13376" spans="2:6" s="116" customFormat="1" ht="15.75" customHeight="1">
      <c r="B13376" s="121">
        <v>41877</v>
      </c>
      <c r="C13376" s="118" t="s">
        <v>40</v>
      </c>
      <c r="D13376" s="119" t="s">
        <v>43</v>
      </c>
      <c r="E13376" s="243" t="s">
        <v>1600</v>
      </c>
      <c r="F13376" s="151"/>
    </row>
    <row r="13377" spans="2:6" s="116" customFormat="1" ht="15.75" customHeight="1">
      <c r="B13377" s="121">
        <v>41877</v>
      </c>
      <c r="C13377" s="118" t="s">
        <v>40</v>
      </c>
      <c r="D13377" s="119" t="s">
        <v>1218</v>
      </c>
      <c r="E13377" s="243" t="s">
        <v>1600</v>
      </c>
      <c r="F13377" s="151"/>
    </row>
    <row r="13378" spans="2:6" s="116" customFormat="1" ht="15.75" customHeight="1">
      <c r="B13378" s="121">
        <v>41877</v>
      </c>
      <c r="C13378" s="118" t="s">
        <v>40</v>
      </c>
      <c r="D13378" s="119" t="s">
        <v>43</v>
      </c>
      <c r="E13378" s="243" t="s">
        <v>1600</v>
      </c>
      <c r="F13378" s="151"/>
    </row>
    <row r="13379" spans="2:6" s="116" customFormat="1" ht="15.75" customHeight="1">
      <c r="B13379" s="121">
        <v>41877</v>
      </c>
      <c r="C13379" s="118" t="s">
        <v>40</v>
      </c>
      <c r="D13379" s="119" t="s">
        <v>43</v>
      </c>
      <c r="E13379" s="243" t="s">
        <v>1600</v>
      </c>
      <c r="F13379" s="151"/>
    </row>
    <row r="13380" spans="2:6" s="116" customFormat="1" ht="15.75" customHeight="1">
      <c r="B13380" s="121">
        <v>41877</v>
      </c>
      <c r="C13380" s="118" t="s">
        <v>2585</v>
      </c>
      <c r="D13380" s="119" t="s">
        <v>1115</v>
      </c>
      <c r="E13380" s="243" t="s">
        <v>1600</v>
      </c>
      <c r="F13380" s="151"/>
    </row>
    <row r="13381" spans="2:6" s="116" customFormat="1" ht="15.75" customHeight="1">
      <c r="B13381" s="121">
        <v>41877</v>
      </c>
      <c r="C13381" s="118" t="s">
        <v>392</v>
      </c>
      <c r="D13381" s="119" t="s">
        <v>1115</v>
      </c>
      <c r="E13381" s="243" t="s">
        <v>1600</v>
      </c>
      <c r="F13381" s="151"/>
    </row>
    <row r="13382" spans="2:6" s="116" customFormat="1" ht="15.75" customHeight="1">
      <c r="B13382" s="121">
        <v>41877</v>
      </c>
      <c r="C13382" s="118" t="s">
        <v>40</v>
      </c>
      <c r="D13382" s="119" t="s">
        <v>180</v>
      </c>
      <c r="E13382" s="243" t="s">
        <v>1600</v>
      </c>
      <c r="F13382" s="151"/>
    </row>
    <row r="13383" spans="2:6" s="116" customFormat="1" ht="15.75" customHeight="1">
      <c r="B13383" s="121">
        <v>41877</v>
      </c>
      <c r="C13383" s="118" t="s">
        <v>184</v>
      </c>
      <c r="D13383" s="119" t="s">
        <v>2544</v>
      </c>
      <c r="E13383" s="243" t="s">
        <v>1600</v>
      </c>
      <c r="F13383" s="151"/>
    </row>
    <row r="13384" spans="2:6" s="116" customFormat="1" ht="15.75" customHeight="1">
      <c r="B13384" s="121">
        <v>41877</v>
      </c>
      <c r="C13384" s="118" t="s">
        <v>2</v>
      </c>
      <c r="D13384" s="119" t="s">
        <v>182</v>
      </c>
      <c r="E13384" s="243" t="s">
        <v>1600</v>
      </c>
      <c r="F13384" s="151"/>
    </row>
    <row r="13385" spans="2:6" s="116" customFormat="1" ht="15.75" customHeight="1">
      <c r="B13385" s="121">
        <v>41877</v>
      </c>
      <c r="C13385" s="118" t="s">
        <v>40</v>
      </c>
      <c r="D13385" s="119" t="s">
        <v>43</v>
      </c>
      <c r="E13385" s="243" t="s">
        <v>1655</v>
      </c>
      <c r="F13385" s="151"/>
    </row>
    <row r="13386" spans="2:6" s="116" customFormat="1" ht="15.75" customHeight="1">
      <c r="B13386" s="121">
        <v>41877</v>
      </c>
      <c r="C13386" s="118" t="s">
        <v>28</v>
      </c>
      <c r="D13386" s="119" t="s">
        <v>1777</v>
      </c>
      <c r="E13386" s="243" t="s">
        <v>1655</v>
      </c>
      <c r="F13386" s="151"/>
    </row>
    <row r="13387" spans="2:6" s="116" customFormat="1" ht="15.75" customHeight="1">
      <c r="B13387" s="121">
        <v>41877</v>
      </c>
      <c r="C13387" s="118" t="s">
        <v>28</v>
      </c>
      <c r="D13387" s="119" t="s">
        <v>30</v>
      </c>
      <c r="E13387" s="243" t="s">
        <v>1655</v>
      </c>
      <c r="F13387" s="151"/>
    </row>
    <row r="13388" spans="2:6" s="116" customFormat="1" ht="15.75" customHeight="1">
      <c r="B13388" s="121">
        <v>41877</v>
      </c>
      <c r="C13388" s="118" t="s">
        <v>40</v>
      </c>
      <c r="D13388" s="119" t="s">
        <v>43</v>
      </c>
      <c r="E13388" s="243" t="s">
        <v>1655</v>
      </c>
      <c r="F13388" s="151"/>
    </row>
    <row r="13389" spans="2:6" s="116" customFormat="1" ht="15.75" customHeight="1">
      <c r="B13389" s="121">
        <v>41877</v>
      </c>
      <c r="C13389" s="118" t="s">
        <v>322</v>
      </c>
      <c r="D13389" s="119" t="s">
        <v>1925</v>
      </c>
      <c r="E13389" s="243" t="s">
        <v>1655</v>
      </c>
      <c r="F13389" s="151"/>
    </row>
    <row r="13390" spans="2:6" s="116" customFormat="1" ht="15.75" customHeight="1">
      <c r="B13390" s="121">
        <v>41877</v>
      </c>
      <c r="C13390" s="118" t="s">
        <v>28</v>
      </c>
      <c r="D13390" s="119" t="s">
        <v>107</v>
      </c>
      <c r="E13390" s="243" t="s">
        <v>1655</v>
      </c>
      <c r="F13390" s="151"/>
    </row>
    <row r="13391" spans="2:6" s="116" customFormat="1" ht="15.75" customHeight="1">
      <c r="B13391" s="121">
        <v>41877</v>
      </c>
      <c r="C13391" s="118" t="s">
        <v>28</v>
      </c>
      <c r="D13391" s="119" t="s">
        <v>1187</v>
      </c>
      <c r="E13391" s="243" t="s">
        <v>1655</v>
      </c>
      <c r="F13391" s="151"/>
    </row>
    <row r="13392" spans="2:6" s="116" customFormat="1" ht="15.75" customHeight="1">
      <c r="B13392" s="121">
        <v>41877</v>
      </c>
      <c r="C13392" s="118" t="s">
        <v>40</v>
      </c>
      <c r="D13392" s="119" t="s">
        <v>180</v>
      </c>
      <c r="E13392" s="243" t="s">
        <v>1655</v>
      </c>
      <c r="F13392" s="151"/>
    </row>
    <row r="13393" spans="2:6" s="116" customFormat="1" ht="15.75" customHeight="1">
      <c r="B13393" s="121">
        <v>41877</v>
      </c>
      <c r="C13393" s="118" t="s">
        <v>184</v>
      </c>
      <c r="D13393" s="119" t="s">
        <v>2550</v>
      </c>
      <c r="E13393" s="243" t="s">
        <v>1655</v>
      </c>
      <c r="F13393" s="151"/>
    </row>
    <row r="13394" spans="2:6" s="116" customFormat="1" ht="15.75" customHeight="1">
      <c r="B13394" s="121">
        <v>41877</v>
      </c>
      <c r="C13394" s="118" t="s">
        <v>155</v>
      </c>
      <c r="D13394" s="119" t="s">
        <v>1110</v>
      </c>
      <c r="E13394" s="243" t="s">
        <v>1655</v>
      </c>
      <c r="F13394" s="151"/>
    </row>
    <row r="13395" spans="2:6" s="116" customFormat="1" ht="15.75" customHeight="1">
      <c r="B13395" s="121">
        <v>41877</v>
      </c>
      <c r="C13395" s="118" t="s">
        <v>322</v>
      </c>
      <c r="D13395" s="119" t="s">
        <v>1796</v>
      </c>
      <c r="E13395" s="243" t="s">
        <v>1655</v>
      </c>
      <c r="F13395" s="151"/>
    </row>
    <row r="13396" spans="2:6" s="116" customFormat="1" ht="15.75" customHeight="1">
      <c r="B13396" s="121">
        <v>41877</v>
      </c>
      <c r="C13396" s="118" t="s">
        <v>184</v>
      </c>
      <c r="D13396" s="119" t="s">
        <v>2550</v>
      </c>
      <c r="E13396" s="243" t="s">
        <v>1655</v>
      </c>
      <c r="F13396" s="151"/>
    </row>
    <row r="13397" spans="2:6" s="116" customFormat="1" ht="15.75" customHeight="1">
      <c r="B13397" s="121">
        <v>41877</v>
      </c>
      <c r="C13397" s="118" t="s">
        <v>40</v>
      </c>
      <c r="D13397" s="119" t="s">
        <v>180</v>
      </c>
      <c r="E13397" s="243" t="s">
        <v>1655</v>
      </c>
      <c r="F13397" s="151"/>
    </row>
    <row r="13398" spans="2:6" s="116" customFormat="1" ht="15.75" customHeight="1">
      <c r="B13398" s="121">
        <v>41877</v>
      </c>
      <c r="C13398" s="118" t="s">
        <v>322</v>
      </c>
      <c r="D13398" s="119" t="s">
        <v>1796</v>
      </c>
      <c r="E13398" s="243" t="s">
        <v>1655</v>
      </c>
      <c r="F13398" s="151"/>
    </row>
    <row r="13399" spans="2:6" s="116" customFormat="1" ht="15.75" customHeight="1">
      <c r="B13399" s="121" t="s">
        <v>1926</v>
      </c>
      <c r="C13399" s="118" t="s">
        <v>40</v>
      </c>
      <c r="D13399" s="119" t="s">
        <v>180</v>
      </c>
      <c r="E13399" s="243" t="s">
        <v>1607</v>
      </c>
      <c r="F13399" s="151"/>
    </row>
    <row r="13400" spans="2:6" s="116" customFormat="1" ht="15.75" customHeight="1">
      <c r="B13400" s="121" t="s">
        <v>1926</v>
      </c>
      <c r="C13400" s="118" t="s">
        <v>40</v>
      </c>
      <c r="D13400" s="119" t="s">
        <v>180</v>
      </c>
      <c r="E13400" s="243" t="s">
        <v>1607</v>
      </c>
      <c r="F13400" s="151"/>
    </row>
    <row r="13401" spans="2:6" s="116" customFormat="1" ht="15.75" customHeight="1">
      <c r="B13401" s="121" t="s">
        <v>1926</v>
      </c>
      <c r="C13401" s="118" t="s">
        <v>40</v>
      </c>
      <c r="D13401" s="119" t="s">
        <v>43</v>
      </c>
      <c r="E13401" s="243" t="s">
        <v>1607</v>
      </c>
      <c r="F13401" s="151"/>
    </row>
    <row r="13402" spans="2:6" s="116" customFormat="1" ht="15.75" customHeight="1">
      <c r="B13402" s="121" t="s">
        <v>1926</v>
      </c>
      <c r="C13402" s="118" t="s">
        <v>18</v>
      </c>
      <c r="D13402" s="119" t="s">
        <v>112</v>
      </c>
      <c r="E13402" s="243" t="s">
        <v>1607</v>
      </c>
      <c r="F13402" s="151"/>
    </row>
    <row r="13403" spans="2:6" s="116" customFormat="1" ht="15.75" customHeight="1">
      <c r="B13403" s="121" t="s">
        <v>1926</v>
      </c>
      <c r="C13403" s="118" t="s">
        <v>322</v>
      </c>
      <c r="D13403" s="119" t="s">
        <v>1796</v>
      </c>
      <c r="E13403" s="243" t="s">
        <v>1607</v>
      </c>
      <c r="F13403" s="151"/>
    </row>
    <row r="13404" spans="2:6" s="116" customFormat="1" ht="15.75" customHeight="1">
      <c r="B13404" s="121" t="s">
        <v>1926</v>
      </c>
      <c r="C13404" s="118" t="s">
        <v>40</v>
      </c>
      <c r="D13404" s="119" t="s">
        <v>180</v>
      </c>
      <c r="E13404" s="243" t="s">
        <v>1607</v>
      </c>
      <c r="F13404" s="151"/>
    </row>
    <row r="13405" spans="2:6" s="116" customFormat="1" ht="15.75" customHeight="1">
      <c r="B13405" s="121" t="s">
        <v>1926</v>
      </c>
      <c r="C13405" s="118" t="s">
        <v>2</v>
      </c>
      <c r="D13405" s="119" t="s">
        <v>1510</v>
      </c>
      <c r="E13405" s="243" t="s">
        <v>1607</v>
      </c>
      <c r="F13405" s="151"/>
    </row>
    <row r="13406" spans="2:6" s="116" customFormat="1" ht="15.75" customHeight="1">
      <c r="B13406" s="121" t="s">
        <v>1926</v>
      </c>
      <c r="C13406" s="118" t="s">
        <v>155</v>
      </c>
      <c r="D13406" s="119" t="s">
        <v>1246</v>
      </c>
      <c r="E13406" s="243" t="s">
        <v>1607</v>
      </c>
      <c r="F13406" s="151"/>
    </row>
    <row r="13407" spans="2:6" s="116" customFormat="1" ht="15.75" customHeight="1">
      <c r="B13407" s="121" t="s">
        <v>1926</v>
      </c>
      <c r="C13407" s="118" t="s">
        <v>28</v>
      </c>
      <c r="D13407" s="119" t="s">
        <v>549</v>
      </c>
      <c r="E13407" s="243" t="s">
        <v>1607</v>
      </c>
      <c r="F13407" s="151"/>
    </row>
    <row r="13408" spans="2:6" s="116" customFormat="1" ht="15.75" customHeight="1">
      <c r="B13408" s="121" t="s">
        <v>1926</v>
      </c>
      <c r="C13408" s="118" t="s">
        <v>28</v>
      </c>
      <c r="D13408" s="119" t="s">
        <v>1857</v>
      </c>
      <c r="E13408" s="243" t="s">
        <v>1607</v>
      </c>
      <c r="F13408" s="151"/>
    </row>
    <row r="13409" spans="2:6" s="116" customFormat="1" ht="15.75" customHeight="1">
      <c r="B13409" s="121" t="s">
        <v>1926</v>
      </c>
      <c r="C13409" s="118" t="s">
        <v>322</v>
      </c>
      <c r="D13409" s="119" t="s">
        <v>1796</v>
      </c>
      <c r="E13409" s="243" t="s">
        <v>1607</v>
      </c>
      <c r="F13409" s="151"/>
    </row>
    <row r="13410" spans="2:6" s="116" customFormat="1" ht="15.75" customHeight="1">
      <c r="B13410" s="121" t="s">
        <v>1926</v>
      </c>
      <c r="C13410" s="118" t="s">
        <v>28</v>
      </c>
      <c r="D13410" s="119" t="s">
        <v>1187</v>
      </c>
      <c r="E13410" s="243" t="s">
        <v>1600</v>
      </c>
      <c r="F13410" s="151"/>
    </row>
    <row r="13411" spans="2:6" s="116" customFormat="1" ht="15.75" customHeight="1">
      <c r="B13411" s="121" t="s">
        <v>1926</v>
      </c>
      <c r="C13411" s="118" t="s">
        <v>40</v>
      </c>
      <c r="D13411" s="119" t="s">
        <v>43</v>
      </c>
      <c r="E13411" s="243" t="s">
        <v>1600</v>
      </c>
      <c r="F13411" s="151"/>
    </row>
    <row r="13412" spans="2:6" s="116" customFormat="1" ht="15.75" customHeight="1">
      <c r="B13412" s="121" t="s">
        <v>1926</v>
      </c>
      <c r="C13412" s="118" t="s">
        <v>40</v>
      </c>
      <c r="D13412" s="119" t="s">
        <v>43</v>
      </c>
      <c r="E13412" s="243" t="s">
        <v>1600</v>
      </c>
      <c r="F13412" s="151"/>
    </row>
    <row r="13413" spans="2:6" s="116" customFormat="1" ht="15.75" customHeight="1">
      <c r="B13413" s="121" t="s">
        <v>1926</v>
      </c>
      <c r="C13413" s="118" t="s">
        <v>40</v>
      </c>
      <c r="D13413" s="119" t="s">
        <v>43</v>
      </c>
      <c r="E13413" s="243" t="s">
        <v>1600</v>
      </c>
      <c r="F13413" s="151"/>
    </row>
    <row r="13414" spans="2:6" s="116" customFormat="1" ht="15.75" customHeight="1">
      <c r="B13414" s="121" t="s">
        <v>1926</v>
      </c>
      <c r="C13414" s="118" t="s">
        <v>40</v>
      </c>
      <c r="D13414" s="119" t="s">
        <v>180</v>
      </c>
      <c r="E13414" s="243" t="s">
        <v>1600</v>
      </c>
      <c r="F13414" s="151"/>
    </row>
    <row r="13415" spans="2:6" s="116" customFormat="1" ht="15.75" customHeight="1">
      <c r="B13415" s="121" t="s">
        <v>1926</v>
      </c>
      <c r="C13415" s="118" t="s">
        <v>155</v>
      </c>
      <c r="D13415" s="119" t="s">
        <v>1927</v>
      </c>
      <c r="E13415" s="243" t="s">
        <v>1600</v>
      </c>
      <c r="F13415" s="151"/>
    </row>
    <row r="13416" spans="2:6" s="116" customFormat="1" ht="15.75" customHeight="1">
      <c r="B13416" s="121" t="s">
        <v>1926</v>
      </c>
      <c r="C13416" s="118" t="s">
        <v>28</v>
      </c>
      <c r="D13416" s="119" t="s">
        <v>1118</v>
      </c>
      <c r="E13416" s="243" t="s">
        <v>1600</v>
      </c>
      <c r="F13416" s="151"/>
    </row>
    <row r="13417" spans="2:6" s="116" customFormat="1" ht="15.75" customHeight="1">
      <c r="B13417" s="121" t="s">
        <v>1926</v>
      </c>
      <c r="C13417" s="118" t="s">
        <v>40</v>
      </c>
      <c r="D13417" s="119" t="s">
        <v>43</v>
      </c>
      <c r="E13417" s="243" t="s">
        <v>1600</v>
      </c>
      <c r="F13417" s="151"/>
    </row>
    <row r="13418" spans="2:6" s="116" customFormat="1" ht="15.75" customHeight="1">
      <c r="B13418" s="121" t="s">
        <v>1926</v>
      </c>
      <c r="C13418" s="118" t="s">
        <v>2</v>
      </c>
      <c r="D13418" s="119" t="s">
        <v>1163</v>
      </c>
      <c r="E13418" s="243" t="s">
        <v>1600</v>
      </c>
      <c r="F13418" s="151"/>
    </row>
    <row r="13419" spans="2:6" s="116" customFormat="1" ht="15.75" customHeight="1">
      <c r="B13419" s="121" t="s">
        <v>1926</v>
      </c>
      <c r="C13419" s="118" t="s">
        <v>2</v>
      </c>
      <c r="D13419" s="119" t="s">
        <v>182</v>
      </c>
      <c r="E13419" s="243" t="s">
        <v>1600</v>
      </c>
      <c r="F13419" s="151"/>
    </row>
    <row r="13420" spans="2:6" s="116" customFormat="1" ht="15.75" customHeight="1">
      <c r="B13420" s="121" t="s">
        <v>1926</v>
      </c>
      <c r="C13420" s="118" t="s">
        <v>28</v>
      </c>
      <c r="D13420" s="119" t="s">
        <v>107</v>
      </c>
      <c r="E13420" s="243" t="s">
        <v>1600</v>
      </c>
      <c r="F13420" s="151"/>
    </row>
    <row r="13421" spans="2:6" s="116" customFormat="1" ht="15.75" customHeight="1">
      <c r="B13421" s="121" t="s">
        <v>1926</v>
      </c>
      <c r="C13421" s="118" t="s">
        <v>40</v>
      </c>
      <c r="D13421" s="119" t="s">
        <v>1581</v>
      </c>
      <c r="E13421" s="243" t="s">
        <v>1655</v>
      </c>
      <c r="F13421" s="151"/>
    </row>
    <row r="13422" spans="2:6" s="116" customFormat="1" ht="15.75" customHeight="1">
      <c r="B13422" s="121" t="s">
        <v>1926</v>
      </c>
      <c r="C13422" s="118" t="s">
        <v>28</v>
      </c>
      <c r="D13422" s="119" t="s">
        <v>30</v>
      </c>
      <c r="E13422" s="243" t="s">
        <v>1655</v>
      </c>
      <c r="F13422" s="151"/>
    </row>
    <row r="13423" spans="2:6" s="116" customFormat="1" ht="15.75" customHeight="1">
      <c r="B13423" s="121" t="s">
        <v>1926</v>
      </c>
      <c r="C13423" s="118" t="s">
        <v>322</v>
      </c>
      <c r="D13423" s="119" t="s">
        <v>1925</v>
      </c>
      <c r="E13423" s="243" t="s">
        <v>1655</v>
      </c>
      <c r="F13423" s="151"/>
    </row>
    <row r="13424" spans="2:6" s="116" customFormat="1" ht="15.75" customHeight="1">
      <c r="B13424" s="121" t="s">
        <v>1926</v>
      </c>
      <c r="C13424" s="118" t="s">
        <v>28</v>
      </c>
      <c r="D13424" s="119" t="s">
        <v>30</v>
      </c>
      <c r="E13424" s="243" t="s">
        <v>1655</v>
      </c>
      <c r="F13424" s="151"/>
    </row>
    <row r="13425" spans="2:6" s="116" customFormat="1" ht="15.75" customHeight="1">
      <c r="B13425" s="121" t="s">
        <v>1926</v>
      </c>
      <c r="C13425" s="118" t="s">
        <v>28</v>
      </c>
      <c r="D13425" s="119" t="s">
        <v>1187</v>
      </c>
      <c r="E13425" s="243" t="s">
        <v>1655</v>
      </c>
      <c r="F13425" s="151"/>
    </row>
    <row r="13426" spans="2:6" s="116" customFormat="1" ht="15.75" customHeight="1">
      <c r="B13426" s="121" t="s">
        <v>1926</v>
      </c>
      <c r="C13426" s="118" t="s">
        <v>40</v>
      </c>
      <c r="D13426" s="119" t="s">
        <v>180</v>
      </c>
      <c r="E13426" s="243" t="s">
        <v>1655</v>
      </c>
      <c r="F13426" s="151"/>
    </row>
    <row r="13427" spans="2:6" s="116" customFormat="1" ht="15.75" customHeight="1">
      <c r="B13427" s="121" t="s">
        <v>1926</v>
      </c>
      <c r="C13427" s="118" t="s">
        <v>184</v>
      </c>
      <c r="D13427" s="119" t="s">
        <v>2550</v>
      </c>
      <c r="E13427" s="243" t="s">
        <v>1655</v>
      </c>
      <c r="F13427" s="151"/>
    </row>
    <row r="13428" spans="2:6" s="116" customFormat="1" ht="15.75" customHeight="1">
      <c r="B13428" s="121" t="s">
        <v>1926</v>
      </c>
      <c r="C13428" s="118" t="s">
        <v>155</v>
      </c>
      <c r="D13428" s="119" t="s">
        <v>1110</v>
      </c>
      <c r="E13428" s="243" t="s">
        <v>1655</v>
      </c>
      <c r="F13428" s="151"/>
    </row>
    <row r="13429" spans="2:6" s="116" customFormat="1" ht="15.75" customHeight="1">
      <c r="B13429" s="121" t="s">
        <v>1926</v>
      </c>
      <c r="C13429" s="118" t="s">
        <v>322</v>
      </c>
      <c r="D13429" s="119" t="s">
        <v>1796</v>
      </c>
      <c r="E13429" s="243" t="s">
        <v>1655</v>
      </c>
      <c r="F13429" s="151"/>
    </row>
    <row r="13430" spans="2:6" s="116" customFormat="1" ht="15.75" customHeight="1">
      <c r="B13430" s="121" t="s">
        <v>1926</v>
      </c>
      <c r="C13430" s="118" t="s">
        <v>184</v>
      </c>
      <c r="D13430" s="119" t="s">
        <v>2550</v>
      </c>
      <c r="E13430" s="243" t="s">
        <v>1655</v>
      </c>
      <c r="F13430" s="151"/>
    </row>
    <row r="13431" spans="2:6" s="116" customFormat="1" ht="15.75" customHeight="1">
      <c r="B13431" s="121" t="s">
        <v>1926</v>
      </c>
      <c r="C13431" s="118" t="s">
        <v>40</v>
      </c>
      <c r="D13431" s="119" t="s">
        <v>180</v>
      </c>
      <c r="E13431" s="243" t="s">
        <v>1655</v>
      </c>
      <c r="F13431" s="151"/>
    </row>
    <row r="13432" spans="2:6" s="116" customFormat="1" ht="15.75" customHeight="1">
      <c r="B13432" s="121" t="s">
        <v>1926</v>
      </c>
      <c r="C13432" s="118" t="s">
        <v>322</v>
      </c>
      <c r="D13432" s="119" t="s">
        <v>1796</v>
      </c>
      <c r="E13432" s="243" t="s">
        <v>1655</v>
      </c>
      <c r="F13432" s="151"/>
    </row>
    <row r="13433" spans="2:6" s="116" customFormat="1" ht="15.75" customHeight="1">
      <c r="B13433" s="121" t="s">
        <v>1926</v>
      </c>
      <c r="C13433" s="118" t="s">
        <v>40</v>
      </c>
      <c r="D13433" s="119" t="s">
        <v>1581</v>
      </c>
      <c r="E13433" s="243" t="s">
        <v>1655</v>
      </c>
      <c r="F13433" s="151"/>
    </row>
    <row r="13434" spans="2:6" s="116" customFormat="1" ht="15.75" customHeight="1">
      <c r="B13434" s="121" t="s">
        <v>1928</v>
      </c>
      <c r="C13434" s="118" t="s">
        <v>40</v>
      </c>
      <c r="D13434" s="119" t="s">
        <v>180</v>
      </c>
      <c r="E13434" s="243" t="s">
        <v>1597</v>
      </c>
      <c r="F13434" s="151"/>
    </row>
    <row r="13435" spans="2:6" s="116" customFormat="1" ht="15.75" customHeight="1">
      <c r="B13435" s="121" t="s">
        <v>1928</v>
      </c>
      <c r="C13435" s="118" t="s">
        <v>322</v>
      </c>
      <c r="D13435" s="119" t="s">
        <v>1796</v>
      </c>
      <c r="E13435" s="243" t="s">
        <v>1597</v>
      </c>
      <c r="F13435" s="151"/>
    </row>
    <row r="13436" spans="2:6" s="116" customFormat="1" ht="15.75" customHeight="1">
      <c r="B13436" s="121" t="s">
        <v>1928</v>
      </c>
      <c r="C13436" s="118" t="s">
        <v>40</v>
      </c>
      <c r="D13436" s="119" t="s">
        <v>1929</v>
      </c>
      <c r="E13436" s="243" t="s">
        <v>1597</v>
      </c>
      <c r="F13436" s="151"/>
    </row>
    <row r="13437" spans="2:6" s="116" customFormat="1" ht="15.75" customHeight="1">
      <c r="B13437" s="121" t="s">
        <v>1928</v>
      </c>
      <c r="C13437" s="118" t="s">
        <v>40</v>
      </c>
      <c r="D13437" s="119" t="s">
        <v>1832</v>
      </c>
      <c r="E13437" s="243" t="s">
        <v>1597</v>
      </c>
      <c r="F13437" s="151"/>
    </row>
    <row r="13438" spans="2:6" s="116" customFormat="1" ht="15.75" customHeight="1">
      <c r="B13438" s="121" t="s">
        <v>1928</v>
      </c>
      <c r="C13438" s="118" t="s">
        <v>40</v>
      </c>
      <c r="D13438" s="119" t="s">
        <v>1192</v>
      </c>
      <c r="E13438" s="243" t="s">
        <v>1597</v>
      </c>
      <c r="F13438" s="151"/>
    </row>
    <row r="13439" spans="2:6" s="116" customFormat="1" ht="15.75" customHeight="1">
      <c r="B13439" s="121" t="s">
        <v>1928</v>
      </c>
      <c r="C13439" s="118" t="s">
        <v>2</v>
      </c>
      <c r="D13439" s="119" t="s">
        <v>105</v>
      </c>
      <c r="E13439" s="243" t="s">
        <v>1597</v>
      </c>
      <c r="F13439" s="151"/>
    </row>
    <row r="13440" spans="2:6" s="116" customFormat="1" ht="15.75" customHeight="1">
      <c r="B13440" s="121" t="s">
        <v>1928</v>
      </c>
      <c r="C13440" s="118" t="s">
        <v>40</v>
      </c>
      <c r="D13440" s="119" t="s">
        <v>180</v>
      </c>
      <c r="E13440" s="243" t="s">
        <v>1597</v>
      </c>
      <c r="F13440" s="151"/>
    </row>
    <row r="13441" spans="2:6" s="116" customFormat="1" ht="15.75" customHeight="1">
      <c r="B13441" s="121" t="s">
        <v>1928</v>
      </c>
      <c r="C13441" s="118" t="s">
        <v>40</v>
      </c>
      <c r="D13441" s="119" t="s">
        <v>180</v>
      </c>
      <c r="E13441" s="243" t="s">
        <v>1597</v>
      </c>
      <c r="F13441" s="151"/>
    </row>
    <row r="13442" spans="2:6" s="116" customFormat="1" ht="15.75" customHeight="1">
      <c r="B13442" s="121" t="s">
        <v>1928</v>
      </c>
      <c r="C13442" s="118" t="s">
        <v>28</v>
      </c>
      <c r="D13442" s="119" t="s">
        <v>1287</v>
      </c>
      <c r="E13442" s="243" t="s">
        <v>1597</v>
      </c>
      <c r="F13442" s="151"/>
    </row>
    <row r="13443" spans="2:6" s="116" customFormat="1" ht="15.75" customHeight="1">
      <c r="B13443" s="121" t="s">
        <v>1928</v>
      </c>
      <c r="C13443" s="118" t="s">
        <v>1930</v>
      </c>
      <c r="D13443" s="119" t="s">
        <v>1270</v>
      </c>
      <c r="E13443" s="243" t="s">
        <v>1597</v>
      </c>
      <c r="F13443" s="151"/>
    </row>
    <row r="13444" spans="2:6" s="116" customFormat="1" ht="15.75" customHeight="1">
      <c r="B13444" s="121" t="s">
        <v>1928</v>
      </c>
      <c r="C13444" s="118" t="s">
        <v>2</v>
      </c>
      <c r="D13444" s="119" t="s">
        <v>1380</v>
      </c>
      <c r="E13444" s="243" t="s">
        <v>1597</v>
      </c>
      <c r="F13444" s="151"/>
    </row>
    <row r="13445" spans="2:6" s="116" customFormat="1" ht="15.75" customHeight="1">
      <c r="B13445" s="121" t="s">
        <v>1928</v>
      </c>
      <c r="C13445" s="118" t="s">
        <v>28</v>
      </c>
      <c r="D13445" s="119" t="s">
        <v>549</v>
      </c>
      <c r="E13445" s="243" t="s">
        <v>1597</v>
      </c>
      <c r="F13445" s="151"/>
    </row>
    <row r="13446" spans="2:6" s="116" customFormat="1" ht="15.75" customHeight="1">
      <c r="B13446" s="121" t="s">
        <v>1928</v>
      </c>
      <c r="C13446" s="118" t="s">
        <v>40</v>
      </c>
      <c r="D13446" s="119" t="s">
        <v>180</v>
      </c>
      <c r="E13446" s="243" t="s">
        <v>1597</v>
      </c>
      <c r="F13446" s="151"/>
    </row>
    <row r="13447" spans="2:6" s="116" customFormat="1" ht="15.75" customHeight="1">
      <c r="B13447" s="121" t="s">
        <v>1928</v>
      </c>
      <c r="C13447" s="118" t="s">
        <v>322</v>
      </c>
      <c r="D13447" s="119" t="s">
        <v>1931</v>
      </c>
      <c r="E13447" s="243" t="s">
        <v>1600</v>
      </c>
      <c r="F13447" s="151"/>
    </row>
    <row r="13448" spans="2:6" s="116" customFormat="1" ht="15.75" customHeight="1">
      <c r="B13448" s="121" t="s">
        <v>1928</v>
      </c>
      <c r="C13448" s="118" t="s">
        <v>94</v>
      </c>
      <c r="D13448" s="119" t="s">
        <v>1932</v>
      </c>
      <c r="E13448" s="243" t="s">
        <v>1600</v>
      </c>
      <c r="F13448" s="151"/>
    </row>
    <row r="13449" spans="2:6" s="116" customFormat="1" ht="15.75" customHeight="1">
      <c r="B13449" s="121" t="s">
        <v>1928</v>
      </c>
      <c r="C13449" s="118" t="s">
        <v>155</v>
      </c>
      <c r="D13449" s="119" t="s">
        <v>1110</v>
      </c>
      <c r="E13449" s="243" t="s">
        <v>1600</v>
      </c>
      <c r="F13449" s="151"/>
    </row>
    <row r="13450" spans="2:6" s="116" customFormat="1" ht="15.75" customHeight="1">
      <c r="B13450" s="121" t="s">
        <v>1928</v>
      </c>
      <c r="C13450" s="118" t="s">
        <v>28</v>
      </c>
      <c r="D13450" s="119" t="s">
        <v>1933</v>
      </c>
      <c r="E13450" s="243" t="s">
        <v>1600</v>
      </c>
      <c r="F13450" s="151"/>
    </row>
    <row r="13451" spans="2:6" s="116" customFormat="1" ht="15.75" customHeight="1">
      <c r="B13451" s="121" t="s">
        <v>1928</v>
      </c>
      <c r="C13451" s="118" t="s">
        <v>322</v>
      </c>
      <c r="D13451" s="119" t="s">
        <v>1799</v>
      </c>
      <c r="E13451" s="243" t="s">
        <v>1600</v>
      </c>
      <c r="F13451" s="151"/>
    </row>
    <row r="13452" spans="2:6" s="116" customFormat="1" ht="15.75" customHeight="1">
      <c r="B13452" s="121" t="s">
        <v>1928</v>
      </c>
      <c r="C13452" s="118" t="s">
        <v>2</v>
      </c>
      <c r="D13452" s="119" t="s">
        <v>1403</v>
      </c>
      <c r="E13452" s="243" t="s">
        <v>1600</v>
      </c>
      <c r="F13452" s="151"/>
    </row>
    <row r="13453" spans="2:6" s="116" customFormat="1" ht="15.75" customHeight="1">
      <c r="B13453" s="121" t="s">
        <v>1928</v>
      </c>
      <c r="C13453" s="118" t="s">
        <v>40</v>
      </c>
      <c r="D13453" s="119" t="s">
        <v>43</v>
      </c>
      <c r="E13453" s="243" t="s">
        <v>1600</v>
      </c>
      <c r="F13453" s="151"/>
    </row>
    <row r="13454" spans="2:6" s="116" customFormat="1" ht="15.75" customHeight="1">
      <c r="B13454" s="121" t="s">
        <v>1928</v>
      </c>
      <c r="C13454" s="118" t="s">
        <v>2</v>
      </c>
      <c r="D13454" s="119" t="s">
        <v>182</v>
      </c>
      <c r="E13454" s="243" t="s">
        <v>1600</v>
      </c>
      <c r="F13454" s="151"/>
    </row>
    <row r="13455" spans="2:6" s="116" customFormat="1" ht="15.75" customHeight="1">
      <c r="B13455" s="121" t="s">
        <v>1928</v>
      </c>
      <c r="C13455" s="118" t="s">
        <v>2585</v>
      </c>
      <c r="D13455" s="119" t="s">
        <v>1115</v>
      </c>
      <c r="E13455" s="243" t="s">
        <v>1600</v>
      </c>
      <c r="F13455" s="151"/>
    </row>
    <row r="13456" spans="2:6" s="116" customFormat="1" ht="15.75" customHeight="1">
      <c r="B13456" s="121" t="s">
        <v>1928</v>
      </c>
      <c r="C13456" s="118" t="s">
        <v>40</v>
      </c>
      <c r="D13456" s="119" t="s">
        <v>180</v>
      </c>
      <c r="E13456" s="243" t="s">
        <v>1600</v>
      </c>
      <c r="F13456" s="151"/>
    </row>
    <row r="13457" spans="2:6" s="116" customFormat="1" ht="15.75" customHeight="1">
      <c r="B13457" s="121" t="s">
        <v>1928</v>
      </c>
      <c r="C13457" s="118" t="s">
        <v>322</v>
      </c>
      <c r="D13457" s="119" t="s">
        <v>1931</v>
      </c>
      <c r="E13457" s="243" t="s">
        <v>1600</v>
      </c>
      <c r="F13457" s="151"/>
    </row>
    <row r="13458" spans="2:6" s="116" customFormat="1" ht="15.75" customHeight="1">
      <c r="B13458" s="121" t="s">
        <v>1928</v>
      </c>
      <c r="C13458" s="118" t="s">
        <v>28</v>
      </c>
      <c r="D13458" s="119" t="s">
        <v>1187</v>
      </c>
      <c r="E13458" s="243" t="s">
        <v>1655</v>
      </c>
      <c r="F13458" s="151"/>
    </row>
    <row r="13459" spans="2:6" s="116" customFormat="1" ht="15.75" customHeight="1">
      <c r="B13459" s="121" t="s">
        <v>1928</v>
      </c>
      <c r="C13459" s="118" t="s">
        <v>40</v>
      </c>
      <c r="D13459" s="119" t="s">
        <v>180</v>
      </c>
      <c r="E13459" s="243" t="s">
        <v>1655</v>
      </c>
      <c r="F13459" s="151"/>
    </row>
    <row r="13460" spans="2:6" s="116" customFormat="1" ht="15.75" customHeight="1">
      <c r="B13460" s="121" t="s">
        <v>1928</v>
      </c>
      <c r="C13460" s="118" t="s">
        <v>184</v>
      </c>
      <c r="D13460" s="119" t="s">
        <v>2550</v>
      </c>
      <c r="E13460" s="243" t="s">
        <v>1655</v>
      </c>
      <c r="F13460" s="151"/>
    </row>
    <row r="13461" spans="2:6" s="116" customFormat="1" ht="15.75" customHeight="1">
      <c r="B13461" s="121" t="s">
        <v>1928</v>
      </c>
      <c r="C13461" s="118" t="s">
        <v>155</v>
      </c>
      <c r="D13461" s="119" t="s">
        <v>1110</v>
      </c>
      <c r="E13461" s="243" t="s">
        <v>1655</v>
      </c>
      <c r="F13461" s="151"/>
    </row>
    <row r="13462" spans="2:6" s="116" customFormat="1" ht="15.75" customHeight="1">
      <c r="B13462" s="121" t="s">
        <v>1928</v>
      </c>
      <c r="C13462" s="118" t="s">
        <v>322</v>
      </c>
      <c r="D13462" s="119" t="s">
        <v>1796</v>
      </c>
      <c r="E13462" s="243" t="s">
        <v>1655</v>
      </c>
      <c r="F13462" s="151"/>
    </row>
    <row r="13463" spans="2:6" s="116" customFormat="1" ht="15.75" customHeight="1">
      <c r="B13463" s="121" t="s">
        <v>1928</v>
      </c>
      <c r="C13463" s="118" t="s">
        <v>184</v>
      </c>
      <c r="D13463" s="119" t="s">
        <v>2550</v>
      </c>
      <c r="E13463" s="243" t="s">
        <v>1655</v>
      </c>
      <c r="F13463" s="151"/>
    </row>
    <row r="13464" spans="2:6" s="116" customFormat="1" ht="15.75" customHeight="1">
      <c r="B13464" s="121" t="s">
        <v>1928</v>
      </c>
      <c r="C13464" s="118" t="s">
        <v>40</v>
      </c>
      <c r="D13464" s="119" t="s">
        <v>180</v>
      </c>
      <c r="E13464" s="243" t="s">
        <v>1655</v>
      </c>
      <c r="F13464" s="151"/>
    </row>
    <row r="13465" spans="2:6" s="116" customFormat="1" ht="15.75" customHeight="1">
      <c r="B13465" s="121" t="s">
        <v>1928</v>
      </c>
      <c r="C13465" s="118" t="s">
        <v>40</v>
      </c>
      <c r="D13465" s="119" t="s">
        <v>180</v>
      </c>
      <c r="E13465" s="243" t="s">
        <v>1655</v>
      </c>
      <c r="F13465" s="151"/>
    </row>
    <row r="13466" spans="2:6" s="116" customFormat="1" ht="15.75" customHeight="1">
      <c r="B13466" s="121" t="s">
        <v>1928</v>
      </c>
      <c r="C13466" s="118" t="s">
        <v>40</v>
      </c>
      <c r="D13466" s="119" t="s">
        <v>180</v>
      </c>
      <c r="E13466" s="243" t="s">
        <v>1655</v>
      </c>
      <c r="F13466" s="151"/>
    </row>
    <row r="13467" spans="2:6" s="116" customFormat="1" ht="15.75" customHeight="1">
      <c r="B13467" s="121" t="s">
        <v>1928</v>
      </c>
      <c r="C13467" s="118" t="s">
        <v>322</v>
      </c>
      <c r="D13467" s="119" t="s">
        <v>1796</v>
      </c>
      <c r="E13467" s="243" t="s">
        <v>1655</v>
      </c>
      <c r="F13467" s="151"/>
    </row>
    <row r="13468" spans="2:6" s="116" customFormat="1" ht="15.75" customHeight="1">
      <c r="B13468" s="121" t="s">
        <v>1928</v>
      </c>
      <c r="C13468" s="118" t="s">
        <v>40</v>
      </c>
      <c r="D13468" s="119" t="s">
        <v>1581</v>
      </c>
      <c r="E13468" s="243" t="s">
        <v>1655</v>
      </c>
      <c r="F13468" s="151"/>
    </row>
    <row r="13469" spans="2:6" s="116" customFormat="1" ht="15.75" customHeight="1">
      <c r="B13469" s="121" t="s">
        <v>1934</v>
      </c>
      <c r="C13469" s="118" t="s">
        <v>40</v>
      </c>
      <c r="D13469" s="119" t="s">
        <v>43</v>
      </c>
      <c r="E13469" s="243" t="s">
        <v>1597</v>
      </c>
      <c r="F13469" s="151"/>
    </row>
    <row r="13470" spans="2:6" s="116" customFormat="1" ht="15.75" customHeight="1">
      <c r="B13470" s="121" t="s">
        <v>1934</v>
      </c>
      <c r="C13470" s="118" t="s">
        <v>40</v>
      </c>
      <c r="D13470" s="119" t="s">
        <v>180</v>
      </c>
      <c r="E13470" s="243" t="s">
        <v>1597</v>
      </c>
      <c r="F13470" s="151"/>
    </row>
    <row r="13471" spans="2:6" s="116" customFormat="1" ht="15.75" customHeight="1">
      <c r="B13471" s="121" t="s">
        <v>1934</v>
      </c>
      <c r="C13471" s="118" t="s">
        <v>28</v>
      </c>
      <c r="D13471" s="119" t="s">
        <v>1857</v>
      </c>
      <c r="E13471" s="243" t="s">
        <v>1597</v>
      </c>
      <c r="F13471" s="151"/>
    </row>
    <row r="13472" spans="2:6" s="116" customFormat="1" ht="15.75" customHeight="1">
      <c r="B13472" s="121" t="s">
        <v>1934</v>
      </c>
      <c r="C13472" s="118" t="s">
        <v>40</v>
      </c>
      <c r="D13472" s="119" t="s">
        <v>180</v>
      </c>
      <c r="E13472" s="243" t="s">
        <v>1597</v>
      </c>
      <c r="F13472" s="151"/>
    </row>
    <row r="13473" spans="2:6" s="116" customFormat="1" ht="15.75" customHeight="1">
      <c r="B13473" s="121" t="s">
        <v>1934</v>
      </c>
      <c r="C13473" s="118" t="s">
        <v>40</v>
      </c>
      <c r="D13473" s="119" t="s">
        <v>43</v>
      </c>
      <c r="E13473" s="243" t="s">
        <v>1597</v>
      </c>
      <c r="F13473" s="151"/>
    </row>
    <row r="13474" spans="2:6" s="116" customFormat="1" ht="15.75" customHeight="1">
      <c r="B13474" s="121" t="s">
        <v>1934</v>
      </c>
      <c r="C13474" s="118" t="s">
        <v>28</v>
      </c>
      <c r="D13474" s="119" t="s">
        <v>549</v>
      </c>
      <c r="E13474" s="243" t="s">
        <v>1597</v>
      </c>
      <c r="F13474" s="151"/>
    </row>
    <row r="13475" spans="2:6" s="116" customFormat="1" ht="15.75" customHeight="1">
      <c r="B13475" s="121" t="s">
        <v>1934</v>
      </c>
      <c r="C13475" s="118" t="s">
        <v>2</v>
      </c>
      <c r="D13475" s="119" t="s">
        <v>1160</v>
      </c>
      <c r="E13475" s="243" t="s">
        <v>1597</v>
      </c>
      <c r="F13475" s="151"/>
    </row>
    <row r="13476" spans="2:6" s="116" customFormat="1" ht="15.75" customHeight="1">
      <c r="B13476" s="121" t="s">
        <v>1934</v>
      </c>
      <c r="C13476" s="118" t="s">
        <v>322</v>
      </c>
      <c r="D13476" s="119" t="s">
        <v>1935</v>
      </c>
      <c r="E13476" s="243" t="s">
        <v>1597</v>
      </c>
      <c r="F13476" s="151"/>
    </row>
    <row r="13477" spans="2:6" s="116" customFormat="1" ht="15.75" customHeight="1">
      <c r="B13477" s="121" t="s">
        <v>1934</v>
      </c>
      <c r="C13477" s="118" t="s">
        <v>40</v>
      </c>
      <c r="D13477" s="119" t="s">
        <v>180</v>
      </c>
      <c r="E13477" s="243" t="s">
        <v>1597</v>
      </c>
      <c r="F13477" s="151"/>
    </row>
    <row r="13478" spans="2:6" s="116" customFormat="1" ht="15.75" customHeight="1">
      <c r="B13478" s="121" t="s">
        <v>1934</v>
      </c>
      <c r="C13478" s="118" t="s">
        <v>18</v>
      </c>
      <c r="D13478" s="119" t="s">
        <v>112</v>
      </c>
      <c r="E13478" s="243" t="s">
        <v>1597</v>
      </c>
      <c r="F13478" s="151"/>
    </row>
    <row r="13479" spans="2:6" s="116" customFormat="1" ht="15.75" customHeight="1">
      <c r="B13479" s="121" t="s">
        <v>1934</v>
      </c>
      <c r="C13479" s="118" t="s">
        <v>28</v>
      </c>
      <c r="D13479" s="119" t="s">
        <v>1857</v>
      </c>
      <c r="E13479" s="243" t="s">
        <v>1597</v>
      </c>
      <c r="F13479" s="151"/>
    </row>
    <row r="13480" spans="2:6" s="116" customFormat="1" ht="15.75" customHeight="1">
      <c r="B13480" s="121" t="s">
        <v>1934</v>
      </c>
      <c r="C13480" s="118" t="s">
        <v>40</v>
      </c>
      <c r="D13480" s="119" t="s">
        <v>180</v>
      </c>
      <c r="E13480" s="243" t="s">
        <v>1597</v>
      </c>
      <c r="F13480" s="151"/>
    </row>
    <row r="13481" spans="2:6" s="116" customFormat="1" ht="15.75" customHeight="1">
      <c r="B13481" s="121" t="s">
        <v>1934</v>
      </c>
      <c r="C13481" s="118" t="s">
        <v>322</v>
      </c>
      <c r="D13481" s="119" t="s">
        <v>1935</v>
      </c>
      <c r="E13481" s="243" t="s">
        <v>1597</v>
      </c>
      <c r="F13481" s="151"/>
    </row>
    <row r="13482" spans="2:6" s="116" customFormat="1" ht="15.75" customHeight="1">
      <c r="B13482" s="121" t="s">
        <v>1934</v>
      </c>
      <c r="C13482" s="118" t="s">
        <v>40</v>
      </c>
      <c r="D13482" s="119" t="s">
        <v>43</v>
      </c>
      <c r="E13482" s="243" t="s">
        <v>1600</v>
      </c>
      <c r="F13482" s="151"/>
    </row>
    <row r="13483" spans="2:6" s="116" customFormat="1" ht="15.75" customHeight="1">
      <c r="B13483" s="121" t="s">
        <v>1934</v>
      </c>
      <c r="C13483" s="118" t="s">
        <v>1786</v>
      </c>
      <c r="D13483" s="119" t="s">
        <v>35</v>
      </c>
      <c r="E13483" s="243" t="s">
        <v>1600</v>
      </c>
      <c r="F13483" s="151"/>
    </row>
    <row r="13484" spans="2:6" s="116" customFormat="1" ht="15.75" customHeight="1">
      <c r="B13484" s="121" t="s">
        <v>1934</v>
      </c>
      <c r="C13484" s="118" t="s">
        <v>392</v>
      </c>
      <c r="D13484" s="119" t="s">
        <v>1115</v>
      </c>
      <c r="E13484" s="243" t="s">
        <v>1600</v>
      </c>
      <c r="F13484" s="151"/>
    </row>
    <row r="13485" spans="2:6" s="116" customFormat="1" ht="15.75" customHeight="1">
      <c r="B13485" s="121" t="s">
        <v>1934</v>
      </c>
      <c r="C13485" s="118" t="s">
        <v>2</v>
      </c>
      <c r="D13485" s="119" t="s">
        <v>1403</v>
      </c>
      <c r="E13485" s="243" t="s">
        <v>1600</v>
      </c>
      <c r="F13485" s="151"/>
    </row>
    <row r="13486" spans="2:6" s="116" customFormat="1" ht="15.75" customHeight="1">
      <c r="B13486" s="121" t="s">
        <v>1934</v>
      </c>
      <c r="C13486" s="118" t="s">
        <v>28</v>
      </c>
      <c r="D13486" s="119" t="s">
        <v>850</v>
      </c>
      <c r="E13486" s="243" t="s">
        <v>1600</v>
      </c>
      <c r="F13486" s="151"/>
    </row>
    <row r="13487" spans="2:6" s="116" customFormat="1" ht="15.75" customHeight="1">
      <c r="B13487" s="121" t="s">
        <v>1934</v>
      </c>
      <c r="C13487" s="118" t="s">
        <v>40</v>
      </c>
      <c r="D13487" s="119" t="s">
        <v>180</v>
      </c>
      <c r="E13487" s="243" t="s">
        <v>1600</v>
      </c>
      <c r="F13487" s="151"/>
    </row>
    <row r="13488" spans="2:6" s="116" customFormat="1" ht="15.75" customHeight="1">
      <c r="B13488" s="121" t="s">
        <v>1934</v>
      </c>
      <c r="C13488" s="118" t="s">
        <v>40</v>
      </c>
      <c r="D13488" s="119" t="s">
        <v>180</v>
      </c>
      <c r="E13488" s="243" t="s">
        <v>1600</v>
      </c>
      <c r="F13488" s="151"/>
    </row>
    <row r="13489" spans="2:6" s="116" customFormat="1" ht="15.75" customHeight="1">
      <c r="B13489" s="121" t="s">
        <v>1934</v>
      </c>
      <c r="C13489" s="118" t="s">
        <v>28</v>
      </c>
      <c r="D13489" s="119" t="s">
        <v>107</v>
      </c>
      <c r="E13489" s="243" t="s">
        <v>1600</v>
      </c>
      <c r="F13489" s="151"/>
    </row>
    <row r="13490" spans="2:6" s="116" customFormat="1" ht="15.75" customHeight="1">
      <c r="B13490" s="121" t="s">
        <v>1934</v>
      </c>
      <c r="C13490" s="118" t="s">
        <v>322</v>
      </c>
      <c r="D13490" s="119" t="s">
        <v>1796</v>
      </c>
      <c r="E13490" s="243" t="s">
        <v>1600</v>
      </c>
      <c r="F13490" s="151"/>
    </row>
    <row r="13491" spans="2:6" s="116" customFormat="1" ht="15.75" customHeight="1">
      <c r="B13491" s="121" t="s">
        <v>1934</v>
      </c>
      <c r="C13491" s="118" t="s">
        <v>40</v>
      </c>
      <c r="D13491" s="119" t="s">
        <v>180</v>
      </c>
      <c r="E13491" s="243" t="s">
        <v>1600</v>
      </c>
      <c r="F13491" s="151"/>
    </row>
    <row r="13492" spans="2:6" s="116" customFormat="1" ht="15.75" customHeight="1">
      <c r="B13492" s="121" t="s">
        <v>1934</v>
      </c>
      <c r="C13492" s="118" t="s">
        <v>94</v>
      </c>
      <c r="D13492" s="119" t="s">
        <v>1108</v>
      </c>
      <c r="E13492" s="243" t="s">
        <v>1600</v>
      </c>
      <c r="F13492" s="151"/>
    </row>
    <row r="13493" spans="2:6" s="116" customFormat="1" ht="15.75" customHeight="1">
      <c r="B13493" s="121" t="s">
        <v>1934</v>
      </c>
      <c r="C13493" s="118" t="s">
        <v>392</v>
      </c>
      <c r="D13493" s="119" t="s">
        <v>1115</v>
      </c>
      <c r="E13493" s="243" t="s">
        <v>1600</v>
      </c>
      <c r="F13493" s="151"/>
    </row>
    <row r="13494" spans="2:6" s="116" customFormat="1" ht="15.75" customHeight="1">
      <c r="B13494" s="121" t="s">
        <v>1934</v>
      </c>
      <c r="C13494" s="118" t="s">
        <v>40</v>
      </c>
      <c r="D13494" s="119" t="s">
        <v>1402</v>
      </c>
      <c r="E13494" s="243" t="s">
        <v>1655</v>
      </c>
      <c r="F13494" s="151"/>
    </row>
    <row r="13495" spans="2:6" s="116" customFormat="1" ht="15.75" customHeight="1">
      <c r="B13495" s="121" t="s">
        <v>1934</v>
      </c>
      <c r="C13495" s="118" t="s">
        <v>155</v>
      </c>
      <c r="D13495" s="119" t="s">
        <v>1936</v>
      </c>
      <c r="E13495" s="243" t="s">
        <v>1655</v>
      </c>
      <c r="F13495" s="151"/>
    </row>
    <row r="13496" spans="2:6" s="116" customFormat="1" ht="15.75" customHeight="1">
      <c r="B13496" s="121" t="s">
        <v>1934</v>
      </c>
      <c r="C13496" s="118" t="s">
        <v>40</v>
      </c>
      <c r="D13496" s="119" t="s">
        <v>43</v>
      </c>
      <c r="E13496" s="243" t="s">
        <v>1655</v>
      </c>
      <c r="F13496" s="151"/>
    </row>
    <row r="13497" spans="2:6" s="116" customFormat="1" ht="15.75" customHeight="1">
      <c r="B13497" s="121" t="s">
        <v>1934</v>
      </c>
      <c r="C13497" s="118" t="s">
        <v>28</v>
      </c>
      <c r="D13497" s="119" t="s">
        <v>181</v>
      </c>
      <c r="E13497" s="243" t="s">
        <v>1655</v>
      </c>
      <c r="F13497" s="151"/>
    </row>
    <row r="13498" spans="2:6" s="116" customFormat="1" ht="15.75" customHeight="1">
      <c r="B13498" s="121" t="s">
        <v>1934</v>
      </c>
      <c r="C13498" s="118" t="s">
        <v>184</v>
      </c>
      <c r="D13498" s="119" t="s">
        <v>2550</v>
      </c>
      <c r="E13498" s="243" t="s">
        <v>1655</v>
      </c>
      <c r="F13498" s="151"/>
    </row>
    <row r="13499" spans="2:6" s="116" customFormat="1" ht="15.75" customHeight="1">
      <c r="B13499" s="121" t="s">
        <v>1934</v>
      </c>
      <c r="C13499" s="118" t="s">
        <v>155</v>
      </c>
      <c r="D13499" s="119" t="s">
        <v>1110</v>
      </c>
      <c r="E13499" s="243" t="s">
        <v>1655</v>
      </c>
      <c r="F13499" s="151"/>
    </row>
    <row r="13500" spans="2:6" s="116" customFormat="1" ht="15.75" customHeight="1">
      <c r="B13500" s="121" t="s">
        <v>1934</v>
      </c>
      <c r="C13500" s="118" t="s">
        <v>322</v>
      </c>
      <c r="D13500" s="119" t="s">
        <v>1796</v>
      </c>
      <c r="E13500" s="243" t="s">
        <v>1655</v>
      </c>
      <c r="F13500" s="151"/>
    </row>
    <row r="13501" spans="2:6" s="116" customFormat="1" ht="15.75" customHeight="1">
      <c r="B13501" s="121" t="s">
        <v>1934</v>
      </c>
      <c r="C13501" s="118" t="s">
        <v>184</v>
      </c>
      <c r="D13501" s="119" t="s">
        <v>2550</v>
      </c>
      <c r="E13501" s="243" t="s">
        <v>1655</v>
      </c>
      <c r="F13501" s="151"/>
    </row>
    <row r="13502" spans="2:6" s="116" customFormat="1" ht="15.75" customHeight="1">
      <c r="B13502" s="121" t="s">
        <v>1934</v>
      </c>
      <c r="C13502" s="118" t="s">
        <v>40</v>
      </c>
      <c r="D13502" s="119" t="s">
        <v>180</v>
      </c>
      <c r="E13502" s="243" t="s">
        <v>1655</v>
      </c>
      <c r="F13502" s="151"/>
    </row>
    <row r="13503" spans="2:6" s="116" customFormat="1" ht="15.75" customHeight="1">
      <c r="B13503" s="121" t="s">
        <v>1934</v>
      </c>
      <c r="C13503" s="118" t="s">
        <v>322</v>
      </c>
      <c r="D13503" s="119" t="s">
        <v>1796</v>
      </c>
      <c r="E13503" s="243" t="s">
        <v>1655</v>
      </c>
      <c r="F13503" s="151"/>
    </row>
    <row r="13504" spans="2:6" s="116" customFormat="1" ht="15.75" customHeight="1">
      <c r="B13504" s="121" t="s">
        <v>1934</v>
      </c>
      <c r="C13504" s="118" t="s">
        <v>2</v>
      </c>
      <c r="D13504" s="119" t="s">
        <v>182</v>
      </c>
      <c r="E13504" s="243" t="s">
        <v>1655</v>
      </c>
      <c r="F13504" s="151"/>
    </row>
    <row r="13505" spans="2:6" s="116" customFormat="1" ht="15.75" customHeight="1">
      <c r="B13505" s="121" t="s">
        <v>1934</v>
      </c>
      <c r="C13505" s="118" t="s">
        <v>184</v>
      </c>
      <c r="D13505" s="119" t="s">
        <v>2550</v>
      </c>
      <c r="E13505" s="243" t="s">
        <v>1655</v>
      </c>
      <c r="F13505" s="151"/>
    </row>
    <row r="13506" spans="2:6" s="116" customFormat="1" ht="15.75" customHeight="1">
      <c r="B13506" s="121" t="s">
        <v>1934</v>
      </c>
      <c r="C13506" s="118" t="s">
        <v>40</v>
      </c>
      <c r="D13506" s="119" t="s">
        <v>43</v>
      </c>
      <c r="E13506" s="243" t="s">
        <v>1655</v>
      </c>
      <c r="F13506" s="151"/>
    </row>
    <row r="13507" spans="2:6" s="116" customFormat="1" ht="15.75" customHeight="1">
      <c r="B13507" s="121">
        <v>41881</v>
      </c>
      <c r="C13507" s="118" t="s">
        <v>1461</v>
      </c>
      <c r="D13507" s="119" t="s">
        <v>1270</v>
      </c>
      <c r="E13507" s="243" t="s">
        <v>1597</v>
      </c>
      <c r="F13507" s="151"/>
    </row>
    <row r="13508" spans="2:6" s="116" customFormat="1" ht="15.75" customHeight="1">
      <c r="B13508" s="121">
        <v>41881</v>
      </c>
      <c r="C13508" s="118" t="s">
        <v>40</v>
      </c>
      <c r="D13508" s="119" t="s">
        <v>180</v>
      </c>
      <c r="E13508" s="243" t="s">
        <v>1597</v>
      </c>
      <c r="F13508" s="151"/>
    </row>
    <row r="13509" spans="2:6" s="116" customFormat="1" ht="15.75" customHeight="1">
      <c r="B13509" s="121">
        <v>41881</v>
      </c>
      <c r="C13509" s="118" t="s">
        <v>40</v>
      </c>
      <c r="D13509" s="119" t="s">
        <v>180</v>
      </c>
      <c r="E13509" s="243" t="s">
        <v>1597</v>
      </c>
      <c r="F13509" s="151"/>
    </row>
    <row r="13510" spans="2:6" s="116" customFormat="1" ht="15.75" customHeight="1">
      <c r="B13510" s="121">
        <v>41881</v>
      </c>
      <c r="C13510" s="118" t="s">
        <v>40</v>
      </c>
      <c r="D13510" s="119" t="s">
        <v>180</v>
      </c>
      <c r="E13510" s="243" t="s">
        <v>1597</v>
      </c>
      <c r="F13510" s="151"/>
    </row>
    <row r="13511" spans="2:6" s="116" customFormat="1" ht="15.75" customHeight="1">
      <c r="B13511" s="121">
        <v>41881</v>
      </c>
      <c r="C13511" s="118" t="s">
        <v>40</v>
      </c>
      <c r="D13511" s="119" t="s">
        <v>1693</v>
      </c>
      <c r="E13511" s="243" t="s">
        <v>1597</v>
      </c>
      <c r="F13511" s="151"/>
    </row>
    <row r="13512" spans="2:6" s="116" customFormat="1" ht="15.75" customHeight="1">
      <c r="B13512" s="121">
        <v>41881</v>
      </c>
      <c r="C13512" s="118" t="s">
        <v>28</v>
      </c>
      <c r="D13512" s="119" t="s">
        <v>107</v>
      </c>
      <c r="E13512" s="243" t="s">
        <v>1597</v>
      </c>
      <c r="F13512" s="151"/>
    </row>
    <row r="13513" spans="2:6" s="116" customFormat="1" ht="15.75" customHeight="1">
      <c r="B13513" s="121">
        <v>41881</v>
      </c>
      <c r="C13513" s="118" t="s">
        <v>322</v>
      </c>
      <c r="D13513" s="119" t="s">
        <v>1799</v>
      </c>
      <c r="E13513" s="243" t="s">
        <v>1597</v>
      </c>
      <c r="F13513" s="151"/>
    </row>
    <row r="13514" spans="2:6" s="116" customFormat="1" ht="15.75" customHeight="1">
      <c r="B13514" s="121">
        <v>41881</v>
      </c>
      <c r="C13514" s="118" t="s">
        <v>94</v>
      </c>
      <c r="D13514" s="119" t="s">
        <v>1410</v>
      </c>
      <c r="E13514" s="243" t="s">
        <v>1597</v>
      </c>
      <c r="F13514" s="151"/>
    </row>
    <row r="13515" spans="2:6" s="116" customFormat="1" ht="15.75" customHeight="1">
      <c r="B13515" s="121">
        <v>41881</v>
      </c>
      <c r="C13515" s="118" t="s">
        <v>40</v>
      </c>
      <c r="D13515" s="119" t="s">
        <v>180</v>
      </c>
      <c r="E13515" s="243" t="s">
        <v>1597</v>
      </c>
      <c r="F13515" s="151"/>
    </row>
    <row r="13516" spans="2:6" s="116" customFormat="1" ht="15.75" customHeight="1">
      <c r="B13516" s="121">
        <v>41881</v>
      </c>
      <c r="C13516" s="118" t="s">
        <v>2</v>
      </c>
      <c r="D13516" s="119" t="s">
        <v>1380</v>
      </c>
      <c r="E13516" s="243" t="s">
        <v>1597</v>
      </c>
      <c r="F13516" s="151"/>
    </row>
    <row r="13517" spans="2:6" s="116" customFormat="1" ht="15.75" customHeight="1">
      <c r="B13517" s="121">
        <v>41881</v>
      </c>
      <c r="C13517" s="118" t="s">
        <v>28</v>
      </c>
      <c r="D13517" s="119" t="s">
        <v>549</v>
      </c>
      <c r="E13517" s="243" t="s">
        <v>1597</v>
      </c>
      <c r="F13517" s="151"/>
    </row>
    <row r="13518" spans="2:6" s="116" customFormat="1" ht="15.75" customHeight="1">
      <c r="B13518" s="121">
        <v>41881</v>
      </c>
      <c r="C13518" s="118" t="s">
        <v>956</v>
      </c>
      <c r="D13518" s="119" t="s">
        <v>1821</v>
      </c>
      <c r="E13518" s="243" t="s">
        <v>1597</v>
      </c>
      <c r="F13518" s="151"/>
    </row>
    <row r="13519" spans="2:6" s="116" customFormat="1" ht="15.75" customHeight="1">
      <c r="B13519" s="121">
        <v>41881</v>
      </c>
      <c r="C13519" s="118" t="s">
        <v>40</v>
      </c>
      <c r="D13519" s="119" t="s">
        <v>180</v>
      </c>
      <c r="E13519" s="243" t="s">
        <v>1597</v>
      </c>
      <c r="F13519" s="151"/>
    </row>
    <row r="13520" spans="2:6" s="116" customFormat="1" ht="15.75" customHeight="1">
      <c r="B13520" s="121">
        <v>41881</v>
      </c>
      <c r="C13520" s="118" t="s">
        <v>184</v>
      </c>
      <c r="D13520" s="119" t="s">
        <v>2564</v>
      </c>
      <c r="E13520" s="243" t="s">
        <v>1597</v>
      </c>
      <c r="F13520" s="151"/>
    </row>
    <row r="13521" spans="2:6" s="116" customFormat="1" ht="15.75" customHeight="1">
      <c r="B13521" s="121">
        <v>41881</v>
      </c>
      <c r="C13521" s="118" t="s">
        <v>40</v>
      </c>
      <c r="D13521" s="119" t="s">
        <v>180</v>
      </c>
      <c r="E13521" s="243" t="s">
        <v>1768</v>
      </c>
      <c r="F13521" s="151"/>
    </row>
    <row r="13522" spans="2:6" s="116" customFormat="1" ht="15.75" customHeight="1">
      <c r="B13522" s="121">
        <v>41881</v>
      </c>
      <c r="C13522" s="118" t="s">
        <v>40</v>
      </c>
      <c r="D13522" s="119" t="s">
        <v>43</v>
      </c>
      <c r="E13522" s="243" t="s">
        <v>1768</v>
      </c>
      <c r="F13522" s="151"/>
    </row>
    <row r="13523" spans="2:6" s="116" customFormat="1" ht="15.75" customHeight="1">
      <c r="B13523" s="121">
        <v>41881</v>
      </c>
      <c r="C13523" s="118" t="s">
        <v>184</v>
      </c>
      <c r="D13523" s="119" t="s">
        <v>2565</v>
      </c>
      <c r="E13523" s="243" t="s">
        <v>1768</v>
      </c>
      <c r="F13523" s="151"/>
    </row>
    <row r="13524" spans="2:6" s="116" customFormat="1" ht="15.75" customHeight="1">
      <c r="B13524" s="121">
        <v>41881</v>
      </c>
      <c r="C13524" s="118" t="s">
        <v>322</v>
      </c>
      <c r="D13524" s="119" t="s">
        <v>1796</v>
      </c>
      <c r="E13524" s="243" t="s">
        <v>1768</v>
      </c>
      <c r="F13524" s="151"/>
    </row>
    <row r="13525" spans="2:6" s="116" customFormat="1" ht="15.75" customHeight="1">
      <c r="B13525" s="121">
        <v>41881</v>
      </c>
      <c r="C13525" s="118" t="s">
        <v>40</v>
      </c>
      <c r="D13525" s="119" t="s">
        <v>180</v>
      </c>
      <c r="E13525" s="243" t="s">
        <v>1768</v>
      </c>
      <c r="F13525" s="151"/>
    </row>
    <row r="13526" spans="2:6" s="116" customFormat="1" ht="15.75" customHeight="1">
      <c r="B13526" s="121">
        <v>41881</v>
      </c>
      <c r="C13526" s="118" t="s">
        <v>956</v>
      </c>
      <c r="D13526" s="119" t="s">
        <v>1937</v>
      </c>
      <c r="E13526" s="243" t="s">
        <v>1768</v>
      </c>
      <c r="F13526" s="151"/>
    </row>
    <row r="13527" spans="2:6" s="116" customFormat="1" ht="15.75" customHeight="1">
      <c r="B13527" s="121">
        <v>41881</v>
      </c>
      <c r="C13527" s="118" t="s">
        <v>40</v>
      </c>
      <c r="D13527" s="119" t="s">
        <v>180</v>
      </c>
      <c r="E13527" s="243" t="s">
        <v>1768</v>
      </c>
      <c r="F13527" s="151"/>
    </row>
    <row r="13528" spans="2:6" s="116" customFormat="1" ht="15.75" customHeight="1">
      <c r="B13528" s="121">
        <v>41881</v>
      </c>
      <c r="C13528" s="118" t="s">
        <v>40</v>
      </c>
      <c r="D13528" s="119" t="s">
        <v>180</v>
      </c>
      <c r="E13528" s="243" t="s">
        <v>1768</v>
      </c>
      <c r="F13528" s="151"/>
    </row>
    <row r="13529" spans="2:6" s="116" customFormat="1" ht="15.75" customHeight="1">
      <c r="B13529" s="121">
        <v>41881</v>
      </c>
      <c r="C13529" s="118" t="s">
        <v>2</v>
      </c>
      <c r="D13529" s="119" t="s">
        <v>182</v>
      </c>
      <c r="E13529" s="243" t="s">
        <v>1768</v>
      </c>
      <c r="F13529" s="151"/>
    </row>
    <row r="13530" spans="2:6" s="116" customFormat="1" ht="15.75" customHeight="1">
      <c r="B13530" s="121">
        <v>41881</v>
      </c>
      <c r="C13530" s="118" t="s">
        <v>40</v>
      </c>
      <c r="D13530" s="119" t="s">
        <v>43</v>
      </c>
      <c r="E13530" s="243" t="s">
        <v>1768</v>
      </c>
      <c r="F13530" s="151"/>
    </row>
    <row r="13531" spans="2:6" s="116" customFormat="1" ht="15.75" customHeight="1">
      <c r="B13531" s="278" t="s">
        <v>1938</v>
      </c>
      <c r="C13531" s="242" t="s">
        <v>28</v>
      </c>
      <c r="D13531" s="92" t="s">
        <v>850</v>
      </c>
      <c r="E13531" s="274" t="s">
        <v>1600</v>
      </c>
      <c r="F13531" s="151"/>
    </row>
    <row r="13532" spans="2:6" s="116" customFormat="1" ht="15.75" customHeight="1">
      <c r="B13532" s="276" t="s">
        <v>1938</v>
      </c>
      <c r="C13532" s="118" t="s">
        <v>28</v>
      </c>
      <c r="D13532" s="119" t="s">
        <v>1187</v>
      </c>
      <c r="E13532" s="243" t="s">
        <v>1600</v>
      </c>
      <c r="F13532" s="151"/>
    </row>
    <row r="13533" spans="2:6" s="116" customFormat="1" ht="15.75" customHeight="1">
      <c r="B13533" s="276" t="s">
        <v>1938</v>
      </c>
      <c r="C13533" s="118" t="s">
        <v>322</v>
      </c>
      <c r="D13533" s="119" t="s">
        <v>1796</v>
      </c>
      <c r="E13533" s="243" t="s">
        <v>1600</v>
      </c>
      <c r="F13533" s="151"/>
    </row>
    <row r="13534" spans="2:6" s="116" customFormat="1" ht="15.75" customHeight="1">
      <c r="B13534" s="276" t="s">
        <v>1938</v>
      </c>
      <c r="C13534" s="118" t="s">
        <v>956</v>
      </c>
      <c r="D13534" s="119" t="s">
        <v>1939</v>
      </c>
      <c r="E13534" s="243" t="s">
        <v>1600</v>
      </c>
      <c r="F13534" s="151"/>
    </row>
    <row r="13535" spans="2:6" s="116" customFormat="1" ht="15.75" customHeight="1">
      <c r="B13535" s="276" t="s">
        <v>1938</v>
      </c>
      <c r="C13535" s="118" t="s">
        <v>40</v>
      </c>
      <c r="D13535" s="119" t="s">
        <v>180</v>
      </c>
      <c r="E13535" s="243" t="s">
        <v>1600</v>
      </c>
      <c r="F13535" s="151"/>
    </row>
    <row r="13536" spans="2:6" s="116" customFormat="1" ht="15.75" customHeight="1">
      <c r="B13536" s="276" t="s">
        <v>1938</v>
      </c>
      <c r="C13536" s="118" t="s">
        <v>40</v>
      </c>
      <c r="D13536" s="119" t="s">
        <v>180</v>
      </c>
      <c r="E13536" s="243" t="s">
        <v>1600</v>
      </c>
      <c r="F13536" s="151"/>
    </row>
    <row r="13537" spans="2:6" s="116" customFormat="1" ht="15.75" customHeight="1">
      <c r="B13537" s="276" t="s">
        <v>1938</v>
      </c>
      <c r="C13537" s="118" t="s">
        <v>28</v>
      </c>
      <c r="D13537" s="119" t="s">
        <v>107</v>
      </c>
      <c r="E13537" s="243" t="s">
        <v>1600</v>
      </c>
      <c r="F13537" s="151"/>
    </row>
    <row r="13538" spans="2:6" s="116" customFormat="1" ht="15.75" customHeight="1">
      <c r="B13538" s="276" t="s">
        <v>1938</v>
      </c>
      <c r="C13538" s="118" t="s">
        <v>28</v>
      </c>
      <c r="D13538" s="119" t="s">
        <v>1118</v>
      </c>
      <c r="E13538" s="243" t="s">
        <v>1600</v>
      </c>
      <c r="F13538" s="151"/>
    </row>
    <row r="13539" spans="2:6" s="116" customFormat="1" ht="15.75" customHeight="1">
      <c r="B13539" s="276" t="s">
        <v>1938</v>
      </c>
      <c r="C13539" s="118" t="s">
        <v>2</v>
      </c>
      <c r="D13539" s="119" t="s">
        <v>182</v>
      </c>
      <c r="E13539" s="243" t="s">
        <v>1600</v>
      </c>
      <c r="F13539" s="151"/>
    </row>
    <row r="13540" spans="2:6" s="116" customFormat="1" ht="15.75" customHeight="1">
      <c r="B13540" s="276" t="s">
        <v>1938</v>
      </c>
      <c r="C13540" s="118" t="s">
        <v>322</v>
      </c>
      <c r="D13540" s="119" t="s">
        <v>1796</v>
      </c>
      <c r="E13540" s="243" t="s">
        <v>1600</v>
      </c>
      <c r="F13540" s="151"/>
    </row>
    <row r="13541" spans="2:6" s="116" customFormat="1" ht="15.75" customHeight="1">
      <c r="B13541" s="276" t="s">
        <v>1938</v>
      </c>
      <c r="C13541" s="118" t="s">
        <v>40</v>
      </c>
      <c r="D13541" s="119" t="s">
        <v>180</v>
      </c>
      <c r="E13541" s="243" t="s">
        <v>1600</v>
      </c>
      <c r="F13541" s="151"/>
    </row>
    <row r="13542" spans="2:6" s="116" customFormat="1" ht="15.75" customHeight="1">
      <c r="B13542" s="276" t="s">
        <v>1938</v>
      </c>
      <c r="C13542" s="118" t="s">
        <v>28</v>
      </c>
      <c r="D13542" s="119" t="s">
        <v>1187</v>
      </c>
      <c r="E13542" s="243" t="s">
        <v>1600</v>
      </c>
      <c r="F13542" s="151"/>
    </row>
    <row r="13543" spans="2:6" s="116" customFormat="1" ht="15.75" customHeight="1">
      <c r="B13543" s="276" t="s">
        <v>1938</v>
      </c>
      <c r="C13543" s="118" t="s">
        <v>322</v>
      </c>
      <c r="D13543" s="119" t="s">
        <v>1796</v>
      </c>
      <c r="E13543" s="243" t="s">
        <v>1600</v>
      </c>
      <c r="F13543" s="151"/>
    </row>
    <row r="13544" spans="2:6" s="116" customFormat="1" ht="15.75" customHeight="1">
      <c r="B13544" s="276" t="s">
        <v>1938</v>
      </c>
      <c r="C13544" s="118" t="s">
        <v>2</v>
      </c>
      <c r="D13544" s="119" t="s">
        <v>105</v>
      </c>
      <c r="E13544" s="243" t="s">
        <v>1597</v>
      </c>
      <c r="F13544" s="151"/>
    </row>
    <row r="13545" spans="2:6" s="116" customFormat="1" ht="15.75" customHeight="1">
      <c r="B13545" s="276" t="s">
        <v>1938</v>
      </c>
      <c r="C13545" s="118" t="s">
        <v>40</v>
      </c>
      <c r="D13545" s="119" t="s">
        <v>180</v>
      </c>
      <c r="E13545" s="243" t="s">
        <v>1597</v>
      </c>
      <c r="F13545" s="151"/>
    </row>
    <row r="13546" spans="2:6" s="116" customFormat="1" ht="15.75" customHeight="1">
      <c r="B13546" s="276" t="s">
        <v>1938</v>
      </c>
      <c r="C13546" s="118" t="s">
        <v>40</v>
      </c>
      <c r="D13546" s="119" t="s">
        <v>180</v>
      </c>
      <c r="E13546" s="243" t="s">
        <v>1597</v>
      </c>
      <c r="F13546" s="151"/>
    </row>
    <row r="13547" spans="2:6" s="116" customFormat="1" ht="15.75" customHeight="1">
      <c r="B13547" s="276" t="s">
        <v>1938</v>
      </c>
      <c r="C13547" s="118" t="s">
        <v>28</v>
      </c>
      <c r="D13547" s="119" t="s">
        <v>549</v>
      </c>
      <c r="E13547" s="243" t="s">
        <v>1597</v>
      </c>
      <c r="F13547" s="151"/>
    </row>
    <row r="13548" spans="2:6" s="116" customFormat="1" ht="15.75" customHeight="1">
      <c r="B13548" s="276" t="s">
        <v>1938</v>
      </c>
      <c r="C13548" s="118" t="s">
        <v>94</v>
      </c>
      <c r="D13548" s="119" t="s">
        <v>1222</v>
      </c>
      <c r="E13548" s="243" t="s">
        <v>1597</v>
      </c>
      <c r="F13548" s="151"/>
    </row>
    <row r="13549" spans="2:6" s="116" customFormat="1" ht="15.75" customHeight="1">
      <c r="B13549" s="276" t="s">
        <v>1938</v>
      </c>
      <c r="C13549" s="118" t="s">
        <v>40</v>
      </c>
      <c r="D13549" s="119" t="s">
        <v>180</v>
      </c>
      <c r="E13549" s="243" t="s">
        <v>1597</v>
      </c>
      <c r="F13549" s="151"/>
    </row>
    <row r="13550" spans="2:6" s="116" customFormat="1" ht="15.75" customHeight="1">
      <c r="B13550" s="276" t="s">
        <v>1938</v>
      </c>
      <c r="C13550" s="118" t="s">
        <v>28</v>
      </c>
      <c r="D13550" s="119" t="s">
        <v>1857</v>
      </c>
      <c r="E13550" s="243" t="s">
        <v>1597</v>
      </c>
      <c r="F13550" s="151"/>
    </row>
    <row r="13551" spans="2:6" s="116" customFormat="1" ht="15.75" customHeight="1">
      <c r="B13551" s="276" t="s">
        <v>1938</v>
      </c>
      <c r="C13551" s="118" t="s">
        <v>1930</v>
      </c>
      <c r="D13551" s="119" t="s">
        <v>1270</v>
      </c>
      <c r="E13551" s="243" t="s">
        <v>1597</v>
      </c>
      <c r="F13551" s="151"/>
    </row>
    <row r="13552" spans="2:6" s="116" customFormat="1" ht="15.75" customHeight="1">
      <c r="B13552" s="276" t="s">
        <v>1938</v>
      </c>
      <c r="C13552" s="118" t="s">
        <v>40</v>
      </c>
      <c r="D13552" s="119" t="s">
        <v>1328</v>
      </c>
      <c r="E13552" s="243" t="s">
        <v>1597</v>
      </c>
      <c r="F13552" s="151"/>
    </row>
    <row r="13553" spans="2:6" s="116" customFormat="1" ht="15.75" customHeight="1">
      <c r="B13553" s="276" t="s">
        <v>1938</v>
      </c>
      <c r="C13553" s="118" t="s">
        <v>40</v>
      </c>
      <c r="D13553" s="119" t="s">
        <v>180</v>
      </c>
      <c r="E13553" s="243" t="s">
        <v>1597</v>
      </c>
      <c r="F13553" s="151"/>
    </row>
    <row r="13554" spans="2:6" s="116" customFormat="1" ht="15.75" customHeight="1">
      <c r="B13554" s="276" t="s">
        <v>1938</v>
      </c>
      <c r="C13554" s="118" t="s">
        <v>40</v>
      </c>
      <c r="D13554" s="119" t="s">
        <v>1328</v>
      </c>
      <c r="E13554" s="243" t="s">
        <v>1597</v>
      </c>
      <c r="F13554" s="151"/>
    </row>
    <row r="13555" spans="2:6" s="116" customFormat="1" ht="15.75" customHeight="1">
      <c r="B13555" s="276" t="s">
        <v>1938</v>
      </c>
      <c r="C13555" s="118" t="s">
        <v>40</v>
      </c>
      <c r="D13555" s="119" t="s">
        <v>180</v>
      </c>
      <c r="E13555" s="243" t="s">
        <v>1597</v>
      </c>
      <c r="F13555" s="151"/>
    </row>
    <row r="13556" spans="2:6" s="116" customFormat="1" ht="15.75" customHeight="1">
      <c r="B13556" s="276" t="s">
        <v>1938</v>
      </c>
      <c r="C13556" s="118" t="s">
        <v>28</v>
      </c>
      <c r="D13556" s="119" t="s">
        <v>1857</v>
      </c>
      <c r="E13556" s="243" t="s">
        <v>1597</v>
      </c>
      <c r="F13556" s="151"/>
    </row>
    <row r="13557" spans="2:6" s="116" customFormat="1" ht="15.75" customHeight="1">
      <c r="B13557" s="276" t="s">
        <v>1938</v>
      </c>
      <c r="C13557" s="118" t="s">
        <v>2</v>
      </c>
      <c r="D13557" s="119" t="s">
        <v>105</v>
      </c>
      <c r="E13557" s="243" t="s">
        <v>1655</v>
      </c>
      <c r="F13557" s="151"/>
    </row>
    <row r="13558" spans="2:6" s="116" customFormat="1" ht="15.75" customHeight="1">
      <c r="B13558" s="276" t="s">
        <v>1938</v>
      </c>
      <c r="C13558" s="118" t="s">
        <v>40</v>
      </c>
      <c r="D13558" s="119" t="s">
        <v>180</v>
      </c>
      <c r="E13558" s="243" t="s">
        <v>1655</v>
      </c>
      <c r="F13558" s="151"/>
    </row>
    <row r="13559" spans="2:6" s="116" customFormat="1" ht="15.75" customHeight="1">
      <c r="B13559" s="276" t="s">
        <v>1938</v>
      </c>
      <c r="C13559" s="118" t="s">
        <v>40</v>
      </c>
      <c r="D13559" s="119" t="s">
        <v>180</v>
      </c>
      <c r="E13559" s="243" t="s">
        <v>1655</v>
      </c>
      <c r="F13559" s="151"/>
    </row>
    <row r="13560" spans="2:6" s="116" customFormat="1" ht="15.75" customHeight="1">
      <c r="B13560" s="276" t="s">
        <v>1938</v>
      </c>
      <c r="C13560" s="118" t="s">
        <v>28</v>
      </c>
      <c r="D13560" s="119" t="s">
        <v>549</v>
      </c>
      <c r="E13560" s="243" t="s">
        <v>1655</v>
      </c>
      <c r="F13560" s="151"/>
    </row>
    <row r="13561" spans="2:6" s="116" customFormat="1" ht="15.75" customHeight="1">
      <c r="B13561" s="276" t="s">
        <v>1938</v>
      </c>
      <c r="C13561" s="118" t="s">
        <v>94</v>
      </c>
      <c r="D13561" s="119" t="s">
        <v>1222</v>
      </c>
      <c r="E13561" s="243" t="s">
        <v>1655</v>
      </c>
      <c r="F13561" s="151"/>
    </row>
    <row r="13562" spans="2:6" s="116" customFormat="1" ht="15.75" customHeight="1">
      <c r="B13562" s="276" t="s">
        <v>1938</v>
      </c>
      <c r="C13562" s="118" t="s">
        <v>40</v>
      </c>
      <c r="D13562" s="119" t="s">
        <v>180</v>
      </c>
      <c r="E13562" s="243" t="s">
        <v>1655</v>
      </c>
      <c r="F13562" s="151"/>
    </row>
    <row r="13563" spans="2:6" s="116" customFormat="1" ht="15.75" customHeight="1">
      <c r="B13563" s="276" t="s">
        <v>1938</v>
      </c>
      <c r="C13563" s="118" t="s">
        <v>28</v>
      </c>
      <c r="D13563" s="119" t="s">
        <v>1857</v>
      </c>
      <c r="E13563" s="243" t="s">
        <v>1655</v>
      </c>
      <c r="F13563" s="151"/>
    </row>
    <row r="13564" spans="2:6" s="116" customFormat="1" ht="15.75" customHeight="1">
      <c r="B13564" s="276" t="s">
        <v>1938</v>
      </c>
      <c r="C13564" s="118" t="s">
        <v>1930</v>
      </c>
      <c r="D13564" s="119" t="s">
        <v>1270</v>
      </c>
      <c r="E13564" s="243" t="s">
        <v>1655</v>
      </c>
      <c r="F13564" s="151"/>
    </row>
    <row r="13565" spans="2:6" s="116" customFormat="1" ht="15.75" customHeight="1">
      <c r="B13565" s="276" t="s">
        <v>1938</v>
      </c>
      <c r="C13565" s="118" t="s">
        <v>40</v>
      </c>
      <c r="D13565" s="119" t="s">
        <v>1328</v>
      </c>
      <c r="E13565" s="243" t="s">
        <v>1655</v>
      </c>
      <c r="F13565" s="151"/>
    </row>
    <row r="13566" spans="2:6" s="116" customFormat="1" ht="15.75" customHeight="1">
      <c r="B13566" s="276" t="s">
        <v>1938</v>
      </c>
      <c r="C13566" s="118" t="s">
        <v>40</v>
      </c>
      <c r="D13566" s="119" t="s">
        <v>180</v>
      </c>
      <c r="E13566" s="243" t="s">
        <v>1655</v>
      </c>
      <c r="F13566" s="151"/>
    </row>
    <row r="13567" spans="2:6" s="116" customFormat="1" ht="15.75" customHeight="1">
      <c r="B13567" s="276" t="s">
        <v>1938</v>
      </c>
      <c r="C13567" s="118" t="s">
        <v>40</v>
      </c>
      <c r="D13567" s="119" t="s">
        <v>1328</v>
      </c>
      <c r="E13567" s="243" t="s">
        <v>1655</v>
      </c>
      <c r="F13567" s="151"/>
    </row>
    <row r="13568" spans="2:6" s="116" customFormat="1" ht="15.75" customHeight="1">
      <c r="B13568" s="276" t="s">
        <v>1938</v>
      </c>
      <c r="C13568" s="118" t="s">
        <v>40</v>
      </c>
      <c r="D13568" s="119" t="s">
        <v>180</v>
      </c>
      <c r="E13568" s="243" t="s">
        <v>1655</v>
      </c>
      <c r="F13568" s="151"/>
    </row>
    <row r="13569" spans="2:6" s="116" customFormat="1" ht="15.75" customHeight="1">
      <c r="B13569" s="276" t="s">
        <v>1938</v>
      </c>
      <c r="C13569" s="118" t="s">
        <v>28</v>
      </c>
      <c r="D13569" s="119" t="s">
        <v>1857</v>
      </c>
      <c r="E13569" s="243" t="s">
        <v>1655</v>
      </c>
      <c r="F13569" s="151"/>
    </row>
    <row r="13570" spans="2:6" s="116" customFormat="1" ht="15.75" customHeight="1">
      <c r="B13570" s="276" t="s">
        <v>1940</v>
      </c>
      <c r="C13570" s="118" t="s">
        <v>28</v>
      </c>
      <c r="D13570" s="119" t="s">
        <v>30</v>
      </c>
      <c r="E13570" s="243" t="s">
        <v>1655</v>
      </c>
      <c r="F13570" s="151"/>
    </row>
    <row r="13571" spans="2:6" s="116" customFormat="1" ht="15.75" customHeight="1">
      <c r="B13571" s="276" t="s">
        <v>1940</v>
      </c>
      <c r="C13571" s="118" t="s">
        <v>28</v>
      </c>
      <c r="D13571" s="119" t="s">
        <v>1187</v>
      </c>
      <c r="E13571" s="243" t="s">
        <v>1655</v>
      </c>
      <c r="F13571" s="151"/>
    </row>
    <row r="13572" spans="2:6" s="116" customFormat="1" ht="15.75" customHeight="1">
      <c r="B13572" s="276" t="s">
        <v>1940</v>
      </c>
      <c r="C13572" s="118" t="s">
        <v>40</v>
      </c>
      <c r="D13572" s="119" t="s">
        <v>180</v>
      </c>
      <c r="E13572" s="243" t="s">
        <v>1655</v>
      </c>
      <c r="F13572" s="151"/>
    </row>
    <row r="13573" spans="2:6" s="116" customFormat="1" ht="15.75" customHeight="1">
      <c r="B13573" s="276" t="s">
        <v>1940</v>
      </c>
      <c r="C13573" s="118" t="s">
        <v>66</v>
      </c>
      <c r="D13573" s="119" t="s">
        <v>1845</v>
      </c>
      <c r="E13573" s="243" t="s">
        <v>1655</v>
      </c>
      <c r="F13573" s="151"/>
    </row>
    <row r="13574" spans="2:6" s="116" customFormat="1" ht="15.75" customHeight="1">
      <c r="B13574" s="276" t="s">
        <v>1940</v>
      </c>
      <c r="C13574" s="118" t="s">
        <v>40</v>
      </c>
      <c r="D13574" s="119" t="s">
        <v>1328</v>
      </c>
      <c r="E13574" s="243" t="s">
        <v>1655</v>
      </c>
      <c r="F13574" s="151"/>
    </row>
    <row r="13575" spans="2:6" s="116" customFormat="1" ht="15.75" customHeight="1">
      <c r="B13575" s="276" t="s">
        <v>1940</v>
      </c>
      <c r="C13575" s="118" t="s">
        <v>2</v>
      </c>
      <c r="D13575" s="119" t="s">
        <v>1941</v>
      </c>
      <c r="E13575" s="243" t="s">
        <v>1655</v>
      </c>
      <c r="F13575" s="151"/>
    </row>
    <row r="13576" spans="2:6" s="116" customFormat="1" ht="15.75" customHeight="1">
      <c r="B13576" s="276" t="s">
        <v>1940</v>
      </c>
      <c r="C13576" s="118" t="s">
        <v>40</v>
      </c>
      <c r="D13576" s="119" t="s">
        <v>1328</v>
      </c>
      <c r="E13576" s="243" t="s">
        <v>1655</v>
      </c>
      <c r="F13576" s="151"/>
    </row>
    <row r="13577" spans="2:6" s="116" customFormat="1" ht="15.75" customHeight="1">
      <c r="B13577" s="276" t="s">
        <v>1940</v>
      </c>
      <c r="C13577" s="118" t="s">
        <v>40</v>
      </c>
      <c r="D13577" s="119" t="s">
        <v>180</v>
      </c>
      <c r="E13577" s="243" t="s">
        <v>1655</v>
      </c>
      <c r="F13577" s="151"/>
    </row>
    <row r="13578" spans="2:6" s="116" customFormat="1" ht="15.75" customHeight="1">
      <c r="B13578" s="276" t="s">
        <v>1940</v>
      </c>
      <c r="C13578" s="118" t="s">
        <v>956</v>
      </c>
      <c r="D13578" s="119" t="s">
        <v>1821</v>
      </c>
      <c r="E13578" s="243" t="s">
        <v>1655</v>
      </c>
      <c r="F13578" s="151"/>
    </row>
    <row r="13579" spans="2:6" s="116" customFormat="1" ht="15.75" customHeight="1">
      <c r="B13579" s="276" t="s">
        <v>1940</v>
      </c>
      <c r="C13579" s="118" t="s">
        <v>94</v>
      </c>
      <c r="D13579" s="119" t="s">
        <v>1108</v>
      </c>
      <c r="E13579" s="243" t="s">
        <v>1600</v>
      </c>
      <c r="F13579" s="151"/>
    </row>
    <row r="13580" spans="2:6" s="116" customFormat="1" ht="15.75" customHeight="1">
      <c r="B13580" s="276" t="s">
        <v>1940</v>
      </c>
      <c r="C13580" s="118" t="s">
        <v>94</v>
      </c>
      <c r="D13580" s="119" t="s">
        <v>1108</v>
      </c>
      <c r="E13580" s="243" t="s">
        <v>1600</v>
      </c>
      <c r="F13580" s="151"/>
    </row>
    <row r="13581" spans="2:6" s="116" customFormat="1" ht="15.75" customHeight="1">
      <c r="B13581" s="276" t="s">
        <v>1940</v>
      </c>
      <c r="C13581" s="118" t="s">
        <v>392</v>
      </c>
      <c r="D13581" s="119" t="s">
        <v>1115</v>
      </c>
      <c r="E13581" s="243" t="s">
        <v>1600</v>
      </c>
      <c r="F13581" s="151"/>
    </row>
    <row r="13582" spans="2:6" s="116" customFormat="1" ht="15.75" customHeight="1">
      <c r="B13582" s="276" t="s">
        <v>1940</v>
      </c>
      <c r="C13582" s="118" t="s">
        <v>40</v>
      </c>
      <c r="D13582" s="119" t="s">
        <v>180</v>
      </c>
      <c r="E13582" s="243" t="s">
        <v>1600</v>
      </c>
      <c r="F13582" s="151"/>
    </row>
    <row r="13583" spans="2:6" s="116" customFormat="1" ht="15.75" customHeight="1">
      <c r="B13583" s="276" t="s">
        <v>1940</v>
      </c>
      <c r="C13583" s="118" t="s">
        <v>28</v>
      </c>
      <c r="D13583" s="119" t="s">
        <v>1118</v>
      </c>
      <c r="E13583" s="243" t="s">
        <v>1600</v>
      </c>
      <c r="F13583" s="151"/>
    </row>
    <row r="13584" spans="2:6" s="116" customFormat="1" ht="15.75" customHeight="1">
      <c r="B13584" s="276" t="s">
        <v>1940</v>
      </c>
      <c r="C13584" s="118" t="s">
        <v>40</v>
      </c>
      <c r="D13584" s="119" t="s">
        <v>1328</v>
      </c>
      <c r="E13584" s="243" t="s">
        <v>1600</v>
      </c>
      <c r="F13584" s="151"/>
    </row>
    <row r="13585" spans="2:6" s="116" customFormat="1" ht="15.75" customHeight="1">
      <c r="B13585" s="276" t="s">
        <v>1940</v>
      </c>
      <c r="C13585" s="118" t="s">
        <v>155</v>
      </c>
      <c r="D13585" s="119" t="s">
        <v>1110</v>
      </c>
      <c r="E13585" s="243" t="s">
        <v>1600</v>
      </c>
      <c r="F13585" s="151"/>
    </row>
    <row r="13586" spans="2:6" s="116" customFormat="1" ht="15.75" customHeight="1">
      <c r="B13586" s="121">
        <v>41885</v>
      </c>
      <c r="C13586" s="118" t="s">
        <v>40</v>
      </c>
      <c r="D13586" s="119" t="s">
        <v>180</v>
      </c>
      <c r="E13586" s="243" t="s">
        <v>1655</v>
      </c>
      <c r="F13586" s="151"/>
    </row>
    <row r="13587" spans="2:6" s="116" customFormat="1" ht="15.75" customHeight="1">
      <c r="B13587" s="121">
        <v>41885</v>
      </c>
      <c r="C13587" s="118" t="s">
        <v>322</v>
      </c>
      <c r="D13587" s="119" t="s">
        <v>1796</v>
      </c>
      <c r="E13587" s="243" t="s">
        <v>1655</v>
      </c>
      <c r="F13587" s="151"/>
    </row>
    <row r="13588" spans="2:6" s="116" customFormat="1" ht="15.75" customHeight="1">
      <c r="B13588" s="121">
        <v>41885</v>
      </c>
      <c r="C13588" s="118" t="s">
        <v>40</v>
      </c>
      <c r="D13588" s="119" t="s">
        <v>180</v>
      </c>
      <c r="E13588" s="243" t="s">
        <v>1655</v>
      </c>
      <c r="F13588" s="151"/>
    </row>
    <row r="13589" spans="2:6" s="116" customFormat="1" ht="15.75" customHeight="1">
      <c r="B13589" s="121">
        <v>41885</v>
      </c>
      <c r="C13589" s="118" t="s">
        <v>40</v>
      </c>
      <c r="D13589" s="119" t="s">
        <v>1328</v>
      </c>
      <c r="E13589" s="243" t="s">
        <v>1655</v>
      </c>
      <c r="F13589" s="151"/>
    </row>
    <row r="13590" spans="2:6" s="116" customFormat="1" ht="15.75" customHeight="1">
      <c r="B13590" s="121">
        <v>41885</v>
      </c>
      <c r="C13590" s="118" t="s">
        <v>40</v>
      </c>
      <c r="D13590" s="119" t="s">
        <v>1328</v>
      </c>
      <c r="E13590" s="243" t="s">
        <v>1655</v>
      </c>
      <c r="F13590" s="151"/>
    </row>
    <row r="13591" spans="2:6" s="116" customFormat="1" ht="15.75" customHeight="1">
      <c r="B13591" s="121">
        <v>41885</v>
      </c>
      <c r="C13591" s="118" t="s">
        <v>66</v>
      </c>
      <c r="D13591" s="119" t="s">
        <v>1845</v>
      </c>
      <c r="E13591" s="243" t="s">
        <v>1655</v>
      </c>
      <c r="F13591" s="151"/>
    </row>
    <row r="13592" spans="2:6" s="116" customFormat="1" ht="15.75" customHeight="1">
      <c r="B13592" s="121">
        <v>41885</v>
      </c>
      <c r="C13592" s="118" t="s">
        <v>94</v>
      </c>
      <c r="D13592" s="119" t="s">
        <v>1108</v>
      </c>
      <c r="E13592" s="243" t="s">
        <v>1655</v>
      </c>
      <c r="F13592" s="151"/>
    </row>
    <row r="13593" spans="2:6" s="116" customFormat="1" ht="15.75" customHeight="1">
      <c r="B13593" s="121">
        <v>41885</v>
      </c>
      <c r="C13593" s="118" t="s">
        <v>392</v>
      </c>
      <c r="D13593" s="119" t="s">
        <v>1115</v>
      </c>
      <c r="E13593" s="243" t="s">
        <v>1655</v>
      </c>
      <c r="F13593" s="151"/>
    </row>
    <row r="13594" spans="2:6" s="116" customFormat="1" ht="15.75" customHeight="1">
      <c r="B13594" s="121">
        <v>41885</v>
      </c>
      <c r="C13594" s="118" t="s">
        <v>28</v>
      </c>
      <c r="D13594" s="119" t="s">
        <v>1118</v>
      </c>
      <c r="E13594" s="243" t="s">
        <v>1655</v>
      </c>
      <c r="F13594" s="151"/>
    </row>
    <row r="13595" spans="2:6" s="116" customFormat="1" ht="15.75" customHeight="1">
      <c r="B13595" s="121">
        <v>41885</v>
      </c>
      <c r="C13595" s="118" t="s">
        <v>40</v>
      </c>
      <c r="D13595" s="119" t="s">
        <v>1328</v>
      </c>
      <c r="E13595" s="243" t="s">
        <v>1655</v>
      </c>
      <c r="F13595" s="151"/>
    </row>
    <row r="13596" spans="2:6" s="116" customFormat="1" ht="15.75" customHeight="1">
      <c r="B13596" s="121">
        <v>41885</v>
      </c>
      <c r="C13596" s="118" t="s">
        <v>155</v>
      </c>
      <c r="D13596" s="119" t="s">
        <v>1110</v>
      </c>
      <c r="E13596" s="243" t="s">
        <v>1655</v>
      </c>
      <c r="F13596" s="151"/>
    </row>
    <row r="13597" spans="2:6" s="116" customFormat="1" ht="15.75" customHeight="1">
      <c r="B13597" s="121">
        <v>41885</v>
      </c>
      <c r="C13597" s="118" t="s">
        <v>28</v>
      </c>
      <c r="D13597" s="119" t="s">
        <v>30</v>
      </c>
      <c r="E13597" s="243" t="s">
        <v>1655</v>
      </c>
      <c r="F13597" s="151"/>
    </row>
    <row r="13598" spans="2:6" s="116" customFormat="1" ht="15.75" customHeight="1">
      <c r="B13598" s="121">
        <v>41885</v>
      </c>
      <c r="C13598" s="118" t="s">
        <v>28</v>
      </c>
      <c r="D13598" s="119" t="s">
        <v>181</v>
      </c>
      <c r="E13598" s="243" t="s">
        <v>1723</v>
      </c>
      <c r="F13598" s="151"/>
    </row>
    <row r="13599" spans="2:6" s="116" customFormat="1" ht="15.75" customHeight="1">
      <c r="B13599" s="121">
        <v>41885</v>
      </c>
      <c r="C13599" s="118" t="s">
        <v>956</v>
      </c>
      <c r="D13599" s="119" t="s">
        <v>1536</v>
      </c>
      <c r="E13599" s="243" t="s">
        <v>1600</v>
      </c>
      <c r="F13599" s="151"/>
    </row>
    <row r="13600" spans="2:6" s="116" customFormat="1" ht="15.75" customHeight="1">
      <c r="B13600" s="121">
        <v>41885</v>
      </c>
      <c r="C13600" s="118" t="s">
        <v>28</v>
      </c>
      <c r="D13600" s="119" t="s">
        <v>107</v>
      </c>
      <c r="E13600" s="243" t="s">
        <v>1600</v>
      </c>
      <c r="F13600" s="151"/>
    </row>
    <row r="13601" spans="2:6" s="116" customFormat="1" ht="15.75" customHeight="1">
      <c r="B13601" s="121">
        <v>41885</v>
      </c>
      <c r="C13601" s="118" t="s">
        <v>94</v>
      </c>
      <c r="D13601" s="119" t="s">
        <v>1108</v>
      </c>
      <c r="E13601" s="243" t="s">
        <v>1600</v>
      </c>
      <c r="F13601" s="151"/>
    </row>
    <row r="13602" spans="2:6" s="116" customFormat="1" ht="15.75" customHeight="1">
      <c r="B13602" s="121" t="s">
        <v>1942</v>
      </c>
      <c r="C13602" s="118" t="s">
        <v>28</v>
      </c>
      <c r="D13602" s="119" t="s">
        <v>30</v>
      </c>
      <c r="E13602" s="243" t="s">
        <v>1655</v>
      </c>
      <c r="F13602" s="151"/>
    </row>
    <row r="13603" spans="2:6" s="116" customFormat="1" ht="15.75" customHeight="1">
      <c r="B13603" s="121" t="s">
        <v>1942</v>
      </c>
      <c r="C13603" s="118" t="s">
        <v>1280</v>
      </c>
      <c r="D13603" s="119" t="s">
        <v>1110</v>
      </c>
      <c r="E13603" s="243" t="s">
        <v>1655</v>
      </c>
      <c r="F13603" s="151"/>
    </row>
    <row r="13604" spans="2:6" s="116" customFormat="1" ht="15.75" customHeight="1">
      <c r="B13604" s="121" t="s">
        <v>1942</v>
      </c>
      <c r="C13604" s="118" t="s">
        <v>184</v>
      </c>
      <c r="D13604" s="119" t="s">
        <v>2550</v>
      </c>
      <c r="E13604" s="243" t="s">
        <v>1655</v>
      </c>
      <c r="F13604" s="151"/>
    </row>
    <row r="13605" spans="2:6" s="116" customFormat="1" ht="15.75" customHeight="1">
      <c r="B13605" s="121" t="s">
        <v>1942</v>
      </c>
      <c r="C13605" s="118" t="s">
        <v>322</v>
      </c>
      <c r="D13605" s="119" t="s">
        <v>1799</v>
      </c>
      <c r="E13605" s="243" t="s">
        <v>1655</v>
      </c>
      <c r="F13605" s="151"/>
    </row>
    <row r="13606" spans="2:6" s="116" customFormat="1" ht="15.75" customHeight="1">
      <c r="B13606" s="121" t="s">
        <v>1942</v>
      </c>
      <c r="C13606" s="118" t="s">
        <v>2</v>
      </c>
      <c r="D13606" s="119" t="s">
        <v>1403</v>
      </c>
      <c r="E13606" s="243" t="s">
        <v>1655</v>
      </c>
      <c r="F13606" s="151"/>
    </row>
    <row r="13607" spans="2:6" s="116" customFormat="1" ht="15.75" customHeight="1">
      <c r="B13607" s="121" t="s">
        <v>1942</v>
      </c>
      <c r="C13607" s="118" t="s">
        <v>40</v>
      </c>
      <c r="D13607" s="119" t="s">
        <v>1402</v>
      </c>
      <c r="E13607" s="243" t="s">
        <v>1655</v>
      </c>
      <c r="F13607" s="151"/>
    </row>
    <row r="13608" spans="2:6" s="116" customFormat="1" ht="15.75" customHeight="1">
      <c r="B13608" s="121" t="s">
        <v>1942</v>
      </c>
      <c r="C13608" s="118" t="s">
        <v>322</v>
      </c>
      <c r="D13608" s="119" t="s">
        <v>1943</v>
      </c>
      <c r="E13608" s="243" t="s">
        <v>1655</v>
      </c>
      <c r="F13608" s="151"/>
    </row>
    <row r="13609" spans="2:6" s="116" customFormat="1" ht="15.75" customHeight="1">
      <c r="B13609" s="121" t="s">
        <v>1942</v>
      </c>
      <c r="C13609" s="118" t="s">
        <v>40</v>
      </c>
      <c r="D13609" s="119" t="s">
        <v>1402</v>
      </c>
      <c r="E13609" s="243" t="s">
        <v>1655</v>
      </c>
      <c r="F13609" s="151"/>
    </row>
    <row r="13610" spans="2:6" s="116" customFormat="1" ht="15.75" customHeight="1">
      <c r="B13610" s="121" t="s">
        <v>1942</v>
      </c>
      <c r="C13610" s="118" t="s">
        <v>40</v>
      </c>
      <c r="D13610" s="119" t="s">
        <v>1402</v>
      </c>
      <c r="E13610" s="243" t="s">
        <v>1655</v>
      </c>
      <c r="F13610" s="151"/>
    </row>
    <row r="13611" spans="2:6" s="116" customFormat="1" ht="15.75" customHeight="1">
      <c r="B13611" s="121" t="s">
        <v>1942</v>
      </c>
      <c r="C13611" s="118" t="s">
        <v>40</v>
      </c>
      <c r="D13611" s="119" t="s">
        <v>1402</v>
      </c>
      <c r="E13611" s="243" t="s">
        <v>1655</v>
      </c>
      <c r="F13611" s="151"/>
    </row>
    <row r="13612" spans="2:6" s="116" customFormat="1" ht="15.75" customHeight="1">
      <c r="B13612" s="121" t="s">
        <v>1942</v>
      </c>
      <c r="C13612" s="118" t="s">
        <v>28</v>
      </c>
      <c r="D13612" s="119" t="s">
        <v>1944</v>
      </c>
      <c r="E13612" s="243" t="s">
        <v>1723</v>
      </c>
      <c r="F13612" s="151"/>
    </row>
    <row r="13613" spans="2:6" s="116" customFormat="1" ht="15.75" customHeight="1">
      <c r="B13613" s="121" t="s">
        <v>1942</v>
      </c>
      <c r="C13613" s="118" t="s">
        <v>40</v>
      </c>
      <c r="D13613" s="119" t="s">
        <v>180</v>
      </c>
      <c r="E13613" s="243" t="s">
        <v>1723</v>
      </c>
      <c r="F13613" s="151"/>
    </row>
    <row r="13614" spans="2:6" s="116" customFormat="1" ht="15.75" customHeight="1">
      <c r="B13614" s="121" t="s">
        <v>1942</v>
      </c>
      <c r="C13614" s="118" t="s">
        <v>40</v>
      </c>
      <c r="D13614" s="119" t="s">
        <v>1328</v>
      </c>
      <c r="E13614" s="243" t="s">
        <v>1723</v>
      </c>
      <c r="F13614" s="151"/>
    </row>
    <row r="13615" spans="2:6" s="116" customFormat="1" ht="15.75" customHeight="1">
      <c r="B13615" s="121" t="s">
        <v>1942</v>
      </c>
      <c r="C13615" s="118" t="s">
        <v>1930</v>
      </c>
      <c r="D13615" s="119" t="s">
        <v>1270</v>
      </c>
      <c r="E13615" s="243" t="s">
        <v>1723</v>
      </c>
      <c r="F13615" s="151"/>
    </row>
    <row r="13616" spans="2:6" s="116" customFormat="1" ht="15.75" customHeight="1">
      <c r="B13616" s="121" t="s">
        <v>1942</v>
      </c>
      <c r="C13616" s="118" t="s">
        <v>40</v>
      </c>
      <c r="D13616" s="119" t="s">
        <v>180</v>
      </c>
      <c r="E13616" s="243" t="s">
        <v>1814</v>
      </c>
      <c r="F13616" s="151"/>
    </row>
    <row r="13617" spans="2:6" s="116" customFormat="1" ht="15.75" customHeight="1">
      <c r="B13617" s="121" t="s">
        <v>1942</v>
      </c>
      <c r="C13617" s="118" t="s">
        <v>94</v>
      </c>
      <c r="D13617" s="119" t="s">
        <v>1945</v>
      </c>
      <c r="E13617" s="243" t="s">
        <v>1600</v>
      </c>
      <c r="F13617" s="151"/>
    </row>
    <row r="13618" spans="2:6" s="116" customFormat="1" ht="15.75" customHeight="1">
      <c r="B13618" s="121" t="s">
        <v>1942</v>
      </c>
      <c r="C13618" s="118" t="s">
        <v>40</v>
      </c>
      <c r="D13618" s="119" t="s">
        <v>180</v>
      </c>
      <c r="E13618" s="243" t="s">
        <v>1600</v>
      </c>
      <c r="F13618" s="151"/>
    </row>
    <row r="13619" spans="2:6" s="116" customFormat="1" ht="15.75" customHeight="1">
      <c r="B13619" s="121" t="s">
        <v>1942</v>
      </c>
      <c r="C13619" s="118" t="s">
        <v>392</v>
      </c>
      <c r="D13619" s="119" t="s">
        <v>1115</v>
      </c>
      <c r="E13619" s="243" t="s">
        <v>1600</v>
      </c>
      <c r="F13619" s="151"/>
    </row>
    <row r="13620" spans="2:6" s="116" customFormat="1" ht="15.75" customHeight="1">
      <c r="B13620" s="121" t="s">
        <v>1942</v>
      </c>
      <c r="C13620" s="118" t="s">
        <v>2</v>
      </c>
      <c r="D13620" s="119" t="s">
        <v>182</v>
      </c>
      <c r="E13620" s="243" t="s">
        <v>1600</v>
      </c>
      <c r="F13620" s="151"/>
    </row>
    <row r="13621" spans="2:6" s="116" customFormat="1" ht="15.75" customHeight="1">
      <c r="B13621" s="121" t="s">
        <v>1942</v>
      </c>
      <c r="C13621" s="118" t="s">
        <v>184</v>
      </c>
      <c r="D13621" s="119" t="s">
        <v>2550</v>
      </c>
      <c r="E13621" s="243" t="s">
        <v>1600</v>
      </c>
      <c r="F13621" s="151"/>
    </row>
    <row r="13622" spans="2:6" s="116" customFormat="1" ht="15.75" customHeight="1">
      <c r="B13622" s="276" t="s">
        <v>1946</v>
      </c>
      <c r="C13622" s="118" t="s">
        <v>40</v>
      </c>
      <c r="D13622" s="119" t="s">
        <v>1328</v>
      </c>
      <c r="E13622" s="243" t="s">
        <v>1600</v>
      </c>
      <c r="F13622" s="151"/>
    </row>
    <row r="13623" spans="2:6" s="116" customFormat="1" ht="15.75" customHeight="1">
      <c r="B13623" s="276" t="s">
        <v>1946</v>
      </c>
      <c r="C13623" s="118" t="s">
        <v>155</v>
      </c>
      <c r="D13623" s="119" t="s">
        <v>1110</v>
      </c>
      <c r="E13623" s="243" t="s">
        <v>1600</v>
      </c>
      <c r="F13623" s="151"/>
    </row>
    <row r="13624" spans="2:6" s="116" customFormat="1" ht="15.75" customHeight="1">
      <c r="B13624" s="276" t="s">
        <v>1946</v>
      </c>
      <c r="C13624" s="118" t="s">
        <v>392</v>
      </c>
      <c r="D13624" s="119" t="s">
        <v>1115</v>
      </c>
      <c r="E13624" s="243" t="s">
        <v>1600</v>
      </c>
      <c r="F13624" s="151"/>
    </row>
    <row r="13625" spans="2:6" s="116" customFormat="1" ht="15.75" customHeight="1">
      <c r="B13625" s="276" t="s">
        <v>1946</v>
      </c>
      <c r="C13625" s="118" t="s">
        <v>2</v>
      </c>
      <c r="D13625" s="119" t="s">
        <v>182</v>
      </c>
      <c r="E13625" s="243" t="s">
        <v>1600</v>
      </c>
      <c r="F13625" s="151"/>
    </row>
    <row r="13626" spans="2:6" s="116" customFormat="1" ht="15.75" customHeight="1">
      <c r="B13626" s="276" t="s">
        <v>1946</v>
      </c>
      <c r="C13626" s="118" t="s">
        <v>28</v>
      </c>
      <c r="D13626" s="119" t="s">
        <v>1947</v>
      </c>
      <c r="E13626" s="243" t="s">
        <v>1655</v>
      </c>
      <c r="F13626" s="151"/>
    </row>
    <row r="13627" spans="2:6" s="116" customFormat="1" ht="15.75" customHeight="1">
      <c r="B13627" s="276" t="s">
        <v>1946</v>
      </c>
      <c r="C13627" s="118" t="s">
        <v>1280</v>
      </c>
      <c r="D13627" s="119" t="s">
        <v>1110</v>
      </c>
      <c r="E13627" s="243" t="s">
        <v>1655</v>
      </c>
      <c r="F13627" s="151"/>
    </row>
    <row r="13628" spans="2:6" s="116" customFormat="1" ht="15.75" customHeight="1">
      <c r="B13628" s="276" t="s">
        <v>1946</v>
      </c>
      <c r="C13628" s="118" t="s">
        <v>322</v>
      </c>
      <c r="D13628" s="119" t="s">
        <v>1796</v>
      </c>
      <c r="E13628" s="243" t="s">
        <v>1655</v>
      </c>
      <c r="F13628" s="151"/>
    </row>
    <row r="13629" spans="2:6" s="116" customFormat="1" ht="15.75" customHeight="1">
      <c r="B13629" s="276" t="s">
        <v>1946</v>
      </c>
      <c r="C13629" s="118" t="s">
        <v>2</v>
      </c>
      <c r="D13629" s="119" t="s">
        <v>1380</v>
      </c>
      <c r="E13629" s="243" t="s">
        <v>1655</v>
      </c>
      <c r="F13629" s="151"/>
    </row>
    <row r="13630" spans="2:6" s="116" customFormat="1" ht="15.75" customHeight="1">
      <c r="B13630" s="276" t="s">
        <v>1946</v>
      </c>
      <c r="C13630" s="118" t="s">
        <v>40</v>
      </c>
      <c r="D13630" s="119" t="s">
        <v>180</v>
      </c>
      <c r="E13630" s="243" t="s">
        <v>1655</v>
      </c>
      <c r="F13630" s="151"/>
    </row>
    <row r="13631" spans="2:6" s="116" customFormat="1" ht="15.75" customHeight="1">
      <c r="B13631" s="276" t="s">
        <v>1946</v>
      </c>
      <c r="C13631" s="118" t="s">
        <v>40</v>
      </c>
      <c r="D13631" s="119" t="s">
        <v>1897</v>
      </c>
      <c r="E13631" s="243" t="s">
        <v>1655</v>
      </c>
      <c r="F13631" s="151"/>
    </row>
    <row r="13632" spans="2:6" s="116" customFormat="1" ht="15.75" customHeight="1">
      <c r="B13632" s="276" t="s">
        <v>1946</v>
      </c>
      <c r="C13632" s="118" t="s">
        <v>184</v>
      </c>
      <c r="D13632" s="119" t="s">
        <v>2546</v>
      </c>
      <c r="E13632" s="243" t="s">
        <v>1655</v>
      </c>
      <c r="F13632" s="151"/>
    </row>
    <row r="13633" spans="2:6" s="116" customFormat="1" ht="15.75" customHeight="1">
      <c r="B13633" s="276" t="s">
        <v>1946</v>
      </c>
      <c r="C13633" s="118" t="s">
        <v>28</v>
      </c>
      <c r="D13633" s="119" t="s">
        <v>30</v>
      </c>
      <c r="E13633" s="243" t="s">
        <v>1655</v>
      </c>
      <c r="F13633" s="151"/>
    </row>
    <row r="13634" spans="2:6" s="116" customFormat="1" ht="15.75" customHeight="1">
      <c r="B13634" s="276" t="s">
        <v>1946</v>
      </c>
      <c r="C13634" s="118" t="s">
        <v>184</v>
      </c>
      <c r="D13634" s="119" t="s">
        <v>184</v>
      </c>
      <c r="E13634" s="243" t="s">
        <v>1655</v>
      </c>
      <c r="F13634" s="151"/>
    </row>
    <row r="13635" spans="2:6" s="116" customFormat="1" ht="15.75" customHeight="1">
      <c r="B13635" s="276" t="s">
        <v>1946</v>
      </c>
      <c r="C13635" s="118" t="s">
        <v>18</v>
      </c>
      <c r="D13635" s="119" t="s">
        <v>112</v>
      </c>
      <c r="E13635" s="263" t="s">
        <v>1597</v>
      </c>
      <c r="F13635" s="151"/>
    </row>
    <row r="13636" spans="2:6" s="116" customFormat="1" ht="15.75" customHeight="1">
      <c r="B13636" s="276" t="s">
        <v>1946</v>
      </c>
      <c r="C13636" s="118" t="s">
        <v>40</v>
      </c>
      <c r="D13636" s="119" t="s">
        <v>180</v>
      </c>
      <c r="E13636" s="263" t="s">
        <v>1597</v>
      </c>
      <c r="F13636" s="151"/>
    </row>
    <row r="13637" spans="2:6" s="116" customFormat="1" ht="15.75" customHeight="1">
      <c r="B13637" s="276" t="s">
        <v>1946</v>
      </c>
      <c r="C13637" s="118" t="s">
        <v>40</v>
      </c>
      <c r="D13637" s="119" t="s">
        <v>1328</v>
      </c>
      <c r="E13637" s="263" t="s">
        <v>1597</v>
      </c>
      <c r="F13637" s="151"/>
    </row>
    <row r="13638" spans="2:6" s="116" customFormat="1" ht="15.75" customHeight="1">
      <c r="B13638" s="276" t="s">
        <v>1946</v>
      </c>
      <c r="C13638" s="118" t="s">
        <v>40</v>
      </c>
      <c r="D13638" s="119" t="s">
        <v>180</v>
      </c>
      <c r="E13638" s="263" t="s">
        <v>1597</v>
      </c>
      <c r="F13638" s="151"/>
    </row>
    <row r="13639" spans="2:6" s="116" customFormat="1" ht="15.75" customHeight="1">
      <c r="B13639" s="276" t="s">
        <v>1946</v>
      </c>
      <c r="C13639" s="118" t="s">
        <v>40</v>
      </c>
      <c r="D13639" s="119" t="s">
        <v>1328</v>
      </c>
      <c r="E13639" s="263" t="s">
        <v>1597</v>
      </c>
      <c r="F13639" s="151"/>
    </row>
    <row r="13640" spans="2:6" s="116" customFormat="1" ht="15.75" customHeight="1">
      <c r="B13640" s="276" t="s">
        <v>1946</v>
      </c>
      <c r="C13640" s="118" t="s">
        <v>40</v>
      </c>
      <c r="D13640" s="119" t="s">
        <v>180</v>
      </c>
      <c r="E13640" s="263" t="s">
        <v>1597</v>
      </c>
      <c r="F13640" s="151"/>
    </row>
    <row r="13641" spans="2:6" s="116" customFormat="1" ht="15.75" customHeight="1">
      <c r="B13641" s="276" t="s">
        <v>1946</v>
      </c>
      <c r="C13641" s="118" t="s">
        <v>28</v>
      </c>
      <c r="D13641" s="119" t="s">
        <v>549</v>
      </c>
      <c r="E13641" s="263" t="s">
        <v>1597</v>
      </c>
      <c r="F13641" s="151"/>
    </row>
    <row r="13642" spans="2:6" s="116" customFormat="1" ht="15.75" customHeight="1">
      <c r="B13642" s="276" t="s">
        <v>1946</v>
      </c>
      <c r="C13642" s="118" t="s">
        <v>28</v>
      </c>
      <c r="D13642" s="119" t="s">
        <v>1948</v>
      </c>
      <c r="E13642" s="263" t="s">
        <v>1597</v>
      </c>
      <c r="F13642" s="151"/>
    </row>
    <row r="13643" spans="2:6" s="116" customFormat="1" ht="15.75" customHeight="1">
      <c r="B13643" s="276" t="s">
        <v>1946</v>
      </c>
      <c r="C13643" s="118" t="s">
        <v>40</v>
      </c>
      <c r="D13643" s="119" t="s">
        <v>180</v>
      </c>
      <c r="E13643" s="263" t="s">
        <v>1597</v>
      </c>
      <c r="F13643" s="151"/>
    </row>
    <row r="13644" spans="2:6" s="116" customFormat="1" ht="15.75" customHeight="1">
      <c r="B13644" s="276" t="s">
        <v>1946</v>
      </c>
      <c r="C13644" s="118" t="s">
        <v>956</v>
      </c>
      <c r="D13644" s="119" t="s">
        <v>1821</v>
      </c>
      <c r="E13644" s="263" t="s">
        <v>1597</v>
      </c>
      <c r="F13644" s="151"/>
    </row>
    <row r="13645" spans="2:6" s="116" customFormat="1" ht="15.75" customHeight="1">
      <c r="B13645" s="276" t="s">
        <v>1946</v>
      </c>
      <c r="C13645" s="118" t="s">
        <v>94</v>
      </c>
      <c r="D13645" s="119" t="s">
        <v>1949</v>
      </c>
      <c r="E13645" s="263" t="s">
        <v>1597</v>
      </c>
      <c r="F13645" s="151"/>
    </row>
    <row r="13646" spans="2:6" s="116" customFormat="1" ht="15.75" customHeight="1">
      <c r="B13646" s="121">
        <v>41890</v>
      </c>
      <c r="C13646" s="118" t="s">
        <v>40</v>
      </c>
      <c r="D13646" s="119" t="s">
        <v>180</v>
      </c>
      <c r="E13646" s="243" t="s">
        <v>1597</v>
      </c>
      <c r="F13646" s="151"/>
    </row>
    <row r="13647" spans="2:6" s="116" customFormat="1" ht="15.75" customHeight="1">
      <c r="B13647" s="121">
        <v>41890</v>
      </c>
      <c r="C13647" s="118" t="s">
        <v>28</v>
      </c>
      <c r="D13647" s="119" t="s">
        <v>30</v>
      </c>
      <c r="E13647" s="243" t="s">
        <v>1597</v>
      </c>
      <c r="F13647" s="151"/>
    </row>
    <row r="13648" spans="2:6" s="116" customFormat="1" ht="15.75" customHeight="1">
      <c r="B13648" s="121">
        <v>41890</v>
      </c>
      <c r="C13648" s="118" t="s">
        <v>28</v>
      </c>
      <c r="D13648" s="119" t="s">
        <v>1287</v>
      </c>
      <c r="E13648" s="243" t="s">
        <v>1597</v>
      </c>
      <c r="F13648" s="151"/>
    </row>
    <row r="13649" spans="2:6" s="116" customFormat="1" ht="15.75" customHeight="1">
      <c r="B13649" s="121">
        <v>41890</v>
      </c>
      <c r="C13649" s="118" t="s">
        <v>2</v>
      </c>
      <c r="D13649" s="119" t="s">
        <v>182</v>
      </c>
      <c r="E13649" s="243" t="s">
        <v>1597</v>
      </c>
      <c r="F13649" s="151"/>
    </row>
    <row r="13650" spans="2:6" s="116" customFormat="1" ht="15.75" customHeight="1">
      <c r="B13650" s="121">
        <v>41890</v>
      </c>
      <c r="C13650" s="118" t="s">
        <v>184</v>
      </c>
      <c r="D13650" s="119" t="s">
        <v>62</v>
      </c>
      <c r="E13650" s="243" t="s">
        <v>1597</v>
      </c>
      <c r="F13650" s="151"/>
    </row>
    <row r="13651" spans="2:6" s="116" customFormat="1" ht="15.75" customHeight="1">
      <c r="B13651" s="121">
        <v>41890</v>
      </c>
      <c r="C13651" s="118" t="s">
        <v>2</v>
      </c>
      <c r="D13651" s="119" t="s">
        <v>1950</v>
      </c>
      <c r="E13651" s="243" t="s">
        <v>1597</v>
      </c>
      <c r="F13651" s="151"/>
    </row>
    <row r="13652" spans="2:6" s="116" customFormat="1" ht="15.75" customHeight="1">
      <c r="B13652" s="121">
        <v>41890</v>
      </c>
      <c r="C13652" s="118" t="s">
        <v>28</v>
      </c>
      <c r="D13652" s="119" t="s">
        <v>30</v>
      </c>
      <c r="E13652" s="243" t="s">
        <v>1597</v>
      </c>
      <c r="F13652" s="151"/>
    </row>
    <row r="13653" spans="2:6" s="116" customFormat="1" ht="15.75" customHeight="1">
      <c r="B13653" s="121">
        <v>41890</v>
      </c>
      <c r="C13653" s="118" t="s">
        <v>40</v>
      </c>
      <c r="D13653" s="119" t="s">
        <v>180</v>
      </c>
      <c r="E13653" s="243" t="s">
        <v>1597</v>
      </c>
      <c r="F13653" s="151"/>
    </row>
    <row r="13654" spans="2:6" s="116" customFormat="1" ht="15.75" customHeight="1">
      <c r="B13654" s="121">
        <v>41890</v>
      </c>
      <c r="C13654" s="118" t="s">
        <v>40</v>
      </c>
      <c r="D13654" s="119" t="s">
        <v>1328</v>
      </c>
      <c r="E13654" s="243" t="s">
        <v>1597</v>
      </c>
      <c r="F13654" s="151"/>
    </row>
    <row r="13655" spans="2:6" s="116" customFormat="1" ht="15.75" customHeight="1">
      <c r="B13655" s="121">
        <v>41890</v>
      </c>
      <c r="C13655" s="118" t="s">
        <v>40</v>
      </c>
      <c r="D13655" s="119" t="s">
        <v>1328</v>
      </c>
      <c r="E13655" s="243" t="s">
        <v>1597</v>
      </c>
      <c r="F13655" s="151"/>
    </row>
    <row r="13656" spans="2:6" s="116" customFormat="1" ht="15.75" customHeight="1">
      <c r="B13656" s="121">
        <v>41890</v>
      </c>
      <c r="C13656" s="118" t="s">
        <v>40</v>
      </c>
      <c r="D13656" s="119" t="s">
        <v>1328</v>
      </c>
      <c r="E13656" s="243" t="s">
        <v>1597</v>
      </c>
      <c r="F13656" s="151"/>
    </row>
    <row r="13657" spans="2:6" s="116" customFormat="1" ht="15.75" customHeight="1">
      <c r="B13657" s="121">
        <v>41890</v>
      </c>
      <c r="C13657" s="118" t="s">
        <v>322</v>
      </c>
      <c r="D13657" s="119" t="s">
        <v>1805</v>
      </c>
      <c r="E13657" s="243" t="s">
        <v>1597</v>
      </c>
      <c r="F13657" s="151"/>
    </row>
    <row r="13658" spans="2:6" s="116" customFormat="1" ht="15.75" customHeight="1">
      <c r="B13658" s="121">
        <v>41890</v>
      </c>
      <c r="C13658" s="118" t="s">
        <v>155</v>
      </c>
      <c r="D13658" s="119" t="s">
        <v>1110</v>
      </c>
      <c r="E13658" s="243" t="s">
        <v>1600</v>
      </c>
      <c r="F13658" s="151"/>
    </row>
    <row r="13659" spans="2:6" s="116" customFormat="1" ht="15.75" customHeight="1">
      <c r="B13659" s="121">
        <v>41890</v>
      </c>
      <c r="C13659" s="118" t="s">
        <v>40</v>
      </c>
      <c r="D13659" s="119" t="s">
        <v>1328</v>
      </c>
      <c r="E13659" s="243" t="s">
        <v>1600</v>
      </c>
      <c r="F13659" s="151"/>
    </row>
    <row r="13660" spans="2:6" s="116" customFormat="1" ht="15.75" customHeight="1">
      <c r="B13660" s="121">
        <v>41890</v>
      </c>
      <c r="C13660" s="118" t="s">
        <v>392</v>
      </c>
      <c r="D13660" s="119" t="s">
        <v>1115</v>
      </c>
      <c r="E13660" s="243" t="s">
        <v>1600</v>
      </c>
      <c r="F13660" s="151"/>
    </row>
    <row r="13661" spans="2:6" s="116" customFormat="1" ht="15.75" customHeight="1">
      <c r="B13661" s="121">
        <v>41890</v>
      </c>
      <c r="C13661" s="118" t="s">
        <v>40</v>
      </c>
      <c r="D13661" s="119" t="s">
        <v>180</v>
      </c>
      <c r="E13661" s="243" t="s">
        <v>1600</v>
      </c>
      <c r="F13661" s="151"/>
    </row>
    <row r="13662" spans="2:6" s="116" customFormat="1" ht="15.75" customHeight="1">
      <c r="B13662" s="121">
        <v>41890</v>
      </c>
      <c r="C13662" s="118" t="s">
        <v>28</v>
      </c>
      <c r="D13662" s="119" t="s">
        <v>107</v>
      </c>
      <c r="E13662" s="243" t="s">
        <v>1600</v>
      </c>
      <c r="F13662" s="151"/>
    </row>
    <row r="13663" spans="2:6" s="116" customFormat="1" ht="15.75" customHeight="1">
      <c r="B13663" s="121">
        <v>41890</v>
      </c>
      <c r="C13663" s="118" t="s">
        <v>94</v>
      </c>
      <c r="D13663" s="119" t="s">
        <v>1108</v>
      </c>
      <c r="E13663" s="243" t="s">
        <v>1600</v>
      </c>
      <c r="F13663" s="151"/>
    </row>
    <row r="13664" spans="2:6" s="116" customFormat="1" ht="15.75" customHeight="1">
      <c r="B13664" s="121">
        <v>41890</v>
      </c>
      <c r="C13664" s="118" t="s">
        <v>40</v>
      </c>
      <c r="D13664" s="119" t="s">
        <v>180</v>
      </c>
      <c r="E13664" s="243" t="s">
        <v>1600</v>
      </c>
      <c r="F13664" s="151"/>
    </row>
    <row r="13665" spans="2:6" s="116" customFormat="1" ht="15.75" customHeight="1">
      <c r="B13665" s="121">
        <v>41890</v>
      </c>
      <c r="C13665" s="118" t="s">
        <v>392</v>
      </c>
      <c r="D13665" s="119" t="s">
        <v>1115</v>
      </c>
      <c r="E13665" s="243" t="s">
        <v>1600</v>
      </c>
      <c r="F13665" s="151"/>
    </row>
    <row r="13666" spans="2:6" s="116" customFormat="1" ht="15.75" customHeight="1">
      <c r="B13666" s="121">
        <v>41890</v>
      </c>
      <c r="C13666" s="118" t="s">
        <v>40</v>
      </c>
      <c r="D13666" s="119" t="s">
        <v>1328</v>
      </c>
      <c r="E13666" s="243" t="s">
        <v>1600</v>
      </c>
      <c r="F13666" s="151"/>
    </row>
    <row r="13667" spans="2:6" s="116" customFormat="1" ht="15.75" customHeight="1">
      <c r="B13667" s="121">
        <v>41890</v>
      </c>
      <c r="C13667" s="118" t="s">
        <v>40</v>
      </c>
      <c r="D13667" s="119" t="s">
        <v>180</v>
      </c>
      <c r="E13667" s="243" t="s">
        <v>1655</v>
      </c>
      <c r="F13667" s="151"/>
    </row>
    <row r="13668" spans="2:6" s="116" customFormat="1" ht="15.75" customHeight="1">
      <c r="B13668" s="121">
        <v>41890</v>
      </c>
      <c r="C13668" s="118" t="s">
        <v>40</v>
      </c>
      <c r="D13668" s="119" t="s">
        <v>1328</v>
      </c>
      <c r="E13668" s="243" t="s">
        <v>1655</v>
      </c>
      <c r="F13668" s="151"/>
    </row>
    <row r="13669" spans="2:6" s="116" customFormat="1" ht="15.75" customHeight="1">
      <c r="B13669" s="121">
        <v>41890</v>
      </c>
      <c r="C13669" s="118" t="s">
        <v>66</v>
      </c>
      <c r="D13669" s="119" t="s">
        <v>1845</v>
      </c>
      <c r="E13669" s="243" t="s">
        <v>1655</v>
      </c>
      <c r="F13669" s="151"/>
    </row>
    <row r="13670" spans="2:6" s="116" customFormat="1" ht="15.75" customHeight="1">
      <c r="B13670" s="121">
        <v>41890</v>
      </c>
      <c r="C13670" s="118" t="s">
        <v>322</v>
      </c>
      <c r="D13670" s="119" t="s">
        <v>1931</v>
      </c>
      <c r="E13670" s="243" t="s">
        <v>1655</v>
      </c>
      <c r="F13670" s="151"/>
    </row>
    <row r="13671" spans="2:6" s="116" customFormat="1" ht="15.75" customHeight="1">
      <c r="B13671" s="121">
        <v>41890</v>
      </c>
      <c r="C13671" s="118" t="s">
        <v>28</v>
      </c>
      <c r="D13671" s="119" t="s">
        <v>850</v>
      </c>
      <c r="E13671" s="243" t="s">
        <v>1655</v>
      </c>
      <c r="F13671" s="151"/>
    </row>
    <row r="13672" spans="2:6" s="116" customFormat="1" ht="15.75" customHeight="1">
      <c r="B13672" s="121">
        <v>41890</v>
      </c>
      <c r="C13672" s="118" t="s">
        <v>2</v>
      </c>
      <c r="D13672" s="119" t="s">
        <v>146</v>
      </c>
      <c r="E13672" s="243" t="s">
        <v>1655</v>
      </c>
      <c r="F13672" s="151"/>
    </row>
    <row r="13673" spans="2:6" s="116" customFormat="1" ht="15.75" customHeight="1">
      <c r="B13673" s="121">
        <v>41890</v>
      </c>
      <c r="C13673" s="118" t="s">
        <v>184</v>
      </c>
      <c r="D13673" s="119" t="s">
        <v>2546</v>
      </c>
      <c r="E13673" s="243" t="s">
        <v>1655</v>
      </c>
      <c r="F13673" s="151"/>
    </row>
    <row r="13674" spans="2:6" s="116" customFormat="1" ht="15.75" customHeight="1">
      <c r="B13674" s="121">
        <v>41891</v>
      </c>
      <c r="C13674" s="118" t="s">
        <v>2</v>
      </c>
      <c r="D13674" s="119" t="s">
        <v>1160</v>
      </c>
      <c r="E13674" s="243" t="s">
        <v>1597</v>
      </c>
      <c r="F13674" s="151"/>
    </row>
    <row r="13675" spans="2:6" s="116" customFormat="1" ht="15.75" customHeight="1">
      <c r="B13675" s="121">
        <v>41891</v>
      </c>
      <c r="C13675" s="118" t="s">
        <v>40</v>
      </c>
      <c r="D13675" s="119" t="s">
        <v>180</v>
      </c>
      <c r="E13675" s="243" t="s">
        <v>1597</v>
      </c>
      <c r="F13675" s="151"/>
    </row>
    <row r="13676" spans="2:6" s="116" customFormat="1" ht="15.75" customHeight="1">
      <c r="B13676" s="121">
        <v>41891</v>
      </c>
      <c r="C13676" s="118" t="s">
        <v>2</v>
      </c>
      <c r="D13676" s="119" t="s">
        <v>1160</v>
      </c>
      <c r="E13676" s="243" t="s">
        <v>1597</v>
      </c>
      <c r="F13676" s="151"/>
    </row>
    <row r="13677" spans="2:6" s="116" customFormat="1" ht="15.75" customHeight="1">
      <c r="B13677" s="121">
        <v>41891</v>
      </c>
      <c r="C13677" s="118" t="s">
        <v>322</v>
      </c>
      <c r="D13677" s="119" t="s">
        <v>1838</v>
      </c>
      <c r="E13677" s="243" t="s">
        <v>1597</v>
      </c>
      <c r="F13677" s="151"/>
    </row>
    <row r="13678" spans="2:6" s="116" customFormat="1" ht="15.75" customHeight="1">
      <c r="B13678" s="121">
        <v>41891</v>
      </c>
      <c r="C13678" s="118" t="s">
        <v>28</v>
      </c>
      <c r="D13678" s="119" t="s">
        <v>1951</v>
      </c>
      <c r="E13678" s="243" t="s">
        <v>1597</v>
      </c>
      <c r="F13678" s="151"/>
    </row>
    <row r="13679" spans="2:6" s="116" customFormat="1" ht="15.75" customHeight="1">
      <c r="B13679" s="121">
        <v>41891</v>
      </c>
      <c r="C13679" s="118" t="s">
        <v>40</v>
      </c>
      <c r="D13679" s="119" t="s">
        <v>1328</v>
      </c>
      <c r="E13679" s="243" t="s">
        <v>1597</v>
      </c>
      <c r="F13679" s="151"/>
    </row>
    <row r="13680" spans="2:6" s="116" customFormat="1" ht="15.75" customHeight="1">
      <c r="B13680" s="121">
        <v>41891</v>
      </c>
      <c r="C13680" s="118" t="s">
        <v>40</v>
      </c>
      <c r="D13680" s="119" t="s">
        <v>180</v>
      </c>
      <c r="E13680" s="243" t="s">
        <v>1597</v>
      </c>
      <c r="F13680" s="151"/>
    </row>
    <row r="13681" spans="2:6" s="116" customFormat="1" ht="15.75" customHeight="1">
      <c r="B13681" s="121">
        <v>41891</v>
      </c>
      <c r="C13681" s="118" t="s">
        <v>184</v>
      </c>
      <c r="D13681" s="119" t="s">
        <v>2546</v>
      </c>
      <c r="E13681" s="243" t="s">
        <v>1597</v>
      </c>
      <c r="F13681" s="151"/>
    </row>
    <row r="13682" spans="2:6" s="116" customFormat="1" ht="15.75" customHeight="1">
      <c r="B13682" s="121">
        <v>41891</v>
      </c>
      <c r="C13682" s="118" t="s">
        <v>40</v>
      </c>
      <c r="D13682" s="119" t="s">
        <v>180</v>
      </c>
      <c r="E13682" s="243" t="s">
        <v>1597</v>
      </c>
      <c r="F13682" s="151"/>
    </row>
    <row r="13683" spans="2:6" s="116" customFormat="1" ht="15.75" customHeight="1">
      <c r="B13683" s="121">
        <v>41891</v>
      </c>
      <c r="C13683" s="118" t="s">
        <v>94</v>
      </c>
      <c r="D13683" s="119" t="s">
        <v>1316</v>
      </c>
      <c r="E13683" s="243" t="s">
        <v>1597</v>
      </c>
      <c r="F13683" s="151"/>
    </row>
    <row r="13684" spans="2:6" s="116" customFormat="1" ht="15.75" customHeight="1">
      <c r="B13684" s="121">
        <v>41891</v>
      </c>
      <c r="C13684" s="118" t="s">
        <v>2</v>
      </c>
      <c r="D13684" s="119" t="s">
        <v>1380</v>
      </c>
      <c r="E13684" s="243" t="s">
        <v>1597</v>
      </c>
      <c r="F13684" s="151"/>
    </row>
    <row r="13685" spans="2:6" s="116" customFormat="1" ht="15.75" customHeight="1">
      <c r="B13685" s="121">
        <v>41891</v>
      </c>
      <c r="C13685" s="118" t="s">
        <v>40</v>
      </c>
      <c r="D13685" s="119" t="s">
        <v>180</v>
      </c>
      <c r="E13685" s="243" t="s">
        <v>1597</v>
      </c>
      <c r="F13685" s="151"/>
    </row>
    <row r="13686" spans="2:6" s="116" customFormat="1" ht="15.75" customHeight="1">
      <c r="B13686" s="121">
        <v>41891</v>
      </c>
      <c r="C13686" s="118" t="s">
        <v>956</v>
      </c>
      <c r="D13686" s="119" t="s">
        <v>1821</v>
      </c>
      <c r="E13686" s="243" t="s">
        <v>1597</v>
      </c>
      <c r="F13686" s="151"/>
    </row>
    <row r="13687" spans="2:6" s="116" customFormat="1" ht="15.75" customHeight="1">
      <c r="B13687" s="121">
        <v>41891</v>
      </c>
      <c r="C13687" s="118" t="s">
        <v>28</v>
      </c>
      <c r="D13687" s="119" t="s">
        <v>1857</v>
      </c>
      <c r="E13687" s="243" t="s">
        <v>1597</v>
      </c>
      <c r="F13687" s="151"/>
    </row>
    <row r="13688" spans="2:6" s="116" customFormat="1" ht="15.75" customHeight="1">
      <c r="B13688" s="121">
        <v>41891</v>
      </c>
      <c r="C13688" s="118" t="s">
        <v>28</v>
      </c>
      <c r="D13688" s="119" t="s">
        <v>549</v>
      </c>
      <c r="E13688" s="243" t="s">
        <v>1597</v>
      </c>
      <c r="F13688" s="151"/>
    </row>
    <row r="13689" spans="2:6" s="116" customFormat="1" ht="15.75" customHeight="1">
      <c r="B13689" s="121">
        <v>41891</v>
      </c>
      <c r="C13689" s="118" t="s">
        <v>28</v>
      </c>
      <c r="D13689" s="119" t="s">
        <v>1187</v>
      </c>
      <c r="E13689" s="243" t="s">
        <v>1655</v>
      </c>
      <c r="F13689" s="151"/>
    </row>
    <row r="13690" spans="2:6" s="116" customFormat="1" ht="15.75" customHeight="1">
      <c r="B13690" s="121">
        <v>41891</v>
      </c>
      <c r="C13690" s="118" t="s">
        <v>184</v>
      </c>
      <c r="D13690" s="119" t="s">
        <v>2550</v>
      </c>
      <c r="E13690" s="243" t="s">
        <v>1655</v>
      </c>
      <c r="F13690" s="151"/>
    </row>
    <row r="13691" spans="2:6" s="116" customFormat="1" ht="15.75" customHeight="1">
      <c r="B13691" s="121">
        <v>41891</v>
      </c>
      <c r="C13691" s="118" t="s">
        <v>40</v>
      </c>
      <c r="D13691" s="119" t="s">
        <v>180</v>
      </c>
      <c r="E13691" s="243" t="s">
        <v>1655</v>
      </c>
      <c r="F13691" s="151"/>
    </row>
    <row r="13692" spans="2:6" s="116" customFormat="1" ht="15.75" customHeight="1">
      <c r="B13692" s="121">
        <v>41891</v>
      </c>
      <c r="C13692" s="118" t="s">
        <v>40</v>
      </c>
      <c r="D13692" s="119" t="s">
        <v>1328</v>
      </c>
      <c r="E13692" s="243" t="s">
        <v>1655</v>
      </c>
      <c r="F13692" s="151"/>
    </row>
    <row r="13693" spans="2:6" s="116" customFormat="1" ht="15.75" customHeight="1">
      <c r="B13693" s="121">
        <v>41891</v>
      </c>
      <c r="C13693" s="118" t="s">
        <v>2</v>
      </c>
      <c r="D13693" s="119" t="s">
        <v>1160</v>
      </c>
      <c r="E13693" s="243" t="s">
        <v>1655</v>
      </c>
      <c r="F13693" s="151"/>
    </row>
    <row r="13694" spans="2:6" s="116" customFormat="1" ht="15.75" customHeight="1">
      <c r="B13694" s="121">
        <v>41891</v>
      </c>
      <c r="C13694" s="118" t="s">
        <v>40</v>
      </c>
      <c r="D13694" s="119" t="s">
        <v>180</v>
      </c>
      <c r="E13694" s="243" t="s">
        <v>1655</v>
      </c>
      <c r="F13694" s="151"/>
    </row>
    <row r="13695" spans="2:6" s="116" customFormat="1" ht="15.75" customHeight="1">
      <c r="B13695" s="121">
        <v>41891</v>
      </c>
      <c r="C13695" s="118" t="s">
        <v>40</v>
      </c>
      <c r="D13695" s="119" t="s">
        <v>1328</v>
      </c>
      <c r="E13695" s="243" t="s">
        <v>1655</v>
      </c>
      <c r="F13695" s="151"/>
    </row>
    <row r="13696" spans="2:6" s="116" customFormat="1" ht="15.75" customHeight="1">
      <c r="B13696" s="121">
        <v>41891</v>
      </c>
      <c r="C13696" s="118" t="s">
        <v>40</v>
      </c>
      <c r="D13696" s="119" t="s">
        <v>180</v>
      </c>
      <c r="E13696" s="243" t="s">
        <v>1655</v>
      </c>
      <c r="F13696" s="151"/>
    </row>
    <row r="13697" spans="2:6" s="116" customFormat="1" ht="15.75" customHeight="1">
      <c r="B13697" s="121">
        <v>41891</v>
      </c>
      <c r="C13697" s="118" t="s">
        <v>956</v>
      </c>
      <c r="D13697" s="119" t="s">
        <v>1821</v>
      </c>
      <c r="E13697" s="243" t="s">
        <v>1655</v>
      </c>
      <c r="F13697" s="151"/>
    </row>
    <row r="13698" spans="2:6" s="116" customFormat="1" ht="15.75" customHeight="1">
      <c r="B13698" s="121">
        <v>41891</v>
      </c>
      <c r="C13698" s="118" t="s">
        <v>28</v>
      </c>
      <c r="D13698" s="119" t="s">
        <v>1187</v>
      </c>
      <c r="E13698" s="243" t="s">
        <v>1655</v>
      </c>
      <c r="F13698" s="151"/>
    </row>
    <row r="13699" spans="2:6" s="116" customFormat="1" ht="15.75" customHeight="1">
      <c r="B13699" s="121">
        <v>41891</v>
      </c>
      <c r="C13699" s="118" t="s">
        <v>322</v>
      </c>
      <c r="D13699" s="119" t="s">
        <v>1796</v>
      </c>
      <c r="E13699" s="243" t="s">
        <v>1600</v>
      </c>
      <c r="F13699" s="151"/>
    </row>
    <row r="13700" spans="2:6" s="116" customFormat="1" ht="15.75" customHeight="1">
      <c r="B13700" s="121">
        <v>41891</v>
      </c>
      <c r="C13700" s="118" t="s">
        <v>94</v>
      </c>
      <c r="D13700" s="119" t="s">
        <v>1108</v>
      </c>
      <c r="E13700" s="243" t="s">
        <v>1600</v>
      </c>
      <c r="F13700" s="151"/>
    </row>
    <row r="13701" spans="2:6" s="116" customFormat="1" ht="15.75" customHeight="1">
      <c r="B13701" s="121">
        <v>41891</v>
      </c>
      <c r="C13701" s="118" t="s">
        <v>184</v>
      </c>
      <c r="D13701" s="119" t="s">
        <v>2550</v>
      </c>
      <c r="E13701" s="243" t="s">
        <v>1600</v>
      </c>
      <c r="F13701" s="151"/>
    </row>
    <row r="13702" spans="2:6" s="116" customFormat="1" ht="15.75" customHeight="1">
      <c r="B13702" s="121">
        <v>41891</v>
      </c>
      <c r="C13702" s="118" t="s">
        <v>40</v>
      </c>
      <c r="D13702" s="119" t="s">
        <v>180</v>
      </c>
      <c r="E13702" s="243" t="s">
        <v>1600</v>
      </c>
      <c r="F13702" s="151"/>
    </row>
    <row r="13703" spans="2:6" s="116" customFormat="1" ht="15.75" customHeight="1">
      <c r="B13703" s="121">
        <v>41891</v>
      </c>
      <c r="C13703" s="118" t="s">
        <v>40</v>
      </c>
      <c r="D13703" s="119" t="s">
        <v>180</v>
      </c>
      <c r="E13703" s="243" t="s">
        <v>1600</v>
      </c>
      <c r="F13703" s="151"/>
    </row>
    <row r="13704" spans="2:6" s="116" customFormat="1" ht="15.75" customHeight="1">
      <c r="B13704" s="121">
        <v>41891</v>
      </c>
      <c r="C13704" s="118" t="s">
        <v>94</v>
      </c>
      <c r="D13704" s="119" t="s">
        <v>1108</v>
      </c>
      <c r="E13704" s="243" t="s">
        <v>1600</v>
      </c>
      <c r="F13704" s="151"/>
    </row>
    <row r="13705" spans="2:6" s="116" customFormat="1" ht="15.75" customHeight="1">
      <c r="B13705" s="121">
        <v>41891</v>
      </c>
      <c r="C13705" s="118" t="s">
        <v>28</v>
      </c>
      <c r="D13705" s="119" t="s">
        <v>107</v>
      </c>
      <c r="E13705" s="243" t="s">
        <v>1600</v>
      </c>
      <c r="F13705" s="151"/>
    </row>
    <row r="13706" spans="2:6" s="116" customFormat="1" ht="15.75" customHeight="1">
      <c r="B13706" s="121" t="s">
        <v>1952</v>
      </c>
      <c r="C13706" s="118" t="s">
        <v>40</v>
      </c>
      <c r="D13706" s="119" t="s">
        <v>180</v>
      </c>
      <c r="E13706" s="243" t="s">
        <v>1655</v>
      </c>
      <c r="F13706" s="151"/>
    </row>
    <row r="13707" spans="2:6" s="116" customFormat="1" ht="15.75" customHeight="1">
      <c r="B13707" s="121" t="s">
        <v>1952</v>
      </c>
      <c r="C13707" s="118" t="s">
        <v>28</v>
      </c>
      <c r="D13707" s="119" t="s">
        <v>30</v>
      </c>
      <c r="E13707" s="243" t="s">
        <v>1655</v>
      </c>
      <c r="F13707" s="151"/>
    </row>
    <row r="13708" spans="2:6" s="116" customFormat="1" ht="15.75" customHeight="1">
      <c r="B13708" s="121" t="s">
        <v>1952</v>
      </c>
      <c r="C13708" s="118" t="s">
        <v>28</v>
      </c>
      <c r="D13708" s="119" t="s">
        <v>1187</v>
      </c>
      <c r="E13708" s="243" t="s">
        <v>1655</v>
      </c>
      <c r="F13708" s="151"/>
    </row>
    <row r="13709" spans="2:6" s="116" customFormat="1" ht="15.75" customHeight="1">
      <c r="B13709" s="121" t="s">
        <v>1952</v>
      </c>
      <c r="C13709" s="118" t="s">
        <v>40</v>
      </c>
      <c r="D13709" s="119" t="s">
        <v>1328</v>
      </c>
      <c r="E13709" s="243" t="s">
        <v>1655</v>
      </c>
      <c r="F13709" s="151"/>
    </row>
    <row r="13710" spans="2:6" s="116" customFormat="1" ht="15.75" customHeight="1">
      <c r="B13710" s="121" t="s">
        <v>1952</v>
      </c>
      <c r="C13710" s="118" t="s">
        <v>40</v>
      </c>
      <c r="D13710" s="119" t="s">
        <v>180</v>
      </c>
      <c r="E13710" s="243" t="s">
        <v>1655</v>
      </c>
      <c r="F13710" s="151"/>
    </row>
    <row r="13711" spans="2:6" s="116" customFormat="1" ht="15.75" customHeight="1">
      <c r="B13711" s="121" t="s">
        <v>1952</v>
      </c>
      <c r="C13711" s="118" t="s">
        <v>2</v>
      </c>
      <c r="D13711" s="119" t="s">
        <v>182</v>
      </c>
      <c r="E13711" s="243" t="s">
        <v>1655</v>
      </c>
      <c r="F13711" s="151"/>
    </row>
    <row r="13712" spans="2:6" s="116" customFormat="1" ht="15.75" customHeight="1">
      <c r="B13712" s="121" t="s">
        <v>1952</v>
      </c>
      <c r="C13712" s="118" t="s">
        <v>94</v>
      </c>
      <c r="D13712" s="119" t="s">
        <v>1108</v>
      </c>
      <c r="E13712" s="243" t="s">
        <v>1655</v>
      </c>
      <c r="F13712" s="151"/>
    </row>
    <row r="13713" spans="2:6" s="116" customFormat="1" ht="15.75" customHeight="1">
      <c r="B13713" s="121" t="s">
        <v>1952</v>
      </c>
      <c r="C13713" s="118" t="s">
        <v>155</v>
      </c>
      <c r="D13713" s="119" t="s">
        <v>1503</v>
      </c>
      <c r="E13713" s="243" t="s">
        <v>1655</v>
      </c>
      <c r="F13713" s="151"/>
    </row>
    <row r="13714" spans="2:6" s="116" customFormat="1" ht="15.75" customHeight="1">
      <c r="B13714" s="121" t="s">
        <v>1952</v>
      </c>
      <c r="C13714" s="118" t="s">
        <v>184</v>
      </c>
      <c r="D13714" s="119" t="s">
        <v>2545</v>
      </c>
      <c r="E13714" s="243" t="s">
        <v>1655</v>
      </c>
      <c r="F13714" s="151"/>
    </row>
    <row r="13715" spans="2:6" s="116" customFormat="1" ht="15.75" customHeight="1">
      <c r="B13715" s="121" t="s">
        <v>1952</v>
      </c>
      <c r="C13715" s="118" t="s">
        <v>28</v>
      </c>
      <c r="D13715" s="119" t="s">
        <v>107</v>
      </c>
      <c r="E13715" s="243" t="s">
        <v>1655</v>
      </c>
      <c r="F13715" s="151"/>
    </row>
    <row r="13716" spans="2:6" s="116" customFormat="1" ht="15.75" customHeight="1">
      <c r="B13716" s="121" t="s">
        <v>1952</v>
      </c>
      <c r="C13716" s="118" t="s">
        <v>40</v>
      </c>
      <c r="D13716" s="119" t="s">
        <v>180</v>
      </c>
      <c r="E13716" s="243" t="s">
        <v>1600</v>
      </c>
      <c r="F13716" s="151"/>
    </row>
    <row r="13717" spans="2:6" s="116" customFormat="1" ht="15.75" customHeight="1">
      <c r="B13717" s="121" t="s">
        <v>1952</v>
      </c>
      <c r="C13717" s="118" t="s">
        <v>40</v>
      </c>
      <c r="D13717" s="119" t="s">
        <v>180</v>
      </c>
      <c r="E13717" s="263" t="s">
        <v>1953</v>
      </c>
      <c r="F13717" s="151"/>
    </row>
    <row r="13718" spans="2:6" s="116" customFormat="1" ht="15.75" customHeight="1">
      <c r="B13718" s="121" t="s">
        <v>1952</v>
      </c>
      <c r="C13718" s="118" t="s">
        <v>40</v>
      </c>
      <c r="D13718" s="119" t="s">
        <v>1328</v>
      </c>
      <c r="E13718" s="243" t="s">
        <v>1607</v>
      </c>
      <c r="F13718" s="151"/>
    </row>
    <row r="13719" spans="2:6" s="116" customFormat="1" ht="15.75" customHeight="1">
      <c r="B13719" s="121" t="s">
        <v>1952</v>
      </c>
      <c r="C13719" s="118" t="s">
        <v>28</v>
      </c>
      <c r="D13719" s="119" t="s">
        <v>1118</v>
      </c>
      <c r="E13719" s="243" t="s">
        <v>1607</v>
      </c>
      <c r="F13719" s="151"/>
    </row>
    <row r="13720" spans="2:6" s="116" customFormat="1" ht="15.75" customHeight="1">
      <c r="B13720" s="121" t="s">
        <v>1952</v>
      </c>
      <c r="C13720" s="118" t="s">
        <v>28</v>
      </c>
      <c r="D13720" s="119" t="s">
        <v>107</v>
      </c>
      <c r="E13720" s="243" t="s">
        <v>1607</v>
      </c>
      <c r="F13720" s="151"/>
    </row>
    <row r="13721" spans="2:6" s="116" customFormat="1" ht="15.75" customHeight="1">
      <c r="B13721" s="121" t="s">
        <v>1952</v>
      </c>
      <c r="C13721" s="118" t="s">
        <v>322</v>
      </c>
      <c r="D13721" s="119" t="s">
        <v>1796</v>
      </c>
      <c r="E13721" s="243" t="s">
        <v>1607</v>
      </c>
      <c r="F13721" s="151"/>
    </row>
    <row r="13722" spans="2:6" s="116" customFormat="1" ht="15.75" customHeight="1">
      <c r="B13722" s="121" t="s">
        <v>1952</v>
      </c>
      <c r="C13722" s="118" t="s">
        <v>40</v>
      </c>
      <c r="D13722" s="119" t="s">
        <v>180</v>
      </c>
      <c r="E13722" s="243" t="s">
        <v>1607</v>
      </c>
      <c r="F13722" s="151"/>
    </row>
    <row r="13723" spans="2:6" s="116" customFormat="1" ht="15.75" customHeight="1">
      <c r="B13723" s="121" t="s">
        <v>1952</v>
      </c>
      <c r="C13723" s="118" t="s">
        <v>40</v>
      </c>
      <c r="D13723" s="119" t="s">
        <v>180</v>
      </c>
      <c r="E13723" s="243" t="s">
        <v>1607</v>
      </c>
      <c r="F13723" s="151"/>
    </row>
    <row r="13724" spans="2:6" s="116" customFormat="1" ht="15.75" customHeight="1">
      <c r="B13724" s="121" t="s">
        <v>1952</v>
      </c>
      <c r="C13724" s="118" t="s">
        <v>40</v>
      </c>
      <c r="D13724" s="119" t="s">
        <v>180</v>
      </c>
      <c r="E13724" s="243" t="s">
        <v>1607</v>
      </c>
      <c r="F13724" s="151"/>
    </row>
    <row r="13725" spans="2:6" s="116" customFormat="1" ht="15.75" customHeight="1">
      <c r="B13725" s="121" t="s">
        <v>1952</v>
      </c>
      <c r="C13725" s="118" t="s">
        <v>28</v>
      </c>
      <c r="D13725" s="119" t="s">
        <v>107</v>
      </c>
      <c r="E13725" s="243" t="s">
        <v>1607</v>
      </c>
      <c r="F13725" s="151"/>
    </row>
    <row r="13726" spans="2:6" s="116" customFormat="1" ht="15.75" customHeight="1">
      <c r="B13726" s="276" t="s">
        <v>1954</v>
      </c>
      <c r="C13726" s="118" t="s">
        <v>1955</v>
      </c>
      <c r="D13726" s="119" t="s">
        <v>1270</v>
      </c>
      <c r="E13726" s="243" t="s">
        <v>1607</v>
      </c>
      <c r="F13726" s="151"/>
    </row>
    <row r="13727" spans="2:6" s="116" customFormat="1" ht="15.75" customHeight="1">
      <c r="B13727" s="276" t="s">
        <v>1954</v>
      </c>
      <c r="C13727" s="118" t="s">
        <v>40</v>
      </c>
      <c r="D13727" s="119" t="s">
        <v>180</v>
      </c>
      <c r="E13727" s="243" t="s">
        <v>1607</v>
      </c>
      <c r="F13727" s="151"/>
    </row>
    <row r="13728" spans="2:6" s="116" customFormat="1" ht="15.75" customHeight="1">
      <c r="B13728" s="276" t="s">
        <v>1954</v>
      </c>
      <c r="C13728" s="118" t="s">
        <v>956</v>
      </c>
      <c r="D13728" s="119" t="s">
        <v>1821</v>
      </c>
      <c r="E13728" s="243" t="s">
        <v>1607</v>
      </c>
      <c r="F13728" s="151"/>
    </row>
    <row r="13729" spans="2:6" s="116" customFormat="1" ht="15.75" customHeight="1">
      <c r="B13729" s="276" t="s">
        <v>1954</v>
      </c>
      <c r="C13729" s="118" t="s">
        <v>40</v>
      </c>
      <c r="D13729" s="119" t="s">
        <v>180</v>
      </c>
      <c r="E13729" s="243" t="s">
        <v>1607</v>
      </c>
      <c r="F13729" s="151"/>
    </row>
    <row r="13730" spans="2:6" s="116" customFormat="1" ht="15.75" customHeight="1">
      <c r="B13730" s="276" t="s">
        <v>1954</v>
      </c>
      <c r="C13730" s="118" t="s">
        <v>40</v>
      </c>
      <c r="D13730" s="119" t="s">
        <v>1328</v>
      </c>
      <c r="E13730" s="243" t="s">
        <v>1607</v>
      </c>
      <c r="F13730" s="151"/>
    </row>
    <row r="13731" spans="2:6" s="116" customFormat="1" ht="15.75" customHeight="1">
      <c r="B13731" s="276" t="s">
        <v>1954</v>
      </c>
      <c r="C13731" s="118" t="s">
        <v>94</v>
      </c>
      <c r="D13731" s="119" t="s">
        <v>1222</v>
      </c>
      <c r="E13731" s="243" t="s">
        <v>1607</v>
      </c>
      <c r="F13731" s="151"/>
    </row>
    <row r="13732" spans="2:6" s="116" customFormat="1" ht="15.75" customHeight="1">
      <c r="B13732" s="276" t="s">
        <v>1954</v>
      </c>
      <c r="C13732" s="118" t="s">
        <v>40</v>
      </c>
      <c r="D13732" s="119" t="s">
        <v>180</v>
      </c>
      <c r="E13732" s="243" t="s">
        <v>1607</v>
      </c>
      <c r="F13732" s="151"/>
    </row>
    <row r="13733" spans="2:6" s="116" customFormat="1" ht="15.75" customHeight="1">
      <c r="B13733" s="276" t="s">
        <v>1954</v>
      </c>
      <c r="C13733" s="118" t="s">
        <v>40</v>
      </c>
      <c r="D13733" s="119" t="s">
        <v>1328</v>
      </c>
      <c r="E13733" s="243" t="s">
        <v>1607</v>
      </c>
      <c r="F13733" s="151"/>
    </row>
    <row r="13734" spans="2:6" s="116" customFormat="1" ht="15.75" customHeight="1">
      <c r="B13734" s="276" t="s">
        <v>1954</v>
      </c>
      <c r="C13734" s="118" t="s">
        <v>40</v>
      </c>
      <c r="D13734" s="119" t="s">
        <v>180</v>
      </c>
      <c r="E13734" s="243" t="s">
        <v>1607</v>
      </c>
      <c r="F13734" s="151"/>
    </row>
    <row r="13735" spans="2:6" s="116" customFormat="1" ht="15.75" customHeight="1">
      <c r="B13735" s="276" t="s">
        <v>1954</v>
      </c>
      <c r="C13735" s="118" t="s">
        <v>2</v>
      </c>
      <c r="D13735" s="119" t="s">
        <v>1378</v>
      </c>
      <c r="E13735" s="243" t="s">
        <v>1607</v>
      </c>
      <c r="F13735" s="151"/>
    </row>
    <row r="13736" spans="2:6" s="116" customFormat="1" ht="15.75" customHeight="1">
      <c r="B13736" s="276" t="s">
        <v>1954</v>
      </c>
      <c r="C13736" s="118" t="s">
        <v>18</v>
      </c>
      <c r="D13736" s="119" t="s">
        <v>112</v>
      </c>
      <c r="E13736" s="243" t="s">
        <v>1607</v>
      </c>
      <c r="F13736" s="151"/>
    </row>
    <row r="13737" spans="2:6" s="116" customFormat="1" ht="15.75" customHeight="1">
      <c r="B13737" s="276" t="s">
        <v>1954</v>
      </c>
      <c r="C13737" s="118" t="s">
        <v>184</v>
      </c>
      <c r="D13737" s="119" t="s">
        <v>62</v>
      </c>
      <c r="E13737" s="243" t="s">
        <v>1607</v>
      </c>
      <c r="F13737" s="151"/>
    </row>
    <row r="13738" spans="2:6" s="116" customFormat="1" ht="15.75" customHeight="1">
      <c r="B13738" s="276" t="s">
        <v>1954</v>
      </c>
      <c r="C13738" s="118" t="s">
        <v>184</v>
      </c>
      <c r="D13738" s="119" t="s">
        <v>2566</v>
      </c>
      <c r="E13738" s="243" t="s">
        <v>1655</v>
      </c>
      <c r="F13738" s="151"/>
    </row>
    <row r="13739" spans="2:6" s="116" customFormat="1" ht="15.75" customHeight="1">
      <c r="B13739" s="276" t="s">
        <v>1954</v>
      </c>
      <c r="C13739" s="118" t="s">
        <v>28</v>
      </c>
      <c r="D13739" s="119" t="s">
        <v>1187</v>
      </c>
      <c r="E13739" s="243" t="s">
        <v>1655</v>
      </c>
      <c r="F13739" s="151"/>
    </row>
    <row r="13740" spans="2:6" s="116" customFormat="1" ht="15.75" customHeight="1">
      <c r="B13740" s="276" t="s">
        <v>1954</v>
      </c>
      <c r="C13740" s="118" t="s">
        <v>40</v>
      </c>
      <c r="D13740" s="119" t="s">
        <v>180</v>
      </c>
      <c r="E13740" s="243" t="s">
        <v>1655</v>
      </c>
      <c r="F13740" s="151"/>
    </row>
    <row r="13741" spans="2:6" s="116" customFormat="1" ht="15.75" customHeight="1">
      <c r="B13741" s="276" t="s">
        <v>1954</v>
      </c>
      <c r="C13741" s="118" t="s">
        <v>1955</v>
      </c>
      <c r="D13741" s="119" t="s">
        <v>1956</v>
      </c>
      <c r="E13741" s="243" t="s">
        <v>1655</v>
      </c>
      <c r="F13741" s="151"/>
    </row>
    <row r="13742" spans="2:6" s="116" customFormat="1" ht="15.75" customHeight="1">
      <c r="B13742" s="276" t="s">
        <v>1954</v>
      </c>
      <c r="C13742" s="118" t="s">
        <v>2</v>
      </c>
      <c r="D13742" s="119" t="s">
        <v>182</v>
      </c>
      <c r="E13742" s="243" t="s">
        <v>1600</v>
      </c>
      <c r="F13742" s="151"/>
    </row>
    <row r="13743" spans="2:6" s="116" customFormat="1" ht="15.75" customHeight="1">
      <c r="B13743" s="276" t="s">
        <v>1954</v>
      </c>
      <c r="C13743" s="118" t="s">
        <v>40</v>
      </c>
      <c r="D13743" s="119" t="s">
        <v>180</v>
      </c>
      <c r="E13743" s="243" t="s">
        <v>1600</v>
      </c>
      <c r="F13743" s="151"/>
    </row>
    <row r="13744" spans="2:6" s="116" customFormat="1" ht="15.75" customHeight="1">
      <c r="B13744" s="276" t="s">
        <v>1954</v>
      </c>
      <c r="C13744" s="118" t="s">
        <v>40</v>
      </c>
      <c r="D13744" s="119" t="s">
        <v>1402</v>
      </c>
      <c r="E13744" s="243" t="s">
        <v>1655</v>
      </c>
      <c r="F13744" s="151"/>
    </row>
    <row r="13745" spans="2:6" s="116" customFormat="1" ht="15.75" customHeight="1">
      <c r="B13745" s="276" t="s">
        <v>1954</v>
      </c>
      <c r="C13745" s="118" t="s">
        <v>1154</v>
      </c>
      <c r="D13745" s="119" t="s">
        <v>1328</v>
      </c>
      <c r="E13745" s="243" t="s">
        <v>1655</v>
      </c>
      <c r="F13745" s="151"/>
    </row>
    <row r="13746" spans="2:6" s="116" customFormat="1" ht="15.75" customHeight="1">
      <c r="B13746" s="276" t="s">
        <v>1957</v>
      </c>
      <c r="C13746" s="118" t="s">
        <v>40</v>
      </c>
      <c r="D13746" s="119" t="s">
        <v>180</v>
      </c>
      <c r="E13746" s="243" t="s">
        <v>1607</v>
      </c>
      <c r="F13746" s="151"/>
    </row>
    <row r="13747" spans="2:6" s="116" customFormat="1" ht="15.75" customHeight="1">
      <c r="B13747" s="276" t="s">
        <v>1957</v>
      </c>
      <c r="C13747" s="118" t="s">
        <v>392</v>
      </c>
      <c r="D13747" s="119" t="s">
        <v>1115</v>
      </c>
      <c r="E13747" s="243" t="s">
        <v>1607</v>
      </c>
      <c r="F13747" s="151"/>
    </row>
    <row r="13748" spans="2:6" s="116" customFormat="1" ht="15.75" customHeight="1">
      <c r="B13748" s="276" t="s">
        <v>1957</v>
      </c>
      <c r="C13748" s="118" t="s">
        <v>40</v>
      </c>
      <c r="D13748" s="119" t="s">
        <v>180</v>
      </c>
      <c r="E13748" s="243" t="s">
        <v>1607</v>
      </c>
      <c r="F13748" s="151"/>
    </row>
    <row r="13749" spans="2:6" s="116" customFormat="1" ht="15.75" customHeight="1">
      <c r="B13749" s="276" t="s">
        <v>1957</v>
      </c>
      <c r="C13749" s="118" t="s">
        <v>40</v>
      </c>
      <c r="D13749" s="119" t="s">
        <v>1328</v>
      </c>
      <c r="E13749" s="243" t="s">
        <v>1607</v>
      </c>
      <c r="F13749" s="151"/>
    </row>
    <row r="13750" spans="2:6" s="116" customFormat="1" ht="15.75" customHeight="1">
      <c r="B13750" s="276" t="s">
        <v>1957</v>
      </c>
      <c r="C13750" s="118" t="s">
        <v>28</v>
      </c>
      <c r="D13750" s="119" t="s">
        <v>1187</v>
      </c>
      <c r="E13750" s="243" t="s">
        <v>1607</v>
      </c>
      <c r="F13750" s="151"/>
    </row>
    <row r="13751" spans="2:6" s="116" customFormat="1" ht="15.75" customHeight="1">
      <c r="B13751" s="276" t="s">
        <v>1957</v>
      </c>
      <c r="C13751" s="118" t="s">
        <v>40</v>
      </c>
      <c r="D13751" s="119" t="s">
        <v>180</v>
      </c>
      <c r="E13751" s="243" t="s">
        <v>1607</v>
      </c>
      <c r="F13751" s="151"/>
    </row>
    <row r="13752" spans="2:6" s="116" customFormat="1" ht="15.75" customHeight="1">
      <c r="B13752" s="276" t="s">
        <v>1957</v>
      </c>
      <c r="C13752" s="118" t="s">
        <v>40</v>
      </c>
      <c r="D13752" s="119" t="s">
        <v>180</v>
      </c>
      <c r="E13752" s="243" t="s">
        <v>1607</v>
      </c>
      <c r="F13752" s="151"/>
    </row>
    <row r="13753" spans="2:6" s="116" customFormat="1" ht="15.75" customHeight="1">
      <c r="B13753" s="276" t="s">
        <v>1957</v>
      </c>
      <c r="C13753" s="118" t="s">
        <v>28</v>
      </c>
      <c r="D13753" s="119" t="s">
        <v>549</v>
      </c>
      <c r="E13753" s="243" t="s">
        <v>1607</v>
      </c>
      <c r="F13753" s="151"/>
    </row>
    <row r="13754" spans="2:6" s="116" customFormat="1" ht="15.75" customHeight="1">
      <c r="B13754" s="276" t="s">
        <v>1957</v>
      </c>
      <c r="C13754" s="118" t="s">
        <v>184</v>
      </c>
      <c r="D13754" s="119" t="s">
        <v>62</v>
      </c>
      <c r="E13754" s="243" t="s">
        <v>1607</v>
      </c>
      <c r="F13754" s="151"/>
    </row>
    <row r="13755" spans="2:6" s="116" customFormat="1" ht="15.75" customHeight="1">
      <c r="B13755" s="276" t="s">
        <v>1957</v>
      </c>
      <c r="C13755" s="118" t="s">
        <v>322</v>
      </c>
      <c r="D13755" s="119" t="s">
        <v>1796</v>
      </c>
      <c r="E13755" s="243" t="s">
        <v>1607</v>
      </c>
      <c r="F13755" s="151"/>
    </row>
    <row r="13756" spans="2:6" s="116" customFormat="1" ht="15.75" customHeight="1">
      <c r="B13756" s="276" t="s">
        <v>1957</v>
      </c>
      <c r="C13756" s="118" t="s">
        <v>40</v>
      </c>
      <c r="D13756" s="119" t="s">
        <v>180</v>
      </c>
      <c r="E13756" s="243" t="s">
        <v>1607</v>
      </c>
      <c r="F13756" s="151"/>
    </row>
    <row r="13757" spans="2:6" s="116" customFormat="1" ht="15.75" customHeight="1">
      <c r="B13757" s="276" t="s">
        <v>1957</v>
      </c>
      <c r="C13757" s="118" t="s">
        <v>956</v>
      </c>
      <c r="D13757" s="119" t="s">
        <v>1566</v>
      </c>
      <c r="E13757" s="243" t="s">
        <v>1655</v>
      </c>
      <c r="F13757" s="151"/>
    </row>
    <row r="13758" spans="2:6" s="116" customFormat="1" ht="15.75" customHeight="1">
      <c r="B13758" s="276" t="s">
        <v>1957</v>
      </c>
      <c r="C13758" s="118" t="s">
        <v>40</v>
      </c>
      <c r="D13758" s="119" t="s">
        <v>180</v>
      </c>
      <c r="E13758" s="243" t="s">
        <v>1655</v>
      </c>
      <c r="F13758" s="151"/>
    </row>
    <row r="13759" spans="2:6" s="116" customFormat="1" ht="15.75" customHeight="1">
      <c r="B13759" s="276" t="s">
        <v>1957</v>
      </c>
      <c r="C13759" s="118" t="s">
        <v>40</v>
      </c>
      <c r="D13759" s="119" t="s">
        <v>1328</v>
      </c>
      <c r="E13759" s="243" t="s">
        <v>1655</v>
      </c>
      <c r="F13759" s="151"/>
    </row>
    <row r="13760" spans="2:6" s="116" customFormat="1" ht="15.75" customHeight="1">
      <c r="B13760" s="276" t="s">
        <v>1957</v>
      </c>
      <c r="C13760" s="118" t="s">
        <v>28</v>
      </c>
      <c r="D13760" s="119" t="s">
        <v>1118</v>
      </c>
      <c r="E13760" s="243" t="s">
        <v>1655</v>
      </c>
      <c r="F13760" s="151"/>
    </row>
    <row r="13761" spans="2:6" s="116" customFormat="1" ht="15.75" customHeight="1">
      <c r="B13761" s="276" t="s">
        <v>1957</v>
      </c>
      <c r="C13761" s="118" t="s">
        <v>28</v>
      </c>
      <c r="D13761" s="119" t="s">
        <v>1187</v>
      </c>
      <c r="E13761" s="243" t="s">
        <v>1655</v>
      </c>
      <c r="F13761" s="151"/>
    </row>
    <row r="13762" spans="2:6" s="116" customFormat="1" ht="15.75" customHeight="1">
      <c r="B13762" s="121" t="s">
        <v>1958</v>
      </c>
      <c r="C13762" s="118" t="s">
        <v>40</v>
      </c>
      <c r="D13762" s="119" t="s">
        <v>1586</v>
      </c>
      <c r="E13762" s="263" t="s">
        <v>1953</v>
      </c>
      <c r="F13762" s="151"/>
    </row>
    <row r="13763" spans="2:6" s="116" customFormat="1" ht="15.75" customHeight="1">
      <c r="B13763" s="121" t="s">
        <v>1958</v>
      </c>
      <c r="C13763" s="118" t="s">
        <v>28</v>
      </c>
      <c r="D13763" s="119" t="s">
        <v>30</v>
      </c>
      <c r="E13763" s="263" t="s">
        <v>1953</v>
      </c>
      <c r="F13763" s="151"/>
    </row>
    <row r="13764" spans="2:6" s="116" customFormat="1" ht="15.75" customHeight="1">
      <c r="B13764" s="121" t="s">
        <v>1958</v>
      </c>
      <c r="C13764" s="118" t="s">
        <v>40</v>
      </c>
      <c r="D13764" s="119" t="s">
        <v>1328</v>
      </c>
      <c r="E13764" s="263" t="s">
        <v>1953</v>
      </c>
      <c r="F13764" s="151"/>
    </row>
    <row r="13765" spans="2:6" s="116" customFormat="1" ht="15.75" customHeight="1">
      <c r="B13765" s="121" t="s">
        <v>1958</v>
      </c>
      <c r="C13765" s="118" t="s">
        <v>2</v>
      </c>
      <c r="D13765" s="119" t="s">
        <v>1959</v>
      </c>
      <c r="E13765" s="263" t="s">
        <v>1953</v>
      </c>
      <c r="F13765" s="151"/>
    </row>
    <row r="13766" spans="2:6" s="116" customFormat="1" ht="15.75" customHeight="1">
      <c r="B13766" s="121" t="s">
        <v>1958</v>
      </c>
      <c r="C13766" s="118" t="s">
        <v>40</v>
      </c>
      <c r="D13766" s="119" t="s">
        <v>180</v>
      </c>
      <c r="E13766" s="243" t="s">
        <v>1655</v>
      </c>
      <c r="F13766" s="151"/>
    </row>
    <row r="13767" spans="2:6" s="116" customFormat="1" ht="15.75" customHeight="1">
      <c r="B13767" s="121" t="s">
        <v>1958</v>
      </c>
      <c r="C13767" s="118" t="s">
        <v>28</v>
      </c>
      <c r="D13767" s="119" t="s">
        <v>549</v>
      </c>
      <c r="E13767" s="243" t="s">
        <v>1655</v>
      </c>
      <c r="F13767" s="151"/>
    </row>
    <row r="13768" spans="2:6" s="116" customFormat="1" ht="15.75" customHeight="1">
      <c r="B13768" s="121" t="s">
        <v>1958</v>
      </c>
      <c r="C13768" s="118" t="s">
        <v>184</v>
      </c>
      <c r="D13768" s="119" t="s">
        <v>62</v>
      </c>
      <c r="E13768" s="243" t="s">
        <v>1655</v>
      </c>
      <c r="F13768" s="151"/>
    </row>
    <row r="13769" spans="2:6" s="116" customFormat="1" ht="15.75" customHeight="1">
      <c r="B13769" s="121" t="s">
        <v>1958</v>
      </c>
      <c r="C13769" s="118" t="s">
        <v>322</v>
      </c>
      <c r="D13769" s="119" t="s">
        <v>1796</v>
      </c>
      <c r="E13769" s="243" t="s">
        <v>1655</v>
      </c>
      <c r="F13769" s="151"/>
    </row>
    <row r="13770" spans="2:6" s="116" customFormat="1" ht="15.75" customHeight="1">
      <c r="B13770" s="121" t="s">
        <v>1958</v>
      </c>
      <c r="C13770" s="118" t="s">
        <v>40</v>
      </c>
      <c r="D13770" s="119" t="s">
        <v>180</v>
      </c>
      <c r="E13770" s="243" t="s">
        <v>1655</v>
      </c>
      <c r="F13770" s="151"/>
    </row>
    <row r="13771" spans="2:6" s="116" customFormat="1" ht="15.75" customHeight="1">
      <c r="B13771" s="121" t="s">
        <v>1958</v>
      </c>
      <c r="C13771" s="118" t="s">
        <v>956</v>
      </c>
      <c r="D13771" s="119" t="s">
        <v>1566</v>
      </c>
      <c r="E13771" s="243" t="s">
        <v>1655</v>
      </c>
      <c r="F13771" s="151"/>
    </row>
    <row r="13772" spans="2:6" s="116" customFormat="1" ht="15.75" customHeight="1">
      <c r="B13772" s="121" t="s">
        <v>1958</v>
      </c>
      <c r="C13772" s="118" t="s">
        <v>184</v>
      </c>
      <c r="D13772" s="119" t="s">
        <v>2566</v>
      </c>
      <c r="E13772" s="243" t="s">
        <v>1655</v>
      </c>
      <c r="F13772" s="151"/>
    </row>
    <row r="13773" spans="2:6" s="116" customFormat="1" ht="15.75" customHeight="1">
      <c r="B13773" s="121" t="s">
        <v>1958</v>
      </c>
      <c r="C13773" s="118" t="s">
        <v>28</v>
      </c>
      <c r="D13773" s="119" t="s">
        <v>1187</v>
      </c>
      <c r="E13773" s="243" t="s">
        <v>1655</v>
      </c>
      <c r="F13773" s="151"/>
    </row>
    <row r="13774" spans="2:6" s="116" customFormat="1" ht="15.75" customHeight="1">
      <c r="B13774" s="121" t="s">
        <v>1958</v>
      </c>
      <c r="C13774" s="118" t="s">
        <v>40</v>
      </c>
      <c r="D13774" s="119" t="s">
        <v>180</v>
      </c>
      <c r="E13774" s="243" t="s">
        <v>1655</v>
      </c>
      <c r="F13774" s="151"/>
    </row>
    <row r="13775" spans="2:6" s="116" customFormat="1" ht="15.75" customHeight="1">
      <c r="B13775" s="121" t="s">
        <v>1958</v>
      </c>
      <c r="C13775" s="118" t="s">
        <v>28</v>
      </c>
      <c r="D13775" s="119" t="s">
        <v>1960</v>
      </c>
      <c r="E13775" s="243" t="s">
        <v>1655</v>
      </c>
      <c r="F13775" s="151"/>
    </row>
    <row r="13776" spans="2:6" s="116" customFormat="1" ht="15.75" customHeight="1">
      <c r="B13776" s="121" t="s">
        <v>1961</v>
      </c>
      <c r="C13776" s="118" t="s">
        <v>956</v>
      </c>
      <c r="D13776" s="119" t="s">
        <v>1821</v>
      </c>
      <c r="E13776" s="243" t="s">
        <v>1600</v>
      </c>
      <c r="F13776" s="151"/>
    </row>
    <row r="13777" spans="2:6" s="116" customFormat="1" ht="15.75" customHeight="1">
      <c r="B13777" s="121" t="s">
        <v>1961</v>
      </c>
      <c r="C13777" s="118" t="s">
        <v>28</v>
      </c>
      <c r="D13777" s="119" t="s">
        <v>107</v>
      </c>
      <c r="E13777" s="243" t="s">
        <v>1600</v>
      </c>
      <c r="F13777" s="151"/>
    </row>
    <row r="13778" spans="2:6" s="116" customFormat="1" ht="15.75" customHeight="1">
      <c r="B13778" s="121" t="s">
        <v>1961</v>
      </c>
      <c r="C13778" s="118" t="s">
        <v>28</v>
      </c>
      <c r="D13778" s="119" t="s">
        <v>1287</v>
      </c>
      <c r="E13778" s="243" t="s">
        <v>1600</v>
      </c>
      <c r="F13778" s="151"/>
    </row>
    <row r="13779" spans="2:6" s="116" customFormat="1" ht="15.75" customHeight="1">
      <c r="B13779" s="121" t="s">
        <v>1961</v>
      </c>
      <c r="C13779" s="118" t="s">
        <v>322</v>
      </c>
      <c r="D13779" s="119" t="s">
        <v>1808</v>
      </c>
      <c r="E13779" s="243" t="s">
        <v>1600</v>
      </c>
      <c r="F13779" s="151"/>
    </row>
    <row r="13780" spans="2:6" s="116" customFormat="1" ht="15.75" customHeight="1">
      <c r="B13780" s="121" t="s">
        <v>1961</v>
      </c>
      <c r="C13780" s="118" t="s">
        <v>2</v>
      </c>
      <c r="D13780" s="119" t="s">
        <v>1962</v>
      </c>
      <c r="E13780" s="243" t="s">
        <v>1600</v>
      </c>
      <c r="F13780" s="151"/>
    </row>
    <row r="13781" spans="2:6" s="116" customFormat="1" ht="15.75" customHeight="1">
      <c r="B13781" s="121" t="s">
        <v>1961</v>
      </c>
      <c r="C13781" s="118" t="s">
        <v>40</v>
      </c>
      <c r="D13781" s="119" t="s">
        <v>180</v>
      </c>
      <c r="E13781" s="243" t="s">
        <v>1600</v>
      </c>
      <c r="F13781" s="151"/>
    </row>
    <row r="13782" spans="2:6" s="116" customFormat="1" ht="15.75" customHeight="1">
      <c r="B13782" s="121" t="s">
        <v>1961</v>
      </c>
      <c r="C13782" s="118" t="s">
        <v>40</v>
      </c>
      <c r="D13782" s="119" t="s">
        <v>180</v>
      </c>
      <c r="E13782" s="243" t="s">
        <v>1600</v>
      </c>
      <c r="F13782" s="151"/>
    </row>
    <row r="13783" spans="2:6" s="116" customFormat="1" ht="15.75" customHeight="1">
      <c r="B13783" s="121" t="s">
        <v>1961</v>
      </c>
      <c r="C13783" s="118" t="s">
        <v>40</v>
      </c>
      <c r="D13783" s="119" t="s">
        <v>180</v>
      </c>
      <c r="E13783" s="243" t="s">
        <v>1600</v>
      </c>
      <c r="F13783" s="151"/>
    </row>
    <row r="13784" spans="2:6" s="116" customFormat="1" ht="15.75" customHeight="1">
      <c r="B13784" s="121" t="s">
        <v>1961</v>
      </c>
      <c r="C13784" s="118" t="s">
        <v>184</v>
      </c>
      <c r="D13784" s="119" t="s">
        <v>2567</v>
      </c>
      <c r="E13784" s="243" t="s">
        <v>1600</v>
      </c>
      <c r="F13784" s="151"/>
    </row>
    <row r="13785" spans="2:6" s="116" customFormat="1" ht="15.75" customHeight="1">
      <c r="B13785" s="121" t="s">
        <v>1961</v>
      </c>
      <c r="C13785" s="118" t="s">
        <v>94</v>
      </c>
      <c r="D13785" s="119" t="s">
        <v>1183</v>
      </c>
      <c r="E13785" s="243" t="s">
        <v>1600</v>
      </c>
      <c r="F13785" s="151"/>
    </row>
    <row r="13786" spans="2:6" s="116" customFormat="1" ht="15.75" customHeight="1">
      <c r="B13786" s="121" t="s">
        <v>1961</v>
      </c>
      <c r="C13786" s="118" t="s">
        <v>40</v>
      </c>
      <c r="D13786" s="119" t="s">
        <v>1328</v>
      </c>
      <c r="E13786" s="243" t="s">
        <v>1953</v>
      </c>
      <c r="F13786" s="151"/>
    </row>
    <row r="13787" spans="2:6" s="116" customFormat="1" ht="15.75" customHeight="1">
      <c r="B13787" s="121" t="s">
        <v>1961</v>
      </c>
      <c r="C13787" s="118" t="s">
        <v>184</v>
      </c>
      <c r="D13787" s="119" t="s">
        <v>184</v>
      </c>
      <c r="E13787" s="243" t="s">
        <v>1953</v>
      </c>
      <c r="F13787" s="151"/>
    </row>
    <row r="13788" spans="2:6" s="116" customFormat="1" ht="15.75" customHeight="1">
      <c r="B13788" s="121" t="s">
        <v>1961</v>
      </c>
      <c r="C13788" s="118" t="s">
        <v>40</v>
      </c>
      <c r="D13788" s="119" t="s">
        <v>180</v>
      </c>
      <c r="E13788" s="243" t="s">
        <v>1953</v>
      </c>
      <c r="F13788" s="151"/>
    </row>
    <row r="13789" spans="2:6" s="116" customFormat="1" ht="15.75" customHeight="1">
      <c r="B13789" s="121" t="s">
        <v>1961</v>
      </c>
      <c r="C13789" s="118" t="s">
        <v>28</v>
      </c>
      <c r="D13789" s="119" t="s">
        <v>107</v>
      </c>
      <c r="E13789" s="243" t="s">
        <v>1953</v>
      </c>
      <c r="F13789" s="151"/>
    </row>
    <row r="13790" spans="2:6" s="116" customFormat="1" ht="15.75" customHeight="1">
      <c r="B13790" s="121" t="s">
        <v>1961</v>
      </c>
      <c r="C13790" s="118" t="s">
        <v>40</v>
      </c>
      <c r="D13790" s="119" t="s">
        <v>180</v>
      </c>
      <c r="E13790" s="243" t="s">
        <v>1655</v>
      </c>
      <c r="F13790" s="151"/>
    </row>
    <row r="13791" spans="2:6" s="116" customFormat="1" ht="15.75" customHeight="1">
      <c r="B13791" s="121" t="s">
        <v>1961</v>
      </c>
      <c r="C13791" s="118" t="s">
        <v>40</v>
      </c>
      <c r="D13791" s="119" t="s">
        <v>180</v>
      </c>
      <c r="E13791" s="243" t="s">
        <v>1655</v>
      </c>
      <c r="F13791" s="151"/>
    </row>
    <row r="13792" spans="2:6" s="116" customFormat="1" ht="15.75" customHeight="1">
      <c r="B13792" s="121" t="s">
        <v>1961</v>
      </c>
      <c r="C13792" s="118" t="s">
        <v>28</v>
      </c>
      <c r="D13792" s="119" t="s">
        <v>1217</v>
      </c>
      <c r="E13792" s="243" t="s">
        <v>1655</v>
      </c>
      <c r="F13792" s="151"/>
    </row>
    <row r="13793" spans="2:6" s="116" customFormat="1" ht="15.75" customHeight="1">
      <c r="B13793" s="121" t="s">
        <v>1961</v>
      </c>
      <c r="C13793" s="118" t="s">
        <v>28</v>
      </c>
      <c r="D13793" s="119" t="s">
        <v>181</v>
      </c>
      <c r="E13793" s="243" t="s">
        <v>1655</v>
      </c>
      <c r="F13793" s="151"/>
    </row>
    <row r="13794" spans="2:6" s="116" customFormat="1" ht="15.75" customHeight="1">
      <c r="B13794" s="121" t="s">
        <v>1961</v>
      </c>
      <c r="C13794" s="118" t="s">
        <v>956</v>
      </c>
      <c r="D13794" s="119" t="s">
        <v>1821</v>
      </c>
      <c r="E13794" s="243" t="s">
        <v>1655</v>
      </c>
      <c r="F13794" s="151"/>
    </row>
    <row r="13795" spans="2:6" s="116" customFormat="1" ht="15.75" customHeight="1">
      <c r="B13795" s="121" t="s">
        <v>1961</v>
      </c>
      <c r="C13795" s="118" t="s">
        <v>2</v>
      </c>
      <c r="D13795" s="119" t="s">
        <v>146</v>
      </c>
      <c r="E13795" s="243" t="s">
        <v>1655</v>
      </c>
      <c r="F13795" s="151"/>
    </row>
    <row r="13796" spans="2:6" s="116" customFormat="1" ht="15.75" customHeight="1">
      <c r="B13796" s="121" t="s">
        <v>1961</v>
      </c>
      <c r="C13796" s="118" t="s">
        <v>40</v>
      </c>
      <c r="D13796" s="119" t="s">
        <v>1328</v>
      </c>
      <c r="E13796" s="243" t="s">
        <v>1655</v>
      </c>
      <c r="F13796" s="151"/>
    </row>
    <row r="13797" spans="2:6" s="116" customFormat="1" ht="15.75" customHeight="1">
      <c r="B13797" s="276" t="s">
        <v>1963</v>
      </c>
      <c r="C13797" s="118" t="s">
        <v>40</v>
      </c>
      <c r="D13797" s="119" t="s">
        <v>1328</v>
      </c>
      <c r="E13797" s="243" t="s">
        <v>1723</v>
      </c>
      <c r="F13797" s="151"/>
    </row>
    <row r="13798" spans="2:6" s="116" customFormat="1" ht="15.75" customHeight="1">
      <c r="B13798" s="276" t="s">
        <v>1963</v>
      </c>
      <c r="C13798" s="118" t="s">
        <v>28</v>
      </c>
      <c r="D13798" s="119" t="s">
        <v>1287</v>
      </c>
      <c r="E13798" s="243" t="s">
        <v>1723</v>
      </c>
      <c r="F13798" s="151"/>
    </row>
    <row r="13799" spans="2:6" s="116" customFormat="1" ht="15.75" customHeight="1">
      <c r="B13799" s="276" t="s">
        <v>1963</v>
      </c>
      <c r="C13799" s="118" t="s">
        <v>40</v>
      </c>
      <c r="D13799" s="119" t="s">
        <v>1328</v>
      </c>
      <c r="E13799" s="243" t="s">
        <v>1723</v>
      </c>
      <c r="F13799" s="151"/>
    </row>
    <row r="13800" spans="2:6" s="116" customFormat="1" ht="15.75" customHeight="1">
      <c r="B13800" s="276" t="s">
        <v>1963</v>
      </c>
      <c r="C13800" s="118" t="s">
        <v>184</v>
      </c>
      <c r="D13800" s="119" t="s">
        <v>62</v>
      </c>
      <c r="E13800" s="243" t="s">
        <v>1723</v>
      </c>
      <c r="F13800" s="151"/>
    </row>
    <row r="13801" spans="2:6" s="116" customFormat="1" ht="15.75" customHeight="1">
      <c r="B13801" s="276" t="s">
        <v>1963</v>
      </c>
      <c r="C13801" s="118" t="s">
        <v>40</v>
      </c>
      <c r="D13801" s="119" t="s">
        <v>180</v>
      </c>
      <c r="E13801" s="243" t="s">
        <v>1723</v>
      </c>
      <c r="F13801" s="151"/>
    </row>
    <row r="13802" spans="2:6" s="116" customFormat="1" ht="15.75" customHeight="1">
      <c r="B13802" s="276" t="s">
        <v>1963</v>
      </c>
      <c r="C13802" s="118" t="s">
        <v>40</v>
      </c>
      <c r="D13802" s="119" t="s">
        <v>180</v>
      </c>
      <c r="E13802" s="243" t="s">
        <v>1723</v>
      </c>
      <c r="F13802" s="151"/>
    </row>
    <row r="13803" spans="2:6" s="116" customFormat="1" ht="15.75" customHeight="1">
      <c r="B13803" s="276" t="s">
        <v>1963</v>
      </c>
      <c r="C13803" s="118" t="s">
        <v>40</v>
      </c>
      <c r="D13803" s="119" t="s">
        <v>180</v>
      </c>
      <c r="E13803" s="243" t="s">
        <v>1723</v>
      </c>
      <c r="F13803" s="151"/>
    </row>
    <row r="13804" spans="2:6" s="116" customFormat="1" ht="15.75" customHeight="1">
      <c r="B13804" s="276" t="s">
        <v>1963</v>
      </c>
      <c r="C13804" s="118" t="s">
        <v>40</v>
      </c>
      <c r="D13804" s="119" t="s">
        <v>180</v>
      </c>
      <c r="E13804" s="243" t="s">
        <v>1723</v>
      </c>
      <c r="F13804" s="151"/>
    </row>
    <row r="13805" spans="2:6" s="116" customFormat="1" ht="15.75" customHeight="1">
      <c r="B13805" s="276" t="s">
        <v>1963</v>
      </c>
      <c r="C13805" s="118" t="s">
        <v>40</v>
      </c>
      <c r="D13805" s="119" t="s">
        <v>1328</v>
      </c>
      <c r="E13805" s="243" t="s">
        <v>1723</v>
      </c>
      <c r="F13805" s="151"/>
    </row>
    <row r="13806" spans="2:6" s="116" customFormat="1" ht="15.75" customHeight="1">
      <c r="B13806" s="276" t="s">
        <v>1963</v>
      </c>
      <c r="C13806" s="118" t="s">
        <v>28</v>
      </c>
      <c r="D13806" s="119" t="s">
        <v>1857</v>
      </c>
      <c r="E13806" s="243" t="s">
        <v>1723</v>
      </c>
      <c r="F13806" s="151"/>
    </row>
    <row r="13807" spans="2:6" s="116" customFormat="1" ht="15.75" customHeight="1">
      <c r="B13807" s="276" t="s">
        <v>1963</v>
      </c>
      <c r="C13807" s="118" t="s">
        <v>40</v>
      </c>
      <c r="D13807" s="119" t="s">
        <v>180</v>
      </c>
      <c r="E13807" s="243" t="s">
        <v>1953</v>
      </c>
      <c r="F13807" s="151"/>
    </row>
    <row r="13808" spans="2:6" s="116" customFormat="1" ht="15.75" customHeight="1">
      <c r="B13808" s="276" t="s">
        <v>1963</v>
      </c>
      <c r="C13808" s="118" t="s">
        <v>40</v>
      </c>
      <c r="D13808" s="119" t="s">
        <v>1328</v>
      </c>
      <c r="E13808" s="243" t="s">
        <v>1953</v>
      </c>
      <c r="F13808" s="151"/>
    </row>
    <row r="13809" spans="2:6" s="116" customFormat="1" ht="15.75" customHeight="1">
      <c r="B13809" s="276" t="s">
        <v>1963</v>
      </c>
      <c r="C13809" s="118" t="s">
        <v>956</v>
      </c>
      <c r="D13809" s="119" t="s">
        <v>1566</v>
      </c>
      <c r="E13809" s="243" t="s">
        <v>1953</v>
      </c>
      <c r="F13809" s="151"/>
    </row>
    <row r="13810" spans="2:6" s="116" customFormat="1" ht="15.75" customHeight="1">
      <c r="B13810" s="276" t="s">
        <v>1963</v>
      </c>
      <c r="C13810" s="118" t="s">
        <v>28</v>
      </c>
      <c r="D13810" s="119" t="s">
        <v>30</v>
      </c>
      <c r="E13810" s="243" t="s">
        <v>1953</v>
      </c>
      <c r="F13810" s="151"/>
    </row>
    <row r="13811" spans="2:6" s="116" customFormat="1" ht="15.75" customHeight="1">
      <c r="B13811" s="276" t="s">
        <v>1963</v>
      </c>
      <c r="C13811" s="118" t="s">
        <v>28</v>
      </c>
      <c r="D13811" s="119" t="s">
        <v>1187</v>
      </c>
      <c r="E13811" s="243" t="s">
        <v>1953</v>
      </c>
      <c r="F13811" s="151"/>
    </row>
    <row r="13812" spans="2:6" s="116" customFormat="1" ht="15.75" customHeight="1">
      <c r="B13812" s="276" t="s">
        <v>1963</v>
      </c>
      <c r="C13812" s="118" t="s">
        <v>40</v>
      </c>
      <c r="D13812" s="119" t="s">
        <v>180</v>
      </c>
      <c r="E13812" s="243" t="s">
        <v>1953</v>
      </c>
      <c r="F13812" s="151"/>
    </row>
    <row r="13813" spans="2:6" s="116" customFormat="1" ht="15.75" customHeight="1">
      <c r="B13813" s="276" t="s">
        <v>1963</v>
      </c>
      <c r="C13813" s="118" t="s">
        <v>66</v>
      </c>
      <c r="D13813" s="119" t="s">
        <v>1845</v>
      </c>
      <c r="E13813" s="243" t="s">
        <v>1655</v>
      </c>
      <c r="F13813" s="151"/>
    </row>
    <row r="13814" spans="2:6" s="116" customFormat="1" ht="15.75" customHeight="1">
      <c r="B13814" s="276" t="s">
        <v>1963</v>
      </c>
      <c r="C13814" s="118" t="s">
        <v>40</v>
      </c>
      <c r="D13814" s="119" t="s">
        <v>1328</v>
      </c>
      <c r="E13814" s="243" t="s">
        <v>1655</v>
      </c>
      <c r="F13814" s="151"/>
    </row>
    <row r="13815" spans="2:6" s="116" customFormat="1" ht="15.75" customHeight="1">
      <c r="B13815" s="276" t="s">
        <v>1963</v>
      </c>
      <c r="C13815" s="118" t="s">
        <v>2</v>
      </c>
      <c r="D13815" s="119" t="s">
        <v>1941</v>
      </c>
      <c r="E13815" s="243" t="s">
        <v>1655</v>
      </c>
      <c r="F13815" s="151"/>
    </row>
    <row r="13816" spans="2:6" s="116" customFormat="1" ht="15.75" customHeight="1">
      <c r="B13816" s="276" t="s">
        <v>1963</v>
      </c>
      <c r="C13816" s="118" t="s">
        <v>40</v>
      </c>
      <c r="D13816" s="119" t="s">
        <v>1328</v>
      </c>
      <c r="E13816" s="243" t="s">
        <v>1655</v>
      </c>
      <c r="F13816" s="151"/>
    </row>
    <row r="13817" spans="2:6" s="116" customFormat="1" ht="15.75" customHeight="1">
      <c r="B13817" s="276" t="s">
        <v>1963</v>
      </c>
      <c r="C13817" s="118" t="s">
        <v>40</v>
      </c>
      <c r="D13817" s="119" t="s">
        <v>180</v>
      </c>
      <c r="E13817" s="243" t="s">
        <v>1655</v>
      </c>
      <c r="F13817" s="151"/>
    </row>
    <row r="13818" spans="2:6" s="116" customFormat="1" ht="15.75" customHeight="1">
      <c r="B13818" s="276" t="s">
        <v>1963</v>
      </c>
      <c r="C13818" s="118" t="s">
        <v>956</v>
      </c>
      <c r="D13818" s="119" t="s">
        <v>1821</v>
      </c>
      <c r="E13818" s="243" t="s">
        <v>1655</v>
      </c>
      <c r="F13818" s="151"/>
    </row>
    <row r="13819" spans="2:6" s="116" customFormat="1" ht="15.75" customHeight="1">
      <c r="B13819" s="276" t="s">
        <v>1963</v>
      </c>
      <c r="C13819" s="118" t="s">
        <v>392</v>
      </c>
      <c r="D13819" s="119" t="s">
        <v>1115</v>
      </c>
      <c r="E13819" s="243" t="s">
        <v>1655</v>
      </c>
      <c r="F13819" s="151"/>
    </row>
    <row r="13820" spans="2:6" s="116" customFormat="1" ht="15.75" customHeight="1">
      <c r="B13820" s="121" t="s">
        <v>1964</v>
      </c>
      <c r="C13820" s="118" t="s">
        <v>28</v>
      </c>
      <c r="D13820" s="119" t="s">
        <v>30</v>
      </c>
      <c r="E13820" s="243" t="s">
        <v>1655</v>
      </c>
      <c r="F13820" s="151"/>
    </row>
    <row r="13821" spans="2:6" s="116" customFormat="1" ht="15.75" customHeight="1">
      <c r="B13821" s="121" t="s">
        <v>1964</v>
      </c>
      <c r="C13821" s="118" t="s">
        <v>28</v>
      </c>
      <c r="D13821" s="119" t="s">
        <v>126</v>
      </c>
      <c r="E13821" s="243" t="s">
        <v>1655</v>
      </c>
      <c r="F13821" s="151"/>
    </row>
    <row r="13822" spans="2:6" s="116" customFormat="1" ht="15.75" customHeight="1">
      <c r="B13822" s="121" t="s">
        <v>1964</v>
      </c>
      <c r="C13822" s="118" t="s">
        <v>94</v>
      </c>
      <c r="D13822" s="119" t="s">
        <v>1183</v>
      </c>
      <c r="E13822" s="243" t="s">
        <v>1655</v>
      </c>
      <c r="F13822" s="151"/>
    </row>
    <row r="13823" spans="2:6" s="116" customFormat="1" ht="15.75" customHeight="1">
      <c r="B13823" s="121" t="s">
        <v>1964</v>
      </c>
      <c r="C13823" s="118" t="s">
        <v>40</v>
      </c>
      <c r="D13823" s="119" t="s">
        <v>180</v>
      </c>
      <c r="E13823" s="243" t="s">
        <v>1655</v>
      </c>
      <c r="F13823" s="151"/>
    </row>
    <row r="13824" spans="2:6" s="116" customFormat="1" ht="15.75" customHeight="1">
      <c r="B13824" s="121" t="s">
        <v>1964</v>
      </c>
      <c r="C13824" s="118" t="s">
        <v>40</v>
      </c>
      <c r="D13824" s="119" t="s">
        <v>1328</v>
      </c>
      <c r="E13824" s="243" t="s">
        <v>1723</v>
      </c>
      <c r="F13824" s="151"/>
    </row>
    <row r="13825" spans="2:6" s="116" customFormat="1" ht="15.75" customHeight="1">
      <c r="B13825" s="121" t="s">
        <v>1964</v>
      </c>
      <c r="C13825" s="118" t="s">
        <v>40</v>
      </c>
      <c r="D13825" s="119" t="s">
        <v>1328</v>
      </c>
      <c r="E13825" s="243" t="s">
        <v>1723</v>
      </c>
      <c r="F13825" s="151"/>
    </row>
    <row r="13826" spans="2:6" s="116" customFormat="1" ht="15.75" customHeight="1">
      <c r="B13826" s="121" t="s">
        <v>1964</v>
      </c>
      <c r="C13826" s="118" t="s">
        <v>40</v>
      </c>
      <c r="D13826" s="119" t="s">
        <v>1328</v>
      </c>
      <c r="E13826" s="243" t="s">
        <v>1723</v>
      </c>
      <c r="F13826" s="151"/>
    </row>
    <row r="13827" spans="2:6" s="116" customFormat="1" ht="15.75" customHeight="1">
      <c r="B13827" s="121" t="s">
        <v>1964</v>
      </c>
      <c r="C13827" s="118" t="s">
        <v>40</v>
      </c>
      <c r="D13827" s="119" t="s">
        <v>180</v>
      </c>
      <c r="E13827" s="243" t="s">
        <v>1723</v>
      </c>
      <c r="F13827" s="151"/>
    </row>
    <row r="13828" spans="2:6" s="116" customFormat="1" ht="15.75" customHeight="1">
      <c r="B13828" s="121" t="s">
        <v>1964</v>
      </c>
      <c r="C13828" s="118" t="s">
        <v>28</v>
      </c>
      <c r="D13828" s="119" t="s">
        <v>549</v>
      </c>
      <c r="E13828" s="243" t="s">
        <v>1723</v>
      </c>
      <c r="F13828" s="151"/>
    </row>
    <row r="13829" spans="2:6" s="116" customFormat="1" ht="15.75" customHeight="1">
      <c r="B13829" s="121" t="s">
        <v>1964</v>
      </c>
      <c r="C13829" s="118" t="s">
        <v>40</v>
      </c>
      <c r="D13829" s="119" t="s">
        <v>1328</v>
      </c>
      <c r="E13829" s="243" t="s">
        <v>1723</v>
      </c>
      <c r="F13829" s="151"/>
    </row>
    <row r="13830" spans="2:6" s="116" customFormat="1" ht="15.75" customHeight="1">
      <c r="B13830" s="121" t="s">
        <v>1964</v>
      </c>
      <c r="C13830" s="118" t="s">
        <v>2</v>
      </c>
      <c r="D13830" s="119" t="s">
        <v>106</v>
      </c>
      <c r="E13830" s="243" t="s">
        <v>1723</v>
      </c>
      <c r="F13830" s="151"/>
    </row>
    <row r="13831" spans="2:6" s="116" customFormat="1" ht="15.75" customHeight="1">
      <c r="B13831" s="121" t="s">
        <v>1964</v>
      </c>
      <c r="C13831" s="118" t="s">
        <v>184</v>
      </c>
      <c r="D13831" s="119" t="s">
        <v>62</v>
      </c>
      <c r="E13831" s="243" t="s">
        <v>1723</v>
      </c>
      <c r="F13831" s="151"/>
    </row>
    <row r="13832" spans="2:6" s="116" customFormat="1" ht="15.75" customHeight="1">
      <c r="B13832" s="121" t="s">
        <v>1964</v>
      </c>
      <c r="C13832" s="118" t="s">
        <v>322</v>
      </c>
      <c r="D13832" s="119" t="s">
        <v>1805</v>
      </c>
      <c r="E13832" s="243" t="s">
        <v>1723</v>
      </c>
      <c r="F13832" s="151"/>
    </row>
    <row r="13833" spans="2:6" s="116" customFormat="1" ht="15.75" customHeight="1">
      <c r="B13833" s="121" t="s">
        <v>1964</v>
      </c>
      <c r="C13833" s="118" t="s">
        <v>40</v>
      </c>
      <c r="D13833" s="119" t="s">
        <v>180</v>
      </c>
      <c r="E13833" s="243" t="s">
        <v>1723</v>
      </c>
      <c r="F13833" s="151"/>
    </row>
    <row r="13834" spans="2:6" s="116" customFormat="1" ht="15.75" customHeight="1">
      <c r="B13834" s="121" t="s">
        <v>1964</v>
      </c>
      <c r="C13834" s="118" t="s">
        <v>40</v>
      </c>
      <c r="D13834" s="119" t="s">
        <v>180</v>
      </c>
      <c r="E13834" s="243" t="s">
        <v>1723</v>
      </c>
      <c r="F13834" s="151"/>
    </row>
    <row r="13835" spans="2:6" s="116" customFormat="1" ht="15.75" customHeight="1">
      <c r="B13835" s="121" t="s">
        <v>1964</v>
      </c>
      <c r="C13835" s="118" t="s">
        <v>28</v>
      </c>
      <c r="D13835" s="119" t="s">
        <v>549</v>
      </c>
      <c r="E13835" s="243" t="s">
        <v>1723</v>
      </c>
      <c r="F13835" s="151"/>
    </row>
    <row r="13836" spans="2:6" s="116" customFormat="1" ht="15.75" customHeight="1">
      <c r="B13836" s="121" t="s">
        <v>1964</v>
      </c>
      <c r="C13836" s="118" t="s">
        <v>40</v>
      </c>
      <c r="D13836" s="119" t="s">
        <v>180</v>
      </c>
      <c r="E13836" s="243" t="s">
        <v>1953</v>
      </c>
      <c r="F13836" s="151"/>
    </row>
    <row r="13837" spans="2:6" s="116" customFormat="1" ht="15.75" customHeight="1">
      <c r="B13837" s="121" t="s">
        <v>1964</v>
      </c>
      <c r="C13837" s="118" t="s">
        <v>40</v>
      </c>
      <c r="D13837" s="119" t="s">
        <v>1328</v>
      </c>
      <c r="E13837" s="243" t="s">
        <v>1953</v>
      </c>
      <c r="F13837" s="151"/>
    </row>
    <row r="13838" spans="2:6" s="116" customFormat="1" ht="15.75" customHeight="1">
      <c r="B13838" s="121" t="s">
        <v>1964</v>
      </c>
      <c r="C13838" s="118" t="s">
        <v>94</v>
      </c>
      <c r="D13838" s="119" t="s">
        <v>1183</v>
      </c>
      <c r="E13838" s="243" t="s">
        <v>1953</v>
      </c>
      <c r="F13838" s="151"/>
    </row>
    <row r="13839" spans="2:6" s="116" customFormat="1" ht="15.75" customHeight="1">
      <c r="B13839" s="121" t="s">
        <v>1964</v>
      </c>
      <c r="C13839" s="118" t="s">
        <v>40</v>
      </c>
      <c r="D13839" s="119" t="s">
        <v>180</v>
      </c>
      <c r="E13839" s="243" t="s">
        <v>1953</v>
      </c>
      <c r="F13839" s="151"/>
    </row>
    <row r="13840" spans="2:6" s="116" customFormat="1" ht="15.75" customHeight="1">
      <c r="B13840" s="121" t="s">
        <v>1964</v>
      </c>
      <c r="C13840" s="118" t="s">
        <v>2</v>
      </c>
      <c r="D13840" s="119" t="s">
        <v>1380</v>
      </c>
      <c r="E13840" s="243" t="s">
        <v>1953</v>
      </c>
      <c r="F13840" s="151"/>
    </row>
    <row r="13841" spans="2:6" s="116" customFormat="1" ht="15.75" customHeight="1">
      <c r="B13841" s="121" t="s">
        <v>1965</v>
      </c>
      <c r="C13841" s="118" t="s">
        <v>40</v>
      </c>
      <c r="D13841" s="119" t="s">
        <v>1328</v>
      </c>
      <c r="E13841" s="243" t="s">
        <v>1953</v>
      </c>
      <c r="F13841" s="151"/>
    </row>
    <row r="13842" spans="2:6" s="116" customFormat="1" ht="15.75" customHeight="1">
      <c r="B13842" s="121" t="s">
        <v>1965</v>
      </c>
      <c r="C13842" s="118" t="s">
        <v>184</v>
      </c>
      <c r="D13842" s="119" t="s">
        <v>2546</v>
      </c>
      <c r="E13842" s="243" t="s">
        <v>1953</v>
      </c>
      <c r="F13842" s="151"/>
    </row>
    <row r="13843" spans="2:6" s="116" customFormat="1" ht="15.75" customHeight="1">
      <c r="B13843" s="121" t="s">
        <v>1965</v>
      </c>
      <c r="C13843" s="118" t="s">
        <v>28</v>
      </c>
      <c r="D13843" s="119" t="s">
        <v>30</v>
      </c>
      <c r="E13843" s="243" t="s">
        <v>1953</v>
      </c>
      <c r="F13843" s="151"/>
    </row>
    <row r="13844" spans="2:6" s="116" customFormat="1" ht="15.75" customHeight="1">
      <c r="B13844" s="121" t="s">
        <v>1965</v>
      </c>
      <c r="C13844" s="118" t="s">
        <v>40</v>
      </c>
      <c r="D13844" s="119" t="s">
        <v>180</v>
      </c>
      <c r="E13844" s="243" t="s">
        <v>1953</v>
      </c>
      <c r="F13844" s="151"/>
    </row>
    <row r="13845" spans="2:6" s="116" customFormat="1" ht="15.75" customHeight="1">
      <c r="B13845" s="121" t="s">
        <v>1965</v>
      </c>
      <c r="C13845" s="118" t="s">
        <v>28</v>
      </c>
      <c r="D13845" s="119" t="s">
        <v>126</v>
      </c>
      <c r="E13845" s="243" t="s">
        <v>1953</v>
      </c>
      <c r="F13845" s="151"/>
    </row>
    <row r="13846" spans="2:6" s="116" customFormat="1" ht="15.75" customHeight="1">
      <c r="B13846" s="121" t="s">
        <v>1965</v>
      </c>
      <c r="C13846" s="118" t="s">
        <v>392</v>
      </c>
      <c r="D13846" s="119" t="s">
        <v>1115</v>
      </c>
      <c r="E13846" s="243" t="s">
        <v>1953</v>
      </c>
      <c r="F13846" s="151"/>
    </row>
    <row r="13847" spans="2:6" s="116" customFormat="1" ht="15.75" customHeight="1">
      <c r="B13847" s="121" t="s">
        <v>1965</v>
      </c>
      <c r="C13847" s="118" t="s">
        <v>184</v>
      </c>
      <c r="D13847" s="119" t="s">
        <v>2546</v>
      </c>
      <c r="E13847" s="243" t="s">
        <v>1953</v>
      </c>
      <c r="F13847" s="151"/>
    </row>
    <row r="13848" spans="2:6" s="116" customFormat="1" ht="15.75" customHeight="1">
      <c r="B13848" s="121" t="s">
        <v>1965</v>
      </c>
      <c r="C13848" s="118" t="s">
        <v>28</v>
      </c>
      <c r="D13848" s="119" t="s">
        <v>549</v>
      </c>
      <c r="E13848" s="263" t="s">
        <v>1966</v>
      </c>
      <c r="F13848" s="151"/>
    </row>
    <row r="13849" spans="2:6" s="116" customFormat="1" ht="15.75" customHeight="1">
      <c r="B13849" s="121" t="s">
        <v>1965</v>
      </c>
      <c r="C13849" s="118" t="s">
        <v>40</v>
      </c>
      <c r="D13849" s="119" t="s">
        <v>180</v>
      </c>
      <c r="E13849" s="263" t="s">
        <v>1966</v>
      </c>
      <c r="F13849" s="151"/>
    </row>
    <row r="13850" spans="2:6" s="116" customFormat="1" ht="15.75" customHeight="1">
      <c r="B13850" s="121" t="s">
        <v>1965</v>
      </c>
      <c r="C13850" s="118" t="s">
        <v>28</v>
      </c>
      <c r="D13850" s="119" t="s">
        <v>1277</v>
      </c>
      <c r="E13850" s="263" t="s">
        <v>1966</v>
      </c>
      <c r="F13850" s="151"/>
    </row>
    <row r="13851" spans="2:6" s="116" customFormat="1" ht="15.75" customHeight="1">
      <c r="B13851" s="121" t="s">
        <v>1965</v>
      </c>
      <c r="C13851" s="118" t="s">
        <v>40</v>
      </c>
      <c r="D13851" s="119" t="s">
        <v>1328</v>
      </c>
      <c r="E13851" s="243" t="s">
        <v>1597</v>
      </c>
      <c r="F13851" s="151"/>
    </row>
    <row r="13852" spans="2:6" s="116" customFormat="1" ht="15.75" customHeight="1">
      <c r="B13852" s="121" t="s">
        <v>1965</v>
      </c>
      <c r="C13852" s="118" t="s">
        <v>28</v>
      </c>
      <c r="D13852" s="119" t="s">
        <v>1287</v>
      </c>
      <c r="E13852" s="243" t="s">
        <v>1597</v>
      </c>
      <c r="F13852" s="151"/>
    </row>
    <row r="13853" spans="2:6" s="116" customFormat="1" ht="15.75" customHeight="1">
      <c r="B13853" s="121" t="s">
        <v>1965</v>
      </c>
      <c r="C13853" s="118" t="s">
        <v>40</v>
      </c>
      <c r="D13853" s="119" t="s">
        <v>180</v>
      </c>
      <c r="E13853" s="243" t="s">
        <v>1597</v>
      </c>
      <c r="F13853" s="151"/>
    </row>
    <row r="13854" spans="2:6" s="116" customFormat="1" ht="15.75" customHeight="1">
      <c r="B13854" s="121" t="s">
        <v>1965</v>
      </c>
      <c r="C13854" s="118" t="s">
        <v>40</v>
      </c>
      <c r="D13854" s="119" t="s">
        <v>1328</v>
      </c>
      <c r="E13854" s="243" t="s">
        <v>1597</v>
      </c>
      <c r="F13854" s="151"/>
    </row>
    <row r="13855" spans="2:6" s="116" customFormat="1" ht="15.75" customHeight="1">
      <c r="B13855" s="121" t="s">
        <v>1965</v>
      </c>
      <c r="C13855" s="118" t="s">
        <v>28</v>
      </c>
      <c r="D13855" s="119" t="s">
        <v>549</v>
      </c>
      <c r="E13855" s="243" t="s">
        <v>1597</v>
      </c>
      <c r="F13855" s="151"/>
    </row>
    <row r="13856" spans="2:6" s="116" customFormat="1" ht="15.75" customHeight="1">
      <c r="B13856" s="121" t="s">
        <v>1965</v>
      </c>
      <c r="C13856" s="118" t="s">
        <v>322</v>
      </c>
      <c r="D13856" s="119" t="s">
        <v>1967</v>
      </c>
      <c r="E13856" s="243" t="s">
        <v>1597</v>
      </c>
      <c r="F13856" s="151"/>
    </row>
    <row r="13857" spans="2:6" s="116" customFormat="1" ht="15.75" customHeight="1">
      <c r="B13857" s="121" t="s">
        <v>1965</v>
      </c>
      <c r="C13857" s="118" t="s">
        <v>40</v>
      </c>
      <c r="D13857" s="119" t="s">
        <v>180</v>
      </c>
      <c r="E13857" s="243" t="s">
        <v>1597</v>
      </c>
      <c r="F13857" s="151"/>
    </row>
    <row r="13858" spans="2:6" s="116" customFormat="1" ht="15.75" customHeight="1">
      <c r="B13858" s="121" t="s">
        <v>1965</v>
      </c>
      <c r="C13858" s="118" t="s">
        <v>40</v>
      </c>
      <c r="D13858" s="119" t="s">
        <v>180</v>
      </c>
      <c r="E13858" s="243" t="s">
        <v>1597</v>
      </c>
      <c r="F13858" s="151"/>
    </row>
    <row r="13859" spans="2:6" s="116" customFormat="1" ht="15.75" customHeight="1">
      <c r="B13859" s="121" t="s">
        <v>1965</v>
      </c>
      <c r="C13859" s="118" t="s">
        <v>40</v>
      </c>
      <c r="D13859" s="119" t="s">
        <v>1328</v>
      </c>
      <c r="E13859" s="243" t="s">
        <v>1597</v>
      </c>
      <c r="F13859" s="151"/>
    </row>
    <row r="13860" spans="2:6" s="116" customFormat="1" ht="15.75" customHeight="1">
      <c r="B13860" s="121" t="s">
        <v>1965</v>
      </c>
      <c r="C13860" s="118" t="s">
        <v>40</v>
      </c>
      <c r="D13860" s="119" t="s">
        <v>1328</v>
      </c>
      <c r="E13860" s="243" t="s">
        <v>1597</v>
      </c>
      <c r="F13860" s="151"/>
    </row>
    <row r="13861" spans="2:6" s="116" customFormat="1" ht="15.75" customHeight="1">
      <c r="B13861" s="121" t="s">
        <v>1965</v>
      </c>
      <c r="C13861" s="118" t="s">
        <v>28</v>
      </c>
      <c r="D13861" s="119" t="s">
        <v>1857</v>
      </c>
      <c r="E13861" s="243" t="s">
        <v>1597</v>
      </c>
      <c r="F13861" s="151"/>
    </row>
    <row r="13862" spans="2:6" s="116" customFormat="1" ht="15.75" customHeight="1">
      <c r="B13862" s="121" t="s">
        <v>1965</v>
      </c>
      <c r="C13862" s="118" t="s">
        <v>184</v>
      </c>
      <c r="D13862" s="119" t="s">
        <v>184</v>
      </c>
      <c r="E13862" s="243" t="s">
        <v>1597</v>
      </c>
      <c r="F13862" s="151"/>
    </row>
    <row r="13863" spans="2:6" s="116" customFormat="1" ht="15.75" customHeight="1">
      <c r="B13863" s="276" t="s">
        <v>1973</v>
      </c>
      <c r="C13863" s="118" t="s">
        <v>28</v>
      </c>
      <c r="D13863" s="119" t="s">
        <v>549</v>
      </c>
      <c r="E13863" s="243" t="s">
        <v>1953</v>
      </c>
      <c r="F13863" s="151"/>
    </row>
    <row r="13864" spans="2:6" s="116" customFormat="1" ht="15.75" customHeight="1">
      <c r="B13864" s="276" t="s">
        <v>1973</v>
      </c>
      <c r="C13864" s="118" t="s">
        <v>2</v>
      </c>
      <c r="D13864" s="119" t="s">
        <v>1969</v>
      </c>
      <c r="E13864" s="243" t="s">
        <v>1953</v>
      </c>
      <c r="F13864" s="151"/>
    </row>
    <row r="13865" spans="2:6" s="116" customFormat="1" ht="15.75" customHeight="1">
      <c r="B13865" s="276" t="s">
        <v>1973</v>
      </c>
      <c r="C13865" s="118" t="s">
        <v>322</v>
      </c>
      <c r="D13865" s="119" t="s">
        <v>1970</v>
      </c>
      <c r="E13865" s="243" t="s">
        <v>1953</v>
      </c>
      <c r="F13865" s="151"/>
    </row>
    <row r="13866" spans="2:6" s="116" customFormat="1" ht="15.75" customHeight="1">
      <c r="B13866" s="276" t="s">
        <v>1973</v>
      </c>
      <c r="C13866" s="118" t="s">
        <v>94</v>
      </c>
      <c r="D13866" s="119" t="s">
        <v>137</v>
      </c>
      <c r="E13866" s="243" t="s">
        <v>1953</v>
      </c>
      <c r="F13866" s="151"/>
    </row>
    <row r="13867" spans="2:6" s="116" customFormat="1" ht="15.75" customHeight="1">
      <c r="B13867" s="276" t="s">
        <v>1973</v>
      </c>
      <c r="C13867" s="118" t="s">
        <v>28</v>
      </c>
      <c r="D13867" s="119" t="s">
        <v>30</v>
      </c>
      <c r="E13867" s="243" t="s">
        <v>1953</v>
      </c>
      <c r="F13867" s="151"/>
    </row>
    <row r="13868" spans="2:6" s="116" customFormat="1" ht="15.75" customHeight="1">
      <c r="B13868" s="276" t="s">
        <v>1973</v>
      </c>
      <c r="C13868" s="118" t="s">
        <v>40</v>
      </c>
      <c r="D13868" s="119" t="s">
        <v>1328</v>
      </c>
      <c r="E13868" s="243" t="s">
        <v>1723</v>
      </c>
      <c r="F13868" s="151"/>
    </row>
    <row r="13869" spans="2:6" s="116" customFormat="1" ht="15.75" customHeight="1">
      <c r="B13869" s="276" t="s">
        <v>1973</v>
      </c>
      <c r="C13869" s="118" t="s">
        <v>28</v>
      </c>
      <c r="D13869" s="119" t="s">
        <v>549</v>
      </c>
      <c r="E13869" s="243" t="s">
        <v>1723</v>
      </c>
      <c r="F13869" s="151"/>
    </row>
    <row r="13870" spans="2:6" s="116" customFormat="1" ht="15.75" customHeight="1">
      <c r="B13870" s="276" t="s">
        <v>1973</v>
      </c>
      <c r="C13870" s="118" t="s">
        <v>40</v>
      </c>
      <c r="D13870" s="119" t="s">
        <v>1328</v>
      </c>
      <c r="E13870" s="243" t="s">
        <v>1723</v>
      </c>
      <c r="F13870" s="151"/>
    </row>
    <row r="13871" spans="2:6" s="116" customFormat="1" ht="15.75" customHeight="1">
      <c r="B13871" s="276" t="s">
        <v>1973</v>
      </c>
      <c r="C13871" s="118" t="s">
        <v>40</v>
      </c>
      <c r="D13871" s="119" t="s">
        <v>1328</v>
      </c>
      <c r="E13871" s="243" t="s">
        <v>1723</v>
      </c>
      <c r="F13871" s="151"/>
    </row>
    <row r="13872" spans="2:6" s="116" customFormat="1" ht="15.75" customHeight="1">
      <c r="B13872" s="276" t="s">
        <v>1973</v>
      </c>
      <c r="C13872" s="118" t="s">
        <v>40</v>
      </c>
      <c r="D13872" s="119" t="s">
        <v>180</v>
      </c>
      <c r="E13872" s="243" t="s">
        <v>1723</v>
      </c>
      <c r="F13872" s="151"/>
    </row>
    <row r="13873" spans="2:6" s="116" customFormat="1" ht="15.75" customHeight="1">
      <c r="B13873" s="276" t="s">
        <v>1973</v>
      </c>
      <c r="C13873" s="118" t="s">
        <v>28</v>
      </c>
      <c r="D13873" s="222" t="s">
        <v>549</v>
      </c>
      <c r="E13873" s="243" t="s">
        <v>1723</v>
      </c>
      <c r="F13873" s="151"/>
    </row>
    <row r="13874" spans="2:6" s="116" customFormat="1" ht="15.75" customHeight="1">
      <c r="B13874" s="276" t="s">
        <v>1973</v>
      </c>
      <c r="C13874" s="118" t="s">
        <v>28</v>
      </c>
      <c r="D13874" s="119" t="s">
        <v>107</v>
      </c>
      <c r="E13874" s="243" t="s">
        <v>1723</v>
      </c>
      <c r="F13874" s="151"/>
    </row>
    <row r="13875" spans="2:6" s="116" customFormat="1" ht="15.75" customHeight="1">
      <c r="B13875" s="276" t="s">
        <v>1968</v>
      </c>
      <c r="C13875" s="118" t="s">
        <v>1154</v>
      </c>
      <c r="D13875" s="119" t="s">
        <v>1328</v>
      </c>
      <c r="E13875" s="243" t="s">
        <v>1971</v>
      </c>
      <c r="F13875" s="151"/>
    </row>
    <row r="13876" spans="2:6" s="116" customFormat="1" ht="15.75" customHeight="1">
      <c r="B13876" s="276" t="s">
        <v>1968</v>
      </c>
      <c r="C13876" s="118" t="s">
        <v>1154</v>
      </c>
      <c r="D13876" s="119" t="s">
        <v>1328</v>
      </c>
      <c r="E13876" s="243" t="s">
        <v>1971</v>
      </c>
      <c r="F13876" s="151"/>
    </row>
    <row r="13877" spans="2:6" s="116" customFormat="1" ht="15.75" customHeight="1">
      <c r="B13877" s="276" t="s">
        <v>1968</v>
      </c>
      <c r="C13877" s="118" t="s">
        <v>40</v>
      </c>
      <c r="D13877" s="119" t="s">
        <v>180</v>
      </c>
      <c r="E13877" s="243" t="s">
        <v>1723</v>
      </c>
      <c r="F13877" s="151"/>
    </row>
    <row r="13878" spans="2:6" s="116" customFormat="1" ht="15.75" customHeight="1">
      <c r="B13878" s="276" t="s">
        <v>1968</v>
      </c>
      <c r="C13878" s="118" t="s">
        <v>40</v>
      </c>
      <c r="D13878" s="119" t="s">
        <v>180</v>
      </c>
      <c r="E13878" s="243" t="s">
        <v>1723</v>
      </c>
      <c r="F13878" s="151"/>
    </row>
    <row r="13879" spans="2:6" s="116" customFormat="1" ht="15.75" customHeight="1">
      <c r="B13879" s="276" t="s">
        <v>1968</v>
      </c>
      <c r="C13879" s="118" t="s">
        <v>40</v>
      </c>
      <c r="D13879" s="119" t="s">
        <v>1328</v>
      </c>
      <c r="E13879" s="243" t="s">
        <v>1723</v>
      </c>
      <c r="F13879" s="151"/>
    </row>
    <row r="13880" spans="2:6" s="116" customFormat="1" ht="15.75" customHeight="1">
      <c r="B13880" s="276" t="s">
        <v>1968</v>
      </c>
      <c r="C13880" s="118" t="s">
        <v>28</v>
      </c>
      <c r="D13880" s="119" t="s">
        <v>549</v>
      </c>
      <c r="E13880" s="243" t="s">
        <v>1723</v>
      </c>
      <c r="F13880" s="151"/>
    </row>
    <row r="13881" spans="2:6" s="116" customFormat="1" ht="15.75" customHeight="1">
      <c r="B13881" s="276" t="s">
        <v>1968</v>
      </c>
      <c r="C13881" s="118" t="s">
        <v>184</v>
      </c>
      <c r="D13881" s="119" t="s">
        <v>184</v>
      </c>
      <c r="E13881" s="243" t="s">
        <v>1723</v>
      </c>
      <c r="F13881" s="151"/>
    </row>
    <row r="13882" spans="2:6" s="116" customFormat="1" ht="15.75" customHeight="1">
      <c r="B13882" s="276" t="s">
        <v>1968</v>
      </c>
      <c r="C13882" s="118" t="s">
        <v>322</v>
      </c>
      <c r="D13882" s="119" t="s">
        <v>1871</v>
      </c>
      <c r="E13882" s="243" t="s">
        <v>1723</v>
      </c>
      <c r="F13882" s="151"/>
    </row>
    <row r="13883" spans="2:6" s="116" customFormat="1" ht="15.75" customHeight="1">
      <c r="B13883" s="276" t="s">
        <v>1968</v>
      </c>
      <c r="C13883" s="118" t="s">
        <v>40</v>
      </c>
      <c r="D13883" s="119" t="s">
        <v>180</v>
      </c>
      <c r="E13883" s="243" t="s">
        <v>1723</v>
      </c>
      <c r="F13883" s="151"/>
    </row>
    <row r="13884" spans="2:6" s="116" customFormat="1" ht="15.75" customHeight="1">
      <c r="B13884" s="276" t="s">
        <v>1968</v>
      </c>
      <c r="C13884" s="118" t="s">
        <v>2</v>
      </c>
      <c r="D13884" s="119" t="s">
        <v>1972</v>
      </c>
      <c r="E13884" s="243" t="s">
        <v>1723</v>
      </c>
      <c r="F13884" s="151"/>
    </row>
    <row r="13885" spans="2:6" s="116" customFormat="1" ht="15.75" customHeight="1">
      <c r="B13885" s="276" t="s">
        <v>1968</v>
      </c>
      <c r="C13885" s="118" t="s">
        <v>956</v>
      </c>
      <c r="D13885" s="119" t="s">
        <v>1821</v>
      </c>
      <c r="E13885" s="243" t="s">
        <v>1723</v>
      </c>
      <c r="F13885" s="151"/>
    </row>
    <row r="13886" spans="2:6" s="116" customFormat="1" ht="15.75" customHeight="1">
      <c r="B13886" s="276" t="s">
        <v>1968</v>
      </c>
      <c r="C13886" s="118" t="s">
        <v>40</v>
      </c>
      <c r="D13886" s="119" t="s">
        <v>180</v>
      </c>
      <c r="E13886" s="243" t="s">
        <v>1723</v>
      </c>
      <c r="F13886" s="151"/>
    </row>
    <row r="13887" spans="2:6" s="116" customFormat="1" ht="15.75" customHeight="1">
      <c r="B13887" s="276" t="s">
        <v>1968</v>
      </c>
      <c r="C13887" s="118" t="s">
        <v>392</v>
      </c>
      <c r="D13887" s="119" t="s">
        <v>1115</v>
      </c>
      <c r="E13887" s="243" t="s">
        <v>1723</v>
      </c>
      <c r="F13887" s="151"/>
    </row>
    <row r="13888" spans="2:6" s="116" customFormat="1" ht="15.75" customHeight="1">
      <c r="B13888" s="276" t="s">
        <v>1968</v>
      </c>
      <c r="C13888" s="118" t="s">
        <v>40</v>
      </c>
      <c r="D13888" s="119" t="s">
        <v>180</v>
      </c>
      <c r="E13888" s="243" t="s">
        <v>1953</v>
      </c>
      <c r="F13888" s="151"/>
    </row>
    <row r="13889" spans="2:6" s="116" customFormat="1" ht="15.75" customHeight="1">
      <c r="B13889" s="276" t="s">
        <v>1968</v>
      </c>
      <c r="C13889" s="118" t="s">
        <v>40</v>
      </c>
      <c r="D13889" s="119" t="s">
        <v>180</v>
      </c>
      <c r="E13889" s="243" t="s">
        <v>1953</v>
      </c>
      <c r="F13889" s="151"/>
    </row>
    <row r="13890" spans="2:6" s="116" customFormat="1" ht="15.75" customHeight="1">
      <c r="B13890" s="276" t="s">
        <v>1968</v>
      </c>
      <c r="C13890" s="118" t="s">
        <v>2</v>
      </c>
      <c r="D13890" s="119" t="s">
        <v>182</v>
      </c>
      <c r="E13890" s="243" t="s">
        <v>1953</v>
      </c>
      <c r="F13890" s="151"/>
    </row>
    <row r="13891" spans="2:6" s="116" customFormat="1" ht="15.75" customHeight="1">
      <c r="B13891" s="276" t="s">
        <v>1974</v>
      </c>
      <c r="C13891" s="118" t="s">
        <v>40</v>
      </c>
      <c r="D13891" s="119" t="s">
        <v>1975</v>
      </c>
      <c r="E13891" s="243" t="s">
        <v>1971</v>
      </c>
      <c r="F13891" s="151"/>
    </row>
    <row r="13892" spans="2:6" s="116" customFormat="1" ht="15.75" customHeight="1">
      <c r="B13892" s="276" t="s">
        <v>1974</v>
      </c>
      <c r="C13892" s="118" t="s">
        <v>40</v>
      </c>
      <c r="D13892" s="119" t="s">
        <v>180</v>
      </c>
      <c r="E13892" s="243" t="s">
        <v>1953</v>
      </c>
      <c r="F13892" s="151"/>
    </row>
    <row r="13893" spans="2:6" s="116" customFormat="1" ht="15.75" customHeight="1">
      <c r="B13893" s="276" t="s">
        <v>1974</v>
      </c>
      <c r="C13893" s="118" t="s">
        <v>184</v>
      </c>
      <c r="D13893" s="119" t="s">
        <v>184</v>
      </c>
      <c r="E13893" s="243" t="s">
        <v>1953</v>
      </c>
      <c r="F13893" s="151"/>
    </row>
    <row r="13894" spans="2:6" s="116" customFormat="1" ht="15.75" customHeight="1">
      <c r="B13894" s="276" t="s">
        <v>1974</v>
      </c>
      <c r="C13894" s="118" t="s">
        <v>28</v>
      </c>
      <c r="D13894" s="119" t="s">
        <v>126</v>
      </c>
      <c r="E13894" s="243" t="s">
        <v>1953</v>
      </c>
      <c r="F13894" s="151"/>
    </row>
    <row r="13895" spans="2:6" s="116" customFormat="1" ht="15.75" customHeight="1">
      <c r="B13895" s="276" t="s">
        <v>1974</v>
      </c>
      <c r="C13895" s="118" t="s">
        <v>40</v>
      </c>
      <c r="D13895" s="119" t="s">
        <v>180</v>
      </c>
      <c r="E13895" s="243" t="s">
        <v>1953</v>
      </c>
      <c r="F13895" s="151"/>
    </row>
    <row r="13896" spans="2:6" s="116" customFormat="1" ht="15.75" customHeight="1">
      <c r="B13896" s="276" t="s">
        <v>1974</v>
      </c>
      <c r="C13896" s="118" t="s">
        <v>40</v>
      </c>
      <c r="D13896" s="119" t="s">
        <v>1328</v>
      </c>
      <c r="E13896" s="243" t="s">
        <v>1953</v>
      </c>
      <c r="F13896" s="151"/>
    </row>
    <row r="13897" spans="2:6" s="116" customFormat="1" ht="15.75" customHeight="1">
      <c r="B13897" s="276" t="s">
        <v>1974</v>
      </c>
      <c r="C13897" s="118" t="s">
        <v>40</v>
      </c>
      <c r="D13897" s="119" t="s">
        <v>180</v>
      </c>
      <c r="E13897" s="243" t="s">
        <v>1953</v>
      </c>
      <c r="F13897" s="151"/>
    </row>
    <row r="13898" spans="2:6" s="116" customFormat="1" ht="15.75" customHeight="1">
      <c r="B13898" s="276" t="s">
        <v>1974</v>
      </c>
      <c r="C13898" s="118" t="s">
        <v>28</v>
      </c>
      <c r="D13898" s="119" t="s">
        <v>30</v>
      </c>
      <c r="E13898" s="243" t="s">
        <v>1953</v>
      </c>
      <c r="F13898" s="151"/>
    </row>
    <row r="13899" spans="2:6" s="116" customFormat="1" ht="15.75" customHeight="1">
      <c r="B13899" s="276" t="s">
        <v>1974</v>
      </c>
      <c r="C13899" s="118" t="s">
        <v>40</v>
      </c>
      <c r="D13899" s="119" t="s">
        <v>180</v>
      </c>
      <c r="E13899" s="243" t="s">
        <v>1723</v>
      </c>
      <c r="F13899" s="151"/>
    </row>
    <row r="13900" spans="2:6" s="116" customFormat="1" ht="15.75" customHeight="1">
      <c r="B13900" s="276" t="s">
        <v>1974</v>
      </c>
      <c r="C13900" s="118" t="s">
        <v>40</v>
      </c>
      <c r="D13900" s="119" t="s">
        <v>180</v>
      </c>
      <c r="E13900" s="243" t="s">
        <v>1723</v>
      </c>
      <c r="F13900" s="151"/>
    </row>
    <row r="13901" spans="2:6" s="116" customFormat="1" ht="15.75" customHeight="1">
      <c r="B13901" s="276" t="s">
        <v>1974</v>
      </c>
      <c r="C13901" s="118" t="s">
        <v>40</v>
      </c>
      <c r="D13901" s="119" t="s">
        <v>1328</v>
      </c>
      <c r="E13901" s="243" t="s">
        <v>1723</v>
      </c>
      <c r="F13901" s="151"/>
    </row>
    <row r="13902" spans="2:6" s="116" customFormat="1" ht="15.75" customHeight="1">
      <c r="B13902" s="276" t="s">
        <v>1974</v>
      </c>
      <c r="C13902" s="118" t="s">
        <v>28</v>
      </c>
      <c r="D13902" s="119" t="s">
        <v>30</v>
      </c>
      <c r="E13902" s="243" t="s">
        <v>1723</v>
      </c>
      <c r="F13902" s="151"/>
    </row>
    <row r="13903" spans="2:6" s="116" customFormat="1" ht="15.75" customHeight="1">
      <c r="B13903" s="276" t="s">
        <v>1974</v>
      </c>
      <c r="C13903" s="118" t="s">
        <v>28</v>
      </c>
      <c r="D13903" s="119" t="s">
        <v>126</v>
      </c>
      <c r="E13903" s="243" t="s">
        <v>1723</v>
      </c>
      <c r="F13903" s="151"/>
    </row>
    <row r="13904" spans="2:6" s="116" customFormat="1" ht="15.75" customHeight="1">
      <c r="B13904" s="276" t="s">
        <v>1974</v>
      </c>
      <c r="C13904" s="118" t="s">
        <v>155</v>
      </c>
      <c r="D13904" s="119" t="s">
        <v>1246</v>
      </c>
      <c r="E13904" s="243" t="s">
        <v>1723</v>
      </c>
      <c r="F13904" s="151"/>
    </row>
    <row r="13905" spans="2:6" s="116" customFormat="1" ht="15.75" customHeight="1">
      <c r="B13905" s="276" t="s">
        <v>1974</v>
      </c>
      <c r="C13905" s="118" t="s">
        <v>40</v>
      </c>
      <c r="D13905" s="119" t="s">
        <v>180</v>
      </c>
      <c r="E13905" s="243" t="s">
        <v>1723</v>
      </c>
      <c r="F13905" s="151"/>
    </row>
    <row r="13906" spans="2:6" s="116" customFormat="1" ht="15.75" customHeight="1">
      <c r="B13906" s="276" t="s">
        <v>1974</v>
      </c>
      <c r="C13906" s="118" t="s">
        <v>40</v>
      </c>
      <c r="D13906" s="119" t="s">
        <v>1328</v>
      </c>
      <c r="E13906" s="243" t="s">
        <v>1723</v>
      </c>
      <c r="F13906" s="151"/>
    </row>
    <row r="13907" spans="2:6" s="116" customFormat="1" ht="15.75" customHeight="1">
      <c r="B13907" s="121" t="s">
        <v>1976</v>
      </c>
      <c r="C13907" s="118" t="s">
        <v>1154</v>
      </c>
      <c r="D13907" s="119" t="s">
        <v>1328</v>
      </c>
      <c r="E13907" s="243" t="s">
        <v>1971</v>
      </c>
      <c r="F13907" s="151"/>
    </row>
    <row r="13908" spans="2:6" s="116" customFormat="1" ht="15.75" customHeight="1">
      <c r="B13908" s="121" t="s">
        <v>1976</v>
      </c>
      <c r="C13908" s="118" t="s">
        <v>1977</v>
      </c>
      <c r="D13908" s="119" t="s">
        <v>112</v>
      </c>
      <c r="E13908" s="243" t="s">
        <v>1953</v>
      </c>
      <c r="F13908" s="151"/>
    </row>
    <row r="13909" spans="2:6" s="116" customFormat="1" ht="15.75" customHeight="1">
      <c r="B13909" s="121" t="s">
        <v>1976</v>
      </c>
      <c r="C13909" s="118" t="s">
        <v>28</v>
      </c>
      <c r="D13909" s="119" t="s">
        <v>30</v>
      </c>
      <c r="E13909" s="243" t="s">
        <v>1953</v>
      </c>
      <c r="F13909" s="151"/>
    </row>
    <row r="13910" spans="2:6" s="116" customFormat="1" ht="15.75" customHeight="1">
      <c r="B13910" s="121" t="s">
        <v>1976</v>
      </c>
      <c r="C13910" s="118" t="s">
        <v>322</v>
      </c>
      <c r="D13910" s="119" t="s">
        <v>1796</v>
      </c>
      <c r="E13910" s="243" t="s">
        <v>1953</v>
      </c>
      <c r="F13910" s="151"/>
    </row>
    <row r="13911" spans="2:6" s="116" customFormat="1" ht="15.75" customHeight="1">
      <c r="B13911" s="121" t="s">
        <v>1976</v>
      </c>
      <c r="C13911" s="118" t="s">
        <v>322</v>
      </c>
      <c r="D13911" s="119" t="s">
        <v>1978</v>
      </c>
      <c r="E13911" s="243" t="s">
        <v>1953</v>
      </c>
      <c r="F13911" s="151"/>
    </row>
    <row r="13912" spans="2:6" s="116" customFormat="1" ht="15.75" customHeight="1">
      <c r="B13912" s="121" t="s">
        <v>1976</v>
      </c>
      <c r="C13912" s="118" t="s">
        <v>392</v>
      </c>
      <c r="D13912" s="119" t="s">
        <v>1115</v>
      </c>
      <c r="E13912" s="243" t="s">
        <v>1607</v>
      </c>
      <c r="F13912" s="151"/>
    </row>
    <row r="13913" spans="2:6" s="116" customFormat="1" ht="15.75" customHeight="1">
      <c r="B13913" s="121" t="s">
        <v>1976</v>
      </c>
      <c r="C13913" s="118" t="s">
        <v>94</v>
      </c>
      <c r="D13913" s="119" t="s">
        <v>1108</v>
      </c>
      <c r="E13913" s="243" t="s">
        <v>1607</v>
      </c>
      <c r="F13913" s="151"/>
    </row>
    <row r="13914" spans="2:6" s="116" customFormat="1" ht="15.75" customHeight="1">
      <c r="B13914" s="121" t="s">
        <v>1976</v>
      </c>
      <c r="C13914" s="118" t="s">
        <v>1154</v>
      </c>
      <c r="D13914" s="119" t="s">
        <v>180</v>
      </c>
      <c r="E13914" s="243" t="s">
        <v>1607</v>
      </c>
      <c r="F13914" s="151"/>
    </row>
    <row r="13915" spans="2:6" s="116" customFormat="1" ht="15.75" customHeight="1">
      <c r="B13915" s="121" t="s">
        <v>1976</v>
      </c>
      <c r="C13915" s="118" t="s">
        <v>1154</v>
      </c>
      <c r="D13915" s="119" t="s">
        <v>1328</v>
      </c>
      <c r="E13915" s="243" t="s">
        <v>1607</v>
      </c>
      <c r="F13915" s="151"/>
    </row>
    <row r="13916" spans="2:6" s="116" customFormat="1" ht="15.75" customHeight="1">
      <c r="B13916" s="121" t="s">
        <v>1976</v>
      </c>
      <c r="C13916" s="118" t="s">
        <v>322</v>
      </c>
      <c r="D13916" s="119" t="s">
        <v>1978</v>
      </c>
      <c r="E13916" s="243" t="s">
        <v>1607</v>
      </c>
      <c r="F13916" s="151"/>
    </row>
    <row r="13917" spans="2:6" s="116" customFormat="1" ht="15.75" customHeight="1">
      <c r="B13917" s="121" t="s">
        <v>1976</v>
      </c>
      <c r="C13917" s="118" t="s">
        <v>155</v>
      </c>
      <c r="D13917" s="119" t="s">
        <v>1110</v>
      </c>
      <c r="E13917" s="243" t="s">
        <v>1607</v>
      </c>
      <c r="F13917" s="151"/>
    </row>
    <row r="13918" spans="2:6" s="116" customFormat="1" ht="15.75" customHeight="1">
      <c r="B13918" s="121" t="s">
        <v>1976</v>
      </c>
      <c r="C13918" s="118" t="s">
        <v>2</v>
      </c>
      <c r="D13918" s="119" t="s">
        <v>182</v>
      </c>
      <c r="E13918" s="243" t="s">
        <v>1607</v>
      </c>
      <c r="F13918" s="151"/>
    </row>
    <row r="13919" spans="2:6" s="116" customFormat="1" ht="15.75" customHeight="1">
      <c r="B13919" s="121" t="s">
        <v>1979</v>
      </c>
      <c r="C13919" s="118" t="s">
        <v>392</v>
      </c>
      <c r="D13919" s="119" t="s">
        <v>1115</v>
      </c>
      <c r="E13919" s="243" t="s">
        <v>1600</v>
      </c>
      <c r="F13919" s="151"/>
    </row>
    <row r="13920" spans="2:6" s="116" customFormat="1" ht="15.75" customHeight="1">
      <c r="B13920" s="121" t="s">
        <v>1979</v>
      </c>
      <c r="C13920" s="118" t="s">
        <v>322</v>
      </c>
      <c r="D13920" s="119" t="s">
        <v>1796</v>
      </c>
      <c r="E13920" s="243" t="s">
        <v>1600</v>
      </c>
      <c r="F13920" s="151"/>
    </row>
    <row r="13921" spans="2:6" s="116" customFormat="1" ht="15.75" customHeight="1">
      <c r="B13921" s="121" t="s">
        <v>1979</v>
      </c>
      <c r="C13921" s="118" t="s">
        <v>40</v>
      </c>
      <c r="D13921" s="119" t="s">
        <v>1328</v>
      </c>
      <c r="E13921" s="243" t="s">
        <v>1953</v>
      </c>
      <c r="F13921" s="151"/>
    </row>
    <row r="13922" spans="2:6" s="116" customFormat="1" ht="15.75" customHeight="1">
      <c r="B13922" s="121" t="s">
        <v>1979</v>
      </c>
      <c r="C13922" s="118" t="s">
        <v>40</v>
      </c>
      <c r="D13922" s="119" t="s">
        <v>1328</v>
      </c>
      <c r="E13922" s="243" t="s">
        <v>1953</v>
      </c>
      <c r="F13922" s="151"/>
    </row>
    <row r="13923" spans="2:6" s="116" customFormat="1" ht="15.75" customHeight="1">
      <c r="B13923" s="121" t="s">
        <v>1979</v>
      </c>
      <c r="C13923" s="118" t="s">
        <v>392</v>
      </c>
      <c r="D13923" s="119" t="s">
        <v>1980</v>
      </c>
      <c r="E13923" s="243" t="s">
        <v>1953</v>
      </c>
      <c r="F13923" s="151"/>
    </row>
    <row r="13924" spans="2:6" s="116" customFormat="1" ht="15.75" customHeight="1">
      <c r="B13924" s="121" t="s">
        <v>1979</v>
      </c>
      <c r="C13924" s="118" t="s">
        <v>40</v>
      </c>
      <c r="D13924" s="119" t="s">
        <v>1328</v>
      </c>
      <c r="E13924" s="243" t="s">
        <v>1953</v>
      </c>
      <c r="F13924" s="151"/>
    </row>
    <row r="13925" spans="2:6" s="116" customFormat="1" ht="15.75" customHeight="1">
      <c r="B13925" s="121" t="s">
        <v>1979</v>
      </c>
      <c r="C13925" s="118" t="s">
        <v>1154</v>
      </c>
      <c r="D13925" s="119" t="s">
        <v>1359</v>
      </c>
      <c r="E13925" s="243" t="s">
        <v>1971</v>
      </c>
      <c r="F13925" s="151"/>
    </row>
    <row r="13926" spans="2:6" s="116" customFormat="1" ht="15.75" customHeight="1">
      <c r="B13926" s="121" t="s">
        <v>1979</v>
      </c>
      <c r="C13926" s="118" t="s">
        <v>1154</v>
      </c>
      <c r="D13926" s="119" t="s">
        <v>1328</v>
      </c>
      <c r="E13926" s="243" t="s">
        <v>1971</v>
      </c>
      <c r="F13926" s="151"/>
    </row>
    <row r="13927" spans="2:6" s="116" customFormat="1" ht="15.75" customHeight="1">
      <c r="B13927" s="121" t="s">
        <v>1979</v>
      </c>
      <c r="C13927" s="118" t="s">
        <v>2</v>
      </c>
      <c r="D13927" s="119" t="s">
        <v>182</v>
      </c>
      <c r="E13927" s="243" t="s">
        <v>1971</v>
      </c>
      <c r="F13927" s="151"/>
    </row>
    <row r="13928" spans="2:6" s="116" customFormat="1" ht="15.75" customHeight="1">
      <c r="B13928" s="121" t="s">
        <v>1979</v>
      </c>
      <c r="C13928" s="118" t="s">
        <v>392</v>
      </c>
      <c r="D13928" s="119" t="s">
        <v>1115</v>
      </c>
      <c r="E13928" s="243" t="s">
        <v>1971</v>
      </c>
      <c r="F13928" s="151"/>
    </row>
    <row r="13929" spans="2:6" s="116" customFormat="1" ht="15.75" customHeight="1">
      <c r="B13929" s="121" t="s">
        <v>1979</v>
      </c>
      <c r="C13929" s="118" t="s">
        <v>40</v>
      </c>
      <c r="D13929" s="119" t="s">
        <v>180</v>
      </c>
      <c r="E13929" s="243" t="s">
        <v>1981</v>
      </c>
      <c r="F13929" s="151"/>
    </row>
    <row r="13930" spans="2:6" s="116" customFormat="1" ht="15.75" customHeight="1">
      <c r="B13930" s="121" t="s">
        <v>1979</v>
      </c>
      <c r="C13930" s="118" t="s">
        <v>40</v>
      </c>
      <c r="D13930" s="119" t="s">
        <v>1328</v>
      </c>
      <c r="E13930" s="243" t="s">
        <v>1981</v>
      </c>
      <c r="F13930" s="151"/>
    </row>
    <row r="13931" spans="2:6" s="116" customFormat="1" ht="15.75" customHeight="1">
      <c r="B13931" s="121" t="s">
        <v>1979</v>
      </c>
      <c r="C13931" s="118" t="s">
        <v>28</v>
      </c>
      <c r="D13931" s="119" t="s">
        <v>107</v>
      </c>
      <c r="E13931" s="243" t="s">
        <v>1981</v>
      </c>
      <c r="F13931" s="151"/>
    </row>
    <row r="13932" spans="2:6" s="116" customFormat="1" ht="15.75" customHeight="1">
      <c r="B13932" s="121" t="s">
        <v>1982</v>
      </c>
      <c r="C13932" s="118" t="s">
        <v>392</v>
      </c>
      <c r="D13932" s="119" t="s">
        <v>1115</v>
      </c>
      <c r="E13932" s="243" t="s">
        <v>1600</v>
      </c>
      <c r="F13932" s="151"/>
    </row>
    <row r="13933" spans="2:6" s="116" customFormat="1" ht="15.75" customHeight="1">
      <c r="B13933" s="121" t="s">
        <v>1982</v>
      </c>
      <c r="C13933" s="118" t="s">
        <v>322</v>
      </c>
      <c r="D13933" s="119" t="s">
        <v>1796</v>
      </c>
      <c r="E13933" s="243" t="s">
        <v>1600</v>
      </c>
      <c r="F13933" s="151"/>
    </row>
    <row r="13934" spans="2:6" s="116" customFormat="1" ht="15.75" customHeight="1">
      <c r="B13934" s="121" t="s">
        <v>1982</v>
      </c>
      <c r="C13934" s="118" t="s">
        <v>2</v>
      </c>
      <c r="D13934" s="119" t="s">
        <v>182</v>
      </c>
      <c r="E13934" s="243" t="s">
        <v>1981</v>
      </c>
      <c r="F13934" s="151"/>
    </row>
    <row r="13935" spans="2:6" s="116" customFormat="1" ht="15.75" customHeight="1">
      <c r="B13935" s="121" t="s">
        <v>1982</v>
      </c>
      <c r="C13935" s="118" t="s">
        <v>2</v>
      </c>
      <c r="D13935" s="119" t="s">
        <v>182</v>
      </c>
      <c r="E13935" s="243" t="s">
        <v>1981</v>
      </c>
      <c r="F13935" s="151"/>
    </row>
    <row r="13936" spans="2:6" s="116" customFormat="1" ht="15.75" customHeight="1">
      <c r="B13936" s="121" t="s">
        <v>1982</v>
      </c>
      <c r="C13936" s="118" t="s">
        <v>2</v>
      </c>
      <c r="D13936" s="119" t="s">
        <v>182</v>
      </c>
      <c r="E13936" s="243" t="s">
        <v>1981</v>
      </c>
      <c r="F13936" s="151"/>
    </row>
    <row r="13937" spans="2:6" s="116" customFormat="1" ht="15.75" customHeight="1">
      <c r="B13937" s="121" t="s">
        <v>1982</v>
      </c>
      <c r="C13937" s="118" t="s">
        <v>2</v>
      </c>
      <c r="D13937" s="119" t="s">
        <v>182</v>
      </c>
      <c r="E13937" s="243" t="s">
        <v>1981</v>
      </c>
      <c r="F13937" s="151"/>
    </row>
    <row r="13938" spans="2:6" s="116" customFormat="1" ht="15.75" customHeight="1">
      <c r="B13938" s="121" t="s">
        <v>1982</v>
      </c>
      <c r="C13938" s="118" t="s">
        <v>2</v>
      </c>
      <c r="D13938" s="119" t="s">
        <v>182</v>
      </c>
      <c r="E13938" s="243" t="s">
        <v>1981</v>
      </c>
      <c r="F13938" s="151"/>
    </row>
    <row r="13939" spans="2:6" s="116" customFormat="1" ht="15.75" customHeight="1">
      <c r="B13939" s="121" t="s">
        <v>1982</v>
      </c>
      <c r="C13939" s="118" t="s">
        <v>2</v>
      </c>
      <c r="D13939" s="119" t="s">
        <v>182</v>
      </c>
      <c r="E13939" s="243" t="s">
        <v>1981</v>
      </c>
      <c r="F13939" s="151"/>
    </row>
    <row r="13940" spans="2:6" s="116" customFormat="1" ht="15.75" customHeight="1">
      <c r="B13940" s="121" t="s">
        <v>1982</v>
      </c>
      <c r="C13940" s="118" t="s">
        <v>28</v>
      </c>
      <c r="D13940" s="119" t="s">
        <v>107</v>
      </c>
      <c r="E13940" s="243" t="s">
        <v>1981</v>
      </c>
      <c r="F13940" s="151"/>
    </row>
    <row r="13941" spans="2:6" s="116" customFormat="1" ht="15.75" customHeight="1">
      <c r="B13941" s="121" t="s">
        <v>1982</v>
      </c>
      <c r="C13941" s="118" t="s">
        <v>392</v>
      </c>
      <c r="D13941" s="119" t="s">
        <v>1115</v>
      </c>
      <c r="E13941" s="243" t="s">
        <v>1981</v>
      </c>
      <c r="F13941" s="151"/>
    </row>
    <row r="13942" spans="2:6" s="116" customFormat="1" ht="15.75" customHeight="1">
      <c r="B13942" s="121" t="s">
        <v>1982</v>
      </c>
      <c r="C13942" s="118" t="s">
        <v>94</v>
      </c>
      <c r="D13942" s="119" t="s">
        <v>1108</v>
      </c>
      <c r="E13942" s="243" t="s">
        <v>1981</v>
      </c>
      <c r="F13942" s="151"/>
    </row>
    <row r="13943" spans="2:6" s="116" customFormat="1" ht="15.75" customHeight="1">
      <c r="B13943" s="121" t="s">
        <v>1982</v>
      </c>
      <c r="C13943" s="118" t="s">
        <v>28</v>
      </c>
      <c r="D13943" s="119" t="s">
        <v>107</v>
      </c>
      <c r="E13943" s="243" t="s">
        <v>1600</v>
      </c>
      <c r="F13943" s="151"/>
    </row>
    <row r="13944" spans="2:6" s="116" customFormat="1" ht="15.75" customHeight="1">
      <c r="B13944" s="121" t="s">
        <v>1982</v>
      </c>
      <c r="C13944" s="118" t="s">
        <v>28</v>
      </c>
      <c r="D13944" s="119" t="s">
        <v>107</v>
      </c>
      <c r="E13944" s="243" t="s">
        <v>1953</v>
      </c>
      <c r="F13944" s="151"/>
    </row>
    <row r="13945" spans="2:6" s="116" customFormat="1" ht="15.75" customHeight="1">
      <c r="B13945" s="121" t="s">
        <v>1982</v>
      </c>
      <c r="C13945" s="118" t="s">
        <v>94</v>
      </c>
      <c r="D13945" s="119" t="s">
        <v>1108</v>
      </c>
      <c r="E13945" s="243" t="s">
        <v>1953</v>
      </c>
      <c r="F13945" s="151"/>
    </row>
    <row r="13946" spans="2:6" s="116" customFormat="1" ht="15.75" customHeight="1">
      <c r="B13946" s="121" t="s">
        <v>1982</v>
      </c>
      <c r="C13946" s="118" t="s">
        <v>94</v>
      </c>
      <c r="D13946" s="119" t="s">
        <v>1873</v>
      </c>
      <c r="E13946" s="243" t="s">
        <v>1953</v>
      </c>
      <c r="F13946" s="151"/>
    </row>
    <row r="13947" spans="2:6" s="116" customFormat="1" ht="15.75" customHeight="1">
      <c r="B13947" s="121" t="s">
        <v>1982</v>
      </c>
      <c r="C13947" s="118" t="s">
        <v>392</v>
      </c>
      <c r="D13947" s="119" t="s">
        <v>1115</v>
      </c>
      <c r="E13947" s="243" t="s">
        <v>1953</v>
      </c>
      <c r="F13947" s="151"/>
    </row>
    <row r="13948" spans="2:6" s="116" customFormat="1" ht="15.75" customHeight="1">
      <c r="B13948" s="121" t="s">
        <v>1982</v>
      </c>
      <c r="C13948" s="118" t="s">
        <v>40</v>
      </c>
      <c r="D13948" s="119" t="s">
        <v>1402</v>
      </c>
      <c r="E13948" s="243" t="s">
        <v>1953</v>
      </c>
      <c r="F13948" s="151"/>
    </row>
    <row r="13949" spans="2:6" s="116" customFormat="1" ht="15.75" customHeight="1">
      <c r="B13949" s="121" t="s">
        <v>1982</v>
      </c>
      <c r="C13949" s="118" t="s">
        <v>184</v>
      </c>
      <c r="D13949" s="119" t="s">
        <v>2550</v>
      </c>
      <c r="E13949" s="243" t="s">
        <v>1953</v>
      </c>
      <c r="F13949" s="151"/>
    </row>
    <row r="13950" spans="2:6" s="116" customFormat="1" ht="15.75" customHeight="1">
      <c r="B13950" s="121" t="s">
        <v>1982</v>
      </c>
      <c r="C13950" s="118" t="s">
        <v>28</v>
      </c>
      <c r="D13950" s="119" t="s">
        <v>107</v>
      </c>
      <c r="E13950" s="243" t="s">
        <v>1953</v>
      </c>
      <c r="F13950" s="151"/>
    </row>
    <row r="13951" spans="2:6" s="116" customFormat="1" ht="15.75" customHeight="1">
      <c r="B13951" s="121" t="s">
        <v>1982</v>
      </c>
      <c r="C13951" s="118" t="s">
        <v>40</v>
      </c>
      <c r="D13951" s="119" t="s">
        <v>1328</v>
      </c>
      <c r="E13951" s="243" t="s">
        <v>1953</v>
      </c>
      <c r="F13951" s="151"/>
    </row>
    <row r="13952" spans="2:6" s="116" customFormat="1" ht="15.75" customHeight="1">
      <c r="B13952" s="121" t="s">
        <v>1982</v>
      </c>
      <c r="C13952" s="118" t="s">
        <v>1318</v>
      </c>
      <c r="D13952" s="119" t="s">
        <v>1983</v>
      </c>
      <c r="E13952" s="243" t="s">
        <v>1953</v>
      </c>
      <c r="F13952" s="151"/>
    </row>
    <row r="13953" spans="2:6" s="116" customFormat="1" ht="15.75" customHeight="1">
      <c r="B13953" s="121" t="s">
        <v>1982</v>
      </c>
      <c r="C13953" s="118" t="s">
        <v>322</v>
      </c>
      <c r="D13953" s="119" t="s">
        <v>1796</v>
      </c>
      <c r="E13953" s="243" t="s">
        <v>1953</v>
      </c>
      <c r="F13953" s="151"/>
    </row>
    <row r="13954" spans="2:6" s="116" customFormat="1" ht="15.75" customHeight="1">
      <c r="B13954" s="121" t="s">
        <v>1982</v>
      </c>
      <c r="C13954" s="118" t="s">
        <v>322</v>
      </c>
      <c r="D13954" s="119" t="s">
        <v>1796</v>
      </c>
      <c r="E13954" s="243" t="s">
        <v>1953</v>
      </c>
      <c r="F13954" s="151"/>
    </row>
    <row r="13955" spans="2:6" s="116" customFormat="1" ht="15.75" customHeight="1">
      <c r="B13955" s="121" t="s">
        <v>1982</v>
      </c>
      <c r="C13955" s="118" t="s">
        <v>40</v>
      </c>
      <c r="D13955" s="119" t="s">
        <v>1328</v>
      </c>
      <c r="E13955" s="243" t="s">
        <v>1953</v>
      </c>
      <c r="F13955" s="151"/>
    </row>
    <row r="13956" spans="2:6" s="116" customFormat="1" ht="15.75" customHeight="1">
      <c r="B13956" s="121" t="s">
        <v>1982</v>
      </c>
      <c r="C13956" s="118" t="s">
        <v>1154</v>
      </c>
      <c r="D13956" s="119" t="s">
        <v>1328</v>
      </c>
      <c r="E13956" s="243" t="s">
        <v>1953</v>
      </c>
      <c r="F13956" s="151"/>
    </row>
    <row r="13957" spans="2:6" s="116" customFormat="1" ht="15.75" customHeight="1">
      <c r="B13957" s="121" t="s">
        <v>1982</v>
      </c>
      <c r="C13957" s="118" t="s">
        <v>28</v>
      </c>
      <c r="D13957" s="119" t="s">
        <v>107</v>
      </c>
      <c r="E13957" s="243" t="s">
        <v>1953</v>
      </c>
      <c r="F13957" s="151"/>
    </row>
    <row r="13958" spans="2:6" s="116" customFormat="1" ht="15.75" customHeight="1">
      <c r="B13958" s="121" t="s">
        <v>1982</v>
      </c>
      <c r="C13958" s="118" t="s">
        <v>155</v>
      </c>
      <c r="D13958" s="119" t="s">
        <v>1110</v>
      </c>
      <c r="E13958" s="243" t="s">
        <v>1966</v>
      </c>
      <c r="F13958" s="151"/>
    </row>
    <row r="13959" spans="2:6" s="116" customFormat="1" ht="15.75" customHeight="1">
      <c r="B13959" s="121" t="s">
        <v>1982</v>
      </c>
      <c r="C13959" s="118" t="s">
        <v>28</v>
      </c>
      <c r="D13959" s="119" t="s">
        <v>126</v>
      </c>
      <c r="E13959" s="243" t="s">
        <v>1966</v>
      </c>
      <c r="F13959" s="151"/>
    </row>
    <row r="13960" spans="2:6" s="116" customFormat="1" ht="15.75" customHeight="1">
      <c r="B13960" s="121" t="s">
        <v>1982</v>
      </c>
      <c r="C13960" s="118" t="s">
        <v>392</v>
      </c>
      <c r="D13960" s="119" t="s">
        <v>1115</v>
      </c>
      <c r="E13960" s="243" t="s">
        <v>1966</v>
      </c>
      <c r="F13960" s="151"/>
    </row>
    <row r="13961" spans="2:6" s="116" customFormat="1" ht="15.75" customHeight="1">
      <c r="B13961" s="121" t="s">
        <v>1982</v>
      </c>
      <c r="C13961" s="118" t="s">
        <v>40</v>
      </c>
      <c r="D13961" s="119" t="s">
        <v>1328</v>
      </c>
      <c r="E13961" s="243" t="s">
        <v>1966</v>
      </c>
      <c r="F13961" s="151"/>
    </row>
    <row r="13962" spans="2:6" s="116" customFormat="1" ht="15.75" customHeight="1">
      <c r="B13962" s="121" t="s">
        <v>1982</v>
      </c>
      <c r="C13962" s="118" t="s">
        <v>28</v>
      </c>
      <c r="D13962" s="119" t="s">
        <v>107</v>
      </c>
      <c r="E13962" s="243" t="s">
        <v>1966</v>
      </c>
      <c r="F13962" s="151"/>
    </row>
    <row r="13963" spans="2:6" s="116" customFormat="1" ht="15.75" customHeight="1">
      <c r="B13963" s="121" t="s">
        <v>1982</v>
      </c>
      <c r="C13963" s="118" t="s">
        <v>956</v>
      </c>
      <c r="D13963" s="119" t="s">
        <v>1536</v>
      </c>
      <c r="E13963" s="243" t="s">
        <v>1966</v>
      </c>
      <c r="F13963" s="151"/>
    </row>
    <row r="13964" spans="2:6" s="116" customFormat="1" ht="15.75" customHeight="1">
      <c r="B13964" s="121" t="s">
        <v>1982</v>
      </c>
      <c r="C13964" s="118" t="s">
        <v>28</v>
      </c>
      <c r="D13964" s="119" t="s">
        <v>1984</v>
      </c>
      <c r="E13964" s="243" t="s">
        <v>1966</v>
      </c>
      <c r="F13964" s="151"/>
    </row>
    <row r="13965" spans="2:6" s="116" customFormat="1" ht="15.75" customHeight="1">
      <c r="B13965" s="121" t="s">
        <v>1982</v>
      </c>
      <c r="C13965" s="118" t="s">
        <v>184</v>
      </c>
      <c r="D13965" s="119" t="s">
        <v>2568</v>
      </c>
      <c r="E13965" s="243" t="s">
        <v>1966</v>
      </c>
      <c r="F13965" s="151"/>
    </row>
    <row r="13966" spans="2:6" s="116" customFormat="1" ht="15.75" customHeight="1">
      <c r="B13966" s="121" t="s">
        <v>1982</v>
      </c>
      <c r="C13966" s="118" t="s">
        <v>392</v>
      </c>
      <c r="D13966" s="119" t="s">
        <v>1985</v>
      </c>
      <c r="E13966" s="243" t="s">
        <v>1966</v>
      </c>
      <c r="F13966" s="151"/>
    </row>
    <row r="13967" spans="2:6" s="116" customFormat="1" ht="15.75" customHeight="1">
      <c r="B13967" s="121" t="s">
        <v>1982</v>
      </c>
      <c r="C13967" s="118" t="s">
        <v>28</v>
      </c>
      <c r="D13967" s="119" t="s">
        <v>1550</v>
      </c>
      <c r="E13967" s="243" t="s">
        <v>1966</v>
      </c>
      <c r="F13967" s="151"/>
    </row>
    <row r="13968" spans="2:6" s="116" customFormat="1" ht="15.75" customHeight="1">
      <c r="B13968" s="276" t="s">
        <v>1987</v>
      </c>
      <c r="C13968" s="118" t="s">
        <v>40</v>
      </c>
      <c r="D13968" s="119" t="s">
        <v>180</v>
      </c>
      <c r="E13968" s="243" t="s">
        <v>1986</v>
      </c>
      <c r="F13968" s="151"/>
    </row>
    <row r="13969" spans="2:6" s="116" customFormat="1" ht="15.75" customHeight="1">
      <c r="B13969" s="276" t="s">
        <v>1987</v>
      </c>
      <c r="C13969" s="118" t="s">
        <v>322</v>
      </c>
      <c r="D13969" s="119" t="s">
        <v>1796</v>
      </c>
      <c r="E13969" s="243" t="s">
        <v>1986</v>
      </c>
      <c r="F13969" s="151"/>
    </row>
    <row r="13970" spans="2:6" s="116" customFormat="1" ht="15.75" customHeight="1">
      <c r="B13970" s="276" t="s">
        <v>1987</v>
      </c>
      <c r="C13970" s="118" t="s">
        <v>40</v>
      </c>
      <c r="D13970" s="119" t="s">
        <v>180</v>
      </c>
      <c r="E13970" s="243" t="s">
        <v>1986</v>
      </c>
      <c r="F13970" s="151"/>
    </row>
    <row r="13971" spans="2:6" s="116" customFormat="1" ht="15.75" customHeight="1">
      <c r="B13971" s="121" t="s">
        <v>1988</v>
      </c>
      <c r="C13971" s="118" t="s">
        <v>28</v>
      </c>
      <c r="D13971" s="119" t="s">
        <v>107</v>
      </c>
      <c r="E13971" s="243" t="s">
        <v>1600</v>
      </c>
      <c r="F13971" s="151"/>
    </row>
    <row r="13972" spans="2:6" s="116" customFormat="1" ht="15.75" customHeight="1">
      <c r="B13972" s="121" t="s">
        <v>1988</v>
      </c>
      <c r="C13972" s="118" t="s">
        <v>322</v>
      </c>
      <c r="D13972" s="119" t="s">
        <v>1796</v>
      </c>
      <c r="E13972" s="243" t="s">
        <v>1600</v>
      </c>
      <c r="F13972" s="151"/>
    </row>
    <row r="13973" spans="2:6" s="116" customFormat="1" ht="15.75" customHeight="1">
      <c r="B13973" s="121" t="s">
        <v>1988</v>
      </c>
      <c r="C13973" s="118" t="s">
        <v>40</v>
      </c>
      <c r="D13973" s="119" t="s">
        <v>1328</v>
      </c>
      <c r="E13973" s="243" t="s">
        <v>1814</v>
      </c>
      <c r="F13973" s="151"/>
    </row>
    <row r="13974" spans="2:6" s="116" customFormat="1" ht="15.75" customHeight="1">
      <c r="B13974" s="121" t="s">
        <v>1988</v>
      </c>
      <c r="C13974" s="118" t="s">
        <v>1280</v>
      </c>
      <c r="D13974" s="119" t="s">
        <v>1110</v>
      </c>
      <c r="E13974" s="243" t="s">
        <v>1814</v>
      </c>
      <c r="F13974" s="151"/>
    </row>
    <row r="13975" spans="2:6" s="116" customFormat="1" ht="15.75" customHeight="1">
      <c r="B13975" s="121" t="s">
        <v>1988</v>
      </c>
      <c r="C13975" s="118" t="s">
        <v>40</v>
      </c>
      <c r="D13975" s="119" t="s">
        <v>1328</v>
      </c>
      <c r="E13975" s="243" t="s">
        <v>1814</v>
      </c>
      <c r="F13975" s="151"/>
    </row>
    <row r="13976" spans="2:6" s="116" customFormat="1" ht="15.75" customHeight="1">
      <c r="B13976" s="121" t="s">
        <v>1988</v>
      </c>
      <c r="C13976" s="118" t="s">
        <v>322</v>
      </c>
      <c r="D13976" s="119" t="s">
        <v>1978</v>
      </c>
      <c r="E13976" s="243" t="s">
        <v>1953</v>
      </c>
      <c r="F13976" s="151"/>
    </row>
    <row r="13977" spans="2:6" s="116" customFormat="1" ht="15.75" customHeight="1">
      <c r="B13977" s="121" t="s">
        <v>1988</v>
      </c>
      <c r="C13977" s="118" t="s">
        <v>184</v>
      </c>
      <c r="D13977" s="119" t="s">
        <v>2569</v>
      </c>
      <c r="E13977" s="243" t="s">
        <v>1953</v>
      </c>
      <c r="F13977" s="151"/>
    </row>
    <row r="13978" spans="2:6" s="116" customFormat="1" ht="15.75" customHeight="1">
      <c r="B13978" s="121" t="s">
        <v>1988</v>
      </c>
      <c r="C13978" s="118" t="s">
        <v>322</v>
      </c>
      <c r="D13978" s="119" t="s">
        <v>1978</v>
      </c>
      <c r="E13978" s="243" t="s">
        <v>1953</v>
      </c>
      <c r="F13978" s="151"/>
    </row>
    <row r="13979" spans="2:6" s="116" customFormat="1" ht="15.75" customHeight="1">
      <c r="B13979" s="121" t="s">
        <v>1988</v>
      </c>
      <c r="C13979" s="118" t="s">
        <v>184</v>
      </c>
      <c r="D13979" s="119" t="s">
        <v>2569</v>
      </c>
      <c r="E13979" s="243" t="s">
        <v>1953</v>
      </c>
      <c r="F13979" s="151"/>
    </row>
    <row r="13980" spans="2:6" s="116" customFormat="1" ht="15.75" customHeight="1">
      <c r="B13980" s="121" t="s">
        <v>1988</v>
      </c>
      <c r="C13980" s="118" t="s">
        <v>28</v>
      </c>
      <c r="D13980" s="119" t="s">
        <v>107</v>
      </c>
      <c r="E13980" s="243" t="s">
        <v>1966</v>
      </c>
      <c r="F13980" s="151"/>
    </row>
    <row r="13981" spans="2:6" s="116" customFormat="1" ht="15.75" customHeight="1">
      <c r="B13981" s="121" t="s">
        <v>1988</v>
      </c>
      <c r="C13981" s="118" t="s">
        <v>40</v>
      </c>
      <c r="D13981" s="119" t="s">
        <v>1359</v>
      </c>
      <c r="E13981" s="243" t="s">
        <v>1966</v>
      </c>
      <c r="F13981" s="151"/>
    </row>
    <row r="13982" spans="2:6" s="116" customFormat="1" ht="15.75" customHeight="1">
      <c r="B13982" s="121" t="s">
        <v>1988</v>
      </c>
      <c r="C13982" s="118" t="s">
        <v>28</v>
      </c>
      <c r="D13982" s="119" t="s">
        <v>107</v>
      </c>
      <c r="E13982" s="243" t="s">
        <v>1966</v>
      </c>
      <c r="F13982" s="151"/>
    </row>
    <row r="13983" spans="2:6" s="116" customFormat="1" ht="15.75" customHeight="1">
      <c r="B13983" s="121" t="s">
        <v>1988</v>
      </c>
      <c r="C13983" s="118" t="s">
        <v>28</v>
      </c>
      <c r="D13983" s="119" t="s">
        <v>107</v>
      </c>
      <c r="E13983" s="243" t="s">
        <v>1966</v>
      </c>
      <c r="F13983" s="151"/>
    </row>
    <row r="13984" spans="2:6" s="116" customFormat="1" ht="15.75" customHeight="1">
      <c r="B13984" s="121" t="s">
        <v>1989</v>
      </c>
      <c r="C13984" s="118" t="s">
        <v>322</v>
      </c>
      <c r="D13984" s="119" t="s">
        <v>1796</v>
      </c>
      <c r="E13984" s="243" t="s">
        <v>1953</v>
      </c>
      <c r="F13984" s="151"/>
    </row>
    <row r="13985" spans="2:6" s="116" customFormat="1" ht="15.75" customHeight="1">
      <c r="B13985" s="121" t="s">
        <v>1989</v>
      </c>
      <c r="C13985" s="118" t="s">
        <v>322</v>
      </c>
      <c r="D13985" s="119" t="s">
        <v>1796</v>
      </c>
      <c r="E13985" s="243" t="s">
        <v>1953</v>
      </c>
      <c r="F13985" s="151"/>
    </row>
    <row r="13986" spans="2:6" s="116" customFormat="1" ht="15.75" customHeight="1">
      <c r="B13986" s="121" t="s">
        <v>1989</v>
      </c>
      <c r="C13986" s="118" t="s">
        <v>322</v>
      </c>
      <c r="D13986" s="119" t="s">
        <v>1796</v>
      </c>
      <c r="E13986" s="243" t="s">
        <v>1953</v>
      </c>
      <c r="F13986" s="151"/>
    </row>
    <row r="13987" spans="2:6" s="116" customFormat="1" ht="15.75" customHeight="1">
      <c r="B13987" s="121" t="s">
        <v>1989</v>
      </c>
      <c r="C13987" s="118" t="s">
        <v>28</v>
      </c>
      <c r="D13987" s="119" t="s">
        <v>1990</v>
      </c>
      <c r="E13987" s="243" t="s">
        <v>1953</v>
      </c>
      <c r="F13987" s="151"/>
    </row>
    <row r="13988" spans="2:6" s="116" customFormat="1" ht="15.75" customHeight="1">
      <c r="B13988" s="121" t="s">
        <v>1989</v>
      </c>
      <c r="C13988" s="118" t="s">
        <v>94</v>
      </c>
      <c r="D13988" s="119" t="s">
        <v>1108</v>
      </c>
      <c r="E13988" s="243" t="s">
        <v>1953</v>
      </c>
      <c r="F13988" s="151"/>
    </row>
    <row r="13989" spans="2:6" s="116" customFormat="1" ht="15.75" customHeight="1">
      <c r="B13989" s="121" t="s">
        <v>1989</v>
      </c>
      <c r="C13989" s="118" t="s">
        <v>184</v>
      </c>
      <c r="D13989" s="119" t="s">
        <v>1991</v>
      </c>
      <c r="E13989" s="243" t="s">
        <v>1953</v>
      </c>
      <c r="F13989" s="151"/>
    </row>
    <row r="13990" spans="2:6" s="116" customFormat="1" ht="15.75" customHeight="1">
      <c r="B13990" s="121" t="s">
        <v>1989</v>
      </c>
      <c r="C13990" s="118" t="s">
        <v>40</v>
      </c>
      <c r="D13990" s="119" t="s">
        <v>180</v>
      </c>
      <c r="E13990" s="243" t="s">
        <v>1953</v>
      </c>
      <c r="F13990" s="151"/>
    </row>
    <row r="13991" spans="2:6" s="116" customFormat="1" ht="15.75" customHeight="1">
      <c r="B13991" s="121" t="s">
        <v>1989</v>
      </c>
      <c r="C13991" s="118" t="s">
        <v>322</v>
      </c>
      <c r="D13991" s="119" t="s">
        <v>1796</v>
      </c>
      <c r="E13991" s="243" t="s">
        <v>1953</v>
      </c>
      <c r="F13991" s="151"/>
    </row>
    <row r="13992" spans="2:6" s="116" customFormat="1" ht="15.75" customHeight="1">
      <c r="B13992" s="121" t="s">
        <v>1989</v>
      </c>
      <c r="C13992" s="118" t="s">
        <v>28</v>
      </c>
      <c r="D13992" s="119" t="s">
        <v>1990</v>
      </c>
      <c r="E13992" s="243" t="s">
        <v>1953</v>
      </c>
      <c r="F13992" s="151"/>
    </row>
    <row r="13993" spans="2:6" s="116" customFormat="1" ht="15.75" customHeight="1">
      <c r="B13993" s="121" t="s">
        <v>1989</v>
      </c>
      <c r="C13993" s="118" t="s">
        <v>40</v>
      </c>
      <c r="D13993" s="119" t="s">
        <v>180</v>
      </c>
      <c r="E13993" s="243" t="s">
        <v>1953</v>
      </c>
      <c r="F13993" s="151"/>
    </row>
    <row r="13994" spans="2:6" s="116" customFormat="1" ht="15.75" customHeight="1">
      <c r="B13994" s="121" t="s">
        <v>1989</v>
      </c>
      <c r="C13994" s="118" t="s">
        <v>40</v>
      </c>
      <c r="D13994" s="119" t="s">
        <v>180</v>
      </c>
      <c r="E13994" s="243" t="s">
        <v>1953</v>
      </c>
      <c r="F13994" s="151"/>
    </row>
    <row r="13995" spans="2:6" s="116" customFormat="1" ht="15.75" customHeight="1">
      <c r="B13995" s="121" t="s">
        <v>1989</v>
      </c>
      <c r="C13995" s="118" t="s">
        <v>40</v>
      </c>
      <c r="D13995" s="119" t="s">
        <v>180</v>
      </c>
      <c r="E13995" s="243" t="s">
        <v>1600</v>
      </c>
      <c r="F13995" s="151"/>
    </row>
    <row r="13996" spans="2:6" s="116" customFormat="1" ht="15.75" customHeight="1">
      <c r="B13996" s="121" t="s">
        <v>1989</v>
      </c>
      <c r="C13996" s="118" t="s">
        <v>40</v>
      </c>
      <c r="D13996" s="119" t="s">
        <v>180</v>
      </c>
      <c r="E13996" s="243" t="s">
        <v>1600</v>
      </c>
      <c r="F13996" s="151"/>
    </row>
    <row r="13997" spans="2:6" s="116" customFormat="1" ht="15.75" customHeight="1">
      <c r="B13997" s="121" t="s">
        <v>1989</v>
      </c>
      <c r="C13997" s="118" t="s">
        <v>2</v>
      </c>
      <c r="D13997" s="119" t="s">
        <v>182</v>
      </c>
      <c r="E13997" s="243" t="s">
        <v>1600</v>
      </c>
      <c r="F13997" s="151"/>
    </row>
    <row r="13998" spans="2:6" s="116" customFormat="1" ht="15.75" customHeight="1">
      <c r="B13998" s="121" t="s">
        <v>1989</v>
      </c>
      <c r="C13998" s="118" t="s">
        <v>28</v>
      </c>
      <c r="D13998" s="119" t="s">
        <v>1187</v>
      </c>
      <c r="E13998" s="243" t="s">
        <v>1600</v>
      </c>
      <c r="F13998" s="151"/>
    </row>
    <row r="13999" spans="2:6" s="116" customFormat="1" ht="15.75" customHeight="1">
      <c r="B13999" s="121" t="s">
        <v>1989</v>
      </c>
      <c r="C13999" s="118" t="s">
        <v>40</v>
      </c>
      <c r="D13999" s="119" t="s">
        <v>1328</v>
      </c>
      <c r="E13999" s="243" t="s">
        <v>1600</v>
      </c>
      <c r="F13999" s="151"/>
    </row>
    <row r="14000" spans="2:6" s="116" customFormat="1" ht="15.75" customHeight="1">
      <c r="B14000" s="121" t="s">
        <v>1989</v>
      </c>
      <c r="C14000" s="118" t="s">
        <v>40</v>
      </c>
      <c r="D14000" s="119" t="s">
        <v>1328</v>
      </c>
      <c r="E14000" s="243" t="s">
        <v>1600</v>
      </c>
      <c r="F14000" s="151"/>
    </row>
    <row r="14001" spans="2:6" s="116" customFormat="1" ht="15.75" customHeight="1">
      <c r="B14001" s="121" t="s">
        <v>1989</v>
      </c>
      <c r="C14001" s="118" t="s">
        <v>1154</v>
      </c>
      <c r="D14001" s="119" t="s">
        <v>1328</v>
      </c>
      <c r="E14001" s="243" t="s">
        <v>1966</v>
      </c>
      <c r="F14001" s="151"/>
    </row>
    <row r="14002" spans="2:6" s="116" customFormat="1" ht="15.75" customHeight="1">
      <c r="B14002" s="121" t="s">
        <v>1989</v>
      </c>
      <c r="C14002" s="118" t="s">
        <v>28</v>
      </c>
      <c r="D14002" s="119" t="s">
        <v>107</v>
      </c>
      <c r="E14002" s="243" t="s">
        <v>1966</v>
      </c>
      <c r="F14002" s="151"/>
    </row>
    <row r="14003" spans="2:6" s="116" customFormat="1" ht="15.75" customHeight="1">
      <c r="B14003" s="121" t="s">
        <v>1989</v>
      </c>
      <c r="C14003" s="118" t="s">
        <v>1154</v>
      </c>
      <c r="D14003" s="119" t="s">
        <v>180</v>
      </c>
      <c r="E14003" s="243" t="s">
        <v>1966</v>
      </c>
      <c r="F14003" s="151"/>
    </row>
    <row r="14004" spans="2:6" s="116" customFormat="1" ht="15.75" customHeight="1">
      <c r="B14004" s="121" t="s">
        <v>1989</v>
      </c>
      <c r="C14004" s="118" t="s">
        <v>1154</v>
      </c>
      <c r="D14004" s="119" t="s">
        <v>180</v>
      </c>
      <c r="E14004" s="243" t="s">
        <v>1966</v>
      </c>
      <c r="F14004" s="151"/>
    </row>
    <row r="14005" spans="2:6" s="116" customFormat="1" ht="15.75" customHeight="1">
      <c r="B14005" s="121" t="s">
        <v>1989</v>
      </c>
      <c r="C14005" s="118" t="s">
        <v>322</v>
      </c>
      <c r="D14005" s="119" t="s">
        <v>1992</v>
      </c>
      <c r="E14005" s="243" t="s">
        <v>1966</v>
      </c>
      <c r="F14005" s="151"/>
    </row>
    <row r="14006" spans="2:6" s="116" customFormat="1" ht="15.75" customHeight="1">
      <c r="B14006" s="121" t="s">
        <v>1989</v>
      </c>
      <c r="C14006" s="118" t="s">
        <v>28</v>
      </c>
      <c r="D14006" s="119" t="s">
        <v>107</v>
      </c>
      <c r="E14006" s="243" t="s">
        <v>1966</v>
      </c>
      <c r="F14006" s="151"/>
    </row>
    <row r="14007" spans="2:6" s="116" customFormat="1" ht="15.75" customHeight="1">
      <c r="B14007" s="121" t="s">
        <v>1989</v>
      </c>
      <c r="C14007" s="118" t="s">
        <v>1154</v>
      </c>
      <c r="D14007" s="119" t="s">
        <v>1328</v>
      </c>
      <c r="E14007" s="243" t="s">
        <v>1966</v>
      </c>
      <c r="F14007" s="151"/>
    </row>
    <row r="14008" spans="2:6" s="116" customFormat="1" ht="15.75" customHeight="1">
      <c r="B14008" s="276" t="s">
        <v>1994</v>
      </c>
      <c r="C14008" s="118" t="s">
        <v>40</v>
      </c>
      <c r="D14008" s="119" t="s">
        <v>180</v>
      </c>
      <c r="E14008" s="243" t="s">
        <v>1981</v>
      </c>
      <c r="F14008" s="151"/>
    </row>
    <row r="14009" spans="2:6" s="116" customFormat="1" ht="15.75" customHeight="1">
      <c r="B14009" s="276" t="s">
        <v>1994</v>
      </c>
      <c r="C14009" s="118" t="s">
        <v>322</v>
      </c>
      <c r="D14009" s="119" t="s">
        <v>1799</v>
      </c>
      <c r="E14009" s="243" t="s">
        <v>1600</v>
      </c>
      <c r="F14009" s="151"/>
    </row>
    <row r="14010" spans="2:6" s="116" customFormat="1" ht="15.75" customHeight="1">
      <c r="B14010" s="276" t="s">
        <v>1994</v>
      </c>
      <c r="C14010" s="118" t="s">
        <v>40</v>
      </c>
      <c r="D14010" s="119" t="s">
        <v>180</v>
      </c>
      <c r="E14010" s="243" t="s">
        <v>1600</v>
      </c>
      <c r="F14010" s="151"/>
    </row>
    <row r="14011" spans="2:6" s="116" customFormat="1" ht="15.75" customHeight="1">
      <c r="B14011" s="276" t="s">
        <v>1994</v>
      </c>
      <c r="C14011" s="118" t="s">
        <v>956</v>
      </c>
      <c r="D14011" s="119" t="s">
        <v>1995</v>
      </c>
      <c r="E14011" s="243" t="s">
        <v>1600</v>
      </c>
      <c r="F14011" s="151"/>
    </row>
    <row r="14012" spans="2:6" s="116" customFormat="1" ht="15.75" customHeight="1">
      <c r="B14012" s="276" t="s">
        <v>1994</v>
      </c>
      <c r="C14012" s="118" t="s">
        <v>392</v>
      </c>
      <c r="D14012" s="119" t="s">
        <v>1115</v>
      </c>
      <c r="E14012" s="243" t="s">
        <v>1600</v>
      </c>
      <c r="F14012" s="151"/>
    </row>
    <row r="14013" spans="2:6" s="116" customFormat="1" ht="15.75" customHeight="1">
      <c r="B14013" s="276" t="s">
        <v>1994</v>
      </c>
      <c r="C14013" s="118" t="s">
        <v>28</v>
      </c>
      <c r="D14013" s="119" t="s">
        <v>126</v>
      </c>
      <c r="E14013" s="243" t="s">
        <v>1600</v>
      </c>
      <c r="F14013" s="151"/>
    </row>
    <row r="14014" spans="2:6" s="116" customFormat="1" ht="15.75" customHeight="1">
      <c r="B14014" s="276" t="s">
        <v>1994</v>
      </c>
      <c r="C14014" s="118" t="s">
        <v>322</v>
      </c>
      <c r="D14014" s="119" t="s">
        <v>1805</v>
      </c>
      <c r="E14014" s="243" t="s">
        <v>1600</v>
      </c>
      <c r="F14014" s="151"/>
    </row>
    <row r="14015" spans="2:6" s="116" customFormat="1" ht="15.75" customHeight="1">
      <c r="B14015" s="276" t="s">
        <v>1994</v>
      </c>
      <c r="C14015" s="118" t="s">
        <v>392</v>
      </c>
      <c r="D14015" s="119" t="s">
        <v>1115</v>
      </c>
      <c r="E14015" s="243" t="s">
        <v>1600</v>
      </c>
      <c r="F14015" s="151"/>
    </row>
    <row r="14016" spans="2:6" s="116" customFormat="1" ht="15.75" customHeight="1">
      <c r="B14016" s="276" t="s">
        <v>1994</v>
      </c>
      <c r="C14016" s="118" t="s">
        <v>40</v>
      </c>
      <c r="D14016" s="119" t="s">
        <v>1328</v>
      </c>
      <c r="E14016" s="243" t="s">
        <v>1600</v>
      </c>
      <c r="F14016" s="151"/>
    </row>
    <row r="14017" spans="2:6" s="116" customFormat="1" ht="15.75" customHeight="1">
      <c r="B14017" s="276" t="s">
        <v>1994</v>
      </c>
      <c r="C14017" s="118" t="s">
        <v>94</v>
      </c>
      <c r="D14017" s="119" t="s">
        <v>1108</v>
      </c>
      <c r="E14017" s="243" t="s">
        <v>1600</v>
      </c>
      <c r="F14017" s="151"/>
    </row>
    <row r="14018" spans="2:6" s="116" customFormat="1" ht="15.75" customHeight="1">
      <c r="B14018" s="276" t="s">
        <v>1994</v>
      </c>
      <c r="C14018" s="118" t="s">
        <v>40</v>
      </c>
      <c r="D14018" s="119" t="s">
        <v>1328</v>
      </c>
      <c r="E14018" s="243" t="s">
        <v>1600</v>
      </c>
      <c r="F14018" s="151"/>
    </row>
    <row r="14019" spans="2:6" s="116" customFormat="1" ht="15.75" customHeight="1">
      <c r="B14019" s="276" t="s">
        <v>1994</v>
      </c>
      <c r="C14019" s="118" t="s">
        <v>40</v>
      </c>
      <c r="D14019" s="119" t="s">
        <v>180</v>
      </c>
      <c r="E14019" s="243" t="s">
        <v>1953</v>
      </c>
      <c r="F14019" s="151"/>
    </row>
    <row r="14020" spans="2:6" s="116" customFormat="1" ht="15.75" customHeight="1">
      <c r="B14020" s="276" t="s">
        <v>1994</v>
      </c>
      <c r="C14020" s="118" t="s">
        <v>184</v>
      </c>
      <c r="D14020" s="119" t="s">
        <v>2570</v>
      </c>
      <c r="E14020" s="243" t="s">
        <v>1953</v>
      </c>
      <c r="F14020" s="151"/>
    </row>
    <row r="14021" spans="2:6" s="116" customFormat="1" ht="15.75" customHeight="1">
      <c r="B14021" s="276" t="s">
        <v>1994</v>
      </c>
      <c r="C14021" s="118" t="s">
        <v>2</v>
      </c>
      <c r="D14021" s="119" t="s">
        <v>182</v>
      </c>
      <c r="E14021" s="243" t="s">
        <v>1953</v>
      </c>
      <c r="F14021" s="151"/>
    </row>
    <row r="14022" spans="2:6" s="116" customFormat="1" ht="15.75" customHeight="1">
      <c r="B14022" s="276" t="s">
        <v>1994</v>
      </c>
      <c r="C14022" s="118" t="s">
        <v>184</v>
      </c>
      <c r="D14022" s="119" t="s">
        <v>2544</v>
      </c>
      <c r="E14022" s="243" t="s">
        <v>1953</v>
      </c>
      <c r="F14022" s="151"/>
    </row>
    <row r="14023" spans="2:6" s="116" customFormat="1" ht="15.75" customHeight="1">
      <c r="B14023" s="276" t="s">
        <v>1994</v>
      </c>
      <c r="C14023" s="118" t="s">
        <v>184</v>
      </c>
      <c r="D14023" s="119" t="s">
        <v>2544</v>
      </c>
      <c r="E14023" s="243" t="s">
        <v>1953</v>
      </c>
      <c r="F14023" s="151"/>
    </row>
    <row r="14024" spans="2:6" s="116" customFormat="1" ht="15.75" customHeight="1">
      <c r="B14024" s="276" t="s">
        <v>1994</v>
      </c>
      <c r="C14024" s="118" t="s">
        <v>28</v>
      </c>
      <c r="D14024" s="119" t="s">
        <v>1990</v>
      </c>
      <c r="E14024" s="243" t="s">
        <v>1953</v>
      </c>
      <c r="F14024" s="151"/>
    </row>
    <row r="14025" spans="2:6" s="116" customFormat="1" ht="15.75" customHeight="1">
      <c r="B14025" s="276" t="s">
        <v>1994</v>
      </c>
      <c r="C14025" s="118" t="s">
        <v>392</v>
      </c>
      <c r="D14025" s="119" t="s">
        <v>1115</v>
      </c>
      <c r="E14025" s="243" t="s">
        <v>1953</v>
      </c>
      <c r="F14025" s="151"/>
    </row>
    <row r="14026" spans="2:6" s="116" customFormat="1" ht="15.75" customHeight="1">
      <c r="B14026" s="276" t="s">
        <v>1994</v>
      </c>
      <c r="C14026" s="118" t="s">
        <v>40</v>
      </c>
      <c r="D14026" s="119" t="s">
        <v>180</v>
      </c>
      <c r="E14026" s="243" t="s">
        <v>1953</v>
      </c>
      <c r="F14026" s="151"/>
    </row>
    <row r="14027" spans="2:6" s="116" customFormat="1" ht="15.75" customHeight="1">
      <c r="B14027" s="276" t="s">
        <v>1994</v>
      </c>
      <c r="C14027" s="118" t="s">
        <v>28</v>
      </c>
      <c r="D14027" s="119" t="s">
        <v>1277</v>
      </c>
      <c r="E14027" s="243" t="s">
        <v>1953</v>
      </c>
      <c r="F14027" s="151"/>
    </row>
    <row r="14028" spans="2:6" s="116" customFormat="1" ht="15.75" customHeight="1">
      <c r="B14028" s="276" t="s">
        <v>1994</v>
      </c>
      <c r="C14028" s="118" t="s">
        <v>94</v>
      </c>
      <c r="D14028" s="119" t="s">
        <v>1108</v>
      </c>
      <c r="E14028" s="243" t="s">
        <v>1953</v>
      </c>
      <c r="F14028" s="151"/>
    </row>
    <row r="14029" spans="2:6" s="116" customFormat="1" ht="15.75" customHeight="1">
      <c r="B14029" s="276" t="s">
        <v>1994</v>
      </c>
      <c r="C14029" s="118" t="s">
        <v>94</v>
      </c>
      <c r="D14029" s="119" t="s">
        <v>1108</v>
      </c>
      <c r="E14029" s="243" t="s">
        <v>1953</v>
      </c>
      <c r="F14029" s="151"/>
    </row>
    <row r="14030" spans="2:6" s="116" customFormat="1" ht="15.75" customHeight="1">
      <c r="B14030" s="276" t="s">
        <v>1994</v>
      </c>
      <c r="C14030" s="118" t="s">
        <v>28</v>
      </c>
      <c r="D14030" s="119" t="s">
        <v>107</v>
      </c>
      <c r="E14030" s="243" t="s">
        <v>1966</v>
      </c>
      <c r="F14030" s="151"/>
    </row>
    <row r="14031" spans="2:6" s="116" customFormat="1" ht="15.75" customHeight="1">
      <c r="B14031" s="276" t="s">
        <v>1994</v>
      </c>
      <c r="C14031" s="118" t="s">
        <v>2</v>
      </c>
      <c r="D14031" s="119" t="s">
        <v>182</v>
      </c>
      <c r="E14031" s="243" t="s">
        <v>1966</v>
      </c>
      <c r="F14031" s="151"/>
    </row>
    <row r="14032" spans="2:6" s="116" customFormat="1" ht="15.75" customHeight="1">
      <c r="B14032" s="276" t="s">
        <v>1994</v>
      </c>
      <c r="C14032" s="118" t="s">
        <v>1318</v>
      </c>
      <c r="D14032" s="119" t="s">
        <v>107</v>
      </c>
      <c r="E14032" s="243" t="s">
        <v>1966</v>
      </c>
      <c r="F14032" s="151"/>
    </row>
    <row r="14033" spans="2:6" s="116" customFormat="1" ht="15.75" customHeight="1">
      <c r="B14033" s="276" t="s">
        <v>1994</v>
      </c>
      <c r="C14033" s="118" t="s">
        <v>28</v>
      </c>
      <c r="D14033" s="119" t="s">
        <v>107</v>
      </c>
      <c r="E14033" s="243" t="s">
        <v>1966</v>
      </c>
      <c r="F14033" s="151"/>
    </row>
    <row r="14034" spans="2:6" s="116" customFormat="1" ht="15.75" customHeight="1">
      <c r="B14034" s="276" t="s">
        <v>1994</v>
      </c>
      <c r="C14034" s="118" t="s">
        <v>28</v>
      </c>
      <c r="D14034" s="119" t="s">
        <v>107</v>
      </c>
      <c r="E14034" s="243" t="s">
        <v>1966</v>
      </c>
      <c r="F14034" s="151"/>
    </row>
    <row r="14035" spans="2:6" s="116" customFormat="1" ht="15.75" customHeight="1">
      <c r="B14035" s="276" t="s">
        <v>1994</v>
      </c>
      <c r="C14035" s="118" t="s">
        <v>40</v>
      </c>
      <c r="D14035" s="119" t="s">
        <v>1328</v>
      </c>
      <c r="E14035" s="243" t="s">
        <v>1966</v>
      </c>
      <c r="F14035" s="151"/>
    </row>
    <row r="14036" spans="2:6" s="116" customFormat="1" ht="15.75" customHeight="1">
      <c r="B14036" s="276" t="s">
        <v>1994</v>
      </c>
      <c r="C14036" s="118" t="s">
        <v>28</v>
      </c>
      <c r="D14036" s="119" t="s">
        <v>107</v>
      </c>
      <c r="E14036" s="243" t="s">
        <v>1966</v>
      </c>
      <c r="F14036" s="151"/>
    </row>
    <row r="14037" spans="2:6" s="116" customFormat="1" ht="15.75" customHeight="1">
      <c r="B14037" s="121" t="s">
        <v>1996</v>
      </c>
      <c r="C14037" s="118" t="s">
        <v>40</v>
      </c>
      <c r="D14037" s="119" t="s">
        <v>180</v>
      </c>
      <c r="E14037" s="243" t="s">
        <v>1981</v>
      </c>
      <c r="F14037" s="151"/>
    </row>
    <row r="14038" spans="2:6" s="116" customFormat="1" ht="15.75" customHeight="1">
      <c r="B14038" s="121" t="s">
        <v>1996</v>
      </c>
      <c r="C14038" s="118" t="s">
        <v>2</v>
      </c>
      <c r="D14038" s="119" t="s">
        <v>182</v>
      </c>
      <c r="E14038" s="243" t="s">
        <v>1981</v>
      </c>
      <c r="F14038" s="151"/>
    </row>
    <row r="14039" spans="2:6" s="116" customFormat="1" ht="15.75" customHeight="1">
      <c r="B14039" s="121" t="s">
        <v>1996</v>
      </c>
      <c r="C14039" s="118" t="s">
        <v>94</v>
      </c>
      <c r="D14039" s="119" t="s">
        <v>179</v>
      </c>
      <c r="E14039" s="243" t="s">
        <v>1981</v>
      </c>
      <c r="F14039" s="151"/>
    </row>
    <row r="14040" spans="2:6" s="116" customFormat="1" ht="15.75" customHeight="1">
      <c r="B14040" s="121" t="s">
        <v>1996</v>
      </c>
      <c r="C14040" s="118" t="s">
        <v>28</v>
      </c>
      <c r="D14040" s="119" t="s">
        <v>181</v>
      </c>
      <c r="E14040" s="243" t="s">
        <v>1981</v>
      </c>
      <c r="F14040" s="151"/>
    </row>
    <row r="14041" spans="2:6" s="116" customFormat="1" ht="15.75" customHeight="1">
      <c r="B14041" s="121" t="s">
        <v>1996</v>
      </c>
      <c r="C14041" s="118" t="s">
        <v>2</v>
      </c>
      <c r="D14041" s="119" t="s">
        <v>182</v>
      </c>
      <c r="E14041" s="243" t="s">
        <v>1981</v>
      </c>
      <c r="F14041" s="151"/>
    </row>
    <row r="14042" spans="2:6" s="116" customFormat="1" ht="15.75" customHeight="1">
      <c r="B14042" s="121" t="s">
        <v>1996</v>
      </c>
      <c r="C14042" s="118" t="s">
        <v>2</v>
      </c>
      <c r="D14042" s="119" t="s">
        <v>182</v>
      </c>
      <c r="E14042" s="243" t="s">
        <v>1981</v>
      </c>
      <c r="F14042" s="151"/>
    </row>
    <row r="14043" spans="2:6" s="116" customFormat="1" ht="15.75" customHeight="1">
      <c r="B14043" s="121" t="s">
        <v>1996</v>
      </c>
      <c r="C14043" s="118" t="s">
        <v>2</v>
      </c>
      <c r="D14043" s="119" t="s">
        <v>182</v>
      </c>
      <c r="E14043" s="243" t="s">
        <v>1981</v>
      </c>
      <c r="F14043" s="151"/>
    </row>
    <row r="14044" spans="2:6" s="116" customFormat="1" ht="15.75" customHeight="1">
      <c r="B14044" s="121" t="s">
        <v>1996</v>
      </c>
      <c r="C14044" s="118" t="s">
        <v>40</v>
      </c>
      <c r="D14044" s="119" t="s">
        <v>180</v>
      </c>
      <c r="E14044" s="243" t="s">
        <v>1600</v>
      </c>
      <c r="F14044" s="151"/>
    </row>
    <row r="14045" spans="2:6" s="116" customFormat="1" ht="15.75" customHeight="1">
      <c r="B14045" s="121" t="s">
        <v>1996</v>
      </c>
      <c r="C14045" s="118" t="s">
        <v>18</v>
      </c>
      <c r="D14045" s="119" t="s">
        <v>112</v>
      </c>
      <c r="E14045" s="243" t="s">
        <v>1600</v>
      </c>
      <c r="F14045" s="151"/>
    </row>
    <row r="14046" spans="2:6" s="116" customFormat="1" ht="15.75" customHeight="1">
      <c r="B14046" s="121" t="s">
        <v>1996</v>
      </c>
      <c r="C14046" s="118" t="s">
        <v>322</v>
      </c>
      <c r="D14046" s="119" t="s">
        <v>1796</v>
      </c>
      <c r="E14046" s="243" t="s">
        <v>1600</v>
      </c>
      <c r="F14046" s="151"/>
    </row>
    <row r="14047" spans="2:6" s="116" customFormat="1" ht="15.75" customHeight="1">
      <c r="B14047" s="121" t="s">
        <v>1996</v>
      </c>
      <c r="C14047" s="118" t="s">
        <v>40</v>
      </c>
      <c r="D14047" s="119" t="s">
        <v>1328</v>
      </c>
      <c r="E14047" s="243" t="s">
        <v>1600</v>
      </c>
      <c r="F14047" s="151"/>
    </row>
    <row r="14048" spans="2:6" s="116" customFormat="1" ht="15.75" customHeight="1">
      <c r="B14048" s="121" t="s">
        <v>1996</v>
      </c>
      <c r="C14048" s="118" t="s">
        <v>18</v>
      </c>
      <c r="D14048" s="119" t="s">
        <v>1248</v>
      </c>
      <c r="E14048" s="243" t="s">
        <v>1600</v>
      </c>
      <c r="F14048" s="151"/>
    </row>
    <row r="14049" spans="2:6" s="116" customFormat="1" ht="15.75" customHeight="1">
      <c r="B14049" s="121" t="s">
        <v>1996</v>
      </c>
      <c r="C14049" s="118" t="s">
        <v>322</v>
      </c>
      <c r="D14049" s="119" t="s">
        <v>1796</v>
      </c>
      <c r="E14049" s="243" t="s">
        <v>1600</v>
      </c>
      <c r="F14049" s="151"/>
    </row>
    <row r="14050" spans="2:6" s="116" customFormat="1" ht="15.75" customHeight="1">
      <c r="B14050" s="121" t="s">
        <v>1996</v>
      </c>
      <c r="C14050" s="118" t="s">
        <v>40</v>
      </c>
      <c r="D14050" s="119" t="s">
        <v>1328</v>
      </c>
      <c r="E14050" s="243" t="s">
        <v>1600</v>
      </c>
      <c r="F14050" s="151"/>
    </row>
    <row r="14051" spans="2:6" s="116" customFormat="1" ht="15.75" customHeight="1">
      <c r="B14051" s="121" t="s">
        <v>1996</v>
      </c>
      <c r="C14051" s="118" t="s">
        <v>28</v>
      </c>
      <c r="D14051" s="119" t="s">
        <v>107</v>
      </c>
      <c r="E14051" s="243" t="s">
        <v>1600</v>
      </c>
      <c r="F14051" s="151"/>
    </row>
    <row r="14052" spans="2:6" s="116" customFormat="1" ht="15.75" customHeight="1">
      <c r="B14052" s="121" t="s">
        <v>1996</v>
      </c>
      <c r="C14052" s="118" t="s">
        <v>40</v>
      </c>
      <c r="D14052" s="119" t="s">
        <v>1328</v>
      </c>
      <c r="E14052" s="243" t="s">
        <v>1600</v>
      </c>
      <c r="F14052" s="151"/>
    </row>
    <row r="14053" spans="2:6" s="116" customFormat="1" ht="15.75" customHeight="1">
      <c r="B14053" s="276" t="s">
        <v>1997</v>
      </c>
      <c r="C14053" s="118" t="s">
        <v>184</v>
      </c>
      <c r="D14053" s="119" t="s">
        <v>2571</v>
      </c>
      <c r="E14053" s="243" t="s">
        <v>1953</v>
      </c>
      <c r="F14053" s="151"/>
    </row>
    <row r="14054" spans="2:6" s="116" customFormat="1" ht="15.75" customHeight="1">
      <c r="B14054" s="276" t="s">
        <v>1997</v>
      </c>
      <c r="C14054" s="118" t="s">
        <v>184</v>
      </c>
      <c r="D14054" s="119" t="s">
        <v>2546</v>
      </c>
      <c r="E14054" s="243" t="s">
        <v>1953</v>
      </c>
      <c r="F14054" s="151"/>
    </row>
    <row r="14055" spans="2:6" s="116" customFormat="1" ht="15.75" customHeight="1">
      <c r="B14055" s="276" t="s">
        <v>1997</v>
      </c>
      <c r="C14055" s="118" t="s">
        <v>184</v>
      </c>
      <c r="D14055" s="119" t="s">
        <v>2572</v>
      </c>
      <c r="E14055" s="243" t="s">
        <v>1953</v>
      </c>
      <c r="F14055" s="151"/>
    </row>
    <row r="14056" spans="2:6" s="116" customFormat="1" ht="15.75" customHeight="1">
      <c r="B14056" s="276" t="s">
        <v>1997</v>
      </c>
      <c r="C14056" s="118" t="s">
        <v>28</v>
      </c>
      <c r="D14056" s="119" t="s">
        <v>30</v>
      </c>
      <c r="E14056" s="243" t="s">
        <v>1953</v>
      </c>
      <c r="F14056" s="151"/>
    </row>
    <row r="14057" spans="2:6" s="116" customFormat="1" ht="15.75" customHeight="1">
      <c r="B14057" s="276" t="s">
        <v>1997</v>
      </c>
      <c r="C14057" s="118" t="s">
        <v>184</v>
      </c>
      <c r="D14057" s="119" t="s">
        <v>2546</v>
      </c>
      <c r="E14057" s="243" t="s">
        <v>1953</v>
      </c>
      <c r="F14057" s="151"/>
    </row>
    <row r="14058" spans="2:6" s="116" customFormat="1" ht="15.75" customHeight="1">
      <c r="B14058" s="276" t="s">
        <v>1997</v>
      </c>
      <c r="C14058" s="118" t="s">
        <v>28</v>
      </c>
      <c r="D14058" s="119" t="s">
        <v>1998</v>
      </c>
      <c r="E14058" s="243" t="s">
        <v>1953</v>
      </c>
      <c r="F14058" s="151"/>
    </row>
    <row r="14059" spans="2:6" s="116" customFormat="1" ht="15.75" customHeight="1">
      <c r="B14059" s="276" t="s">
        <v>1997</v>
      </c>
      <c r="C14059" s="118" t="s">
        <v>40</v>
      </c>
      <c r="D14059" s="119" t="s">
        <v>180</v>
      </c>
      <c r="E14059" s="243" t="s">
        <v>1953</v>
      </c>
      <c r="F14059" s="151"/>
    </row>
    <row r="14060" spans="2:6" s="116" customFormat="1" ht="15.75" customHeight="1">
      <c r="B14060" s="276" t="s">
        <v>1997</v>
      </c>
      <c r="C14060" s="118" t="s">
        <v>40</v>
      </c>
      <c r="D14060" s="119" t="s">
        <v>180</v>
      </c>
      <c r="E14060" s="243" t="s">
        <v>1953</v>
      </c>
      <c r="F14060" s="151"/>
    </row>
    <row r="14061" spans="2:6" s="116" customFormat="1" ht="15.75" customHeight="1">
      <c r="B14061" s="276" t="s">
        <v>1997</v>
      </c>
      <c r="C14061" s="118" t="s">
        <v>322</v>
      </c>
      <c r="D14061" s="119" t="s">
        <v>1796</v>
      </c>
      <c r="E14061" s="243" t="s">
        <v>1953</v>
      </c>
      <c r="F14061" s="151"/>
    </row>
    <row r="14062" spans="2:6" s="116" customFormat="1" ht="15.75" customHeight="1">
      <c r="B14062" s="276" t="s">
        <v>1997</v>
      </c>
      <c r="C14062" s="118" t="s">
        <v>1999</v>
      </c>
      <c r="D14062" s="119" t="s">
        <v>1796</v>
      </c>
      <c r="E14062" s="243" t="s">
        <v>1953</v>
      </c>
      <c r="F14062" s="151"/>
    </row>
    <row r="14063" spans="2:6" s="116" customFormat="1" ht="15.75" customHeight="1">
      <c r="B14063" s="276" t="s">
        <v>1997</v>
      </c>
      <c r="C14063" s="118" t="s">
        <v>2</v>
      </c>
      <c r="D14063" s="119" t="s">
        <v>182</v>
      </c>
      <c r="E14063" s="243" t="s">
        <v>1953</v>
      </c>
      <c r="F14063" s="151"/>
    </row>
    <row r="14064" spans="2:6" s="116" customFormat="1" ht="15.75" customHeight="1">
      <c r="B14064" s="276" t="s">
        <v>1997</v>
      </c>
      <c r="C14064" s="118" t="s">
        <v>40</v>
      </c>
      <c r="D14064" s="119" t="s">
        <v>180</v>
      </c>
      <c r="E14064" s="243" t="s">
        <v>1953</v>
      </c>
      <c r="F14064" s="151"/>
    </row>
    <row r="14065" spans="2:6" s="116" customFormat="1" ht="15.75" customHeight="1">
      <c r="B14065" s="276" t="s">
        <v>1997</v>
      </c>
      <c r="C14065" s="118" t="s">
        <v>392</v>
      </c>
      <c r="D14065" s="119" t="s">
        <v>1115</v>
      </c>
      <c r="E14065" s="243" t="s">
        <v>1953</v>
      </c>
      <c r="F14065" s="151"/>
    </row>
    <row r="14066" spans="2:6" s="116" customFormat="1" ht="15.75" customHeight="1">
      <c r="B14066" s="276" t="s">
        <v>1997</v>
      </c>
      <c r="C14066" s="118" t="s">
        <v>40</v>
      </c>
      <c r="D14066" s="119" t="s">
        <v>180</v>
      </c>
      <c r="E14066" s="243" t="s">
        <v>1953</v>
      </c>
      <c r="F14066" s="151"/>
    </row>
    <row r="14067" spans="2:6" s="116" customFormat="1" ht="15.75" customHeight="1">
      <c r="B14067" s="276" t="s">
        <v>1997</v>
      </c>
      <c r="C14067" s="118" t="s">
        <v>322</v>
      </c>
      <c r="D14067" s="119" t="s">
        <v>1796</v>
      </c>
      <c r="E14067" s="243" t="s">
        <v>1953</v>
      </c>
      <c r="F14067" s="151"/>
    </row>
    <row r="14068" spans="2:6" s="116" customFormat="1" ht="15.75" customHeight="1">
      <c r="B14068" s="276" t="s">
        <v>1997</v>
      </c>
      <c r="C14068" s="118" t="s">
        <v>28</v>
      </c>
      <c r="D14068" s="119" t="s">
        <v>30</v>
      </c>
      <c r="E14068" s="243" t="s">
        <v>1953</v>
      </c>
      <c r="F14068" s="151"/>
    </row>
    <row r="14069" spans="2:6" s="116" customFormat="1" ht="15.75" customHeight="1">
      <c r="B14069" s="276" t="s">
        <v>1997</v>
      </c>
      <c r="C14069" s="118" t="s">
        <v>94</v>
      </c>
      <c r="D14069" s="119" t="s">
        <v>1108</v>
      </c>
      <c r="E14069" s="243" t="s">
        <v>1953</v>
      </c>
      <c r="F14069" s="151"/>
    </row>
    <row r="14070" spans="2:6" s="116" customFormat="1" ht="15.75" customHeight="1">
      <c r="B14070" s="276" t="s">
        <v>1997</v>
      </c>
      <c r="C14070" s="118" t="s">
        <v>392</v>
      </c>
      <c r="D14070" s="119" t="s">
        <v>1115</v>
      </c>
      <c r="E14070" s="243" t="s">
        <v>1600</v>
      </c>
      <c r="F14070" s="151"/>
    </row>
    <row r="14071" spans="2:6" s="116" customFormat="1" ht="15.75" customHeight="1">
      <c r="B14071" s="276" t="s">
        <v>1997</v>
      </c>
      <c r="C14071" s="118" t="s">
        <v>28</v>
      </c>
      <c r="D14071" s="119" t="s">
        <v>1277</v>
      </c>
      <c r="E14071" s="243" t="s">
        <v>1600</v>
      </c>
      <c r="F14071" s="151"/>
    </row>
    <row r="14072" spans="2:6" s="116" customFormat="1" ht="15.75" customHeight="1">
      <c r="B14072" s="276" t="s">
        <v>1997</v>
      </c>
      <c r="C14072" s="118" t="s">
        <v>28</v>
      </c>
      <c r="D14072" s="119" t="s">
        <v>107</v>
      </c>
      <c r="E14072" s="243" t="s">
        <v>1966</v>
      </c>
      <c r="F14072" s="151"/>
    </row>
    <row r="14073" spans="2:6" s="116" customFormat="1" ht="15.75" customHeight="1">
      <c r="B14073" s="276" t="s">
        <v>1997</v>
      </c>
      <c r="C14073" s="118" t="s">
        <v>28</v>
      </c>
      <c r="D14073" s="119" t="s">
        <v>2000</v>
      </c>
      <c r="E14073" s="243" t="s">
        <v>1966</v>
      </c>
      <c r="F14073" s="151"/>
    </row>
    <row r="14074" spans="2:6" s="116" customFormat="1" ht="15.75" customHeight="1">
      <c r="B14074" s="276" t="s">
        <v>1997</v>
      </c>
      <c r="C14074" s="118" t="s">
        <v>40</v>
      </c>
      <c r="D14074" s="119" t="s">
        <v>1359</v>
      </c>
      <c r="E14074" s="243" t="s">
        <v>1966</v>
      </c>
      <c r="F14074" s="151"/>
    </row>
    <row r="14075" spans="2:6" s="116" customFormat="1" ht="15.75" customHeight="1">
      <c r="B14075" s="276" t="s">
        <v>1997</v>
      </c>
      <c r="C14075" s="118" t="s">
        <v>322</v>
      </c>
      <c r="D14075" s="119" t="s">
        <v>2001</v>
      </c>
      <c r="E14075" s="243" t="s">
        <v>1966</v>
      </c>
      <c r="F14075" s="151"/>
    </row>
    <row r="14076" spans="2:6" s="116" customFormat="1" ht="15.75" customHeight="1">
      <c r="B14076" s="276" t="s">
        <v>1997</v>
      </c>
      <c r="C14076" s="118" t="s">
        <v>28</v>
      </c>
      <c r="D14076" s="119" t="s">
        <v>107</v>
      </c>
      <c r="E14076" s="243" t="s">
        <v>1966</v>
      </c>
      <c r="F14076" s="151"/>
    </row>
    <row r="14077" spans="2:6" s="116" customFormat="1" ht="15.75" customHeight="1">
      <c r="B14077" s="276" t="s">
        <v>1997</v>
      </c>
      <c r="C14077" s="118" t="s">
        <v>40</v>
      </c>
      <c r="D14077" s="119" t="s">
        <v>180</v>
      </c>
      <c r="E14077" s="243" t="s">
        <v>1966</v>
      </c>
      <c r="F14077" s="151"/>
    </row>
    <row r="14078" spans="2:6" s="116" customFormat="1" ht="15.75" customHeight="1">
      <c r="B14078" s="276" t="s">
        <v>1997</v>
      </c>
      <c r="C14078" s="118" t="s">
        <v>322</v>
      </c>
      <c r="D14078" s="119" t="s">
        <v>2001</v>
      </c>
      <c r="E14078" s="243" t="s">
        <v>1966</v>
      </c>
      <c r="F14078" s="151"/>
    </row>
    <row r="14079" spans="2:6" s="116" customFormat="1" ht="15.75" customHeight="1">
      <c r="B14079" s="276" t="s">
        <v>1997</v>
      </c>
      <c r="C14079" s="118" t="s">
        <v>28</v>
      </c>
      <c r="D14079" s="119" t="s">
        <v>2000</v>
      </c>
      <c r="E14079" s="243" t="s">
        <v>1966</v>
      </c>
      <c r="F14079" s="151"/>
    </row>
    <row r="14080" spans="2:6" s="116" customFormat="1" ht="15.75" customHeight="1">
      <c r="B14080" s="276" t="s">
        <v>1997</v>
      </c>
      <c r="C14080" s="118" t="s">
        <v>392</v>
      </c>
      <c r="D14080" s="119" t="s">
        <v>1115</v>
      </c>
      <c r="E14080" s="243" t="s">
        <v>1966</v>
      </c>
      <c r="F14080" s="151"/>
    </row>
    <row r="14081" spans="2:6" s="116" customFormat="1" ht="15.75" customHeight="1">
      <c r="B14081" s="276" t="s">
        <v>1997</v>
      </c>
      <c r="C14081" s="118" t="s">
        <v>40</v>
      </c>
      <c r="D14081" s="119" t="s">
        <v>180</v>
      </c>
      <c r="E14081" s="243" t="s">
        <v>1966</v>
      </c>
      <c r="F14081" s="151"/>
    </row>
    <row r="14082" spans="2:6" s="116" customFormat="1" ht="15.75" customHeight="1">
      <c r="B14082" s="276" t="s">
        <v>1997</v>
      </c>
      <c r="C14082" s="118" t="s">
        <v>28</v>
      </c>
      <c r="D14082" s="119" t="s">
        <v>107</v>
      </c>
      <c r="E14082" s="243" t="s">
        <v>1966</v>
      </c>
      <c r="F14082" s="151"/>
    </row>
    <row r="14083" spans="2:6" s="116" customFormat="1" ht="15.75" customHeight="1">
      <c r="B14083" s="276" t="s">
        <v>1997</v>
      </c>
      <c r="C14083" s="118" t="s">
        <v>1154</v>
      </c>
      <c r="D14083" s="119" t="s">
        <v>1328</v>
      </c>
      <c r="E14083" s="243" t="s">
        <v>1966</v>
      </c>
      <c r="F14083" s="151"/>
    </row>
    <row r="14084" spans="2:6" s="116" customFormat="1" ht="15.75" customHeight="1">
      <c r="B14084" s="276" t="s">
        <v>2002</v>
      </c>
      <c r="C14084" s="118" t="s">
        <v>28</v>
      </c>
      <c r="D14084" s="119" t="s">
        <v>850</v>
      </c>
      <c r="E14084" s="243" t="s">
        <v>2003</v>
      </c>
      <c r="F14084" s="151"/>
    </row>
    <row r="14085" spans="2:6" s="116" customFormat="1" ht="15.75" customHeight="1">
      <c r="B14085" s="276" t="s">
        <v>2002</v>
      </c>
      <c r="C14085" s="118" t="s">
        <v>28</v>
      </c>
      <c r="D14085" s="119" t="s">
        <v>107</v>
      </c>
      <c r="E14085" s="243" t="s">
        <v>2003</v>
      </c>
      <c r="F14085" s="151"/>
    </row>
    <row r="14086" spans="2:6" s="116" customFormat="1" ht="15.75" customHeight="1">
      <c r="B14086" s="276" t="s">
        <v>2002</v>
      </c>
      <c r="C14086" s="118" t="s">
        <v>40</v>
      </c>
      <c r="D14086" s="119" t="s">
        <v>180</v>
      </c>
      <c r="E14086" s="243" t="s">
        <v>2003</v>
      </c>
      <c r="F14086" s="151"/>
    </row>
    <row r="14087" spans="2:6" s="116" customFormat="1" ht="15.75" customHeight="1">
      <c r="B14087" s="276" t="s">
        <v>2002</v>
      </c>
      <c r="C14087" s="118" t="s">
        <v>28</v>
      </c>
      <c r="D14087" s="119" t="s">
        <v>107</v>
      </c>
      <c r="E14087" s="243" t="s">
        <v>2003</v>
      </c>
      <c r="F14087" s="151"/>
    </row>
    <row r="14088" spans="2:6" s="116" customFormat="1" ht="15.75" customHeight="1">
      <c r="B14088" s="276" t="s">
        <v>2002</v>
      </c>
      <c r="C14088" s="118" t="s">
        <v>40</v>
      </c>
      <c r="D14088" s="119" t="s">
        <v>180</v>
      </c>
      <c r="E14088" s="243" t="s">
        <v>2003</v>
      </c>
      <c r="F14088" s="151"/>
    </row>
    <row r="14089" spans="2:6" s="116" customFormat="1" ht="15.75" customHeight="1">
      <c r="B14089" s="276" t="s">
        <v>2002</v>
      </c>
      <c r="C14089" s="118" t="s">
        <v>28</v>
      </c>
      <c r="D14089" s="119" t="s">
        <v>107</v>
      </c>
      <c r="E14089" s="243" t="s">
        <v>2003</v>
      </c>
      <c r="F14089" s="151"/>
    </row>
    <row r="14090" spans="2:6" s="116" customFormat="1" ht="15.75" customHeight="1">
      <c r="B14090" s="276" t="s">
        <v>2002</v>
      </c>
      <c r="C14090" s="118" t="s">
        <v>28</v>
      </c>
      <c r="D14090" s="119" t="s">
        <v>107</v>
      </c>
      <c r="E14090" s="243" t="s">
        <v>2004</v>
      </c>
      <c r="F14090" s="151"/>
    </row>
    <row r="14091" spans="2:6" s="116" customFormat="1" ht="15.75" customHeight="1">
      <c r="B14091" s="276" t="s">
        <v>2002</v>
      </c>
      <c r="C14091" s="118" t="s">
        <v>40</v>
      </c>
      <c r="D14091" s="119" t="s">
        <v>1328</v>
      </c>
      <c r="E14091" s="243" t="s">
        <v>2004</v>
      </c>
      <c r="F14091" s="151"/>
    </row>
    <row r="14092" spans="2:6" s="116" customFormat="1" ht="15.75" customHeight="1">
      <c r="B14092" s="276" t="s">
        <v>2002</v>
      </c>
      <c r="C14092" s="118" t="s">
        <v>322</v>
      </c>
      <c r="D14092" s="119" t="s">
        <v>1796</v>
      </c>
      <c r="E14092" s="243" t="s">
        <v>2004</v>
      </c>
      <c r="F14092" s="151"/>
    </row>
    <row r="14093" spans="2:6" s="116" customFormat="1" ht="15.75" customHeight="1">
      <c r="B14093" s="276" t="s">
        <v>2002</v>
      </c>
      <c r="C14093" s="118" t="s">
        <v>40</v>
      </c>
      <c r="D14093" s="119" t="s">
        <v>180</v>
      </c>
      <c r="E14093" s="243" t="s">
        <v>2004</v>
      </c>
      <c r="F14093" s="151"/>
    </row>
    <row r="14094" spans="2:6" s="116" customFormat="1" ht="15.75" customHeight="1">
      <c r="B14094" s="276" t="s">
        <v>2002</v>
      </c>
      <c r="C14094" s="118" t="s">
        <v>40</v>
      </c>
      <c r="D14094" s="119" t="s">
        <v>1328</v>
      </c>
      <c r="E14094" s="243" t="s">
        <v>2004</v>
      </c>
      <c r="F14094" s="151"/>
    </row>
    <row r="14095" spans="2:6" s="116" customFormat="1" ht="15.75" customHeight="1">
      <c r="B14095" s="276" t="s">
        <v>2002</v>
      </c>
      <c r="C14095" s="118" t="s">
        <v>28</v>
      </c>
      <c r="D14095" s="119" t="s">
        <v>107</v>
      </c>
      <c r="E14095" s="243" t="s">
        <v>2004</v>
      </c>
      <c r="F14095" s="151"/>
    </row>
    <row r="14096" spans="2:6" s="116" customFormat="1" ht="15.75" customHeight="1">
      <c r="B14096" s="276" t="s">
        <v>2002</v>
      </c>
      <c r="C14096" s="118" t="s">
        <v>2</v>
      </c>
      <c r="D14096" s="119" t="s">
        <v>182</v>
      </c>
      <c r="E14096" s="243" t="s">
        <v>2004</v>
      </c>
      <c r="F14096" s="151"/>
    </row>
    <row r="14097" spans="2:6" s="116" customFormat="1" ht="15.75" customHeight="1">
      <c r="B14097" s="276" t="s">
        <v>2002</v>
      </c>
      <c r="C14097" s="118" t="s">
        <v>28</v>
      </c>
      <c r="D14097" s="119" t="s">
        <v>107</v>
      </c>
      <c r="E14097" s="243" t="s">
        <v>2004</v>
      </c>
      <c r="F14097" s="151"/>
    </row>
    <row r="14098" spans="2:6" s="116" customFormat="1" ht="15.75" customHeight="1">
      <c r="B14098" s="276" t="s">
        <v>2002</v>
      </c>
      <c r="C14098" s="118" t="s">
        <v>322</v>
      </c>
      <c r="D14098" s="119" t="s">
        <v>1796</v>
      </c>
      <c r="E14098" s="243" t="s">
        <v>2004</v>
      </c>
      <c r="F14098" s="151"/>
    </row>
    <row r="14099" spans="2:6" s="116" customFormat="1" ht="15.75" customHeight="1">
      <c r="B14099" s="276" t="s">
        <v>2005</v>
      </c>
      <c r="C14099" s="118" t="s">
        <v>40</v>
      </c>
      <c r="D14099" s="119" t="s">
        <v>180</v>
      </c>
      <c r="E14099" s="243" t="s">
        <v>1723</v>
      </c>
      <c r="F14099" s="151"/>
    </row>
    <row r="14100" spans="2:6" s="116" customFormat="1" ht="15.75" customHeight="1">
      <c r="B14100" s="276" t="s">
        <v>2005</v>
      </c>
      <c r="C14100" s="118" t="s">
        <v>2</v>
      </c>
      <c r="D14100" s="119" t="s">
        <v>2006</v>
      </c>
      <c r="E14100" s="243" t="s">
        <v>1723</v>
      </c>
      <c r="F14100" s="151"/>
    </row>
    <row r="14101" spans="2:6" s="116" customFormat="1" ht="15.75" customHeight="1">
      <c r="B14101" s="276" t="s">
        <v>2005</v>
      </c>
      <c r="C14101" s="118" t="s">
        <v>322</v>
      </c>
      <c r="D14101" s="119" t="s">
        <v>1796</v>
      </c>
      <c r="E14101" s="243" t="s">
        <v>1723</v>
      </c>
      <c r="F14101" s="151"/>
    </row>
    <row r="14102" spans="2:6" s="116" customFormat="1" ht="15.75" customHeight="1">
      <c r="B14102" s="276" t="s">
        <v>2005</v>
      </c>
      <c r="C14102" s="118" t="s">
        <v>2</v>
      </c>
      <c r="D14102" s="119" t="s">
        <v>105</v>
      </c>
      <c r="E14102" s="243" t="s">
        <v>1723</v>
      </c>
      <c r="F14102" s="151"/>
    </row>
    <row r="14103" spans="2:6" s="116" customFormat="1" ht="15.75" customHeight="1">
      <c r="B14103" s="276" t="s">
        <v>2005</v>
      </c>
      <c r="C14103" s="118" t="s">
        <v>322</v>
      </c>
      <c r="D14103" s="119" t="s">
        <v>1796</v>
      </c>
      <c r="E14103" s="243" t="s">
        <v>1723</v>
      </c>
      <c r="F14103" s="151"/>
    </row>
    <row r="14104" spans="2:6" s="116" customFormat="1" ht="15.75" customHeight="1">
      <c r="B14104" s="276" t="s">
        <v>2005</v>
      </c>
      <c r="C14104" s="118" t="s">
        <v>28</v>
      </c>
      <c r="D14104" s="119" t="s">
        <v>30</v>
      </c>
      <c r="E14104" s="243" t="s">
        <v>1723</v>
      </c>
      <c r="F14104" s="151"/>
    </row>
    <row r="14105" spans="2:6" s="116" customFormat="1" ht="15.75" customHeight="1">
      <c r="B14105" s="276" t="s">
        <v>2005</v>
      </c>
      <c r="C14105" s="118" t="s">
        <v>2</v>
      </c>
      <c r="D14105" s="119" t="s">
        <v>1160</v>
      </c>
      <c r="E14105" s="243" t="s">
        <v>1723</v>
      </c>
      <c r="F14105" s="151"/>
    </row>
    <row r="14106" spans="2:6" s="116" customFormat="1" ht="15.75" customHeight="1">
      <c r="B14106" s="276" t="s">
        <v>2005</v>
      </c>
      <c r="C14106" s="118" t="s">
        <v>40</v>
      </c>
      <c r="D14106" s="119" t="s">
        <v>180</v>
      </c>
      <c r="E14106" s="243" t="s">
        <v>1723</v>
      </c>
      <c r="F14106" s="151"/>
    </row>
    <row r="14107" spans="2:6" s="116" customFormat="1" ht="15.75" customHeight="1">
      <c r="B14107" s="276" t="s">
        <v>2005</v>
      </c>
      <c r="C14107" s="118" t="s">
        <v>40</v>
      </c>
      <c r="D14107" s="119" t="s">
        <v>180</v>
      </c>
      <c r="E14107" s="243" t="s">
        <v>1723</v>
      </c>
      <c r="F14107" s="151"/>
    </row>
    <row r="14108" spans="2:6" s="116" customFormat="1" ht="15.75" customHeight="1">
      <c r="B14108" s="276" t="s">
        <v>2005</v>
      </c>
      <c r="C14108" s="118" t="s">
        <v>2</v>
      </c>
      <c r="D14108" s="119" t="s">
        <v>1180</v>
      </c>
      <c r="E14108" s="243" t="s">
        <v>1723</v>
      </c>
      <c r="F14108" s="151"/>
    </row>
    <row r="14109" spans="2:6" s="116" customFormat="1" ht="15.75" customHeight="1">
      <c r="B14109" s="276" t="s">
        <v>2005</v>
      </c>
      <c r="C14109" s="118" t="s">
        <v>28</v>
      </c>
      <c r="D14109" s="119" t="s">
        <v>1270</v>
      </c>
      <c r="E14109" s="243" t="s">
        <v>1723</v>
      </c>
      <c r="F14109" s="151"/>
    </row>
    <row r="14110" spans="2:6" s="116" customFormat="1" ht="15.75" customHeight="1">
      <c r="B14110" s="276" t="s">
        <v>2005</v>
      </c>
      <c r="C14110" s="118" t="s">
        <v>28</v>
      </c>
      <c r="D14110" s="119" t="s">
        <v>107</v>
      </c>
      <c r="E14110" s="243" t="s">
        <v>1953</v>
      </c>
      <c r="F14110" s="151"/>
    </row>
    <row r="14111" spans="2:6" s="116" customFormat="1" ht="15.75" customHeight="1">
      <c r="B14111" s="276" t="s">
        <v>2005</v>
      </c>
      <c r="C14111" s="118" t="s">
        <v>18</v>
      </c>
      <c r="D14111" s="119" t="s">
        <v>1248</v>
      </c>
      <c r="E14111" s="243" t="s">
        <v>1953</v>
      </c>
      <c r="F14111" s="151"/>
    </row>
    <row r="14112" spans="2:6" s="116" customFormat="1" ht="15.75" customHeight="1">
      <c r="B14112" s="276" t="s">
        <v>2005</v>
      </c>
      <c r="C14112" s="118" t="s">
        <v>40</v>
      </c>
      <c r="D14112" s="119" t="s">
        <v>180</v>
      </c>
      <c r="E14112" s="243" t="s">
        <v>1953</v>
      </c>
      <c r="F14112" s="151"/>
    </row>
    <row r="14113" spans="2:6" s="116" customFormat="1" ht="15.75" customHeight="1">
      <c r="B14113" s="276" t="s">
        <v>2005</v>
      </c>
      <c r="C14113" s="118" t="s">
        <v>40</v>
      </c>
      <c r="D14113" s="119" t="s">
        <v>180</v>
      </c>
      <c r="E14113" s="243" t="s">
        <v>1953</v>
      </c>
      <c r="F14113" s="151"/>
    </row>
    <row r="14114" spans="2:6" s="116" customFormat="1" ht="15.75" customHeight="1">
      <c r="B14114" s="276" t="s">
        <v>2005</v>
      </c>
      <c r="C14114" s="118" t="s">
        <v>28</v>
      </c>
      <c r="D14114" s="119" t="s">
        <v>107</v>
      </c>
      <c r="E14114" s="243" t="s">
        <v>1953</v>
      </c>
      <c r="F14114" s="151"/>
    </row>
    <row r="14115" spans="2:6" s="116" customFormat="1" ht="15.75" customHeight="1">
      <c r="B14115" s="276" t="s">
        <v>2005</v>
      </c>
      <c r="C14115" s="118" t="s">
        <v>40</v>
      </c>
      <c r="D14115" s="119" t="s">
        <v>180</v>
      </c>
      <c r="E14115" s="243" t="s">
        <v>1953</v>
      </c>
      <c r="F14115" s="151"/>
    </row>
    <row r="14116" spans="2:6" s="116" customFormat="1" ht="15.75" customHeight="1">
      <c r="B14116" s="276" t="s">
        <v>2005</v>
      </c>
      <c r="C14116" s="118" t="s">
        <v>184</v>
      </c>
      <c r="D14116" s="119" t="s">
        <v>184</v>
      </c>
      <c r="E14116" s="243" t="s">
        <v>1953</v>
      </c>
      <c r="F14116" s="151"/>
    </row>
    <row r="14117" spans="2:6" s="116" customFormat="1" ht="15.75" customHeight="1">
      <c r="B14117" s="276" t="s">
        <v>2005</v>
      </c>
      <c r="C14117" s="118" t="s">
        <v>28</v>
      </c>
      <c r="D14117" s="119" t="s">
        <v>107</v>
      </c>
      <c r="E14117" s="243" t="s">
        <v>1953</v>
      </c>
      <c r="F14117" s="151"/>
    </row>
    <row r="14118" spans="2:6" s="116" customFormat="1" ht="15.75" customHeight="1">
      <c r="B14118" s="276" t="s">
        <v>2005</v>
      </c>
      <c r="C14118" s="118" t="s">
        <v>40</v>
      </c>
      <c r="D14118" s="119" t="s">
        <v>180</v>
      </c>
      <c r="E14118" s="243" t="s">
        <v>1953</v>
      </c>
      <c r="F14118" s="151"/>
    </row>
    <row r="14119" spans="2:6" s="116" customFormat="1" ht="15.75" customHeight="1">
      <c r="B14119" s="276" t="s">
        <v>2005</v>
      </c>
      <c r="C14119" s="118" t="s">
        <v>2007</v>
      </c>
      <c r="D14119" s="119" t="s">
        <v>2008</v>
      </c>
      <c r="E14119" s="243" t="s">
        <v>1953</v>
      </c>
      <c r="F14119" s="151"/>
    </row>
    <row r="14120" spans="2:6" s="116" customFormat="1" ht="15.75" customHeight="1">
      <c r="B14120" s="276" t="s">
        <v>2005</v>
      </c>
      <c r="C14120" s="118" t="s">
        <v>40</v>
      </c>
      <c r="D14120" s="119" t="s">
        <v>180</v>
      </c>
      <c r="E14120" s="243" t="s">
        <v>1953</v>
      </c>
      <c r="F14120" s="151"/>
    </row>
    <row r="14121" spans="2:6" s="116" customFormat="1" ht="15.75" customHeight="1">
      <c r="B14121" s="276" t="s">
        <v>2005</v>
      </c>
      <c r="C14121" s="118" t="s">
        <v>40</v>
      </c>
      <c r="D14121" s="119" t="s">
        <v>1328</v>
      </c>
      <c r="E14121" s="243" t="s">
        <v>1953</v>
      </c>
      <c r="F14121" s="151"/>
    </row>
    <row r="14122" spans="2:6" s="116" customFormat="1" ht="15.75" customHeight="1">
      <c r="B14122" s="276" t="s">
        <v>2005</v>
      </c>
      <c r="C14122" s="118" t="s">
        <v>40</v>
      </c>
      <c r="D14122" s="119" t="s">
        <v>180</v>
      </c>
      <c r="E14122" s="243" t="s">
        <v>1953</v>
      </c>
      <c r="F14122" s="151"/>
    </row>
    <row r="14123" spans="2:6" s="116" customFormat="1" ht="15.75" customHeight="1">
      <c r="B14123" s="276" t="s">
        <v>2005</v>
      </c>
      <c r="C14123" s="118" t="s">
        <v>322</v>
      </c>
      <c r="D14123" s="119" t="s">
        <v>1796</v>
      </c>
      <c r="E14123" s="243" t="s">
        <v>1953</v>
      </c>
      <c r="F14123" s="151"/>
    </row>
    <row r="14124" spans="2:6" s="116" customFormat="1" ht="15.75" customHeight="1">
      <c r="B14124" s="276" t="s">
        <v>2005</v>
      </c>
      <c r="C14124" s="118" t="s">
        <v>28</v>
      </c>
      <c r="D14124" s="119" t="s">
        <v>2009</v>
      </c>
      <c r="E14124" s="243" t="s">
        <v>1953</v>
      </c>
      <c r="F14124" s="151"/>
    </row>
    <row r="14125" spans="2:6" s="116" customFormat="1" ht="15.75" customHeight="1">
      <c r="B14125" s="276" t="s">
        <v>2005</v>
      </c>
      <c r="C14125" s="118" t="s">
        <v>28</v>
      </c>
      <c r="D14125" s="119" t="s">
        <v>107</v>
      </c>
      <c r="E14125" s="243" t="s">
        <v>1953</v>
      </c>
      <c r="F14125" s="151"/>
    </row>
    <row r="14126" spans="2:6" s="116" customFormat="1" ht="15.75" customHeight="1">
      <c r="B14126" s="276" t="s">
        <v>2005</v>
      </c>
      <c r="C14126" s="118" t="s">
        <v>322</v>
      </c>
      <c r="D14126" s="119" t="s">
        <v>1796</v>
      </c>
      <c r="E14126" s="243" t="s">
        <v>1953</v>
      </c>
      <c r="F14126" s="151"/>
    </row>
    <row r="14127" spans="2:6" s="116" customFormat="1" ht="15.75" customHeight="1">
      <c r="B14127" s="276" t="s">
        <v>2005</v>
      </c>
      <c r="C14127" s="118" t="s">
        <v>40</v>
      </c>
      <c r="D14127" s="119" t="s">
        <v>180</v>
      </c>
      <c r="E14127" s="243" t="s">
        <v>1953</v>
      </c>
      <c r="F14127" s="151"/>
    </row>
    <row r="14128" spans="2:6" s="116" customFormat="1" ht="15.75" customHeight="1">
      <c r="B14128" s="276" t="s">
        <v>2005</v>
      </c>
      <c r="C14128" s="118" t="s">
        <v>2</v>
      </c>
      <c r="D14128" s="119" t="s">
        <v>2010</v>
      </c>
      <c r="E14128" s="243" t="s">
        <v>1953</v>
      </c>
      <c r="F14128" s="151"/>
    </row>
    <row r="14129" spans="2:6" s="116" customFormat="1" ht="15.75" customHeight="1">
      <c r="B14129" s="276" t="s">
        <v>2005</v>
      </c>
      <c r="C14129" s="118" t="s">
        <v>40</v>
      </c>
      <c r="D14129" s="119" t="s">
        <v>180</v>
      </c>
      <c r="E14129" s="243" t="s">
        <v>1953</v>
      </c>
      <c r="F14129" s="151"/>
    </row>
    <row r="14130" spans="2:6" s="116" customFormat="1" ht="15.75" customHeight="1">
      <c r="B14130" s="276" t="s">
        <v>2005</v>
      </c>
      <c r="C14130" s="118" t="s">
        <v>28</v>
      </c>
      <c r="D14130" s="119" t="s">
        <v>107</v>
      </c>
      <c r="E14130" s="243" t="s">
        <v>1953</v>
      </c>
      <c r="F14130" s="151"/>
    </row>
    <row r="14131" spans="2:6" s="116" customFormat="1" ht="15.75" customHeight="1">
      <c r="B14131" s="276" t="s">
        <v>2005</v>
      </c>
      <c r="C14131" s="118" t="s">
        <v>184</v>
      </c>
      <c r="D14131" s="119" t="s">
        <v>2545</v>
      </c>
      <c r="E14131" s="243" t="s">
        <v>1600</v>
      </c>
      <c r="F14131" s="151"/>
    </row>
    <row r="14132" spans="2:6" s="116" customFormat="1" ht="15.75" customHeight="1">
      <c r="B14132" s="276" t="s">
        <v>2005</v>
      </c>
      <c r="C14132" s="118" t="s">
        <v>18</v>
      </c>
      <c r="D14132" s="119" t="s">
        <v>1248</v>
      </c>
      <c r="E14132" s="243" t="s">
        <v>1600</v>
      </c>
      <c r="F14132" s="151"/>
    </row>
    <row r="14133" spans="2:6" s="116" customFormat="1" ht="15.75" customHeight="1">
      <c r="B14133" s="276" t="s">
        <v>2005</v>
      </c>
      <c r="C14133" s="118" t="s">
        <v>18</v>
      </c>
      <c r="D14133" s="119" t="s">
        <v>1248</v>
      </c>
      <c r="E14133" s="243" t="s">
        <v>1600</v>
      </c>
      <c r="F14133" s="151"/>
    </row>
    <row r="14134" spans="2:6" s="116" customFormat="1" ht="15.75" customHeight="1">
      <c r="B14134" s="276" t="s">
        <v>2005</v>
      </c>
      <c r="C14134" s="118" t="s">
        <v>40</v>
      </c>
      <c r="D14134" s="119" t="s">
        <v>180</v>
      </c>
      <c r="E14134" s="243" t="s">
        <v>1971</v>
      </c>
      <c r="F14134" s="151"/>
    </row>
    <row r="14135" spans="2:6" s="116" customFormat="1" ht="15.75" customHeight="1">
      <c r="B14135" s="276" t="s">
        <v>2005</v>
      </c>
      <c r="C14135" s="118" t="s">
        <v>28</v>
      </c>
      <c r="D14135" s="119" t="s">
        <v>107</v>
      </c>
      <c r="E14135" s="243" t="s">
        <v>1971</v>
      </c>
      <c r="F14135" s="151"/>
    </row>
    <row r="14136" spans="2:6" s="116" customFormat="1" ht="15.75" customHeight="1">
      <c r="B14136" s="276" t="s">
        <v>2005</v>
      </c>
      <c r="C14136" s="118" t="s">
        <v>2</v>
      </c>
      <c r="D14136" s="119" t="s">
        <v>182</v>
      </c>
      <c r="E14136" s="243" t="s">
        <v>1971</v>
      </c>
      <c r="F14136" s="151"/>
    </row>
    <row r="14137" spans="2:6" s="116" customFormat="1" ht="15.75" customHeight="1">
      <c r="B14137" s="276" t="s">
        <v>2005</v>
      </c>
      <c r="C14137" s="118" t="s">
        <v>40</v>
      </c>
      <c r="D14137" s="119" t="s">
        <v>1328</v>
      </c>
      <c r="E14137" s="243" t="s">
        <v>1971</v>
      </c>
      <c r="F14137" s="151"/>
    </row>
    <row r="14138" spans="2:6" s="116" customFormat="1" ht="15.75" customHeight="1">
      <c r="B14138" s="276" t="s">
        <v>2005</v>
      </c>
      <c r="C14138" s="118" t="s">
        <v>40</v>
      </c>
      <c r="D14138" s="119" t="s">
        <v>180</v>
      </c>
      <c r="E14138" s="243" t="s">
        <v>1971</v>
      </c>
      <c r="F14138" s="151"/>
    </row>
    <row r="14139" spans="2:6" s="116" customFormat="1" ht="15.75" customHeight="1">
      <c r="B14139" s="276" t="s">
        <v>2005</v>
      </c>
      <c r="C14139" s="118" t="s">
        <v>322</v>
      </c>
      <c r="D14139" s="119" t="s">
        <v>1796</v>
      </c>
      <c r="E14139" s="243" t="s">
        <v>1971</v>
      </c>
      <c r="F14139" s="151"/>
    </row>
    <row r="14140" spans="2:6" s="116" customFormat="1" ht="15.75" customHeight="1">
      <c r="B14140" s="276" t="s">
        <v>2005</v>
      </c>
      <c r="C14140" s="118" t="s">
        <v>28</v>
      </c>
      <c r="D14140" s="119" t="s">
        <v>107</v>
      </c>
      <c r="E14140" s="243" t="s">
        <v>1971</v>
      </c>
      <c r="F14140" s="151"/>
    </row>
    <row r="14141" spans="2:6" s="116" customFormat="1" ht="15.75" customHeight="1">
      <c r="B14141" s="276" t="s">
        <v>2005</v>
      </c>
      <c r="C14141" s="118" t="s">
        <v>40</v>
      </c>
      <c r="D14141" s="119" t="s">
        <v>180</v>
      </c>
      <c r="E14141" s="243" t="s">
        <v>1971</v>
      </c>
      <c r="F14141" s="151"/>
    </row>
    <row r="14142" spans="2:6" s="116" customFormat="1" ht="15.75" customHeight="1">
      <c r="B14142" s="276" t="s">
        <v>2005</v>
      </c>
      <c r="C14142" s="118" t="s">
        <v>40</v>
      </c>
      <c r="D14142" s="119" t="s">
        <v>1328</v>
      </c>
      <c r="E14142" s="243" t="s">
        <v>1971</v>
      </c>
      <c r="F14142" s="151"/>
    </row>
    <row r="14143" spans="2:6" s="116" customFormat="1" ht="15.75" customHeight="1">
      <c r="B14143" s="276" t="s">
        <v>2005</v>
      </c>
      <c r="C14143" s="118" t="s">
        <v>40</v>
      </c>
      <c r="D14143" s="119" t="s">
        <v>180</v>
      </c>
      <c r="E14143" s="243" t="s">
        <v>1971</v>
      </c>
      <c r="F14143" s="151"/>
    </row>
    <row r="14144" spans="2:6" s="116" customFormat="1" ht="15.75" customHeight="1">
      <c r="B14144" s="276" t="s">
        <v>2005</v>
      </c>
      <c r="C14144" s="118" t="s">
        <v>28</v>
      </c>
      <c r="D14144" s="119" t="s">
        <v>107</v>
      </c>
      <c r="E14144" s="243" t="s">
        <v>1971</v>
      </c>
      <c r="F14144" s="151"/>
    </row>
    <row r="14145" spans="2:6" s="116" customFormat="1" ht="15.75" customHeight="1">
      <c r="B14145" s="276" t="s">
        <v>2005</v>
      </c>
      <c r="C14145" s="118" t="s">
        <v>28</v>
      </c>
      <c r="D14145" s="119" t="s">
        <v>126</v>
      </c>
      <c r="E14145" s="243" t="s">
        <v>1971</v>
      </c>
      <c r="F14145" s="151"/>
    </row>
    <row r="14146" spans="2:6" s="116" customFormat="1" ht="15.75" customHeight="1">
      <c r="B14146" s="276" t="s">
        <v>2005</v>
      </c>
      <c r="C14146" s="118" t="s">
        <v>40</v>
      </c>
      <c r="D14146" s="119" t="s">
        <v>2011</v>
      </c>
      <c r="E14146" s="243" t="s">
        <v>1971</v>
      </c>
      <c r="F14146" s="151"/>
    </row>
    <row r="14147" spans="2:6" s="116" customFormat="1" ht="15.75" customHeight="1">
      <c r="B14147" s="276" t="s">
        <v>2005</v>
      </c>
      <c r="C14147" s="118" t="s">
        <v>28</v>
      </c>
      <c r="D14147" s="119" t="s">
        <v>850</v>
      </c>
      <c r="E14147" s="243" t="s">
        <v>1971</v>
      </c>
      <c r="F14147" s="151"/>
    </row>
    <row r="14148" spans="2:6" s="116" customFormat="1" ht="15.75" customHeight="1">
      <c r="B14148" s="276" t="s">
        <v>2005</v>
      </c>
      <c r="C14148" s="118" t="s">
        <v>40</v>
      </c>
      <c r="D14148" s="119" t="s">
        <v>180</v>
      </c>
      <c r="E14148" s="243" t="s">
        <v>1971</v>
      </c>
      <c r="F14148" s="151"/>
    </row>
    <row r="14149" spans="2:6" s="116" customFormat="1" ht="15.75" customHeight="1">
      <c r="B14149" s="276" t="s">
        <v>2005</v>
      </c>
      <c r="C14149" s="118" t="s">
        <v>392</v>
      </c>
      <c r="D14149" s="119" t="s">
        <v>1115</v>
      </c>
      <c r="E14149" s="243" t="s">
        <v>1971</v>
      </c>
      <c r="F14149" s="151"/>
    </row>
    <row r="14150" spans="2:6" s="116" customFormat="1" ht="15.75" customHeight="1">
      <c r="B14150" s="276" t="s">
        <v>2012</v>
      </c>
      <c r="C14150" s="118" t="s">
        <v>28</v>
      </c>
      <c r="D14150" s="119" t="s">
        <v>107</v>
      </c>
      <c r="E14150" s="243" t="s">
        <v>1966</v>
      </c>
      <c r="F14150" s="151"/>
    </row>
    <row r="14151" spans="2:6" s="116" customFormat="1" ht="15.75" customHeight="1">
      <c r="B14151" s="276" t="s">
        <v>2012</v>
      </c>
      <c r="C14151" s="118" t="s">
        <v>40</v>
      </c>
      <c r="D14151" s="119" t="s">
        <v>180</v>
      </c>
      <c r="E14151" s="243" t="s">
        <v>1966</v>
      </c>
      <c r="F14151" s="151"/>
    </row>
    <row r="14152" spans="2:6" s="116" customFormat="1" ht="15.75" customHeight="1">
      <c r="B14152" s="276" t="s">
        <v>2012</v>
      </c>
      <c r="C14152" s="118" t="s">
        <v>40</v>
      </c>
      <c r="D14152" s="119" t="s">
        <v>1359</v>
      </c>
      <c r="E14152" s="243" t="s">
        <v>1966</v>
      </c>
      <c r="F14152" s="151"/>
    </row>
    <row r="14153" spans="2:6" s="116" customFormat="1" ht="15.75" customHeight="1">
      <c r="B14153" s="276" t="s">
        <v>2012</v>
      </c>
      <c r="C14153" s="118" t="s">
        <v>184</v>
      </c>
      <c r="D14153" s="119" t="s">
        <v>184</v>
      </c>
      <c r="E14153" s="243" t="s">
        <v>1966</v>
      </c>
      <c r="F14153" s="151"/>
    </row>
    <row r="14154" spans="2:6" s="116" customFormat="1" ht="15.75" customHeight="1">
      <c r="B14154" s="276" t="s">
        <v>2012</v>
      </c>
      <c r="C14154" s="118" t="s">
        <v>2</v>
      </c>
      <c r="D14154" s="119" t="s">
        <v>182</v>
      </c>
      <c r="E14154" s="243" t="s">
        <v>1966</v>
      </c>
      <c r="F14154" s="151"/>
    </row>
    <row r="14155" spans="2:6" s="116" customFormat="1" ht="15.75" customHeight="1">
      <c r="B14155" s="276" t="s">
        <v>2012</v>
      </c>
      <c r="C14155" s="118" t="s">
        <v>40</v>
      </c>
      <c r="D14155" s="119" t="s">
        <v>180</v>
      </c>
      <c r="E14155" s="243" t="s">
        <v>1966</v>
      </c>
      <c r="F14155" s="151"/>
    </row>
    <row r="14156" spans="2:6" s="116" customFormat="1" ht="15.75" customHeight="1">
      <c r="B14156" s="276" t="s">
        <v>2012</v>
      </c>
      <c r="C14156" s="118" t="s">
        <v>322</v>
      </c>
      <c r="D14156" s="119" t="s">
        <v>1796</v>
      </c>
      <c r="E14156" s="243" t="s">
        <v>1966</v>
      </c>
      <c r="F14156" s="151"/>
    </row>
    <row r="14157" spans="2:6" s="116" customFormat="1" ht="15.75" customHeight="1">
      <c r="B14157" s="276" t="s">
        <v>2012</v>
      </c>
      <c r="C14157" s="118" t="s">
        <v>40</v>
      </c>
      <c r="D14157" s="119" t="s">
        <v>180</v>
      </c>
      <c r="E14157" s="243" t="s">
        <v>1966</v>
      </c>
      <c r="F14157" s="151"/>
    </row>
    <row r="14158" spans="2:6" s="116" customFormat="1" ht="15.75" customHeight="1">
      <c r="B14158" s="276" t="s">
        <v>2012</v>
      </c>
      <c r="C14158" s="118" t="s">
        <v>40</v>
      </c>
      <c r="D14158" s="119" t="s">
        <v>1328</v>
      </c>
      <c r="E14158" s="243" t="s">
        <v>1966</v>
      </c>
      <c r="F14158" s="151"/>
    </row>
    <row r="14159" spans="2:6" s="116" customFormat="1" ht="15.75" customHeight="1">
      <c r="B14159" s="276" t="s">
        <v>2012</v>
      </c>
      <c r="C14159" s="118" t="s">
        <v>28</v>
      </c>
      <c r="D14159" s="119" t="s">
        <v>107</v>
      </c>
      <c r="E14159" s="243" t="s">
        <v>1966</v>
      </c>
      <c r="F14159" s="151"/>
    </row>
    <row r="14160" spans="2:6" s="116" customFormat="1" ht="15.75" customHeight="1">
      <c r="B14160" s="276" t="s">
        <v>2012</v>
      </c>
      <c r="C14160" s="118" t="s">
        <v>40</v>
      </c>
      <c r="D14160" s="119" t="s">
        <v>1328</v>
      </c>
      <c r="E14160" s="243" t="s">
        <v>1966</v>
      </c>
      <c r="F14160" s="151"/>
    </row>
    <row r="14161" spans="2:6" s="116" customFormat="1" ht="15.75" customHeight="1">
      <c r="B14161" s="276" t="s">
        <v>2012</v>
      </c>
      <c r="C14161" s="118" t="s">
        <v>40</v>
      </c>
      <c r="D14161" s="119" t="s">
        <v>180</v>
      </c>
      <c r="E14161" s="243" t="s">
        <v>1966</v>
      </c>
      <c r="F14161" s="151"/>
    </row>
    <row r="14162" spans="2:6" s="116" customFormat="1" ht="15.75" customHeight="1">
      <c r="B14162" s="276" t="s">
        <v>2012</v>
      </c>
      <c r="C14162" s="118" t="s">
        <v>40</v>
      </c>
      <c r="D14162" s="119" t="s">
        <v>1328</v>
      </c>
      <c r="E14162" s="243" t="s">
        <v>1953</v>
      </c>
      <c r="F14162" s="151"/>
    </row>
    <row r="14163" spans="2:6" s="116" customFormat="1" ht="15.75" customHeight="1">
      <c r="B14163" s="276" t="s">
        <v>2012</v>
      </c>
      <c r="C14163" s="118" t="s">
        <v>322</v>
      </c>
      <c r="D14163" s="119" t="s">
        <v>2013</v>
      </c>
      <c r="E14163" s="243" t="s">
        <v>1953</v>
      </c>
      <c r="F14163" s="151"/>
    </row>
    <row r="14164" spans="2:6" s="116" customFormat="1" ht="15.75" customHeight="1">
      <c r="B14164" s="276" t="s">
        <v>2012</v>
      </c>
      <c r="C14164" s="118" t="s">
        <v>40</v>
      </c>
      <c r="D14164" s="119" t="s">
        <v>180</v>
      </c>
      <c r="E14164" s="243" t="s">
        <v>1953</v>
      </c>
      <c r="F14164" s="151"/>
    </row>
    <row r="14165" spans="2:6" s="116" customFormat="1" ht="15.75" customHeight="1">
      <c r="B14165" s="276" t="s">
        <v>2012</v>
      </c>
      <c r="C14165" s="118" t="s">
        <v>2</v>
      </c>
      <c r="D14165" s="119" t="s">
        <v>182</v>
      </c>
      <c r="E14165" s="243" t="s">
        <v>1953</v>
      </c>
      <c r="F14165" s="151"/>
    </row>
    <row r="14166" spans="2:6" s="116" customFormat="1" ht="15.75" customHeight="1">
      <c r="B14166" s="276" t="s">
        <v>2012</v>
      </c>
      <c r="C14166" s="118" t="s">
        <v>322</v>
      </c>
      <c r="D14166" s="119" t="s">
        <v>1796</v>
      </c>
      <c r="E14166" s="243" t="s">
        <v>1953</v>
      </c>
      <c r="F14166" s="151"/>
    </row>
    <row r="14167" spans="2:6" s="116" customFormat="1" ht="15.75" customHeight="1">
      <c r="B14167" s="276" t="s">
        <v>2012</v>
      </c>
      <c r="C14167" s="118" t="s">
        <v>40</v>
      </c>
      <c r="D14167" s="119" t="s">
        <v>180</v>
      </c>
      <c r="E14167" s="243" t="s">
        <v>1953</v>
      </c>
      <c r="F14167" s="151"/>
    </row>
    <row r="14168" spans="2:6" s="116" customFormat="1" ht="15.75" customHeight="1">
      <c r="B14168" s="276" t="s">
        <v>2012</v>
      </c>
      <c r="C14168" s="118" t="s">
        <v>1154</v>
      </c>
      <c r="D14168" s="119" t="s">
        <v>180</v>
      </c>
      <c r="E14168" s="243" t="s">
        <v>1953</v>
      </c>
      <c r="F14168" s="151"/>
    </row>
    <row r="14169" spans="2:6" s="116" customFormat="1" ht="15.75" customHeight="1">
      <c r="B14169" s="276" t="s">
        <v>2012</v>
      </c>
      <c r="C14169" s="118" t="s">
        <v>40</v>
      </c>
      <c r="D14169" s="119" t="s">
        <v>1328</v>
      </c>
      <c r="E14169" s="243" t="s">
        <v>1953</v>
      </c>
      <c r="F14169" s="151"/>
    </row>
    <row r="14170" spans="2:6" s="116" customFormat="1" ht="15.75" customHeight="1">
      <c r="B14170" s="276" t="s">
        <v>2012</v>
      </c>
      <c r="C14170" s="118" t="s">
        <v>40</v>
      </c>
      <c r="D14170" s="119" t="s">
        <v>180</v>
      </c>
      <c r="E14170" s="243" t="s">
        <v>1953</v>
      </c>
      <c r="F14170" s="151"/>
    </row>
    <row r="14171" spans="2:6" s="116" customFormat="1" ht="15.75" customHeight="1">
      <c r="B14171" s="276" t="s">
        <v>2012</v>
      </c>
      <c r="C14171" s="118" t="s">
        <v>322</v>
      </c>
      <c r="D14171" s="119" t="s">
        <v>2014</v>
      </c>
      <c r="E14171" s="243" t="s">
        <v>1953</v>
      </c>
      <c r="F14171" s="151"/>
    </row>
    <row r="14172" spans="2:6" s="116" customFormat="1" ht="15.75" customHeight="1">
      <c r="B14172" s="276" t="s">
        <v>2012</v>
      </c>
      <c r="C14172" s="118" t="s">
        <v>40</v>
      </c>
      <c r="D14172" s="119" t="s">
        <v>180</v>
      </c>
      <c r="E14172" s="243" t="s">
        <v>1953</v>
      </c>
      <c r="F14172" s="151"/>
    </row>
    <row r="14173" spans="2:6" s="116" customFormat="1" ht="15.75" customHeight="1">
      <c r="B14173" s="276" t="s">
        <v>2012</v>
      </c>
      <c r="C14173" s="118" t="s">
        <v>28</v>
      </c>
      <c r="D14173" s="119" t="s">
        <v>181</v>
      </c>
      <c r="E14173" s="243" t="s">
        <v>1953</v>
      </c>
      <c r="F14173" s="151"/>
    </row>
    <row r="14174" spans="2:6" s="116" customFormat="1" ht="15.75" customHeight="1">
      <c r="B14174" s="276" t="s">
        <v>2012</v>
      </c>
      <c r="C14174" s="118" t="s">
        <v>94</v>
      </c>
      <c r="D14174" s="119" t="s">
        <v>1108</v>
      </c>
      <c r="E14174" s="243" t="s">
        <v>1953</v>
      </c>
      <c r="F14174" s="151"/>
    </row>
    <row r="14175" spans="2:6" s="116" customFormat="1" ht="15.75" customHeight="1">
      <c r="B14175" s="276" t="s">
        <v>2012</v>
      </c>
      <c r="C14175" s="118" t="s">
        <v>40</v>
      </c>
      <c r="D14175" s="119" t="s">
        <v>1328</v>
      </c>
      <c r="E14175" s="243" t="s">
        <v>1600</v>
      </c>
      <c r="F14175" s="151"/>
    </row>
    <row r="14176" spans="2:6" s="116" customFormat="1" ht="15.75" customHeight="1">
      <c r="B14176" s="276" t="s">
        <v>2012</v>
      </c>
      <c r="C14176" s="118" t="s">
        <v>40</v>
      </c>
      <c r="D14176" s="119" t="s">
        <v>1328</v>
      </c>
      <c r="E14176" s="243" t="s">
        <v>1600</v>
      </c>
      <c r="F14176" s="151"/>
    </row>
    <row r="14177" spans="2:6" s="116" customFormat="1" ht="15.75" customHeight="1">
      <c r="B14177" s="276" t="s">
        <v>2012</v>
      </c>
      <c r="C14177" s="118" t="s">
        <v>322</v>
      </c>
      <c r="D14177" s="119" t="s">
        <v>1799</v>
      </c>
      <c r="E14177" s="243" t="s">
        <v>1600</v>
      </c>
      <c r="F14177" s="151"/>
    </row>
    <row r="14178" spans="2:6" s="116" customFormat="1" ht="15.75" customHeight="1">
      <c r="B14178" s="276" t="s">
        <v>2012</v>
      </c>
      <c r="C14178" s="118" t="s">
        <v>2</v>
      </c>
      <c r="D14178" s="119" t="s">
        <v>1198</v>
      </c>
      <c r="E14178" s="243" t="s">
        <v>1600</v>
      </c>
      <c r="F14178" s="151"/>
    </row>
    <row r="14179" spans="2:6" s="116" customFormat="1" ht="15.75" customHeight="1">
      <c r="B14179" s="276" t="s">
        <v>2012</v>
      </c>
      <c r="C14179" s="118" t="s">
        <v>2</v>
      </c>
      <c r="D14179" s="119" t="s">
        <v>105</v>
      </c>
      <c r="E14179" s="243" t="s">
        <v>1600</v>
      </c>
      <c r="F14179" s="151"/>
    </row>
    <row r="14180" spans="2:6" s="116" customFormat="1" ht="15.75" customHeight="1">
      <c r="B14180" s="276" t="s">
        <v>2012</v>
      </c>
      <c r="C14180" s="118" t="s">
        <v>28</v>
      </c>
      <c r="D14180" s="119" t="s">
        <v>107</v>
      </c>
      <c r="E14180" s="243" t="s">
        <v>1600</v>
      </c>
      <c r="F14180" s="151"/>
    </row>
    <row r="14181" spans="2:6" s="116" customFormat="1" ht="15.75" customHeight="1">
      <c r="B14181" s="276" t="s">
        <v>2012</v>
      </c>
      <c r="C14181" s="118" t="s">
        <v>94</v>
      </c>
      <c r="D14181" s="119" t="s">
        <v>1108</v>
      </c>
      <c r="E14181" s="243" t="s">
        <v>1600</v>
      </c>
      <c r="F14181" s="151"/>
    </row>
    <row r="14182" spans="2:6" s="116" customFormat="1" ht="15.75" customHeight="1">
      <c r="B14182" s="276" t="s">
        <v>2012</v>
      </c>
      <c r="C14182" s="118" t="s">
        <v>40</v>
      </c>
      <c r="D14182" s="119" t="s">
        <v>180</v>
      </c>
      <c r="E14182" s="243" t="s">
        <v>1600</v>
      </c>
      <c r="F14182" s="151"/>
    </row>
    <row r="14183" spans="2:6" s="116" customFormat="1" ht="15.75" customHeight="1">
      <c r="B14183" s="276" t="s">
        <v>2012</v>
      </c>
      <c r="C14183" s="118" t="s">
        <v>2</v>
      </c>
      <c r="D14183" s="119" t="s">
        <v>182</v>
      </c>
      <c r="E14183" s="243" t="s">
        <v>1600</v>
      </c>
      <c r="F14183" s="151"/>
    </row>
    <row r="14184" spans="2:6" s="116" customFormat="1" ht="15.75" customHeight="1">
      <c r="B14184" s="276" t="s">
        <v>2012</v>
      </c>
      <c r="C14184" s="118" t="s">
        <v>184</v>
      </c>
      <c r="D14184" s="119" t="s">
        <v>2550</v>
      </c>
      <c r="E14184" s="243" t="s">
        <v>1600</v>
      </c>
      <c r="F14184" s="151"/>
    </row>
    <row r="14185" spans="2:6" s="116" customFormat="1" ht="15.75" customHeight="1">
      <c r="B14185" s="276" t="s">
        <v>2015</v>
      </c>
      <c r="C14185" s="118" t="s">
        <v>322</v>
      </c>
      <c r="D14185" s="119" t="s">
        <v>1893</v>
      </c>
      <c r="E14185" s="243" t="s">
        <v>1966</v>
      </c>
      <c r="F14185" s="151"/>
    </row>
    <row r="14186" spans="2:6" s="116" customFormat="1" ht="15.75" customHeight="1">
      <c r="B14186" s="276" t="s">
        <v>2015</v>
      </c>
      <c r="C14186" s="118" t="s">
        <v>40</v>
      </c>
      <c r="D14186" s="119" t="s">
        <v>180</v>
      </c>
      <c r="E14186" s="243" t="s">
        <v>1966</v>
      </c>
      <c r="F14186" s="151"/>
    </row>
    <row r="14187" spans="2:6" s="116" customFormat="1" ht="15.75" customHeight="1">
      <c r="B14187" s="276" t="s">
        <v>2015</v>
      </c>
      <c r="C14187" s="118" t="s">
        <v>40</v>
      </c>
      <c r="D14187" s="119" t="s">
        <v>1328</v>
      </c>
      <c r="E14187" s="243" t="s">
        <v>1966</v>
      </c>
      <c r="F14187" s="151"/>
    </row>
    <row r="14188" spans="2:6" s="116" customFormat="1" ht="15.75" customHeight="1">
      <c r="B14188" s="276" t="s">
        <v>2015</v>
      </c>
      <c r="C14188" s="118" t="s">
        <v>40</v>
      </c>
      <c r="D14188" s="119" t="s">
        <v>1328</v>
      </c>
      <c r="E14188" s="243" t="s">
        <v>1966</v>
      </c>
      <c r="F14188" s="151"/>
    </row>
    <row r="14189" spans="2:6" s="116" customFormat="1" ht="15.75" customHeight="1">
      <c r="B14189" s="276" t="s">
        <v>2015</v>
      </c>
      <c r="C14189" s="118" t="s">
        <v>28</v>
      </c>
      <c r="D14189" s="119" t="s">
        <v>107</v>
      </c>
      <c r="E14189" s="243" t="s">
        <v>1966</v>
      </c>
      <c r="F14189" s="151"/>
    </row>
    <row r="14190" spans="2:6" s="116" customFormat="1" ht="15.75" customHeight="1">
      <c r="B14190" s="276" t="s">
        <v>2015</v>
      </c>
      <c r="C14190" s="118" t="s">
        <v>28</v>
      </c>
      <c r="D14190" s="119" t="s">
        <v>107</v>
      </c>
      <c r="E14190" s="243" t="s">
        <v>1966</v>
      </c>
      <c r="F14190" s="151"/>
    </row>
    <row r="14191" spans="2:6" s="116" customFormat="1" ht="15.75" customHeight="1">
      <c r="B14191" s="276" t="s">
        <v>2015</v>
      </c>
      <c r="C14191" s="118" t="s">
        <v>40</v>
      </c>
      <c r="D14191" s="119" t="s">
        <v>180</v>
      </c>
      <c r="E14191" s="243" t="s">
        <v>1966</v>
      </c>
      <c r="F14191" s="151"/>
    </row>
    <row r="14192" spans="2:6" s="116" customFormat="1" ht="15.75" customHeight="1">
      <c r="B14192" s="276" t="s">
        <v>2015</v>
      </c>
      <c r="C14192" s="118" t="s">
        <v>322</v>
      </c>
      <c r="D14192" s="119" t="s">
        <v>1796</v>
      </c>
      <c r="E14192" s="243" t="s">
        <v>1966</v>
      </c>
      <c r="F14192" s="151"/>
    </row>
    <row r="14193" spans="2:6" s="116" customFormat="1" ht="15.75" customHeight="1">
      <c r="B14193" s="276" t="s">
        <v>2015</v>
      </c>
      <c r="C14193" s="118" t="s">
        <v>40</v>
      </c>
      <c r="D14193" s="119" t="s">
        <v>180</v>
      </c>
      <c r="E14193" s="243" t="s">
        <v>1966</v>
      </c>
      <c r="F14193" s="151"/>
    </row>
    <row r="14194" spans="2:6" s="116" customFormat="1" ht="15.75" customHeight="1">
      <c r="B14194" s="276" t="s">
        <v>2015</v>
      </c>
      <c r="C14194" s="118" t="s">
        <v>40</v>
      </c>
      <c r="D14194" s="119" t="s">
        <v>1328</v>
      </c>
      <c r="E14194" s="243" t="s">
        <v>1966</v>
      </c>
      <c r="F14194" s="151"/>
    </row>
    <row r="14195" spans="2:6" s="116" customFormat="1" ht="15.75" customHeight="1">
      <c r="B14195" s="276" t="s">
        <v>2015</v>
      </c>
      <c r="C14195" s="118" t="s">
        <v>28</v>
      </c>
      <c r="D14195" s="119" t="s">
        <v>107</v>
      </c>
      <c r="E14195" s="243" t="s">
        <v>1966</v>
      </c>
      <c r="F14195" s="151"/>
    </row>
    <row r="14196" spans="2:6" s="116" customFormat="1" ht="15.75" customHeight="1">
      <c r="B14196" s="276" t="s">
        <v>2015</v>
      </c>
      <c r="C14196" s="118" t="s">
        <v>322</v>
      </c>
      <c r="D14196" s="119" t="s">
        <v>1796</v>
      </c>
      <c r="E14196" s="243" t="s">
        <v>1966</v>
      </c>
      <c r="F14196" s="151"/>
    </row>
    <row r="14197" spans="2:6" s="116" customFormat="1" ht="15.75" customHeight="1">
      <c r="B14197" s="276" t="s">
        <v>2015</v>
      </c>
      <c r="C14197" s="118" t="s">
        <v>322</v>
      </c>
      <c r="D14197" s="119" t="s">
        <v>1796</v>
      </c>
      <c r="E14197" s="243" t="s">
        <v>1966</v>
      </c>
      <c r="F14197" s="151"/>
    </row>
    <row r="14198" spans="2:6" s="116" customFormat="1" ht="15.75" customHeight="1">
      <c r="B14198" s="276" t="s">
        <v>2015</v>
      </c>
      <c r="C14198" s="118" t="s">
        <v>322</v>
      </c>
      <c r="D14198" s="119" t="s">
        <v>1796</v>
      </c>
      <c r="E14198" s="243" t="s">
        <v>1966</v>
      </c>
      <c r="F14198" s="151"/>
    </row>
    <row r="14199" spans="2:6" s="116" customFormat="1" ht="15.75" customHeight="1">
      <c r="B14199" s="276" t="s">
        <v>2015</v>
      </c>
      <c r="C14199" s="118" t="s">
        <v>40</v>
      </c>
      <c r="D14199" s="119" t="s">
        <v>180</v>
      </c>
      <c r="E14199" s="243" t="s">
        <v>1953</v>
      </c>
      <c r="F14199" s="151"/>
    </row>
    <row r="14200" spans="2:6" s="116" customFormat="1" ht="15.75" customHeight="1">
      <c r="B14200" s="276" t="s">
        <v>2015</v>
      </c>
      <c r="C14200" s="118" t="s">
        <v>40</v>
      </c>
      <c r="D14200" s="119" t="s">
        <v>180</v>
      </c>
      <c r="E14200" s="243" t="s">
        <v>1953</v>
      </c>
      <c r="F14200" s="151"/>
    </row>
    <row r="14201" spans="2:6" s="116" customFormat="1" ht="15.75" customHeight="1">
      <c r="B14201" s="276" t="s">
        <v>2015</v>
      </c>
      <c r="C14201" s="118" t="s">
        <v>28</v>
      </c>
      <c r="D14201" s="119" t="s">
        <v>30</v>
      </c>
      <c r="E14201" s="243" t="s">
        <v>1953</v>
      </c>
      <c r="F14201" s="151"/>
    </row>
    <row r="14202" spans="2:6" s="116" customFormat="1" ht="15.75" customHeight="1">
      <c r="B14202" s="276" t="s">
        <v>2015</v>
      </c>
      <c r="C14202" s="118" t="s">
        <v>40</v>
      </c>
      <c r="D14202" s="119" t="s">
        <v>180</v>
      </c>
      <c r="E14202" s="243" t="s">
        <v>1953</v>
      </c>
      <c r="F14202" s="151"/>
    </row>
    <row r="14203" spans="2:6" s="116" customFormat="1" ht="15.75" customHeight="1">
      <c r="B14203" s="276" t="s">
        <v>2015</v>
      </c>
      <c r="C14203" s="118" t="s">
        <v>28</v>
      </c>
      <c r="D14203" s="119" t="s">
        <v>30</v>
      </c>
      <c r="E14203" s="243" t="s">
        <v>1953</v>
      </c>
      <c r="F14203" s="151"/>
    </row>
    <row r="14204" spans="2:6" s="116" customFormat="1" ht="15.75" customHeight="1">
      <c r="B14204" s="276" t="s">
        <v>2015</v>
      </c>
      <c r="C14204" s="118" t="s">
        <v>94</v>
      </c>
      <c r="D14204" s="119" t="s">
        <v>1108</v>
      </c>
      <c r="E14204" s="243" t="s">
        <v>1953</v>
      </c>
      <c r="F14204" s="151"/>
    </row>
    <row r="14205" spans="2:6" s="116" customFormat="1" ht="15.75" customHeight="1">
      <c r="B14205" s="276" t="s">
        <v>2015</v>
      </c>
      <c r="C14205" s="118" t="s">
        <v>322</v>
      </c>
      <c r="D14205" s="119" t="s">
        <v>2016</v>
      </c>
      <c r="E14205" s="243" t="s">
        <v>1953</v>
      </c>
      <c r="F14205" s="151"/>
    </row>
    <row r="14206" spans="2:6" s="116" customFormat="1" ht="15.75" customHeight="1">
      <c r="B14206" s="276" t="s">
        <v>2015</v>
      </c>
      <c r="C14206" s="118" t="s">
        <v>40</v>
      </c>
      <c r="D14206" s="119" t="s">
        <v>180</v>
      </c>
      <c r="E14206" s="243" t="s">
        <v>1953</v>
      </c>
      <c r="F14206" s="151"/>
    </row>
    <row r="14207" spans="2:6" s="116" customFormat="1" ht="15.75" customHeight="1">
      <c r="B14207" s="276" t="s">
        <v>2015</v>
      </c>
      <c r="C14207" s="118" t="s">
        <v>184</v>
      </c>
      <c r="D14207" s="119" t="s">
        <v>2573</v>
      </c>
      <c r="E14207" s="243" t="s">
        <v>1953</v>
      </c>
      <c r="F14207" s="151"/>
    </row>
    <row r="14208" spans="2:6" s="116" customFormat="1" ht="15.75" customHeight="1">
      <c r="B14208" s="276" t="s">
        <v>2015</v>
      </c>
      <c r="C14208" s="118" t="s">
        <v>2</v>
      </c>
      <c r="D14208" s="119" t="s">
        <v>2010</v>
      </c>
      <c r="E14208" s="243" t="s">
        <v>1953</v>
      </c>
      <c r="F14208" s="151"/>
    </row>
    <row r="14209" spans="2:6" s="116" customFormat="1" ht="15.75" customHeight="1">
      <c r="B14209" s="276" t="s">
        <v>2015</v>
      </c>
      <c r="C14209" s="118" t="s">
        <v>40</v>
      </c>
      <c r="D14209" s="119" t="s">
        <v>180</v>
      </c>
      <c r="E14209" s="243" t="s">
        <v>1953</v>
      </c>
      <c r="F14209" s="151"/>
    </row>
    <row r="14210" spans="2:6" s="116" customFormat="1" ht="15.75" customHeight="1">
      <c r="B14210" s="276" t="s">
        <v>2015</v>
      </c>
      <c r="C14210" s="118" t="s">
        <v>40</v>
      </c>
      <c r="D14210" s="119" t="s">
        <v>180</v>
      </c>
      <c r="E14210" s="243" t="s">
        <v>1953</v>
      </c>
      <c r="F14210" s="151"/>
    </row>
    <row r="14211" spans="2:6" s="116" customFormat="1" ht="15.75" customHeight="1">
      <c r="B14211" s="276" t="s">
        <v>2015</v>
      </c>
      <c r="C14211" s="118" t="s">
        <v>2</v>
      </c>
      <c r="D14211" s="119" t="s">
        <v>182</v>
      </c>
      <c r="E14211" s="243" t="s">
        <v>1723</v>
      </c>
      <c r="F14211" s="151"/>
    </row>
    <row r="14212" spans="2:6" s="116" customFormat="1" ht="15.75" customHeight="1">
      <c r="B14212" s="276" t="s">
        <v>2015</v>
      </c>
      <c r="C14212" s="118" t="s">
        <v>40</v>
      </c>
      <c r="D14212" s="119" t="s">
        <v>180</v>
      </c>
      <c r="E14212" s="243" t="s">
        <v>1723</v>
      </c>
      <c r="F14212" s="151"/>
    </row>
    <row r="14213" spans="2:6" s="116" customFormat="1" ht="15.75" customHeight="1">
      <c r="B14213" s="276" t="s">
        <v>2015</v>
      </c>
      <c r="C14213" s="118" t="s">
        <v>40</v>
      </c>
      <c r="D14213" s="119" t="s">
        <v>1328</v>
      </c>
      <c r="E14213" s="243" t="s">
        <v>1723</v>
      </c>
      <c r="F14213" s="151"/>
    </row>
    <row r="14214" spans="2:6" s="116" customFormat="1" ht="15.75" customHeight="1">
      <c r="B14214" s="276" t="s">
        <v>2015</v>
      </c>
      <c r="C14214" s="118" t="s">
        <v>40</v>
      </c>
      <c r="D14214" s="119" t="s">
        <v>180</v>
      </c>
      <c r="E14214" s="243" t="s">
        <v>1723</v>
      </c>
      <c r="F14214" s="151"/>
    </row>
    <row r="14215" spans="2:6" s="116" customFormat="1" ht="15.75" customHeight="1">
      <c r="B14215" s="276" t="s">
        <v>2015</v>
      </c>
      <c r="C14215" s="118" t="s">
        <v>28</v>
      </c>
      <c r="D14215" s="119" t="s">
        <v>30</v>
      </c>
      <c r="E14215" s="243" t="s">
        <v>1723</v>
      </c>
      <c r="F14215" s="151"/>
    </row>
    <row r="14216" spans="2:6" s="116" customFormat="1" ht="15.75" customHeight="1">
      <c r="B14216" s="276" t="s">
        <v>2015</v>
      </c>
      <c r="C14216" s="118" t="s">
        <v>28</v>
      </c>
      <c r="D14216" s="119" t="s">
        <v>30</v>
      </c>
      <c r="E14216" s="243" t="s">
        <v>1723</v>
      </c>
      <c r="F14216" s="151"/>
    </row>
    <row r="14217" spans="2:6" s="116" customFormat="1" ht="15.75" customHeight="1">
      <c r="B14217" s="276" t="s">
        <v>2015</v>
      </c>
      <c r="C14217" s="118" t="s">
        <v>1461</v>
      </c>
      <c r="D14217" s="119" t="s">
        <v>1270</v>
      </c>
      <c r="E14217" s="243" t="s">
        <v>1723</v>
      </c>
      <c r="F14217" s="151"/>
    </row>
    <row r="14218" spans="2:6" s="116" customFormat="1" ht="15.75" customHeight="1">
      <c r="B14218" s="276" t="s">
        <v>2015</v>
      </c>
      <c r="C14218" s="118" t="s">
        <v>28</v>
      </c>
      <c r="D14218" s="119" t="s">
        <v>850</v>
      </c>
      <c r="E14218" s="243" t="s">
        <v>1723</v>
      </c>
      <c r="F14218" s="151"/>
    </row>
    <row r="14219" spans="2:6" s="116" customFormat="1" ht="15.75" customHeight="1">
      <c r="B14219" s="276" t="s">
        <v>2015</v>
      </c>
      <c r="C14219" s="118" t="s">
        <v>28</v>
      </c>
      <c r="D14219" s="119" t="s">
        <v>850</v>
      </c>
      <c r="E14219" s="243" t="s">
        <v>1723</v>
      </c>
      <c r="F14219" s="151"/>
    </row>
    <row r="14220" spans="2:6" s="116" customFormat="1" ht="15.75" customHeight="1">
      <c r="B14220" s="276" t="s">
        <v>2015</v>
      </c>
      <c r="C14220" s="118" t="s">
        <v>184</v>
      </c>
      <c r="D14220" s="119" t="s">
        <v>2546</v>
      </c>
      <c r="E14220" s="243" t="s">
        <v>1723</v>
      </c>
      <c r="F14220" s="151"/>
    </row>
    <row r="14221" spans="2:6" s="116" customFormat="1" ht="15.75" customHeight="1">
      <c r="B14221" s="276" t="s">
        <v>2017</v>
      </c>
      <c r="C14221" s="118" t="s">
        <v>1154</v>
      </c>
      <c r="D14221" s="119" t="s">
        <v>1328</v>
      </c>
      <c r="E14221" s="243" t="s">
        <v>1971</v>
      </c>
      <c r="F14221" s="151"/>
    </row>
    <row r="14222" spans="2:6" s="116" customFormat="1" ht="15.75" customHeight="1">
      <c r="B14222" s="276" t="s">
        <v>2017</v>
      </c>
      <c r="C14222" s="118" t="s">
        <v>1154</v>
      </c>
      <c r="D14222" s="119" t="s">
        <v>1328</v>
      </c>
      <c r="E14222" s="243" t="s">
        <v>1971</v>
      </c>
      <c r="F14222" s="151"/>
    </row>
    <row r="14223" spans="2:6" s="116" customFormat="1" ht="15.75" customHeight="1">
      <c r="B14223" s="276" t="s">
        <v>2017</v>
      </c>
      <c r="C14223" s="118" t="s">
        <v>40</v>
      </c>
      <c r="D14223" s="119" t="s">
        <v>180</v>
      </c>
      <c r="E14223" s="243" t="s">
        <v>1971</v>
      </c>
      <c r="F14223" s="151"/>
    </row>
    <row r="14224" spans="2:6" s="116" customFormat="1" ht="15.75" customHeight="1">
      <c r="B14224" s="276" t="s">
        <v>2017</v>
      </c>
      <c r="C14224" s="118" t="s">
        <v>40</v>
      </c>
      <c r="D14224" s="119" t="s">
        <v>180</v>
      </c>
      <c r="E14224" s="243" t="s">
        <v>1971</v>
      </c>
      <c r="F14224" s="151"/>
    </row>
    <row r="14225" spans="2:6" s="116" customFormat="1" ht="15.75" customHeight="1">
      <c r="B14225" s="276" t="s">
        <v>2017</v>
      </c>
      <c r="C14225" s="118" t="s">
        <v>40</v>
      </c>
      <c r="D14225" s="119" t="s">
        <v>1328</v>
      </c>
      <c r="E14225" s="243" t="s">
        <v>1971</v>
      </c>
      <c r="F14225" s="151"/>
    </row>
    <row r="14226" spans="2:6" s="116" customFormat="1" ht="15.75" customHeight="1">
      <c r="B14226" s="276" t="s">
        <v>2017</v>
      </c>
      <c r="C14226" s="118" t="s">
        <v>28</v>
      </c>
      <c r="D14226" s="119" t="s">
        <v>549</v>
      </c>
      <c r="E14226" s="243" t="s">
        <v>1971</v>
      </c>
      <c r="F14226" s="151"/>
    </row>
    <row r="14227" spans="2:6" s="116" customFormat="1" ht="15.75" customHeight="1">
      <c r="B14227" s="276" t="s">
        <v>2017</v>
      </c>
      <c r="C14227" s="118" t="s">
        <v>184</v>
      </c>
      <c r="D14227" s="119" t="s">
        <v>2574</v>
      </c>
      <c r="E14227" s="243" t="s">
        <v>1971</v>
      </c>
      <c r="F14227" s="151"/>
    </row>
    <row r="14228" spans="2:6" s="116" customFormat="1" ht="15.75" customHeight="1">
      <c r="B14228" s="276" t="s">
        <v>2017</v>
      </c>
      <c r="C14228" s="118" t="s">
        <v>40</v>
      </c>
      <c r="D14228" s="119" t="s">
        <v>1328</v>
      </c>
      <c r="E14228" s="243" t="s">
        <v>1971</v>
      </c>
      <c r="F14228" s="151"/>
    </row>
    <row r="14229" spans="2:6" s="116" customFormat="1" ht="15.75" customHeight="1">
      <c r="B14229" s="276" t="s">
        <v>2017</v>
      </c>
      <c r="C14229" s="118" t="s">
        <v>2585</v>
      </c>
      <c r="D14229" s="119" t="s">
        <v>1115</v>
      </c>
      <c r="E14229" s="243" t="s">
        <v>1971</v>
      </c>
      <c r="F14229" s="151"/>
    </row>
    <row r="14230" spans="2:6" s="116" customFormat="1" ht="15.75" customHeight="1">
      <c r="B14230" s="276" t="s">
        <v>2017</v>
      </c>
      <c r="C14230" s="118" t="s">
        <v>40</v>
      </c>
      <c r="D14230" s="119" t="s">
        <v>180</v>
      </c>
      <c r="E14230" s="243" t="s">
        <v>1971</v>
      </c>
      <c r="F14230" s="151"/>
    </row>
    <row r="14231" spans="2:6" s="116" customFormat="1" ht="15.75" customHeight="1">
      <c r="B14231" s="276" t="s">
        <v>2017</v>
      </c>
      <c r="C14231" s="118" t="s">
        <v>28</v>
      </c>
      <c r="D14231" s="119" t="s">
        <v>107</v>
      </c>
      <c r="E14231" s="243" t="s">
        <v>1971</v>
      </c>
      <c r="F14231" s="151"/>
    </row>
    <row r="14232" spans="2:6" s="116" customFormat="1" ht="15.75" customHeight="1">
      <c r="B14232" s="276" t="s">
        <v>2017</v>
      </c>
      <c r="C14232" s="118" t="s">
        <v>2</v>
      </c>
      <c r="D14232" s="119" t="s">
        <v>182</v>
      </c>
      <c r="E14232" s="243" t="s">
        <v>1971</v>
      </c>
      <c r="F14232" s="151"/>
    </row>
    <row r="14233" spans="2:6" s="116" customFormat="1" ht="15.75" customHeight="1">
      <c r="B14233" s="276" t="s">
        <v>2017</v>
      </c>
      <c r="C14233" s="118" t="s">
        <v>28</v>
      </c>
      <c r="D14233" s="119" t="s">
        <v>107</v>
      </c>
      <c r="E14233" s="243" t="s">
        <v>1971</v>
      </c>
      <c r="F14233" s="151"/>
    </row>
    <row r="14234" spans="2:6" s="116" customFormat="1" ht="15.75" customHeight="1">
      <c r="B14234" s="276" t="s">
        <v>2017</v>
      </c>
      <c r="C14234" s="118" t="s">
        <v>40</v>
      </c>
      <c r="D14234" s="119" t="s">
        <v>180</v>
      </c>
      <c r="E14234" s="243" t="s">
        <v>1971</v>
      </c>
      <c r="F14234" s="151"/>
    </row>
    <row r="14235" spans="2:6" s="116" customFormat="1" ht="15.75" customHeight="1">
      <c r="B14235" s="276" t="s">
        <v>2017</v>
      </c>
      <c r="C14235" s="118" t="s">
        <v>322</v>
      </c>
      <c r="D14235" s="119" t="s">
        <v>2001</v>
      </c>
      <c r="E14235" s="243" t="s">
        <v>1971</v>
      </c>
      <c r="F14235" s="151"/>
    </row>
    <row r="14236" spans="2:6" s="116" customFormat="1" ht="15.75" customHeight="1">
      <c r="B14236" s="276" t="s">
        <v>2017</v>
      </c>
      <c r="C14236" s="118" t="s">
        <v>1154</v>
      </c>
      <c r="D14236" s="119" t="s">
        <v>1328</v>
      </c>
      <c r="E14236" s="243" t="s">
        <v>1723</v>
      </c>
      <c r="F14236" s="151"/>
    </row>
    <row r="14237" spans="2:6" s="116" customFormat="1" ht="15.75" customHeight="1">
      <c r="B14237" s="276" t="s">
        <v>2017</v>
      </c>
      <c r="C14237" s="118" t="s">
        <v>28</v>
      </c>
      <c r="D14237" s="119" t="s">
        <v>1287</v>
      </c>
      <c r="E14237" s="243" t="s">
        <v>1723</v>
      </c>
      <c r="F14237" s="151"/>
    </row>
    <row r="14238" spans="2:6" s="116" customFormat="1" ht="15.75" customHeight="1">
      <c r="B14238" s="276" t="s">
        <v>2017</v>
      </c>
      <c r="C14238" s="118" t="s">
        <v>40</v>
      </c>
      <c r="D14238" s="119" t="s">
        <v>180</v>
      </c>
      <c r="E14238" s="243" t="s">
        <v>1723</v>
      </c>
      <c r="F14238" s="151"/>
    </row>
    <row r="14239" spans="2:6" s="116" customFormat="1" ht="15.75" customHeight="1">
      <c r="B14239" s="276" t="s">
        <v>2017</v>
      </c>
      <c r="C14239" s="118" t="s">
        <v>28</v>
      </c>
      <c r="D14239" s="119" t="s">
        <v>107</v>
      </c>
      <c r="E14239" s="243" t="s">
        <v>1723</v>
      </c>
      <c r="F14239" s="151"/>
    </row>
    <row r="14240" spans="2:6" s="116" customFormat="1" ht="15.75" customHeight="1">
      <c r="B14240" s="276" t="s">
        <v>2017</v>
      </c>
      <c r="C14240" s="118" t="s">
        <v>2</v>
      </c>
      <c r="D14240" s="119" t="s">
        <v>1380</v>
      </c>
      <c r="E14240" s="243" t="s">
        <v>1723</v>
      </c>
      <c r="F14240" s="151"/>
    </row>
    <row r="14241" spans="2:6" s="116" customFormat="1" ht="15.75" customHeight="1">
      <c r="B14241" s="276" t="s">
        <v>2017</v>
      </c>
      <c r="C14241" s="118" t="s">
        <v>392</v>
      </c>
      <c r="D14241" s="119" t="s">
        <v>1167</v>
      </c>
      <c r="E14241" s="243" t="s">
        <v>1723</v>
      </c>
      <c r="F14241" s="151"/>
    </row>
    <row r="14242" spans="2:6" s="116" customFormat="1" ht="15.75" customHeight="1">
      <c r="B14242" s="276" t="s">
        <v>2017</v>
      </c>
      <c r="C14242" s="118" t="s">
        <v>28</v>
      </c>
      <c r="D14242" s="119" t="s">
        <v>1287</v>
      </c>
      <c r="E14242" s="243" t="s">
        <v>1723</v>
      </c>
      <c r="F14242" s="151"/>
    </row>
    <row r="14243" spans="2:6" s="116" customFormat="1" ht="15.75" customHeight="1">
      <c r="B14243" s="276" t="s">
        <v>2017</v>
      </c>
      <c r="C14243" s="118" t="s">
        <v>1461</v>
      </c>
      <c r="D14243" s="119" t="s">
        <v>1270</v>
      </c>
      <c r="E14243" s="243" t="s">
        <v>1723</v>
      </c>
      <c r="F14243" s="151"/>
    </row>
    <row r="14244" spans="2:6" s="116" customFormat="1" ht="15.75" customHeight="1">
      <c r="B14244" s="276" t="s">
        <v>2017</v>
      </c>
      <c r="C14244" s="118" t="s">
        <v>28</v>
      </c>
      <c r="D14244" s="119" t="s">
        <v>850</v>
      </c>
      <c r="E14244" s="243" t="s">
        <v>1723</v>
      </c>
      <c r="F14244" s="151"/>
    </row>
    <row r="14245" spans="2:6" s="116" customFormat="1" ht="15.75" customHeight="1">
      <c r="B14245" s="276" t="s">
        <v>2017</v>
      </c>
      <c r="C14245" s="118" t="s">
        <v>40</v>
      </c>
      <c r="D14245" s="119" t="s">
        <v>180</v>
      </c>
      <c r="E14245" s="243" t="s">
        <v>1953</v>
      </c>
      <c r="F14245" s="151"/>
    </row>
    <row r="14246" spans="2:6" s="116" customFormat="1" ht="15.75" customHeight="1">
      <c r="B14246" s="276" t="s">
        <v>2017</v>
      </c>
      <c r="C14246" s="118" t="s">
        <v>28</v>
      </c>
      <c r="D14246" s="119" t="s">
        <v>30</v>
      </c>
      <c r="E14246" s="243" t="s">
        <v>1953</v>
      </c>
      <c r="F14246" s="151"/>
    </row>
    <row r="14247" spans="2:6" s="116" customFormat="1" ht="15.75" customHeight="1">
      <c r="B14247" s="276" t="s">
        <v>2017</v>
      </c>
      <c r="C14247" s="118" t="s">
        <v>28</v>
      </c>
      <c r="D14247" s="119" t="s">
        <v>30</v>
      </c>
      <c r="E14247" s="243" t="s">
        <v>1953</v>
      </c>
      <c r="F14247" s="151"/>
    </row>
    <row r="14248" spans="2:6" s="116" customFormat="1" ht="15.75" customHeight="1">
      <c r="B14248" s="276" t="s">
        <v>2017</v>
      </c>
      <c r="C14248" s="118" t="s">
        <v>40</v>
      </c>
      <c r="D14248" s="119" t="s">
        <v>180</v>
      </c>
      <c r="E14248" s="243" t="s">
        <v>1953</v>
      </c>
      <c r="F14248" s="151"/>
    </row>
    <row r="14249" spans="2:6" s="116" customFormat="1" ht="15.75" customHeight="1">
      <c r="B14249" s="276" t="s">
        <v>2017</v>
      </c>
      <c r="C14249" s="118" t="s">
        <v>94</v>
      </c>
      <c r="D14249" s="119" t="s">
        <v>432</v>
      </c>
      <c r="E14249" s="243" t="s">
        <v>1953</v>
      </c>
      <c r="F14249" s="151"/>
    </row>
    <row r="14250" spans="2:6" s="116" customFormat="1" ht="15.75" customHeight="1">
      <c r="B14250" s="276" t="s">
        <v>2017</v>
      </c>
      <c r="C14250" s="118" t="s">
        <v>40</v>
      </c>
      <c r="D14250" s="119" t="s">
        <v>180</v>
      </c>
      <c r="E14250" s="243" t="s">
        <v>1953</v>
      </c>
      <c r="F14250" s="151"/>
    </row>
    <row r="14251" spans="2:6" s="116" customFormat="1" ht="15.75" customHeight="1">
      <c r="B14251" s="276" t="s">
        <v>2017</v>
      </c>
      <c r="C14251" s="118" t="s">
        <v>40</v>
      </c>
      <c r="D14251" s="119" t="s">
        <v>180</v>
      </c>
      <c r="E14251" s="243" t="s">
        <v>1953</v>
      </c>
      <c r="F14251" s="151"/>
    </row>
    <row r="14252" spans="2:6" s="116" customFormat="1" ht="15.75" customHeight="1">
      <c r="B14252" s="276" t="s">
        <v>2017</v>
      </c>
      <c r="C14252" s="118" t="s">
        <v>40</v>
      </c>
      <c r="D14252" s="119" t="s">
        <v>1328</v>
      </c>
      <c r="E14252" s="243" t="s">
        <v>1953</v>
      </c>
      <c r="F14252" s="151"/>
    </row>
    <row r="14253" spans="2:6" s="116" customFormat="1" ht="15.75" customHeight="1">
      <c r="B14253" s="276" t="s">
        <v>2017</v>
      </c>
      <c r="C14253" s="118" t="s">
        <v>1318</v>
      </c>
      <c r="D14253" s="119" t="s">
        <v>30</v>
      </c>
      <c r="E14253" s="243" t="s">
        <v>1953</v>
      </c>
      <c r="F14253" s="151"/>
    </row>
    <row r="14254" spans="2:6" s="116" customFormat="1" ht="15.75" customHeight="1">
      <c r="B14254" s="276" t="s">
        <v>2017</v>
      </c>
      <c r="C14254" s="118" t="s">
        <v>2</v>
      </c>
      <c r="D14254" s="119" t="s">
        <v>182</v>
      </c>
      <c r="E14254" s="243" t="s">
        <v>1953</v>
      </c>
      <c r="F14254" s="151"/>
    </row>
    <row r="14255" spans="2:6" s="116" customFormat="1" ht="15.75" customHeight="1">
      <c r="B14255" s="276" t="s">
        <v>2017</v>
      </c>
      <c r="C14255" s="118" t="s">
        <v>184</v>
      </c>
      <c r="D14255" s="119" t="s">
        <v>184</v>
      </c>
      <c r="E14255" s="243" t="s">
        <v>1953</v>
      </c>
      <c r="F14255" s="151"/>
    </row>
    <row r="14256" spans="2:6" s="116" customFormat="1" ht="15.75" customHeight="1">
      <c r="B14256" s="276" t="s">
        <v>2017</v>
      </c>
      <c r="C14256" s="118" t="s">
        <v>40</v>
      </c>
      <c r="D14256" s="119" t="s">
        <v>1328</v>
      </c>
      <c r="E14256" s="243" t="s">
        <v>1953</v>
      </c>
      <c r="F14256" s="151"/>
    </row>
    <row r="14257" spans="2:6" s="116" customFormat="1" ht="15.75" customHeight="1">
      <c r="B14257" s="276" t="s">
        <v>2017</v>
      </c>
      <c r="C14257" s="118" t="s">
        <v>94</v>
      </c>
      <c r="D14257" s="119" t="s">
        <v>432</v>
      </c>
      <c r="E14257" s="243" t="s">
        <v>1953</v>
      </c>
      <c r="F14257" s="151"/>
    </row>
    <row r="14258" spans="2:6" s="116" customFormat="1" ht="15.75" customHeight="1">
      <c r="B14258" s="276" t="s">
        <v>2018</v>
      </c>
      <c r="C14258" s="118" t="s">
        <v>94</v>
      </c>
      <c r="D14258" s="119" t="s">
        <v>1108</v>
      </c>
      <c r="E14258" s="243" t="s">
        <v>1600</v>
      </c>
      <c r="F14258" s="151"/>
    </row>
    <row r="14259" spans="2:6" s="116" customFormat="1" ht="15.75" customHeight="1">
      <c r="B14259" s="276" t="s">
        <v>2018</v>
      </c>
      <c r="C14259" s="118" t="s">
        <v>28</v>
      </c>
      <c r="D14259" s="119" t="s">
        <v>107</v>
      </c>
      <c r="E14259" s="243" t="s">
        <v>1966</v>
      </c>
      <c r="F14259" s="151"/>
    </row>
    <row r="14260" spans="2:6" s="116" customFormat="1" ht="15.75" customHeight="1">
      <c r="B14260" s="276" t="s">
        <v>2018</v>
      </c>
      <c r="C14260" s="118" t="s">
        <v>322</v>
      </c>
      <c r="D14260" s="119" t="s">
        <v>1796</v>
      </c>
      <c r="E14260" s="243" t="s">
        <v>1966</v>
      </c>
      <c r="F14260" s="151"/>
    </row>
    <row r="14261" spans="2:6" s="116" customFormat="1" ht="15.75" customHeight="1">
      <c r="B14261" s="276" t="s">
        <v>2018</v>
      </c>
      <c r="C14261" s="118" t="s">
        <v>28</v>
      </c>
      <c r="D14261" s="119" t="s">
        <v>107</v>
      </c>
      <c r="E14261" s="243" t="s">
        <v>1966</v>
      </c>
      <c r="F14261" s="151"/>
    </row>
    <row r="14262" spans="2:6" s="116" customFormat="1" ht="15.75" customHeight="1">
      <c r="B14262" s="276" t="s">
        <v>2018</v>
      </c>
      <c r="C14262" s="118" t="s">
        <v>40</v>
      </c>
      <c r="D14262" s="119" t="s">
        <v>180</v>
      </c>
      <c r="E14262" s="243" t="s">
        <v>1966</v>
      </c>
      <c r="F14262" s="151"/>
    </row>
    <row r="14263" spans="2:6" s="116" customFormat="1" ht="15.75" customHeight="1">
      <c r="B14263" s="276" t="s">
        <v>2018</v>
      </c>
      <c r="C14263" s="118" t="s">
        <v>392</v>
      </c>
      <c r="D14263" s="119" t="s">
        <v>1115</v>
      </c>
      <c r="E14263" s="243" t="s">
        <v>1966</v>
      </c>
      <c r="F14263" s="151"/>
    </row>
    <row r="14264" spans="2:6" s="116" customFormat="1" ht="15.75" customHeight="1">
      <c r="B14264" s="276" t="s">
        <v>2018</v>
      </c>
      <c r="C14264" s="118" t="s">
        <v>2</v>
      </c>
      <c r="D14264" s="119" t="s">
        <v>182</v>
      </c>
      <c r="E14264" s="243" t="s">
        <v>1966</v>
      </c>
      <c r="F14264" s="151"/>
    </row>
    <row r="14265" spans="2:6" s="116" customFormat="1" ht="15.75" customHeight="1">
      <c r="B14265" s="276" t="s">
        <v>2018</v>
      </c>
      <c r="C14265" s="118" t="s">
        <v>322</v>
      </c>
      <c r="D14265" s="119" t="s">
        <v>1796</v>
      </c>
      <c r="E14265" s="243" t="s">
        <v>1966</v>
      </c>
      <c r="F14265" s="151"/>
    </row>
    <row r="14266" spans="2:6" s="116" customFormat="1" ht="15.75" customHeight="1">
      <c r="B14266" s="276" t="s">
        <v>2018</v>
      </c>
      <c r="C14266" s="118" t="s">
        <v>28</v>
      </c>
      <c r="D14266" s="119" t="s">
        <v>107</v>
      </c>
      <c r="E14266" s="243" t="s">
        <v>1966</v>
      </c>
      <c r="F14266" s="151"/>
    </row>
    <row r="14267" spans="2:6" s="116" customFormat="1" ht="15.75" customHeight="1">
      <c r="B14267" s="276" t="s">
        <v>2018</v>
      </c>
      <c r="C14267" s="118" t="s">
        <v>392</v>
      </c>
      <c r="D14267" s="119" t="s">
        <v>1115</v>
      </c>
      <c r="E14267" s="243" t="s">
        <v>1966</v>
      </c>
      <c r="F14267" s="151"/>
    </row>
    <row r="14268" spans="2:6" s="116" customFormat="1" ht="15.75" customHeight="1">
      <c r="B14268" s="276" t="s">
        <v>2018</v>
      </c>
      <c r="C14268" s="118" t="s">
        <v>40</v>
      </c>
      <c r="D14268" s="119" t="s">
        <v>1328</v>
      </c>
      <c r="E14268" s="243" t="s">
        <v>1966</v>
      </c>
      <c r="F14268" s="151"/>
    </row>
    <row r="14269" spans="2:6" s="116" customFormat="1" ht="15.75" customHeight="1">
      <c r="B14269" s="276" t="s">
        <v>2018</v>
      </c>
      <c r="C14269" s="118" t="s">
        <v>40</v>
      </c>
      <c r="D14269" s="119" t="s">
        <v>180</v>
      </c>
      <c r="E14269" s="243" t="s">
        <v>1966</v>
      </c>
      <c r="F14269" s="151"/>
    </row>
    <row r="14270" spans="2:6" s="116" customFormat="1" ht="15.75" customHeight="1">
      <c r="B14270" s="276" t="s">
        <v>2018</v>
      </c>
      <c r="C14270" s="118" t="s">
        <v>3</v>
      </c>
      <c r="D14270" s="119" t="s">
        <v>1194</v>
      </c>
      <c r="E14270" s="243" t="s">
        <v>1600</v>
      </c>
      <c r="F14270" s="151"/>
    </row>
    <row r="14271" spans="2:6" s="116" customFormat="1" ht="15.75" customHeight="1">
      <c r="B14271" s="276" t="s">
        <v>2018</v>
      </c>
      <c r="C14271" s="118" t="s">
        <v>2</v>
      </c>
      <c r="D14271" s="119" t="s">
        <v>2019</v>
      </c>
      <c r="E14271" s="243" t="s">
        <v>1597</v>
      </c>
      <c r="F14271" s="151"/>
    </row>
    <row r="14272" spans="2:6" s="116" customFormat="1" ht="15.75" customHeight="1">
      <c r="B14272" s="276" t="s">
        <v>2018</v>
      </c>
      <c r="C14272" s="118" t="s">
        <v>1955</v>
      </c>
      <c r="D14272" s="119" t="s">
        <v>1270</v>
      </c>
      <c r="E14272" s="243" t="s">
        <v>1597</v>
      </c>
      <c r="F14272" s="151"/>
    </row>
    <row r="14273" spans="2:6" s="116" customFormat="1" ht="15.75" customHeight="1">
      <c r="B14273" s="276" t="s">
        <v>2018</v>
      </c>
      <c r="C14273" s="118" t="s">
        <v>28</v>
      </c>
      <c r="D14273" s="119" t="s">
        <v>850</v>
      </c>
      <c r="E14273" s="243" t="s">
        <v>1597</v>
      </c>
      <c r="F14273" s="151"/>
    </row>
    <row r="14274" spans="2:6" s="116" customFormat="1" ht="15.75" customHeight="1">
      <c r="B14274" s="276" t="s">
        <v>2018</v>
      </c>
      <c r="C14274" s="118" t="s">
        <v>28</v>
      </c>
      <c r="D14274" s="119" t="s">
        <v>30</v>
      </c>
      <c r="E14274" s="243" t="s">
        <v>1597</v>
      </c>
      <c r="F14274" s="151"/>
    </row>
    <row r="14275" spans="2:6" s="116" customFormat="1" ht="15.75" customHeight="1">
      <c r="B14275" s="276" t="s">
        <v>2018</v>
      </c>
      <c r="C14275" s="118" t="s">
        <v>184</v>
      </c>
      <c r="D14275" s="119" t="s">
        <v>62</v>
      </c>
      <c r="E14275" s="243" t="s">
        <v>1597</v>
      </c>
      <c r="F14275" s="151"/>
    </row>
    <row r="14276" spans="2:6" s="116" customFormat="1" ht="15.75" customHeight="1">
      <c r="B14276" s="276" t="s">
        <v>2018</v>
      </c>
      <c r="C14276" s="118" t="s">
        <v>40</v>
      </c>
      <c r="D14276" s="119" t="s">
        <v>180</v>
      </c>
      <c r="E14276" s="243" t="s">
        <v>1597</v>
      </c>
      <c r="F14276" s="151"/>
    </row>
    <row r="14277" spans="2:6" s="116" customFormat="1" ht="15.75" customHeight="1">
      <c r="B14277" s="276" t="s">
        <v>2018</v>
      </c>
      <c r="C14277" s="118" t="s">
        <v>155</v>
      </c>
      <c r="D14277" s="119" t="s">
        <v>2020</v>
      </c>
      <c r="E14277" s="243" t="s">
        <v>1597</v>
      </c>
      <c r="F14277" s="151"/>
    </row>
    <row r="14278" spans="2:6" s="116" customFormat="1" ht="15.75" customHeight="1">
      <c r="B14278" s="276" t="s">
        <v>2018</v>
      </c>
      <c r="C14278" s="118" t="s">
        <v>40</v>
      </c>
      <c r="D14278" s="119" t="s">
        <v>1328</v>
      </c>
      <c r="E14278" s="243" t="s">
        <v>1597</v>
      </c>
      <c r="F14278" s="151"/>
    </row>
    <row r="14279" spans="2:6" s="116" customFormat="1" ht="15.75" customHeight="1">
      <c r="B14279" s="276" t="s">
        <v>2018</v>
      </c>
      <c r="C14279" s="118" t="s">
        <v>40</v>
      </c>
      <c r="D14279" s="119" t="s">
        <v>1328</v>
      </c>
      <c r="E14279" s="243" t="s">
        <v>1597</v>
      </c>
      <c r="F14279" s="151"/>
    </row>
    <row r="14280" spans="2:6" s="116" customFormat="1" ht="15.75" customHeight="1">
      <c r="B14280" s="276" t="s">
        <v>2018</v>
      </c>
      <c r="C14280" s="118" t="s">
        <v>40</v>
      </c>
      <c r="D14280" s="119" t="s">
        <v>1328</v>
      </c>
      <c r="E14280" s="243" t="s">
        <v>1953</v>
      </c>
      <c r="F14280" s="151"/>
    </row>
    <row r="14281" spans="2:6" s="116" customFormat="1" ht="15.75" customHeight="1">
      <c r="B14281" s="276" t="s">
        <v>2018</v>
      </c>
      <c r="C14281" s="118" t="s">
        <v>40</v>
      </c>
      <c r="D14281" s="119" t="s">
        <v>180</v>
      </c>
      <c r="E14281" s="243" t="s">
        <v>1953</v>
      </c>
      <c r="F14281" s="151"/>
    </row>
    <row r="14282" spans="2:6" s="116" customFormat="1" ht="15.75" customHeight="1">
      <c r="B14282" s="276" t="s">
        <v>2018</v>
      </c>
      <c r="C14282" s="118" t="s">
        <v>28</v>
      </c>
      <c r="D14282" s="119" t="s">
        <v>107</v>
      </c>
      <c r="E14282" s="243" t="s">
        <v>1953</v>
      </c>
      <c r="F14282" s="151"/>
    </row>
    <row r="14283" spans="2:6" s="116" customFormat="1" ht="15.75" customHeight="1">
      <c r="B14283" s="276" t="s">
        <v>2018</v>
      </c>
      <c r="C14283" s="118" t="s">
        <v>184</v>
      </c>
      <c r="D14283" s="119" t="s">
        <v>2569</v>
      </c>
      <c r="E14283" s="243" t="s">
        <v>1953</v>
      </c>
      <c r="F14283" s="151"/>
    </row>
    <row r="14284" spans="2:6" s="116" customFormat="1" ht="15.75" customHeight="1">
      <c r="B14284" s="276" t="s">
        <v>2018</v>
      </c>
      <c r="C14284" s="118" t="s">
        <v>40</v>
      </c>
      <c r="D14284" s="119" t="s">
        <v>1328</v>
      </c>
      <c r="E14284" s="243" t="s">
        <v>1953</v>
      </c>
      <c r="F14284" s="151"/>
    </row>
    <row r="14285" spans="2:6" s="116" customFormat="1" ht="15.75" customHeight="1">
      <c r="B14285" s="276" t="s">
        <v>2018</v>
      </c>
      <c r="C14285" s="118" t="s">
        <v>28</v>
      </c>
      <c r="D14285" s="119" t="s">
        <v>107</v>
      </c>
      <c r="E14285" s="243" t="s">
        <v>1953</v>
      </c>
      <c r="F14285" s="151"/>
    </row>
    <row r="14286" spans="2:6" s="116" customFormat="1" ht="15.75" customHeight="1">
      <c r="B14286" s="276" t="s">
        <v>2018</v>
      </c>
      <c r="C14286" s="118" t="s">
        <v>94</v>
      </c>
      <c r="D14286" s="119" t="s">
        <v>1108</v>
      </c>
      <c r="E14286" s="243" t="s">
        <v>1953</v>
      </c>
      <c r="F14286" s="151"/>
    </row>
    <row r="14287" spans="2:6" s="116" customFormat="1" ht="15.75" customHeight="1">
      <c r="B14287" s="276" t="s">
        <v>2018</v>
      </c>
      <c r="C14287" s="118" t="s">
        <v>322</v>
      </c>
      <c r="D14287" s="119" t="s">
        <v>1796</v>
      </c>
      <c r="E14287" s="243" t="s">
        <v>1953</v>
      </c>
      <c r="F14287" s="151"/>
    </row>
    <row r="14288" spans="2:6" s="116" customFormat="1" ht="15.75" customHeight="1">
      <c r="B14288" s="276" t="s">
        <v>2018</v>
      </c>
      <c r="C14288" s="118" t="s">
        <v>40</v>
      </c>
      <c r="D14288" s="119" t="s">
        <v>180</v>
      </c>
      <c r="E14288" s="243" t="s">
        <v>1953</v>
      </c>
      <c r="F14288" s="151"/>
    </row>
    <row r="14289" spans="2:6" s="116" customFormat="1" ht="15.75" customHeight="1">
      <c r="B14289" s="276" t="s">
        <v>2018</v>
      </c>
      <c r="C14289" s="118" t="s">
        <v>28</v>
      </c>
      <c r="D14289" s="119" t="s">
        <v>107</v>
      </c>
      <c r="E14289" s="243" t="s">
        <v>1953</v>
      </c>
      <c r="F14289" s="151"/>
    </row>
    <row r="14290" spans="2:6" s="116" customFormat="1" ht="15.75" customHeight="1">
      <c r="B14290" s="276" t="s">
        <v>2018</v>
      </c>
      <c r="C14290" s="118" t="s">
        <v>322</v>
      </c>
      <c r="D14290" s="119" t="s">
        <v>1796</v>
      </c>
      <c r="E14290" s="243" t="s">
        <v>1953</v>
      </c>
      <c r="F14290" s="151"/>
    </row>
    <row r="14291" spans="2:6" s="116" customFormat="1" ht="15.75" customHeight="1">
      <c r="B14291" s="276" t="s">
        <v>2018</v>
      </c>
      <c r="C14291" s="118" t="s">
        <v>40</v>
      </c>
      <c r="D14291" s="119" t="s">
        <v>180</v>
      </c>
      <c r="E14291" s="243" t="s">
        <v>1953</v>
      </c>
      <c r="F14291" s="151"/>
    </row>
    <row r="14292" spans="2:6" s="116" customFormat="1" ht="15.75" customHeight="1">
      <c r="B14292" s="276" t="s">
        <v>2018</v>
      </c>
      <c r="C14292" s="118" t="s">
        <v>28</v>
      </c>
      <c r="D14292" s="119" t="s">
        <v>107</v>
      </c>
      <c r="E14292" s="243" t="s">
        <v>1953</v>
      </c>
      <c r="F14292" s="151"/>
    </row>
    <row r="14293" spans="2:6" s="116" customFormat="1" ht="15.75" customHeight="1">
      <c r="B14293" s="276" t="s">
        <v>2018</v>
      </c>
      <c r="C14293" s="118" t="s">
        <v>28</v>
      </c>
      <c r="D14293" s="119" t="s">
        <v>107</v>
      </c>
      <c r="E14293" s="243" t="s">
        <v>1966</v>
      </c>
      <c r="F14293" s="151"/>
    </row>
    <row r="14294" spans="2:6" s="116" customFormat="1" ht="15.75" customHeight="1">
      <c r="B14294" s="276" t="s">
        <v>2018</v>
      </c>
      <c r="C14294" s="118" t="s">
        <v>2</v>
      </c>
      <c r="D14294" s="119" t="s">
        <v>182</v>
      </c>
      <c r="E14294" s="243" t="s">
        <v>1966</v>
      </c>
      <c r="F14294" s="151"/>
    </row>
    <row r="14295" spans="2:6" s="116" customFormat="1" ht="15.75" customHeight="1">
      <c r="B14295" s="121" t="s">
        <v>2021</v>
      </c>
      <c r="C14295" s="118" t="s">
        <v>2</v>
      </c>
      <c r="D14295" s="119" t="s">
        <v>182</v>
      </c>
      <c r="E14295" s="243" t="s">
        <v>2022</v>
      </c>
      <c r="F14295" s="151"/>
    </row>
    <row r="14296" spans="2:6" s="116" customFormat="1" ht="15.75" customHeight="1">
      <c r="B14296" s="121" t="s">
        <v>2021</v>
      </c>
      <c r="C14296" s="118" t="s">
        <v>40</v>
      </c>
      <c r="D14296" s="119" t="s">
        <v>180</v>
      </c>
      <c r="E14296" s="243" t="s">
        <v>1986</v>
      </c>
      <c r="F14296" s="151"/>
    </row>
    <row r="14297" spans="2:6" s="116" customFormat="1" ht="15.75" customHeight="1">
      <c r="B14297" s="121" t="s">
        <v>2021</v>
      </c>
      <c r="C14297" s="118" t="s">
        <v>40</v>
      </c>
      <c r="D14297" s="119" t="s">
        <v>180</v>
      </c>
      <c r="E14297" s="243" t="s">
        <v>1986</v>
      </c>
      <c r="F14297" s="151"/>
    </row>
    <row r="14298" spans="2:6" s="116" customFormat="1" ht="15.75" customHeight="1">
      <c r="B14298" s="121" t="s">
        <v>2021</v>
      </c>
      <c r="C14298" s="118" t="s">
        <v>184</v>
      </c>
      <c r="D14298" s="119" t="s">
        <v>184</v>
      </c>
      <c r="E14298" s="243" t="s">
        <v>1986</v>
      </c>
      <c r="F14298" s="151"/>
    </row>
    <row r="14299" spans="2:6" s="116" customFormat="1" ht="15.75" customHeight="1">
      <c r="B14299" s="121" t="s">
        <v>2021</v>
      </c>
      <c r="C14299" s="118" t="s">
        <v>1154</v>
      </c>
      <c r="D14299" s="119" t="s">
        <v>1328</v>
      </c>
      <c r="E14299" s="243" t="s">
        <v>2023</v>
      </c>
      <c r="F14299" s="151"/>
    </row>
    <row r="14300" spans="2:6" s="116" customFormat="1" ht="15.75" customHeight="1">
      <c r="B14300" s="121" t="s">
        <v>2021</v>
      </c>
      <c r="C14300" s="118" t="s">
        <v>1154</v>
      </c>
      <c r="D14300" s="119" t="s">
        <v>1328</v>
      </c>
      <c r="E14300" s="243" t="s">
        <v>2023</v>
      </c>
      <c r="F14300" s="151"/>
    </row>
    <row r="14301" spans="2:6" s="116" customFormat="1" ht="15.75" customHeight="1">
      <c r="B14301" s="121" t="s">
        <v>2021</v>
      </c>
      <c r="C14301" s="118" t="s">
        <v>40</v>
      </c>
      <c r="D14301" s="119" t="s">
        <v>180</v>
      </c>
      <c r="E14301" s="243" t="s">
        <v>2023</v>
      </c>
      <c r="F14301" s="151"/>
    </row>
    <row r="14302" spans="2:6" s="116" customFormat="1" ht="15.75" customHeight="1">
      <c r="B14302" s="121" t="s">
        <v>2021</v>
      </c>
      <c r="C14302" s="118" t="s">
        <v>40</v>
      </c>
      <c r="D14302" s="119" t="s">
        <v>180</v>
      </c>
      <c r="E14302" s="243" t="s">
        <v>2023</v>
      </c>
      <c r="F14302" s="151"/>
    </row>
    <row r="14303" spans="2:6" s="116" customFormat="1" ht="15.75" customHeight="1">
      <c r="B14303" s="121" t="s">
        <v>2021</v>
      </c>
      <c r="C14303" s="118" t="s">
        <v>40</v>
      </c>
      <c r="D14303" s="119" t="s">
        <v>1328</v>
      </c>
      <c r="E14303" s="243" t="s">
        <v>2023</v>
      </c>
      <c r="F14303" s="151"/>
    </row>
    <row r="14304" spans="2:6" s="116" customFormat="1" ht="15.75" customHeight="1">
      <c r="B14304" s="121" t="s">
        <v>2021</v>
      </c>
      <c r="C14304" s="118" t="s">
        <v>28</v>
      </c>
      <c r="D14304" s="119" t="s">
        <v>549</v>
      </c>
      <c r="E14304" s="243" t="s">
        <v>2023</v>
      </c>
      <c r="F14304" s="151"/>
    </row>
    <row r="14305" spans="2:6" s="116" customFormat="1" ht="15.75" customHeight="1">
      <c r="B14305" s="121" t="s">
        <v>2021</v>
      </c>
      <c r="C14305" s="118" t="s">
        <v>184</v>
      </c>
      <c r="D14305" s="119" t="s">
        <v>184</v>
      </c>
      <c r="E14305" s="243" t="s">
        <v>2023</v>
      </c>
      <c r="F14305" s="151"/>
    </row>
    <row r="14306" spans="2:6" s="116" customFormat="1" ht="15.75" customHeight="1">
      <c r="B14306" s="121" t="s">
        <v>2021</v>
      </c>
      <c r="C14306" s="118" t="s">
        <v>322</v>
      </c>
      <c r="D14306" s="119" t="s">
        <v>1871</v>
      </c>
      <c r="E14306" s="243" t="s">
        <v>2023</v>
      </c>
      <c r="F14306" s="151"/>
    </row>
    <row r="14307" spans="2:6" s="116" customFormat="1" ht="15.75" customHeight="1">
      <c r="B14307" s="121" t="s">
        <v>2021</v>
      </c>
      <c r="C14307" s="118" t="s">
        <v>40</v>
      </c>
      <c r="D14307" s="119" t="s">
        <v>180</v>
      </c>
      <c r="E14307" s="243" t="s">
        <v>2023</v>
      </c>
      <c r="F14307" s="151"/>
    </row>
    <row r="14308" spans="2:6" s="116" customFormat="1" ht="15.75" customHeight="1">
      <c r="B14308" s="121" t="s">
        <v>2021</v>
      </c>
      <c r="C14308" s="118" t="s">
        <v>40</v>
      </c>
      <c r="D14308" s="119" t="s">
        <v>1328</v>
      </c>
      <c r="E14308" s="243" t="s">
        <v>2023</v>
      </c>
      <c r="F14308" s="151"/>
    </row>
    <row r="14309" spans="2:6" s="116" customFormat="1" ht="15.75" customHeight="1">
      <c r="B14309" s="121" t="s">
        <v>2021</v>
      </c>
      <c r="C14309" s="118" t="s">
        <v>40</v>
      </c>
      <c r="D14309" s="119" t="s">
        <v>180</v>
      </c>
      <c r="E14309" s="243" t="s">
        <v>2023</v>
      </c>
      <c r="F14309" s="151"/>
    </row>
    <row r="14310" spans="2:6" s="116" customFormat="1" ht="15.75" customHeight="1">
      <c r="B14310" s="121" t="s">
        <v>2021</v>
      </c>
      <c r="C14310" s="118" t="s">
        <v>40</v>
      </c>
      <c r="D14310" s="119" t="s">
        <v>180</v>
      </c>
      <c r="E14310" s="243" t="s">
        <v>2023</v>
      </c>
      <c r="F14310" s="151"/>
    </row>
    <row r="14311" spans="2:6" s="116" customFormat="1" ht="15.75" customHeight="1">
      <c r="B14311" s="121" t="s">
        <v>2021</v>
      </c>
      <c r="C14311" s="118" t="s">
        <v>40</v>
      </c>
      <c r="D14311" s="119" t="s">
        <v>180</v>
      </c>
      <c r="E14311" s="243" t="s">
        <v>2023</v>
      </c>
      <c r="F14311" s="151"/>
    </row>
    <row r="14312" spans="2:6" s="116" customFormat="1" ht="15.75" customHeight="1">
      <c r="B14312" s="276" t="s">
        <v>2024</v>
      </c>
      <c r="C14312" s="118" t="s">
        <v>40</v>
      </c>
      <c r="D14312" s="119" t="s">
        <v>180</v>
      </c>
      <c r="E14312" s="243" t="s">
        <v>1814</v>
      </c>
      <c r="F14312" s="151"/>
    </row>
    <row r="14313" spans="2:6" s="116" customFormat="1" ht="15.75" customHeight="1">
      <c r="B14313" s="276" t="s">
        <v>2024</v>
      </c>
      <c r="C14313" s="118" t="s">
        <v>40</v>
      </c>
      <c r="D14313" s="119" t="s">
        <v>180</v>
      </c>
      <c r="E14313" s="243" t="s">
        <v>1814</v>
      </c>
      <c r="F14313" s="151"/>
    </row>
    <row r="14314" spans="2:6" s="116" customFormat="1" ht="15.75" customHeight="1">
      <c r="B14314" s="276" t="s">
        <v>2024</v>
      </c>
      <c r="C14314" s="118" t="s">
        <v>28</v>
      </c>
      <c r="D14314" s="119" t="s">
        <v>126</v>
      </c>
      <c r="E14314" s="243" t="s">
        <v>1814</v>
      </c>
      <c r="F14314" s="151"/>
    </row>
    <row r="14315" spans="2:6" s="116" customFormat="1" ht="15.75" customHeight="1">
      <c r="B14315" s="276" t="s">
        <v>2024</v>
      </c>
      <c r="C14315" s="118" t="s">
        <v>28</v>
      </c>
      <c r="D14315" s="119" t="s">
        <v>107</v>
      </c>
      <c r="E14315" s="243" t="s">
        <v>1814</v>
      </c>
      <c r="F14315" s="151"/>
    </row>
    <row r="14316" spans="2:6" s="116" customFormat="1" ht="15.75" customHeight="1">
      <c r="B14316" s="276" t="s">
        <v>2024</v>
      </c>
      <c r="C14316" s="118" t="s">
        <v>40</v>
      </c>
      <c r="D14316" s="119" t="s">
        <v>1328</v>
      </c>
      <c r="E14316" s="243" t="s">
        <v>1814</v>
      </c>
      <c r="F14316" s="151"/>
    </row>
    <row r="14317" spans="2:6" s="116" customFormat="1" ht="15.75" customHeight="1">
      <c r="B14317" s="276" t="s">
        <v>2024</v>
      </c>
      <c r="C14317" s="118" t="s">
        <v>40</v>
      </c>
      <c r="D14317" s="119" t="s">
        <v>180</v>
      </c>
      <c r="E14317" s="243" t="s">
        <v>1814</v>
      </c>
      <c r="F14317" s="151"/>
    </row>
    <row r="14318" spans="2:6" s="116" customFormat="1" ht="15.75" customHeight="1">
      <c r="B14318" s="276" t="s">
        <v>2025</v>
      </c>
      <c r="C14318" s="118" t="s">
        <v>40</v>
      </c>
      <c r="D14318" s="119" t="s">
        <v>1359</v>
      </c>
      <c r="E14318" s="243" t="s">
        <v>1966</v>
      </c>
      <c r="F14318" s="151"/>
    </row>
    <row r="14319" spans="2:6" s="116" customFormat="1" ht="15.75" customHeight="1">
      <c r="B14319" s="276" t="s">
        <v>2025</v>
      </c>
      <c r="C14319" s="118" t="s">
        <v>28</v>
      </c>
      <c r="D14319" s="119" t="s">
        <v>107</v>
      </c>
      <c r="E14319" s="243" t="s">
        <v>1966</v>
      </c>
      <c r="F14319" s="151"/>
    </row>
    <row r="14320" spans="2:6" s="116" customFormat="1" ht="15.75" customHeight="1">
      <c r="B14320" s="276" t="s">
        <v>2025</v>
      </c>
      <c r="C14320" s="118" t="s">
        <v>28</v>
      </c>
      <c r="D14320" s="119" t="s">
        <v>126</v>
      </c>
      <c r="E14320" s="243" t="s">
        <v>1966</v>
      </c>
      <c r="F14320" s="151"/>
    </row>
    <row r="14321" spans="2:6" s="116" customFormat="1" ht="15.75" customHeight="1">
      <c r="B14321" s="276" t="s">
        <v>2025</v>
      </c>
      <c r="C14321" s="118" t="s">
        <v>322</v>
      </c>
      <c r="D14321" s="119" t="s">
        <v>1796</v>
      </c>
      <c r="E14321" s="243" t="s">
        <v>1966</v>
      </c>
      <c r="F14321" s="151"/>
    </row>
    <row r="14322" spans="2:6" s="116" customFormat="1" ht="15.75" customHeight="1">
      <c r="B14322" s="276" t="s">
        <v>2025</v>
      </c>
      <c r="C14322" s="118" t="s">
        <v>40</v>
      </c>
      <c r="D14322" s="119" t="s">
        <v>180</v>
      </c>
      <c r="E14322" s="243" t="s">
        <v>1966</v>
      </c>
      <c r="F14322" s="151"/>
    </row>
    <row r="14323" spans="2:6" s="116" customFormat="1" ht="15.75" customHeight="1">
      <c r="B14323" s="276" t="s">
        <v>2025</v>
      </c>
      <c r="C14323" s="118" t="s">
        <v>40</v>
      </c>
      <c r="D14323" s="119" t="s">
        <v>180</v>
      </c>
      <c r="E14323" s="243" t="s">
        <v>1966</v>
      </c>
      <c r="F14323" s="151"/>
    </row>
    <row r="14324" spans="2:6" s="116" customFormat="1" ht="15.75" customHeight="1">
      <c r="B14324" s="276" t="s">
        <v>2025</v>
      </c>
      <c r="C14324" s="118" t="s">
        <v>40</v>
      </c>
      <c r="D14324" s="119" t="s">
        <v>180</v>
      </c>
      <c r="E14324" s="243" t="s">
        <v>1966</v>
      </c>
      <c r="F14324" s="151"/>
    </row>
    <row r="14325" spans="2:6" s="116" customFormat="1" ht="15.75" customHeight="1">
      <c r="B14325" s="276" t="s">
        <v>2025</v>
      </c>
      <c r="C14325" s="118" t="s">
        <v>184</v>
      </c>
      <c r="D14325" s="119" t="s">
        <v>184</v>
      </c>
      <c r="E14325" s="243" t="s">
        <v>1966</v>
      </c>
      <c r="F14325" s="151"/>
    </row>
    <row r="14326" spans="2:6" s="116" customFormat="1" ht="15.75" customHeight="1">
      <c r="B14326" s="276" t="s">
        <v>2025</v>
      </c>
      <c r="C14326" s="118" t="s">
        <v>40</v>
      </c>
      <c r="D14326" s="119" t="s">
        <v>1359</v>
      </c>
      <c r="E14326" s="243" t="s">
        <v>1966</v>
      </c>
      <c r="F14326" s="151"/>
    </row>
    <row r="14327" spans="2:6" s="116" customFormat="1" ht="15.75" customHeight="1">
      <c r="B14327" s="276" t="s">
        <v>2025</v>
      </c>
      <c r="C14327" s="118" t="s">
        <v>956</v>
      </c>
      <c r="D14327" s="119" t="s">
        <v>1815</v>
      </c>
      <c r="E14327" s="243" t="s">
        <v>1966</v>
      </c>
      <c r="F14327" s="151"/>
    </row>
    <row r="14328" spans="2:6" s="116" customFormat="1" ht="15.75" customHeight="1">
      <c r="B14328" s="276" t="s">
        <v>2025</v>
      </c>
      <c r="C14328" s="118" t="s">
        <v>2</v>
      </c>
      <c r="D14328" s="119" t="s">
        <v>182</v>
      </c>
      <c r="E14328" s="243" t="s">
        <v>1966</v>
      </c>
      <c r="F14328" s="151"/>
    </row>
    <row r="14329" spans="2:6" s="116" customFormat="1" ht="15.75" customHeight="1">
      <c r="B14329" s="276" t="s">
        <v>2025</v>
      </c>
      <c r="C14329" s="118" t="s">
        <v>2026</v>
      </c>
      <c r="D14329" s="119" t="s">
        <v>2027</v>
      </c>
      <c r="E14329" s="243" t="s">
        <v>1966</v>
      </c>
      <c r="F14329" s="151"/>
    </row>
    <row r="14330" spans="2:6" s="116" customFormat="1" ht="15.75" customHeight="1">
      <c r="B14330" s="276" t="s">
        <v>2025</v>
      </c>
      <c r="C14330" s="118" t="s">
        <v>956</v>
      </c>
      <c r="D14330" s="119" t="s">
        <v>1536</v>
      </c>
      <c r="E14330" s="243" t="s">
        <v>1953</v>
      </c>
      <c r="F14330" s="151"/>
    </row>
    <row r="14331" spans="2:6" s="116" customFormat="1" ht="15.75" customHeight="1">
      <c r="B14331" s="276" t="s">
        <v>2025</v>
      </c>
      <c r="C14331" s="118" t="s">
        <v>2</v>
      </c>
      <c r="D14331" s="119" t="s">
        <v>182</v>
      </c>
      <c r="E14331" s="243" t="s">
        <v>1953</v>
      </c>
      <c r="F14331" s="151"/>
    </row>
    <row r="14332" spans="2:6" s="116" customFormat="1" ht="15.75" customHeight="1">
      <c r="B14332" s="276" t="s">
        <v>2025</v>
      </c>
      <c r="C14332" s="118" t="s">
        <v>2</v>
      </c>
      <c r="D14332" s="119" t="s">
        <v>182</v>
      </c>
      <c r="E14332" s="243" t="s">
        <v>1953</v>
      </c>
      <c r="F14332" s="151"/>
    </row>
    <row r="14333" spans="2:6" s="116" customFormat="1" ht="15.75" customHeight="1">
      <c r="B14333" s="276" t="s">
        <v>2025</v>
      </c>
      <c r="C14333" s="118" t="s">
        <v>40</v>
      </c>
      <c r="D14333" s="119" t="s">
        <v>180</v>
      </c>
      <c r="E14333" s="243" t="s">
        <v>1953</v>
      </c>
      <c r="F14333" s="151"/>
    </row>
    <row r="14334" spans="2:6" s="116" customFormat="1" ht="15.75" customHeight="1">
      <c r="B14334" s="276" t="s">
        <v>2025</v>
      </c>
      <c r="C14334" s="118" t="s">
        <v>28</v>
      </c>
      <c r="D14334" s="119" t="s">
        <v>30</v>
      </c>
      <c r="E14334" s="243" t="s">
        <v>1953</v>
      </c>
      <c r="F14334" s="151"/>
    </row>
    <row r="14335" spans="2:6" s="116" customFormat="1" ht="15.75" customHeight="1">
      <c r="B14335" s="276" t="s">
        <v>2025</v>
      </c>
      <c r="C14335" s="118" t="s">
        <v>322</v>
      </c>
      <c r="D14335" s="119" t="s">
        <v>1796</v>
      </c>
      <c r="E14335" s="243" t="s">
        <v>1953</v>
      </c>
      <c r="F14335" s="151"/>
    </row>
    <row r="14336" spans="2:6" s="116" customFormat="1" ht="15.75" customHeight="1">
      <c r="B14336" s="276" t="s">
        <v>2025</v>
      </c>
      <c r="C14336" s="118" t="s">
        <v>28</v>
      </c>
      <c r="D14336" s="119" t="s">
        <v>107</v>
      </c>
      <c r="E14336" s="243" t="s">
        <v>1953</v>
      </c>
      <c r="F14336" s="151"/>
    </row>
    <row r="14337" spans="2:6" s="116" customFormat="1" ht="15.75" customHeight="1">
      <c r="B14337" s="276" t="s">
        <v>2025</v>
      </c>
      <c r="C14337" s="118" t="s">
        <v>2028</v>
      </c>
      <c r="D14337" s="119" t="s">
        <v>184</v>
      </c>
      <c r="E14337" s="243" t="s">
        <v>1953</v>
      </c>
      <c r="F14337" s="151"/>
    </row>
    <row r="14338" spans="2:6" s="116" customFormat="1" ht="15.75" customHeight="1">
      <c r="B14338" s="276" t="s">
        <v>2025</v>
      </c>
      <c r="C14338" s="118" t="s">
        <v>40</v>
      </c>
      <c r="D14338" s="119" t="s">
        <v>180</v>
      </c>
      <c r="E14338" s="243" t="s">
        <v>1953</v>
      </c>
      <c r="F14338" s="151"/>
    </row>
    <row r="14339" spans="2:6" s="116" customFormat="1" ht="15.75" customHeight="1">
      <c r="B14339" s="276" t="s">
        <v>2025</v>
      </c>
      <c r="C14339" s="118" t="s">
        <v>40</v>
      </c>
      <c r="D14339" s="119" t="s">
        <v>180</v>
      </c>
      <c r="E14339" s="243" t="s">
        <v>1953</v>
      </c>
      <c r="F14339" s="151"/>
    </row>
    <row r="14340" spans="2:6" s="116" customFormat="1" ht="15.75" customHeight="1">
      <c r="B14340" s="276" t="s">
        <v>2025</v>
      </c>
      <c r="C14340" s="118" t="s">
        <v>186</v>
      </c>
      <c r="D14340" s="119" t="s">
        <v>1108</v>
      </c>
      <c r="E14340" s="243" t="s">
        <v>1953</v>
      </c>
      <c r="F14340" s="151"/>
    </row>
    <row r="14341" spans="2:6" s="116" customFormat="1" ht="15.75" customHeight="1">
      <c r="B14341" s="276" t="s">
        <v>2025</v>
      </c>
      <c r="C14341" s="350" t="s">
        <v>184</v>
      </c>
      <c r="D14341" s="118" t="s">
        <v>2550</v>
      </c>
      <c r="E14341" s="119" t="s">
        <v>1814</v>
      </c>
      <c r="F14341" s="151"/>
    </row>
    <row r="14342" spans="2:6" s="116" customFormat="1" ht="15.75" customHeight="1">
      <c r="B14342" s="276" t="s">
        <v>2029</v>
      </c>
      <c r="C14342" s="118" t="s">
        <v>1154</v>
      </c>
      <c r="D14342" s="119" t="s">
        <v>1328</v>
      </c>
      <c r="E14342" s="243" t="s">
        <v>1971</v>
      </c>
      <c r="F14342" s="151"/>
    </row>
    <row r="14343" spans="2:6" s="116" customFormat="1" ht="15.75" customHeight="1">
      <c r="B14343" s="276" t="s">
        <v>2025</v>
      </c>
      <c r="C14343" s="118" t="s">
        <v>1154</v>
      </c>
      <c r="D14343" s="119" t="s">
        <v>1328</v>
      </c>
      <c r="E14343" s="243" t="s">
        <v>1971</v>
      </c>
      <c r="F14343" s="151"/>
    </row>
    <row r="14344" spans="2:6" s="116" customFormat="1" ht="15.75" customHeight="1">
      <c r="B14344" s="276" t="s">
        <v>2025</v>
      </c>
      <c r="C14344" s="118" t="s">
        <v>40</v>
      </c>
      <c r="D14344" s="119" t="s">
        <v>180</v>
      </c>
      <c r="E14344" s="243" t="s">
        <v>1971</v>
      </c>
      <c r="F14344" s="151"/>
    </row>
    <row r="14345" spans="2:6" s="116" customFormat="1" ht="15.75" customHeight="1">
      <c r="B14345" s="276" t="s">
        <v>2025</v>
      </c>
      <c r="C14345" s="118" t="s">
        <v>40</v>
      </c>
      <c r="D14345" s="119" t="s">
        <v>180</v>
      </c>
      <c r="E14345" s="243" t="s">
        <v>1971</v>
      </c>
      <c r="F14345" s="151"/>
    </row>
    <row r="14346" spans="2:6" s="116" customFormat="1" ht="15.75" customHeight="1">
      <c r="B14346" s="276" t="s">
        <v>2025</v>
      </c>
      <c r="C14346" s="118" t="s">
        <v>40</v>
      </c>
      <c r="D14346" s="119" t="s">
        <v>1328</v>
      </c>
      <c r="E14346" s="243" t="s">
        <v>1971</v>
      </c>
      <c r="F14346" s="151"/>
    </row>
    <row r="14347" spans="2:6" s="116" customFormat="1" ht="15.75" customHeight="1">
      <c r="B14347" s="276" t="s">
        <v>2025</v>
      </c>
      <c r="C14347" s="118" t="s">
        <v>28</v>
      </c>
      <c r="D14347" s="119" t="s">
        <v>549</v>
      </c>
      <c r="E14347" s="243" t="s">
        <v>1971</v>
      </c>
      <c r="F14347" s="151"/>
    </row>
    <row r="14348" spans="2:6" s="116" customFormat="1" ht="15.75" customHeight="1">
      <c r="B14348" s="276" t="s">
        <v>2025</v>
      </c>
      <c r="C14348" s="118" t="s">
        <v>184</v>
      </c>
      <c r="D14348" s="119" t="s">
        <v>184</v>
      </c>
      <c r="E14348" s="243" t="s">
        <v>1971</v>
      </c>
      <c r="F14348" s="151"/>
    </row>
    <row r="14349" spans="2:6" s="116" customFormat="1" ht="15.75" customHeight="1">
      <c r="B14349" s="276" t="s">
        <v>2025</v>
      </c>
      <c r="C14349" s="118" t="s">
        <v>322</v>
      </c>
      <c r="D14349" s="119" t="s">
        <v>1871</v>
      </c>
      <c r="E14349" s="243" t="s">
        <v>1971</v>
      </c>
      <c r="F14349" s="151"/>
    </row>
    <row r="14350" spans="2:6" s="116" customFormat="1" ht="15.75" customHeight="1">
      <c r="B14350" s="276" t="s">
        <v>2025</v>
      </c>
      <c r="C14350" s="118" t="s">
        <v>322</v>
      </c>
      <c r="D14350" s="119" t="s">
        <v>1871</v>
      </c>
      <c r="E14350" s="243" t="s">
        <v>1971</v>
      </c>
      <c r="F14350" s="151"/>
    </row>
    <row r="14351" spans="2:6" s="116" customFormat="1" ht="15.75" customHeight="1">
      <c r="B14351" s="276" t="s">
        <v>2025</v>
      </c>
      <c r="C14351" s="118" t="s">
        <v>40</v>
      </c>
      <c r="D14351" s="119" t="s">
        <v>180</v>
      </c>
      <c r="E14351" s="243" t="s">
        <v>1971</v>
      </c>
      <c r="F14351" s="151"/>
    </row>
    <row r="14352" spans="2:6" s="116" customFormat="1" ht="15.75" customHeight="1">
      <c r="B14352" s="276" t="s">
        <v>2025</v>
      </c>
      <c r="C14352" s="118" t="s">
        <v>40</v>
      </c>
      <c r="D14352" s="119" t="s">
        <v>180</v>
      </c>
      <c r="E14352" s="243" t="s">
        <v>1971</v>
      </c>
      <c r="F14352" s="151"/>
    </row>
    <row r="14353" spans="2:6" s="116" customFormat="1" ht="15.75" customHeight="1">
      <c r="B14353" s="276" t="s">
        <v>2025</v>
      </c>
      <c r="C14353" s="118" t="s">
        <v>40</v>
      </c>
      <c r="D14353" s="119" t="s">
        <v>1328</v>
      </c>
      <c r="E14353" s="243" t="s">
        <v>1971</v>
      </c>
      <c r="F14353" s="151"/>
    </row>
    <row r="14354" spans="2:6" s="116" customFormat="1" ht="15.75" customHeight="1">
      <c r="B14354" s="276" t="s">
        <v>2025</v>
      </c>
      <c r="C14354" s="118" t="s">
        <v>40</v>
      </c>
      <c r="D14354" s="119" t="s">
        <v>180</v>
      </c>
      <c r="E14354" s="243" t="s">
        <v>1971</v>
      </c>
      <c r="F14354" s="151"/>
    </row>
    <row r="14355" spans="2:6" s="116" customFormat="1" ht="15.75" customHeight="1">
      <c r="B14355" s="276" t="s">
        <v>2029</v>
      </c>
      <c r="C14355" s="118" t="s">
        <v>40</v>
      </c>
      <c r="D14355" s="119" t="s">
        <v>180</v>
      </c>
      <c r="E14355" s="243" t="s">
        <v>1953</v>
      </c>
      <c r="F14355" s="151"/>
    </row>
    <row r="14356" spans="2:6" s="116" customFormat="1" ht="15.75" customHeight="1">
      <c r="B14356" s="276" t="s">
        <v>2029</v>
      </c>
      <c r="C14356" s="118" t="s">
        <v>184</v>
      </c>
      <c r="D14356" s="119" t="s">
        <v>2569</v>
      </c>
      <c r="E14356" s="243" t="s">
        <v>1953</v>
      </c>
      <c r="F14356" s="151"/>
    </row>
    <row r="14357" spans="2:6" s="116" customFormat="1" ht="15.75" customHeight="1">
      <c r="B14357" s="276" t="s">
        <v>2029</v>
      </c>
      <c r="C14357" s="118" t="s">
        <v>40</v>
      </c>
      <c r="D14357" s="119" t="s">
        <v>180</v>
      </c>
      <c r="E14357" s="243" t="s">
        <v>1953</v>
      </c>
      <c r="F14357" s="151"/>
    </row>
    <row r="14358" spans="2:6" s="116" customFormat="1" ht="15.75" customHeight="1">
      <c r="B14358" s="276" t="s">
        <v>2029</v>
      </c>
      <c r="C14358" s="118" t="s">
        <v>40</v>
      </c>
      <c r="D14358" s="119" t="s">
        <v>180</v>
      </c>
      <c r="E14358" s="243" t="s">
        <v>1953</v>
      </c>
      <c r="F14358" s="151"/>
    </row>
    <row r="14359" spans="2:6" s="116" customFormat="1" ht="15.75" customHeight="1">
      <c r="B14359" s="276" t="s">
        <v>2029</v>
      </c>
      <c r="C14359" s="118" t="s">
        <v>184</v>
      </c>
      <c r="D14359" s="119" t="s">
        <v>184</v>
      </c>
      <c r="E14359" s="243" t="s">
        <v>1953</v>
      </c>
      <c r="F14359" s="151"/>
    </row>
    <row r="14360" spans="2:6" s="116" customFormat="1" ht="15.75" customHeight="1">
      <c r="B14360" s="276" t="s">
        <v>2029</v>
      </c>
      <c r="C14360" s="118" t="s">
        <v>2</v>
      </c>
      <c r="D14360" s="119" t="s">
        <v>182</v>
      </c>
      <c r="E14360" s="243" t="s">
        <v>1953</v>
      </c>
      <c r="F14360" s="151"/>
    </row>
    <row r="14361" spans="2:6" s="116" customFormat="1" ht="15.75" customHeight="1">
      <c r="B14361" s="276" t="s">
        <v>2029</v>
      </c>
      <c r="C14361" s="118" t="s">
        <v>40</v>
      </c>
      <c r="D14361" s="119" t="s">
        <v>180</v>
      </c>
      <c r="E14361" s="243" t="s">
        <v>1953</v>
      </c>
      <c r="F14361" s="151"/>
    </row>
    <row r="14362" spans="2:6" s="116" customFormat="1" ht="15.75" customHeight="1">
      <c r="B14362" s="276" t="s">
        <v>2029</v>
      </c>
      <c r="C14362" s="118" t="s">
        <v>40</v>
      </c>
      <c r="D14362" s="119" t="s">
        <v>180</v>
      </c>
      <c r="E14362" s="243" t="s">
        <v>1953</v>
      </c>
      <c r="F14362" s="151"/>
    </row>
    <row r="14363" spans="2:6" s="116" customFormat="1" ht="15.75" customHeight="1">
      <c r="B14363" s="276" t="s">
        <v>2029</v>
      </c>
      <c r="C14363" s="118" t="s">
        <v>1318</v>
      </c>
      <c r="D14363" s="119" t="s">
        <v>30</v>
      </c>
      <c r="E14363" s="243" t="s">
        <v>1953</v>
      </c>
      <c r="F14363" s="151"/>
    </row>
    <row r="14364" spans="2:6" s="116" customFormat="1" ht="15.75" customHeight="1">
      <c r="B14364" s="276" t="s">
        <v>2029</v>
      </c>
      <c r="C14364" s="118" t="s">
        <v>28</v>
      </c>
      <c r="D14364" s="119" t="s">
        <v>2030</v>
      </c>
      <c r="E14364" s="243" t="s">
        <v>1723</v>
      </c>
      <c r="F14364" s="151"/>
    </row>
    <row r="14365" spans="2:6" s="116" customFormat="1" ht="15.75" customHeight="1">
      <c r="B14365" s="276" t="s">
        <v>2029</v>
      </c>
      <c r="C14365" s="118" t="s">
        <v>28</v>
      </c>
      <c r="D14365" s="119" t="s">
        <v>126</v>
      </c>
      <c r="E14365" s="243" t="s">
        <v>1723</v>
      </c>
      <c r="F14365" s="151"/>
    </row>
    <row r="14366" spans="2:6" s="116" customFormat="1" ht="15.75" customHeight="1">
      <c r="B14366" s="276" t="s">
        <v>2029</v>
      </c>
      <c r="C14366" s="118" t="s">
        <v>28</v>
      </c>
      <c r="D14366" s="119" t="s">
        <v>126</v>
      </c>
      <c r="E14366" s="243" t="s">
        <v>1723</v>
      </c>
      <c r="F14366" s="151"/>
    </row>
    <row r="14367" spans="2:6" s="116" customFormat="1" ht="15.75" customHeight="1">
      <c r="B14367" s="276" t="s">
        <v>2029</v>
      </c>
      <c r="C14367" s="118" t="s">
        <v>28</v>
      </c>
      <c r="D14367" s="119" t="s">
        <v>1287</v>
      </c>
      <c r="E14367" s="243" t="s">
        <v>1723</v>
      </c>
      <c r="F14367" s="151"/>
    </row>
    <row r="14368" spans="2:6" s="116" customFormat="1" ht="15.75" customHeight="1">
      <c r="B14368" s="276" t="s">
        <v>2029</v>
      </c>
      <c r="C14368" s="118" t="s">
        <v>40</v>
      </c>
      <c r="D14368" s="119" t="s">
        <v>2031</v>
      </c>
      <c r="E14368" s="243" t="s">
        <v>1723</v>
      </c>
      <c r="F14368" s="151"/>
    </row>
    <row r="14369" spans="2:6" s="116" customFormat="1" ht="15.75" customHeight="1">
      <c r="B14369" s="276" t="s">
        <v>2029</v>
      </c>
      <c r="C14369" s="118" t="s">
        <v>40</v>
      </c>
      <c r="D14369" s="119" t="s">
        <v>1328</v>
      </c>
      <c r="E14369" s="243" t="s">
        <v>1723</v>
      </c>
      <c r="F14369" s="151"/>
    </row>
    <row r="14370" spans="2:6" s="116" customFormat="1" ht="15.75" customHeight="1">
      <c r="B14370" s="276" t="s">
        <v>2029</v>
      </c>
      <c r="C14370" s="118" t="s">
        <v>184</v>
      </c>
      <c r="D14370" s="119" t="s">
        <v>62</v>
      </c>
      <c r="E14370" s="243" t="s">
        <v>1723</v>
      </c>
      <c r="F14370" s="151"/>
    </row>
    <row r="14371" spans="2:6" s="116" customFormat="1" ht="15.75" customHeight="1">
      <c r="B14371" s="276" t="s">
        <v>2029</v>
      </c>
      <c r="C14371" s="118" t="s">
        <v>40</v>
      </c>
      <c r="D14371" s="119" t="s">
        <v>180</v>
      </c>
      <c r="E14371" s="243" t="s">
        <v>1723</v>
      </c>
      <c r="F14371" s="151"/>
    </row>
    <row r="14372" spans="2:6" s="116" customFormat="1" ht="15.75" customHeight="1">
      <c r="B14372" s="276" t="s">
        <v>2032</v>
      </c>
      <c r="C14372" s="118" t="s">
        <v>322</v>
      </c>
      <c r="D14372" s="119" t="s">
        <v>1808</v>
      </c>
      <c r="E14372" s="243" t="s">
        <v>1723</v>
      </c>
      <c r="F14372" s="151"/>
    </row>
    <row r="14373" spans="2:6" s="116" customFormat="1" ht="15.75" customHeight="1">
      <c r="B14373" s="276" t="s">
        <v>2032</v>
      </c>
      <c r="C14373" s="118" t="s">
        <v>40</v>
      </c>
      <c r="D14373" s="119" t="s">
        <v>180</v>
      </c>
      <c r="E14373" s="243" t="s">
        <v>1723</v>
      </c>
      <c r="F14373" s="151"/>
    </row>
    <row r="14374" spans="2:6" s="116" customFormat="1" ht="15.75" customHeight="1">
      <c r="B14374" s="276" t="s">
        <v>2032</v>
      </c>
      <c r="C14374" s="118" t="s">
        <v>40</v>
      </c>
      <c r="D14374" s="119" t="s">
        <v>180</v>
      </c>
      <c r="E14374" s="243" t="s">
        <v>1723</v>
      </c>
      <c r="F14374" s="151"/>
    </row>
    <row r="14375" spans="2:6" s="116" customFormat="1" ht="15.75" customHeight="1">
      <c r="B14375" s="276" t="s">
        <v>2032</v>
      </c>
      <c r="C14375" s="118" t="s">
        <v>40</v>
      </c>
      <c r="D14375" s="119" t="s">
        <v>1328</v>
      </c>
      <c r="E14375" s="243" t="s">
        <v>1723</v>
      </c>
      <c r="F14375" s="151"/>
    </row>
    <row r="14376" spans="2:6" s="116" customFormat="1" ht="15.75" customHeight="1">
      <c r="B14376" s="276" t="s">
        <v>2032</v>
      </c>
      <c r="C14376" s="118" t="s">
        <v>184</v>
      </c>
      <c r="D14376" s="119" t="s">
        <v>62</v>
      </c>
      <c r="E14376" s="243" t="s">
        <v>1723</v>
      </c>
      <c r="F14376" s="151"/>
    </row>
    <row r="14377" spans="2:6" s="116" customFormat="1" ht="15.75" customHeight="1">
      <c r="B14377" s="276" t="s">
        <v>2032</v>
      </c>
      <c r="C14377" s="118" t="s">
        <v>155</v>
      </c>
      <c r="D14377" s="119" t="s">
        <v>1110</v>
      </c>
      <c r="E14377" s="243" t="s">
        <v>1723</v>
      </c>
      <c r="F14377" s="151"/>
    </row>
    <row r="14378" spans="2:6" s="116" customFormat="1" ht="15.75" customHeight="1">
      <c r="B14378" s="276" t="s">
        <v>2032</v>
      </c>
      <c r="C14378" s="118" t="s">
        <v>40</v>
      </c>
      <c r="D14378" s="119" t="s">
        <v>180</v>
      </c>
      <c r="E14378" s="243" t="s">
        <v>1723</v>
      </c>
      <c r="F14378" s="151"/>
    </row>
    <row r="14379" spans="2:6" s="116" customFormat="1" ht="15.75" customHeight="1">
      <c r="B14379" s="276" t="s">
        <v>2032</v>
      </c>
      <c r="C14379" s="118" t="s">
        <v>28</v>
      </c>
      <c r="D14379" s="119" t="s">
        <v>850</v>
      </c>
      <c r="E14379" s="243" t="s">
        <v>1723</v>
      </c>
      <c r="F14379" s="151"/>
    </row>
    <row r="14380" spans="2:6" s="116" customFormat="1" ht="15.75" customHeight="1">
      <c r="B14380" s="276" t="s">
        <v>2032</v>
      </c>
      <c r="C14380" s="118" t="s">
        <v>1930</v>
      </c>
      <c r="D14380" s="119" t="s">
        <v>1270</v>
      </c>
      <c r="E14380" s="243" t="s">
        <v>1723</v>
      </c>
      <c r="F14380" s="151"/>
    </row>
    <row r="14381" spans="2:6" s="116" customFormat="1" ht="15.75" customHeight="1">
      <c r="B14381" s="276" t="s">
        <v>2032</v>
      </c>
      <c r="C14381" s="118" t="s">
        <v>40</v>
      </c>
      <c r="D14381" s="119" t="s">
        <v>1328</v>
      </c>
      <c r="E14381" s="243" t="s">
        <v>1723</v>
      </c>
      <c r="F14381" s="151"/>
    </row>
    <row r="14382" spans="2:6" s="116" customFormat="1" ht="15.75" customHeight="1">
      <c r="B14382" s="276" t="s">
        <v>2032</v>
      </c>
      <c r="C14382" s="118" t="s">
        <v>40</v>
      </c>
      <c r="D14382" s="119" t="s">
        <v>1328</v>
      </c>
      <c r="E14382" s="243" t="s">
        <v>1723</v>
      </c>
      <c r="F14382" s="151"/>
    </row>
    <row r="14383" spans="2:6" s="116" customFormat="1" ht="15.75" customHeight="1">
      <c r="B14383" s="276" t="s">
        <v>2032</v>
      </c>
      <c r="C14383" s="118" t="s">
        <v>28</v>
      </c>
      <c r="D14383" s="119" t="s">
        <v>850</v>
      </c>
      <c r="E14383" s="243" t="s">
        <v>1723</v>
      </c>
      <c r="F14383" s="151"/>
    </row>
    <row r="14384" spans="2:6" s="116" customFormat="1" ht="15.75" customHeight="1">
      <c r="B14384" s="276" t="s">
        <v>2032</v>
      </c>
      <c r="C14384" s="118" t="s">
        <v>28</v>
      </c>
      <c r="D14384" s="119" t="s">
        <v>30</v>
      </c>
      <c r="E14384" s="243" t="s">
        <v>1723</v>
      </c>
      <c r="F14384" s="151"/>
    </row>
    <row r="14385" spans="2:6" s="116" customFormat="1" ht="15.75" customHeight="1">
      <c r="B14385" s="276" t="s">
        <v>2032</v>
      </c>
      <c r="C14385" s="118" t="s">
        <v>28</v>
      </c>
      <c r="D14385" s="119" t="s">
        <v>107</v>
      </c>
      <c r="E14385" s="243" t="s">
        <v>2033</v>
      </c>
      <c r="F14385" s="151"/>
    </row>
    <row r="14386" spans="2:6" s="116" customFormat="1" ht="15.75" customHeight="1">
      <c r="B14386" s="276" t="s">
        <v>2032</v>
      </c>
      <c r="C14386" s="118" t="s">
        <v>40</v>
      </c>
      <c r="D14386" s="119" t="s">
        <v>180</v>
      </c>
      <c r="E14386" s="243" t="s">
        <v>2033</v>
      </c>
      <c r="F14386" s="151"/>
    </row>
    <row r="14387" spans="2:6" s="116" customFormat="1" ht="15.75" customHeight="1">
      <c r="B14387" s="276" t="s">
        <v>2032</v>
      </c>
      <c r="C14387" s="118" t="s">
        <v>1825</v>
      </c>
      <c r="D14387" s="119" t="s">
        <v>2034</v>
      </c>
      <c r="E14387" s="243" t="s">
        <v>2033</v>
      </c>
      <c r="F14387" s="151"/>
    </row>
    <row r="14388" spans="2:6" s="116" customFormat="1" ht="15.75" customHeight="1">
      <c r="B14388" s="276" t="s">
        <v>2032</v>
      </c>
      <c r="C14388" s="118" t="s">
        <v>392</v>
      </c>
      <c r="D14388" s="119" t="s">
        <v>2035</v>
      </c>
      <c r="E14388" s="243" t="s">
        <v>2033</v>
      </c>
      <c r="F14388" s="151"/>
    </row>
    <row r="14389" spans="2:6" s="116" customFormat="1" ht="15.75" customHeight="1">
      <c r="B14389" s="276" t="s">
        <v>2032</v>
      </c>
      <c r="C14389" s="118" t="s">
        <v>40</v>
      </c>
      <c r="D14389" s="119" t="s">
        <v>1328</v>
      </c>
      <c r="E14389" s="243" t="s">
        <v>2033</v>
      </c>
      <c r="F14389" s="151"/>
    </row>
    <row r="14390" spans="2:6" s="116" customFormat="1" ht="15.75" customHeight="1">
      <c r="B14390" s="276" t="s">
        <v>2032</v>
      </c>
      <c r="C14390" s="118" t="s">
        <v>40</v>
      </c>
      <c r="D14390" s="119" t="s">
        <v>1328</v>
      </c>
      <c r="E14390" s="243" t="s">
        <v>2033</v>
      </c>
      <c r="F14390" s="151"/>
    </row>
    <row r="14391" spans="2:6" s="116" customFormat="1" ht="15.75" customHeight="1">
      <c r="B14391" s="276" t="s">
        <v>2032</v>
      </c>
      <c r="C14391" s="118" t="s">
        <v>18</v>
      </c>
      <c r="D14391" s="119" t="s">
        <v>2036</v>
      </c>
      <c r="E14391" s="243" t="s">
        <v>2033</v>
      </c>
      <c r="F14391" s="151"/>
    </row>
    <row r="14392" spans="2:6" s="116" customFormat="1" ht="15.75" customHeight="1">
      <c r="B14392" s="276" t="s">
        <v>2032</v>
      </c>
      <c r="C14392" s="118" t="s">
        <v>28</v>
      </c>
      <c r="D14392" s="119" t="s">
        <v>850</v>
      </c>
      <c r="E14392" s="243" t="s">
        <v>2033</v>
      </c>
      <c r="F14392" s="151"/>
    </row>
    <row r="14393" spans="2:6" s="116" customFormat="1" ht="15.75" customHeight="1">
      <c r="B14393" s="276" t="s">
        <v>2032</v>
      </c>
      <c r="C14393" s="118" t="s">
        <v>40</v>
      </c>
      <c r="D14393" s="119" t="s">
        <v>180</v>
      </c>
      <c r="E14393" s="243" t="s">
        <v>2033</v>
      </c>
      <c r="F14393" s="151"/>
    </row>
    <row r="14394" spans="2:6" s="116" customFormat="1" ht="15.75" customHeight="1">
      <c r="B14394" s="276" t="s">
        <v>2032</v>
      </c>
      <c r="C14394" s="118" t="s">
        <v>40</v>
      </c>
      <c r="D14394" s="119" t="s">
        <v>180</v>
      </c>
      <c r="E14394" s="243" t="s">
        <v>2033</v>
      </c>
      <c r="F14394" s="151"/>
    </row>
    <row r="14395" spans="2:6" s="116" customFormat="1" ht="15.75" customHeight="1">
      <c r="B14395" s="276" t="s">
        <v>2032</v>
      </c>
      <c r="C14395" s="118" t="s">
        <v>40</v>
      </c>
      <c r="D14395" s="119" t="s">
        <v>1328</v>
      </c>
      <c r="E14395" s="243" t="s">
        <v>1814</v>
      </c>
      <c r="F14395" s="151"/>
    </row>
    <row r="14396" spans="2:6" s="116" customFormat="1" ht="15.75" customHeight="1">
      <c r="B14396" s="276" t="s">
        <v>2032</v>
      </c>
      <c r="C14396" s="118" t="s">
        <v>28</v>
      </c>
      <c r="D14396" s="119" t="s">
        <v>114</v>
      </c>
      <c r="E14396" s="243" t="s">
        <v>1814</v>
      </c>
      <c r="F14396" s="151"/>
    </row>
    <row r="14397" spans="2:6" s="116" customFormat="1" ht="15.75" customHeight="1">
      <c r="B14397" s="276" t="s">
        <v>2032</v>
      </c>
      <c r="C14397" s="118" t="s">
        <v>40</v>
      </c>
      <c r="D14397" s="119" t="s">
        <v>1359</v>
      </c>
      <c r="E14397" s="243" t="s">
        <v>1971</v>
      </c>
      <c r="F14397" s="151"/>
    </row>
    <row r="14398" spans="2:6" s="116" customFormat="1" ht="15.75" customHeight="1">
      <c r="B14398" s="276" t="s">
        <v>2032</v>
      </c>
      <c r="C14398" s="118" t="s">
        <v>40</v>
      </c>
      <c r="D14398" s="119" t="s">
        <v>1328</v>
      </c>
      <c r="E14398" s="243" t="s">
        <v>1971</v>
      </c>
      <c r="F14398" s="151"/>
    </row>
    <row r="14399" spans="2:6" s="116" customFormat="1" ht="15.75" customHeight="1">
      <c r="B14399" s="276" t="s">
        <v>2032</v>
      </c>
      <c r="C14399" s="118" t="s">
        <v>28</v>
      </c>
      <c r="D14399" s="119" t="s">
        <v>107</v>
      </c>
      <c r="E14399" s="243" t="s">
        <v>1971</v>
      </c>
      <c r="F14399" s="151"/>
    </row>
    <row r="14400" spans="2:6" s="116" customFormat="1" ht="15.75" customHeight="1">
      <c r="B14400" s="276" t="s">
        <v>2032</v>
      </c>
      <c r="C14400" s="118" t="s">
        <v>28</v>
      </c>
      <c r="D14400" s="119" t="s">
        <v>107</v>
      </c>
      <c r="E14400" s="243" t="s">
        <v>1971</v>
      </c>
      <c r="F14400" s="151"/>
    </row>
    <row r="14401" spans="2:6" s="116" customFormat="1" ht="15.75" customHeight="1">
      <c r="B14401" s="276" t="s">
        <v>2032</v>
      </c>
      <c r="C14401" s="118" t="s">
        <v>40</v>
      </c>
      <c r="D14401" s="119" t="s">
        <v>1328</v>
      </c>
      <c r="E14401" s="243" t="s">
        <v>1814</v>
      </c>
      <c r="F14401" s="151"/>
    </row>
    <row r="14402" spans="2:6" s="116" customFormat="1" ht="15.75" customHeight="1">
      <c r="B14402" s="276" t="s">
        <v>2032</v>
      </c>
      <c r="C14402" s="118" t="s">
        <v>322</v>
      </c>
      <c r="D14402" s="119" t="s">
        <v>1796</v>
      </c>
      <c r="E14402" s="243" t="s">
        <v>1971</v>
      </c>
      <c r="F14402" s="151"/>
    </row>
    <row r="14403" spans="2:6" s="116" customFormat="1" ht="15.75" customHeight="1">
      <c r="B14403" s="276" t="s">
        <v>2032</v>
      </c>
      <c r="C14403" s="118" t="s">
        <v>40</v>
      </c>
      <c r="D14403" s="119" t="s">
        <v>1328</v>
      </c>
      <c r="E14403" s="243" t="s">
        <v>1971</v>
      </c>
      <c r="F14403" s="151"/>
    </row>
    <row r="14404" spans="2:6" s="116" customFormat="1" ht="15.75" customHeight="1">
      <c r="B14404" s="276" t="s">
        <v>2032</v>
      </c>
      <c r="C14404" s="118" t="s">
        <v>28</v>
      </c>
      <c r="D14404" s="119" t="s">
        <v>107</v>
      </c>
      <c r="E14404" s="243" t="s">
        <v>1971</v>
      </c>
      <c r="F14404" s="151"/>
    </row>
    <row r="14405" spans="2:6" s="116" customFormat="1" ht="15.75" customHeight="1">
      <c r="B14405" s="276" t="s">
        <v>2032</v>
      </c>
      <c r="C14405" s="118" t="s">
        <v>40</v>
      </c>
      <c r="D14405" s="119" t="s">
        <v>180</v>
      </c>
      <c r="E14405" s="243" t="s">
        <v>1971</v>
      </c>
      <c r="F14405" s="151"/>
    </row>
    <row r="14406" spans="2:6" s="116" customFormat="1" ht="15.75" customHeight="1">
      <c r="B14406" s="276" t="s">
        <v>2032</v>
      </c>
      <c r="C14406" s="118" t="s">
        <v>155</v>
      </c>
      <c r="D14406" s="119" t="s">
        <v>1110</v>
      </c>
      <c r="E14406" s="243" t="s">
        <v>1971</v>
      </c>
      <c r="F14406" s="151"/>
    </row>
    <row r="14407" spans="2:6" s="116" customFormat="1" ht="15.75" customHeight="1">
      <c r="B14407" s="276" t="s">
        <v>2037</v>
      </c>
      <c r="C14407" s="118" t="s">
        <v>40</v>
      </c>
      <c r="D14407" s="119" t="s">
        <v>180</v>
      </c>
      <c r="E14407" s="243" t="s">
        <v>1953</v>
      </c>
      <c r="F14407" s="151"/>
    </row>
    <row r="14408" spans="2:6" s="116" customFormat="1" ht="15.75" customHeight="1">
      <c r="B14408" s="276" t="s">
        <v>2037</v>
      </c>
      <c r="C14408" s="118" t="s">
        <v>40</v>
      </c>
      <c r="D14408" s="119" t="s">
        <v>180</v>
      </c>
      <c r="E14408" s="243" t="s">
        <v>1953</v>
      </c>
      <c r="F14408" s="151"/>
    </row>
    <row r="14409" spans="2:6" s="116" customFormat="1" ht="15.75" customHeight="1">
      <c r="B14409" s="276" t="s">
        <v>2037</v>
      </c>
      <c r="C14409" s="118" t="s">
        <v>322</v>
      </c>
      <c r="D14409" s="119" t="s">
        <v>1796</v>
      </c>
      <c r="E14409" s="243" t="s">
        <v>1953</v>
      </c>
      <c r="F14409" s="151"/>
    </row>
    <row r="14410" spans="2:6" s="116" customFormat="1" ht="15.75" customHeight="1">
      <c r="B14410" s="276" t="s">
        <v>2037</v>
      </c>
      <c r="C14410" s="118" t="s">
        <v>322</v>
      </c>
      <c r="D14410" s="119" t="s">
        <v>1796</v>
      </c>
      <c r="E14410" s="243" t="s">
        <v>1953</v>
      </c>
      <c r="F14410" s="151"/>
    </row>
    <row r="14411" spans="2:6" s="116" customFormat="1" ht="15.75" customHeight="1">
      <c r="B14411" s="276" t="s">
        <v>2037</v>
      </c>
      <c r="C14411" s="118" t="s">
        <v>40</v>
      </c>
      <c r="D14411" s="119" t="s">
        <v>1328</v>
      </c>
      <c r="E14411" s="243" t="s">
        <v>1953</v>
      </c>
      <c r="F14411" s="151"/>
    </row>
    <row r="14412" spans="2:6" s="116" customFormat="1" ht="15.75" customHeight="1">
      <c r="B14412" s="276" t="s">
        <v>2037</v>
      </c>
      <c r="C14412" s="118" t="s">
        <v>322</v>
      </c>
      <c r="D14412" s="119" t="s">
        <v>1796</v>
      </c>
      <c r="E14412" s="243" t="s">
        <v>1953</v>
      </c>
      <c r="F14412" s="151"/>
    </row>
    <row r="14413" spans="2:6" s="116" customFormat="1" ht="15.75" customHeight="1">
      <c r="B14413" s="276" t="s">
        <v>2037</v>
      </c>
      <c r="C14413" s="118" t="s">
        <v>40</v>
      </c>
      <c r="D14413" s="119" t="s">
        <v>180</v>
      </c>
      <c r="E14413" s="243" t="s">
        <v>1953</v>
      </c>
      <c r="F14413" s="151"/>
    </row>
    <row r="14414" spans="2:6" s="116" customFormat="1" ht="15.75" customHeight="1">
      <c r="B14414" s="276" t="s">
        <v>2037</v>
      </c>
      <c r="C14414" s="118" t="s">
        <v>28</v>
      </c>
      <c r="D14414" s="119" t="s">
        <v>30</v>
      </c>
      <c r="E14414" s="243" t="s">
        <v>1953</v>
      </c>
      <c r="F14414" s="151"/>
    </row>
    <row r="14415" spans="2:6" s="116" customFormat="1" ht="15.75" customHeight="1">
      <c r="B14415" s="276" t="s">
        <v>2037</v>
      </c>
      <c r="C14415" s="118" t="s">
        <v>1154</v>
      </c>
      <c r="D14415" s="119" t="s">
        <v>1328</v>
      </c>
      <c r="E14415" s="243" t="s">
        <v>1723</v>
      </c>
      <c r="F14415" s="151"/>
    </row>
    <row r="14416" spans="2:6" s="116" customFormat="1" ht="15.75" customHeight="1">
      <c r="B14416" s="276" t="s">
        <v>2037</v>
      </c>
      <c r="C14416" s="118" t="s">
        <v>1154</v>
      </c>
      <c r="D14416" s="119" t="s">
        <v>180</v>
      </c>
      <c r="E14416" s="243" t="s">
        <v>1723</v>
      </c>
      <c r="F14416" s="151"/>
    </row>
    <row r="14417" spans="2:6" s="116" customFormat="1" ht="15.75" customHeight="1">
      <c r="B14417" s="276" t="s">
        <v>2037</v>
      </c>
      <c r="C14417" s="118" t="s">
        <v>28</v>
      </c>
      <c r="D14417" s="119" t="s">
        <v>107</v>
      </c>
      <c r="E14417" s="243" t="s">
        <v>1723</v>
      </c>
      <c r="F14417" s="151"/>
    </row>
    <row r="14418" spans="2:6" s="116" customFormat="1" ht="15.75" customHeight="1">
      <c r="B14418" s="276" t="s">
        <v>2037</v>
      </c>
      <c r="C14418" s="118" t="s">
        <v>1154</v>
      </c>
      <c r="D14418" s="119" t="s">
        <v>1328</v>
      </c>
      <c r="E14418" s="243" t="s">
        <v>1723</v>
      </c>
      <c r="F14418" s="151"/>
    </row>
    <row r="14419" spans="2:6" s="116" customFormat="1" ht="15.75" customHeight="1">
      <c r="B14419" s="276" t="s">
        <v>2037</v>
      </c>
      <c r="C14419" s="118" t="s">
        <v>1154</v>
      </c>
      <c r="D14419" s="119" t="s">
        <v>1328</v>
      </c>
      <c r="E14419" s="243" t="s">
        <v>1723</v>
      </c>
      <c r="F14419" s="151"/>
    </row>
    <row r="14420" spans="2:6" s="116" customFormat="1" ht="15.75" customHeight="1">
      <c r="B14420" s="276" t="s">
        <v>2037</v>
      </c>
      <c r="C14420" s="118" t="s">
        <v>2</v>
      </c>
      <c r="D14420" s="119" t="s">
        <v>2038</v>
      </c>
      <c r="E14420" s="243" t="s">
        <v>1723</v>
      </c>
      <c r="F14420" s="151"/>
    </row>
    <row r="14421" spans="2:6" s="116" customFormat="1" ht="15.75" customHeight="1">
      <c r="B14421" s="276" t="s">
        <v>2037</v>
      </c>
      <c r="C14421" s="118" t="s">
        <v>2</v>
      </c>
      <c r="D14421" s="119" t="s">
        <v>1547</v>
      </c>
      <c r="E14421" s="243" t="s">
        <v>1723</v>
      </c>
      <c r="F14421" s="151"/>
    </row>
    <row r="14422" spans="2:6" s="116" customFormat="1" ht="15.75" customHeight="1">
      <c r="B14422" s="276" t="s">
        <v>2037</v>
      </c>
      <c r="C14422" s="118" t="s">
        <v>1955</v>
      </c>
      <c r="D14422" s="119" t="s">
        <v>1270</v>
      </c>
      <c r="E14422" s="243" t="s">
        <v>1723</v>
      </c>
      <c r="F14422" s="151"/>
    </row>
    <row r="14423" spans="2:6" s="116" customFormat="1" ht="15.75" customHeight="1">
      <c r="B14423" s="276" t="s">
        <v>2037</v>
      </c>
      <c r="C14423" s="118" t="s">
        <v>1154</v>
      </c>
      <c r="D14423" s="119" t="s">
        <v>1328</v>
      </c>
      <c r="E14423" s="243" t="s">
        <v>1814</v>
      </c>
      <c r="F14423" s="151"/>
    </row>
    <row r="14424" spans="2:6" s="116" customFormat="1" ht="15.75" customHeight="1">
      <c r="B14424" s="276" t="s">
        <v>2037</v>
      </c>
      <c r="C14424" s="118" t="s">
        <v>184</v>
      </c>
      <c r="D14424" s="119" t="s">
        <v>2550</v>
      </c>
      <c r="E14424" s="243" t="s">
        <v>1814</v>
      </c>
      <c r="F14424" s="151"/>
    </row>
    <row r="14425" spans="2:6" s="116" customFormat="1" ht="15.75" customHeight="1">
      <c r="B14425" s="276" t="s">
        <v>2037</v>
      </c>
      <c r="C14425" s="118" t="s">
        <v>28</v>
      </c>
      <c r="D14425" s="119" t="s">
        <v>107</v>
      </c>
      <c r="E14425" s="243" t="s">
        <v>1814</v>
      </c>
      <c r="F14425" s="151"/>
    </row>
    <row r="14426" spans="2:6" s="116" customFormat="1" ht="15.75" customHeight="1">
      <c r="B14426" s="276" t="s">
        <v>2037</v>
      </c>
      <c r="C14426" s="118" t="s">
        <v>1154</v>
      </c>
      <c r="D14426" s="119" t="s">
        <v>180</v>
      </c>
      <c r="E14426" s="243" t="s">
        <v>1814</v>
      </c>
      <c r="F14426" s="151"/>
    </row>
    <row r="14427" spans="2:6" s="116" customFormat="1" ht="15.75" customHeight="1">
      <c r="B14427" s="276" t="s">
        <v>2037</v>
      </c>
      <c r="C14427" s="118" t="s">
        <v>1154</v>
      </c>
      <c r="D14427" s="119" t="s">
        <v>1328</v>
      </c>
      <c r="E14427" s="243" t="s">
        <v>1971</v>
      </c>
      <c r="F14427" s="151"/>
    </row>
    <row r="14428" spans="2:6" s="116" customFormat="1" ht="15.75" customHeight="1">
      <c r="B14428" s="276" t="s">
        <v>2037</v>
      </c>
      <c r="C14428" s="118" t="s">
        <v>1154</v>
      </c>
      <c r="D14428" s="119" t="s">
        <v>1328</v>
      </c>
      <c r="E14428" s="243" t="s">
        <v>1971</v>
      </c>
      <c r="F14428" s="151"/>
    </row>
    <row r="14429" spans="2:6" s="116" customFormat="1" ht="15.75" customHeight="1">
      <c r="B14429" s="276" t="s">
        <v>2037</v>
      </c>
      <c r="C14429" s="118" t="s">
        <v>40</v>
      </c>
      <c r="D14429" s="119" t="s">
        <v>1328</v>
      </c>
      <c r="E14429" s="243" t="s">
        <v>1971</v>
      </c>
      <c r="F14429" s="151"/>
    </row>
    <row r="14430" spans="2:6" s="116" customFormat="1" ht="15.75" customHeight="1">
      <c r="B14430" s="276" t="s">
        <v>2037</v>
      </c>
      <c r="C14430" s="118" t="s">
        <v>40</v>
      </c>
      <c r="D14430" s="119" t="s">
        <v>1328</v>
      </c>
      <c r="E14430" s="243" t="s">
        <v>1971</v>
      </c>
      <c r="F14430" s="151"/>
    </row>
    <row r="14431" spans="2:6" s="116" customFormat="1" ht="15.75" customHeight="1">
      <c r="B14431" s="276" t="s">
        <v>2037</v>
      </c>
      <c r="C14431" s="118" t="s">
        <v>40</v>
      </c>
      <c r="D14431" s="119" t="s">
        <v>180</v>
      </c>
      <c r="E14431" s="243" t="s">
        <v>1971</v>
      </c>
      <c r="F14431" s="151"/>
    </row>
    <row r="14432" spans="2:6" s="116" customFormat="1" ht="15.75" customHeight="1">
      <c r="B14432" s="276" t="s">
        <v>2037</v>
      </c>
      <c r="C14432" s="118" t="s">
        <v>40</v>
      </c>
      <c r="D14432" s="119" t="s">
        <v>1402</v>
      </c>
      <c r="E14432" s="243" t="s">
        <v>1971</v>
      </c>
      <c r="F14432" s="151"/>
    </row>
    <row r="14433" spans="2:6" s="116" customFormat="1" ht="15.75" customHeight="1">
      <c r="B14433" s="276" t="s">
        <v>2037</v>
      </c>
      <c r="C14433" s="118" t="s">
        <v>2</v>
      </c>
      <c r="D14433" s="119" t="s">
        <v>182</v>
      </c>
      <c r="E14433" s="243" t="s">
        <v>1971</v>
      </c>
      <c r="F14433" s="151"/>
    </row>
    <row r="14434" spans="2:6" s="116" customFormat="1" ht="15.75" customHeight="1">
      <c r="B14434" s="276" t="s">
        <v>2037</v>
      </c>
      <c r="C14434" s="118" t="s">
        <v>322</v>
      </c>
      <c r="D14434" s="119" t="s">
        <v>2001</v>
      </c>
      <c r="E14434" s="243" t="s">
        <v>1971</v>
      </c>
      <c r="F14434" s="151"/>
    </row>
    <row r="14435" spans="2:6" s="116" customFormat="1" ht="15.75" customHeight="1">
      <c r="B14435" s="276" t="s">
        <v>2037</v>
      </c>
      <c r="C14435" s="118" t="s">
        <v>28</v>
      </c>
      <c r="D14435" s="119" t="s">
        <v>107</v>
      </c>
      <c r="E14435" s="243" t="s">
        <v>1971</v>
      </c>
      <c r="F14435" s="151"/>
    </row>
    <row r="14436" spans="2:6" s="116" customFormat="1" ht="15.75" customHeight="1">
      <c r="B14436" s="276" t="s">
        <v>2037</v>
      </c>
      <c r="C14436" s="118" t="s">
        <v>184</v>
      </c>
      <c r="D14436" s="119" t="s">
        <v>184</v>
      </c>
      <c r="E14436" s="243" t="s">
        <v>1971</v>
      </c>
      <c r="F14436" s="151"/>
    </row>
    <row r="14437" spans="2:6" s="116" customFormat="1" ht="15.75" customHeight="1">
      <c r="B14437" s="276" t="s">
        <v>2037</v>
      </c>
      <c r="C14437" s="118" t="s">
        <v>28</v>
      </c>
      <c r="D14437" s="119" t="s">
        <v>107</v>
      </c>
      <c r="E14437" s="243" t="s">
        <v>1971</v>
      </c>
      <c r="F14437" s="151"/>
    </row>
    <row r="14438" spans="2:6" s="116" customFormat="1" ht="15.75" customHeight="1">
      <c r="B14438" s="276" t="s">
        <v>2039</v>
      </c>
      <c r="C14438" s="118" t="s">
        <v>1154</v>
      </c>
      <c r="D14438" s="119" t="s">
        <v>1328</v>
      </c>
      <c r="E14438" s="243" t="s">
        <v>1723</v>
      </c>
      <c r="F14438" s="151"/>
    </row>
    <row r="14439" spans="2:6" s="116" customFormat="1" ht="15.75" customHeight="1">
      <c r="B14439" s="276" t="s">
        <v>2039</v>
      </c>
      <c r="C14439" s="118" t="s">
        <v>184</v>
      </c>
      <c r="D14439" s="119" t="s">
        <v>1309</v>
      </c>
      <c r="E14439" s="243" t="s">
        <v>1723</v>
      </c>
      <c r="F14439" s="151"/>
    </row>
    <row r="14440" spans="2:6" s="116" customFormat="1" ht="15.75" customHeight="1">
      <c r="B14440" s="276" t="s">
        <v>2039</v>
      </c>
      <c r="C14440" s="118" t="s">
        <v>1154</v>
      </c>
      <c r="D14440" s="119" t="s">
        <v>180</v>
      </c>
      <c r="E14440" s="243" t="s">
        <v>1723</v>
      </c>
      <c r="F14440" s="151"/>
    </row>
    <row r="14441" spans="2:6" s="116" customFormat="1" ht="15.75" customHeight="1">
      <c r="B14441" s="276" t="s">
        <v>2039</v>
      </c>
      <c r="C14441" s="118" t="s">
        <v>28</v>
      </c>
      <c r="D14441" s="119" t="s">
        <v>30</v>
      </c>
      <c r="E14441" s="243" t="s">
        <v>1723</v>
      </c>
      <c r="F14441" s="151"/>
    </row>
    <row r="14442" spans="2:6" s="116" customFormat="1" ht="15.75" customHeight="1">
      <c r="B14442" s="276" t="s">
        <v>2039</v>
      </c>
      <c r="C14442" s="118" t="s">
        <v>956</v>
      </c>
      <c r="D14442" s="119" t="s">
        <v>2040</v>
      </c>
      <c r="E14442" s="243" t="s">
        <v>1723</v>
      </c>
      <c r="F14442" s="151"/>
    </row>
    <row r="14443" spans="2:6" s="116" customFormat="1" ht="15.75" customHeight="1">
      <c r="B14443" s="276" t="s">
        <v>2039</v>
      </c>
      <c r="C14443" s="118" t="s">
        <v>1154</v>
      </c>
      <c r="D14443" s="119" t="s">
        <v>180</v>
      </c>
      <c r="E14443" s="243" t="s">
        <v>1814</v>
      </c>
      <c r="F14443" s="151"/>
    </row>
    <row r="14444" spans="2:6" s="116" customFormat="1" ht="15.75" customHeight="1">
      <c r="B14444" s="276" t="s">
        <v>2039</v>
      </c>
      <c r="C14444" s="118" t="s">
        <v>28</v>
      </c>
      <c r="D14444" s="119" t="s">
        <v>107</v>
      </c>
      <c r="E14444" s="243" t="s">
        <v>1814</v>
      </c>
      <c r="F14444" s="151"/>
    </row>
    <row r="14445" spans="2:6" s="116" customFormat="1" ht="15.75" customHeight="1">
      <c r="B14445" s="276" t="s">
        <v>2039</v>
      </c>
      <c r="C14445" s="118" t="s">
        <v>1154</v>
      </c>
      <c r="D14445" s="119" t="s">
        <v>180</v>
      </c>
      <c r="E14445" s="243" t="s">
        <v>1814</v>
      </c>
      <c r="F14445" s="151"/>
    </row>
    <row r="14446" spans="2:6" s="116" customFormat="1" ht="15.75" customHeight="1">
      <c r="B14446" s="276" t="s">
        <v>2039</v>
      </c>
      <c r="C14446" s="118" t="s">
        <v>28</v>
      </c>
      <c r="D14446" s="119" t="s">
        <v>107</v>
      </c>
      <c r="E14446" s="243" t="s">
        <v>1814</v>
      </c>
      <c r="F14446" s="151"/>
    </row>
    <row r="14447" spans="2:6" s="116" customFormat="1" ht="15.75" customHeight="1">
      <c r="B14447" s="276" t="s">
        <v>2039</v>
      </c>
      <c r="C14447" s="118" t="s">
        <v>28</v>
      </c>
      <c r="D14447" s="119" t="s">
        <v>107</v>
      </c>
      <c r="E14447" s="243" t="s">
        <v>1814</v>
      </c>
      <c r="F14447" s="151"/>
    </row>
    <row r="14448" spans="2:6" s="116" customFormat="1" ht="15.75" customHeight="1">
      <c r="B14448" s="276" t="s">
        <v>2039</v>
      </c>
      <c r="C14448" s="118" t="s">
        <v>1154</v>
      </c>
      <c r="D14448" s="119" t="s">
        <v>180</v>
      </c>
      <c r="E14448" s="243" t="s">
        <v>1814</v>
      </c>
      <c r="F14448" s="151"/>
    </row>
    <row r="14449" spans="2:6" s="116" customFormat="1" ht="15.75" customHeight="1">
      <c r="B14449" s="276" t="s">
        <v>2041</v>
      </c>
      <c r="C14449" s="118" t="s">
        <v>1154</v>
      </c>
      <c r="D14449" s="119" t="s">
        <v>1328</v>
      </c>
      <c r="E14449" s="243" t="s">
        <v>1971</v>
      </c>
      <c r="F14449" s="151"/>
    </row>
    <row r="14450" spans="2:6" s="116" customFormat="1" ht="15.75" customHeight="1">
      <c r="B14450" s="276" t="s">
        <v>2041</v>
      </c>
      <c r="C14450" s="118" t="s">
        <v>1154</v>
      </c>
      <c r="D14450" s="119" t="s">
        <v>1328</v>
      </c>
      <c r="E14450" s="243" t="s">
        <v>1971</v>
      </c>
      <c r="F14450" s="151"/>
    </row>
    <row r="14451" spans="2:6" s="116" customFormat="1" ht="15.75" customHeight="1">
      <c r="B14451" s="276" t="s">
        <v>2041</v>
      </c>
      <c r="C14451" s="118" t="s">
        <v>40</v>
      </c>
      <c r="D14451" s="119" t="s">
        <v>180</v>
      </c>
      <c r="E14451" s="243" t="s">
        <v>1971</v>
      </c>
      <c r="F14451" s="151"/>
    </row>
    <row r="14452" spans="2:6" s="116" customFormat="1" ht="15.75" customHeight="1">
      <c r="B14452" s="276" t="s">
        <v>2041</v>
      </c>
      <c r="C14452" s="118" t="s">
        <v>28</v>
      </c>
      <c r="D14452" s="119" t="s">
        <v>107</v>
      </c>
      <c r="E14452" s="243" t="s">
        <v>1971</v>
      </c>
      <c r="F14452" s="151"/>
    </row>
    <row r="14453" spans="2:6" s="116" customFormat="1" ht="15.75" customHeight="1">
      <c r="B14453" s="276" t="s">
        <v>2041</v>
      </c>
      <c r="C14453" s="118" t="s">
        <v>322</v>
      </c>
      <c r="D14453" s="119" t="s">
        <v>2001</v>
      </c>
      <c r="E14453" s="243" t="s">
        <v>1971</v>
      </c>
      <c r="F14453" s="151"/>
    </row>
    <row r="14454" spans="2:6" s="116" customFormat="1" ht="15.75" customHeight="1">
      <c r="B14454" s="276" t="s">
        <v>2041</v>
      </c>
      <c r="C14454" s="118" t="s">
        <v>2026</v>
      </c>
      <c r="D14454" s="119" t="s">
        <v>2027</v>
      </c>
      <c r="E14454" s="243" t="s">
        <v>1971</v>
      </c>
      <c r="F14454" s="151"/>
    </row>
    <row r="14455" spans="2:6" s="116" customFormat="1" ht="15.75" customHeight="1">
      <c r="B14455" s="276" t="s">
        <v>2041</v>
      </c>
      <c r="C14455" s="118" t="s">
        <v>28</v>
      </c>
      <c r="D14455" s="119" t="s">
        <v>107</v>
      </c>
      <c r="E14455" s="243" t="s">
        <v>1971</v>
      </c>
      <c r="F14455" s="151"/>
    </row>
    <row r="14456" spans="2:6" s="116" customFormat="1" ht="15.75" customHeight="1">
      <c r="B14456" s="276" t="s">
        <v>2041</v>
      </c>
      <c r="C14456" s="118" t="s">
        <v>2026</v>
      </c>
      <c r="D14456" s="119" t="s">
        <v>2027</v>
      </c>
      <c r="E14456" s="243" t="s">
        <v>1971</v>
      </c>
      <c r="F14456" s="151"/>
    </row>
    <row r="14457" spans="2:6" s="116" customFormat="1" ht="15.75" customHeight="1">
      <c r="B14457" s="276" t="s">
        <v>2041</v>
      </c>
      <c r="C14457" s="118" t="s">
        <v>40</v>
      </c>
      <c r="D14457" s="119" t="s">
        <v>1328</v>
      </c>
      <c r="E14457" s="243" t="s">
        <v>1971</v>
      </c>
      <c r="F14457" s="151"/>
    </row>
    <row r="14458" spans="2:6" s="116" customFormat="1" ht="15.75" customHeight="1">
      <c r="B14458" s="276" t="s">
        <v>2041</v>
      </c>
      <c r="C14458" s="118" t="s">
        <v>322</v>
      </c>
      <c r="D14458" s="119" t="s">
        <v>1796</v>
      </c>
      <c r="E14458" s="243" t="s">
        <v>1953</v>
      </c>
      <c r="F14458" s="151"/>
    </row>
    <row r="14459" spans="2:6" s="116" customFormat="1" ht="15.75" customHeight="1">
      <c r="B14459" s="276" t="s">
        <v>2041</v>
      </c>
      <c r="C14459" s="118" t="s">
        <v>40</v>
      </c>
      <c r="D14459" s="119" t="s">
        <v>1328</v>
      </c>
      <c r="E14459" s="243" t="s">
        <v>1953</v>
      </c>
      <c r="F14459" s="151"/>
    </row>
    <row r="14460" spans="2:6" s="116" customFormat="1" ht="15.75" customHeight="1">
      <c r="B14460" s="276" t="s">
        <v>2041</v>
      </c>
      <c r="C14460" s="118" t="s">
        <v>40</v>
      </c>
      <c r="D14460" s="119" t="s">
        <v>180</v>
      </c>
      <c r="E14460" s="243" t="s">
        <v>1953</v>
      </c>
      <c r="F14460" s="151"/>
    </row>
    <row r="14461" spans="2:6" s="116" customFormat="1" ht="15.75" customHeight="1">
      <c r="B14461" s="276" t="s">
        <v>2041</v>
      </c>
      <c r="C14461" s="118" t="s">
        <v>1154</v>
      </c>
      <c r="D14461" s="119" t="s">
        <v>180</v>
      </c>
      <c r="E14461" s="243" t="s">
        <v>1953</v>
      </c>
      <c r="F14461" s="151"/>
    </row>
    <row r="14462" spans="2:6" s="116" customFormat="1" ht="15.75" customHeight="1">
      <c r="B14462" s="276" t="s">
        <v>2041</v>
      </c>
      <c r="C14462" s="118" t="s">
        <v>40</v>
      </c>
      <c r="D14462" s="119" t="s">
        <v>180</v>
      </c>
      <c r="E14462" s="243" t="s">
        <v>1953</v>
      </c>
      <c r="F14462" s="151"/>
    </row>
    <row r="14463" spans="2:6" s="116" customFormat="1" ht="15.75" customHeight="1">
      <c r="B14463" s="276" t="s">
        <v>2041</v>
      </c>
      <c r="C14463" s="118" t="s">
        <v>322</v>
      </c>
      <c r="D14463" s="119" t="s">
        <v>1796</v>
      </c>
      <c r="E14463" s="243" t="s">
        <v>1953</v>
      </c>
      <c r="F14463" s="151"/>
    </row>
    <row r="14464" spans="2:6" s="116" customFormat="1" ht="15.75" customHeight="1">
      <c r="B14464" s="276" t="s">
        <v>2041</v>
      </c>
      <c r="C14464" s="118" t="s">
        <v>322</v>
      </c>
      <c r="D14464" s="119" t="s">
        <v>1796</v>
      </c>
      <c r="E14464" s="243" t="s">
        <v>1953</v>
      </c>
      <c r="F14464" s="151"/>
    </row>
    <row r="14465" spans="2:6" s="116" customFormat="1" ht="15.75" customHeight="1">
      <c r="B14465" s="276" t="s">
        <v>2041</v>
      </c>
      <c r="C14465" s="118" t="s">
        <v>28</v>
      </c>
      <c r="D14465" s="119" t="s">
        <v>30</v>
      </c>
      <c r="E14465" s="243" t="s">
        <v>1953</v>
      </c>
      <c r="F14465" s="151"/>
    </row>
    <row r="14466" spans="2:6" s="116" customFormat="1" ht="15.75" customHeight="1">
      <c r="B14466" s="276" t="s">
        <v>2041</v>
      </c>
      <c r="C14466" s="118" t="s">
        <v>184</v>
      </c>
      <c r="D14466" s="119" t="s">
        <v>2569</v>
      </c>
      <c r="E14466" s="243" t="s">
        <v>1953</v>
      </c>
      <c r="F14466" s="151"/>
    </row>
    <row r="14467" spans="2:6" s="116" customFormat="1" ht="15.75" customHeight="1">
      <c r="B14467" s="276" t="s">
        <v>2044</v>
      </c>
      <c r="C14467" s="118" t="s">
        <v>1154</v>
      </c>
      <c r="D14467" s="119" t="s">
        <v>1328</v>
      </c>
      <c r="E14467" s="243" t="s">
        <v>2042</v>
      </c>
      <c r="F14467" s="151"/>
    </row>
    <row r="14468" spans="2:6" s="116" customFormat="1" ht="15.75" customHeight="1">
      <c r="B14468" s="276" t="s">
        <v>2044</v>
      </c>
      <c r="C14468" s="118" t="s">
        <v>1154</v>
      </c>
      <c r="D14468" s="119" t="s">
        <v>1328</v>
      </c>
      <c r="E14468" s="243" t="s">
        <v>2042</v>
      </c>
      <c r="F14468" s="151"/>
    </row>
    <row r="14469" spans="2:6" s="116" customFormat="1" ht="15.75" customHeight="1">
      <c r="B14469" s="276" t="s">
        <v>2044</v>
      </c>
      <c r="C14469" s="118" t="s">
        <v>40</v>
      </c>
      <c r="D14469" s="119" t="s">
        <v>180</v>
      </c>
      <c r="E14469" s="243" t="s">
        <v>2042</v>
      </c>
      <c r="F14469" s="151"/>
    </row>
    <row r="14470" spans="2:6" s="116" customFormat="1" ht="15.75" customHeight="1">
      <c r="B14470" s="276" t="s">
        <v>2044</v>
      </c>
      <c r="C14470" s="118" t="s">
        <v>40</v>
      </c>
      <c r="D14470" s="119" t="s">
        <v>180</v>
      </c>
      <c r="E14470" s="243" t="s">
        <v>2042</v>
      </c>
      <c r="F14470" s="151"/>
    </row>
    <row r="14471" spans="2:6" s="116" customFormat="1" ht="15.75" customHeight="1">
      <c r="B14471" s="276" t="s">
        <v>2044</v>
      </c>
      <c r="C14471" s="118" t="s">
        <v>28</v>
      </c>
      <c r="D14471" s="119" t="s">
        <v>549</v>
      </c>
      <c r="E14471" s="243" t="s">
        <v>2042</v>
      </c>
      <c r="F14471" s="151"/>
    </row>
    <row r="14472" spans="2:6" s="116" customFormat="1" ht="15.75" customHeight="1">
      <c r="B14472" s="276" t="s">
        <v>2044</v>
      </c>
      <c r="C14472" s="118" t="s">
        <v>184</v>
      </c>
      <c r="D14472" s="119" t="s">
        <v>184</v>
      </c>
      <c r="E14472" s="243" t="s">
        <v>2042</v>
      </c>
      <c r="F14472" s="151"/>
    </row>
    <row r="14473" spans="2:6" s="116" customFormat="1" ht="15.75" customHeight="1">
      <c r="B14473" s="276" t="s">
        <v>2044</v>
      </c>
      <c r="C14473" s="118" t="s">
        <v>322</v>
      </c>
      <c r="D14473" s="119" t="s">
        <v>1871</v>
      </c>
      <c r="E14473" s="243" t="s">
        <v>2042</v>
      </c>
      <c r="F14473" s="151"/>
    </row>
    <row r="14474" spans="2:6" s="116" customFormat="1" ht="15.75" customHeight="1">
      <c r="B14474" s="276" t="s">
        <v>2044</v>
      </c>
      <c r="C14474" s="118" t="s">
        <v>40</v>
      </c>
      <c r="D14474" s="119" t="s">
        <v>180</v>
      </c>
      <c r="E14474" s="243" t="s">
        <v>2042</v>
      </c>
      <c r="F14474" s="151"/>
    </row>
    <row r="14475" spans="2:6" s="116" customFormat="1" ht="15.75" customHeight="1">
      <c r="B14475" s="276" t="s">
        <v>2044</v>
      </c>
      <c r="C14475" s="118" t="s">
        <v>2</v>
      </c>
      <c r="D14475" s="119" t="s">
        <v>1972</v>
      </c>
      <c r="E14475" s="243" t="s">
        <v>2042</v>
      </c>
      <c r="F14475" s="151"/>
    </row>
    <row r="14476" spans="2:6" s="116" customFormat="1" ht="15.75" customHeight="1">
      <c r="B14476" s="276" t="s">
        <v>2044</v>
      </c>
      <c r="C14476" s="118" t="s">
        <v>956</v>
      </c>
      <c r="D14476" s="119" t="s">
        <v>1821</v>
      </c>
      <c r="E14476" s="243" t="s">
        <v>2042</v>
      </c>
      <c r="F14476" s="151"/>
    </row>
    <row r="14477" spans="2:6" s="116" customFormat="1" ht="15.75" customHeight="1">
      <c r="B14477" s="276" t="s">
        <v>2044</v>
      </c>
      <c r="C14477" s="118" t="s">
        <v>40</v>
      </c>
      <c r="D14477" s="119" t="s">
        <v>180</v>
      </c>
      <c r="E14477" s="243" t="s">
        <v>2042</v>
      </c>
      <c r="F14477" s="151"/>
    </row>
    <row r="14478" spans="2:6" s="116" customFormat="1" ht="15.75" customHeight="1">
      <c r="B14478" s="276" t="s">
        <v>2043</v>
      </c>
      <c r="C14478" s="118" t="s">
        <v>1154</v>
      </c>
      <c r="D14478" s="119" t="s">
        <v>1328</v>
      </c>
      <c r="E14478" s="243" t="s">
        <v>1971</v>
      </c>
      <c r="F14478" s="151"/>
    </row>
    <row r="14479" spans="2:6" s="116" customFormat="1" ht="15.75" customHeight="1">
      <c r="B14479" s="276" t="s">
        <v>2043</v>
      </c>
      <c r="C14479" s="118" t="s">
        <v>1154</v>
      </c>
      <c r="D14479" s="119" t="s">
        <v>1328</v>
      </c>
      <c r="E14479" s="243" t="s">
        <v>1971</v>
      </c>
      <c r="F14479" s="151"/>
    </row>
    <row r="14480" spans="2:6" s="116" customFormat="1" ht="15.75" customHeight="1">
      <c r="B14480" s="276" t="s">
        <v>2043</v>
      </c>
      <c r="C14480" s="118" t="s">
        <v>40</v>
      </c>
      <c r="D14480" s="119" t="s">
        <v>180</v>
      </c>
      <c r="E14480" s="243" t="s">
        <v>1723</v>
      </c>
      <c r="F14480" s="151"/>
    </row>
    <row r="14481" spans="2:6" s="116" customFormat="1" ht="15.75" customHeight="1">
      <c r="B14481" s="276" t="s">
        <v>2043</v>
      </c>
      <c r="C14481" s="118" t="s">
        <v>40</v>
      </c>
      <c r="D14481" s="119" t="s">
        <v>180</v>
      </c>
      <c r="E14481" s="243" t="s">
        <v>1723</v>
      </c>
      <c r="F14481" s="151"/>
    </row>
    <row r="14482" spans="2:6" s="116" customFormat="1" ht="15.75" customHeight="1">
      <c r="B14482" s="276" t="s">
        <v>2043</v>
      </c>
      <c r="C14482" s="118" t="s">
        <v>40</v>
      </c>
      <c r="D14482" s="119" t="s">
        <v>1328</v>
      </c>
      <c r="E14482" s="243" t="s">
        <v>1723</v>
      </c>
      <c r="F14482" s="151"/>
    </row>
    <row r="14483" spans="2:6" s="116" customFormat="1" ht="15.75" customHeight="1">
      <c r="B14483" s="276" t="s">
        <v>2043</v>
      </c>
      <c r="C14483" s="118" t="s">
        <v>28</v>
      </c>
      <c r="D14483" s="119" t="s">
        <v>549</v>
      </c>
      <c r="E14483" s="243" t="s">
        <v>1723</v>
      </c>
      <c r="F14483" s="151"/>
    </row>
    <row r="14484" spans="2:6" s="116" customFormat="1" ht="15.75" customHeight="1">
      <c r="B14484" s="276" t="s">
        <v>2043</v>
      </c>
      <c r="C14484" s="118" t="s">
        <v>184</v>
      </c>
      <c r="D14484" s="119" t="s">
        <v>184</v>
      </c>
      <c r="E14484" s="243" t="s">
        <v>1723</v>
      </c>
      <c r="F14484" s="151"/>
    </row>
    <row r="14485" spans="2:6" s="116" customFormat="1" ht="15.75" customHeight="1">
      <c r="B14485" s="276" t="s">
        <v>2043</v>
      </c>
      <c r="C14485" s="118" t="s">
        <v>322</v>
      </c>
      <c r="D14485" s="119" t="s">
        <v>1871</v>
      </c>
      <c r="E14485" s="243" t="s">
        <v>1723</v>
      </c>
      <c r="F14485" s="151"/>
    </row>
    <row r="14486" spans="2:6" s="116" customFormat="1" ht="15.75" customHeight="1">
      <c r="B14486" s="276" t="s">
        <v>2043</v>
      </c>
      <c r="C14486" s="118" t="s">
        <v>40</v>
      </c>
      <c r="D14486" s="119" t="s">
        <v>180</v>
      </c>
      <c r="E14486" s="243" t="s">
        <v>1723</v>
      </c>
      <c r="F14486" s="151"/>
    </row>
    <row r="14487" spans="2:6" s="116" customFormat="1" ht="15.75" customHeight="1">
      <c r="B14487" s="276" t="s">
        <v>2043</v>
      </c>
      <c r="C14487" s="118" t="s">
        <v>2</v>
      </c>
      <c r="D14487" s="119" t="s">
        <v>1972</v>
      </c>
      <c r="E14487" s="243" t="s">
        <v>1723</v>
      </c>
      <c r="F14487" s="151"/>
    </row>
    <row r="14488" spans="2:6" s="116" customFormat="1" ht="15.75" customHeight="1">
      <c r="B14488" s="276" t="s">
        <v>2043</v>
      </c>
      <c r="C14488" s="118" t="s">
        <v>956</v>
      </c>
      <c r="D14488" s="119" t="s">
        <v>1821</v>
      </c>
      <c r="E14488" s="243" t="s">
        <v>1723</v>
      </c>
      <c r="F14488" s="151"/>
    </row>
    <row r="14489" spans="2:6" s="116" customFormat="1" ht="15.75" customHeight="1">
      <c r="B14489" s="276" t="s">
        <v>2043</v>
      </c>
      <c r="C14489" s="118" t="s">
        <v>40</v>
      </c>
      <c r="D14489" s="119" t="s">
        <v>180</v>
      </c>
      <c r="E14489" s="243" t="s">
        <v>1723</v>
      </c>
      <c r="F14489" s="151"/>
    </row>
    <row r="14490" spans="2:6" s="116" customFormat="1" ht="15.75" customHeight="1">
      <c r="B14490" s="276" t="s">
        <v>2043</v>
      </c>
      <c r="C14490" s="118" t="s">
        <v>392</v>
      </c>
      <c r="D14490" s="119" t="s">
        <v>1115</v>
      </c>
      <c r="E14490" s="243" t="s">
        <v>1723</v>
      </c>
      <c r="F14490" s="151"/>
    </row>
    <row r="14491" spans="2:6" s="116" customFormat="1" ht="15.75" customHeight="1">
      <c r="B14491" s="276" t="s">
        <v>2043</v>
      </c>
      <c r="C14491" s="118" t="s">
        <v>40</v>
      </c>
      <c r="D14491" s="119" t="s">
        <v>180</v>
      </c>
      <c r="E14491" s="243" t="s">
        <v>1953</v>
      </c>
      <c r="F14491" s="151"/>
    </row>
    <row r="14492" spans="2:6" s="116" customFormat="1" ht="15.75" customHeight="1">
      <c r="B14492" s="276" t="s">
        <v>2043</v>
      </c>
      <c r="C14492" s="118" t="s">
        <v>40</v>
      </c>
      <c r="D14492" s="119" t="s">
        <v>180</v>
      </c>
      <c r="E14492" s="243" t="s">
        <v>1953</v>
      </c>
      <c r="F14492" s="151"/>
    </row>
    <row r="14493" spans="2:6" s="116" customFormat="1" ht="15.75" customHeight="1">
      <c r="B14493" s="276" t="s">
        <v>2043</v>
      </c>
      <c r="C14493" s="118" t="s">
        <v>2</v>
      </c>
      <c r="D14493" s="119" t="s">
        <v>182</v>
      </c>
      <c r="E14493" s="243" t="s">
        <v>1953</v>
      </c>
      <c r="F14493" s="151"/>
    </row>
    <row r="14494" spans="2:6" s="116" customFormat="1" ht="15.75" customHeight="1">
      <c r="B14494" s="276" t="s">
        <v>2043</v>
      </c>
      <c r="C14494" s="118" t="s">
        <v>40</v>
      </c>
      <c r="D14494" s="119" t="s">
        <v>180</v>
      </c>
      <c r="E14494" s="243" t="s">
        <v>1953</v>
      </c>
      <c r="F14494" s="151"/>
    </row>
    <row r="14495" spans="2:6" s="116" customFormat="1" ht="15.75" customHeight="1">
      <c r="B14495" s="276" t="s">
        <v>2043</v>
      </c>
      <c r="C14495" s="118" t="s">
        <v>184</v>
      </c>
      <c r="D14495" s="119" t="s">
        <v>2550</v>
      </c>
      <c r="E14495" s="243" t="s">
        <v>1953</v>
      </c>
      <c r="F14495" s="151"/>
    </row>
    <row r="14496" spans="2:6" s="116" customFormat="1" ht="15.75" customHeight="1">
      <c r="B14496" s="276" t="s">
        <v>2043</v>
      </c>
      <c r="C14496" s="118" t="s">
        <v>28</v>
      </c>
      <c r="D14496" s="119" t="s">
        <v>107</v>
      </c>
      <c r="E14496" s="243" t="s">
        <v>1953</v>
      </c>
      <c r="F14496" s="151"/>
    </row>
    <row r="14497" spans="2:6" s="116" customFormat="1" ht="15.75" customHeight="1">
      <c r="B14497" s="276" t="s">
        <v>2043</v>
      </c>
      <c r="C14497" s="118" t="s">
        <v>40</v>
      </c>
      <c r="D14497" s="119" t="s">
        <v>180</v>
      </c>
      <c r="E14497" s="243" t="s">
        <v>1953</v>
      </c>
      <c r="F14497" s="151"/>
    </row>
    <row r="14498" spans="2:6" s="116" customFormat="1" ht="15.75" customHeight="1">
      <c r="B14498" s="276" t="s">
        <v>2043</v>
      </c>
      <c r="C14498" s="118" t="s">
        <v>40</v>
      </c>
      <c r="D14498" s="119" t="s">
        <v>180</v>
      </c>
      <c r="E14498" s="243" t="s">
        <v>1953</v>
      </c>
      <c r="F14498" s="151"/>
    </row>
    <row r="14499" spans="2:6" s="116" customFormat="1" ht="15.75" customHeight="1">
      <c r="B14499" s="276" t="s">
        <v>2043</v>
      </c>
      <c r="C14499" s="118" t="s">
        <v>40</v>
      </c>
      <c r="D14499" s="119" t="s">
        <v>180</v>
      </c>
      <c r="E14499" s="243" t="s">
        <v>1953</v>
      </c>
      <c r="F14499" s="151"/>
    </row>
    <row r="14500" spans="2:6" s="116" customFormat="1" ht="15.75" customHeight="1">
      <c r="B14500" s="276" t="s">
        <v>2043</v>
      </c>
      <c r="C14500" s="118" t="s">
        <v>40</v>
      </c>
      <c r="D14500" s="119" t="s">
        <v>1328</v>
      </c>
      <c r="E14500" s="243" t="s">
        <v>1953</v>
      </c>
      <c r="F14500" s="151"/>
    </row>
    <row r="14501" spans="2:6" s="116" customFormat="1" ht="15.75" customHeight="1">
      <c r="B14501" s="276" t="s">
        <v>2043</v>
      </c>
      <c r="C14501" s="118" t="s">
        <v>1318</v>
      </c>
      <c r="D14501" s="119" t="s">
        <v>107</v>
      </c>
      <c r="E14501" s="243" t="s">
        <v>1953</v>
      </c>
      <c r="F14501" s="151"/>
    </row>
    <row r="14502" spans="2:6" s="116" customFormat="1" ht="15.75" customHeight="1">
      <c r="B14502" s="276" t="s">
        <v>2043</v>
      </c>
      <c r="C14502" s="118" t="s">
        <v>2</v>
      </c>
      <c r="D14502" s="119" t="s">
        <v>182</v>
      </c>
      <c r="E14502" s="243" t="s">
        <v>1953</v>
      </c>
      <c r="F14502" s="151"/>
    </row>
    <row r="14503" spans="2:6" s="116" customFormat="1" ht="15.75" customHeight="1">
      <c r="B14503" s="276" t="s">
        <v>2043</v>
      </c>
      <c r="C14503" s="118" t="s">
        <v>2</v>
      </c>
      <c r="D14503" s="119" t="s">
        <v>182</v>
      </c>
      <c r="E14503" s="243" t="s">
        <v>1953</v>
      </c>
      <c r="F14503" s="151"/>
    </row>
    <row r="14504" spans="2:6" s="116" customFormat="1" ht="15.75" customHeight="1">
      <c r="B14504" s="276" t="s">
        <v>2043</v>
      </c>
      <c r="C14504" s="118" t="s">
        <v>1154</v>
      </c>
      <c r="D14504" s="119" t="s">
        <v>1328</v>
      </c>
      <c r="E14504" s="243" t="s">
        <v>1971</v>
      </c>
      <c r="F14504" s="151"/>
    </row>
    <row r="14505" spans="2:6" s="116" customFormat="1" ht="15.75" customHeight="1">
      <c r="B14505" s="276" t="s">
        <v>2043</v>
      </c>
      <c r="C14505" s="118" t="s">
        <v>1154</v>
      </c>
      <c r="D14505" s="119" t="s">
        <v>1328</v>
      </c>
      <c r="E14505" s="243" t="s">
        <v>1971</v>
      </c>
      <c r="F14505" s="151"/>
    </row>
    <row r="14506" spans="2:6" s="116" customFormat="1" ht="15.75" customHeight="1">
      <c r="B14506" s="276" t="s">
        <v>2043</v>
      </c>
      <c r="C14506" s="118" t="s">
        <v>40</v>
      </c>
      <c r="D14506" s="119" t="s">
        <v>180</v>
      </c>
      <c r="E14506" s="243" t="s">
        <v>1723</v>
      </c>
      <c r="F14506" s="151"/>
    </row>
    <row r="14507" spans="2:6" s="116" customFormat="1" ht="15.75" customHeight="1">
      <c r="B14507" s="276" t="s">
        <v>2043</v>
      </c>
      <c r="C14507" s="118" t="s">
        <v>40</v>
      </c>
      <c r="D14507" s="119" t="s">
        <v>180</v>
      </c>
      <c r="E14507" s="243" t="s">
        <v>1723</v>
      </c>
      <c r="F14507" s="151"/>
    </row>
    <row r="14508" spans="2:6" s="116" customFormat="1" ht="15.75" customHeight="1">
      <c r="B14508" s="276" t="s">
        <v>2043</v>
      </c>
      <c r="C14508" s="118" t="s">
        <v>40</v>
      </c>
      <c r="D14508" s="119" t="s">
        <v>1328</v>
      </c>
      <c r="E14508" s="243" t="s">
        <v>1723</v>
      </c>
      <c r="F14508" s="151"/>
    </row>
    <row r="14509" spans="2:6" s="116" customFormat="1" ht="15.75" customHeight="1">
      <c r="B14509" s="276" t="s">
        <v>2043</v>
      </c>
      <c r="C14509" s="118" t="s">
        <v>28</v>
      </c>
      <c r="D14509" s="119" t="s">
        <v>549</v>
      </c>
      <c r="E14509" s="243" t="s">
        <v>1723</v>
      </c>
      <c r="F14509" s="151"/>
    </row>
    <row r="14510" spans="2:6" s="116" customFormat="1" ht="15.75" customHeight="1">
      <c r="B14510" s="276" t="s">
        <v>2043</v>
      </c>
      <c r="C14510" s="118" t="s">
        <v>184</v>
      </c>
      <c r="D14510" s="119" t="s">
        <v>184</v>
      </c>
      <c r="E14510" s="243" t="s">
        <v>1723</v>
      </c>
      <c r="F14510" s="151"/>
    </row>
    <row r="14511" spans="2:6" s="116" customFormat="1" ht="15.75" customHeight="1">
      <c r="B14511" s="276" t="s">
        <v>2043</v>
      </c>
      <c r="C14511" s="118" t="s">
        <v>322</v>
      </c>
      <c r="D14511" s="119" t="s">
        <v>1871</v>
      </c>
      <c r="E14511" s="243" t="s">
        <v>1723</v>
      </c>
      <c r="F14511" s="151"/>
    </row>
    <row r="14512" spans="2:6" s="116" customFormat="1" ht="15.75" customHeight="1">
      <c r="B14512" s="276" t="s">
        <v>2043</v>
      </c>
      <c r="C14512" s="118" t="s">
        <v>40</v>
      </c>
      <c r="D14512" s="119" t="s">
        <v>180</v>
      </c>
      <c r="E14512" s="243" t="s">
        <v>1723</v>
      </c>
      <c r="F14512" s="151"/>
    </row>
    <row r="14513" spans="2:6" s="116" customFormat="1" ht="15.75" customHeight="1">
      <c r="B14513" s="276" t="s">
        <v>2043</v>
      </c>
      <c r="C14513" s="118" t="s">
        <v>2</v>
      </c>
      <c r="D14513" s="119" t="s">
        <v>1972</v>
      </c>
      <c r="E14513" s="243" t="s">
        <v>1723</v>
      </c>
      <c r="F14513" s="151"/>
    </row>
    <row r="14514" spans="2:6" s="116" customFormat="1" ht="15.75" customHeight="1">
      <c r="B14514" s="276" t="s">
        <v>2043</v>
      </c>
      <c r="C14514" s="118" t="s">
        <v>956</v>
      </c>
      <c r="D14514" s="119" t="s">
        <v>1821</v>
      </c>
      <c r="E14514" s="243" t="s">
        <v>1723</v>
      </c>
      <c r="F14514" s="151"/>
    </row>
    <row r="14515" spans="2:6" s="116" customFormat="1" ht="15.75" customHeight="1">
      <c r="B14515" s="276" t="s">
        <v>2043</v>
      </c>
      <c r="C14515" s="118" t="s">
        <v>40</v>
      </c>
      <c r="D14515" s="119" t="s">
        <v>180</v>
      </c>
      <c r="E14515" s="243" t="s">
        <v>1723</v>
      </c>
      <c r="F14515" s="151"/>
    </row>
    <row r="14516" spans="2:6" s="116" customFormat="1" ht="15.75" customHeight="1">
      <c r="B14516" s="276" t="s">
        <v>2043</v>
      </c>
      <c r="C14516" s="118" t="s">
        <v>392</v>
      </c>
      <c r="D14516" s="119" t="s">
        <v>1115</v>
      </c>
      <c r="E14516" s="243" t="s">
        <v>1723</v>
      </c>
      <c r="F14516" s="151"/>
    </row>
    <row r="14517" spans="2:6" s="116" customFormat="1" ht="15.75" customHeight="1">
      <c r="B14517" s="276" t="s">
        <v>2043</v>
      </c>
      <c r="C14517" s="118" t="s">
        <v>40</v>
      </c>
      <c r="D14517" s="119" t="s">
        <v>180</v>
      </c>
      <c r="E14517" s="243" t="s">
        <v>1953</v>
      </c>
      <c r="F14517" s="151"/>
    </row>
    <row r="14518" spans="2:6" s="116" customFormat="1" ht="15.75" customHeight="1">
      <c r="B14518" s="276" t="s">
        <v>2043</v>
      </c>
      <c r="C14518" s="118" t="s">
        <v>40</v>
      </c>
      <c r="D14518" s="119" t="s">
        <v>180</v>
      </c>
      <c r="E14518" s="243" t="s">
        <v>1953</v>
      </c>
      <c r="F14518" s="151"/>
    </row>
    <row r="14519" spans="2:6" s="116" customFormat="1" ht="15.75" customHeight="1">
      <c r="B14519" s="276" t="s">
        <v>2043</v>
      </c>
      <c r="C14519" s="118" t="s">
        <v>2</v>
      </c>
      <c r="D14519" s="119" t="s">
        <v>182</v>
      </c>
      <c r="E14519" s="243" t="s">
        <v>1953</v>
      </c>
      <c r="F14519" s="151"/>
    </row>
    <row r="14520" spans="2:6" s="116" customFormat="1" ht="15.75" customHeight="1">
      <c r="B14520" s="276" t="s">
        <v>2045</v>
      </c>
      <c r="C14520" s="118" t="s">
        <v>40</v>
      </c>
      <c r="D14520" s="119" t="s">
        <v>180</v>
      </c>
      <c r="E14520" s="243" t="s">
        <v>1814</v>
      </c>
      <c r="F14520" s="151"/>
    </row>
    <row r="14521" spans="2:6" s="116" customFormat="1" ht="15.75" customHeight="1">
      <c r="B14521" s="276" t="s">
        <v>2045</v>
      </c>
      <c r="C14521" s="118" t="s">
        <v>40</v>
      </c>
      <c r="D14521" s="119" t="s">
        <v>1328</v>
      </c>
      <c r="E14521" s="243" t="s">
        <v>1814</v>
      </c>
      <c r="F14521" s="151"/>
    </row>
    <row r="14522" spans="2:6" s="116" customFormat="1" ht="15.75" customHeight="1">
      <c r="B14522" s="276" t="s">
        <v>2045</v>
      </c>
      <c r="C14522" s="118" t="s">
        <v>28</v>
      </c>
      <c r="D14522" s="119" t="s">
        <v>107</v>
      </c>
      <c r="E14522" s="243" t="s">
        <v>1814</v>
      </c>
      <c r="F14522" s="151"/>
    </row>
    <row r="14523" spans="2:6" s="116" customFormat="1" ht="15.75" customHeight="1">
      <c r="B14523" s="276" t="s">
        <v>2045</v>
      </c>
      <c r="C14523" s="118" t="s">
        <v>2</v>
      </c>
      <c r="D14523" s="119" t="s">
        <v>182</v>
      </c>
      <c r="E14523" s="243" t="s">
        <v>1814</v>
      </c>
      <c r="F14523" s="151"/>
    </row>
    <row r="14524" spans="2:6" s="116" customFormat="1" ht="15.75" customHeight="1">
      <c r="B14524" s="276" t="s">
        <v>2045</v>
      </c>
      <c r="C14524" s="118" t="s">
        <v>40</v>
      </c>
      <c r="D14524" s="119" t="s">
        <v>180</v>
      </c>
      <c r="E14524" s="243" t="s">
        <v>1814</v>
      </c>
      <c r="F14524" s="151"/>
    </row>
    <row r="14525" spans="2:6" s="116" customFormat="1" ht="15.75" customHeight="1">
      <c r="B14525" s="276" t="s">
        <v>2045</v>
      </c>
      <c r="C14525" s="118" t="s">
        <v>2</v>
      </c>
      <c r="D14525" s="119" t="s">
        <v>182</v>
      </c>
      <c r="E14525" s="243" t="s">
        <v>1814</v>
      </c>
      <c r="F14525" s="151"/>
    </row>
    <row r="14526" spans="2:6" s="116" customFormat="1" ht="15.75" customHeight="1">
      <c r="B14526" s="276" t="s">
        <v>2045</v>
      </c>
      <c r="C14526" s="118" t="s">
        <v>40</v>
      </c>
      <c r="D14526" s="119" t="s">
        <v>180</v>
      </c>
      <c r="E14526" s="243" t="s">
        <v>1814</v>
      </c>
      <c r="F14526" s="151"/>
    </row>
    <row r="14527" spans="2:6" s="116" customFormat="1" ht="15.75" customHeight="1">
      <c r="B14527" s="276" t="s">
        <v>2045</v>
      </c>
      <c r="C14527" s="118" t="s">
        <v>40</v>
      </c>
      <c r="D14527" s="119" t="s">
        <v>180</v>
      </c>
      <c r="E14527" s="243" t="s">
        <v>1814</v>
      </c>
      <c r="F14527" s="151"/>
    </row>
    <row r="14528" spans="2:6" s="116" customFormat="1" ht="15.75" customHeight="1">
      <c r="B14528" s="276" t="s">
        <v>2045</v>
      </c>
      <c r="C14528" s="118" t="s">
        <v>40</v>
      </c>
      <c r="D14528" s="119" t="s">
        <v>1328</v>
      </c>
      <c r="E14528" s="243" t="s">
        <v>1953</v>
      </c>
      <c r="F14528" s="151"/>
    </row>
    <row r="14529" spans="2:6" s="116" customFormat="1" ht="15.75" customHeight="1">
      <c r="B14529" s="276" t="s">
        <v>2045</v>
      </c>
      <c r="C14529" s="118" t="s">
        <v>40</v>
      </c>
      <c r="D14529" s="119" t="s">
        <v>180</v>
      </c>
      <c r="E14529" s="243" t="s">
        <v>1953</v>
      </c>
      <c r="F14529" s="151"/>
    </row>
    <row r="14530" spans="2:6" s="116" customFormat="1" ht="15.75" customHeight="1">
      <c r="B14530" s="276" t="s">
        <v>2045</v>
      </c>
      <c r="C14530" s="118" t="s">
        <v>40</v>
      </c>
      <c r="D14530" s="119" t="s">
        <v>1328</v>
      </c>
      <c r="E14530" s="243" t="s">
        <v>1953</v>
      </c>
      <c r="F14530" s="151"/>
    </row>
    <row r="14531" spans="2:6" s="116" customFormat="1" ht="15.75" customHeight="1">
      <c r="B14531" s="276" t="s">
        <v>2045</v>
      </c>
      <c r="C14531" s="118" t="s">
        <v>392</v>
      </c>
      <c r="D14531" s="119" t="s">
        <v>1115</v>
      </c>
      <c r="E14531" s="243" t="s">
        <v>1953</v>
      </c>
      <c r="F14531" s="151"/>
    </row>
    <row r="14532" spans="2:6" s="116" customFormat="1" ht="15.75" customHeight="1">
      <c r="B14532" s="276" t="s">
        <v>2045</v>
      </c>
      <c r="C14532" s="118" t="s">
        <v>2028</v>
      </c>
      <c r="D14532" s="119" t="s">
        <v>184</v>
      </c>
      <c r="E14532" s="243" t="s">
        <v>1953</v>
      </c>
      <c r="F14532" s="151"/>
    </row>
    <row r="14533" spans="2:6" s="116" customFormat="1" ht="15.75" customHeight="1">
      <c r="B14533" s="276" t="s">
        <v>2045</v>
      </c>
      <c r="C14533" s="118" t="s">
        <v>2028</v>
      </c>
      <c r="D14533" s="119" t="s">
        <v>2569</v>
      </c>
      <c r="E14533" s="243" t="s">
        <v>1953</v>
      </c>
      <c r="F14533" s="151"/>
    </row>
    <row r="14534" spans="2:6" s="116" customFormat="1" ht="15.75" customHeight="1">
      <c r="B14534" s="276" t="s">
        <v>2045</v>
      </c>
      <c r="C14534" s="118" t="s">
        <v>28</v>
      </c>
      <c r="D14534" s="119" t="s">
        <v>2046</v>
      </c>
      <c r="E14534" s="243" t="s">
        <v>1953</v>
      </c>
      <c r="F14534" s="151"/>
    </row>
    <row r="14535" spans="2:6" s="116" customFormat="1" ht="15.75" customHeight="1">
      <c r="B14535" s="276" t="s">
        <v>2045</v>
      </c>
      <c r="C14535" s="118" t="s">
        <v>1154</v>
      </c>
      <c r="D14535" s="119" t="s">
        <v>1328</v>
      </c>
      <c r="E14535" s="243" t="s">
        <v>1971</v>
      </c>
      <c r="F14535" s="151"/>
    </row>
    <row r="14536" spans="2:6" s="116" customFormat="1" ht="15.75" customHeight="1">
      <c r="B14536" s="276" t="s">
        <v>2045</v>
      </c>
      <c r="C14536" s="118" t="s">
        <v>1154</v>
      </c>
      <c r="D14536" s="119" t="s">
        <v>1328</v>
      </c>
      <c r="E14536" s="243" t="s">
        <v>1971</v>
      </c>
      <c r="F14536" s="151"/>
    </row>
    <row r="14537" spans="2:6" s="116" customFormat="1" ht="15.75" customHeight="1">
      <c r="B14537" s="276" t="s">
        <v>2045</v>
      </c>
      <c r="C14537" s="118" t="s">
        <v>40</v>
      </c>
      <c r="D14537" s="119" t="s">
        <v>180</v>
      </c>
      <c r="E14537" s="243" t="s">
        <v>1971</v>
      </c>
      <c r="F14537" s="151"/>
    </row>
    <row r="14538" spans="2:6" s="116" customFormat="1" ht="15.75" customHeight="1">
      <c r="B14538" s="276" t="s">
        <v>2045</v>
      </c>
      <c r="C14538" s="118" t="s">
        <v>40</v>
      </c>
      <c r="D14538" s="119" t="s">
        <v>180</v>
      </c>
      <c r="E14538" s="243" t="s">
        <v>1971</v>
      </c>
      <c r="F14538" s="151"/>
    </row>
    <row r="14539" spans="2:6" s="116" customFormat="1" ht="15.75" customHeight="1">
      <c r="B14539" s="276" t="s">
        <v>2045</v>
      </c>
      <c r="C14539" s="118" t="s">
        <v>40</v>
      </c>
      <c r="D14539" s="119" t="s">
        <v>1328</v>
      </c>
      <c r="E14539" s="243" t="s">
        <v>1971</v>
      </c>
      <c r="F14539" s="151"/>
    </row>
    <row r="14540" spans="2:6" s="116" customFormat="1" ht="15.75" customHeight="1">
      <c r="B14540" s="276" t="s">
        <v>2045</v>
      </c>
      <c r="C14540" s="118" t="s">
        <v>40</v>
      </c>
      <c r="D14540" s="119" t="s">
        <v>1184</v>
      </c>
      <c r="E14540" s="243" t="s">
        <v>1971</v>
      </c>
      <c r="F14540" s="151"/>
    </row>
    <row r="14541" spans="2:6" s="116" customFormat="1" ht="15.75" customHeight="1">
      <c r="B14541" s="276" t="s">
        <v>2045</v>
      </c>
      <c r="C14541" s="118" t="s">
        <v>184</v>
      </c>
      <c r="D14541" s="119" t="s">
        <v>184</v>
      </c>
      <c r="E14541" s="243" t="s">
        <v>1971</v>
      </c>
      <c r="F14541" s="151"/>
    </row>
    <row r="14542" spans="2:6" s="116" customFormat="1" ht="15.75" customHeight="1">
      <c r="B14542" s="276" t="s">
        <v>2047</v>
      </c>
      <c r="C14542" s="118" t="s">
        <v>40</v>
      </c>
      <c r="D14542" s="119" t="s">
        <v>180</v>
      </c>
      <c r="E14542" s="243" t="s">
        <v>1814</v>
      </c>
      <c r="F14542" s="151"/>
    </row>
    <row r="14543" spans="2:6" s="116" customFormat="1" ht="15.75" customHeight="1">
      <c r="B14543" s="276" t="s">
        <v>2047</v>
      </c>
      <c r="C14543" s="118" t="s">
        <v>40</v>
      </c>
      <c r="D14543" s="119" t="s">
        <v>1328</v>
      </c>
      <c r="E14543" s="243" t="s">
        <v>1814</v>
      </c>
      <c r="F14543" s="151"/>
    </row>
    <row r="14544" spans="2:6" s="116" customFormat="1" ht="15.75" customHeight="1">
      <c r="B14544" s="276" t="s">
        <v>2047</v>
      </c>
      <c r="C14544" s="118" t="s">
        <v>40</v>
      </c>
      <c r="D14544" s="119" t="s">
        <v>180</v>
      </c>
      <c r="E14544" s="243" t="s">
        <v>1814</v>
      </c>
      <c r="F14544" s="151"/>
    </row>
    <row r="14545" spans="2:6" s="116" customFormat="1" ht="15.75" customHeight="1">
      <c r="B14545" s="276" t="s">
        <v>2047</v>
      </c>
      <c r="C14545" s="118" t="s">
        <v>155</v>
      </c>
      <c r="D14545" s="119" t="s">
        <v>1478</v>
      </c>
      <c r="E14545" s="243" t="s">
        <v>1814</v>
      </c>
      <c r="F14545" s="151"/>
    </row>
    <row r="14546" spans="2:6" s="116" customFormat="1" ht="15.75" customHeight="1">
      <c r="B14546" s="276" t="s">
        <v>2047</v>
      </c>
      <c r="C14546" s="118" t="s">
        <v>322</v>
      </c>
      <c r="D14546" s="119" t="s">
        <v>1796</v>
      </c>
      <c r="E14546" s="243" t="s">
        <v>1953</v>
      </c>
      <c r="F14546" s="151"/>
    </row>
    <row r="14547" spans="2:6" s="116" customFormat="1" ht="15.75" customHeight="1">
      <c r="B14547" s="276" t="s">
        <v>2047</v>
      </c>
      <c r="C14547" s="118" t="s">
        <v>28</v>
      </c>
      <c r="D14547" s="119" t="s">
        <v>30</v>
      </c>
      <c r="E14547" s="243" t="s">
        <v>1953</v>
      </c>
      <c r="F14547" s="151"/>
    </row>
    <row r="14548" spans="2:6" s="116" customFormat="1" ht="15.75" customHeight="1">
      <c r="B14548" s="276" t="s">
        <v>2047</v>
      </c>
      <c r="C14548" s="118" t="s">
        <v>40</v>
      </c>
      <c r="D14548" s="119" t="s">
        <v>180</v>
      </c>
      <c r="E14548" s="243" t="s">
        <v>1953</v>
      </c>
      <c r="F14548" s="151"/>
    </row>
    <row r="14549" spans="2:6" s="116" customFormat="1" ht="15.75" customHeight="1">
      <c r="B14549" s="276" t="s">
        <v>2047</v>
      </c>
      <c r="C14549" s="118" t="s">
        <v>40</v>
      </c>
      <c r="D14549" s="119" t="s">
        <v>1328</v>
      </c>
      <c r="E14549" s="243" t="s">
        <v>1953</v>
      </c>
      <c r="F14549" s="151"/>
    </row>
    <row r="14550" spans="2:6" s="116" customFormat="1" ht="15.75" customHeight="1">
      <c r="B14550" s="276" t="s">
        <v>2047</v>
      </c>
      <c r="C14550" s="118" t="s">
        <v>28</v>
      </c>
      <c r="D14550" s="119" t="s">
        <v>1277</v>
      </c>
      <c r="E14550" s="243" t="s">
        <v>1953</v>
      </c>
      <c r="F14550" s="151"/>
    </row>
    <row r="14551" spans="2:6" s="116" customFormat="1" ht="15.75" customHeight="1">
      <c r="B14551" s="276" t="s">
        <v>2047</v>
      </c>
      <c r="C14551" s="118" t="s">
        <v>40</v>
      </c>
      <c r="D14551" s="119" t="s">
        <v>180</v>
      </c>
      <c r="E14551" s="243" t="s">
        <v>1953</v>
      </c>
      <c r="F14551" s="151"/>
    </row>
    <row r="14552" spans="2:6" s="116" customFormat="1" ht="15.75" customHeight="1">
      <c r="B14552" s="276" t="s">
        <v>2047</v>
      </c>
      <c r="C14552" s="118" t="s">
        <v>184</v>
      </c>
      <c r="D14552" s="119" t="s">
        <v>2569</v>
      </c>
      <c r="E14552" s="243" t="s">
        <v>1953</v>
      </c>
      <c r="F14552" s="151"/>
    </row>
    <row r="14553" spans="2:6" s="116" customFormat="1" ht="15.75" customHeight="1">
      <c r="B14553" s="276" t="s">
        <v>2047</v>
      </c>
      <c r="C14553" s="118" t="s">
        <v>322</v>
      </c>
      <c r="D14553" s="119" t="s">
        <v>1819</v>
      </c>
      <c r="E14553" s="243" t="s">
        <v>1953</v>
      </c>
      <c r="F14553" s="151"/>
    </row>
    <row r="14554" spans="2:6" s="116" customFormat="1" ht="15.75" customHeight="1">
      <c r="B14554" s="276" t="s">
        <v>2047</v>
      </c>
      <c r="C14554" s="118" t="s">
        <v>28</v>
      </c>
      <c r="D14554" s="119" t="s">
        <v>549</v>
      </c>
      <c r="E14554" s="243" t="s">
        <v>1953</v>
      </c>
      <c r="F14554" s="151"/>
    </row>
    <row r="14555" spans="2:6" s="116" customFormat="1" ht="15.75" customHeight="1">
      <c r="B14555" s="276" t="s">
        <v>2047</v>
      </c>
      <c r="C14555" s="118" t="s">
        <v>155</v>
      </c>
      <c r="D14555" s="119" t="s">
        <v>1110</v>
      </c>
      <c r="E14555" s="243" t="s">
        <v>1953</v>
      </c>
      <c r="F14555" s="151"/>
    </row>
    <row r="14556" spans="2:6" s="116" customFormat="1" ht="15.75" customHeight="1">
      <c r="B14556" s="276" t="s">
        <v>2047</v>
      </c>
      <c r="C14556" s="118" t="s">
        <v>322</v>
      </c>
      <c r="D14556" s="119" t="s">
        <v>2016</v>
      </c>
      <c r="E14556" s="243" t="s">
        <v>1953</v>
      </c>
      <c r="F14556" s="151"/>
    </row>
    <row r="14557" spans="2:6" s="116" customFormat="1" ht="15.75" customHeight="1">
      <c r="B14557" s="276" t="s">
        <v>2047</v>
      </c>
      <c r="C14557" s="118" t="s">
        <v>1154</v>
      </c>
      <c r="D14557" s="119" t="s">
        <v>1328</v>
      </c>
      <c r="E14557" s="243" t="s">
        <v>1971</v>
      </c>
      <c r="F14557" s="151"/>
    </row>
    <row r="14558" spans="2:6" s="116" customFormat="1" ht="15.75" customHeight="1">
      <c r="B14558" s="276" t="s">
        <v>2047</v>
      </c>
      <c r="C14558" s="118" t="s">
        <v>1154</v>
      </c>
      <c r="D14558" s="119" t="s">
        <v>1328</v>
      </c>
      <c r="E14558" s="243" t="s">
        <v>1971</v>
      </c>
      <c r="F14558" s="151"/>
    </row>
    <row r="14559" spans="2:6" s="116" customFormat="1" ht="15.75" customHeight="1">
      <c r="B14559" s="276" t="s">
        <v>2047</v>
      </c>
      <c r="C14559" s="118" t="s">
        <v>40</v>
      </c>
      <c r="D14559" s="119" t="s">
        <v>180</v>
      </c>
      <c r="E14559" s="243" t="s">
        <v>1971</v>
      </c>
      <c r="F14559" s="151"/>
    </row>
    <row r="14560" spans="2:6" s="116" customFormat="1" ht="15.75" customHeight="1">
      <c r="B14560" s="276" t="s">
        <v>2047</v>
      </c>
      <c r="C14560" s="118" t="s">
        <v>40</v>
      </c>
      <c r="D14560" s="119" t="s">
        <v>180</v>
      </c>
      <c r="E14560" s="243" t="s">
        <v>1971</v>
      </c>
      <c r="F14560" s="151"/>
    </row>
    <row r="14561" spans="2:6" s="116" customFormat="1" ht="15.75" customHeight="1">
      <c r="B14561" s="276" t="s">
        <v>2047</v>
      </c>
      <c r="C14561" s="118" t="s">
        <v>40</v>
      </c>
      <c r="D14561" s="119" t="s">
        <v>1328</v>
      </c>
      <c r="E14561" s="243" t="s">
        <v>1971</v>
      </c>
      <c r="F14561" s="151"/>
    </row>
    <row r="14562" spans="2:6" s="116" customFormat="1" ht="15.75" customHeight="1">
      <c r="B14562" s="276" t="s">
        <v>2047</v>
      </c>
      <c r="C14562" s="118" t="s">
        <v>28</v>
      </c>
      <c r="D14562" s="119" t="s">
        <v>549</v>
      </c>
      <c r="E14562" s="243" t="s">
        <v>1971</v>
      </c>
      <c r="F14562" s="151"/>
    </row>
    <row r="14563" spans="2:6" s="116" customFormat="1" ht="15.75" customHeight="1">
      <c r="B14563" s="276" t="s">
        <v>2047</v>
      </c>
      <c r="C14563" s="118" t="s">
        <v>28</v>
      </c>
      <c r="D14563" s="119" t="s">
        <v>2048</v>
      </c>
      <c r="E14563" s="243" t="s">
        <v>1971</v>
      </c>
      <c r="F14563" s="151"/>
    </row>
    <row r="14564" spans="2:6" s="116" customFormat="1" ht="15.75" customHeight="1">
      <c r="B14564" s="276" t="s">
        <v>2047</v>
      </c>
      <c r="C14564" s="118" t="s">
        <v>2</v>
      </c>
      <c r="D14564" s="119" t="s">
        <v>182</v>
      </c>
      <c r="E14564" s="243" t="s">
        <v>1971</v>
      </c>
      <c r="F14564" s="151"/>
    </row>
    <row r="14565" spans="2:6" s="116" customFormat="1" ht="15.75" customHeight="1">
      <c r="B14565" s="276" t="s">
        <v>2047</v>
      </c>
      <c r="C14565" s="118" t="s">
        <v>40</v>
      </c>
      <c r="D14565" s="119" t="s">
        <v>1328</v>
      </c>
      <c r="E14565" s="243" t="s">
        <v>1971</v>
      </c>
      <c r="F14565" s="151"/>
    </row>
    <row r="14566" spans="2:6" s="116" customFormat="1" ht="15.75" customHeight="1">
      <c r="B14566" s="276" t="s">
        <v>2050</v>
      </c>
      <c r="C14566" s="118" t="s">
        <v>155</v>
      </c>
      <c r="D14566" s="119" t="s">
        <v>156</v>
      </c>
      <c r="E14566" s="243" t="s">
        <v>1814</v>
      </c>
      <c r="F14566" s="151"/>
    </row>
    <row r="14567" spans="2:6" s="116" customFormat="1" ht="15.75" customHeight="1">
      <c r="B14567" s="276" t="s">
        <v>2050</v>
      </c>
      <c r="C14567" s="118" t="s">
        <v>18</v>
      </c>
      <c r="D14567" s="119" t="s">
        <v>1248</v>
      </c>
      <c r="E14567" s="243" t="s">
        <v>1814</v>
      </c>
      <c r="F14567" s="151"/>
    </row>
    <row r="14568" spans="2:6" s="116" customFormat="1" ht="15.75" customHeight="1">
      <c r="B14568" s="276" t="s">
        <v>2050</v>
      </c>
      <c r="C14568" s="118" t="s">
        <v>40</v>
      </c>
      <c r="D14568" s="119" t="s">
        <v>1349</v>
      </c>
      <c r="E14568" s="243" t="s">
        <v>1814</v>
      </c>
      <c r="F14568" s="151"/>
    </row>
    <row r="14569" spans="2:6" s="116" customFormat="1" ht="15.75" customHeight="1">
      <c r="B14569" s="276" t="s">
        <v>2050</v>
      </c>
      <c r="C14569" s="118" t="s">
        <v>40</v>
      </c>
      <c r="D14569" s="119" t="s">
        <v>180</v>
      </c>
      <c r="E14569" s="243" t="s">
        <v>1814</v>
      </c>
      <c r="F14569" s="151"/>
    </row>
    <row r="14570" spans="2:6" s="116" customFormat="1" ht="15.75" customHeight="1">
      <c r="B14570" s="276" t="s">
        <v>2050</v>
      </c>
      <c r="C14570" s="118" t="s">
        <v>28</v>
      </c>
      <c r="D14570" s="119" t="s">
        <v>2000</v>
      </c>
      <c r="E14570" s="243" t="s">
        <v>1814</v>
      </c>
      <c r="F14570" s="151"/>
    </row>
    <row r="14571" spans="2:6" s="116" customFormat="1" ht="15.75" customHeight="1">
      <c r="B14571" s="276" t="s">
        <v>2050</v>
      </c>
      <c r="C14571" s="118" t="s">
        <v>40</v>
      </c>
      <c r="D14571" s="119" t="s">
        <v>180</v>
      </c>
      <c r="E14571" s="243" t="s">
        <v>1814</v>
      </c>
      <c r="F14571" s="151"/>
    </row>
    <row r="14572" spans="2:6" s="116" customFormat="1" ht="15.75" customHeight="1">
      <c r="B14572" s="276" t="s">
        <v>2050</v>
      </c>
      <c r="C14572" s="118" t="s">
        <v>28</v>
      </c>
      <c r="D14572" s="119" t="s">
        <v>107</v>
      </c>
      <c r="E14572" s="243" t="s">
        <v>1814</v>
      </c>
      <c r="F14572" s="151"/>
    </row>
    <row r="14573" spans="2:6" s="116" customFormat="1" ht="15.75" customHeight="1">
      <c r="B14573" s="276" t="s">
        <v>2050</v>
      </c>
      <c r="C14573" s="118" t="s">
        <v>40</v>
      </c>
      <c r="D14573" s="119" t="s">
        <v>180</v>
      </c>
      <c r="E14573" s="243" t="s">
        <v>1814</v>
      </c>
      <c r="F14573" s="151"/>
    </row>
    <row r="14574" spans="2:6" s="116" customFormat="1" ht="15.75" customHeight="1">
      <c r="B14574" s="276" t="s">
        <v>2051</v>
      </c>
      <c r="C14574" s="118" t="s">
        <v>322</v>
      </c>
      <c r="D14574" s="119" t="s">
        <v>1796</v>
      </c>
      <c r="E14574" s="243" t="s">
        <v>1966</v>
      </c>
      <c r="F14574" s="151"/>
    </row>
    <row r="14575" spans="2:6" s="116" customFormat="1" ht="15.75" customHeight="1">
      <c r="B14575" s="276" t="s">
        <v>2051</v>
      </c>
      <c r="C14575" s="118" t="s">
        <v>322</v>
      </c>
      <c r="D14575" s="119" t="s">
        <v>1893</v>
      </c>
      <c r="E14575" s="243" t="s">
        <v>1966</v>
      </c>
      <c r="F14575" s="151"/>
    </row>
    <row r="14576" spans="2:6" s="116" customFormat="1" ht="15.75" customHeight="1">
      <c r="B14576" s="276" t="s">
        <v>2051</v>
      </c>
      <c r="C14576" s="118" t="s">
        <v>40</v>
      </c>
      <c r="D14576" s="119" t="s">
        <v>180</v>
      </c>
      <c r="E14576" s="243" t="s">
        <v>1966</v>
      </c>
      <c r="F14576" s="151"/>
    </row>
    <row r="14577" spans="2:6" s="116" customFormat="1" ht="15.75" customHeight="1">
      <c r="B14577" s="276" t="s">
        <v>2051</v>
      </c>
      <c r="C14577" s="118" t="s">
        <v>28</v>
      </c>
      <c r="D14577" s="119" t="s">
        <v>107</v>
      </c>
      <c r="E14577" s="243" t="s">
        <v>1966</v>
      </c>
      <c r="F14577" s="151"/>
    </row>
    <row r="14578" spans="2:6" s="116" customFormat="1" ht="15.75" customHeight="1">
      <c r="B14578" s="276" t="s">
        <v>2051</v>
      </c>
      <c r="C14578" s="118" t="s">
        <v>2</v>
      </c>
      <c r="D14578" s="119" t="s">
        <v>182</v>
      </c>
      <c r="E14578" s="243" t="s">
        <v>1966</v>
      </c>
      <c r="F14578" s="151"/>
    </row>
    <row r="14579" spans="2:6" s="116" customFormat="1" ht="15.75" customHeight="1">
      <c r="B14579" s="276" t="s">
        <v>2051</v>
      </c>
      <c r="C14579" s="118" t="s">
        <v>40</v>
      </c>
      <c r="D14579" s="119" t="s">
        <v>180</v>
      </c>
      <c r="E14579" s="243" t="s">
        <v>1966</v>
      </c>
      <c r="F14579" s="151"/>
    </row>
    <row r="14580" spans="2:6" s="116" customFormat="1" ht="15.75" customHeight="1">
      <c r="B14580" s="276" t="s">
        <v>2051</v>
      </c>
      <c r="C14580" s="118" t="s">
        <v>322</v>
      </c>
      <c r="D14580" s="119" t="s">
        <v>2052</v>
      </c>
      <c r="E14580" s="243" t="s">
        <v>1966</v>
      </c>
      <c r="F14580" s="151"/>
    </row>
    <row r="14581" spans="2:6" s="116" customFormat="1" ht="15.75" customHeight="1">
      <c r="B14581" s="276" t="s">
        <v>2051</v>
      </c>
      <c r="C14581" s="118" t="s">
        <v>28</v>
      </c>
      <c r="D14581" s="119" t="s">
        <v>107</v>
      </c>
      <c r="E14581" s="243" t="s">
        <v>1966</v>
      </c>
      <c r="F14581" s="151"/>
    </row>
    <row r="14582" spans="2:6" s="116" customFormat="1" ht="15.75" customHeight="1">
      <c r="B14582" s="276" t="s">
        <v>2051</v>
      </c>
      <c r="C14582" s="118" t="s">
        <v>184</v>
      </c>
      <c r="D14582" s="119" t="s">
        <v>2546</v>
      </c>
      <c r="E14582" s="243" t="s">
        <v>1966</v>
      </c>
      <c r="F14582" s="151"/>
    </row>
    <row r="14583" spans="2:6" s="116" customFormat="1" ht="15.75" customHeight="1">
      <c r="B14583" s="276" t="s">
        <v>2051</v>
      </c>
      <c r="C14583" s="118" t="s">
        <v>2</v>
      </c>
      <c r="D14583" s="119" t="s">
        <v>182</v>
      </c>
      <c r="E14583" s="243" t="s">
        <v>1966</v>
      </c>
      <c r="F14583" s="151"/>
    </row>
    <row r="14584" spans="2:6" s="116" customFormat="1" ht="15.75" customHeight="1">
      <c r="B14584" s="276" t="s">
        <v>2051</v>
      </c>
      <c r="C14584" s="118" t="s">
        <v>40</v>
      </c>
      <c r="D14584" s="119" t="s">
        <v>180</v>
      </c>
      <c r="E14584" s="243" t="s">
        <v>1953</v>
      </c>
      <c r="F14584" s="151"/>
    </row>
    <row r="14585" spans="2:6" s="116" customFormat="1" ht="15.75" customHeight="1">
      <c r="B14585" s="276" t="s">
        <v>2051</v>
      </c>
      <c r="C14585" s="118" t="s">
        <v>40</v>
      </c>
      <c r="D14585" s="119" t="s">
        <v>180</v>
      </c>
      <c r="E14585" s="243" t="s">
        <v>1953</v>
      </c>
      <c r="F14585" s="151"/>
    </row>
    <row r="14586" spans="2:6" s="116" customFormat="1" ht="15.75" customHeight="1">
      <c r="B14586" s="276" t="s">
        <v>2051</v>
      </c>
      <c r="C14586" s="118" t="s">
        <v>40</v>
      </c>
      <c r="D14586" s="119" t="s">
        <v>2053</v>
      </c>
      <c r="E14586" s="243" t="s">
        <v>1953</v>
      </c>
      <c r="F14586" s="151"/>
    </row>
    <row r="14587" spans="2:6" s="116" customFormat="1" ht="15.75" customHeight="1">
      <c r="B14587" s="276" t="s">
        <v>2051</v>
      </c>
      <c r="C14587" s="118" t="s">
        <v>28</v>
      </c>
      <c r="D14587" s="119" t="s">
        <v>30</v>
      </c>
      <c r="E14587" s="243" t="s">
        <v>1953</v>
      </c>
      <c r="F14587" s="151"/>
    </row>
    <row r="14588" spans="2:6" s="116" customFormat="1" ht="15.75" customHeight="1">
      <c r="B14588" s="276" t="s">
        <v>2051</v>
      </c>
      <c r="C14588" s="118" t="s">
        <v>2028</v>
      </c>
      <c r="D14588" s="119" t="s">
        <v>2575</v>
      </c>
      <c r="E14588" s="243" t="s">
        <v>1953</v>
      </c>
      <c r="F14588" s="151"/>
    </row>
    <row r="14589" spans="2:6" s="116" customFormat="1" ht="15.75" customHeight="1">
      <c r="B14589" s="276" t="s">
        <v>2051</v>
      </c>
      <c r="C14589" s="118" t="s">
        <v>40</v>
      </c>
      <c r="D14589" s="119" t="s">
        <v>43</v>
      </c>
      <c r="E14589" s="243" t="s">
        <v>1953</v>
      </c>
      <c r="F14589" s="151"/>
    </row>
    <row r="14590" spans="2:6" s="116" customFormat="1" ht="15.75" customHeight="1">
      <c r="B14590" s="276" t="s">
        <v>2051</v>
      </c>
      <c r="C14590" s="118" t="s">
        <v>1318</v>
      </c>
      <c r="D14590" s="119" t="s">
        <v>30</v>
      </c>
      <c r="E14590" s="243" t="s">
        <v>1953</v>
      </c>
      <c r="F14590" s="151"/>
    </row>
    <row r="14591" spans="2:6" s="116" customFormat="1" ht="15.75" customHeight="1">
      <c r="B14591" s="276" t="s">
        <v>2051</v>
      </c>
      <c r="C14591" s="118" t="s">
        <v>184</v>
      </c>
      <c r="D14591" s="119" t="s">
        <v>2569</v>
      </c>
      <c r="E14591" s="243" t="s">
        <v>1953</v>
      </c>
      <c r="F14591" s="151"/>
    </row>
    <row r="14592" spans="2:6" s="116" customFormat="1" ht="15.75" customHeight="1">
      <c r="B14592" s="276" t="s">
        <v>2051</v>
      </c>
      <c r="C14592" s="118" t="s">
        <v>186</v>
      </c>
      <c r="D14592" s="119" t="s">
        <v>1108</v>
      </c>
      <c r="E14592" s="243" t="s">
        <v>1953</v>
      </c>
      <c r="F14592" s="151"/>
    </row>
    <row r="14593" spans="2:6" s="116" customFormat="1" ht="15.75" customHeight="1">
      <c r="B14593" s="276" t="s">
        <v>2051</v>
      </c>
      <c r="C14593" s="118" t="s">
        <v>40</v>
      </c>
      <c r="D14593" s="119" t="s">
        <v>2054</v>
      </c>
      <c r="E14593" s="243" t="s">
        <v>1953</v>
      </c>
      <c r="F14593" s="151"/>
    </row>
    <row r="14594" spans="2:6" s="116" customFormat="1" ht="15.75" customHeight="1">
      <c r="B14594" s="276" t="s">
        <v>2051</v>
      </c>
      <c r="C14594" s="118" t="s">
        <v>2</v>
      </c>
      <c r="D14594" s="119" t="s">
        <v>182</v>
      </c>
      <c r="E14594" s="243" t="s">
        <v>1953</v>
      </c>
      <c r="F14594" s="151"/>
    </row>
    <row r="14595" spans="2:6" s="116" customFormat="1" ht="15.75" customHeight="1">
      <c r="B14595" s="276" t="s">
        <v>2055</v>
      </c>
      <c r="C14595" s="118" t="s">
        <v>28</v>
      </c>
      <c r="D14595" s="119" t="s">
        <v>30</v>
      </c>
      <c r="E14595" s="243" t="s">
        <v>1814</v>
      </c>
      <c r="F14595" s="151"/>
    </row>
    <row r="14596" spans="2:6" s="116" customFormat="1" ht="15.75" customHeight="1">
      <c r="B14596" s="276" t="s">
        <v>2055</v>
      </c>
      <c r="C14596" s="118" t="s">
        <v>40</v>
      </c>
      <c r="D14596" s="119" t="s">
        <v>180</v>
      </c>
      <c r="E14596" s="243" t="s">
        <v>1814</v>
      </c>
      <c r="F14596" s="151"/>
    </row>
    <row r="14597" spans="2:6" s="116" customFormat="1" ht="15.75" customHeight="1">
      <c r="B14597" s="276" t="s">
        <v>2055</v>
      </c>
      <c r="C14597" s="118" t="s">
        <v>40</v>
      </c>
      <c r="D14597" s="119" t="s">
        <v>1349</v>
      </c>
      <c r="E14597" s="243" t="s">
        <v>1814</v>
      </c>
      <c r="F14597" s="151"/>
    </row>
    <row r="14598" spans="2:6" s="116" customFormat="1" ht="15.75" customHeight="1">
      <c r="B14598" s="276" t="s">
        <v>2055</v>
      </c>
      <c r="C14598" s="118" t="s">
        <v>40</v>
      </c>
      <c r="D14598" s="119" t="s">
        <v>180</v>
      </c>
      <c r="E14598" s="243" t="s">
        <v>1814</v>
      </c>
      <c r="F14598" s="151"/>
    </row>
    <row r="14599" spans="2:6" s="116" customFormat="1" ht="15.75" customHeight="1">
      <c r="B14599" s="276" t="s">
        <v>2055</v>
      </c>
      <c r="C14599" s="118" t="s">
        <v>28</v>
      </c>
      <c r="D14599" s="119" t="s">
        <v>30</v>
      </c>
      <c r="E14599" s="243" t="s">
        <v>1814</v>
      </c>
      <c r="F14599" s="151"/>
    </row>
    <row r="14600" spans="2:6" s="116" customFormat="1" ht="15.75" customHeight="1">
      <c r="B14600" s="276" t="s">
        <v>2055</v>
      </c>
      <c r="C14600" s="118" t="s">
        <v>28</v>
      </c>
      <c r="D14600" s="119" t="s">
        <v>30</v>
      </c>
      <c r="E14600" s="243" t="s">
        <v>1814</v>
      </c>
      <c r="F14600" s="151"/>
    </row>
    <row r="14601" spans="2:6" s="116" customFormat="1" ht="15.75" customHeight="1">
      <c r="B14601" s="276" t="s">
        <v>2055</v>
      </c>
      <c r="C14601" s="118" t="s">
        <v>40</v>
      </c>
      <c r="D14601" s="119" t="s">
        <v>180</v>
      </c>
      <c r="E14601" s="243" t="s">
        <v>1814</v>
      </c>
      <c r="F14601" s="151"/>
    </row>
    <row r="14602" spans="2:6" s="116" customFormat="1" ht="15.75" customHeight="1">
      <c r="B14602" s="276" t="s">
        <v>2055</v>
      </c>
      <c r="C14602" s="118" t="s">
        <v>40</v>
      </c>
      <c r="D14602" s="119" t="s">
        <v>43</v>
      </c>
      <c r="E14602" s="243" t="s">
        <v>1814</v>
      </c>
      <c r="F14602" s="151"/>
    </row>
    <row r="14603" spans="2:6" s="116" customFormat="1" ht="15.75" customHeight="1">
      <c r="B14603" s="276" t="s">
        <v>2056</v>
      </c>
      <c r="C14603" s="118" t="s">
        <v>184</v>
      </c>
      <c r="D14603" s="119" t="s">
        <v>2544</v>
      </c>
      <c r="E14603" s="243" t="s">
        <v>1966</v>
      </c>
      <c r="F14603" s="151"/>
    </row>
    <row r="14604" spans="2:6" s="116" customFormat="1" ht="15.75" customHeight="1">
      <c r="B14604" s="276" t="s">
        <v>2056</v>
      </c>
      <c r="C14604" s="118" t="s">
        <v>184</v>
      </c>
      <c r="D14604" s="119" t="s">
        <v>2546</v>
      </c>
      <c r="E14604" s="243" t="s">
        <v>1966</v>
      </c>
      <c r="F14604" s="151"/>
    </row>
    <row r="14605" spans="2:6" s="116" customFormat="1" ht="15.75" customHeight="1">
      <c r="B14605" s="276" t="s">
        <v>2056</v>
      </c>
      <c r="C14605" s="118" t="s">
        <v>40</v>
      </c>
      <c r="D14605" s="119" t="s">
        <v>180</v>
      </c>
      <c r="E14605" s="243" t="s">
        <v>1966</v>
      </c>
      <c r="F14605" s="151"/>
    </row>
    <row r="14606" spans="2:6" s="116" customFormat="1" ht="15.75" customHeight="1">
      <c r="B14606" s="276" t="s">
        <v>2056</v>
      </c>
      <c r="C14606" s="118" t="s">
        <v>322</v>
      </c>
      <c r="D14606" s="119" t="s">
        <v>1893</v>
      </c>
      <c r="E14606" s="243" t="s">
        <v>1966</v>
      </c>
      <c r="F14606" s="151"/>
    </row>
    <row r="14607" spans="2:6" s="116" customFormat="1" ht="15.75" customHeight="1">
      <c r="B14607" s="276" t="s">
        <v>2056</v>
      </c>
      <c r="C14607" s="118" t="s">
        <v>40</v>
      </c>
      <c r="D14607" s="119" t="s">
        <v>180</v>
      </c>
      <c r="E14607" s="243" t="s">
        <v>1966</v>
      </c>
      <c r="F14607" s="151"/>
    </row>
    <row r="14608" spans="2:6" s="116" customFormat="1" ht="15.75" customHeight="1">
      <c r="B14608" s="276" t="s">
        <v>2056</v>
      </c>
      <c r="C14608" s="118" t="s">
        <v>40</v>
      </c>
      <c r="D14608" s="119" t="s">
        <v>2057</v>
      </c>
      <c r="E14608" s="243" t="s">
        <v>1966</v>
      </c>
      <c r="F14608" s="151"/>
    </row>
    <row r="14609" spans="2:6" s="116" customFormat="1" ht="15.75" customHeight="1">
      <c r="B14609" s="276" t="s">
        <v>2056</v>
      </c>
      <c r="C14609" s="118" t="s">
        <v>28</v>
      </c>
      <c r="D14609" s="119" t="s">
        <v>107</v>
      </c>
      <c r="E14609" s="243" t="s">
        <v>1966</v>
      </c>
      <c r="F14609" s="151"/>
    </row>
    <row r="14610" spans="2:6" s="116" customFormat="1" ht="15.75" customHeight="1">
      <c r="B14610" s="276" t="s">
        <v>2056</v>
      </c>
      <c r="C14610" s="118" t="s">
        <v>184</v>
      </c>
      <c r="D14610" s="119" t="s">
        <v>2546</v>
      </c>
      <c r="E14610" s="243" t="s">
        <v>1966</v>
      </c>
      <c r="F14610" s="151"/>
    </row>
    <row r="14611" spans="2:6" s="116" customFormat="1" ht="15.75" customHeight="1">
      <c r="B14611" s="276" t="s">
        <v>2056</v>
      </c>
      <c r="C14611" s="118" t="s">
        <v>2</v>
      </c>
      <c r="D14611" s="119" t="s">
        <v>182</v>
      </c>
      <c r="E14611" s="243" t="s">
        <v>1953</v>
      </c>
      <c r="F14611" s="151"/>
    </row>
    <row r="14612" spans="2:6" s="116" customFormat="1" ht="15.75" customHeight="1">
      <c r="B14612" s="276" t="s">
        <v>2056</v>
      </c>
      <c r="C14612" s="118" t="s">
        <v>40</v>
      </c>
      <c r="D14612" s="119" t="s">
        <v>43</v>
      </c>
      <c r="E14612" s="243" t="s">
        <v>1953</v>
      </c>
      <c r="F14612" s="151"/>
    </row>
    <row r="14613" spans="2:6" s="116" customFormat="1" ht="15.75" customHeight="1">
      <c r="B14613" s="276" t="s">
        <v>2056</v>
      </c>
      <c r="C14613" s="118" t="s">
        <v>40</v>
      </c>
      <c r="D14613" s="119" t="s">
        <v>1921</v>
      </c>
      <c r="E14613" s="243" t="s">
        <v>1953</v>
      </c>
      <c r="F14613" s="151"/>
    </row>
    <row r="14614" spans="2:6" s="116" customFormat="1" ht="15.75" customHeight="1">
      <c r="B14614" s="276" t="s">
        <v>2056</v>
      </c>
      <c r="C14614" s="118" t="s">
        <v>40</v>
      </c>
      <c r="D14614" s="119" t="s">
        <v>2054</v>
      </c>
      <c r="E14614" s="243" t="s">
        <v>1953</v>
      </c>
      <c r="F14614" s="151"/>
    </row>
    <row r="14615" spans="2:6" s="116" customFormat="1" ht="15.75" customHeight="1">
      <c r="B14615" s="276" t="s">
        <v>2056</v>
      </c>
      <c r="C14615" s="118" t="s">
        <v>40</v>
      </c>
      <c r="D14615" s="119" t="s">
        <v>2054</v>
      </c>
      <c r="E14615" s="243" t="s">
        <v>1953</v>
      </c>
      <c r="F14615" s="151"/>
    </row>
    <row r="14616" spans="2:6" s="116" customFormat="1" ht="15.75" customHeight="1">
      <c r="B14616" s="276" t="s">
        <v>2056</v>
      </c>
      <c r="C14616" s="118" t="s">
        <v>40</v>
      </c>
      <c r="D14616" s="119" t="s">
        <v>2054</v>
      </c>
      <c r="E14616" s="243" t="s">
        <v>1953</v>
      </c>
      <c r="F14616" s="151"/>
    </row>
    <row r="14617" spans="2:6" s="116" customFormat="1" ht="15.75" customHeight="1">
      <c r="B14617" s="276" t="s">
        <v>2056</v>
      </c>
      <c r="C14617" s="118" t="s">
        <v>28</v>
      </c>
      <c r="D14617" s="119" t="s">
        <v>107</v>
      </c>
      <c r="E14617" s="243" t="s">
        <v>1953</v>
      </c>
      <c r="F14617" s="151"/>
    </row>
    <row r="14618" spans="2:6" s="116" customFormat="1" ht="15.75" customHeight="1">
      <c r="B14618" s="276" t="s">
        <v>2056</v>
      </c>
      <c r="C14618" s="118" t="s">
        <v>28</v>
      </c>
      <c r="D14618" s="119" t="s">
        <v>850</v>
      </c>
      <c r="E14618" s="243" t="s">
        <v>1953</v>
      </c>
      <c r="F14618" s="151"/>
    </row>
    <row r="14619" spans="2:6" s="116" customFormat="1" ht="15.75" customHeight="1">
      <c r="B14619" s="276" t="s">
        <v>2056</v>
      </c>
      <c r="C14619" s="118" t="s">
        <v>28</v>
      </c>
      <c r="D14619" s="119" t="s">
        <v>850</v>
      </c>
      <c r="E14619" s="243" t="s">
        <v>1953</v>
      </c>
      <c r="F14619" s="151"/>
    </row>
    <row r="14620" spans="2:6" s="116" customFormat="1" ht="15.75" customHeight="1">
      <c r="B14620" s="276" t="s">
        <v>2056</v>
      </c>
      <c r="C14620" s="118" t="s">
        <v>40</v>
      </c>
      <c r="D14620" s="119" t="s">
        <v>1921</v>
      </c>
      <c r="E14620" s="243" t="s">
        <v>1953</v>
      </c>
      <c r="F14620" s="151"/>
    </row>
    <row r="14621" spans="2:6" s="116" customFormat="1" ht="15.75" customHeight="1">
      <c r="B14621" s="276" t="s">
        <v>2056</v>
      </c>
      <c r="C14621" s="118" t="s">
        <v>28</v>
      </c>
      <c r="D14621" s="119" t="s">
        <v>107</v>
      </c>
      <c r="E14621" s="243" t="s">
        <v>1953</v>
      </c>
      <c r="F14621" s="151"/>
    </row>
    <row r="14622" spans="2:6" s="116" customFormat="1" ht="15.75" customHeight="1">
      <c r="B14622" s="276" t="s">
        <v>2056</v>
      </c>
      <c r="C14622" s="118" t="s">
        <v>184</v>
      </c>
      <c r="D14622" s="119" t="s">
        <v>2569</v>
      </c>
      <c r="E14622" s="243" t="s">
        <v>1953</v>
      </c>
      <c r="F14622" s="151"/>
    </row>
    <row r="14623" spans="2:6" s="116" customFormat="1" ht="15.75" customHeight="1">
      <c r="B14623" s="276" t="s">
        <v>2058</v>
      </c>
      <c r="C14623" s="118" t="s">
        <v>40</v>
      </c>
      <c r="D14623" s="119" t="s">
        <v>180</v>
      </c>
      <c r="E14623" s="243" t="s">
        <v>2059</v>
      </c>
      <c r="F14623" s="151"/>
    </row>
    <row r="14624" spans="2:6" s="116" customFormat="1" ht="15.75" customHeight="1">
      <c r="B14624" s="276" t="s">
        <v>2058</v>
      </c>
      <c r="C14624" s="118" t="s">
        <v>40</v>
      </c>
      <c r="D14624" s="119" t="s">
        <v>180</v>
      </c>
      <c r="E14624" s="243" t="s">
        <v>2059</v>
      </c>
      <c r="F14624" s="151"/>
    </row>
    <row r="14625" spans="2:6" s="116" customFormat="1" ht="15.75" customHeight="1">
      <c r="B14625" s="276" t="s">
        <v>2058</v>
      </c>
      <c r="C14625" s="118" t="s">
        <v>40</v>
      </c>
      <c r="D14625" s="119" t="s">
        <v>1111</v>
      </c>
      <c r="E14625" s="243" t="s">
        <v>2059</v>
      </c>
      <c r="F14625" s="151"/>
    </row>
    <row r="14626" spans="2:6" s="116" customFormat="1" ht="15.75" customHeight="1">
      <c r="B14626" s="276" t="s">
        <v>2058</v>
      </c>
      <c r="C14626" s="118" t="s">
        <v>40</v>
      </c>
      <c r="D14626" s="119" t="s">
        <v>180</v>
      </c>
      <c r="E14626" s="243" t="s">
        <v>2059</v>
      </c>
      <c r="F14626" s="151"/>
    </row>
    <row r="14627" spans="2:6" s="116" customFormat="1" ht="15.75" customHeight="1">
      <c r="B14627" s="276" t="s">
        <v>2058</v>
      </c>
      <c r="C14627" s="118" t="s">
        <v>40</v>
      </c>
      <c r="D14627" s="119" t="s">
        <v>180</v>
      </c>
      <c r="E14627" s="243" t="s">
        <v>2059</v>
      </c>
      <c r="F14627" s="151"/>
    </row>
    <row r="14628" spans="2:6" s="116" customFormat="1" ht="15.75" customHeight="1">
      <c r="B14628" s="276" t="s">
        <v>2058</v>
      </c>
      <c r="C14628" s="118" t="s">
        <v>40</v>
      </c>
      <c r="D14628" s="119" t="s">
        <v>1349</v>
      </c>
      <c r="E14628" s="243" t="s">
        <v>2059</v>
      </c>
      <c r="F14628" s="151"/>
    </row>
    <row r="14629" spans="2:6" s="116" customFormat="1" ht="15.75" customHeight="1">
      <c r="B14629" s="276" t="s">
        <v>2058</v>
      </c>
      <c r="C14629" s="118" t="s">
        <v>40</v>
      </c>
      <c r="D14629" s="119" t="s">
        <v>1349</v>
      </c>
      <c r="E14629" s="243" t="s">
        <v>2059</v>
      </c>
      <c r="F14629" s="151"/>
    </row>
    <row r="14630" spans="2:6" s="116" customFormat="1" ht="15.75" customHeight="1">
      <c r="B14630" s="276" t="s">
        <v>2058</v>
      </c>
      <c r="C14630" s="118" t="s">
        <v>40</v>
      </c>
      <c r="D14630" s="119" t="s">
        <v>180</v>
      </c>
      <c r="E14630" s="243" t="s">
        <v>2059</v>
      </c>
      <c r="F14630" s="151"/>
    </row>
    <row r="14631" spans="2:6" s="116" customFormat="1" ht="15.75" customHeight="1">
      <c r="B14631" s="276" t="s">
        <v>2058</v>
      </c>
      <c r="C14631" s="118" t="s">
        <v>28</v>
      </c>
      <c r="D14631" s="119" t="s">
        <v>107</v>
      </c>
      <c r="E14631" s="243" t="s">
        <v>2059</v>
      </c>
      <c r="F14631" s="151"/>
    </row>
    <row r="14632" spans="2:6" s="116" customFormat="1" ht="15.75" customHeight="1">
      <c r="B14632" s="276" t="s">
        <v>2058</v>
      </c>
      <c r="C14632" s="118" t="s">
        <v>1154</v>
      </c>
      <c r="D14632" s="119" t="s">
        <v>43</v>
      </c>
      <c r="E14632" s="243" t="s">
        <v>2023</v>
      </c>
      <c r="F14632" s="151"/>
    </row>
    <row r="14633" spans="2:6" s="116" customFormat="1" ht="15.75" customHeight="1">
      <c r="B14633" s="276" t="s">
        <v>2058</v>
      </c>
      <c r="C14633" s="118" t="s">
        <v>1154</v>
      </c>
      <c r="D14633" s="119" t="s">
        <v>2057</v>
      </c>
      <c r="E14633" s="243" t="s">
        <v>2023</v>
      </c>
      <c r="F14633" s="151"/>
    </row>
    <row r="14634" spans="2:6" s="116" customFormat="1" ht="15.75" customHeight="1">
      <c r="B14634" s="276" t="s">
        <v>2058</v>
      </c>
      <c r="C14634" s="118" t="s">
        <v>40</v>
      </c>
      <c r="D14634" s="119" t="s">
        <v>180</v>
      </c>
      <c r="E14634" s="243" t="s">
        <v>2023</v>
      </c>
      <c r="F14634" s="151"/>
    </row>
    <row r="14635" spans="2:6" s="116" customFormat="1" ht="15.75" customHeight="1">
      <c r="B14635" s="276" t="s">
        <v>2058</v>
      </c>
      <c r="C14635" s="118" t="s">
        <v>40</v>
      </c>
      <c r="D14635" s="119" t="s">
        <v>180</v>
      </c>
      <c r="E14635" s="243" t="s">
        <v>2023</v>
      </c>
      <c r="F14635" s="151"/>
    </row>
    <row r="14636" spans="2:6" s="116" customFormat="1" ht="15.75" customHeight="1">
      <c r="B14636" s="276" t="s">
        <v>2058</v>
      </c>
      <c r="C14636" s="118" t="s">
        <v>40</v>
      </c>
      <c r="D14636" s="119" t="s">
        <v>2060</v>
      </c>
      <c r="E14636" s="243" t="s">
        <v>2023</v>
      </c>
      <c r="F14636" s="151"/>
    </row>
    <row r="14637" spans="2:6" s="116" customFormat="1" ht="15.75" customHeight="1">
      <c r="B14637" s="276" t="s">
        <v>2058</v>
      </c>
      <c r="C14637" s="118" t="s">
        <v>28</v>
      </c>
      <c r="D14637" s="119" t="s">
        <v>549</v>
      </c>
      <c r="E14637" s="243" t="s">
        <v>2023</v>
      </c>
      <c r="F14637" s="151"/>
    </row>
    <row r="14638" spans="2:6" s="116" customFormat="1" ht="15.75" customHeight="1">
      <c r="B14638" s="276" t="s">
        <v>2058</v>
      </c>
      <c r="C14638" s="118" t="s">
        <v>184</v>
      </c>
      <c r="D14638" s="119" t="s">
        <v>184</v>
      </c>
      <c r="E14638" s="243" t="s">
        <v>2023</v>
      </c>
      <c r="F14638" s="151"/>
    </row>
    <row r="14639" spans="2:6" s="116" customFormat="1" ht="15.75" customHeight="1">
      <c r="B14639" s="276" t="s">
        <v>2058</v>
      </c>
      <c r="C14639" s="118" t="s">
        <v>322</v>
      </c>
      <c r="D14639" s="119" t="s">
        <v>1871</v>
      </c>
      <c r="E14639" s="243" t="s">
        <v>2023</v>
      </c>
      <c r="F14639" s="151"/>
    </row>
    <row r="14640" spans="2:6" s="116" customFormat="1" ht="15.75" customHeight="1">
      <c r="B14640" s="276" t="s">
        <v>2058</v>
      </c>
      <c r="C14640" s="118" t="s">
        <v>322</v>
      </c>
      <c r="D14640" s="119" t="s">
        <v>1796</v>
      </c>
      <c r="E14640" s="243" t="s">
        <v>2023</v>
      </c>
      <c r="F14640" s="151"/>
    </row>
    <row r="14641" spans="2:6" s="116" customFormat="1" ht="15.75" customHeight="1">
      <c r="B14641" s="276" t="s">
        <v>2058</v>
      </c>
      <c r="C14641" s="118" t="s">
        <v>40</v>
      </c>
      <c r="D14641" s="119" t="s">
        <v>180</v>
      </c>
      <c r="E14641" s="243" t="s">
        <v>2023</v>
      </c>
      <c r="F14641" s="151"/>
    </row>
    <row r="14642" spans="2:6" s="116" customFormat="1" ht="15.75" customHeight="1">
      <c r="B14642" s="276" t="s">
        <v>2058</v>
      </c>
      <c r="C14642" s="118" t="s">
        <v>322</v>
      </c>
      <c r="D14642" s="119" t="s">
        <v>1796</v>
      </c>
      <c r="E14642" s="243" t="s">
        <v>2023</v>
      </c>
      <c r="F14642" s="151"/>
    </row>
    <row r="14643" spans="2:6" s="116" customFormat="1" ht="15.75" customHeight="1">
      <c r="B14643" s="276" t="s">
        <v>2061</v>
      </c>
      <c r="C14643" s="118" t="s">
        <v>40</v>
      </c>
      <c r="D14643" s="119" t="s">
        <v>180</v>
      </c>
      <c r="E14643" s="243" t="s">
        <v>1814</v>
      </c>
      <c r="F14643" s="151"/>
    </row>
    <row r="14644" spans="2:6" s="116" customFormat="1" ht="15.75" customHeight="1">
      <c r="B14644" s="276" t="s">
        <v>2061</v>
      </c>
      <c r="C14644" s="118" t="s">
        <v>40</v>
      </c>
      <c r="D14644" s="119" t="s">
        <v>1349</v>
      </c>
      <c r="E14644" s="243" t="s">
        <v>1814</v>
      </c>
      <c r="F14644" s="151"/>
    </row>
    <row r="14645" spans="2:6" s="116" customFormat="1" ht="15.75" customHeight="1">
      <c r="B14645" s="276" t="s">
        <v>2061</v>
      </c>
      <c r="C14645" s="118" t="s">
        <v>40</v>
      </c>
      <c r="D14645" s="119" t="s">
        <v>180</v>
      </c>
      <c r="E14645" s="243" t="s">
        <v>1814</v>
      </c>
      <c r="F14645" s="151"/>
    </row>
    <row r="14646" spans="2:6" s="116" customFormat="1" ht="15.75" customHeight="1">
      <c r="B14646" s="276" t="s">
        <v>2061</v>
      </c>
      <c r="C14646" s="118" t="s">
        <v>40</v>
      </c>
      <c r="D14646" s="119" t="s">
        <v>2062</v>
      </c>
      <c r="E14646" s="243" t="s">
        <v>1814</v>
      </c>
      <c r="F14646" s="151"/>
    </row>
    <row r="14647" spans="2:6" s="116" customFormat="1" ht="15.75" customHeight="1">
      <c r="B14647" s="276" t="s">
        <v>2061</v>
      </c>
      <c r="C14647" s="118" t="s">
        <v>2</v>
      </c>
      <c r="D14647" s="119" t="s">
        <v>182</v>
      </c>
      <c r="E14647" s="243" t="s">
        <v>1814</v>
      </c>
      <c r="F14647" s="151"/>
    </row>
    <row r="14648" spans="2:6" s="116" customFormat="1" ht="15.75" customHeight="1">
      <c r="B14648" s="276" t="s">
        <v>2061</v>
      </c>
      <c r="C14648" s="118" t="s">
        <v>28</v>
      </c>
      <c r="D14648" s="119" t="s">
        <v>107</v>
      </c>
      <c r="E14648" s="243" t="s">
        <v>1814</v>
      </c>
      <c r="F14648" s="151"/>
    </row>
    <row r="14649" spans="2:6" s="116" customFormat="1" ht="15.75" customHeight="1">
      <c r="B14649" s="276" t="s">
        <v>2061</v>
      </c>
      <c r="C14649" s="118" t="s">
        <v>40</v>
      </c>
      <c r="D14649" s="119" t="s">
        <v>180</v>
      </c>
      <c r="E14649" s="243" t="s">
        <v>1814</v>
      </c>
      <c r="F14649" s="151"/>
    </row>
    <row r="14650" spans="2:6" s="116" customFormat="1" ht="15.75" customHeight="1">
      <c r="B14650" s="276" t="s">
        <v>2061</v>
      </c>
      <c r="C14650" s="118" t="s">
        <v>40</v>
      </c>
      <c r="D14650" s="119" t="s">
        <v>180</v>
      </c>
      <c r="E14650" s="243" t="s">
        <v>1953</v>
      </c>
      <c r="F14650" s="151"/>
    </row>
    <row r="14651" spans="2:6" s="116" customFormat="1" ht="15.75" customHeight="1">
      <c r="B14651" s="276" t="s">
        <v>2061</v>
      </c>
      <c r="C14651" s="118" t="s">
        <v>40</v>
      </c>
      <c r="D14651" s="119" t="s">
        <v>180</v>
      </c>
      <c r="E14651" s="243" t="s">
        <v>1953</v>
      </c>
      <c r="F14651" s="151"/>
    </row>
    <row r="14652" spans="2:6" s="116" customFormat="1" ht="15.75" customHeight="1">
      <c r="B14652" s="276" t="s">
        <v>2061</v>
      </c>
      <c r="C14652" s="118" t="s">
        <v>322</v>
      </c>
      <c r="D14652" s="119" t="s">
        <v>2016</v>
      </c>
      <c r="E14652" s="243" t="s">
        <v>1953</v>
      </c>
      <c r="F14652" s="151"/>
    </row>
    <row r="14653" spans="2:6" s="116" customFormat="1" ht="15.75" customHeight="1">
      <c r="B14653" s="276" t="s">
        <v>2061</v>
      </c>
      <c r="C14653" s="118" t="s">
        <v>40</v>
      </c>
      <c r="D14653" s="119" t="s">
        <v>180</v>
      </c>
      <c r="E14653" s="243" t="s">
        <v>1953</v>
      </c>
      <c r="F14653" s="151"/>
    </row>
    <row r="14654" spans="2:6" s="116" customFormat="1" ht="15.75" customHeight="1">
      <c r="B14654" s="276" t="s">
        <v>2061</v>
      </c>
      <c r="C14654" s="118" t="s">
        <v>40</v>
      </c>
      <c r="D14654" s="119" t="s">
        <v>43</v>
      </c>
      <c r="E14654" s="243" t="s">
        <v>1953</v>
      </c>
      <c r="F14654" s="151"/>
    </row>
    <row r="14655" spans="2:6" s="116" customFormat="1" ht="15.75" customHeight="1">
      <c r="B14655" s="276" t="s">
        <v>2061</v>
      </c>
      <c r="C14655" s="118" t="s">
        <v>40</v>
      </c>
      <c r="D14655" s="119" t="s">
        <v>43</v>
      </c>
      <c r="E14655" s="243" t="s">
        <v>1953</v>
      </c>
      <c r="F14655" s="151"/>
    </row>
    <row r="14656" spans="2:6" s="116" customFormat="1" ht="15.75" customHeight="1">
      <c r="B14656" s="276" t="s">
        <v>2061</v>
      </c>
      <c r="C14656" s="118" t="s">
        <v>392</v>
      </c>
      <c r="D14656" s="119" t="s">
        <v>2063</v>
      </c>
      <c r="E14656" s="243" t="s">
        <v>1953</v>
      </c>
      <c r="F14656" s="151"/>
    </row>
    <row r="14657" spans="2:6" s="116" customFormat="1" ht="15.75" customHeight="1">
      <c r="B14657" s="276" t="s">
        <v>2061</v>
      </c>
      <c r="C14657" s="118" t="s">
        <v>322</v>
      </c>
      <c r="D14657" s="119" t="s">
        <v>1796</v>
      </c>
      <c r="E14657" s="243" t="s">
        <v>1953</v>
      </c>
      <c r="F14657" s="151"/>
    </row>
    <row r="14658" spans="2:6" s="116" customFormat="1" ht="15.75" customHeight="1">
      <c r="B14658" s="276" t="s">
        <v>2061</v>
      </c>
      <c r="C14658" s="118" t="s">
        <v>40</v>
      </c>
      <c r="D14658" s="119" t="s">
        <v>2054</v>
      </c>
      <c r="E14658" s="243" t="s">
        <v>1953</v>
      </c>
      <c r="F14658" s="151"/>
    </row>
    <row r="14659" spans="2:6" s="116" customFormat="1" ht="15.75" customHeight="1">
      <c r="B14659" s="276" t="s">
        <v>2061</v>
      </c>
      <c r="C14659" s="118" t="s">
        <v>28</v>
      </c>
      <c r="D14659" s="119" t="s">
        <v>181</v>
      </c>
      <c r="E14659" s="243" t="s">
        <v>1953</v>
      </c>
      <c r="F14659" s="151"/>
    </row>
    <row r="14660" spans="2:6" s="116" customFormat="1" ht="15.75" customHeight="1">
      <c r="B14660" s="276" t="s">
        <v>2061</v>
      </c>
      <c r="C14660" s="118" t="s">
        <v>2515</v>
      </c>
      <c r="D14660" s="118" t="s">
        <v>1272</v>
      </c>
      <c r="E14660" s="243" t="s">
        <v>1953</v>
      </c>
      <c r="F14660" s="151"/>
    </row>
    <row r="14661" spans="2:6" s="116" customFormat="1" ht="15.75" customHeight="1">
      <c r="B14661" s="276" t="s">
        <v>2061</v>
      </c>
      <c r="C14661" s="118" t="s">
        <v>40</v>
      </c>
      <c r="D14661" s="119" t="s">
        <v>2054</v>
      </c>
      <c r="E14661" s="243" t="s">
        <v>1953</v>
      </c>
      <c r="F14661" s="151"/>
    </row>
    <row r="14662" spans="2:6" s="116" customFormat="1" ht="15.75" customHeight="1">
      <c r="B14662" s="276" t="s">
        <v>2061</v>
      </c>
      <c r="C14662" s="118" t="s">
        <v>40</v>
      </c>
      <c r="D14662" s="119" t="s">
        <v>43</v>
      </c>
      <c r="E14662" s="243" t="s">
        <v>1953</v>
      </c>
      <c r="F14662" s="151"/>
    </row>
    <row r="14663" spans="2:6" s="116" customFormat="1" ht="15.75" customHeight="1">
      <c r="B14663" s="276" t="s">
        <v>2061</v>
      </c>
      <c r="C14663" s="118" t="s">
        <v>2</v>
      </c>
      <c r="D14663" s="119" t="s">
        <v>182</v>
      </c>
      <c r="E14663" s="243" t="s">
        <v>1953</v>
      </c>
      <c r="F14663" s="151"/>
    </row>
    <row r="14664" spans="2:6" s="116" customFormat="1" ht="15.75" customHeight="1">
      <c r="B14664" s="276" t="s">
        <v>2061</v>
      </c>
      <c r="C14664" s="118" t="s">
        <v>28</v>
      </c>
      <c r="D14664" s="119" t="s">
        <v>107</v>
      </c>
      <c r="E14664" s="243" t="s">
        <v>1966</v>
      </c>
      <c r="F14664" s="151"/>
    </row>
    <row r="14665" spans="2:6" s="116" customFormat="1" ht="15.75" customHeight="1">
      <c r="B14665" s="276" t="s">
        <v>2061</v>
      </c>
      <c r="C14665" s="118" t="s">
        <v>40</v>
      </c>
      <c r="D14665" s="119" t="s">
        <v>1359</v>
      </c>
      <c r="E14665" s="243" t="s">
        <v>1966</v>
      </c>
      <c r="F14665" s="151"/>
    </row>
    <row r="14666" spans="2:6" s="116" customFormat="1" ht="15.75" customHeight="1">
      <c r="B14666" s="276" t="s">
        <v>2061</v>
      </c>
      <c r="C14666" s="118" t="s">
        <v>40</v>
      </c>
      <c r="D14666" s="119" t="s">
        <v>180</v>
      </c>
      <c r="E14666" s="243" t="s">
        <v>1966</v>
      </c>
      <c r="F14666" s="151"/>
    </row>
    <row r="14667" spans="2:6" s="116" customFormat="1" ht="15.75" customHeight="1">
      <c r="B14667" s="276" t="s">
        <v>2061</v>
      </c>
      <c r="C14667" s="118" t="s">
        <v>2</v>
      </c>
      <c r="D14667" s="119" t="s">
        <v>182</v>
      </c>
      <c r="E14667" s="243" t="s">
        <v>1966</v>
      </c>
      <c r="F14667" s="151"/>
    </row>
    <row r="14668" spans="2:6" s="116" customFormat="1" ht="15.75" customHeight="1">
      <c r="B14668" s="276" t="s">
        <v>2061</v>
      </c>
      <c r="C14668" s="118" t="s">
        <v>28</v>
      </c>
      <c r="D14668" s="119" t="s">
        <v>107</v>
      </c>
      <c r="E14668" s="243" t="s">
        <v>1966</v>
      </c>
      <c r="F14668" s="151"/>
    </row>
    <row r="14669" spans="2:6" s="116" customFormat="1" ht="15.75" customHeight="1">
      <c r="B14669" s="276" t="s">
        <v>2061</v>
      </c>
      <c r="C14669" s="118" t="s">
        <v>322</v>
      </c>
      <c r="D14669" s="119" t="s">
        <v>2001</v>
      </c>
      <c r="E14669" s="243" t="s">
        <v>1966</v>
      </c>
      <c r="F14669" s="151"/>
    </row>
    <row r="14670" spans="2:6" s="116" customFormat="1" ht="15.75" customHeight="1">
      <c r="B14670" s="276" t="s">
        <v>2061</v>
      </c>
      <c r="C14670" s="118" t="s">
        <v>40</v>
      </c>
      <c r="D14670" s="119" t="s">
        <v>180</v>
      </c>
      <c r="E14670" s="243" t="s">
        <v>1966</v>
      </c>
      <c r="F14670" s="151"/>
    </row>
    <row r="14671" spans="2:6" s="116" customFormat="1" ht="15.75" customHeight="1">
      <c r="B14671" s="276" t="s">
        <v>2061</v>
      </c>
      <c r="C14671" s="118" t="s">
        <v>2</v>
      </c>
      <c r="D14671" s="119" t="s">
        <v>182</v>
      </c>
      <c r="E14671" s="243" t="s">
        <v>1966</v>
      </c>
      <c r="F14671" s="151"/>
    </row>
    <row r="14672" spans="2:6" s="116" customFormat="1" ht="15.75" customHeight="1">
      <c r="B14672" s="276" t="s">
        <v>2061</v>
      </c>
      <c r="C14672" s="118" t="s">
        <v>28</v>
      </c>
      <c r="D14672" s="119" t="s">
        <v>107</v>
      </c>
      <c r="E14672" s="243" t="s">
        <v>1966</v>
      </c>
      <c r="F14672" s="151"/>
    </row>
    <row r="14673" spans="2:6" s="116" customFormat="1" ht="15.75" customHeight="1">
      <c r="B14673" s="276" t="s">
        <v>2064</v>
      </c>
      <c r="C14673" s="118" t="s">
        <v>322</v>
      </c>
      <c r="D14673" s="119" t="s">
        <v>1837</v>
      </c>
      <c r="E14673" s="243" t="s">
        <v>1814</v>
      </c>
      <c r="F14673" s="151"/>
    </row>
    <row r="14674" spans="2:6" s="116" customFormat="1" ht="15.75" customHeight="1">
      <c r="B14674" s="276" t="s">
        <v>2064</v>
      </c>
      <c r="C14674" s="118" t="s">
        <v>40</v>
      </c>
      <c r="D14674" s="119" t="s">
        <v>180</v>
      </c>
      <c r="E14674" s="243" t="s">
        <v>1814</v>
      </c>
      <c r="F14674" s="151"/>
    </row>
    <row r="14675" spans="2:6" s="116" customFormat="1" ht="15.75" customHeight="1">
      <c r="B14675" s="276" t="s">
        <v>2064</v>
      </c>
      <c r="C14675" s="118" t="s">
        <v>40</v>
      </c>
      <c r="D14675" s="119" t="s">
        <v>43</v>
      </c>
      <c r="E14675" s="243" t="s">
        <v>1814</v>
      </c>
      <c r="F14675" s="151"/>
    </row>
    <row r="14676" spans="2:6" s="116" customFormat="1" ht="15.75" customHeight="1">
      <c r="B14676" s="276" t="s">
        <v>2064</v>
      </c>
      <c r="C14676" s="118" t="s">
        <v>40</v>
      </c>
      <c r="D14676" s="119" t="s">
        <v>180</v>
      </c>
      <c r="E14676" s="243" t="s">
        <v>1814</v>
      </c>
      <c r="F14676" s="151"/>
    </row>
    <row r="14677" spans="2:6" s="116" customFormat="1" ht="15.75" customHeight="1">
      <c r="B14677" s="276" t="s">
        <v>2064</v>
      </c>
      <c r="C14677" s="118" t="s">
        <v>40</v>
      </c>
      <c r="D14677" s="119" t="s">
        <v>945</v>
      </c>
      <c r="E14677" s="243" t="s">
        <v>1814</v>
      </c>
      <c r="F14677" s="151"/>
    </row>
    <row r="14678" spans="2:6" s="116" customFormat="1" ht="15.75" customHeight="1">
      <c r="B14678" s="276" t="s">
        <v>2064</v>
      </c>
      <c r="C14678" s="118" t="s">
        <v>28</v>
      </c>
      <c r="D14678" s="119" t="s">
        <v>107</v>
      </c>
      <c r="E14678" s="243" t="s">
        <v>1814</v>
      </c>
      <c r="F14678" s="151"/>
    </row>
    <row r="14679" spans="2:6" s="116" customFormat="1" ht="15.75" customHeight="1">
      <c r="B14679" s="276" t="s">
        <v>2064</v>
      </c>
      <c r="C14679" s="118" t="s">
        <v>40</v>
      </c>
      <c r="D14679" s="119" t="s">
        <v>180</v>
      </c>
      <c r="E14679" s="243" t="s">
        <v>1814</v>
      </c>
      <c r="F14679" s="151"/>
    </row>
    <row r="14680" spans="2:6" s="116" customFormat="1" ht="15.75" customHeight="1">
      <c r="B14680" s="276" t="s">
        <v>2064</v>
      </c>
      <c r="C14680" s="118" t="s">
        <v>2</v>
      </c>
      <c r="D14680" s="119" t="s">
        <v>182</v>
      </c>
      <c r="E14680" s="243" t="s">
        <v>1814</v>
      </c>
      <c r="F14680" s="151"/>
    </row>
    <row r="14681" spans="2:6" s="116" customFormat="1" ht="15.75" customHeight="1">
      <c r="B14681" s="276" t="s">
        <v>2064</v>
      </c>
      <c r="C14681" s="118" t="s">
        <v>40</v>
      </c>
      <c r="D14681" s="119" t="s">
        <v>180</v>
      </c>
      <c r="E14681" s="243" t="s">
        <v>1814</v>
      </c>
      <c r="F14681" s="151"/>
    </row>
    <row r="14682" spans="2:6" s="116" customFormat="1" ht="15.75" customHeight="1">
      <c r="B14682" s="276" t="s">
        <v>2064</v>
      </c>
      <c r="C14682" s="118" t="s">
        <v>40</v>
      </c>
      <c r="D14682" s="119" t="s">
        <v>43</v>
      </c>
      <c r="E14682" s="243" t="s">
        <v>1814</v>
      </c>
      <c r="F14682" s="151"/>
    </row>
    <row r="14683" spans="2:6" s="116" customFormat="1" ht="15.75" customHeight="1">
      <c r="B14683" s="276" t="s">
        <v>2064</v>
      </c>
      <c r="C14683" s="118" t="s">
        <v>28</v>
      </c>
      <c r="D14683" s="119" t="s">
        <v>107</v>
      </c>
      <c r="E14683" s="243" t="s">
        <v>1814</v>
      </c>
      <c r="F14683" s="151"/>
    </row>
    <row r="14684" spans="2:6" s="116" customFormat="1" ht="15.75" customHeight="1">
      <c r="B14684" s="276" t="s">
        <v>2065</v>
      </c>
      <c r="C14684" s="118" t="s">
        <v>1154</v>
      </c>
      <c r="D14684" s="119" t="s">
        <v>43</v>
      </c>
      <c r="E14684" s="243" t="s">
        <v>1971</v>
      </c>
      <c r="F14684" s="151"/>
    </row>
    <row r="14685" spans="2:6" s="116" customFormat="1" ht="15.75" customHeight="1">
      <c r="B14685" s="276" t="s">
        <v>2065</v>
      </c>
      <c r="C14685" s="118" t="s">
        <v>1154</v>
      </c>
      <c r="D14685" s="119" t="s">
        <v>2057</v>
      </c>
      <c r="E14685" s="243" t="s">
        <v>1971</v>
      </c>
      <c r="F14685" s="151"/>
    </row>
    <row r="14686" spans="2:6" s="116" customFormat="1" ht="15.75" customHeight="1">
      <c r="B14686" s="276" t="s">
        <v>2065</v>
      </c>
      <c r="C14686" s="118" t="s">
        <v>40</v>
      </c>
      <c r="D14686" s="119" t="s">
        <v>180</v>
      </c>
      <c r="E14686" s="243" t="s">
        <v>1971</v>
      </c>
      <c r="F14686" s="151"/>
    </row>
    <row r="14687" spans="2:6" s="116" customFormat="1" ht="15.75" customHeight="1">
      <c r="B14687" s="276" t="s">
        <v>2065</v>
      </c>
      <c r="C14687" s="118" t="s">
        <v>40</v>
      </c>
      <c r="D14687" s="119" t="s">
        <v>180</v>
      </c>
      <c r="E14687" s="243" t="s">
        <v>1971</v>
      </c>
      <c r="F14687" s="151"/>
    </row>
    <row r="14688" spans="2:6" s="116" customFormat="1" ht="15.75" customHeight="1">
      <c r="B14688" s="276" t="s">
        <v>2065</v>
      </c>
      <c r="C14688" s="118" t="s">
        <v>40</v>
      </c>
      <c r="D14688" s="119" t="s">
        <v>2060</v>
      </c>
      <c r="E14688" s="243" t="s">
        <v>1971</v>
      </c>
      <c r="F14688" s="151"/>
    </row>
    <row r="14689" spans="2:6" s="116" customFormat="1" ht="15.75" customHeight="1">
      <c r="B14689" s="276" t="s">
        <v>2065</v>
      </c>
      <c r="C14689" s="118" t="s">
        <v>28</v>
      </c>
      <c r="D14689" s="119" t="s">
        <v>549</v>
      </c>
      <c r="E14689" s="243" t="s">
        <v>1971</v>
      </c>
      <c r="F14689" s="151"/>
    </row>
    <row r="14690" spans="2:6" s="116" customFormat="1" ht="15.75" customHeight="1">
      <c r="B14690" s="276" t="s">
        <v>2065</v>
      </c>
      <c r="C14690" s="118" t="s">
        <v>184</v>
      </c>
      <c r="D14690" s="119" t="s">
        <v>184</v>
      </c>
      <c r="E14690" s="243" t="s">
        <v>1971</v>
      </c>
      <c r="F14690" s="151"/>
    </row>
    <row r="14691" spans="2:6" s="116" customFormat="1" ht="15.75" customHeight="1">
      <c r="B14691" s="276" t="s">
        <v>2065</v>
      </c>
      <c r="C14691" s="118" t="s">
        <v>322</v>
      </c>
      <c r="D14691" s="119" t="s">
        <v>1871</v>
      </c>
      <c r="E14691" s="243" t="s">
        <v>1971</v>
      </c>
      <c r="F14691" s="151"/>
    </row>
    <row r="14692" spans="2:6" s="116" customFormat="1" ht="15.75" customHeight="1">
      <c r="B14692" s="276" t="s">
        <v>2065</v>
      </c>
      <c r="C14692" s="118" t="s">
        <v>40</v>
      </c>
      <c r="D14692" s="119" t="s">
        <v>180</v>
      </c>
      <c r="E14692" s="243" t="s">
        <v>1971</v>
      </c>
      <c r="F14692" s="151"/>
    </row>
    <row r="14693" spans="2:6" s="116" customFormat="1" ht="15.75" customHeight="1">
      <c r="B14693" s="276" t="s">
        <v>2065</v>
      </c>
      <c r="C14693" s="118" t="s">
        <v>28</v>
      </c>
      <c r="D14693" s="119" t="s">
        <v>107</v>
      </c>
      <c r="E14693" s="243" t="s">
        <v>1971</v>
      </c>
      <c r="F14693" s="151"/>
    </row>
    <row r="14694" spans="2:6" s="116" customFormat="1" ht="15.75" customHeight="1">
      <c r="B14694" s="276" t="s">
        <v>2065</v>
      </c>
      <c r="C14694" s="118" t="s">
        <v>40</v>
      </c>
      <c r="D14694" s="119" t="s">
        <v>43</v>
      </c>
      <c r="E14694" s="243" t="s">
        <v>1953</v>
      </c>
      <c r="F14694" s="151"/>
    </row>
    <row r="14695" spans="2:6" s="116" customFormat="1" ht="15.75" customHeight="1">
      <c r="B14695" s="276" t="s">
        <v>2065</v>
      </c>
      <c r="C14695" s="118" t="s">
        <v>322</v>
      </c>
      <c r="D14695" s="119" t="s">
        <v>1796</v>
      </c>
      <c r="E14695" s="243" t="s">
        <v>1953</v>
      </c>
      <c r="F14695" s="151"/>
    </row>
    <row r="14696" spans="2:6" s="116" customFormat="1" ht="15.75" customHeight="1">
      <c r="B14696" s="276" t="s">
        <v>2065</v>
      </c>
      <c r="C14696" s="118" t="s">
        <v>40</v>
      </c>
      <c r="D14696" s="119" t="s">
        <v>180</v>
      </c>
      <c r="E14696" s="243" t="s">
        <v>1953</v>
      </c>
      <c r="F14696" s="151"/>
    </row>
    <row r="14697" spans="2:6" s="116" customFormat="1" ht="15.75" customHeight="1">
      <c r="B14697" s="276" t="s">
        <v>2065</v>
      </c>
      <c r="C14697" s="118" t="s">
        <v>1318</v>
      </c>
      <c r="D14697" s="119" t="s">
        <v>107</v>
      </c>
      <c r="E14697" s="243" t="s">
        <v>1953</v>
      </c>
      <c r="F14697" s="151"/>
    </row>
    <row r="14698" spans="2:6" s="116" customFormat="1" ht="15.75" customHeight="1">
      <c r="B14698" s="276" t="s">
        <v>2065</v>
      </c>
      <c r="C14698" s="118" t="s">
        <v>40</v>
      </c>
      <c r="D14698" s="119" t="s">
        <v>1236</v>
      </c>
      <c r="E14698" s="243" t="s">
        <v>1953</v>
      </c>
      <c r="F14698" s="151"/>
    </row>
    <row r="14699" spans="2:6" s="116" customFormat="1" ht="15.75" customHeight="1">
      <c r="B14699" s="276" t="s">
        <v>2065</v>
      </c>
      <c r="C14699" s="118" t="s">
        <v>40</v>
      </c>
      <c r="D14699" s="119" t="s">
        <v>1236</v>
      </c>
      <c r="E14699" s="243" t="s">
        <v>1953</v>
      </c>
      <c r="F14699" s="151"/>
    </row>
    <row r="14700" spans="2:6" s="116" customFormat="1" ht="15.75" customHeight="1">
      <c r="B14700" s="276" t="s">
        <v>2065</v>
      </c>
      <c r="C14700" s="118" t="s">
        <v>392</v>
      </c>
      <c r="D14700" s="119" t="s">
        <v>2063</v>
      </c>
      <c r="E14700" s="243" t="s">
        <v>1953</v>
      </c>
      <c r="F14700" s="151"/>
    </row>
    <row r="14701" spans="2:6" s="116" customFormat="1" ht="15.75" customHeight="1">
      <c r="B14701" s="276" t="s">
        <v>2065</v>
      </c>
      <c r="C14701" s="118" t="s">
        <v>40</v>
      </c>
      <c r="D14701" s="119" t="s">
        <v>1236</v>
      </c>
      <c r="E14701" s="243" t="s">
        <v>1953</v>
      </c>
      <c r="F14701" s="151"/>
    </row>
    <row r="14702" spans="2:6" s="116" customFormat="1" ht="15.75" customHeight="1">
      <c r="B14702" s="276" t="s">
        <v>2065</v>
      </c>
      <c r="C14702" s="118" t="s">
        <v>94</v>
      </c>
      <c r="D14702" s="119" t="s">
        <v>1108</v>
      </c>
      <c r="E14702" s="243" t="s">
        <v>1953</v>
      </c>
      <c r="F14702" s="151"/>
    </row>
    <row r="14703" spans="2:6" s="116" customFormat="1" ht="15.75" customHeight="1">
      <c r="B14703" s="276" t="s">
        <v>2065</v>
      </c>
      <c r="C14703" s="118" t="s">
        <v>1318</v>
      </c>
      <c r="D14703" s="119" t="s">
        <v>107</v>
      </c>
      <c r="E14703" s="243" t="s">
        <v>1953</v>
      </c>
      <c r="F14703" s="151"/>
    </row>
    <row r="14704" spans="2:6" s="116" customFormat="1" ht="15.75" customHeight="1">
      <c r="B14704" s="276" t="s">
        <v>2066</v>
      </c>
      <c r="C14704" s="118" t="s">
        <v>40</v>
      </c>
      <c r="D14704" s="119" t="s">
        <v>180</v>
      </c>
      <c r="E14704" s="243" t="s">
        <v>1814</v>
      </c>
      <c r="F14704" s="151"/>
    </row>
    <row r="14705" spans="2:6" s="116" customFormat="1" ht="15.75" customHeight="1">
      <c r="B14705" s="276" t="s">
        <v>2066</v>
      </c>
      <c r="C14705" s="118" t="s">
        <v>40</v>
      </c>
      <c r="D14705" s="119" t="s">
        <v>180</v>
      </c>
      <c r="E14705" s="243" t="s">
        <v>1814</v>
      </c>
      <c r="F14705" s="151"/>
    </row>
    <row r="14706" spans="2:6" s="116" customFormat="1" ht="15.75" customHeight="1">
      <c r="B14706" s="276" t="s">
        <v>2066</v>
      </c>
      <c r="C14706" s="118" t="s">
        <v>40</v>
      </c>
      <c r="D14706" s="119" t="s">
        <v>43</v>
      </c>
      <c r="E14706" s="243" t="s">
        <v>1814</v>
      </c>
      <c r="F14706" s="151"/>
    </row>
    <row r="14707" spans="2:6" s="116" customFormat="1" ht="15.75" customHeight="1">
      <c r="B14707" s="276" t="s">
        <v>2066</v>
      </c>
      <c r="C14707" s="118" t="s">
        <v>392</v>
      </c>
      <c r="D14707" s="119" t="s">
        <v>1115</v>
      </c>
      <c r="E14707" s="243" t="s">
        <v>1814</v>
      </c>
      <c r="F14707" s="151"/>
    </row>
    <row r="14708" spans="2:6" s="116" customFormat="1" ht="15.75" customHeight="1">
      <c r="B14708" s="276" t="s">
        <v>2066</v>
      </c>
      <c r="C14708" s="118" t="s">
        <v>40</v>
      </c>
      <c r="D14708" s="119" t="s">
        <v>43</v>
      </c>
      <c r="E14708" s="243" t="s">
        <v>1814</v>
      </c>
      <c r="F14708" s="151"/>
    </row>
    <row r="14709" spans="2:6" s="116" customFormat="1" ht="15.75" customHeight="1">
      <c r="B14709" s="276" t="s">
        <v>2066</v>
      </c>
      <c r="C14709" s="118" t="s">
        <v>40</v>
      </c>
      <c r="D14709" s="119" t="s">
        <v>43</v>
      </c>
      <c r="E14709" s="243" t="s">
        <v>1814</v>
      </c>
      <c r="F14709" s="151"/>
    </row>
    <row r="14710" spans="2:6" s="116" customFormat="1" ht="15.75" customHeight="1">
      <c r="B14710" s="276" t="s">
        <v>2066</v>
      </c>
      <c r="C14710" s="118" t="s">
        <v>28</v>
      </c>
      <c r="D14710" s="119" t="s">
        <v>107</v>
      </c>
      <c r="E14710" s="243" t="s">
        <v>1814</v>
      </c>
      <c r="F14710" s="151"/>
    </row>
    <row r="14711" spans="2:6" s="116" customFormat="1" ht="15.75" customHeight="1">
      <c r="B14711" s="276" t="s">
        <v>2066</v>
      </c>
      <c r="C14711" s="118" t="s">
        <v>40</v>
      </c>
      <c r="D14711" s="119" t="s">
        <v>1236</v>
      </c>
      <c r="E14711" s="243" t="s">
        <v>2033</v>
      </c>
      <c r="F14711" s="151"/>
    </row>
    <row r="14712" spans="2:6" s="116" customFormat="1" ht="15.75" customHeight="1">
      <c r="B14712" s="276" t="s">
        <v>2066</v>
      </c>
      <c r="C14712" s="118" t="s">
        <v>94</v>
      </c>
      <c r="D14712" s="119" t="s">
        <v>1108</v>
      </c>
      <c r="E14712" s="243" t="s">
        <v>2033</v>
      </c>
      <c r="F14712" s="151"/>
    </row>
    <row r="14713" spans="2:6" s="116" customFormat="1" ht="15.75" customHeight="1">
      <c r="B14713" s="276" t="s">
        <v>2066</v>
      </c>
      <c r="C14713" s="118" t="s">
        <v>155</v>
      </c>
      <c r="D14713" s="119" t="s">
        <v>1110</v>
      </c>
      <c r="E14713" s="243" t="s">
        <v>2033</v>
      </c>
      <c r="F14713" s="151"/>
    </row>
    <row r="14714" spans="2:6" s="116" customFormat="1" ht="15.75" customHeight="1">
      <c r="B14714" s="276" t="s">
        <v>2066</v>
      </c>
      <c r="C14714" s="118" t="s">
        <v>40</v>
      </c>
      <c r="D14714" s="119" t="s">
        <v>180</v>
      </c>
      <c r="E14714" s="243" t="s">
        <v>2033</v>
      </c>
      <c r="F14714" s="151"/>
    </row>
    <row r="14715" spans="2:6" s="116" customFormat="1" ht="15.75" customHeight="1">
      <c r="B14715" s="276" t="s">
        <v>2066</v>
      </c>
      <c r="C14715" s="118" t="s">
        <v>40</v>
      </c>
      <c r="D14715" s="119" t="s">
        <v>180</v>
      </c>
      <c r="E14715" s="243" t="s">
        <v>2033</v>
      </c>
      <c r="F14715" s="151"/>
    </row>
    <row r="14716" spans="2:6" s="116" customFormat="1" ht="15.75" customHeight="1">
      <c r="B14716" s="276" t="s">
        <v>2066</v>
      </c>
      <c r="C14716" s="118" t="s">
        <v>40</v>
      </c>
      <c r="D14716" s="119" t="s">
        <v>43</v>
      </c>
      <c r="E14716" s="243" t="s">
        <v>2033</v>
      </c>
      <c r="F14716" s="151"/>
    </row>
    <row r="14717" spans="2:6" s="116" customFormat="1" ht="15.75" customHeight="1">
      <c r="B14717" s="276" t="s">
        <v>2066</v>
      </c>
      <c r="C14717" s="118" t="s">
        <v>40</v>
      </c>
      <c r="D14717" s="119" t="s">
        <v>1236</v>
      </c>
      <c r="E14717" s="243" t="s">
        <v>2033</v>
      </c>
      <c r="F14717" s="151"/>
    </row>
    <row r="14718" spans="2:6" s="116" customFormat="1" ht="15.75" customHeight="1">
      <c r="B14718" s="276" t="s">
        <v>2066</v>
      </c>
      <c r="C14718" s="118" t="s">
        <v>40</v>
      </c>
      <c r="D14718" s="119" t="s">
        <v>1236</v>
      </c>
      <c r="E14718" s="243" t="s">
        <v>2033</v>
      </c>
      <c r="F14718" s="151"/>
    </row>
    <row r="14719" spans="2:6" s="116" customFormat="1" ht="15.75" customHeight="1">
      <c r="B14719" s="276" t="s">
        <v>2066</v>
      </c>
      <c r="C14719" s="118" t="s">
        <v>94</v>
      </c>
      <c r="D14719" s="119" t="s">
        <v>1108</v>
      </c>
      <c r="E14719" s="243" t="s">
        <v>2033</v>
      </c>
      <c r="F14719" s="151"/>
    </row>
    <row r="14720" spans="2:6" s="116" customFormat="1" ht="15.75" customHeight="1">
      <c r="B14720" s="276" t="s">
        <v>2066</v>
      </c>
      <c r="C14720" s="118" t="s">
        <v>94</v>
      </c>
      <c r="D14720" s="119" t="s">
        <v>1108</v>
      </c>
      <c r="E14720" s="243" t="s">
        <v>2033</v>
      </c>
      <c r="F14720" s="151"/>
    </row>
    <row r="14721" spans="2:6" s="116" customFormat="1" ht="15.75" customHeight="1">
      <c r="B14721" s="276" t="s">
        <v>2066</v>
      </c>
      <c r="C14721" s="118" t="s">
        <v>2</v>
      </c>
      <c r="D14721" s="119" t="s">
        <v>182</v>
      </c>
      <c r="E14721" s="243" t="s">
        <v>2033</v>
      </c>
      <c r="F14721" s="151"/>
    </row>
    <row r="14722" spans="2:6" s="116" customFormat="1" ht="15.75" customHeight="1">
      <c r="B14722" s="276" t="s">
        <v>2066</v>
      </c>
      <c r="C14722" s="118" t="s">
        <v>1154</v>
      </c>
      <c r="D14722" s="119" t="s">
        <v>43</v>
      </c>
      <c r="E14722" s="243" t="s">
        <v>1971</v>
      </c>
      <c r="F14722" s="151"/>
    </row>
    <row r="14723" spans="2:6" s="116" customFormat="1" ht="15.75" customHeight="1">
      <c r="B14723" s="276" t="s">
        <v>2066</v>
      </c>
      <c r="C14723" s="118" t="s">
        <v>1154</v>
      </c>
      <c r="D14723" s="119" t="s">
        <v>2057</v>
      </c>
      <c r="E14723" s="243" t="s">
        <v>1971</v>
      </c>
      <c r="F14723" s="151"/>
    </row>
    <row r="14724" spans="2:6" s="116" customFormat="1" ht="15.75" customHeight="1">
      <c r="B14724" s="276" t="s">
        <v>2066</v>
      </c>
      <c r="C14724" s="118" t="s">
        <v>40</v>
      </c>
      <c r="D14724" s="119" t="s">
        <v>180</v>
      </c>
      <c r="E14724" s="243" t="s">
        <v>1971</v>
      </c>
      <c r="F14724" s="151"/>
    </row>
    <row r="14725" spans="2:6" s="116" customFormat="1" ht="15.75" customHeight="1">
      <c r="B14725" s="276" t="s">
        <v>2066</v>
      </c>
      <c r="C14725" s="118" t="s">
        <v>40</v>
      </c>
      <c r="D14725" s="119" t="s">
        <v>180</v>
      </c>
      <c r="E14725" s="243" t="s">
        <v>1971</v>
      </c>
      <c r="F14725" s="151"/>
    </row>
    <row r="14726" spans="2:6" s="116" customFormat="1" ht="15.75" customHeight="1">
      <c r="B14726" s="276" t="s">
        <v>2066</v>
      </c>
      <c r="C14726" s="118" t="s">
        <v>40</v>
      </c>
      <c r="D14726" s="119" t="s">
        <v>2060</v>
      </c>
      <c r="E14726" s="243" t="s">
        <v>1971</v>
      </c>
      <c r="F14726" s="151"/>
    </row>
    <row r="14727" spans="2:6" s="116" customFormat="1" ht="15.75" customHeight="1">
      <c r="B14727" s="276" t="s">
        <v>2066</v>
      </c>
      <c r="C14727" s="118" t="s">
        <v>28</v>
      </c>
      <c r="D14727" s="119" t="s">
        <v>107</v>
      </c>
      <c r="E14727" s="243" t="s">
        <v>1971</v>
      </c>
      <c r="F14727" s="151"/>
    </row>
    <row r="14728" spans="2:6" s="116" customFormat="1" ht="15.75" customHeight="1">
      <c r="B14728" s="276" t="s">
        <v>2066</v>
      </c>
      <c r="C14728" s="118" t="s">
        <v>184</v>
      </c>
      <c r="D14728" s="119" t="s">
        <v>184</v>
      </c>
      <c r="E14728" s="243" t="s">
        <v>1971</v>
      </c>
      <c r="F14728" s="151"/>
    </row>
    <row r="14729" spans="2:6" s="116" customFormat="1" ht="15.75" customHeight="1">
      <c r="B14729" s="276" t="s">
        <v>2066</v>
      </c>
      <c r="C14729" s="118" t="s">
        <v>322</v>
      </c>
      <c r="D14729" s="119" t="s">
        <v>1871</v>
      </c>
      <c r="E14729" s="243" t="s">
        <v>1971</v>
      </c>
      <c r="F14729" s="151"/>
    </row>
    <row r="14730" spans="2:6" s="116" customFormat="1" ht="15.75" customHeight="1">
      <c r="B14730" s="276" t="s">
        <v>2066</v>
      </c>
      <c r="C14730" s="118" t="s">
        <v>40</v>
      </c>
      <c r="D14730" s="119" t="s">
        <v>180</v>
      </c>
      <c r="E14730" s="243" t="s">
        <v>1971</v>
      </c>
      <c r="F14730" s="151"/>
    </row>
    <row r="14731" spans="2:6" s="116" customFormat="1" ht="15.75" customHeight="1">
      <c r="B14731" s="276" t="s">
        <v>2066</v>
      </c>
      <c r="C14731" s="118" t="s">
        <v>2</v>
      </c>
      <c r="D14731" s="119" t="s">
        <v>1972</v>
      </c>
      <c r="E14731" s="243" t="s">
        <v>1971</v>
      </c>
      <c r="F14731" s="151"/>
    </row>
    <row r="14732" spans="2:6" s="116" customFormat="1" ht="15.75" customHeight="1">
      <c r="B14732" s="276" t="s">
        <v>2066</v>
      </c>
      <c r="C14732" s="118" t="s">
        <v>956</v>
      </c>
      <c r="D14732" s="119" t="s">
        <v>1821</v>
      </c>
      <c r="E14732" s="243" t="s">
        <v>1971</v>
      </c>
      <c r="F14732" s="151"/>
    </row>
    <row r="14733" spans="2:6" s="116" customFormat="1" ht="15.75" customHeight="1">
      <c r="B14733" s="276" t="s">
        <v>2066</v>
      </c>
      <c r="C14733" s="118" t="s">
        <v>2026</v>
      </c>
      <c r="D14733" s="119" t="s">
        <v>2067</v>
      </c>
      <c r="E14733" s="243" t="s">
        <v>1971</v>
      </c>
      <c r="F14733" s="151"/>
    </row>
    <row r="14734" spans="2:6" s="116" customFormat="1" ht="15.75" customHeight="1">
      <c r="B14734" s="276" t="s">
        <v>2066</v>
      </c>
      <c r="C14734" s="118" t="s">
        <v>184</v>
      </c>
      <c r="D14734" s="119" t="s">
        <v>2546</v>
      </c>
      <c r="E14734" s="243" t="s">
        <v>1971</v>
      </c>
      <c r="F14734" s="151"/>
    </row>
    <row r="14735" spans="2:6" s="116" customFormat="1" ht="15.75" customHeight="1">
      <c r="B14735" s="276" t="s">
        <v>2066</v>
      </c>
      <c r="C14735" s="118" t="s">
        <v>956</v>
      </c>
      <c r="D14735" s="119" t="s">
        <v>1821</v>
      </c>
      <c r="E14735" s="243" t="s">
        <v>1971</v>
      </c>
      <c r="F14735" s="151"/>
    </row>
    <row r="14736" spans="2:6" s="116" customFormat="1" ht="15.75" customHeight="1">
      <c r="B14736" s="276" t="s">
        <v>2066</v>
      </c>
      <c r="C14736" s="118" t="s">
        <v>28</v>
      </c>
      <c r="D14736" s="119" t="s">
        <v>549</v>
      </c>
      <c r="E14736" s="243" t="s">
        <v>1971</v>
      </c>
      <c r="F14736" s="151"/>
    </row>
    <row r="14737" spans="2:6" s="116" customFormat="1" ht="15.75" customHeight="1">
      <c r="B14737" s="276" t="s">
        <v>2066</v>
      </c>
      <c r="C14737" s="118" t="s">
        <v>322</v>
      </c>
      <c r="D14737" s="119" t="s">
        <v>1893</v>
      </c>
      <c r="E14737" s="243" t="s">
        <v>1971</v>
      </c>
      <c r="F14737" s="151"/>
    </row>
    <row r="14738" spans="2:6" s="116" customFormat="1" ht="15.75" customHeight="1">
      <c r="B14738" s="276" t="s">
        <v>2068</v>
      </c>
      <c r="C14738" s="118" t="s">
        <v>40</v>
      </c>
      <c r="D14738" s="119" t="s">
        <v>180</v>
      </c>
      <c r="E14738" s="243" t="s">
        <v>1814</v>
      </c>
      <c r="F14738" s="151"/>
    </row>
    <row r="14739" spans="2:6" s="116" customFormat="1" ht="15.75" customHeight="1">
      <c r="B14739" s="276" t="s">
        <v>2068</v>
      </c>
      <c r="C14739" s="118" t="s">
        <v>40</v>
      </c>
      <c r="D14739" s="119" t="s">
        <v>43</v>
      </c>
      <c r="E14739" s="243" t="s">
        <v>1814</v>
      </c>
      <c r="F14739" s="151"/>
    </row>
    <row r="14740" spans="2:6" s="116" customFormat="1" ht="15.75" customHeight="1">
      <c r="B14740" s="276" t="s">
        <v>2068</v>
      </c>
      <c r="C14740" s="118" t="s">
        <v>2</v>
      </c>
      <c r="D14740" s="119" t="s">
        <v>182</v>
      </c>
      <c r="E14740" s="243" t="s">
        <v>1814</v>
      </c>
      <c r="F14740" s="151"/>
    </row>
    <row r="14741" spans="2:6" s="116" customFormat="1" ht="15.75" customHeight="1">
      <c r="B14741" s="276" t="s">
        <v>2068</v>
      </c>
      <c r="C14741" s="118" t="s">
        <v>40</v>
      </c>
      <c r="D14741" s="119" t="s">
        <v>180</v>
      </c>
      <c r="E14741" s="243" t="s">
        <v>1814</v>
      </c>
      <c r="F14741" s="151"/>
    </row>
    <row r="14742" spans="2:6" s="116" customFormat="1" ht="15.75" customHeight="1">
      <c r="B14742" s="276" t="s">
        <v>2068</v>
      </c>
      <c r="C14742" s="118" t="s">
        <v>2585</v>
      </c>
      <c r="D14742" s="119" t="s">
        <v>1115</v>
      </c>
      <c r="E14742" s="243" t="s">
        <v>1814</v>
      </c>
      <c r="F14742" s="151"/>
    </row>
    <row r="14743" spans="2:6" s="116" customFormat="1" ht="15.75" customHeight="1">
      <c r="B14743" s="276" t="s">
        <v>2068</v>
      </c>
      <c r="C14743" s="118" t="s">
        <v>40</v>
      </c>
      <c r="D14743" s="119" t="s">
        <v>180</v>
      </c>
      <c r="E14743" s="243" t="s">
        <v>1814</v>
      </c>
      <c r="F14743" s="151"/>
    </row>
    <row r="14744" spans="2:6" s="116" customFormat="1" ht="15.75" customHeight="1">
      <c r="B14744" s="276" t="s">
        <v>2068</v>
      </c>
      <c r="C14744" s="118" t="s">
        <v>28</v>
      </c>
      <c r="D14744" s="119" t="s">
        <v>107</v>
      </c>
      <c r="E14744" s="243" t="s">
        <v>1814</v>
      </c>
      <c r="F14744" s="151"/>
    </row>
    <row r="14745" spans="2:6" s="116" customFormat="1" ht="15.75" customHeight="1">
      <c r="B14745" s="276" t="s">
        <v>2068</v>
      </c>
      <c r="C14745" s="118" t="s">
        <v>40</v>
      </c>
      <c r="D14745" s="119" t="s">
        <v>43</v>
      </c>
      <c r="E14745" s="243" t="s">
        <v>1814</v>
      </c>
      <c r="F14745" s="151"/>
    </row>
    <row r="14746" spans="2:6" s="116" customFormat="1" ht="15.75" customHeight="1">
      <c r="B14746" s="276" t="s">
        <v>2068</v>
      </c>
      <c r="C14746" s="118" t="s">
        <v>40</v>
      </c>
      <c r="D14746" s="119" t="s">
        <v>180</v>
      </c>
      <c r="E14746" s="243" t="s">
        <v>1814</v>
      </c>
      <c r="F14746" s="151"/>
    </row>
    <row r="14747" spans="2:6" s="116" customFormat="1" ht="15.75" customHeight="1">
      <c r="B14747" s="276" t="s">
        <v>2068</v>
      </c>
      <c r="C14747" s="118" t="s">
        <v>1154</v>
      </c>
      <c r="D14747" s="119" t="s">
        <v>2057</v>
      </c>
      <c r="E14747" s="243" t="s">
        <v>1971</v>
      </c>
      <c r="F14747" s="151"/>
    </row>
    <row r="14748" spans="2:6" s="116" customFormat="1" ht="15.75" customHeight="1">
      <c r="B14748" s="276" t="s">
        <v>2068</v>
      </c>
      <c r="C14748" s="118" t="s">
        <v>28</v>
      </c>
      <c r="D14748" s="119" t="s">
        <v>549</v>
      </c>
      <c r="E14748" s="243" t="s">
        <v>1971</v>
      </c>
      <c r="F14748" s="151"/>
    </row>
    <row r="14749" spans="2:6" s="116" customFormat="1" ht="15.75" customHeight="1">
      <c r="B14749" s="276" t="s">
        <v>2068</v>
      </c>
      <c r="C14749" s="118" t="s">
        <v>28</v>
      </c>
      <c r="D14749" s="119" t="s">
        <v>107</v>
      </c>
      <c r="E14749" s="243" t="s">
        <v>1971</v>
      </c>
      <c r="F14749" s="151"/>
    </row>
    <row r="14750" spans="2:6" s="116" customFormat="1" ht="15.75" customHeight="1">
      <c r="B14750" s="276" t="s">
        <v>2068</v>
      </c>
      <c r="C14750" s="118" t="s">
        <v>1154</v>
      </c>
      <c r="D14750" s="119" t="s">
        <v>180</v>
      </c>
      <c r="E14750" s="243" t="s">
        <v>1971</v>
      </c>
      <c r="F14750" s="151"/>
    </row>
    <row r="14751" spans="2:6" s="116" customFormat="1" ht="15.75" customHeight="1">
      <c r="B14751" s="276" t="s">
        <v>2068</v>
      </c>
      <c r="C14751" s="118" t="s">
        <v>392</v>
      </c>
      <c r="D14751" s="119" t="s">
        <v>1115</v>
      </c>
      <c r="E14751" s="243" t="s">
        <v>1971</v>
      </c>
      <c r="F14751" s="151"/>
    </row>
    <row r="14752" spans="2:6" s="116" customFormat="1" ht="15.75" customHeight="1">
      <c r="B14752" s="276" t="s">
        <v>2068</v>
      </c>
      <c r="C14752" s="118" t="s">
        <v>1154</v>
      </c>
      <c r="D14752" s="119" t="s">
        <v>180</v>
      </c>
      <c r="E14752" s="243" t="s">
        <v>1971</v>
      </c>
      <c r="F14752" s="151"/>
    </row>
    <row r="14753" spans="2:6" s="116" customFormat="1" ht="15.75" customHeight="1">
      <c r="B14753" s="276" t="s">
        <v>2068</v>
      </c>
      <c r="C14753" s="118" t="s">
        <v>392</v>
      </c>
      <c r="D14753" s="119" t="s">
        <v>1115</v>
      </c>
      <c r="E14753" s="243" t="s">
        <v>1971</v>
      </c>
      <c r="F14753" s="151"/>
    </row>
    <row r="14754" spans="2:6" s="116" customFormat="1" ht="15.75" customHeight="1">
      <c r="B14754" s="276" t="s">
        <v>2068</v>
      </c>
      <c r="C14754" s="118" t="s">
        <v>28</v>
      </c>
      <c r="D14754" s="119" t="s">
        <v>107</v>
      </c>
      <c r="E14754" s="243" t="s">
        <v>1971</v>
      </c>
      <c r="F14754" s="151"/>
    </row>
    <row r="14755" spans="2:6" s="116" customFormat="1" ht="15.75" customHeight="1">
      <c r="B14755" s="276" t="s">
        <v>2068</v>
      </c>
      <c r="C14755" s="118" t="s">
        <v>2</v>
      </c>
      <c r="D14755" s="119" t="s">
        <v>1418</v>
      </c>
      <c r="E14755" s="243" t="s">
        <v>1971</v>
      </c>
      <c r="F14755" s="151"/>
    </row>
    <row r="14756" spans="2:6" s="116" customFormat="1" ht="15.75" customHeight="1">
      <c r="B14756" s="276" t="s">
        <v>2068</v>
      </c>
      <c r="C14756" s="118" t="s">
        <v>28</v>
      </c>
      <c r="D14756" s="119" t="s">
        <v>107</v>
      </c>
      <c r="E14756" s="243" t="s">
        <v>1971</v>
      </c>
      <c r="F14756" s="151"/>
    </row>
    <row r="14757" spans="2:6" s="116" customFormat="1" ht="15.75" customHeight="1">
      <c r="B14757" s="276" t="s">
        <v>2068</v>
      </c>
      <c r="C14757" s="118" t="s">
        <v>28</v>
      </c>
      <c r="D14757" s="119" t="s">
        <v>107</v>
      </c>
      <c r="E14757" s="243" t="s">
        <v>1971</v>
      </c>
      <c r="F14757" s="151"/>
    </row>
    <row r="14758" spans="2:6" s="116" customFormat="1" ht="15.75" customHeight="1">
      <c r="B14758" s="276" t="s">
        <v>2068</v>
      </c>
      <c r="C14758" s="118" t="s">
        <v>1154</v>
      </c>
      <c r="D14758" s="119" t="s">
        <v>2057</v>
      </c>
      <c r="E14758" s="243" t="s">
        <v>1971</v>
      </c>
      <c r="F14758" s="151"/>
    </row>
    <row r="14759" spans="2:6" s="116" customFormat="1" ht="15.75" customHeight="1">
      <c r="B14759" s="276" t="s">
        <v>2068</v>
      </c>
      <c r="C14759" s="118" t="s">
        <v>956</v>
      </c>
      <c r="D14759" s="119" t="s">
        <v>2069</v>
      </c>
      <c r="E14759" s="243" t="s">
        <v>1971</v>
      </c>
      <c r="F14759" s="151"/>
    </row>
    <row r="14760" spans="2:6" s="116" customFormat="1" ht="15.75" customHeight="1">
      <c r="B14760" s="276" t="s">
        <v>2068</v>
      </c>
      <c r="C14760" s="118" t="s">
        <v>1999</v>
      </c>
      <c r="D14760" s="119" t="s">
        <v>1893</v>
      </c>
      <c r="E14760" s="243" t="s">
        <v>1971</v>
      </c>
      <c r="F14760" s="151"/>
    </row>
    <row r="14761" spans="2:6" s="116" customFormat="1" ht="15.75" customHeight="1">
      <c r="B14761" s="276" t="s">
        <v>2068</v>
      </c>
      <c r="C14761" s="118" t="s">
        <v>1999</v>
      </c>
      <c r="D14761" s="119" t="s">
        <v>2001</v>
      </c>
      <c r="E14761" s="243" t="s">
        <v>1971</v>
      </c>
      <c r="F14761" s="151"/>
    </row>
    <row r="14762" spans="2:6" s="116" customFormat="1" ht="15.75" customHeight="1">
      <c r="B14762" s="276" t="s">
        <v>2068</v>
      </c>
      <c r="C14762" s="118" t="s">
        <v>40</v>
      </c>
      <c r="D14762" s="119" t="s">
        <v>1236</v>
      </c>
      <c r="E14762" s="243" t="s">
        <v>1953</v>
      </c>
      <c r="F14762" s="151"/>
    </row>
    <row r="14763" spans="2:6" s="116" customFormat="1" ht="15.75" customHeight="1">
      <c r="B14763" s="276" t="s">
        <v>2068</v>
      </c>
      <c r="C14763" s="118" t="s">
        <v>94</v>
      </c>
      <c r="D14763" s="119" t="s">
        <v>1108</v>
      </c>
      <c r="E14763" s="243" t="s">
        <v>1953</v>
      </c>
      <c r="F14763" s="151"/>
    </row>
    <row r="14764" spans="2:6" s="116" customFormat="1" ht="15.75" customHeight="1">
      <c r="B14764" s="276" t="s">
        <v>2068</v>
      </c>
      <c r="C14764" s="118" t="s">
        <v>40</v>
      </c>
      <c r="D14764" s="119" t="s">
        <v>1236</v>
      </c>
      <c r="E14764" s="243" t="s">
        <v>1953</v>
      </c>
      <c r="F14764" s="151"/>
    </row>
    <row r="14765" spans="2:6" s="116" customFormat="1" ht="15.75" customHeight="1">
      <c r="B14765" s="276" t="s">
        <v>2068</v>
      </c>
      <c r="C14765" s="118" t="s">
        <v>40</v>
      </c>
      <c r="D14765" s="119" t="s">
        <v>43</v>
      </c>
      <c r="E14765" s="243" t="s">
        <v>1953</v>
      </c>
      <c r="F14765" s="151"/>
    </row>
    <row r="14766" spans="2:6" s="116" customFormat="1" ht="15.75" customHeight="1">
      <c r="B14766" s="276" t="s">
        <v>2068</v>
      </c>
      <c r="C14766" s="118" t="s">
        <v>2</v>
      </c>
      <c r="D14766" s="119" t="s">
        <v>182</v>
      </c>
      <c r="E14766" s="243" t="s">
        <v>1953</v>
      </c>
      <c r="F14766" s="151"/>
    </row>
    <row r="14767" spans="2:6" s="116" customFormat="1" ht="15.75" customHeight="1">
      <c r="B14767" s="276" t="s">
        <v>2068</v>
      </c>
      <c r="C14767" s="118" t="s">
        <v>322</v>
      </c>
      <c r="D14767" s="119" t="s">
        <v>2016</v>
      </c>
      <c r="E14767" s="243" t="s">
        <v>1953</v>
      </c>
      <c r="F14767" s="151"/>
    </row>
    <row r="14768" spans="2:6" s="116" customFormat="1" ht="15.75" customHeight="1">
      <c r="B14768" s="276" t="s">
        <v>2068</v>
      </c>
      <c r="C14768" s="118" t="s">
        <v>322</v>
      </c>
      <c r="D14768" s="119" t="s">
        <v>1796</v>
      </c>
      <c r="E14768" s="243" t="s">
        <v>1953</v>
      </c>
      <c r="F14768" s="151"/>
    </row>
    <row r="14769" spans="2:6" s="116" customFormat="1" ht="15.75" customHeight="1">
      <c r="B14769" s="276" t="s">
        <v>2068</v>
      </c>
      <c r="C14769" s="118" t="s">
        <v>40</v>
      </c>
      <c r="D14769" s="119" t="s">
        <v>1236</v>
      </c>
      <c r="E14769" s="243" t="s">
        <v>1953</v>
      </c>
      <c r="F14769" s="151"/>
    </row>
    <row r="14770" spans="2:6" s="116" customFormat="1" ht="15.75" customHeight="1">
      <c r="B14770" s="276" t="s">
        <v>2068</v>
      </c>
      <c r="C14770" s="118" t="s">
        <v>28</v>
      </c>
      <c r="D14770" s="119" t="s">
        <v>1277</v>
      </c>
      <c r="E14770" s="243" t="s">
        <v>1953</v>
      </c>
      <c r="F14770" s="151"/>
    </row>
    <row r="14771" spans="2:6" s="116" customFormat="1" ht="15.75" customHeight="1">
      <c r="B14771" s="276" t="s">
        <v>2068</v>
      </c>
      <c r="C14771" s="118" t="s">
        <v>40</v>
      </c>
      <c r="D14771" s="119" t="s">
        <v>43</v>
      </c>
      <c r="E14771" s="243" t="s">
        <v>1953</v>
      </c>
      <c r="F14771" s="151"/>
    </row>
    <row r="14772" spans="2:6" s="116" customFormat="1" ht="15.75" customHeight="1">
      <c r="B14772" s="276" t="s">
        <v>2068</v>
      </c>
      <c r="C14772" s="118" t="s">
        <v>40</v>
      </c>
      <c r="D14772" s="119" t="s">
        <v>1236</v>
      </c>
      <c r="E14772" s="243" t="s">
        <v>1953</v>
      </c>
      <c r="F14772" s="151"/>
    </row>
    <row r="14773" spans="2:6" s="116" customFormat="1" ht="15.75" customHeight="1">
      <c r="B14773" s="276" t="s">
        <v>2068</v>
      </c>
      <c r="C14773" s="118" t="s">
        <v>40</v>
      </c>
      <c r="D14773" s="119" t="s">
        <v>1236</v>
      </c>
      <c r="E14773" s="243" t="s">
        <v>1953</v>
      </c>
      <c r="F14773" s="151"/>
    </row>
    <row r="14774" spans="2:6" s="116" customFormat="1" ht="15.75" customHeight="1">
      <c r="B14774" s="276" t="s">
        <v>2068</v>
      </c>
      <c r="C14774" s="118" t="s">
        <v>40</v>
      </c>
      <c r="D14774" s="119" t="s">
        <v>1236</v>
      </c>
      <c r="E14774" s="243" t="s">
        <v>1953</v>
      </c>
      <c r="F14774" s="151"/>
    </row>
    <row r="14775" spans="2:6" s="116" customFormat="1" ht="15.75" customHeight="1">
      <c r="B14775" s="276" t="s">
        <v>2068</v>
      </c>
      <c r="C14775" s="118" t="s">
        <v>28</v>
      </c>
      <c r="D14775" s="119" t="s">
        <v>107</v>
      </c>
      <c r="E14775" s="243" t="s">
        <v>1953</v>
      </c>
      <c r="F14775" s="151"/>
    </row>
    <row r="14776" spans="2:6" s="116" customFormat="1" ht="15.75" customHeight="1">
      <c r="B14776" s="276" t="s">
        <v>2068</v>
      </c>
      <c r="C14776" s="118" t="s">
        <v>28</v>
      </c>
      <c r="D14776" s="119" t="s">
        <v>107</v>
      </c>
      <c r="E14776" s="243" t="s">
        <v>1953</v>
      </c>
      <c r="F14776" s="151"/>
    </row>
    <row r="14777" spans="2:6" s="116" customFormat="1" ht="15.75" customHeight="1">
      <c r="B14777" s="276" t="s">
        <v>2070</v>
      </c>
      <c r="C14777" s="118" t="s">
        <v>40</v>
      </c>
      <c r="D14777" s="119" t="s">
        <v>180</v>
      </c>
      <c r="E14777" s="243" t="s">
        <v>2071</v>
      </c>
      <c r="F14777" s="151"/>
    </row>
    <row r="14778" spans="2:6" s="116" customFormat="1" ht="15.75" customHeight="1">
      <c r="B14778" s="276" t="s">
        <v>2070</v>
      </c>
      <c r="C14778" s="118" t="s">
        <v>40</v>
      </c>
      <c r="D14778" s="119" t="s">
        <v>43</v>
      </c>
      <c r="E14778" s="243" t="s">
        <v>2071</v>
      </c>
      <c r="F14778" s="151"/>
    </row>
    <row r="14779" spans="2:6" s="116" customFormat="1" ht="15.75" customHeight="1">
      <c r="B14779" s="276" t="s">
        <v>2070</v>
      </c>
      <c r="C14779" s="118" t="s">
        <v>28</v>
      </c>
      <c r="D14779" s="119" t="s">
        <v>107</v>
      </c>
      <c r="E14779" s="243" t="s">
        <v>2071</v>
      </c>
      <c r="F14779" s="151"/>
    </row>
    <row r="14780" spans="2:6" s="116" customFormat="1" ht="15.75" customHeight="1">
      <c r="B14780" s="276" t="s">
        <v>2070</v>
      </c>
      <c r="C14780" s="118" t="s">
        <v>28</v>
      </c>
      <c r="D14780" s="119" t="s">
        <v>549</v>
      </c>
      <c r="E14780" s="243" t="s">
        <v>2071</v>
      </c>
      <c r="F14780" s="151"/>
    </row>
    <row r="14781" spans="2:6" s="116" customFormat="1" ht="15.75" customHeight="1">
      <c r="B14781" s="276" t="s">
        <v>2070</v>
      </c>
      <c r="C14781" s="118" t="s">
        <v>28</v>
      </c>
      <c r="D14781" s="119" t="s">
        <v>549</v>
      </c>
      <c r="E14781" s="243" t="s">
        <v>2071</v>
      </c>
      <c r="F14781" s="151"/>
    </row>
    <row r="14782" spans="2:6" s="116" customFormat="1" ht="15.75" customHeight="1">
      <c r="B14782" s="276" t="s">
        <v>2070</v>
      </c>
      <c r="C14782" s="118" t="s">
        <v>28</v>
      </c>
      <c r="D14782" s="119" t="s">
        <v>107</v>
      </c>
      <c r="E14782" s="243" t="s">
        <v>2071</v>
      </c>
      <c r="F14782" s="151"/>
    </row>
    <row r="14783" spans="2:6" s="116" customFormat="1" ht="15.75" customHeight="1">
      <c r="B14783" s="276" t="s">
        <v>2070</v>
      </c>
      <c r="C14783" s="118" t="s">
        <v>28</v>
      </c>
      <c r="D14783" s="119" t="s">
        <v>107</v>
      </c>
      <c r="E14783" s="243" t="s">
        <v>2071</v>
      </c>
      <c r="F14783" s="151"/>
    </row>
    <row r="14784" spans="2:6" s="116" customFormat="1" ht="15.75" customHeight="1">
      <c r="B14784" s="276" t="s">
        <v>2070</v>
      </c>
      <c r="C14784" s="118" t="s">
        <v>40</v>
      </c>
      <c r="D14784" s="119" t="s">
        <v>180</v>
      </c>
      <c r="E14784" s="243" t="s">
        <v>2071</v>
      </c>
      <c r="F14784" s="151"/>
    </row>
    <row r="14785" spans="2:6" s="116" customFormat="1" ht="15.75" customHeight="1">
      <c r="B14785" s="276" t="s">
        <v>2070</v>
      </c>
      <c r="C14785" s="118" t="s">
        <v>40</v>
      </c>
      <c r="D14785" s="119" t="s">
        <v>43</v>
      </c>
      <c r="E14785" s="243" t="s">
        <v>2071</v>
      </c>
      <c r="F14785" s="151"/>
    </row>
    <row r="14786" spans="2:6" s="116" customFormat="1" ht="15.75" customHeight="1">
      <c r="B14786" s="276" t="s">
        <v>2070</v>
      </c>
      <c r="C14786" s="118" t="s">
        <v>40</v>
      </c>
      <c r="D14786" s="119" t="s">
        <v>180</v>
      </c>
      <c r="E14786" s="243" t="s">
        <v>2071</v>
      </c>
      <c r="F14786" s="151"/>
    </row>
    <row r="14787" spans="2:6" s="116" customFormat="1" ht="15.75" customHeight="1">
      <c r="B14787" s="276" t="s">
        <v>2070</v>
      </c>
      <c r="C14787" s="118" t="s">
        <v>28</v>
      </c>
      <c r="D14787" s="119" t="s">
        <v>107</v>
      </c>
      <c r="E14787" s="243" t="s">
        <v>2071</v>
      </c>
      <c r="F14787" s="151"/>
    </row>
    <row r="14788" spans="2:6" s="116" customFormat="1" ht="15.75" customHeight="1">
      <c r="B14788" s="276" t="s">
        <v>2070</v>
      </c>
      <c r="C14788" s="118" t="s">
        <v>956</v>
      </c>
      <c r="D14788" s="119" t="s">
        <v>1821</v>
      </c>
      <c r="E14788" s="243" t="s">
        <v>1966</v>
      </c>
      <c r="F14788" s="151"/>
    </row>
    <row r="14789" spans="2:6" s="116" customFormat="1" ht="15.75" customHeight="1">
      <c r="B14789" s="276" t="s">
        <v>2070</v>
      </c>
      <c r="C14789" s="118" t="s">
        <v>2</v>
      </c>
      <c r="D14789" s="119" t="s">
        <v>182</v>
      </c>
      <c r="E14789" s="243" t="s">
        <v>1966</v>
      </c>
      <c r="F14789" s="151"/>
    </row>
    <row r="14790" spans="2:6" s="116" customFormat="1" ht="15.75" customHeight="1">
      <c r="B14790" s="276" t="s">
        <v>2070</v>
      </c>
      <c r="C14790" s="118" t="s">
        <v>28</v>
      </c>
      <c r="D14790" s="119" t="s">
        <v>107</v>
      </c>
      <c r="E14790" s="243" t="s">
        <v>1966</v>
      </c>
      <c r="F14790" s="151"/>
    </row>
    <row r="14791" spans="2:6" s="116" customFormat="1" ht="15.75" customHeight="1">
      <c r="B14791" s="276" t="s">
        <v>2070</v>
      </c>
      <c r="C14791" s="118" t="s">
        <v>2</v>
      </c>
      <c r="D14791" s="119" t="s">
        <v>105</v>
      </c>
      <c r="E14791" s="243" t="s">
        <v>1966</v>
      </c>
      <c r="F14791" s="151"/>
    </row>
    <row r="14792" spans="2:6" s="116" customFormat="1" ht="15.75" customHeight="1">
      <c r="B14792" s="276" t="s">
        <v>2070</v>
      </c>
      <c r="C14792" s="118" t="s">
        <v>184</v>
      </c>
      <c r="D14792" s="119" t="s">
        <v>2544</v>
      </c>
      <c r="E14792" s="243" t="s">
        <v>1966</v>
      </c>
      <c r="F14792" s="151"/>
    </row>
    <row r="14793" spans="2:6" s="116" customFormat="1" ht="15.75" customHeight="1">
      <c r="B14793" s="276" t="s">
        <v>2070</v>
      </c>
      <c r="C14793" s="118" t="s">
        <v>40</v>
      </c>
      <c r="D14793" s="119" t="s">
        <v>2057</v>
      </c>
      <c r="E14793" s="243" t="s">
        <v>1966</v>
      </c>
      <c r="F14793" s="151"/>
    </row>
    <row r="14794" spans="2:6" s="116" customFormat="1" ht="15.75" customHeight="1">
      <c r="B14794" s="276" t="s">
        <v>2070</v>
      </c>
      <c r="C14794" s="118" t="s">
        <v>322</v>
      </c>
      <c r="D14794" s="119" t="s">
        <v>1796</v>
      </c>
      <c r="E14794" s="243" t="s">
        <v>1966</v>
      </c>
      <c r="F14794" s="151"/>
    </row>
    <row r="14795" spans="2:6" s="116" customFormat="1" ht="15.75" customHeight="1">
      <c r="B14795" s="276" t="s">
        <v>2070</v>
      </c>
      <c r="C14795" s="118" t="s">
        <v>40</v>
      </c>
      <c r="D14795" s="119" t="s">
        <v>180</v>
      </c>
      <c r="E14795" s="243" t="s">
        <v>1966</v>
      </c>
      <c r="F14795" s="151"/>
    </row>
    <row r="14796" spans="2:6" s="116" customFormat="1" ht="15.75" customHeight="1">
      <c r="B14796" s="276" t="s">
        <v>2070</v>
      </c>
      <c r="C14796" s="118" t="s">
        <v>66</v>
      </c>
      <c r="D14796" s="119" t="s">
        <v>1791</v>
      </c>
      <c r="E14796" s="243" t="s">
        <v>1966</v>
      </c>
      <c r="F14796" s="151"/>
    </row>
    <row r="14797" spans="2:6" s="116" customFormat="1" ht="15.75" customHeight="1">
      <c r="B14797" s="276" t="s">
        <v>2070</v>
      </c>
      <c r="C14797" s="118" t="s">
        <v>2</v>
      </c>
      <c r="D14797" s="119" t="s">
        <v>182</v>
      </c>
      <c r="E14797" s="243" t="s">
        <v>1966</v>
      </c>
      <c r="F14797" s="151"/>
    </row>
    <row r="14798" spans="2:6" s="116" customFormat="1" ht="15.75" customHeight="1">
      <c r="B14798" s="276" t="s">
        <v>2070</v>
      </c>
      <c r="C14798" s="118" t="s">
        <v>956</v>
      </c>
      <c r="D14798" s="119" t="s">
        <v>1821</v>
      </c>
      <c r="E14798" s="243" t="s">
        <v>1966</v>
      </c>
      <c r="F14798" s="151"/>
    </row>
    <row r="14799" spans="2:6" s="116" customFormat="1" ht="15.75" customHeight="1">
      <c r="B14799" s="276" t="s">
        <v>2070</v>
      </c>
      <c r="C14799" s="118" t="s">
        <v>28</v>
      </c>
      <c r="D14799" s="119" t="s">
        <v>549</v>
      </c>
      <c r="E14799" s="243" t="s">
        <v>1966</v>
      </c>
      <c r="F14799" s="151"/>
    </row>
    <row r="14800" spans="2:6" s="116" customFormat="1" ht="15.75" customHeight="1">
      <c r="B14800" s="276" t="s">
        <v>2070</v>
      </c>
      <c r="C14800" s="118" t="s">
        <v>40</v>
      </c>
      <c r="D14800" s="119" t="s">
        <v>1236</v>
      </c>
      <c r="E14800" s="243" t="s">
        <v>1953</v>
      </c>
      <c r="F14800" s="151"/>
    </row>
    <row r="14801" spans="2:6" s="116" customFormat="1" ht="15.75" customHeight="1">
      <c r="B14801" s="276" t="s">
        <v>2070</v>
      </c>
      <c r="C14801" s="118" t="s">
        <v>18</v>
      </c>
      <c r="D14801" s="119" t="s">
        <v>2072</v>
      </c>
      <c r="E14801" s="243" t="s">
        <v>1953</v>
      </c>
      <c r="F14801" s="151"/>
    </row>
    <row r="14802" spans="2:6" s="116" customFormat="1" ht="15.75" customHeight="1">
      <c r="B14802" s="276" t="s">
        <v>2070</v>
      </c>
      <c r="C14802" s="118" t="s">
        <v>392</v>
      </c>
      <c r="D14802" s="119" t="s">
        <v>2063</v>
      </c>
      <c r="E14802" s="243" t="s">
        <v>1953</v>
      </c>
      <c r="F14802" s="151"/>
    </row>
    <row r="14803" spans="2:6" s="116" customFormat="1" ht="15.75" customHeight="1">
      <c r="B14803" s="276" t="s">
        <v>2070</v>
      </c>
      <c r="C14803" s="118" t="s">
        <v>392</v>
      </c>
      <c r="D14803" s="119" t="s">
        <v>2063</v>
      </c>
      <c r="E14803" s="243" t="s">
        <v>1953</v>
      </c>
      <c r="F14803" s="151"/>
    </row>
    <row r="14804" spans="2:6" s="116" customFormat="1" ht="15.75" customHeight="1">
      <c r="B14804" s="276" t="s">
        <v>2070</v>
      </c>
      <c r="C14804" s="118" t="s">
        <v>40</v>
      </c>
      <c r="D14804" s="119" t="s">
        <v>1236</v>
      </c>
      <c r="E14804" s="243" t="s">
        <v>1953</v>
      </c>
      <c r="F14804" s="151"/>
    </row>
    <row r="14805" spans="2:6" s="116" customFormat="1" ht="15.75" customHeight="1">
      <c r="B14805" s="276" t="s">
        <v>2070</v>
      </c>
      <c r="C14805" s="118" t="s">
        <v>40</v>
      </c>
      <c r="D14805" s="119" t="s">
        <v>1236</v>
      </c>
      <c r="E14805" s="243" t="s">
        <v>1953</v>
      </c>
      <c r="F14805" s="151"/>
    </row>
    <row r="14806" spans="2:6" s="116" customFormat="1" ht="15.75" customHeight="1">
      <c r="B14806" s="276" t="s">
        <v>2070</v>
      </c>
      <c r="C14806" s="118" t="s">
        <v>392</v>
      </c>
      <c r="D14806" s="119" t="s">
        <v>2063</v>
      </c>
      <c r="E14806" s="243" t="s">
        <v>1953</v>
      </c>
      <c r="F14806" s="151"/>
    </row>
    <row r="14807" spans="2:6" s="116" customFormat="1" ht="15.75" customHeight="1">
      <c r="B14807" s="276" t="s">
        <v>2070</v>
      </c>
      <c r="C14807" s="118" t="s">
        <v>155</v>
      </c>
      <c r="D14807" s="119" t="s">
        <v>2073</v>
      </c>
      <c r="E14807" s="243" t="s">
        <v>1953</v>
      </c>
      <c r="F14807" s="151"/>
    </row>
    <row r="14808" spans="2:6" s="116" customFormat="1" ht="15.75" customHeight="1">
      <c r="B14808" s="276" t="s">
        <v>2070</v>
      </c>
      <c r="C14808" s="118" t="s">
        <v>184</v>
      </c>
      <c r="D14808" s="119" t="s">
        <v>184</v>
      </c>
      <c r="E14808" s="243" t="s">
        <v>1953</v>
      </c>
      <c r="F14808" s="151"/>
    </row>
    <row r="14809" spans="2:6" s="116" customFormat="1" ht="15.75" customHeight="1">
      <c r="B14809" s="276" t="s">
        <v>2070</v>
      </c>
      <c r="C14809" s="118" t="s">
        <v>40</v>
      </c>
      <c r="D14809" s="119" t="s">
        <v>43</v>
      </c>
      <c r="E14809" s="243" t="s">
        <v>1953</v>
      </c>
      <c r="F14809" s="151"/>
    </row>
    <row r="14810" spans="2:6" s="116" customFormat="1" ht="15.75" customHeight="1">
      <c r="B14810" s="276" t="s">
        <v>2070</v>
      </c>
      <c r="C14810" s="118" t="s">
        <v>40</v>
      </c>
      <c r="D14810" s="119" t="s">
        <v>1236</v>
      </c>
      <c r="E14810" s="243" t="s">
        <v>1953</v>
      </c>
      <c r="F14810" s="151"/>
    </row>
    <row r="14811" spans="2:6" s="116" customFormat="1" ht="15.75" customHeight="1">
      <c r="B14811" s="276" t="s">
        <v>2119</v>
      </c>
      <c r="C14811" s="118" t="s">
        <v>28</v>
      </c>
      <c r="D14811" s="119" t="s">
        <v>181</v>
      </c>
      <c r="E14811" s="243" t="s">
        <v>1981</v>
      </c>
      <c r="F14811" s="151"/>
    </row>
    <row r="14812" spans="2:6" s="116" customFormat="1" ht="15.75" customHeight="1">
      <c r="B14812" s="121" t="s">
        <v>2119</v>
      </c>
      <c r="C14812" s="118" t="s">
        <v>322</v>
      </c>
      <c r="D14812" s="119" t="s">
        <v>1796</v>
      </c>
      <c r="E14812" s="243" t="s">
        <v>1981</v>
      </c>
      <c r="F14812" s="151"/>
    </row>
    <row r="14813" spans="2:6" s="116" customFormat="1" ht="15.75" customHeight="1">
      <c r="B14813" s="121" t="s">
        <v>2119</v>
      </c>
      <c r="C14813" s="118" t="s">
        <v>40</v>
      </c>
      <c r="D14813" s="119" t="s">
        <v>180</v>
      </c>
      <c r="E14813" s="243" t="s">
        <v>1981</v>
      </c>
      <c r="F14813" s="151"/>
    </row>
    <row r="14814" spans="2:6" s="116" customFormat="1" ht="15.75" customHeight="1">
      <c r="B14814" s="121" t="s">
        <v>2119</v>
      </c>
      <c r="C14814" s="118" t="s">
        <v>2</v>
      </c>
      <c r="D14814" s="119" t="s">
        <v>1972</v>
      </c>
      <c r="E14814" s="243" t="s">
        <v>1981</v>
      </c>
      <c r="F14814" s="151"/>
    </row>
    <row r="14815" spans="2:6" s="116" customFormat="1" ht="15.75" customHeight="1">
      <c r="B14815" s="121" t="s">
        <v>2119</v>
      </c>
      <c r="C14815" s="118" t="s">
        <v>40</v>
      </c>
      <c r="D14815" s="119" t="s">
        <v>2060</v>
      </c>
      <c r="E14815" s="243" t="s">
        <v>1981</v>
      </c>
      <c r="F14815" s="151"/>
    </row>
    <row r="14816" spans="2:6" s="116" customFormat="1" ht="15.75" customHeight="1">
      <c r="B14816" s="121" t="s">
        <v>2119</v>
      </c>
      <c r="C14816" s="118" t="s">
        <v>2</v>
      </c>
      <c r="D14816" s="119" t="s">
        <v>1972</v>
      </c>
      <c r="E14816" s="243" t="s">
        <v>1981</v>
      </c>
      <c r="F14816" s="151"/>
    </row>
    <row r="14817" spans="2:6" s="116" customFormat="1" ht="15.75" customHeight="1">
      <c r="B14817" s="121" t="s">
        <v>2119</v>
      </c>
      <c r="C14817" s="118" t="s">
        <v>2</v>
      </c>
      <c r="D14817" s="119" t="s">
        <v>1972</v>
      </c>
      <c r="E14817" s="243" t="s">
        <v>1981</v>
      </c>
      <c r="F14817" s="151"/>
    </row>
    <row r="14818" spans="2:6" s="116" customFormat="1" ht="15.75" customHeight="1">
      <c r="B14818" s="121" t="s">
        <v>2119</v>
      </c>
      <c r="C14818" s="118" t="s">
        <v>2</v>
      </c>
      <c r="D14818" s="119" t="s">
        <v>1972</v>
      </c>
      <c r="E14818" s="243" t="s">
        <v>1981</v>
      </c>
      <c r="F14818" s="151"/>
    </row>
    <row r="14819" spans="2:6" s="116" customFormat="1" ht="15.75" customHeight="1">
      <c r="B14819" s="121" t="s">
        <v>2119</v>
      </c>
      <c r="C14819" s="118" t="s">
        <v>2</v>
      </c>
      <c r="D14819" s="119" t="s">
        <v>1972</v>
      </c>
      <c r="E14819" s="243" t="s">
        <v>1981</v>
      </c>
      <c r="F14819" s="151"/>
    </row>
    <row r="14820" spans="2:6" s="116" customFormat="1" ht="15.75" customHeight="1">
      <c r="B14820" s="121" t="s">
        <v>2119</v>
      </c>
      <c r="C14820" s="118" t="s">
        <v>2</v>
      </c>
      <c r="D14820" s="119" t="s">
        <v>1972</v>
      </c>
      <c r="E14820" s="243" t="s">
        <v>1981</v>
      </c>
      <c r="F14820" s="151"/>
    </row>
    <row r="14821" spans="2:6" s="116" customFormat="1" ht="15.75" customHeight="1">
      <c r="B14821" s="121" t="s">
        <v>2119</v>
      </c>
      <c r="C14821" s="118" t="s">
        <v>28</v>
      </c>
      <c r="D14821" s="119" t="s">
        <v>181</v>
      </c>
      <c r="E14821" s="243" t="s">
        <v>1981</v>
      </c>
      <c r="F14821" s="151"/>
    </row>
    <row r="14822" spans="2:6" s="116" customFormat="1" ht="15.75" customHeight="1">
      <c r="B14822" s="276" t="s">
        <v>2074</v>
      </c>
      <c r="C14822" s="118" t="s">
        <v>322</v>
      </c>
      <c r="D14822" s="119" t="s">
        <v>1837</v>
      </c>
      <c r="E14822" s="243" t="s">
        <v>1814</v>
      </c>
      <c r="F14822" s="151"/>
    </row>
    <row r="14823" spans="2:6" s="116" customFormat="1" ht="15.75" customHeight="1">
      <c r="B14823" s="276" t="s">
        <v>2074</v>
      </c>
      <c r="C14823" s="118" t="s">
        <v>40</v>
      </c>
      <c r="D14823" s="119" t="s">
        <v>180</v>
      </c>
      <c r="E14823" s="243" t="s">
        <v>1814</v>
      </c>
      <c r="F14823" s="151"/>
    </row>
    <row r="14824" spans="2:6" s="116" customFormat="1" ht="15.75" customHeight="1">
      <c r="B14824" s="276" t="s">
        <v>2074</v>
      </c>
      <c r="C14824" s="118" t="s">
        <v>28</v>
      </c>
      <c r="D14824" s="119" t="s">
        <v>107</v>
      </c>
      <c r="E14824" s="243" t="s">
        <v>1814</v>
      </c>
      <c r="F14824" s="151"/>
    </row>
    <row r="14825" spans="2:6" s="116" customFormat="1" ht="15.75" customHeight="1">
      <c r="B14825" s="276" t="s">
        <v>2074</v>
      </c>
      <c r="C14825" s="118" t="s">
        <v>40</v>
      </c>
      <c r="D14825" s="119" t="s">
        <v>180</v>
      </c>
      <c r="E14825" s="243" t="s">
        <v>1814</v>
      </c>
      <c r="F14825" s="151"/>
    </row>
    <row r="14826" spans="2:6" s="116" customFormat="1" ht="15.75" customHeight="1">
      <c r="B14826" s="276" t="s">
        <v>2074</v>
      </c>
      <c r="C14826" s="118" t="s">
        <v>28</v>
      </c>
      <c r="D14826" s="119" t="s">
        <v>114</v>
      </c>
      <c r="E14826" s="243" t="s">
        <v>1814</v>
      </c>
      <c r="F14826" s="151"/>
    </row>
    <row r="14827" spans="2:6" s="116" customFormat="1" ht="15.75" customHeight="1">
      <c r="B14827" s="276" t="s">
        <v>2074</v>
      </c>
      <c r="C14827" s="118" t="s">
        <v>28</v>
      </c>
      <c r="D14827" s="119" t="s">
        <v>107</v>
      </c>
      <c r="E14827" s="243" t="s">
        <v>1814</v>
      </c>
      <c r="F14827" s="151"/>
    </row>
    <row r="14828" spans="2:6" s="116" customFormat="1" ht="15.75" customHeight="1">
      <c r="B14828" s="276" t="s">
        <v>2074</v>
      </c>
      <c r="C14828" s="118" t="s">
        <v>28</v>
      </c>
      <c r="D14828" s="119" t="s">
        <v>107</v>
      </c>
      <c r="E14828" s="243" t="s">
        <v>1814</v>
      </c>
      <c r="F14828" s="151"/>
    </row>
    <row r="14829" spans="2:6" s="116" customFormat="1" ht="15.75" customHeight="1">
      <c r="B14829" s="276" t="s">
        <v>2074</v>
      </c>
      <c r="C14829" s="118" t="s">
        <v>40</v>
      </c>
      <c r="D14829" s="119" t="s">
        <v>43</v>
      </c>
      <c r="E14829" s="243" t="s">
        <v>1814</v>
      </c>
      <c r="F14829" s="151"/>
    </row>
    <row r="14830" spans="2:6" s="116" customFormat="1" ht="15.75" customHeight="1">
      <c r="B14830" s="276" t="s">
        <v>2074</v>
      </c>
      <c r="C14830" s="118" t="s">
        <v>40</v>
      </c>
      <c r="D14830" s="119" t="s">
        <v>43</v>
      </c>
      <c r="E14830" s="243" t="s">
        <v>1814</v>
      </c>
      <c r="F14830" s="151"/>
    </row>
    <row r="14831" spans="2:6" s="116" customFormat="1" ht="15.75" customHeight="1">
      <c r="B14831" s="276" t="s">
        <v>2074</v>
      </c>
      <c r="C14831" s="118" t="s">
        <v>28</v>
      </c>
      <c r="D14831" s="119" t="s">
        <v>549</v>
      </c>
      <c r="E14831" s="243" t="s">
        <v>1814</v>
      </c>
      <c r="F14831" s="151"/>
    </row>
    <row r="14832" spans="2:6" s="116" customFormat="1" ht="15.75" customHeight="1">
      <c r="B14832" s="276" t="s">
        <v>2074</v>
      </c>
      <c r="C14832" s="118" t="s">
        <v>40</v>
      </c>
      <c r="D14832" s="119" t="s">
        <v>180</v>
      </c>
      <c r="E14832" s="243" t="s">
        <v>1814</v>
      </c>
      <c r="F14832" s="151"/>
    </row>
    <row r="14833" spans="2:6" s="116" customFormat="1" ht="15.75" customHeight="1">
      <c r="B14833" s="276" t="s">
        <v>2074</v>
      </c>
      <c r="C14833" s="118" t="s">
        <v>40</v>
      </c>
      <c r="D14833" s="119" t="s">
        <v>180</v>
      </c>
      <c r="E14833" s="243" t="s">
        <v>1814</v>
      </c>
      <c r="F14833" s="151"/>
    </row>
    <row r="14834" spans="2:6" s="116" customFormat="1" ht="15.75" customHeight="1">
      <c r="B14834" s="276" t="s">
        <v>2074</v>
      </c>
      <c r="C14834" s="118" t="s">
        <v>40</v>
      </c>
      <c r="D14834" s="119" t="s">
        <v>1236</v>
      </c>
      <c r="E14834" s="243" t="s">
        <v>1953</v>
      </c>
      <c r="F14834" s="151"/>
    </row>
    <row r="14835" spans="2:6" s="116" customFormat="1" ht="15.75" customHeight="1">
      <c r="B14835" s="276" t="s">
        <v>2074</v>
      </c>
      <c r="C14835" s="118" t="s">
        <v>2</v>
      </c>
      <c r="D14835" s="119" t="s">
        <v>1288</v>
      </c>
      <c r="E14835" s="243" t="s">
        <v>1953</v>
      </c>
      <c r="F14835" s="151"/>
    </row>
    <row r="14836" spans="2:6" s="116" customFormat="1" ht="15.75" customHeight="1">
      <c r="B14836" s="276" t="s">
        <v>2074</v>
      </c>
      <c r="C14836" s="118" t="s">
        <v>2</v>
      </c>
      <c r="D14836" s="119" t="s">
        <v>105</v>
      </c>
      <c r="E14836" s="243" t="s">
        <v>1953</v>
      </c>
      <c r="F14836" s="151"/>
    </row>
    <row r="14837" spans="2:6" s="116" customFormat="1" ht="15.75" customHeight="1">
      <c r="B14837" s="276" t="s">
        <v>2074</v>
      </c>
      <c r="C14837" s="118" t="s">
        <v>18</v>
      </c>
      <c r="D14837" s="119" t="s">
        <v>2072</v>
      </c>
      <c r="E14837" s="243" t="s">
        <v>1953</v>
      </c>
      <c r="F14837" s="151"/>
    </row>
    <row r="14838" spans="2:6" s="116" customFormat="1" ht="15.75" customHeight="1">
      <c r="B14838" s="276" t="s">
        <v>2074</v>
      </c>
      <c r="C14838" s="118" t="s">
        <v>322</v>
      </c>
      <c r="D14838" s="119" t="s">
        <v>1796</v>
      </c>
      <c r="E14838" s="243" t="s">
        <v>1953</v>
      </c>
      <c r="F14838" s="151"/>
    </row>
    <row r="14839" spans="2:6" s="116" customFormat="1" ht="15.75" customHeight="1">
      <c r="B14839" s="276" t="s">
        <v>2074</v>
      </c>
      <c r="C14839" s="118" t="s">
        <v>40</v>
      </c>
      <c r="D14839" s="119" t="s">
        <v>1236</v>
      </c>
      <c r="E14839" s="243" t="s">
        <v>1953</v>
      </c>
      <c r="F14839" s="151"/>
    </row>
    <row r="14840" spans="2:6" s="116" customFormat="1" ht="15.75" customHeight="1">
      <c r="B14840" s="276" t="s">
        <v>2074</v>
      </c>
      <c r="C14840" s="118" t="s">
        <v>392</v>
      </c>
      <c r="D14840" s="119" t="s">
        <v>2075</v>
      </c>
      <c r="E14840" s="243" t="s">
        <v>1953</v>
      </c>
      <c r="F14840" s="151"/>
    </row>
    <row r="14841" spans="2:6" s="116" customFormat="1" ht="15.75" customHeight="1">
      <c r="B14841" s="276" t="s">
        <v>2074</v>
      </c>
      <c r="C14841" s="118" t="s">
        <v>40</v>
      </c>
      <c r="D14841" s="119" t="s">
        <v>1236</v>
      </c>
      <c r="E14841" s="243" t="s">
        <v>1953</v>
      </c>
      <c r="F14841" s="151"/>
    </row>
    <row r="14842" spans="2:6" s="116" customFormat="1" ht="15.75" customHeight="1">
      <c r="B14842" s="276" t="s">
        <v>2074</v>
      </c>
      <c r="C14842" s="118" t="s">
        <v>40</v>
      </c>
      <c r="D14842" s="119" t="s">
        <v>1236</v>
      </c>
      <c r="E14842" s="243" t="s">
        <v>1953</v>
      </c>
      <c r="F14842" s="151"/>
    </row>
    <row r="14843" spans="2:6" s="116" customFormat="1" ht="15.75" customHeight="1">
      <c r="B14843" s="276" t="s">
        <v>2074</v>
      </c>
      <c r="C14843" s="118" t="s">
        <v>40</v>
      </c>
      <c r="D14843" s="119" t="s">
        <v>1921</v>
      </c>
      <c r="E14843" s="243" t="s">
        <v>1953</v>
      </c>
      <c r="F14843" s="151"/>
    </row>
    <row r="14844" spans="2:6" s="116" customFormat="1" ht="15.75" customHeight="1">
      <c r="B14844" s="276" t="s">
        <v>2074</v>
      </c>
      <c r="C14844" s="118" t="s">
        <v>28</v>
      </c>
      <c r="D14844" s="119" t="s">
        <v>107</v>
      </c>
      <c r="E14844" s="243" t="s">
        <v>2076</v>
      </c>
      <c r="F14844" s="151"/>
    </row>
    <row r="14845" spans="2:6" s="116" customFormat="1" ht="15.75" customHeight="1">
      <c r="B14845" s="276" t="s">
        <v>2074</v>
      </c>
      <c r="C14845" s="118" t="s">
        <v>322</v>
      </c>
      <c r="D14845" s="119" t="s">
        <v>1893</v>
      </c>
      <c r="E14845" s="243" t="s">
        <v>2076</v>
      </c>
      <c r="F14845" s="151"/>
    </row>
    <row r="14846" spans="2:6" s="116" customFormat="1" ht="15.75" customHeight="1">
      <c r="B14846" s="276" t="s">
        <v>2074</v>
      </c>
      <c r="C14846" s="118" t="s">
        <v>28</v>
      </c>
      <c r="D14846" s="119" t="s">
        <v>1984</v>
      </c>
      <c r="E14846" s="243" t="s">
        <v>2076</v>
      </c>
      <c r="F14846" s="151"/>
    </row>
    <row r="14847" spans="2:6" s="116" customFormat="1" ht="15.75" customHeight="1">
      <c r="B14847" s="276" t="s">
        <v>2074</v>
      </c>
      <c r="C14847" s="118" t="s">
        <v>40</v>
      </c>
      <c r="D14847" s="119" t="s">
        <v>2077</v>
      </c>
      <c r="E14847" s="243" t="s">
        <v>2076</v>
      </c>
      <c r="F14847" s="151"/>
    </row>
    <row r="14848" spans="2:6" s="116" customFormat="1" ht="15.75" customHeight="1">
      <c r="B14848" s="276" t="s">
        <v>2074</v>
      </c>
      <c r="C14848" s="118" t="s">
        <v>392</v>
      </c>
      <c r="D14848" s="119" t="s">
        <v>1115</v>
      </c>
      <c r="E14848" s="243" t="s">
        <v>2076</v>
      </c>
      <c r="F14848" s="151"/>
    </row>
    <row r="14849" spans="2:6" s="116" customFormat="1" ht="15.75" customHeight="1">
      <c r="B14849" s="276" t="s">
        <v>2074</v>
      </c>
      <c r="C14849" s="118" t="s">
        <v>2</v>
      </c>
      <c r="D14849" s="119" t="s">
        <v>105</v>
      </c>
      <c r="E14849" s="243" t="s">
        <v>2076</v>
      </c>
      <c r="F14849" s="151"/>
    </row>
    <row r="14850" spans="2:6" s="116" customFormat="1" ht="15.75" customHeight="1">
      <c r="B14850" s="276" t="s">
        <v>2074</v>
      </c>
      <c r="C14850" s="118" t="s">
        <v>28</v>
      </c>
      <c r="D14850" s="119" t="s">
        <v>107</v>
      </c>
      <c r="E14850" s="243" t="s">
        <v>2076</v>
      </c>
      <c r="F14850" s="151"/>
    </row>
    <row r="14851" spans="2:6" s="116" customFormat="1" ht="15.75" customHeight="1">
      <c r="B14851" s="276" t="s">
        <v>2074</v>
      </c>
      <c r="C14851" s="118" t="s">
        <v>40</v>
      </c>
      <c r="D14851" s="119" t="s">
        <v>180</v>
      </c>
      <c r="E14851" s="243" t="s">
        <v>2076</v>
      </c>
      <c r="F14851" s="151"/>
    </row>
    <row r="14852" spans="2:6" s="116" customFormat="1" ht="15.75" customHeight="1">
      <c r="B14852" s="276" t="s">
        <v>2074</v>
      </c>
      <c r="C14852" s="118" t="s">
        <v>2</v>
      </c>
      <c r="D14852" s="119" t="s">
        <v>105</v>
      </c>
      <c r="E14852" s="243" t="s">
        <v>2076</v>
      </c>
      <c r="F14852" s="151"/>
    </row>
    <row r="14853" spans="2:6" s="116" customFormat="1" ht="15.75" customHeight="1">
      <c r="B14853" s="276" t="s">
        <v>2074</v>
      </c>
      <c r="C14853" s="118" t="s">
        <v>40</v>
      </c>
      <c r="D14853" s="119" t="s">
        <v>43</v>
      </c>
      <c r="E14853" s="243" t="s">
        <v>2076</v>
      </c>
      <c r="F14853" s="151"/>
    </row>
    <row r="14854" spans="2:6" s="116" customFormat="1" ht="15.75" customHeight="1">
      <c r="B14854" s="276" t="s">
        <v>2074</v>
      </c>
      <c r="C14854" s="118" t="s">
        <v>40</v>
      </c>
      <c r="D14854" s="119" t="s">
        <v>180</v>
      </c>
      <c r="E14854" s="243" t="s">
        <v>2076</v>
      </c>
      <c r="F14854" s="151"/>
    </row>
    <row r="14855" spans="2:6" s="116" customFormat="1" ht="15.75" customHeight="1">
      <c r="B14855" s="276" t="s">
        <v>2074</v>
      </c>
      <c r="C14855" s="118" t="s">
        <v>28</v>
      </c>
      <c r="D14855" s="119" t="s">
        <v>2078</v>
      </c>
      <c r="E14855" s="243" t="s">
        <v>2076</v>
      </c>
      <c r="F14855" s="151"/>
    </row>
    <row r="14856" spans="2:6" s="116" customFormat="1" ht="15.75" customHeight="1">
      <c r="B14856" s="276" t="s">
        <v>2079</v>
      </c>
      <c r="C14856" s="118" t="s">
        <v>40</v>
      </c>
      <c r="D14856" s="119" t="s">
        <v>180</v>
      </c>
      <c r="E14856" s="243" t="s">
        <v>1814</v>
      </c>
      <c r="F14856" s="151"/>
    </row>
    <row r="14857" spans="2:6" s="116" customFormat="1" ht="15.75" customHeight="1">
      <c r="B14857" s="276" t="s">
        <v>2079</v>
      </c>
      <c r="C14857" s="118" t="s">
        <v>28</v>
      </c>
      <c r="D14857" s="119" t="s">
        <v>2080</v>
      </c>
      <c r="E14857" s="243" t="s">
        <v>1814</v>
      </c>
      <c r="F14857" s="151"/>
    </row>
    <row r="14858" spans="2:6" s="116" customFormat="1" ht="15.75" customHeight="1">
      <c r="B14858" s="276" t="s">
        <v>2079</v>
      </c>
      <c r="C14858" s="118" t="s">
        <v>40</v>
      </c>
      <c r="D14858" s="119" t="s">
        <v>180</v>
      </c>
      <c r="E14858" s="243" t="s">
        <v>1814</v>
      </c>
      <c r="F14858" s="151"/>
    </row>
    <row r="14859" spans="2:6" s="116" customFormat="1" ht="15.75" customHeight="1">
      <c r="B14859" s="276" t="s">
        <v>2079</v>
      </c>
      <c r="C14859" s="118" t="s">
        <v>28</v>
      </c>
      <c r="D14859" s="119" t="s">
        <v>2080</v>
      </c>
      <c r="E14859" s="243" t="s">
        <v>1814</v>
      </c>
      <c r="F14859" s="151"/>
    </row>
    <row r="14860" spans="2:6" s="116" customFormat="1" ht="15.75" customHeight="1">
      <c r="B14860" s="276" t="s">
        <v>2079</v>
      </c>
      <c r="C14860" s="118" t="s">
        <v>40</v>
      </c>
      <c r="D14860" s="119" t="s">
        <v>43</v>
      </c>
      <c r="E14860" s="243" t="s">
        <v>1814</v>
      </c>
      <c r="F14860" s="151"/>
    </row>
    <row r="14861" spans="2:6" s="116" customFormat="1" ht="15.75" customHeight="1">
      <c r="B14861" s="276" t="s">
        <v>2079</v>
      </c>
      <c r="C14861" s="118" t="s">
        <v>322</v>
      </c>
      <c r="D14861" s="119" t="s">
        <v>1837</v>
      </c>
      <c r="E14861" s="243" t="s">
        <v>1814</v>
      </c>
      <c r="F14861" s="151"/>
    </row>
    <row r="14862" spans="2:6" s="116" customFormat="1" ht="15.75" customHeight="1">
      <c r="B14862" s="276" t="s">
        <v>2079</v>
      </c>
      <c r="C14862" s="118" t="s">
        <v>40</v>
      </c>
      <c r="D14862" s="119" t="s">
        <v>945</v>
      </c>
      <c r="E14862" s="243" t="s">
        <v>1814</v>
      </c>
      <c r="F14862" s="151"/>
    </row>
    <row r="14863" spans="2:6" s="116" customFormat="1" ht="15.75" customHeight="1">
      <c r="B14863" s="276" t="s">
        <v>2079</v>
      </c>
      <c r="C14863" s="118" t="s">
        <v>28</v>
      </c>
      <c r="D14863" s="119" t="s">
        <v>2080</v>
      </c>
      <c r="E14863" s="243" t="s">
        <v>1814</v>
      </c>
      <c r="F14863" s="151"/>
    </row>
    <row r="14864" spans="2:6" s="116" customFormat="1" ht="15.75" customHeight="1">
      <c r="B14864" s="276" t="s">
        <v>2079</v>
      </c>
      <c r="C14864" s="118" t="s">
        <v>40</v>
      </c>
      <c r="D14864" s="119" t="s">
        <v>180</v>
      </c>
      <c r="E14864" s="243" t="s">
        <v>1814</v>
      </c>
      <c r="F14864" s="151"/>
    </row>
    <row r="14865" spans="2:6" s="116" customFormat="1" ht="15.75" customHeight="1">
      <c r="B14865" s="276" t="s">
        <v>2079</v>
      </c>
      <c r="C14865" s="118" t="s">
        <v>40</v>
      </c>
      <c r="D14865" s="119" t="s">
        <v>1236</v>
      </c>
      <c r="E14865" s="243" t="s">
        <v>1953</v>
      </c>
      <c r="F14865" s="151"/>
    </row>
    <row r="14866" spans="2:6" s="116" customFormat="1" ht="15.75" customHeight="1">
      <c r="B14866" s="276" t="s">
        <v>2079</v>
      </c>
      <c r="C14866" s="118" t="s">
        <v>40</v>
      </c>
      <c r="D14866" s="119" t="s">
        <v>1236</v>
      </c>
      <c r="E14866" s="243" t="s">
        <v>1953</v>
      </c>
      <c r="F14866" s="151"/>
    </row>
    <row r="14867" spans="2:6" s="116" customFormat="1" ht="15.75" customHeight="1">
      <c r="B14867" s="276" t="s">
        <v>2079</v>
      </c>
      <c r="C14867" s="118" t="s">
        <v>322</v>
      </c>
      <c r="D14867" s="119" t="s">
        <v>1796</v>
      </c>
      <c r="E14867" s="243" t="s">
        <v>1953</v>
      </c>
      <c r="F14867" s="151"/>
    </row>
    <row r="14868" spans="2:6" s="116" customFormat="1" ht="15.75" customHeight="1">
      <c r="B14868" s="276" t="s">
        <v>2079</v>
      </c>
      <c r="C14868" s="118" t="s">
        <v>28</v>
      </c>
      <c r="D14868" s="119" t="s">
        <v>107</v>
      </c>
      <c r="E14868" s="243" t="s">
        <v>1953</v>
      </c>
      <c r="F14868" s="151"/>
    </row>
    <row r="14869" spans="2:6" s="116" customFormat="1" ht="15.75" customHeight="1">
      <c r="B14869" s="276" t="s">
        <v>2079</v>
      </c>
      <c r="C14869" s="118" t="s">
        <v>28</v>
      </c>
      <c r="D14869" s="119" t="s">
        <v>107</v>
      </c>
      <c r="E14869" s="243" t="s">
        <v>1953</v>
      </c>
      <c r="F14869" s="151"/>
    </row>
    <row r="14870" spans="2:6" s="116" customFormat="1" ht="15.75" customHeight="1">
      <c r="B14870" s="276" t="s">
        <v>2079</v>
      </c>
      <c r="C14870" s="118" t="s">
        <v>40</v>
      </c>
      <c r="D14870" s="119" t="s">
        <v>43</v>
      </c>
      <c r="E14870" s="243" t="s">
        <v>1953</v>
      </c>
      <c r="F14870" s="151"/>
    </row>
    <row r="14871" spans="2:6" s="116" customFormat="1" ht="15.75" customHeight="1">
      <c r="B14871" s="276" t="s">
        <v>2079</v>
      </c>
      <c r="C14871" s="118" t="s">
        <v>40</v>
      </c>
      <c r="D14871" s="119" t="s">
        <v>1236</v>
      </c>
      <c r="E14871" s="243" t="s">
        <v>1953</v>
      </c>
      <c r="F14871" s="151"/>
    </row>
    <row r="14872" spans="2:6" s="116" customFormat="1" ht="15.75" customHeight="1">
      <c r="B14872" s="276" t="s">
        <v>2079</v>
      </c>
      <c r="C14872" s="118" t="s">
        <v>40</v>
      </c>
      <c r="D14872" s="119" t="s">
        <v>1236</v>
      </c>
      <c r="E14872" s="243" t="s">
        <v>1953</v>
      </c>
      <c r="F14872" s="151"/>
    </row>
    <row r="14873" spans="2:6" s="116" customFormat="1" ht="15.75" customHeight="1">
      <c r="B14873" s="276" t="s">
        <v>2079</v>
      </c>
      <c r="C14873" s="118" t="s">
        <v>2</v>
      </c>
      <c r="D14873" s="119" t="s">
        <v>182</v>
      </c>
      <c r="E14873" s="243" t="s">
        <v>1953</v>
      </c>
      <c r="F14873" s="151"/>
    </row>
    <row r="14874" spans="2:6" s="116" customFormat="1" ht="15.75" customHeight="1">
      <c r="B14874" s="276" t="s">
        <v>2079</v>
      </c>
      <c r="C14874" s="118" t="s">
        <v>94</v>
      </c>
      <c r="D14874" s="119" t="s">
        <v>1108</v>
      </c>
      <c r="E14874" s="243" t="s">
        <v>1953</v>
      </c>
      <c r="F14874" s="151"/>
    </row>
    <row r="14875" spans="2:6" s="116" customFormat="1" ht="15.75" customHeight="1">
      <c r="B14875" s="276" t="s">
        <v>2079</v>
      </c>
      <c r="C14875" s="118" t="s">
        <v>1999</v>
      </c>
      <c r="D14875" s="119" t="s">
        <v>2016</v>
      </c>
      <c r="E14875" s="243" t="s">
        <v>1953</v>
      </c>
      <c r="F14875" s="151"/>
    </row>
    <row r="14876" spans="2:6" s="116" customFormat="1" ht="15.75" customHeight="1">
      <c r="B14876" s="276" t="s">
        <v>2079</v>
      </c>
      <c r="C14876" s="118" t="s">
        <v>40</v>
      </c>
      <c r="D14876" s="119" t="s">
        <v>180</v>
      </c>
      <c r="E14876" s="243" t="s">
        <v>2076</v>
      </c>
      <c r="F14876" s="151"/>
    </row>
    <row r="14877" spans="2:6" s="116" customFormat="1" ht="15.75" customHeight="1">
      <c r="B14877" s="276" t="s">
        <v>2079</v>
      </c>
      <c r="C14877" s="118" t="s">
        <v>28</v>
      </c>
      <c r="D14877" s="119" t="s">
        <v>107</v>
      </c>
      <c r="E14877" s="243" t="s">
        <v>2076</v>
      </c>
      <c r="F14877" s="151"/>
    </row>
    <row r="14878" spans="2:6" s="116" customFormat="1" ht="15.75" customHeight="1">
      <c r="B14878" s="276" t="s">
        <v>2079</v>
      </c>
      <c r="C14878" s="118" t="s">
        <v>28</v>
      </c>
      <c r="D14878" s="119" t="s">
        <v>549</v>
      </c>
      <c r="E14878" s="243" t="s">
        <v>2076</v>
      </c>
      <c r="F14878" s="151"/>
    </row>
    <row r="14879" spans="2:6" s="116" customFormat="1" ht="15.75" customHeight="1">
      <c r="B14879" s="276" t="s">
        <v>2079</v>
      </c>
      <c r="C14879" s="118" t="s">
        <v>2</v>
      </c>
      <c r="D14879" s="119" t="s">
        <v>105</v>
      </c>
      <c r="E14879" s="243" t="s">
        <v>2076</v>
      </c>
      <c r="F14879" s="151"/>
    </row>
    <row r="14880" spans="2:6" s="116" customFormat="1" ht="15.75" customHeight="1">
      <c r="B14880" s="276" t="s">
        <v>2079</v>
      </c>
      <c r="C14880" s="118" t="s">
        <v>322</v>
      </c>
      <c r="D14880" s="119" t="s">
        <v>1893</v>
      </c>
      <c r="E14880" s="243" t="s">
        <v>2076</v>
      </c>
      <c r="F14880" s="151"/>
    </row>
    <row r="14881" spans="2:6" s="116" customFormat="1" ht="15.75" customHeight="1">
      <c r="B14881" s="276" t="s">
        <v>2079</v>
      </c>
      <c r="C14881" s="118" t="s">
        <v>322</v>
      </c>
      <c r="D14881" s="119" t="s">
        <v>2001</v>
      </c>
      <c r="E14881" s="243" t="s">
        <v>2076</v>
      </c>
      <c r="F14881" s="151"/>
    </row>
    <row r="14882" spans="2:6" s="116" customFormat="1" ht="15.75" customHeight="1">
      <c r="B14882" s="276" t="s">
        <v>2079</v>
      </c>
      <c r="C14882" s="118" t="s">
        <v>28</v>
      </c>
      <c r="D14882" s="119" t="s">
        <v>850</v>
      </c>
      <c r="E14882" s="243" t="s">
        <v>2076</v>
      </c>
      <c r="F14882" s="151"/>
    </row>
    <row r="14883" spans="2:6" s="116" customFormat="1" ht="15.75" customHeight="1">
      <c r="B14883" s="276" t="s">
        <v>2079</v>
      </c>
      <c r="C14883" s="118" t="s">
        <v>28</v>
      </c>
      <c r="D14883" s="119" t="s">
        <v>1984</v>
      </c>
      <c r="E14883" s="243" t="s">
        <v>2076</v>
      </c>
      <c r="F14883" s="151"/>
    </row>
    <row r="14884" spans="2:6" s="116" customFormat="1" ht="15.75" customHeight="1">
      <c r="B14884" s="276" t="s">
        <v>2079</v>
      </c>
      <c r="C14884" s="118" t="s">
        <v>322</v>
      </c>
      <c r="D14884" s="119" t="s">
        <v>2001</v>
      </c>
      <c r="E14884" s="243" t="s">
        <v>2076</v>
      </c>
      <c r="F14884" s="151"/>
    </row>
    <row r="14885" spans="2:6" s="116" customFormat="1" ht="15.75" customHeight="1">
      <c r="B14885" s="276" t="s">
        <v>2079</v>
      </c>
      <c r="C14885" s="118" t="s">
        <v>2</v>
      </c>
      <c r="D14885" s="119" t="s">
        <v>182</v>
      </c>
      <c r="E14885" s="243" t="s">
        <v>2076</v>
      </c>
      <c r="F14885" s="151"/>
    </row>
    <row r="14886" spans="2:6" s="116" customFormat="1" ht="15.75" customHeight="1">
      <c r="B14886" s="276" t="s">
        <v>2079</v>
      </c>
      <c r="C14886" s="118" t="s">
        <v>2</v>
      </c>
      <c r="D14886" s="119" t="s">
        <v>105</v>
      </c>
      <c r="E14886" s="243" t="s">
        <v>2076</v>
      </c>
      <c r="F14886" s="151"/>
    </row>
    <row r="14887" spans="2:6" s="116" customFormat="1" ht="15.75" customHeight="1">
      <c r="B14887" s="276" t="s">
        <v>2079</v>
      </c>
      <c r="C14887" s="118" t="s">
        <v>2</v>
      </c>
      <c r="D14887" s="119" t="s">
        <v>182</v>
      </c>
      <c r="E14887" s="243" t="s">
        <v>2076</v>
      </c>
      <c r="F14887" s="151"/>
    </row>
    <row r="14888" spans="2:6" s="116" customFormat="1" ht="15.75" customHeight="1">
      <c r="B14888" s="121" t="s">
        <v>2081</v>
      </c>
      <c r="C14888" s="118" t="s">
        <v>18</v>
      </c>
      <c r="D14888" s="119" t="s">
        <v>2082</v>
      </c>
      <c r="E14888" s="243" t="s">
        <v>1814</v>
      </c>
      <c r="F14888" s="151"/>
    </row>
    <row r="14889" spans="2:6" s="116" customFormat="1" ht="15.75" customHeight="1">
      <c r="B14889" s="121" t="s">
        <v>2081</v>
      </c>
      <c r="C14889" s="118" t="s">
        <v>40</v>
      </c>
      <c r="D14889" s="119" t="s">
        <v>180</v>
      </c>
      <c r="E14889" s="243" t="s">
        <v>1814</v>
      </c>
      <c r="F14889" s="151"/>
    </row>
    <row r="14890" spans="2:6" s="116" customFormat="1" ht="15.75" customHeight="1">
      <c r="B14890" s="121" t="s">
        <v>2081</v>
      </c>
      <c r="C14890" s="118" t="s">
        <v>2</v>
      </c>
      <c r="D14890" s="119" t="s">
        <v>182</v>
      </c>
      <c r="E14890" s="243" t="s">
        <v>1814</v>
      </c>
      <c r="F14890" s="151"/>
    </row>
    <row r="14891" spans="2:6" s="116" customFormat="1" ht="15.75" customHeight="1">
      <c r="B14891" s="121" t="s">
        <v>2081</v>
      </c>
      <c r="C14891" s="118" t="s">
        <v>40</v>
      </c>
      <c r="D14891" s="119" t="s">
        <v>180</v>
      </c>
      <c r="E14891" s="243" t="s">
        <v>1814</v>
      </c>
      <c r="F14891" s="151"/>
    </row>
    <row r="14892" spans="2:6" s="116" customFormat="1" ht="15.75" customHeight="1">
      <c r="B14892" s="121" t="s">
        <v>2081</v>
      </c>
      <c r="C14892" s="118" t="s">
        <v>40</v>
      </c>
      <c r="D14892" s="119" t="s">
        <v>43</v>
      </c>
      <c r="E14892" s="243" t="s">
        <v>1814</v>
      </c>
      <c r="F14892" s="151"/>
    </row>
    <row r="14893" spans="2:6" s="116" customFormat="1" ht="15.75" customHeight="1">
      <c r="B14893" s="121" t="s">
        <v>2081</v>
      </c>
      <c r="C14893" s="118" t="s">
        <v>28</v>
      </c>
      <c r="D14893" s="119" t="s">
        <v>107</v>
      </c>
      <c r="E14893" s="243" t="s">
        <v>1814</v>
      </c>
      <c r="F14893" s="151"/>
    </row>
    <row r="14894" spans="2:6" s="116" customFormat="1" ht="15.75" customHeight="1">
      <c r="B14894" s="121" t="s">
        <v>2081</v>
      </c>
      <c r="C14894" s="118" t="s">
        <v>40</v>
      </c>
      <c r="D14894" s="119" t="s">
        <v>43</v>
      </c>
      <c r="E14894" s="243" t="s">
        <v>1814</v>
      </c>
      <c r="F14894" s="151"/>
    </row>
    <row r="14895" spans="2:6" s="116" customFormat="1" ht="15.75" customHeight="1">
      <c r="B14895" s="121" t="s">
        <v>2081</v>
      </c>
      <c r="C14895" s="118" t="s">
        <v>184</v>
      </c>
      <c r="D14895" s="119" t="s">
        <v>184</v>
      </c>
      <c r="E14895" s="243" t="s">
        <v>1814</v>
      </c>
      <c r="F14895" s="151"/>
    </row>
    <row r="14896" spans="2:6" s="116" customFormat="1" ht="15.75" customHeight="1">
      <c r="B14896" s="121" t="s">
        <v>2081</v>
      </c>
      <c r="C14896" s="118" t="s">
        <v>2</v>
      </c>
      <c r="D14896" s="119" t="s">
        <v>182</v>
      </c>
      <c r="E14896" s="243" t="s">
        <v>1814</v>
      </c>
      <c r="F14896" s="151"/>
    </row>
    <row r="14897" spans="2:6" s="116" customFormat="1" ht="15.75" customHeight="1">
      <c r="B14897" s="121" t="s">
        <v>2081</v>
      </c>
      <c r="C14897" s="118" t="s">
        <v>40</v>
      </c>
      <c r="D14897" s="119" t="s">
        <v>945</v>
      </c>
      <c r="E14897" s="243" t="s">
        <v>1814</v>
      </c>
      <c r="F14897" s="151"/>
    </row>
    <row r="14898" spans="2:6" s="116" customFormat="1" ht="15.75" customHeight="1">
      <c r="B14898" s="121" t="s">
        <v>2081</v>
      </c>
      <c r="C14898" s="118" t="s">
        <v>28</v>
      </c>
      <c r="D14898" s="119" t="s">
        <v>107</v>
      </c>
      <c r="E14898" s="243" t="s">
        <v>1814</v>
      </c>
      <c r="F14898" s="151"/>
    </row>
    <row r="14899" spans="2:6" s="116" customFormat="1" ht="15.75" customHeight="1">
      <c r="B14899" s="121" t="s">
        <v>2081</v>
      </c>
      <c r="C14899" s="118" t="s">
        <v>40</v>
      </c>
      <c r="D14899" s="119" t="s">
        <v>180</v>
      </c>
      <c r="E14899" s="243" t="s">
        <v>1814</v>
      </c>
      <c r="F14899" s="151"/>
    </row>
    <row r="14900" spans="2:6" s="116" customFormat="1" ht="15.75" customHeight="1">
      <c r="B14900" s="121" t="s">
        <v>2081</v>
      </c>
      <c r="C14900" s="118" t="s">
        <v>322</v>
      </c>
      <c r="D14900" s="119" t="s">
        <v>1837</v>
      </c>
      <c r="E14900" s="243" t="s">
        <v>1814</v>
      </c>
      <c r="F14900" s="151"/>
    </row>
    <row r="14901" spans="2:6" s="116" customFormat="1" ht="15.75" customHeight="1">
      <c r="B14901" s="121" t="s">
        <v>2081</v>
      </c>
      <c r="C14901" s="118" t="s">
        <v>40</v>
      </c>
      <c r="D14901" s="119" t="s">
        <v>1236</v>
      </c>
      <c r="E14901" s="243" t="s">
        <v>1953</v>
      </c>
      <c r="F14901" s="151"/>
    </row>
    <row r="14902" spans="2:6" s="116" customFormat="1" ht="15.75" customHeight="1">
      <c r="B14902" s="121" t="s">
        <v>2081</v>
      </c>
      <c r="C14902" s="118" t="s">
        <v>40</v>
      </c>
      <c r="D14902" s="119" t="s">
        <v>1236</v>
      </c>
      <c r="E14902" s="243" t="s">
        <v>1953</v>
      </c>
      <c r="F14902" s="151"/>
    </row>
    <row r="14903" spans="2:6" s="116" customFormat="1" ht="15.75" customHeight="1">
      <c r="B14903" s="121" t="s">
        <v>2081</v>
      </c>
      <c r="C14903" s="118" t="s">
        <v>40</v>
      </c>
      <c r="D14903" s="119" t="s">
        <v>180</v>
      </c>
      <c r="E14903" s="243" t="s">
        <v>1953</v>
      </c>
      <c r="F14903" s="151"/>
    </row>
    <row r="14904" spans="2:6" s="116" customFormat="1" ht="15.75" customHeight="1">
      <c r="B14904" s="121" t="s">
        <v>2081</v>
      </c>
      <c r="C14904" s="118" t="s">
        <v>40</v>
      </c>
      <c r="D14904" s="119" t="s">
        <v>180</v>
      </c>
      <c r="E14904" s="243" t="s">
        <v>1953</v>
      </c>
      <c r="F14904" s="151"/>
    </row>
    <row r="14905" spans="2:6" s="116" customFormat="1" ht="15.75" customHeight="1">
      <c r="B14905" s="121" t="s">
        <v>2081</v>
      </c>
      <c r="C14905" s="118" t="s">
        <v>40</v>
      </c>
      <c r="D14905" s="119" t="s">
        <v>43</v>
      </c>
      <c r="E14905" s="243" t="s">
        <v>1953</v>
      </c>
      <c r="F14905" s="151"/>
    </row>
    <row r="14906" spans="2:6" s="116" customFormat="1" ht="15.75" customHeight="1">
      <c r="B14906" s="121" t="s">
        <v>2081</v>
      </c>
      <c r="C14906" s="118" t="s">
        <v>28</v>
      </c>
      <c r="D14906" s="119" t="s">
        <v>107</v>
      </c>
      <c r="E14906" s="243" t="s">
        <v>1953</v>
      </c>
      <c r="F14906" s="151"/>
    </row>
    <row r="14907" spans="2:6" s="116" customFormat="1" ht="15.75" customHeight="1">
      <c r="B14907" s="121" t="s">
        <v>2081</v>
      </c>
      <c r="C14907" s="118" t="s">
        <v>184</v>
      </c>
      <c r="D14907" s="119" t="s">
        <v>2569</v>
      </c>
      <c r="E14907" s="243" t="s">
        <v>1953</v>
      </c>
      <c r="F14907" s="151"/>
    </row>
    <row r="14908" spans="2:6" s="116" customFormat="1" ht="15.75" customHeight="1">
      <c r="B14908" s="121" t="s">
        <v>2081</v>
      </c>
      <c r="C14908" s="118" t="s">
        <v>184</v>
      </c>
      <c r="D14908" s="119" t="s">
        <v>2551</v>
      </c>
      <c r="E14908" s="243" t="s">
        <v>1953</v>
      </c>
      <c r="F14908" s="151"/>
    </row>
    <row r="14909" spans="2:6" s="116" customFormat="1" ht="15.75" customHeight="1">
      <c r="B14909" s="121" t="s">
        <v>2081</v>
      </c>
      <c r="C14909" s="118" t="s">
        <v>40</v>
      </c>
      <c r="D14909" s="119" t="s">
        <v>180</v>
      </c>
      <c r="E14909" s="243" t="s">
        <v>1953</v>
      </c>
      <c r="F14909" s="151"/>
    </row>
    <row r="14910" spans="2:6" s="116" customFormat="1" ht="15.75" customHeight="1">
      <c r="B14910" s="121" t="s">
        <v>2081</v>
      </c>
      <c r="C14910" s="118" t="s">
        <v>28</v>
      </c>
      <c r="D14910" s="119" t="s">
        <v>107</v>
      </c>
      <c r="E14910" s="243" t="s">
        <v>1953</v>
      </c>
      <c r="F14910" s="151"/>
    </row>
    <row r="14911" spans="2:6" s="116" customFormat="1" ht="15.75" customHeight="1">
      <c r="B14911" s="121" t="s">
        <v>2081</v>
      </c>
      <c r="C14911" s="118" t="s">
        <v>94</v>
      </c>
      <c r="D14911" s="119" t="s">
        <v>1108</v>
      </c>
      <c r="E14911" s="243" t="s">
        <v>1953</v>
      </c>
      <c r="F14911" s="151"/>
    </row>
    <row r="14912" spans="2:6" s="116" customFormat="1" ht="15.75" customHeight="1">
      <c r="B14912" s="121" t="s">
        <v>2081</v>
      </c>
      <c r="C14912" s="118" t="s">
        <v>66</v>
      </c>
      <c r="D14912" s="119" t="s">
        <v>1791</v>
      </c>
      <c r="E14912" s="243" t="s">
        <v>2076</v>
      </c>
      <c r="F14912" s="151"/>
    </row>
    <row r="14913" spans="2:6" s="116" customFormat="1" ht="15.75" customHeight="1">
      <c r="B14913" s="121" t="s">
        <v>2081</v>
      </c>
      <c r="C14913" s="118" t="s">
        <v>184</v>
      </c>
      <c r="D14913" s="119" t="s">
        <v>2546</v>
      </c>
      <c r="E14913" s="243" t="s">
        <v>2076</v>
      </c>
      <c r="F14913" s="151"/>
    </row>
    <row r="14914" spans="2:6" s="116" customFormat="1" ht="15.75" customHeight="1">
      <c r="B14914" s="121" t="s">
        <v>2081</v>
      </c>
      <c r="C14914" s="118" t="s">
        <v>2</v>
      </c>
      <c r="D14914" s="119" t="s">
        <v>182</v>
      </c>
      <c r="E14914" s="243" t="s">
        <v>2076</v>
      </c>
      <c r="F14914" s="151"/>
    </row>
    <row r="14915" spans="2:6" s="116" customFormat="1" ht="15.75" customHeight="1">
      <c r="B14915" s="121" t="s">
        <v>2081</v>
      </c>
      <c r="C14915" s="118" t="s">
        <v>322</v>
      </c>
      <c r="D14915" s="119" t="s">
        <v>2083</v>
      </c>
      <c r="E14915" s="243" t="s">
        <v>2076</v>
      </c>
      <c r="F14915" s="151"/>
    </row>
    <row r="14916" spans="2:6" s="116" customFormat="1" ht="15.75" customHeight="1">
      <c r="B14916" s="121" t="s">
        <v>2081</v>
      </c>
      <c r="C14916" s="118" t="s">
        <v>40</v>
      </c>
      <c r="D14916" s="119" t="s">
        <v>43</v>
      </c>
      <c r="E14916" s="243" t="s">
        <v>2076</v>
      </c>
      <c r="F14916" s="151"/>
    </row>
    <row r="14917" spans="2:6" s="116" customFormat="1" ht="15.75" customHeight="1">
      <c r="B14917" s="121" t="s">
        <v>2081</v>
      </c>
      <c r="C14917" s="118" t="s">
        <v>40</v>
      </c>
      <c r="D14917" s="119" t="s">
        <v>180</v>
      </c>
      <c r="E14917" s="243" t="s">
        <v>2076</v>
      </c>
      <c r="F14917" s="151"/>
    </row>
    <row r="14918" spans="2:6" s="116" customFormat="1" ht="15.75" customHeight="1">
      <c r="B14918" s="121" t="s">
        <v>2081</v>
      </c>
      <c r="C14918" s="118" t="s">
        <v>184</v>
      </c>
      <c r="D14918" s="119" t="s">
        <v>2546</v>
      </c>
      <c r="E14918" s="243" t="s">
        <v>2076</v>
      </c>
      <c r="F14918" s="151"/>
    </row>
    <row r="14919" spans="2:6" s="116" customFormat="1" ht="15.75" customHeight="1">
      <c r="B14919" s="121" t="s">
        <v>2081</v>
      </c>
      <c r="C14919" s="118" t="s">
        <v>40</v>
      </c>
      <c r="D14919" s="119" t="s">
        <v>2084</v>
      </c>
      <c r="E14919" s="243" t="s">
        <v>2076</v>
      </c>
      <c r="F14919" s="151"/>
    </row>
    <row r="14920" spans="2:6" s="116" customFormat="1" ht="15.75" customHeight="1">
      <c r="B14920" s="121" t="s">
        <v>2081</v>
      </c>
      <c r="C14920" s="118" t="s">
        <v>66</v>
      </c>
      <c r="D14920" s="119" t="s">
        <v>1791</v>
      </c>
      <c r="E14920" s="243" t="s">
        <v>2076</v>
      </c>
      <c r="F14920" s="151"/>
    </row>
    <row r="14921" spans="2:6" s="116" customFormat="1" ht="15.75" customHeight="1">
      <c r="B14921" s="121" t="s">
        <v>2081</v>
      </c>
      <c r="C14921" s="118" t="s">
        <v>2</v>
      </c>
      <c r="D14921" s="119" t="s">
        <v>105</v>
      </c>
      <c r="E14921" s="243" t="s">
        <v>2076</v>
      </c>
      <c r="F14921" s="151"/>
    </row>
    <row r="14922" spans="2:6" s="116" customFormat="1" ht="15.75" customHeight="1">
      <c r="B14922" s="121" t="s">
        <v>2081</v>
      </c>
      <c r="C14922" s="118" t="s">
        <v>40</v>
      </c>
      <c r="D14922" s="119" t="s">
        <v>180</v>
      </c>
      <c r="E14922" s="243" t="s">
        <v>2076</v>
      </c>
      <c r="F14922" s="151"/>
    </row>
    <row r="14923" spans="2:6" s="116" customFormat="1" ht="15.75" customHeight="1">
      <c r="B14923" s="276" t="s">
        <v>2085</v>
      </c>
      <c r="C14923" s="118" t="s">
        <v>40</v>
      </c>
      <c r="D14923" s="119" t="s">
        <v>43</v>
      </c>
      <c r="E14923" s="243" t="s">
        <v>2071</v>
      </c>
      <c r="F14923" s="151"/>
    </row>
    <row r="14924" spans="2:6" s="116" customFormat="1" ht="15.75" customHeight="1">
      <c r="B14924" s="276" t="s">
        <v>2085</v>
      </c>
      <c r="C14924" s="118" t="s">
        <v>2</v>
      </c>
      <c r="D14924" s="119" t="s">
        <v>182</v>
      </c>
      <c r="E14924" s="243" t="s">
        <v>2071</v>
      </c>
      <c r="F14924" s="151"/>
    </row>
    <row r="14925" spans="2:6" s="116" customFormat="1" ht="15.75" customHeight="1">
      <c r="B14925" s="276" t="s">
        <v>2085</v>
      </c>
      <c r="C14925" s="118" t="s">
        <v>40</v>
      </c>
      <c r="D14925" s="119" t="s">
        <v>180</v>
      </c>
      <c r="E14925" s="243" t="s">
        <v>2071</v>
      </c>
      <c r="F14925" s="151"/>
    </row>
    <row r="14926" spans="2:6" s="116" customFormat="1" ht="15.75" customHeight="1">
      <c r="B14926" s="276" t="s">
        <v>2085</v>
      </c>
      <c r="C14926" s="118" t="s">
        <v>28</v>
      </c>
      <c r="D14926" s="119" t="s">
        <v>107</v>
      </c>
      <c r="E14926" s="243" t="s">
        <v>2071</v>
      </c>
      <c r="F14926" s="151"/>
    </row>
    <row r="14927" spans="2:6" s="116" customFormat="1" ht="15.75" customHeight="1">
      <c r="B14927" s="276" t="s">
        <v>2085</v>
      </c>
      <c r="C14927" s="118" t="s">
        <v>40</v>
      </c>
      <c r="D14927" s="119" t="s">
        <v>945</v>
      </c>
      <c r="E14927" s="243" t="s">
        <v>2071</v>
      </c>
      <c r="F14927" s="151"/>
    </row>
    <row r="14928" spans="2:6" s="116" customFormat="1" ht="15.75" customHeight="1">
      <c r="B14928" s="276" t="s">
        <v>2085</v>
      </c>
      <c r="C14928" s="118" t="s">
        <v>40</v>
      </c>
      <c r="D14928" s="119" t="s">
        <v>180</v>
      </c>
      <c r="E14928" s="243" t="s">
        <v>2071</v>
      </c>
      <c r="F14928" s="151"/>
    </row>
    <row r="14929" spans="2:6" s="116" customFormat="1" ht="15.75" customHeight="1">
      <c r="B14929" s="276" t="s">
        <v>2085</v>
      </c>
      <c r="C14929" s="118" t="s">
        <v>28</v>
      </c>
      <c r="D14929" s="119" t="s">
        <v>107</v>
      </c>
      <c r="E14929" s="243" t="s">
        <v>2071</v>
      </c>
      <c r="F14929" s="151"/>
    </row>
    <row r="14930" spans="2:6" s="116" customFormat="1" ht="15.75" customHeight="1">
      <c r="B14930" s="276" t="s">
        <v>2085</v>
      </c>
      <c r="C14930" s="118" t="s">
        <v>322</v>
      </c>
      <c r="D14930" s="119" t="s">
        <v>1837</v>
      </c>
      <c r="E14930" s="243" t="s">
        <v>2071</v>
      </c>
      <c r="F14930" s="151"/>
    </row>
    <row r="14931" spans="2:6" s="116" customFormat="1" ht="15.75" customHeight="1">
      <c r="B14931" s="276" t="s">
        <v>2085</v>
      </c>
      <c r="C14931" s="118" t="s">
        <v>2</v>
      </c>
      <c r="D14931" s="119" t="s">
        <v>105</v>
      </c>
      <c r="E14931" s="243" t="s">
        <v>2071</v>
      </c>
      <c r="F14931" s="151"/>
    </row>
    <row r="14932" spans="2:6" s="116" customFormat="1" ht="15.75" customHeight="1">
      <c r="B14932" s="276" t="s">
        <v>2085</v>
      </c>
      <c r="C14932" s="118" t="s">
        <v>40</v>
      </c>
      <c r="D14932" s="119" t="s">
        <v>180</v>
      </c>
      <c r="E14932" s="243" t="s">
        <v>2071</v>
      </c>
      <c r="F14932" s="151"/>
    </row>
    <row r="14933" spans="2:6" s="116" customFormat="1" ht="15.75" customHeight="1">
      <c r="B14933" s="276" t="s">
        <v>2085</v>
      </c>
      <c r="C14933" s="118" t="s">
        <v>40</v>
      </c>
      <c r="D14933" s="119" t="s">
        <v>180</v>
      </c>
      <c r="E14933" s="243" t="s">
        <v>2071</v>
      </c>
      <c r="F14933" s="151"/>
    </row>
    <row r="14934" spans="2:6" s="116" customFormat="1" ht="15.75" customHeight="1">
      <c r="B14934" s="276" t="s">
        <v>2085</v>
      </c>
      <c r="C14934" s="118" t="s">
        <v>40</v>
      </c>
      <c r="D14934" s="119" t="s">
        <v>945</v>
      </c>
      <c r="E14934" s="243" t="s">
        <v>2071</v>
      </c>
      <c r="F14934" s="151"/>
    </row>
    <row r="14935" spans="2:6" s="116" customFormat="1" ht="15.75" customHeight="1">
      <c r="B14935" s="276" t="s">
        <v>2085</v>
      </c>
      <c r="C14935" s="118" t="s">
        <v>28</v>
      </c>
      <c r="D14935" s="119" t="s">
        <v>107</v>
      </c>
      <c r="E14935" s="243" t="s">
        <v>2071</v>
      </c>
      <c r="F14935" s="151"/>
    </row>
    <row r="14936" spans="2:6" s="116" customFormat="1" ht="15.75" customHeight="1">
      <c r="B14936" s="276" t="s">
        <v>2085</v>
      </c>
      <c r="C14936" s="118" t="s">
        <v>40</v>
      </c>
      <c r="D14936" s="119" t="s">
        <v>180</v>
      </c>
      <c r="E14936" s="243" t="s">
        <v>2071</v>
      </c>
      <c r="F14936" s="151"/>
    </row>
    <row r="14937" spans="2:6" s="116" customFormat="1" ht="15.75" customHeight="1">
      <c r="B14937" s="276" t="s">
        <v>2086</v>
      </c>
      <c r="C14937" s="118" t="s">
        <v>40</v>
      </c>
      <c r="D14937" s="119" t="s">
        <v>180</v>
      </c>
      <c r="E14937" s="243" t="s">
        <v>1814</v>
      </c>
      <c r="F14937" s="151"/>
    </row>
    <row r="14938" spans="2:6" s="116" customFormat="1" ht="15.75" customHeight="1">
      <c r="B14938" s="276" t="s">
        <v>2086</v>
      </c>
      <c r="C14938" s="118" t="s">
        <v>40</v>
      </c>
      <c r="D14938" s="119" t="s">
        <v>1581</v>
      </c>
      <c r="E14938" s="243" t="s">
        <v>1814</v>
      </c>
      <c r="F14938" s="151"/>
    </row>
    <row r="14939" spans="2:6" s="116" customFormat="1" ht="15.75" customHeight="1">
      <c r="B14939" s="276" t="s">
        <v>2086</v>
      </c>
      <c r="C14939" s="118" t="s">
        <v>18</v>
      </c>
      <c r="D14939" s="119" t="s">
        <v>1248</v>
      </c>
      <c r="E14939" s="243" t="s">
        <v>1814</v>
      </c>
      <c r="F14939" s="151"/>
    </row>
    <row r="14940" spans="2:6" s="116" customFormat="1" ht="15.75" customHeight="1">
      <c r="B14940" s="276" t="s">
        <v>2086</v>
      </c>
      <c r="C14940" s="118" t="s">
        <v>28</v>
      </c>
      <c r="D14940" s="119" t="s">
        <v>107</v>
      </c>
      <c r="E14940" s="243" t="s">
        <v>1814</v>
      </c>
      <c r="F14940" s="151"/>
    </row>
    <row r="14941" spans="2:6" s="116" customFormat="1" ht="15.75" customHeight="1">
      <c r="B14941" s="276" t="s">
        <v>2086</v>
      </c>
      <c r="C14941" s="118" t="s">
        <v>2</v>
      </c>
      <c r="D14941" s="119" t="s">
        <v>182</v>
      </c>
      <c r="E14941" s="243" t="s">
        <v>1814</v>
      </c>
      <c r="F14941" s="151"/>
    </row>
    <row r="14942" spans="2:6" s="116" customFormat="1" ht="15.75" customHeight="1">
      <c r="B14942" s="276" t="s">
        <v>2086</v>
      </c>
      <c r="C14942" s="118" t="s">
        <v>40</v>
      </c>
      <c r="D14942" s="119" t="s">
        <v>180</v>
      </c>
      <c r="E14942" s="243" t="s">
        <v>1814</v>
      </c>
      <c r="F14942" s="151"/>
    </row>
    <row r="14943" spans="2:6" s="116" customFormat="1" ht="15.75" customHeight="1">
      <c r="B14943" s="276" t="s">
        <v>2086</v>
      </c>
      <c r="C14943" s="118" t="s">
        <v>40</v>
      </c>
      <c r="D14943" s="119" t="s">
        <v>945</v>
      </c>
      <c r="E14943" s="243" t="s">
        <v>1814</v>
      </c>
      <c r="F14943" s="151"/>
    </row>
    <row r="14944" spans="2:6" s="116" customFormat="1" ht="15.75" customHeight="1">
      <c r="B14944" s="276" t="s">
        <v>2086</v>
      </c>
      <c r="C14944" s="118" t="s">
        <v>28</v>
      </c>
      <c r="D14944" s="119" t="s">
        <v>107</v>
      </c>
      <c r="E14944" s="243" t="s">
        <v>1814</v>
      </c>
      <c r="F14944" s="151"/>
    </row>
    <row r="14945" spans="2:6" s="116" customFormat="1" ht="15.75" customHeight="1">
      <c r="B14945" s="276" t="s">
        <v>2086</v>
      </c>
      <c r="C14945" s="118" t="s">
        <v>40</v>
      </c>
      <c r="D14945" s="119" t="s">
        <v>1236</v>
      </c>
      <c r="E14945" s="243" t="s">
        <v>1953</v>
      </c>
      <c r="F14945" s="151"/>
    </row>
    <row r="14946" spans="2:6" s="116" customFormat="1" ht="15.75" customHeight="1">
      <c r="B14946" s="276" t="s">
        <v>2086</v>
      </c>
      <c r="C14946" s="118" t="s">
        <v>94</v>
      </c>
      <c r="D14946" s="119" t="s">
        <v>2087</v>
      </c>
      <c r="E14946" s="243" t="s">
        <v>1953</v>
      </c>
      <c r="F14946" s="151"/>
    </row>
    <row r="14947" spans="2:6" s="116" customFormat="1" ht="15.75" customHeight="1">
      <c r="B14947" s="276" t="s">
        <v>2086</v>
      </c>
      <c r="C14947" s="118" t="s">
        <v>40</v>
      </c>
      <c r="D14947" s="119" t="s">
        <v>1236</v>
      </c>
      <c r="E14947" s="243" t="s">
        <v>1953</v>
      </c>
      <c r="F14947" s="151"/>
    </row>
    <row r="14948" spans="2:6" s="116" customFormat="1" ht="15.75" customHeight="1">
      <c r="B14948" s="276" t="s">
        <v>2086</v>
      </c>
      <c r="C14948" s="118" t="s">
        <v>40</v>
      </c>
      <c r="D14948" s="119" t="s">
        <v>1236</v>
      </c>
      <c r="E14948" s="243" t="s">
        <v>1953</v>
      </c>
      <c r="F14948" s="151"/>
    </row>
    <row r="14949" spans="2:6" s="116" customFormat="1" ht="15.75" customHeight="1">
      <c r="B14949" s="276" t="s">
        <v>2086</v>
      </c>
      <c r="C14949" s="118" t="s">
        <v>94</v>
      </c>
      <c r="D14949" s="119" t="s">
        <v>1108</v>
      </c>
      <c r="E14949" s="243" t="s">
        <v>1953</v>
      </c>
      <c r="F14949" s="151"/>
    </row>
    <row r="14950" spans="2:6" s="116" customFormat="1" ht="15.75" customHeight="1">
      <c r="B14950" s="276" t="s">
        <v>2086</v>
      </c>
      <c r="C14950" s="118" t="s">
        <v>392</v>
      </c>
      <c r="D14950" s="119" t="s">
        <v>2063</v>
      </c>
      <c r="E14950" s="243" t="s">
        <v>1953</v>
      </c>
      <c r="F14950" s="151"/>
    </row>
    <row r="14951" spans="2:6" s="116" customFormat="1" ht="15.75" customHeight="1">
      <c r="B14951" s="276" t="s">
        <v>2086</v>
      </c>
      <c r="C14951" s="118" t="s">
        <v>392</v>
      </c>
      <c r="D14951" s="119" t="s">
        <v>2063</v>
      </c>
      <c r="E14951" s="243" t="s">
        <v>1953</v>
      </c>
      <c r="F14951" s="151"/>
    </row>
    <row r="14952" spans="2:6" s="116" customFormat="1" ht="15.75" customHeight="1">
      <c r="B14952" s="276" t="s">
        <v>2086</v>
      </c>
      <c r="C14952" s="118" t="s">
        <v>40</v>
      </c>
      <c r="D14952" s="119" t="s">
        <v>1236</v>
      </c>
      <c r="E14952" s="243" t="s">
        <v>1953</v>
      </c>
      <c r="F14952" s="151"/>
    </row>
    <row r="14953" spans="2:6" s="116" customFormat="1" ht="15.75" customHeight="1">
      <c r="B14953" s="276" t="s">
        <v>2086</v>
      </c>
      <c r="C14953" s="118" t="s">
        <v>40</v>
      </c>
      <c r="D14953" s="119" t="s">
        <v>1921</v>
      </c>
      <c r="E14953" s="243" t="s">
        <v>1953</v>
      </c>
      <c r="F14953" s="151"/>
    </row>
    <row r="14954" spans="2:6" s="116" customFormat="1" ht="15.75" customHeight="1">
      <c r="B14954" s="276" t="s">
        <v>2086</v>
      </c>
      <c r="C14954" s="118" t="s">
        <v>28</v>
      </c>
      <c r="D14954" s="119" t="s">
        <v>107</v>
      </c>
      <c r="E14954" s="243" t="s">
        <v>1953</v>
      </c>
      <c r="F14954" s="151"/>
    </row>
    <row r="14955" spans="2:6" s="116" customFormat="1" ht="15.75" customHeight="1">
      <c r="B14955" s="276" t="s">
        <v>2086</v>
      </c>
      <c r="C14955" s="118" t="s">
        <v>40</v>
      </c>
      <c r="D14955" s="119" t="s">
        <v>1359</v>
      </c>
      <c r="E14955" s="243" t="s">
        <v>1971</v>
      </c>
      <c r="F14955" s="151"/>
    </row>
    <row r="14956" spans="2:6" s="116" customFormat="1" ht="15.75" customHeight="1">
      <c r="B14956" s="276" t="s">
        <v>2086</v>
      </c>
      <c r="C14956" s="118" t="s">
        <v>28</v>
      </c>
      <c r="D14956" s="119" t="s">
        <v>1984</v>
      </c>
      <c r="E14956" s="243" t="s">
        <v>1971</v>
      </c>
      <c r="F14956" s="151"/>
    </row>
    <row r="14957" spans="2:6" s="116" customFormat="1" ht="15.75" customHeight="1">
      <c r="B14957" s="276" t="s">
        <v>2086</v>
      </c>
      <c r="C14957" s="118" t="s">
        <v>2</v>
      </c>
      <c r="D14957" s="119" t="s">
        <v>105</v>
      </c>
      <c r="E14957" s="243" t="s">
        <v>1971</v>
      </c>
      <c r="F14957" s="151"/>
    </row>
    <row r="14958" spans="2:6" s="116" customFormat="1" ht="15.75" customHeight="1">
      <c r="B14958" s="276" t="s">
        <v>2086</v>
      </c>
      <c r="C14958" s="118" t="s">
        <v>40</v>
      </c>
      <c r="D14958" s="119" t="s">
        <v>945</v>
      </c>
      <c r="E14958" s="243" t="s">
        <v>1971</v>
      </c>
      <c r="F14958" s="151"/>
    </row>
    <row r="14959" spans="2:6" s="116" customFormat="1" ht="15.75" customHeight="1">
      <c r="B14959" s="276" t="s">
        <v>2086</v>
      </c>
      <c r="C14959" s="118" t="s">
        <v>322</v>
      </c>
      <c r="D14959" s="119" t="s">
        <v>1893</v>
      </c>
      <c r="E14959" s="243" t="s">
        <v>1971</v>
      </c>
      <c r="F14959" s="151"/>
    </row>
    <row r="14960" spans="2:6" s="116" customFormat="1" ht="15.75" customHeight="1">
      <c r="B14960" s="276" t="s">
        <v>2086</v>
      </c>
      <c r="C14960" s="118" t="s">
        <v>184</v>
      </c>
      <c r="D14960" s="119" t="s">
        <v>2544</v>
      </c>
      <c r="E14960" s="243" t="s">
        <v>1971</v>
      </c>
      <c r="F14960" s="151"/>
    </row>
    <row r="14961" spans="2:6" s="116" customFormat="1" ht="15.75" customHeight="1">
      <c r="B14961" s="276" t="s">
        <v>2086</v>
      </c>
      <c r="C14961" s="118" t="s">
        <v>2088</v>
      </c>
      <c r="D14961" s="119" t="s">
        <v>2027</v>
      </c>
      <c r="E14961" s="243" t="s">
        <v>1971</v>
      </c>
      <c r="F14961" s="151"/>
    </row>
    <row r="14962" spans="2:6" s="116" customFormat="1" ht="15.75" customHeight="1">
      <c r="B14962" s="276" t="s">
        <v>2086</v>
      </c>
      <c r="C14962" s="118" t="s">
        <v>322</v>
      </c>
      <c r="D14962" s="119" t="s">
        <v>2001</v>
      </c>
      <c r="E14962" s="243" t="s">
        <v>1971</v>
      </c>
      <c r="F14962" s="151"/>
    </row>
    <row r="14963" spans="2:6" s="116" customFormat="1" ht="15.75" customHeight="1">
      <c r="B14963" s="276" t="s">
        <v>2086</v>
      </c>
      <c r="C14963" s="118" t="s">
        <v>184</v>
      </c>
      <c r="D14963" s="119" t="s">
        <v>2546</v>
      </c>
      <c r="E14963" s="243" t="s">
        <v>1971</v>
      </c>
      <c r="F14963" s="151"/>
    </row>
    <row r="14964" spans="2:6" s="116" customFormat="1" ht="15.75" customHeight="1">
      <c r="B14964" s="276" t="s">
        <v>2086</v>
      </c>
      <c r="C14964" s="118" t="s">
        <v>28</v>
      </c>
      <c r="D14964" s="119" t="s">
        <v>107</v>
      </c>
      <c r="E14964" s="243" t="s">
        <v>1971</v>
      </c>
      <c r="F14964" s="151"/>
    </row>
    <row r="14965" spans="2:6" s="116" customFormat="1" ht="15.75" customHeight="1">
      <c r="B14965" s="276" t="s">
        <v>2086</v>
      </c>
      <c r="C14965" s="118" t="s">
        <v>28</v>
      </c>
      <c r="D14965" s="119" t="s">
        <v>107</v>
      </c>
      <c r="E14965" s="243" t="s">
        <v>1971</v>
      </c>
      <c r="F14965" s="151"/>
    </row>
    <row r="14966" spans="2:6" s="116" customFormat="1" ht="15.75" customHeight="1">
      <c r="B14966" s="276" t="s">
        <v>2086</v>
      </c>
      <c r="C14966" s="118" t="s">
        <v>2</v>
      </c>
      <c r="D14966" s="119" t="s">
        <v>105</v>
      </c>
      <c r="E14966" s="243" t="s">
        <v>1971</v>
      </c>
      <c r="F14966" s="151"/>
    </row>
    <row r="14967" spans="2:6" s="116" customFormat="1" ht="15.75" customHeight="1">
      <c r="B14967" s="276" t="s">
        <v>2086</v>
      </c>
      <c r="C14967" s="118" t="s">
        <v>40</v>
      </c>
      <c r="D14967" s="119" t="s">
        <v>180</v>
      </c>
      <c r="E14967" s="243" t="s">
        <v>1971</v>
      </c>
      <c r="F14967" s="151"/>
    </row>
    <row r="14968" spans="2:6" s="116" customFormat="1" ht="15.75" customHeight="1">
      <c r="B14968" s="276" t="s">
        <v>2086</v>
      </c>
      <c r="C14968" s="118" t="s">
        <v>390</v>
      </c>
      <c r="D14968" s="119" t="s">
        <v>2089</v>
      </c>
      <c r="E14968" s="243" t="s">
        <v>1971</v>
      </c>
      <c r="F14968" s="151"/>
    </row>
    <row r="14969" spans="2:6" s="116" customFormat="1" ht="15.75" customHeight="1">
      <c r="B14969" s="121" t="s">
        <v>2090</v>
      </c>
      <c r="C14969" s="118" t="s">
        <v>40</v>
      </c>
      <c r="D14969" s="119" t="s">
        <v>1218</v>
      </c>
      <c r="E14969" s="243" t="s">
        <v>1621</v>
      </c>
      <c r="F14969" s="151"/>
    </row>
    <row r="14970" spans="2:6" s="116" customFormat="1" ht="15.75" customHeight="1">
      <c r="B14970" s="121" t="s">
        <v>2090</v>
      </c>
      <c r="C14970" s="118" t="s">
        <v>40</v>
      </c>
      <c r="D14970" s="119" t="s">
        <v>1349</v>
      </c>
      <c r="E14970" s="243" t="s">
        <v>1621</v>
      </c>
      <c r="F14970" s="151"/>
    </row>
    <row r="14971" spans="2:6" s="116" customFormat="1" ht="15.75" customHeight="1">
      <c r="B14971" s="121" t="s">
        <v>2090</v>
      </c>
      <c r="C14971" s="118" t="s">
        <v>40</v>
      </c>
      <c r="D14971" s="119" t="s">
        <v>180</v>
      </c>
      <c r="E14971" s="243" t="s">
        <v>2091</v>
      </c>
      <c r="F14971" s="151"/>
    </row>
    <row r="14972" spans="2:6" s="116" customFormat="1" ht="15.75" customHeight="1">
      <c r="B14972" s="121" t="s">
        <v>2090</v>
      </c>
      <c r="C14972" s="118" t="s">
        <v>40</v>
      </c>
      <c r="D14972" s="119" t="s">
        <v>180</v>
      </c>
      <c r="E14972" s="243" t="s">
        <v>2091</v>
      </c>
      <c r="F14972" s="151"/>
    </row>
    <row r="14973" spans="2:6" s="116" customFormat="1" ht="15.75" customHeight="1">
      <c r="B14973" s="121" t="s">
        <v>2090</v>
      </c>
      <c r="C14973" s="118" t="s">
        <v>40</v>
      </c>
      <c r="D14973" s="119" t="s">
        <v>180</v>
      </c>
      <c r="E14973" s="243" t="s">
        <v>2091</v>
      </c>
      <c r="F14973" s="151"/>
    </row>
    <row r="14974" spans="2:6" s="116" customFormat="1" ht="15.75" customHeight="1">
      <c r="B14974" s="121" t="s">
        <v>2090</v>
      </c>
      <c r="C14974" s="118" t="s">
        <v>2</v>
      </c>
      <c r="D14974" s="119" t="s">
        <v>182</v>
      </c>
      <c r="E14974" s="243" t="s">
        <v>2091</v>
      </c>
      <c r="F14974" s="151"/>
    </row>
    <row r="14975" spans="2:6" s="116" customFormat="1" ht="15.75" customHeight="1">
      <c r="B14975" s="121" t="s">
        <v>2090</v>
      </c>
      <c r="C14975" s="118" t="s">
        <v>2</v>
      </c>
      <c r="D14975" s="119" t="s">
        <v>105</v>
      </c>
      <c r="E14975" s="243" t="s">
        <v>2091</v>
      </c>
      <c r="F14975" s="151"/>
    </row>
    <row r="14976" spans="2:6" s="116" customFormat="1" ht="15.75" customHeight="1">
      <c r="B14976" s="121" t="s">
        <v>2090</v>
      </c>
      <c r="C14976" s="118" t="s">
        <v>40</v>
      </c>
      <c r="D14976" s="119" t="s">
        <v>180</v>
      </c>
      <c r="E14976" s="243" t="s">
        <v>2091</v>
      </c>
      <c r="F14976" s="151"/>
    </row>
    <row r="14977" spans="2:6" s="116" customFormat="1" ht="15.75" customHeight="1">
      <c r="B14977" s="121" t="s">
        <v>2090</v>
      </c>
      <c r="C14977" s="118" t="s">
        <v>28</v>
      </c>
      <c r="D14977" s="119" t="s">
        <v>107</v>
      </c>
      <c r="E14977" s="243" t="s">
        <v>2091</v>
      </c>
      <c r="F14977" s="151"/>
    </row>
    <row r="14978" spans="2:6" s="116" customFormat="1" ht="15.75" customHeight="1">
      <c r="B14978" s="121" t="s">
        <v>2090</v>
      </c>
      <c r="C14978" s="118" t="s">
        <v>66</v>
      </c>
      <c r="D14978" s="119" t="s">
        <v>1791</v>
      </c>
      <c r="E14978" s="243" t="s">
        <v>2091</v>
      </c>
      <c r="F14978" s="151"/>
    </row>
    <row r="14979" spans="2:6" s="116" customFormat="1" ht="15.75" customHeight="1">
      <c r="B14979" s="121" t="s">
        <v>2090</v>
      </c>
      <c r="C14979" s="118" t="s">
        <v>40</v>
      </c>
      <c r="D14979" s="119" t="s">
        <v>180</v>
      </c>
      <c r="E14979" s="243" t="s">
        <v>2091</v>
      </c>
      <c r="F14979" s="151"/>
    </row>
    <row r="14980" spans="2:6" s="116" customFormat="1" ht="15.75" customHeight="1">
      <c r="B14980" s="121" t="s">
        <v>2090</v>
      </c>
      <c r="C14980" s="118" t="s">
        <v>28</v>
      </c>
      <c r="D14980" s="119" t="s">
        <v>107</v>
      </c>
      <c r="E14980" s="243" t="s">
        <v>2091</v>
      </c>
      <c r="F14980" s="151"/>
    </row>
    <row r="14981" spans="2:6" s="116" customFormat="1" ht="15.75" customHeight="1">
      <c r="B14981" s="121" t="s">
        <v>2090</v>
      </c>
      <c r="C14981" s="118" t="s">
        <v>28</v>
      </c>
      <c r="D14981" s="119" t="s">
        <v>107</v>
      </c>
      <c r="E14981" s="243" t="s">
        <v>2091</v>
      </c>
      <c r="F14981" s="151"/>
    </row>
    <row r="14982" spans="2:6" s="116" customFormat="1" ht="15.75" customHeight="1">
      <c r="B14982" s="121" t="s">
        <v>2090</v>
      </c>
      <c r="C14982" s="118" t="s">
        <v>40</v>
      </c>
      <c r="D14982" s="119" t="s">
        <v>180</v>
      </c>
      <c r="E14982" s="243" t="s">
        <v>2091</v>
      </c>
      <c r="F14982" s="151"/>
    </row>
    <row r="14983" spans="2:6" s="116" customFormat="1" ht="15.75" customHeight="1">
      <c r="B14983" s="121" t="s">
        <v>2090</v>
      </c>
      <c r="C14983" s="118" t="s">
        <v>40</v>
      </c>
      <c r="D14983" s="119" t="s">
        <v>180</v>
      </c>
      <c r="E14983" s="243" t="s">
        <v>2091</v>
      </c>
      <c r="F14983" s="151"/>
    </row>
    <row r="14984" spans="2:6" s="116" customFormat="1" ht="15.75" customHeight="1">
      <c r="B14984" s="121" t="s">
        <v>2092</v>
      </c>
      <c r="C14984" s="118" t="s">
        <v>40</v>
      </c>
      <c r="D14984" s="119" t="s">
        <v>180</v>
      </c>
      <c r="E14984" s="243" t="s">
        <v>1814</v>
      </c>
      <c r="F14984" s="151"/>
    </row>
    <row r="14985" spans="2:6" s="116" customFormat="1" ht="15.75" customHeight="1">
      <c r="B14985" s="121" t="s">
        <v>2092</v>
      </c>
      <c r="C14985" s="118" t="s">
        <v>40</v>
      </c>
      <c r="D14985" s="119" t="s">
        <v>945</v>
      </c>
      <c r="E14985" s="243" t="s">
        <v>1814</v>
      </c>
      <c r="F14985" s="151"/>
    </row>
    <row r="14986" spans="2:6" s="116" customFormat="1" ht="15.75" customHeight="1">
      <c r="B14986" s="121" t="s">
        <v>2092</v>
      </c>
      <c r="C14986" s="118" t="s">
        <v>40</v>
      </c>
      <c r="D14986" s="119" t="s">
        <v>43</v>
      </c>
      <c r="E14986" s="243" t="s">
        <v>1814</v>
      </c>
      <c r="F14986" s="151"/>
    </row>
    <row r="14987" spans="2:6" s="116" customFormat="1" ht="15.75" customHeight="1">
      <c r="B14987" s="121" t="s">
        <v>2092</v>
      </c>
      <c r="C14987" s="118" t="s">
        <v>40</v>
      </c>
      <c r="D14987" s="119" t="s">
        <v>180</v>
      </c>
      <c r="E14987" s="243" t="s">
        <v>1814</v>
      </c>
      <c r="F14987" s="151"/>
    </row>
    <row r="14988" spans="2:6" s="116" customFormat="1" ht="15.75" customHeight="1">
      <c r="B14988" s="121" t="s">
        <v>2092</v>
      </c>
      <c r="C14988" s="118" t="s">
        <v>2</v>
      </c>
      <c r="D14988" s="119" t="s">
        <v>105</v>
      </c>
      <c r="E14988" s="243" t="s">
        <v>1814</v>
      </c>
      <c r="F14988" s="151"/>
    </row>
    <row r="14989" spans="2:6" s="116" customFormat="1" ht="15.75" customHeight="1">
      <c r="B14989" s="121" t="s">
        <v>2092</v>
      </c>
      <c r="C14989" s="118" t="s">
        <v>28</v>
      </c>
      <c r="D14989" s="119" t="s">
        <v>107</v>
      </c>
      <c r="E14989" s="243" t="s">
        <v>1814</v>
      </c>
      <c r="F14989" s="151"/>
    </row>
    <row r="14990" spans="2:6" s="116" customFormat="1" ht="15.75" customHeight="1">
      <c r="B14990" s="121" t="s">
        <v>2092</v>
      </c>
      <c r="C14990" s="118" t="s">
        <v>40</v>
      </c>
      <c r="D14990" s="119" t="s">
        <v>180</v>
      </c>
      <c r="E14990" s="243" t="s">
        <v>1814</v>
      </c>
      <c r="F14990" s="151"/>
    </row>
    <row r="14991" spans="2:6" s="116" customFormat="1" ht="15.75" customHeight="1">
      <c r="B14991" s="121" t="s">
        <v>2092</v>
      </c>
      <c r="C14991" s="118" t="s">
        <v>2</v>
      </c>
      <c r="D14991" s="119" t="s">
        <v>182</v>
      </c>
      <c r="E14991" s="243" t="s">
        <v>1814</v>
      </c>
      <c r="F14991" s="151"/>
    </row>
    <row r="14992" spans="2:6" s="116" customFormat="1" ht="15.75" customHeight="1">
      <c r="B14992" s="121" t="s">
        <v>2092</v>
      </c>
      <c r="C14992" s="118" t="s">
        <v>28</v>
      </c>
      <c r="D14992" s="119" t="s">
        <v>107</v>
      </c>
      <c r="E14992" s="243" t="s">
        <v>1814</v>
      </c>
      <c r="F14992" s="151"/>
    </row>
    <row r="14993" spans="2:6" s="116" customFormat="1" ht="15.75" customHeight="1">
      <c r="B14993" s="121" t="s">
        <v>2092</v>
      </c>
      <c r="C14993" s="118" t="s">
        <v>28</v>
      </c>
      <c r="D14993" s="119" t="s">
        <v>107</v>
      </c>
      <c r="E14993" s="243" t="s">
        <v>1814</v>
      </c>
      <c r="F14993" s="151"/>
    </row>
    <row r="14994" spans="2:6" s="116" customFormat="1" ht="15.75" customHeight="1">
      <c r="B14994" s="121" t="s">
        <v>2092</v>
      </c>
      <c r="C14994" s="118" t="s">
        <v>184</v>
      </c>
      <c r="D14994" s="119" t="s">
        <v>2550</v>
      </c>
      <c r="E14994" s="243" t="s">
        <v>1814</v>
      </c>
      <c r="F14994" s="151"/>
    </row>
    <row r="14995" spans="2:6" s="116" customFormat="1" ht="15.75" customHeight="1">
      <c r="B14995" s="121" t="s">
        <v>2092</v>
      </c>
      <c r="C14995" s="118" t="s">
        <v>28</v>
      </c>
      <c r="D14995" s="119" t="s">
        <v>107</v>
      </c>
      <c r="E14995" s="243" t="s">
        <v>1814</v>
      </c>
      <c r="F14995" s="151"/>
    </row>
    <row r="14996" spans="2:6" s="116" customFormat="1" ht="15.75" customHeight="1">
      <c r="B14996" s="121" t="s">
        <v>2092</v>
      </c>
      <c r="C14996" s="118" t="s">
        <v>40</v>
      </c>
      <c r="D14996" s="119" t="s">
        <v>180</v>
      </c>
      <c r="E14996" s="243" t="s">
        <v>1814</v>
      </c>
      <c r="F14996" s="151"/>
    </row>
    <row r="14997" spans="2:6" s="116" customFormat="1" ht="15.75" customHeight="1">
      <c r="B14997" s="121" t="s">
        <v>2092</v>
      </c>
      <c r="C14997" s="118" t="s">
        <v>2</v>
      </c>
      <c r="D14997" s="119" t="s">
        <v>105</v>
      </c>
      <c r="E14997" s="243" t="s">
        <v>1814</v>
      </c>
      <c r="F14997" s="151"/>
    </row>
    <row r="14998" spans="2:6" s="116" customFormat="1" ht="15.75" customHeight="1">
      <c r="B14998" s="121" t="s">
        <v>2092</v>
      </c>
      <c r="C14998" s="118" t="s">
        <v>40</v>
      </c>
      <c r="D14998" s="119" t="s">
        <v>180</v>
      </c>
      <c r="E14998" s="243" t="s">
        <v>1953</v>
      </c>
      <c r="F14998" s="151"/>
    </row>
    <row r="14999" spans="2:6" s="116" customFormat="1" ht="15.75" customHeight="1">
      <c r="B14999" s="121" t="s">
        <v>2092</v>
      </c>
      <c r="C14999" s="118" t="s">
        <v>40</v>
      </c>
      <c r="D14999" s="119" t="s">
        <v>1236</v>
      </c>
      <c r="E14999" s="243" t="s">
        <v>1953</v>
      </c>
      <c r="F14999" s="151"/>
    </row>
    <row r="15000" spans="2:6" s="116" customFormat="1" ht="15.75" customHeight="1">
      <c r="B15000" s="121" t="s">
        <v>2092</v>
      </c>
      <c r="C15000" s="118" t="s">
        <v>2585</v>
      </c>
      <c r="D15000" s="119" t="s">
        <v>2063</v>
      </c>
      <c r="E15000" s="243" t="s">
        <v>1953</v>
      </c>
      <c r="F15000" s="151"/>
    </row>
    <row r="15001" spans="2:6" s="116" customFormat="1" ht="15.75" customHeight="1">
      <c r="B15001" s="121" t="s">
        <v>2092</v>
      </c>
      <c r="C15001" s="118" t="s">
        <v>2585</v>
      </c>
      <c r="D15001" s="119" t="s">
        <v>2063</v>
      </c>
      <c r="E15001" s="243" t="s">
        <v>1953</v>
      </c>
      <c r="F15001" s="151"/>
    </row>
    <row r="15002" spans="2:6" s="116" customFormat="1" ht="15.75" customHeight="1">
      <c r="B15002" s="121" t="s">
        <v>2092</v>
      </c>
      <c r="C15002" s="118" t="s">
        <v>184</v>
      </c>
      <c r="D15002" s="119" t="s">
        <v>2545</v>
      </c>
      <c r="E15002" s="243" t="s">
        <v>1953</v>
      </c>
      <c r="F15002" s="151"/>
    </row>
    <row r="15003" spans="2:6" s="116" customFormat="1" ht="15.75" customHeight="1">
      <c r="B15003" s="121" t="s">
        <v>2092</v>
      </c>
      <c r="C15003" s="118" t="s">
        <v>40</v>
      </c>
      <c r="D15003" s="119" t="s">
        <v>180</v>
      </c>
      <c r="E15003" s="243" t="s">
        <v>1953</v>
      </c>
      <c r="F15003" s="151"/>
    </row>
    <row r="15004" spans="2:6" s="116" customFormat="1" ht="15.75" customHeight="1">
      <c r="B15004" s="121" t="s">
        <v>2092</v>
      </c>
      <c r="C15004" s="118" t="s">
        <v>28</v>
      </c>
      <c r="D15004" s="119" t="s">
        <v>114</v>
      </c>
      <c r="E15004" s="243" t="s">
        <v>1953</v>
      </c>
      <c r="F15004" s="151"/>
    </row>
    <row r="15005" spans="2:6" s="116" customFormat="1" ht="15.75" customHeight="1">
      <c r="B15005" s="121" t="s">
        <v>2092</v>
      </c>
      <c r="C15005" s="118" t="s">
        <v>28</v>
      </c>
      <c r="D15005" s="119" t="s">
        <v>173</v>
      </c>
      <c r="E15005" s="243" t="s">
        <v>1953</v>
      </c>
      <c r="F15005" s="151"/>
    </row>
    <row r="15006" spans="2:6" s="116" customFormat="1" ht="15.75" customHeight="1">
      <c r="B15006" s="121" t="s">
        <v>2092</v>
      </c>
      <c r="C15006" s="118" t="s">
        <v>2</v>
      </c>
      <c r="D15006" s="119" t="s">
        <v>182</v>
      </c>
      <c r="E15006" s="243" t="s">
        <v>1953</v>
      </c>
      <c r="F15006" s="151"/>
    </row>
    <row r="15007" spans="2:6" s="116" customFormat="1" ht="15.75" customHeight="1">
      <c r="B15007" s="121" t="s">
        <v>2092</v>
      </c>
      <c r="C15007" s="118" t="s">
        <v>322</v>
      </c>
      <c r="D15007" s="119" t="s">
        <v>1796</v>
      </c>
      <c r="E15007" s="243" t="s">
        <v>1953</v>
      </c>
      <c r="F15007" s="151"/>
    </row>
    <row r="15008" spans="2:6" s="116" customFormat="1" ht="15.75" customHeight="1">
      <c r="B15008" s="121" t="s">
        <v>2092</v>
      </c>
      <c r="C15008" s="118" t="s">
        <v>184</v>
      </c>
      <c r="D15008" s="119" t="s">
        <v>2569</v>
      </c>
      <c r="E15008" s="243" t="s">
        <v>1953</v>
      </c>
      <c r="F15008" s="151"/>
    </row>
    <row r="15009" spans="2:6" s="116" customFormat="1" ht="15.75" customHeight="1">
      <c r="B15009" s="121" t="s">
        <v>2092</v>
      </c>
      <c r="C15009" s="118" t="s">
        <v>28</v>
      </c>
      <c r="D15009" s="119" t="s">
        <v>107</v>
      </c>
      <c r="E15009" s="243" t="s">
        <v>1971</v>
      </c>
      <c r="F15009" s="151"/>
    </row>
    <row r="15010" spans="2:6" s="116" customFormat="1" ht="15.75" customHeight="1">
      <c r="B15010" s="121" t="s">
        <v>2092</v>
      </c>
      <c r="C15010" s="118" t="s">
        <v>28</v>
      </c>
      <c r="D15010" s="119" t="s">
        <v>549</v>
      </c>
      <c r="E15010" s="243" t="s">
        <v>1971</v>
      </c>
      <c r="F15010" s="151"/>
    </row>
    <row r="15011" spans="2:6" s="116" customFormat="1" ht="15.75" customHeight="1">
      <c r="B15011" s="121" t="s">
        <v>2092</v>
      </c>
      <c r="C15011" s="118" t="s">
        <v>28</v>
      </c>
      <c r="D15011" s="119" t="s">
        <v>107</v>
      </c>
      <c r="E15011" s="243" t="s">
        <v>1971</v>
      </c>
      <c r="F15011" s="151"/>
    </row>
    <row r="15012" spans="2:6" s="116" customFormat="1" ht="15.75" customHeight="1">
      <c r="B15012" s="121" t="s">
        <v>2092</v>
      </c>
      <c r="C15012" s="118" t="s">
        <v>66</v>
      </c>
      <c r="D15012" s="119" t="s">
        <v>1791</v>
      </c>
      <c r="E15012" s="243" t="s">
        <v>1971</v>
      </c>
      <c r="F15012" s="151"/>
    </row>
    <row r="15013" spans="2:6" s="116" customFormat="1" ht="15.75" customHeight="1">
      <c r="B15013" s="121" t="s">
        <v>2092</v>
      </c>
      <c r="C15013" s="118" t="s">
        <v>40</v>
      </c>
      <c r="D15013" s="119" t="s">
        <v>180</v>
      </c>
      <c r="E15013" s="243" t="s">
        <v>1971</v>
      </c>
      <c r="F15013" s="151"/>
    </row>
    <row r="15014" spans="2:6" s="116" customFormat="1" ht="15.75" customHeight="1">
      <c r="B15014" s="121" t="s">
        <v>2092</v>
      </c>
      <c r="C15014" s="118" t="s">
        <v>2</v>
      </c>
      <c r="D15014" s="119" t="s">
        <v>105</v>
      </c>
      <c r="E15014" s="243" t="s">
        <v>1971</v>
      </c>
      <c r="F15014" s="151"/>
    </row>
    <row r="15015" spans="2:6" s="116" customFormat="1" ht="15.75" customHeight="1">
      <c r="B15015" s="121" t="s">
        <v>2092</v>
      </c>
      <c r="C15015" s="118" t="s">
        <v>184</v>
      </c>
      <c r="D15015" s="119" t="s">
        <v>2546</v>
      </c>
      <c r="E15015" s="243" t="s">
        <v>1971</v>
      </c>
      <c r="F15015" s="151"/>
    </row>
    <row r="15016" spans="2:6" s="116" customFormat="1" ht="15.75" customHeight="1">
      <c r="B15016" s="121" t="s">
        <v>2092</v>
      </c>
      <c r="C15016" s="118" t="s">
        <v>322</v>
      </c>
      <c r="D15016" s="119" t="s">
        <v>2001</v>
      </c>
      <c r="E15016" s="243" t="s">
        <v>1971</v>
      </c>
      <c r="F15016" s="151"/>
    </row>
    <row r="15017" spans="2:6" s="116" customFormat="1" ht="15.75" customHeight="1">
      <c r="B15017" s="121" t="s">
        <v>2092</v>
      </c>
      <c r="C15017" s="118" t="s">
        <v>184</v>
      </c>
      <c r="D15017" s="119" t="s">
        <v>2544</v>
      </c>
      <c r="E15017" s="243" t="s">
        <v>1971</v>
      </c>
      <c r="F15017" s="151"/>
    </row>
    <row r="15018" spans="2:6" s="116" customFormat="1" ht="15.75" customHeight="1">
      <c r="B15018" s="121" t="s">
        <v>2092</v>
      </c>
      <c r="C15018" s="118" t="s">
        <v>1318</v>
      </c>
      <c r="D15018" s="119" t="s">
        <v>107</v>
      </c>
      <c r="E15018" s="243" t="s">
        <v>1971</v>
      </c>
      <c r="F15018" s="151"/>
    </row>
    <row r="15019" spans="2:6" s="116" customFormat="1" ht="15.75" customHeight="1">
      <c r="B15019" s="121" t="s">
        <v>2092</v>
      </c>
      <c r="C15019" s="118" t="s">
        <v>2028</v>
      </c>
      <c r="D15019" s="119" t="s">
        <v>2546</v>
      </c>
      <c r="E15019" s="243" t="s">
        <v>1971</v>
      </c>
      <c r="F15019" s="151"/>
    </row>
    <row r="15020" spans="2:6" s="116" customFormat="1" ht="15.75" customHeight="1">
      <c r="B15020" s="121" t="s">
        <v>2092</v>
      </c>
      <c r="C15020" s="118" t="s">
        <v>2</v>
      </c>
      <c r="D15020" s="119" t="s">
        <v>105</v>
      </c>
      <c r="E15020" s="243" t="s">
        <v>1971</v>
      </c>
      <c r="F15020" s="151"/>
    </row>
    <row r="15021" spans="2:6" s="116" customFormat="1" ht="15.75" customHeight="1">
      <c r="B15021" s="276" t="s">
        <v>2093</v>
      </c>
      <c r="C15021" s="118" t="s">
        <v>40</v>
      </c>
      <c r="D15021" s="119" t="s">
        <v>180</v>
      </c>
      <c r="E15021" s="243" t="s">
        <v>1814</v>
      </c>
      <c r="F15021" s="151"/>
    </row>
    <row r="15022" spans="2:6" s="116" customFormat="1" ht="15.75" customHeight="1">
      <c r="B15022" s="276" t="s">
        <v>2093</v>
      </c>
      <c r="C15022" s="118" t="s">
        <v>40</v>
      </c>
      <c r="D15022" s="119" t="s">
        <v>180</v>
      </c>
      <c r="E15022" s="243" t="s">
        <v>1814</v>
      </c>
      <c r="F15022" s="151"/>
    </row>
    <row r="15023" spans="2:6" s="116" customFormat="1" ht="15.75" customHeight="1">
      <c r="B15023" s="276" t="s">
        <v>2093</v>
      </c>
      <c r="C15023" s="118" t="s">
        <v>40</v>
      </c>
      <c r="D15023" s="119" t="s">
        <v>180</v>
      </c>
      <c r="E15023" s="243" t="s">
        <v>1814</v>
      </c>
      <c r="F15023" s="151"/>
    </row>
    <row r="15024" spans="2:6" s="116" customFormat="1" ht="15.75" customHeight="1">
      <c r="B15024" s="276" t="s">
        <v>2093</v>
      </c>
      <c r="C15024" s="118" t="s">
        <v>322</v>
      </c>
      <c r="D15024" s="119" t="s">
        <v>1837</v>
      </c>
      <c r="E15024" s="243" t="s">
        <v>1814</v>
      </c>
      <c r="F15024" s="151"/>
    </row>
    <row r="15025" spans="2:6" s="116" customFormat="1" ht="15.75" customHeight="1">
      <c r="B15025" s="276" t="s">
        <v>2093</v>
      </c>
      <c r="C15025" s="118" t="s">
        <v>40</v>
      </c>
      <c r="D15025" s="119" t="s">
        <v>43</v>
      </c>
      <c r="E15025" s="243" t="s">
        <v>1814</v>
      </c>
      <c r="F15025" s="151"/>
    </row>
    <row r="15026" spans="2:6" s="116" customFormat="1" ht="15.75" customHeight="1">
      <c r="B15026" s="276" t="s">
        <v>2093</v>
      </c>
      <c r="C15026" s="118" t="s">
        <v>28</v>
      </c>
      <c r="D15026" s="119" t="s">
        <v>30</v>
      </c>
      <c r="E15026" s="243" t="s">
        <v>1814</v>
      </c>
      <c r="F15026" s="151"/>
    </row>
    <row r="15027" spans="2:6" s="116" customFormat="1" ht="15.75" customHeight="1">
      <c r="B15027" s="276" t="s">
        <v>2093</v>
      </c>
      <c r="C15027" s="118" t="s">
        <v>40</v>
      </c>
      <c r="D15027" s="119" t="s">
        <v>43</v>
      </c>
      <c r="E15027" s="243" t="s">
        <v>1814</v>
      </c>
      <c r="F15027" s="151"/>
    </row>
    <row r="15028" spans="2:6" s="116" customFormat="1" ht="15.75" customHeight="1">
      <c r="B15028" s="276" t="s">
        <v>2093</v>
      </c>
      <c r="C15028" s="118" t="s">
        <v>2</v>
      </c>
      <c r="D15028" s="119" t="s">
        <v>2094</v>
      </c>
      <c r="E15028" s="243" t="s">
        <v>1814</v>
      </c>
      <c r="F15028" s="151"/>
    </row>
    <row r="15029" spans="2:6" s="116" customFormat="1" ht="15.75" customHeight="1">
      <c r="B15029" s="276" t="s">
        <v>2093</v>
      </c>
      <c r="C15029" s="118" t="s">
        <v>40</v>
      </c>
      <c r="D15029" s="119" t="s">
        <v>180</v>
      </c>
      <c r="E15029" s="243" t="s">
        <v>1814</v>
      </c>
      <c r="F15029" s="151"/>
    </row>
    <row r="15030" spans="2:6" s="116" customFormat="1" ht="15.75" customHeight="1">
      <c r="B15030" s="276" t="s">
        <v>2093</v>
      </c>
      <c r="C15030" s="118" t="s">
        <v>28</v>
      </c>
      <c r="D15030" s="119" t="s">
        <v>30</v>
      </c>
      <c r="E15030" s="243" t="s">
        <v>1814</v>
      </c>
      <c r="F15030" s="151"/>
    </row>
    <row r="15031" spans="2:6" s="116" customFormat="1" ht="15.75" customHeight="1">
      <c r="B15031" s="276" t="s">
        <v>2093</v>
      </c>
      <c r="C15031" s="118" t="s">
        <v>184</v>
      </c>
      <c r="D15031" s="119" t="s">
        <v>2546</v>
      </c>
      <c r="E15031" s="243" t="s">
        <v>2095</v>
      </c>
      <c r="F15031" s="151"/>
    </row>
    <row r="15032" spans="2:6" s="116" customFormat="1" ht="15.75" customHeight="1">
      <c r="B15032" s="276" t="s">
        <v>2093</v>
      </c>
      <c r="C15032" s="118" t="s">
        <v>184</v>
      </c>
      <c r="D15032" s="119" t="s">
        <v>2544</v>
      </c>
      <c r="E15032" s="243" t="s">
        <v>2095</v>
      </c>
      <c r="F15032" s="151"/>
    </row>
    <row r="15033" spans="2:6" s="116" customFormat="1" ht="15.75" customHeight="1">
      <c r="B15033" s="276" t="s">
        <v>2093</v>
      </c>
      <c r="C15033" s="118" t="s">
        <v>40</v>
      </c>
      <c r="D15033" s="119" t="s">
        <v>180</v>
      </c>
      <c r="E15033" s="243" t="s">
        <v>2095</v>
      </c>
      <c r="F15033" s="151"/>
    </row>
    <row r="15034" spans="2:6" s="116" customFormat="1" ht="15.75" customHeight="1">
      <c r="B15034" s="276" t="s">
        <v>2093</v>
      </c>
      <c r="C15034" s="118" t="s">
        <v>2</v>
      </c>
      <c r="D15034" s="119" t="s">
        <v>182</v>
      </c>
      <c r="E15034" s="243" t="s">
        <v>2095</v>
      </c>
      <c r="F15034" s="151"/>
    </row>
    <row r="15035" spans="2:6" s="116" customFormat="1" ht="15.75" customHeight="1">
      <c r="B15035" s="276" t="s">
        <v>2093</v>
      </c>
      <c r="C15035" s="118" t="s">
        <v>2</v>
      </c>
      <c r="D15035" s="119" t="s">
        <v>182</v>
      </c>
      <c r="E15035" s="243" t="s">
        <v>2095</v>
      </c>
      <c r="F15035" s="151"/>
    </row>
    <row r="15036" spans="2:6" s="116" customFormat="1" ht="15.75" customHeight="1">
      <c r="B15036" s="276" t="s">
        <v>2093</v>
      </c>
      <c r="C15036" s="118" t="s">
        <v>40</v>
      </c>
      <c r="D15036" s="119" t="s">
        <v>180</v>
      </c>
      <c r="E15036" s="243" t="s">
        <v>2095</v>
      </c>
      <c r="F15036" s="151"/>
    </row>
    <row r="15037" spans="2:6" s="116" customFormat="1" ht="15.75" customHeight="1">
      <c r="B15037" s="276" t="s">
        <v>2093</v>
      </c>
      <c r="C15037" s="118" t="s">
        <v>28</v>
      </c>
      <c r="D15037" s="119" t="s">
        <v>2096</v>
      </c>
      <c r="E15037" s="243" t="s">
        <v>2095</v>
      </c>
      <c r="F15037" s="151"/>
    </row>
    <row r="15038" spans="2:6" s="116" customFormat="1" ht="15.75" customHeight="1">
      <c r="B15038" s="276" t="s">
        <v>2093</v>
      </c>
      <c r="C15038" s="118" t="s">
        <v>40</v>
      </c>
      <c r="D15038" s="119" t="s">
        <v>180</v>
      </c>
      <c r="E15038" s="243" t="s">
        <v>2095</v>
      </c>
      <c r="F15038" s="151"/>
    </row>
    <row r="15039" spans="2:6" s="116" customFormat="1" ht="15.75" customHeight="1">
      <c r="B15039" s="276" t="s">
        <v>2093</v>
      </c>
      <c r="C15039" s="118" t="s">
        <v>184</v>
      </c>
      <c r="D15039" s="119" t="s">
        <v>2546</v>
      </c>
      <c r="E15039" s="243" t="s">
        <v>2095</v>
      </c>
      <c r="F15039" s="151"/>
    </row>
    <row r="15040" spans="2:6" s="116" customFormat="1" ht="15.75" customHeight="1">
      <c r="B15040" s="276" t="s">
        <v>2093</v>
      </c>
      <c r="C15040" s="118" t="s">
        <v>40</v>
      </c>
      <c r="D15040" s="119" t="s">
        <v>180</v>
      </c>
      <c r="E15040" s="243" t="s">
        <v>2095</v>
      </c>
      <c r="F15040" s="151"/>
    </row>
    <row r="15041" spans="2:6" s="116" customFormat="1" ht="15.75" customHeight="1">
      <c r="B15041" s="276" t="s">
        <v>2093</v>
      </c>
      <c r="C15041" s="118" t="s">
        <v>28</v>
      </c>
      <c r="D15041" s="119" t="s">
        <v>549</v>
      </c>
      <c r="E15041" s="243" t="s">
        <v>2095</v>
      </c>
      <c r="F15041" s="151"/>
    </row>
    <row r="15042" spans="2:6" s="116" customFormat="1" ht="15.75" customHeight="1">
      <c r="B15042" s="276" t="s">
        <v>2093</v>
      </c>
      <c r="C15042" s="118" t="s">
        <v>28</v>
      </c>
      <c r="D15042" s="119" t="s">
        <v>107</v>
      </c>
      <c r="E15042" s="243" t="s">
        <v>2095</v>
      </c>
      <c r="F15042" s="151"/>
    </row>
    <row r="15043" spans="2:6" s="116" customFormat="1" ht="15.75" customHeight="1">
      <c r="B15043" s="276" t="s">
        <v>2093</v>
      </c>
      <c r="C15043" s="118" t="s">
        <v>28</v>
      </c>
      <c r="D15043" s="119" t="s">
        <v>1984</v>
      </c>
      <c r="E15043" s="243" t="s">
        <v>2095</v>
      </c>
      <c r="F15043" s="151"/>
    </row>
    <row r="15044" spans="2:6" s="116" customFormat="1" ht="15.75" customHeight="1">
      <c r="B15044" s="276" t="s">
        <v>2093</v>
      </c>
      <c r="C15044" s="118" t="s">
        <v>956</v>
      </c>
      <c r="D15044" s="119" t="s">
        <v>1821</v>
      </c>
      <c r="E15044" s="243" t="s">
        <v>2095</v>
      </c>
      <c r="F15044" s="151"/>
    </row>
    <row r="15045" spans="2:6" s="116" customFormat="1" ht="15.75" customHeight="1">
      <c r="B15045" s="276" t="s">
        <v>2093</v>
      </c>
      <c r="C15045" s="118" t="s">
        <v>40</v>
      </c>
      <c r="D15045" s="119" t="s">
        <v>1236</v>
      </c>
      <c r="E15045" s="243" t="s">
        <v>1953</v>
      </c>
      <c r="F15045" s="151"/>
    </row>
    <row r="15046" spans="2:6" s="116" customFormat="1" ht="15.75" customHeight="1">
      <c r="B15046" s="276" t="s">
        <v>2093</v>
      </c>
      <c r="C15046" s="118" t="s">
        <v>40</v>
      </c>
      <c r="D15046" s="119" t="s">
        <v>1236</v>
      </c>
      <c r="E15046" s="243" t="s">
        <v>1953</v>
      </c>
      <c r="F15046" s="151"/>
    </row>
    <row r="15047" spans="2:6" s="116" customFormat="1" ht="15.75" customHeight="1">
      <c r="B15047" s="276" t="s">
        <v>2093</v>
      </c>
      <c r="C15047" s="118" t="s">
        <v>40</v>
      </c>
      <c r="D15047" s="119" t="s">
        <v>1236</v>
      </c>
      <c r="E15047" s="243" t="s">
        <v>1953</v>
      </c>
      <c r="F15047" s="151"/>
    </row>
    <row r="15048" spans="2:6" s="116" customFormat="1" ht="15.75" customHeight="1">
      <c r="B15048" s="276" t="s">
        <v>2093</v>
      </c>
      <c r="C15048" s="118" t="s">
        <v>40</v>
      </c>
      <c r="D15048" s="119" t="s">
        <v>1236</v>
      </c>
      <c r="E15048" s="243" t="s">
        <v>1953</v>
      </c>
      <c r="F15048" s="151"/>
    </row>
    <row r="15049" spans="2:6" s="116" customFormat="1" ht="15.75" customHeight="1">
      <c r="B15049" s="276" t="s">
        <v>2093</v>
      </c>
      <c r="C15049" s="118" t="s">
        <v>184</v>
      </c>
      <c r="D15049" s="119" t="s">
        <v>2545</v>
      </c>
      <c r="E15049" s="243" t="s">
        <v>1953</v>
      </c>
      <c r="F15049" s="151"/>
    </row>
    <row r="15050" spans="2:6" s="116" customFormat="1" ht="15.75" customHeight="1">
      <c r="B15050" s="276" t="s">
        <v>2093</v>
      </c>
      <c r="C15050" s="118" t="s">
        <v>184</v>
      </c>
      <c r="D15050" s="119" t="s">
        <v>2545</v>
      </c>
      <c r="E15050" s="243" t="s">
        <v>1953</v>
      </c>
      <c r="F15050" s="151"/>
    </row>
    <row r="15051" spans="2:6" s="116" customFormat="1" ht="15.75" customHeight="1">
      <c r="B15051" s="276" t="s">
        <v>2093</v>
      </c>
      <c r="C15051" s="118" t="s">
        <v>40</v>
      </c>
      <c r="D15051" s="119" t="s">
        <v>43</v>
      </c>
      <c r="E15051" s="243" t="s">
        <v>1953</v>
      </c>
      <c r="F15051" s="151"/>
    </row>
    <row r="15052" spans="2:6" s="116" customFormat="1" ht="15.75" customHeight="1">
      <c r="B15052" s="276" t="s">
        <v>2093</v>
      </c>
      <c r="C15052" s="118" t="s">
        <v>28</v>
      </c>
      <c r="D15052" s="119" t="s">
        <v>107</v>
      </c>
      <c r="E15052" s="243" t="s">
        <v>1953</v>
      </c>
      <c r="F15052" s="151"/>
    </row>
    <row r="15053" spans="2:6" s="116" customFormat="1" ht="15.75" customHeight="1">
      <c r="B15053" s="276" t="s">
        <v>2093</v>
      </c>
      <c r="C15053" s="118" t="s">
        <v>322</v>
      </c>
      <c r="D15053" s="119" t="s">
        <v>2097</v>
      </c>
      <c r="E15053" s="243" t="s">
        <v>1953</v>
      </c>
      <c r="F15053" s="151"/>
    </row>
    <row r="15054" spans="2:6" s="116" customFormat="1" ht="15.75" customHeight="1">
      <c r="B15054" s="276" t="s">
        <v>2093</v>
      </c>
      <c r="C15054" s="118" t="s">
        <v>322</v>
      </c>
      <c r="D15054" s="119" t="s">
        <v>2097</v>
      </c>
      <c r="E15054" s="243" t="s">
        <v>1953</v>
      </c>
      <c r="F15054" s="151"/>
    </row>
    <row r="15055" spans="2:6" s="116" customFormat="1" ht="15.75" customHeight="1">
      <c r="B15055" s="276" t="s">
        <v>2093</v>
      </c>
      <c r="C15055" s="118" t="s">
        <v>40</v>
      </c>
      <c r="D15055" s="119" t="s">
        <v>43</v>
      </c>
      <c r="E15055" s="243" t="s">
        <v>1953</v>
      </c>
      <c r="F15055" s="151"/>
    </row>
    <row r="15056" spans="2:6" s="116" customFormat="1" ht="15.75" customHeight="1">
      <c r="B15056" s="276" t="s">
        <v>2093</v>
      </c>
      <c r="C15056" s="118" t="s">
        <v>28</v>
      </c>
      <c r="D15056" s="119" t="s">
        <v>850</v>
      </c>
      <c r="E15056" s="243" t="s">
        <v>1953</v>
      </c>
      <c r="F15056" s="151"/>
    </row>
    <row r="15057" spans="2:6" s="116" customFormat="1" ht="15.75" customHeight="1">
      <c r="B15057" s="276" t="s">
        <v>2093</v>
      </c>
      <c r="C15057" s="118" t="s">
        <v>40</v>
      </c>
      <c r="D15057" s="119" t="s">
        <v>1236</v>
      </c>
      <c r="E15057" s="243" t="s">
        <v>1953</v>
      </c>
      <c r="F15057" s="151"/>
    </row>
    <row r="15058" spans="2:6" s="116" customFormat="1" ht="15.75" customHeight="1">
      <c r="B15058" s="276" t="s">
        <v>2093</v>
      </c>
      <c r="C15058" s="118" t="s">
        <v>40</v>
      </c>
      <c r="D15058" s="119" t="s">
        <v>1521</v>
      </c>
      <c r="E15058" s="243" t="s">
        <v>1953</v>
      </c>
      <c r="F15058" s="151"/>
    </row>
    <row r="15059" spans="2:6" s="116" customFormat="1" ht="15.75" customHeight="1">
      <c r="B15059" s="276" t="s">
        <v>2093</v>
      </c>
      <c r="C15059" s="118" t="s">
        <v>40</v>
      </c>
      <c r="D15059" s="119" t="s">
        <v>43</v>
      </c>
      <c r="E15059" s="243" t="s">
        <v>1953</v>
      </c>
      <c r="F15059" s="151"/>
    </row>
    <row r="15060" spans="2:6" s="116" customFormat="1" ht="15.75" customHeight="1">
      <c r="B15060" s="276" t="s">
        <v>2093</v>
      </c>
      <c r="C15060" s="118" t="s">
        <v>28</v>
      </c>
      <c r="D15060" s="119" t="s">
        <v>1287</v>
      </c>
      <c r="E15060" s="243" t="s">
        <v>1953</v>
      </c>
      <c r="F15060" s="151"/>
    </row>
    <row r="15061" spans="2:6" s="116" customFormat="1" ht="15.75" customHeight="1">
      <c r="B15061" s="121" t="s">
        <v>2098</v>
      </c>
      <c r="C15061" s="118" t="s">
        <v>40</v>
      </c>
      <c r="D15061" s="119" t="s">
        <v>180</v>
      </c>
      <c r="E15061" s="243" t="s">
        <v>1814</v>
      </c>
      <c r="F15061" s="151"/>
    </row>
    <row r="15062" spans="2:6" s="116" customFormat="1" ht="15.75" customHeight="1">
      <c r="B15062" s="121" t="s">
        <v>2098</v>
      </c>
      <c r="C15062" s="118" t="s">
        <v>40</v>
      </c>
      <c r="D15062" s="119" t="s">
        <v>180</v>
      </c>
      <c r="E15062" s="243" t="s">
        <v>1814</v>
      </c>
      <c r="F15062" s="151"/>
    </row>
    <row r="15063" spans="2:6" s="116" customFormat="1" ht="15.75" customHeight="1">
      <c r="B15063" s="121" t="s">
        <v>2098</v>
      </c>
      <c r="C15063" s="118" t="s">
        <v>40</v>
      </c>
      <c r="D15063" s="119" t="s">
        <v>2099</v>
      </c>
      <c r="E15063" s="243" t="s">
        <v>1814</v>
      </c>
      <c r="F15063" s="151"/>
    </row>
    <row r="15064" spans="2:6" s="116" customFormat="1" ht="15.75" customHeight="1">
      <c r="B15064" s="121" t="s">
        <v>2098</v>
      </c>
      <c r="C15064" s="118" t="s">
        <v>28</v>
      </c>
      <c r="D15064" s="119" t="s">
        <v>30</v>
      </c>
      <c r="E15064" s="243" t="s">
        <v>1814</v>
      </c>
      <c r="F15064" s="151"/>
    </row>
    <row r="15065" spans="2:6" s="116" customFormat="1" ht="15.75" customHeight="1">
      <c r="B15065" s="121" t="s">
        <v>2098</v>
      </c>
      <c r="C15065" s="118" t="s">
        <v>40</v>
      </c>
      <c r="D15065" s="119" t="s">
        <v>2099</v>
      </c>
      <c r="E15065" s="243" t="s">
        <v>1814</v>
      </c>
      <c r="F15065" s="151"/>
    </row>
    <row r="15066" spans="2:6" s="116" customFormat="1" ht="15.75" customHeight="1">
      <c r="B15066" s="121" t="s">
        <v>2098</v>
      </c>
      <c r="C15066" s="118" t="s">
        <v>40</v>
      </c>
      <c r="D15066" s="119" t="s">
        <v>180</v>
      </c>
      <c r="E15066" s="243" t="s">
        <v>1814</v>
      </c>
      <c r="F15066" s="151"/>
    </row>
    <row r="15067" spans="2:6" s="116" customFormat="1" ht="15.75" customHeight="1">
      <c r="B15067" s="121" t="s">
        <v>2098</v>
      </c>
      <c r="C15067" s="118" t="s">
        <v>184</v>
      </c>
      <c r="D15067" s="119" t="s">
        <v>2550</v>
      </c>
      <c r="E15067" s="243" t="s">
        <v>1814</v>
      </c>
      <c r="F15067" s="151"/>
    </row>
    <row r="15068" spans="2:6" s="116" customFormat="1" ht="15.75" customHeight="1">
      <c r="B15068" s="121" t="s">
        <v>2098</v>
      </c>
      <c r="C15068" s="118" t="s">
        <v>40</v>
      </c>
      <c r="D15068" s="119" t="s">
        <v>945</v>
      </c>
      <c r="E15068" s="243" t="s">
        <v>1814</v>
      </c>
      <c r="F15068" s="151"/>
    </row>
    <row r="15069" spans="2:6" s="116" customFormat="1" ht="15.75" customHeight="1">
      <c r="B15069" s="121" t="s">
        <v>2098</v>
      </c>
      <c r="C15069" s="118" t="s">
        <v>40</v>
      </c>
      <c r="D15069" s="119" t="s">
        <v>2099</v>
      </c>
      <c r="E15069" s="243" t="s">
        <v>1814</v>
      </c>
      <c r="F15069" s="151"/>
    </row>
    <row r="15070" spans="2:6" s="116" customFormat="1" ht="15.75" customHeight="1">
      <c r="B15070" s="121" t="s">
        <v>2098</v>
      </c>
      <c r="C15070" s="118" t="s">
        <v>40</v>
      </c>
      <c r="D15070" s="119" t="s">
        <v>2099</v>
      </c>
      <c r="E15070" s="243" t="s">
        <v>1814</v>
      </c>
      <c r="F15070" s="151"/>
    </row>
    <row r="15071" spans="2:6" s="116" customFormat="1" ht="15.75" customHeight="1">
      <c r="B15071" s="121" t="s">
        <v>2098</v>
      </c>
      <c r="C15071" s="118" t="s">
        <v>2</v>
      </c>
      <c r="D15071" s="119" t="s">
        <v>2100</v>
      </c>
      <c r="E15071" s="243" t="s">
        <v>1814</v>
      </c>
      <c r="F15071" s="151"/>
    </row>
    <row r="15072" spans="2:6" s="116" customFormat="1" ht="15.75" customHeight="1">
      <c r="B15072" s="121" t="s">
        <v>2098</v>
      </c>
      <c r="C15072" s="118" t="s">
        <v>28</v>
      </c>
      <c r="D15072" s="119" t="s">
        <v>30</v>
      </c>
      <c r="E15072" s="243" t="s">
        <v>1814</v>
      </c>
      <c r="F15072" s="151"/>
    </row>
    <row r="15073" spans="2:6" s="116" customFormat="1" ht="15.75" customHeight="1">
      <c r="B15073" s="121" t="s">
        <v>2098</v>
      </c>
      <c r="C15073" s="118" t="s">
        <v>184</v>
      </c>
      <c r="D15073" s="119" t="s">
        <v>2550</v>
      </c>
      <c r="E15073" s="243" t="s">
        <v>1814</v>
      </c>
      <c r="F15073" s="151"/>
    </row>
    <row r="15074" spans="2:6" s="116" customFormat="1" ht="15.75" customHeight="1">
      <c r="B15074" s="121" t="s">
        <v>2098</v>
      </c>
      <c r="C15074" s="118" t="s">
        <v>40</v>
      </c>
      <c r="D15074" s="119" t="s">
        <v>1236</v>
      </c>
      <c r="E15074" s="243" t="s">
        <v>1953</v>
      </c>
      <c r="F15074" s="151"/>
    </row>
    <row r="15075" spans="2:6" s="116" customFormat="1" ht="15.75" customHeight="1">
      <c r="B15075" s="121" t="s">
        <v>2098</v>
      </c>
      <c r="C15075" s="118" t="s">
        <v>40</v>
      </c>
      <c r="D15075" s="119" t="s">
        <v>1236</v>
      </c>
      <c r="E15075" s="243" t="s">
        <v>1953</v>
      </c>
      <c r="F15075" s="151"/>
    </row>
    <row r="15076" spans="2:6" s="116" customFormat="1" ht="15.75" customHeight="1">
      <c r="B15076" s="121" t="s">
        <v>2098</v>
      </c>
      <c r="C15076" s="118" t="s">
        <v>28</v>
      </c>
      <c r="D15076" s="119" t="s">
        <v>173</v>
      </c>
      <c r="E15076" s="243" t="s">
        <v>1953</v>
      </c>
      <c r="F15076" s="151"/>
    </row>
    <row r="15077" spans="2:6" s="116" customFormat="1" ht="15.75" customHeight="1">
      <c r="B15077" s="121" t="s">
        <v>2098</v>
      </c>
      <c r="C15077" s="118" t="s">
        <v>392</v>
      </c>
      <c r="D15077" s="119" t="s">
        <v>2063</v>
      </c>
      <c r="E15077" s="243" t="s">
        <v>1953</v>
      </c>
      <c r="F15077" s="151"/>
    </row>
    <row r="15078" spans="2:6" s="116" customFormat="1" ht="15.75" customHeight="1">
      <c r="B15078" s="121" t="s">
        <v>2098</v>
      </c>
      <c r="C15078" s="118" t="s">
        <v>40</v>
      </c>
      <c r="D15078" s="119" t="s">
        <v>1921</v>
      </c>
      <c r="E15078" s="243" t="s">
        <v>1953</v>
      </c>
      <c r="F15078" s="151"/>
    </row>
    <row r="15079" spans="2:6" s="116" customFormat="1" ht="15.75" customHeight="1">
      <c r="B15079" s="121" t="s">
        <v>2098</v>
      </c>
      <c r="C15079" s="118" t="s">
        <v>2</v>
      </c>
      <c r="D15079" s="119" t="s">
        <v>182</v>
      </c>
      <c r="E15079" s="243" t="s">
        <v>1953</v>
      </c>
      <c r="F15079" s="151"/>
    </row>
    <row r="15080" spans="2:6" s="116" customFormat="1" ht="15.75" customHeight="1">
      <c r="B15080" s="121" t="s">
        <v>2098</v>
      </c>
      <c r="C15080" s="118" t="s">
        <v>322</v>
      </c>
      <c r="D15080" s="119" t="s">
        <v>1796</v>
      </c>
      <c r="E15080" s="243" t="s">
        <v>1953</v>
      </c>
      <c r="F15080" s="151"/>
    </row>
    <row r="15081" spans="2:6" s="116" customFormat="1" ht="15.75" customHeight="1">
      <c r="B15081" s="121" t="s">
        <v>2098</v>
      </c>
      <c r="C15081" s="118" t="s">
        <v>40</v>
      </c>
      <c r="D15081" s="119" t="s">
        <v>177</v>
      </c>
      <c r="E15081" s="243" t="s">
        <v>1953</v>
      </c>
      <c r="F15081" s="151"/>
    </row>
    <row r="15082" spans="2:6" s="116" customFormat="1" ht="15.75" customHeight="1">
      <c r="B15082" s="121" t="s">
        <v>2098</v>
      </c>
      <c r="C15082" s="118" t="s">
        <v>28</v>
      </c>
      <c r="D15082" s="119" t="s">
        <v>107</v>
      </c>
      <c r="E15082" s="243" t="s">
        <v>1953</v>
      </c>
      <c r="F15082" s="151"/>
    </row>
    <row r="15083" spans="2:6" s="116" customFormat="1" ht="15.75" customHeight="1">
      <c r="B15083" s="121" t="s">
        <v>2098</v>
      </c>
      <c r="C15083" s="118" t="s">
        <v>40</v>
      </c>
      <c r="D15083" s="119" t="s">
        <v>177</v>
      </c>
      <c r="E15083" s="243" t="s">
        <v>1953</v>
      </c>
      <c r="F15083" s="151"/>
    </row>
    <row r="15084" spans="2:6" s="116" customFormat="1" ht="15.75" customHeight="1">
      <c r="B15084" s="121" t="s">
        <v>2098</v>
      </c>
      <c r="C15084" s="118" t="s">
        <v>40</v>
      </c>
      <c r="D15084" s="119" t="s">
        <v>1402</v>
      </c>
      <c r="E15084" s="243" t="s">
        <v>2076</v>
      </c>
      <c r="F15084" s="151"/>
    </row>
    <row r="15085" spans="2:6" s="116" customFormat="1" ht="15.75" customHeight="1">
      <c r="B15085" s="121" t="s">
        <v>2098</v>
      </c>
      <c r="C15085" s="118" t="s">
        <v>40</v>
      </c>
      <c r="D15085" s="119" t="s">
        <v>43</v>
      </c>
      <c r="E15085" s="243" t="s">
        <v>2076</v>
      </c>
      <c r="F15085" s="151"/>
    </row>
    <row r="15086" spans="2:6" s="116" customFormat="1" ht="15.75" customHeight="1">
      <c r="B15086" s="121" t="s">
        <v>2098</v>
      </c>
      <c r="C15086" s="118" t="s">
        <v>28</v>
      </c>
      <c r="D15086" s="119" t="s">
        <v>107</v>
      </c>
      <c r="E15086" s="243" t="s">
        <v>2076</v>
      </c>
      <c r="F15086" s="151"/>
    </row>
    <row r="15087" spans="2:6" s="116" customFormat="1" ht="15.75" customHeight="1">
      <c r="B15087" s="121" t="s">
        <v>2098</v>
      </c>
      <c r="C15087" s="118" t="s">
        <v>28</v>
      </c>
      <c r="D15087" s="119" t="s">
        <v>107</v>
      </c>
      <c r="E15087" s="243" t="s">
        <v>2076</v>
      </c>
      <c r="F15087" s="151"/>
    </row>
    <row r="15088" spans="2:6" s="116" customFormat="1" ht="15.75" customHeight="1">
      <c r="B15088" s="121" t="s">
        <v>2098</v>
      </c>
      <c r="C15088" s="118" t="s">
        <v>184</v>
      </c>
      <c r="D15088" s="119" t="s">
        <v>2568</v>
      </c>
      <c r="E15088" s="243" t="s">
        <v>2076</v>
      </c>
      <c r="F15088" s="151"/>
    </row>
    <row r="15089" spans="2:6" s="116" customFormat="1" ht="15.75" customHeight="1">
      <c r="B15089" s="121" t="s">
        <v>2098</v>
      </c>
      <c r="C15089" s="118" t="s">
        <v>40</v>
      </c>
      <c r="D15089" s="119" t="s">
        <v>2101</v>
      </c>
      <c r="E15089" s="243" t="s">
        <v>2076</v>
      </c>
      <c r="F15089" s="151"/>
    </row>
    <row r="15090" spans="2:6" s="116" customFormat="1" ht="15.75" customHeight="1">
      <c r="B15090" s="121" t="s">
        <v>2098</v>
      </c>
      <c r="C15090" s="118" t="s">
        <v>2</v>
      </c>
      <c r="D15090" s="119" t="s">
        <v>2102</v>
      </c>
      <c r="E15090" s="243" t="s">
        <v>2076</v>
      </c>
      <c r="F15090" s="151"/>
    </row>
    <row r="15091" spans="2:6" s="116" customFormat="1" ht="15.75" customHeight="1">
      <c r="B15091" s="121" t="s">
        <v>2098</v>
      </c>
      <c r="C15091" s="118" t="s">
        <v>2088</v>
      </c>
      <c r="D15091" s="119" t="s">
        <v>2027</v>
      </c>
      <c r="E15091" s="243" t="s">
        <v>2076</v>
      </c>
      <c r="F15091" s="151"/>
    </row>
    <row r="15092" spans="2:6" s="116" customFormat="1" ht="15.75" customHeight="1">
      <c r="B15092" s="121" t="s">
        <v>2098</v>
      </c>
      <c r="C15092" s="118" t="s">
        <v>392</v>
      </c>
      <c r="D15092" s="119" t="s">
        <v>1115</v>
      </c>
      <c r="E15092" s="243" t="s">
        <v>2076</v>
      </c>
      <c r="F15092" s="151"/>
    </row>
    <row r="15093" spans="2:6" s="116" customFormat="1" ht="15.75" customHeight="1">
      <c r="B15093" s="121" t="s">
        <v>2098</v>
      </c>
      <c r="C15093" s="118" t="s">
        <v>2</v>
      </c>
      <c r="D15093" s="119" t="s">
        <v>182</v>
      </c>
      <c r="E15093" s="243" t="s">
        <v>2076</v>
      </c>
      <c r="F15093" s="151"/>
    </row>
    <row r="15094" spans="2:6" s="116" customFormat="1" ht="15.75" customHeight="1">
      <c r="B15094" s="121" t="s">
        <v>2098</v>
      </c>
      <c r="C15094" s="118" t="s">
        <v>956</v>
      </c>
      <c r="D15094" s="119" t="s">
        <v>2069</v>
      </c>
      <c r="E15094" s="243" t="s">
        <v>2076</v>
      </c>
      <c r="F15094" s="151"/>
    </row>
    <row r="15095" spans="2:6" s="116" customFormat="1" ht="15.75" customHeight="1">
      <c r="B15095" s="121" t="s">
        <v>2098</v>
      </c>
      <c r="C15095" s="118" t="s">
        <v>322</v>
      </c>
      <c r="D15095" s="119" t="s">
        <v>1893</v>
      </c>
      <c r="E15095" s="243" t="s">
        <v>2076</v>
      </c>
      <c r="F15095" s="151"/>
    </row>
    <row r="15096" spans="2:6" s="116" customFormat="1" ht="15.75" customHeight="1">
      <c r="B15096" s="121" t="s">
        <v>2098</v>
      </c>
      <c r="C15096" s="118" t="s">
        <v>322</v>
      </c>
      <c r="D15096" s="119" t="s">
        <v>2001</v>
      </c>
      <c r="E15096" s="243" t="s">
        <v>2076</v>
      </c>
      <c r="F15096" s="151"/>
    </row>
    <row r="15097" spans="2:6" s="116" customFormat="1" ht="15.75" customHeight="1">
      <c r="B15097" s="121" t="s">
        <v>2098</v>
      </c>
      <c r="C15097" s="118" t="s">
        <v>40</v>
      </c>
      <c r="D15097" s="119" t="s">
        <v>2057</v>
      </c>
      <c r="E15097" s="243" t="s">
        <v>2076</v>
      </c>
      <c r="F15097" s="151"/>
    </row>
    <row r="15098" spans="2:6" s="116" customFormat="1" ht="15.75" customHeight="1">
      <c r="B15098" s="121" t="s">
        <v>2098</v>
      </c>
      <c r="C15098" s="118" t="s">
        <v>184</v>
      </c>
      <c r="D15098" s="119" t="s">
        <v>2546</v>
      </c>
      <c r="E15098" s="243" t="s">
        <v>2076</v>
      </c>
      <c r="F15098" s="151"/>
    </row>
    <row r="15099" spans="2:6" s="116" customFormat="1" ht="15.75" customHeight="1">
      <c r="B15099" s="276" t="s">
        <v>2104</v>
      </c>
      <c r="C15099" s="118" t="s">
        <v>322</v>
      </c>
      <c r="D15099" s="119" t="s">
        <v>1837</v>
      </c>
      <c r="E15099" s="243" t="s">
        <v>1814</v>
      </c>
      <c r="F15099" s="151"/>
    </row>
    <row r="15100" spans="2:6" s="116" customFormat="1" ht="15.75" customHeight="1">
      <c r="B15100" s="276" t="s">
        <v>2104</v>
      </c>
      <c r="C15100" s="118" t="s">
        <v>40</v>
      </c>
      <c r="D15100" s="119" t="s">
        <v>43</v>
      </c>
      <c r="E15100" s="243" t="s">
        <v>1814</v>
      </c>
      <c r="F15100" s="151"/>
    </row>
    <row r="15101" spans="2:6" s="116" customFormat="1" ht="15.75" customHeight="1">
      <c r="B15101" s="276" t="s">
        <v>2104</v>
      </c>
      <c r="C15101" s="118" t="s">
        <v>40</v>
      </c>
      <c r="D15101" s="119" t="s">
        <v>180</v>
      </c>
      <c r="E15101" s="243" t="s">
        <v>1814</v>
      </c>
      <c r="F15101" s="151"/>
    </row>
    <row r="15102" spans="2:6" s="116" customFormat="1" ht="15.75" customHeight="1">
      <c r="B15102" s="276" t="s">
        <v>2104</v>
      </c>
      <c r="C15102" s="118" t="s">
        <v>40</v>
      </c>
      <c r="D15102" s="119" t="s">
        <v>180</v>
      </c>
      <c r="E15102" s="243" t="s">
        <v>1814</v>
      </c>
      <c r="F15102" s="151"/>
    </row>
    <row r="15103" spans="2:6" s="116" customFormat="1" ht="15.75" customHeight="1">
      <c r="B15103" s="276" t="s">
        <v>2104</v>
      </c>
      <c r="C15103" s="118" t="s">
        <v>40</v>
      </c>
      <c r="D15103" s="119" t="s">
        <v>43</v>
      </c>
      <c r="E15103" s="243" t="s">
        <v>1814</v>
      </c>
      <c r="F15103" s="151"/>
    </row>
    <row r="15104" spans="2:6" s="116" customFormat="1" ht="15.75" customHeight="1">
      <c r="B15104" s="276" t="s">
        <v>2104</v>
      </c>
      <c r="C15104" s="118" t="s">
        <v>40</v>
      </c>
      <c r="D15104" s="119" t="s">
        <v>43</v>
      </c>
      <c r="E15104" s="243" t="s">
        <v>1814</v>
      </c>
      <c r="F15104" s="151"/>
    </row>
    <row r="15105" spans="2:6" s="116" customFormat="1" ht="15.75" customHeight="1">
      <c r="B15105" s="276" t="s">
        <v>2104</v>
      </c>
      <c r="C15105" s="118" t="s">
        <v>40</v>
      </c>
      <c r="D15105" s="119" t="s">
        <v>180</v>
      </c>
      <c r="E15105" s="243" t="s">
        <v>1814</v>
      </c>
      <c r="F15105" s="151"/>
    </row>
    <row r="15106" spans="2:6" s="116" customFormat="1" ht="15.75" customHeight="1">
      <c r="B15106" s="276" t="s">
        <v>2104</v>
      </c>
      <c r="C15106" s="118" t="s">
        <v>2</v>
      </c>
      <c r="D15106" s="119" t="s">
        <v>2105</v>
      </c>
      <c r="E15106" s="243" t="s">
        <v>1814</v>
      </c>
      <c r="F15106" s="151"/>
    </row>
    <row r="15107" spans="2:6" s="116" customFormat="1" ht="15.75" customHeight="1">
      <c r="B15107" s="276" t="s">
        <v>2104</v>
      </c>
      <c r="C15107" s="118" t="s">
        <v>28</v>
      </c>
      <c r="D15107" s="119" t="s">
        <v>107</v>
      </c>
      <c r="E15107" s="243" t="s">
        <v>1814</v>
      </c>
      <c r="F15107" s="151"/>
    </row>
    <row r="15108" spans="2:6" s="116" customFormat="1" ht="15.75" customHeight="1">
      <c r="B15108" s="276" t="s">
        <v>2104</v>
      </c>
      <c r="C15108" s="118" t="s">
        <v>322</v>
      </c>
      <c r="D15108" s="119" t="s">
        <v>1837</v>
      </c>
      <c r="E15108" s="243" t="s">
        <v>1814</v>
      </c>
      <c r="F15108" s="151"/>
    </row>
    <row r="15109" spans="2:6" s="116" customFormat="1" ht="15.75" customHeight="1">
      <c r="B15109" s="276" t="s">
        <v>2104</v>
      </c>
      <c r="C15109" s="118" t="s">
        <v>40</v>
      </c>
      <c r="D15109" s="119" t="s">
        <v>180</v>
      </c>
      <c r="E15109" s="243" t="s">
        <v>1814</v>
      </c>
      <c r="F15109" s="151"/>
    </row>
    <row r="15110" spans="2:6" s="116" customFormat="1" ht="15.75" customHeight="1">
      <c r="B15110" s="276" t="s">
        <v>2104</v>
      </c>
      <c r="C15110" s="118" t="s">
        <v>2</v>
      </c>
      <c r="D15110" s="119" t="s">
        <v>2105</v>
      </c>
      <c r="E15110" s="243" t="s">
        <v>1814</v>
      </c>
      <c r="F15110" s="151"/>
    </row>
    <row r="15111" spans="2:6" s="116" customFormat="1" ht="15.75" customHeight="1">
      <c r="B15111" s="276" t="s">
        <v>2104</v>
      </c>
      <c r="C15111" s="118" t="s">
        <v>40</v>
      </c>
      <c r="D15111" s="119" t="s">
        <v>180</v>
      </c>
      <c r="E15111" s="243" t="s">
        <v>1814</v>
      </c>
      <c r="F15111" s="151"/>
    </row>
    <row r="15112" spans="2:6" s="116" customFormat="1" ht="15.75" customHeight="1">
      <c r="B15112" s="276" t="s">
        <v>2104</v>
      </c>
      <c r="C15112" s="118" t="s">
        <v>40</v>
      </c>
      <c r="D15112" s="119" t="s">
        <v>180</v>
      </c>
      <c r="E15112" s="243" t="s">
        <v>1814</v>
      </c>
      <c r="F15112" s="151"/>
    </row>
    <row r="15113" spans="2:6" s="116" customFormat="1" ht="15.75" customHeight="1">
      <c r="B15113" s="276" t="s">
        <v>2104</v>
      </c>
      <c r="C15113" s="118" t="s">
        <v>28</v>
      </c>
      <c r="D15113" s="119" t="s">
        <v>107</v>
      </c>
      <c r="E15113" s="243" t="s">
        <v>1814</v>
      </c>
      <c r="F15113" s="151"/>
    </row>
    <row r="15114" spans="2:6" s="116" customFormat="1" ht="15.75" customHeight="1">
      <c r="B15114" s="276" t="s">
        <v>2104</v>
      </c>
      <c r="C15114" s="118" t="s">
        <v>28</v>
      </c>
      <c r="D15114" s="119" t="s">
        <v>107</v>
      </c>
      <c r="E15114" s="243" t="s">
        <v>1814</v>
      </c>
      <c r="F15114" s="151"/>
    </row>
    <row r="15115" spans="2:6" s="116" customFormat="1" ht="15.75" customHeight="1">
      <c r="B15115" s="276" t="s">
        <v>2104</v>
      </c>
      <c r="C15115" s="118" t="s">
        <v>2</v>
      </c>
      <c r="D15115" s="119" t="s">
        <v>2106</v>
      </c>
      <c r="E15115" s="243" t="s">
        <v>1953</v>
      </c>
      <c r="F15115" s="151"/>
    </row>
    <row r="15116" spans="2:6" s="116" customFormat="1" ht="15.75" customHeight="1">
      <c r="B15116" s="276" t="s">
        <v>2104</v>
      </c>
      <c r="C15116" s="118" t="s">
        <v>40</v>
      </c>
      <c r="D15116" s="119" t="s">
        <v>180</v>
      </c>
      <c r="E15116" s="243" t="s">
        <v>1953</v>
      </c>
      <c r="F15116" s="151"/>
    </row>
    <row r="15117" spans="2:6" s="116" customFormat="1" ht="15.75" customHeight="1">
      <c r="B15117" s="276" t="s">
        <v>2104</v>
      </c>
      <c r="C15117" s="118" t="s">
        <v>40</v>
      </c>
      <c r="D15117" s="119" t="s">
        <v>180</v>
      </c>
      <c r="E15117" s="243" t="s">
        <v>1953</v>
      </c>
      <c r="F15117" s="151"/>
    </row>
    <row r="15118" spans="2:6" s="116" customFormat="1" ht="15.75" customHeight="1">
      <c r="B15118" s="276" t="s">
        <v>2104</v>
      </c>
      <c r="C15118" s="118" t="s">
        <v>392</v>
      </c>
      <c r="D15118" s="119" t="s">
        <v>2063</v>
      </c>
      <c r="E15118" s="243" t="s">
        <v>1953</v>
      </c>
      <c r="F15118" s="151"/>
    </row>
    <row r="15119" spans="2:6" s="116" customFormat="1" ht="15.75" customHeight="1">
      <c r="B15119" s="276" t="s">
        <v>2104</v>
      </c>
      <c r="C15119" s="118" t="s">
        <v>392</v>
      </c>
      <c r="D15119" s="119" t="s">
        <v>2063</v>
      </c>
      <c r="E15119" s="243" t="s">
        <v>1953</v>
      </c>
      <c r="F15119" s="151"/>
    </row>
    <row r="15120" spans="2:6" s="116" customFormat="1" ht="15.75" customHeight="1">
      <c r="B15120" s="276" t="s">
        <v>2104</v>
      </c>
      <c r="C15120" s="118" t="s">
        <v>40</v>
      </c>
      <c r="D15120" s="119" t="s">
        <v>43</v>
      </c>
      <c r="E15120" s="243" t="s">
        <v>1953</v>
      </c>
      <c r="F15120" s="151"/>
    </row>
    <row r="15121" spans="2:6" s="116" customFormat="1" ht="15.75" customHeight="1">
      <c r="B15121" s="276" t="s">
        <v>2104</v>
      </c>
      <c r="C15121" s="118" t="s">
        <v>322</v>
      </c>
      <c r="D15121" s="119" t="s">
        <v>1796</v>
      </c>
      <c r="E15121" s="243" t="s">
        <v>1953</v>
      </c>
      <c r="F15121" s="151"/>
    </row>
    <row r="15122" spans="2:6" s="116" customFormat="1" ht="15.75" customHeight="1">
      <c r="B15122" s="276" t="s">
        <v>2104</v>
      </c>
      <c r="C15122" s="118" t="s">
        <v>40</v>
      </c>
      <c r="D15122" s="119" t="s">
        <v>180</v>
      </c>
      <c r="E15122" s="243" t="s">
        <v>1953</v>
      </c>
      <c r="F15122" s="151"/>
    </row>
    <row r="15123" spans="2:6" s="116" customFormat="1" ht="15.75" customHeight="1">
      <c r="B15123" s="276" t="s">
        <v>2104</v>
      </c>
      <c r="C15123" s="118" t="s">
        <v>40</v>
      </c>
      <c r="D15123" s="119" t="s">
        <v>43</v>
      </c>
      <c r="E15123" s="243" t="s">
        <v>1953</v>
      </c>
      <c r="F15123" s="151"/>
    </row>
    <row r="15124" spans="2:6" s="116" customFormat="1" ht="15.75" customHeight="1">
      <c r="B15124" s="276" t="s">
        <v>2104</v>
      </c>
      <c r="C15124" s="118" t="s">
        <v>40</v>
      </c>
      <c r="D15124" s="119" t="s">
        <v>1236</v>
      </c>
      <c r="E15124" s="243" t="s">
        <v>1953</v>
      </c>
      <c r="F15124" s="151"/>
    </row>
    <row r="15125" spans="2:6" s="116" customFormat="1" ht="15.75" customHeight="1">
      <c r="B15125" s="276" t="s">
        <v>2104</v>
      </c>
      <c r="C15125" s="118" t="s">
        <v>40</v>
      </c>
      <c r="D15125" s="119" t="s">
        <v>1236</v>
      </c>
      <c r="E15125" s="243" t="s">
        <v>1953</v>
      </c>
      <c r="F15125" s="151"/>
    </row>
    <row r="15126" spans="2:6" s="116" customFormat="1" ht="15.75" customHeight="1">
      <c r="B15126" s="276" t="s">
        <v>2104</v>
      </c>
      <c r="C15126" s="118" t="s">
        <v>28</v>
      </c>
      <c r="D15126" s="119" t="s">
        <v>107</v>
      </c>
      <c r="E15126" s="243" t="s">
        <v>1953</v>
      </c>
      <c r="F15126" s="151"/>
    </row>
    <row r="15127" spans="2:6" s="116" customFormat="1" ht="15.75" customHeight="1">
      <c r="B15127" s="276" t="s">
        <v>2104</v>
      </c>
      <c r="C15127" s="118" t="s">
        <v>40</v>
      </c>
      <c r="D15127" s="119" t="s">
        <v>43</v>
      </c>
      <c r="E15127" s="243" t="s">
        <v>1953</v>
      </c>
      <c r="F15127" s="151"/>
    </row>
    <row r="15128" spans="2:6" s="116" customFormat="1" ht="15.75" customHeight="1">
      <c r="B15128" s="276" t="s">
        <v>2104</v>
      </c>
      <c r="C15128" s="118" t="s">
        <v>28</v>
      </c>
      <c r="D15128" s="119" t="s">
        <v>126</v>
      </c>
      <c r="E15128" s="243" t="s">
        <v>1953</v>
      </c>
      <c r="F15128" s="151"/>
    </row>
    <row r="15129" spans="2:6" s="116" customFormat="1" ht="15.75" customHeight="1">
      <c r="B15129" s="276" t="s">
        <v>2104</v>
      </c>
      <c r="C15129" s="118" t="s">
        <v>28</v>
      </c>
      <c r="D15129" s="119" t="s">
        <v>173</v>
      </c>
      <c r="E15129" s="243" t="s">
        <v>1971</v>
      </c>
      <c r="F15129" s="151"/>
    </row>
    <row r="15130" spans="2:6" s="116" customFormat="1" ht="15.75" customHeight="1">
      <c r="B15130" s="276" t="s">
        <v>2104</v>
      </c>
      <c r="C15130" s="118" t="s">
        <v>28</v>
      </c>
      <c r="D15130" s="119" t="s">
        <v>107</v>
      </c>
      <c r="E15130" s="243" t="s">
        <v>1971</v>
      </c>
      <c r="F15130" s="151"/>
    </row>
    <row r="15131" spans="2:6" s="116" customFormat="1" ht="15.75" customHeight="1">
      <c r="B15131" s="276" t="s">
        <v>2104</v>
      </c>
      <c r="C15131" s="118" t="s">
        <v>956</v>
      </c>
      <c r="D15131" s="119" t="s">
        <v>1821</v>
      </c>
      <c r="E15131" s="243" t="s">
        <v>1971</v>
      </c>
      <c r="F15131" s="151"/>
    </row>
    <row r="15132" spans="2:6" s="116" customFormat="1" ht="15.75" customHeight="1">
      <c r="B15132" s="276" t="s">
        <v>2104</v>
      </c>
      <c r="C15132" s="118" t="s">
        <v>40</v>
      </c>
      <c r="D15132" s="119" t="s">
        <v>180</v>
      </c>
      <c r="E15132" s="243" t="s">
        <v>1971</v>
      </c>
      <c r="F15132" s="151"/>
    </row>
    <row r="15133" spans="2:6" s="116" customFormat="1" ht="15.75" customHeight="1">
      <c r="B15133" s="276" t="s">
        <v>2104</v>
      </c>
      <c r="C15133" s="118" t="s">
        <v>322</v>
      </c>
      <c r="D15133" s="119" t="s">
        <v>2001</v>
      </c>
      <c r="E15133" s="243" t="s">
        <v>1971</v>
      </c>
      <c r="F15133" s="151"/>
    </row>
    <row r="15134" spans="2:6" s="116" customFormat="1" ht="15.75" customHeight="1">
      <c r="B15134" s="276" t="s">
        <v>2104</v>
      </c>
      <c r="C15134" s="118" t="s">
        <v>28</v>
      </c>
      <c r="D15134" s="119" t="s">
        <v>2107</v>
      </c>
      <c r="E15134" s="243" t="s">
        <v>1971</v>
      </c>
      <c r="F15134" s="151"/>
    </row>
    <row r="15135" spans="2:6" s="116" customFormat="1" ht="15.75" customHeight="1">
      <c r="B15135" s="276" t="s">
        <v>2104</v>
      </c>
      <c r="C15135" s="118" t="s">
        <v>40</v>
      </c>
      <c r="D15135" s="119" t="s">
        <v>2057</v>
      </c>
      <c r="E15135" s="243" t="s">
        <v>1971</v>
      </c>
      <c r="F15135" s="151"/>
    </row>
    <row r="15136" spans="2:6" s="116" customFormat="1" ht="15.75" customHeight="1">
      <c r="B15136" s="276" t="s">
        <v>2104</v>
      </c>
      <c r="C15136" s="118" t="s">
        <v>40</v>
      </c>
      <c r="D15136" s="119" t="s">
        <v>945</v>
      </c>
      <c r="E15136" s="243" t="s">
        <v>1971</v>
      </c>
      <c r="F15136" s="151"/>
    </row>
    <row r="15137" spans="2:6" s="116" customFormat="1" ht="15.75" customHeight="1">
      <c r="B15137" s="276" t="s">
        <v>2104</v>
      </c>
      <c r="C15137" s="118" t="s">
        <v>40</v>
      </c>
      <c r="D15137" s="119" t="s">
        <v>180</v>
      </c>
      <c r="E15137" s="243" t="s">
        <v>1971</v>
      </c>
      <c r="F15137" s="151"/>
    </row>
    <row r="15138" spans="2:6" s="116" customFormat="1" ht="15.75" customHeight="1">
      <c r="B15138" s="276" t="s">
        <v>2104</v>
      </c>
      <c r="C15138" s="118" t="s">
        <v>40</v>
      </c>
      <c r="D15138" s="119" t="s">
        <v>180</v>
      </c>
      <c r="E15138" s="243" t="s">
        <v>1971</v>
      </c>
      <c r="F15138" s="151"/>
    </row>
    <row r="15139" spans="2:6" s="116" customFormat="1" ht="15.75" customHeight="1">
      <c r="B15139" s="276" t="s">
        <v>2104</v>
      </c>
      <c r="C15139" s="118" t="s">
        <v>28</v>
      </c>
      <c r="D15139" s="119" t="s">
        <v>2108</v>
      </c>
      <c r="E15139" s="243" t="s">
        <v>1971</v>
      </c>
      <c r="F15139" s="151"/>
    </row>
    <row r="15140" spans="2:6" s="116" customFormat="1" ht="15.75" customHeight="1">
      <c r="B15140" s="276" t="s">
        <v>2104</v>
      </c>
      <c r="C15140" s="118" t="s">
        <v>322</v>
      </c>
      <c r="D15140" s="119" t="s">
        <v>1893</v>
      </c>
      <c r="E15140" s="243" t="s">
        <v>1971</v>
      </c>
      <c r="F15140" s="151"/>
    </row>
    <row r="15141" spans="2:6" s="116" customFormat="1" ht="15.75" customHeight="1">
      <c r="B15141" s="276" t="s">
        <v>2104</v>
      </c>
      <c r="C15141" s="118" t="s">
        <v>184</v>
      </c>
      <c r="D15141" s="119" t="s">
        <v>2546</v>
      </c>
      <c r="E15141" s="243" t="s">
        <v>1971</v>
      </c>
      <c r="F15141" s="151"/>
    </row>
    <row r="15142" spans="2:6" s="116" customFormat="1" ht="15.75" customHeight="1">
      <c r="B15142" s="276" t="s">
        <v>2104</v>
      </c>
      <c r="C15142" s="118" t="s">
        <v>184</v>
      </c>
      <c r="D15142" s="119" t="s">
        <v>2544</v>
      </c>
      <c r="E15142" s="243" t="s">
        <v>1971</v>
      </c>
      <c r="F15142" s="151"/>
    </row>
    <row r="15143" spans="2:6" s="116" customFormat="1" ht="15.75" customHeight="1">
      <c r="B15143" s="276">
        <v>41958</v>
      </c>
      <c r="C15143" s="118" t="s">
        <v>40</v>
      </c>
      <c r="D15143" s="119" t="s">
        <v>180</v>
      </c>
      <c r="E15143" s="243" t="s">
        <v>1986</v>
      </c>
      <c r="F15143" s="151"/>
    </row>
    <row r="15144" spans="2:6" s="116" customFormat="1" ht="15.75" customHeight="1">
      <c r="B15144" s="276">
        <v>41958</v>
      </c>
      <c r="C15144" s="118" t="s">
        <v>40</v>
      </c>
      <c r="D15144" s="119" t="s">
        <v>180</v>
      </c>
      <c r="E15144" s="243" t="s">
        <v>1986</v>
      </c>
      <c r="F15144" s="151"/>
    </row>
    <row r="15145" spans="2:6" s="116" customFormat="1" ht="15.75" customHeight="1">
      <c r="B15145" s="276">
        <v>41958</v>
      </c>
      <c r="C15145" s="118" t="s">
        <v>40</v>
      </c>
      <c r="D15145" s="119" t="s">
        <v>1236</v>
      </c>
      <c r="E15145" s="243" t="s">
        <v>1986</v>
      </c>
      <c r="F15145" s="151"/>
    </row>
    <row r="15146" spans="2:6" s="116" customFormat="1" ht="15.75" customHeight="1">
      <c r="B15146" s="276">
        <v>41958</v>
      </c>
      <c r="C15146" s="118" t="s">
        <v>28</v>
      </c>
      <c r="D15146" s="119" t="s">
        <v>107</v>
      </c>
      <c r="E15146" s="243" t="s">
        <v>1986</v>
      </c>
      <c r="F15146" s="151"/>
    </row>
    <row r="15147" spans="2:6" s="116" customFormat="1" ht="15.75" customHeight="1">
      <c r="B15147" s="276">
        <v>41958</v>
      </c>
      <c r="C15147" s="118" t="s">
        <v>28</v>
      </c>
      <c r="D15147" s="119" t="s">
        <v>114</v>
      </c>
      <c r="E15147" s="243" t="s">
        <v>1986</v>
      </c>
      <c r="F15147" s="151"/>
    </row>
    <row r="15148" spans="2:6" s="116" customFormat="1" ht="15.75" customHeight="1">
      <c r="B15148" s="276">
        <v>41958</v>
      </c>
      <c r="C15148" s="118" t="s">
        <v>2585</v>
      </c>
      <c r="D15148" s="119" t="s">
        <v>2063</v>
      </c>
      <c r="E15148" s="243" t="s">
        <v>1986</v>
      </c>
      <c r="F15148" s="151"/>
    </row>
    <row r="15149" spans="2:6" s="116" customFormat="1" ht="15.75" customHeight="1">
      <c r="B15149" s="276">
        <v>41958</v>
      </c>
      <c r="C15149" s="118" t="s">
        <v>40</v>
      </c>
      <c r="D15149" s="119" t="s">
        <v>180</v>
      </c>
      <c r="E15149" s="243" t="s">
        <v>1986</v>
      </c>
      <c r="F15149" s="151"/>
    </row>
    <row r="15150" spans="2:6" s="116" customFormat="1" ht="15.75" customHeight="1">
      <c r="B15150" s="276">
        <v>41958</v>
      </c>
      <c r="C15150" s="118" t="s">
        <v>2</v>
      </c>
      <c r="D15150" s="119" t="s">
        <v>182</v>
      </c>
      <c r="E15150" s="243" t="s">
        <v>2103</v>
      </c>
      <c r="F15150" s="151"/>
    </row>
    <row r="15151" spans="2:6" s="116" customFormat="1" ht="15.75" customHeight="1">
      <c r="B15151" s="276">
        <v>41958</v>
      </c>
      <c r="C15151" s="118" t="s">
        <v>28</v>
      </c>
      <c r="D15151" s="119" t="s">
        <v>181</v>
      </c>
      <c r="E15151" s="243" t="s">
        <v>2103</v>
      </c>
      <c r="F15151" s="151"/>
    </row>
    <row r="15152" spans="2:6" s="116" customFormat="1" ht="15.75" customHeight="1">
      <c r="B15152" s="276">
        <v>41958</v>
      </c>
      <c r="C15152" s="118" t="s">
        <v>40</v>
      </c>
      <c r="D15152" s="119" t="s">
        <v>180</v>
      </c>
      <c r="E15152" s="243" t="s">
        <v>2103</v>
      </c>
      <c r="F15152" s="151"/>
    </row>
    <row r="15153" spans="2:6" s="116" customFormat="1" ht="15.75" customHeight="1">
      <c r="B15153" s="276">
        <v>41958</v>
      </c>
      <c r="C15153" s="118" t="s">
        <v>40</v>
      </c>
      <c r="D15153" s="119" t="s">
        <v>180</v>
      </c>
      <c r="E15153" s="243" t="s">
        <v>2103</v>
      </c>
      <c r="F15153" s="151"/>
    </row>
    <row r="15154" spans="2:6" s="116" customFormat="1" ht="15.75" customHeight="1">
      <c r="B15154" s="276">
        <v>41958</v>
      </c>
      <c r="C15154" s="118" t="s">
        <v>40</v>
      </c>
      <c r="D15154" s="119" t="s">
        <v>180</v>
      </c>
      <c r="E15154" s="243" t="s">
        <v>2103</v>
      </c>
      <c r="F15154" s="151"/>
    </row>
    <row r="15155" spans="2:6" s="116" customFormat="1" ht="15.75" customHeight="1">
      <c r="B15155" s="276">
        <v>41958</v>
      </c>
      <c r="C15155" s="118" t="s">
        <v>40</v>
      </c>
      <c r="D15155" s="119" t="s">
        <v>180</v>
      </c>
      <c r="E15155" s="243" t="s">
        <v>2103</v>
      </c>
      <c r="F15155" s="151"/>
    </row>
    <row r="15156" spans="2:6" s="116" customFormat="1" ht="15.75" customHeight="1">
      <c r="B15156" s="276">
        <v>41958</v>
      </c>
      <c r="C15156" s="118" t="s">
        <v>2</v>
      </c>
      <c r="D15156" s="119" t="s">
        <v>182</v>
      </c>
      <c r="E15156" s="243" t="s">
        <v>2103</v>
      </c>
      <c r="F15156" s="151"/>
    </row>
    <row r="15157" spans="2:6" s="116" customFormat="1" ht="15.75" customHeight="1">
      <c r="B15157" s="276" t="s">
        <v>2109</v>
      </c>
      <c r="C15157" s="118" t="s">
        <v>40</v>
      </c>
      <c r="D15157" s="119" t="s">
        <v>180</v>
      </c>
      <c r="E15157" s="243" t="s">
        <v>1814</v>
      </c>
      <c r="F15157" s="151"/>
    </row>
    <row r="15158" spans="2:6" s="116" customFormat="1" ht="15.75" customHeight="1">
      <c r="B15158" s="276" t="s">
        <v>2109</v>
      </c>
      <c r="C15158" s="118" t="s">
        <v>40</v>
      </c>
      <c r="D15158" s="119" t="s">
        <v>43</v>
      </c>
      <c r="E15158" s="243" t="s">
        <v>1814</v>
      </c>
      <c r="F15158" s="151"/>
    </row>
    <row r="15159" spans="2:6" s="116" customFormat="1" ht="15.75" customHeight="1">
      <c r="B15159" s="276" t="s">
        <v>2109</v>
      </c>
      <c r="C15159" s="118" t="s">
        <v>28</v>
      </c>
      <c r="D15159" s="119" t="s">
        <v>107</v>
      </c>
      <c r="E15159" s="243" t="s">
        <v>1814</v>
      </c>
      <c r="F15159" s="151"/>
    </row>
    <row r="15160" spans="2:6" s="116" customFormat="1" ht="15.75" customHeight="1">
      <c r="B15160" s="276" t="s">
        <v>2109</v>
      </c>
      <c r="C15160" s="118" t="s">
        <v>28</v>
      </c>
      <c r="D15160" s="119" t="s">
        <v>107</v>
      </c>
      <c r="E15160" s="243" t="s">
        <v>1814</v>
      </c>
      <c r="F15160" s="151"/>
    </row>
    <row r="15161" spans="2:6" s="116" customFormat="1" ht="15.75" customHeight="1">
      <c r="B15161" s="276" t="s">
        <v>2109</v>
      </c>
      <c r="C15161" s="118" t="s">
        <v>40</v>
      </c>
      <c r="D15161" s="119" t="s">
        <v>43</v>
      </c>
      <c r="E15161" s="243" t="s">
        <v>1814</v>
      </c>
      <c r="F15161" s="151"/>
    </row>
    <row r="15162" spans="2:6" s="116" customFormat="1" ht="15.75" customHeight="1">
      <c r="B15162" s="276" t="s">
        <v>2109</v>
      </c>
      <c r="C15162" s="118" t="s">
        <v>40</v>
      </c>
      <c r="D15162" s="119" t="s">
        <v>43</v>
      </c>
      <c r="E15162" s="243" t="s">
        <v>1814</v>
      </c>
      <c r="F15162" s="151"/>
    </row>
    <row r="15163" spans="2:6" s="116" customFormat="1" ht="15.75" customHeight="1">
      <c r="B15163" s="276" t="s">
        <v>2109</v>
      </c>
      <c r="C15163" s="118" t="s">
        <v>28</v>
      </c>
      <c r="D15163" s="119" t="s">
        <v>107</v>
      </c>
      <c r="E15163" s="243" t="s">
        <v>1814</v>
      </c>
      <c r="F15163" s="151"/>
    </row>
    <row r="15164" spans="2:6" s="116" customFormat="1" ht="15.75" customHeight="1">
      <c r="B15164" s="276" t="s">
        <v>2109</v>
      </c>
      <c r="C15164" s="118" t="s">
        <v>40</v>
      </c>
      <c r="D15164" s="119" t="s">
        <v>180</v>
      </c>
      <c r="E15164" s="243" t="s">
        <v>1814</v>
      </c>
      <c r="F15164" s="151"/>
    </row>
    <row r="15165" spans="2:6" s="116" customFormat="1" ht="15.75" customHeight="1">
      <c r="B15165" s="276" t="s">
        <v>2109</v>
      </c>
      <c r="C15165" s="118" t="s">
        <v>40</v>
      </c>
      <c r="D15165" s="119" t="s">
        <v>180</v>
      </c>
      <c r="E15165" s="243" t="s">
        <v>1814</v>
      </c>
      <c r="F15165" s="151"/>
    </row>
    <row r="15166" spans="2:6" s="116" customFormat="1" ht="15.75" customHeight="1">
      <c r="B15166" s="276" t="s">
        <v>2109</v>
      </c>
      <c r="C15166" s="118" t="s">
        <v>40</v>
      </c>
      <c r="D15166" s="119" t="s">
        <v>180</v>
      </c>
      <c r="E15166" s="243" t="s">
        <v>2095</v>
      </c>
      <c r="F15166" s="151"/>
    </row>
    <row r="15167" spans="2:6" s="116" customFormat="1" ht="15.75" customHeight="1">
      <c r="B15167" s="276" t="s">
        <v>2109</v>
      </c>
      <c r="C15167" s="118" t="s">
        <v>40</v>
      </c>
      <c r="D15167" s="119" t="s">
        <v>180</v>
      </c>
      <c r="E15167" s="243" t="s">
        <v>2095</v>
      </c>
      <c r="F15167" s="151"/>
    </row>
    <row r="15168" spans="2:6" s="116" customFormat="1" ht="15.75" customHeight="1">
      <c r="B15168" s="276" t="s">
        <v>2109</v>
      </c>
      <c r="C15168" s="118" t="s">
        <v>40</v>
      </c>
      <c r="D15168" s="119" t="s">
        <v>2110</v>
      </c>
      <c r="E15168" s="243" t="s">
        <v>2095</v>
      </c>
      <c r="F15168" s="151"/>
    </row>
    <row r="15169" spans="2:6" s="116" customFormat="1" ht="15.75" customHeight="1">
      <c r="B15169" s="276" t="s">
        <v>2109</v>
      </c>
      <c r="C15169" s="118" t="s">
        <v>40</v>
      </c>
      <c r="D15169" s="119" t="s">
        <v>2101</v>
      </c>
      <c r="E15169" s="243" t="s">
        <v>2095</v>
      </c>
      <c r="F15169" s="151"/>
    </row>
    <row r="15170" spans="2:6" s="116" customFormat="1" ht="15.75" customHeight="1">
      <c r="B15170" s="276" t="s">
        <v>2109</v>
      </c>
      <c r="C15170" s="118" t="s">
        <v>322</v>
      </c>
      <c r="D15170" s="119" t="s">
        <v>1893</v>
      </c>
      <c r="E15170" s="243" t="s">
        <v>2095</v>
      </c>
      <c r="F15170" s="151"/>
    </row>
    <row r="15171" spans="2:6" s="116" customFormat="1" ht="15.75" customHeight="1">
      <c r="B15171" s="276" t="s">
        <v>2109</v>
      </c>
      <c r="C15171" s="118" t="s">
        <v>28</v>
      </c>
      <c r="D15171" s="119" t="s">
        <v>173</v>
      </c>
      <c r="E15171" s="243" t="s">
        <v>2095</v>
      </c>
      <c r="F15171" s="151"/>
    </row>
    <row r="15172" spans="2:6" s="116" customFormat="1" ht="15.75" customHeight="1">
      <c r="B15172" s="276" t="s">
        <v>2109</v>
      </c>
      <c r="C15172" s="118" t="s">
        <v>40</v>
      </c>
      <c r="D15172" s="119" t="s">
        <v>180</v>
      </c>
      <c r="E15172" s="243" t="s">
        <v>2095</v>
      </c>
      <c r="F15172" s="151"/>
    </row>
    <row r="15173" spans="2:6" s="116" customFormat="1" ht="15.75" customHeight="1">
      <c r="B15173" s="276" t="s">
        <v>2109</v>
      </c>
      <c r="C15173" s="118" t="s">
        <v>28</v>
      </c>
      <c r="D15173" s="119" t="s">
        <v>107</v>
      </c>
      <c r="E15173" s="243" t="s">
        <v>2095</v>
      </c>
      <c r="F15173" s="151"/>
    </row>
    <row r="15174" spans="2:6" s="116" customFormat="1" ht="15.75" customHeight="1">
      <c r="B15174" s="276" t="s">
        <v>2109</v>
      </c>
      <c r="C15174" s="118" t="s">
        <v>1318</v>
      </c>
      <c r="D15174" s="119" t="s">
        <v>107</v>
      </c>
      <c r="E15174" s="243" t="s">
        <v>2095</v>
      </c>
      <c r="F15174" s="151"/>
    </row>
    <row r="15175" spans="2:6" s="116" customFormat="1" ht="15.75" customHeight="1">
      <c r="B15175" s="276" t="s">
        <v>2109</v>
      </c>
      <c r="C15175" s="118" t="s">
        <v>2</v>
      </c>
      <c r="D15175" s="119" t="s">
        <v>105</v>
      </c>
      <c r="E15175" s="243" t="s">
        <v>2095</v>
      </c>
      <c r="F15175" s="151"/>
    </row>
    <row r="15176" spans="2:6" s="116" customFormat="1" ht="15.75" customHeight="1">
      <c r="B15176" s="276" t="s">
        <v>2109</v>
      </c>
      <c r="C15176" s="118" t="s">
        <v>2</v>
      </c>
      <c r="D15176" s="119" t="s">
        <v>182</v>
      </c>
      <c r="E15176" s="243" t="s">
        <v>2095</v>
      </c>
      <c r="F15176" s="151"/>
    </row>
    <row r="15177" spans="2:6" s="116" customFormat="1" ht="15.75" customHeight="1">
      <c r="B15177" s="276" t="s">
        <v>2109</v>
      </c>
      <c r="C15177" s="118" t="s">
        <v>184</v>
      </c>
      <c r="D15177" s="119" t="s">
        <v>2546</v>
      </c>
      <c r="E15177" s="243" t="s">
        <v>2095</v>
      </c>
      <c r="F15177" s="151"/>
    </row>
    <row r="15178" spans="2:6" s="116" customFormat="1" ht="15.75" customHeight="1">
      <c r="B15178" s="276" t="s">
        <v>2109</v>
      </c>
      <c r="C15178" s="118" t="s">
        <v>184</v>
      </c>
      <c r="D15178" s="119" t="s">
        <v>2544</v>
      </c>
      <c r="E15178" s="243" t="s">
        <v>2095</v>
      </c>
      <c r="F15178" s="151"/>
    </row>
    <row r="15179" spans="2:6" s="116" customFormat="1" ht="15.75" customHeight="1">
      <c r="B15179" s="276" t="s">
        <v>2109</v>
      </c>
      <c r="C15179" s="118" t="s">
        <v>184</v>
      </c>
      <c r="D15179" s="119" t="s">
        <v>2546</v>
      </c>
      <c r="E15179" s="243" t="s">
        <v>2095</v>
      </c>
      <c r="F15179" s="151"/>
    </row>
    <row r="15180" spans="2:6" s="116" customFormat="1" ht="15.75" customHeight="1">
      <c r="B15180" s="276" t="s">
        <v>2109</v>
      </c>
      <c r="C15180" s="118" t="s">
        <v>40</v>
      </c>
      <c r="D15180" s="119" t="s">
        <v>2099</v>
      </c>
      <c r="E15180" s="243" t="s">
        <v>1953</v>
      </c>
      <c r="F15180" s="151"/>
    </row>
    <row r="15181" spans="2:6" s="116" customFormat="1" ht="15.75" customHeight="1">
      <c r="B15181" s="276" t="s">
        <v>2109</v>
      </c>
      <c r="C15181" s="118" t="s">
        <v>40</v>
      </c>
      <c r="D15181" s="119" t="s">
        <v>1116</v>
      </c>
      <c r="E15181" s="243" t="s">
        <v>1953</v>
      </c>
      <c r="F15181" s="151"/>
    </row>
    <row r="15182" spans="2:6" s="116" customFormat="1" ht="15.75" customHeight="1">
      <c r="B15182" s="276" t="s">
        <v>2109</v>
      </c>
      <c r="C15182" s="118" t="s">
        <v>40</v>
      </c>
      <c r="D15182" s="119" t="s">
        <v>1236</v>
      </c>
      <c r="E15182" s="243" t="s">
        <v>1953</v>
      </c>
      <c r="F15182" s="151"/>
    </row>
    <row r="15183" spans="2:6" s="116" customFormat="1" ht="15.75" customHeight="1">
      <c r="B15183" s="276" t="s">
        <v>2109</v>
      </c>
      <c r="C15183" s="118" t="s">
        <v>40</v>
      </c>
      <c r="D15183" s="119" t="s">
        <v>1236</v>
      </c>
      <c r="E15183" s="243" t="s">
        <v>1953</v>
      </c>
      <c r="F15183" s="151"/>
    </row>
    <row r="15184" spans="2:6" s="116" customFormat="1" ht="15.75" customHeight="1">
      <c r="B15184" s="276" t="s">
        <v>2109</v>
      </c>
      <c r="C15184" s="118" t="s">
        <v>184</v>
      </c>
      <c r="D15184" s="119" t="s">
        <v>2545</v>
      </c>
      <c r="E15184" s="243" t="s">
        <v>1953</v>
      </c>
      <c r="F15184" s="151"/>
    </row>
    <row r="15185" spans="2:6" s="116" customFormat="1" ht="15.75" customHeight="1">
      <c r="B15185" s="276" t="s">
        <v>2109</v>
      </c>
      <c r="C15185" s="118" t="s">
        <v>28</v>
      </c>
      <c r="D15185" s="119" t="s">
        <v>107</v>
      </c>
      <c r="E15185" s="243" t="s">
        <v>1953</v>
      </c>
      <c r="F15185" s="151"/>
    </row>
    <row r="15186" spans="2:6" s="116" customFormat="1" ht="15.75" customHeight="1">
      <c r="B15186" s="276" t="s">
        <v>2109</v>
      </c>
      <c r="C15186" s="118" t="s">
        <v>28</v>
      </c>
      <c r="D15186" s="119" t="s">
        <v>107</v>
      </c>
      <c r="E15186" s="243" t="s">
        <v>1953</v>
      </c>
      <c r="F15186" s="151"/>
    </row>
    <row r="15187" spans="2:6" s="116" customFormat="1" ht="15.75" customHeight="1">
      <c r="B15187" s="276" t="s">
        <v>2109</v>
      </c>
      <c r="C15187" s="118" t="s">
        <v>40</v>
      </c>
      <c r="D15187" s="119" t="s">
        <v>1236</v>
      </c>
      <c r="E15187" s="243" t="s">
        <v>1953</v>
      </c>
      <c r="F15187" s="151"/>
    </row>
    <row r="15188" spans="2:6" s="116" customFormat="1" ht="15.75" customHeight="1">
      <c r="B15188" s="276" t="s">
        <v>2109</v>
      </c>
      <c r="C15188" s="118" t="s">
        <v>40</v>
      </c>
      <c r="D15188" s="119" t="s">
        <v>1236</v>
      </c>
      <c r="E15188" s="243" t="s">
        <v>1953</v>
      </c>
      <c r="F15188" s="151"/>
    </row>
    <row r="15189" spans="2:6" s="116" customFormat="1" ht="15.75" customHeight="1">
      <c r="B15189" s="276" t="s">
        <v>2109</v>
      </c>
      <c r="C15189" s="118" t="s">
        <v>28</v>
      </c>
      <c r="D15189" s="119" t="s">
        <v>850</v>
      </c>
      <c r="E15189" s="243" t="s">
        <v>1953</v>
      </c>
      <c r="F15189" s="151"/>
    </row>
    <row r="15190" spans="2:6" s="116" customFormat="1" ht="15.75" customHeight="1">
      <c r="B15190" s="276" t="s">
        <v>2109</v>
      </c>
      <c r="C15190" s="118" t="s">
        <v>28</v>
      </c>
      <c r="D15190" s="119" t="s">
        <v>107</v>
      </c>
      <c r="E15190" s="243" t="s">
        <v>1953</v>
      </c>
      <c r="F15190" s="151"/>
    </row>
    <row r="15191" spans="2:6" s="116" customFormat="1" ht="15.75" customHeight="1">
      <c r="B15191" s="276" t="s">
        <v>2109</v>
      </c>
      <c r="C15191" s="118" t="s">
        <v>184</v>
      </c>
      <c r="D15191" s="119" t="s">
        <v>184</v>
      </c>
      <c r="E15191" s="243" t="s">
        <v>1953</v>
      </c>
      <c r="F15191" s="151"/>
    </row>
    <row r="15192" spans="2:6" s="116" customFormat="1" ht="15.75" customHeight="1">
      <c r="B15192" s="121" t="s">
        <v>2111</v>
      </c>
      <c r="C15192" s="118" t="s">
        <v>40</v>
      </c>
      <c r="D15192" s="119" t="s">
        <v>180</v>
      </c>
      <c r="E15192" s="243" t="s">
        <v>1814</v>
      </c>
      <c r="F15192" s="151"/>
    </row>
    <row r="15193" spans="2:6" s="116" customFormat="1" ht="15.75" customHeight="1">
      <c r="B15193" s="121" t="s">
        <v>2111</v>
      </c>
      <c r="C15193" s="118" t="s">
        <v>40</v>
      </c>
      <c r="D15193" s="119" t="s">
        <v>180</v>
      </c>
      <c r="E15193" s="243" t="s">
        <v>1814</v>
      </c>
      <c r="F15193" s="151"/>
    </row>
    <row r="15194" spans="2:6" s="116" customFormat="1" ht="15.75" customHeight="1">
      <c r="B15194" s="121" t="s">
        <v>2111</v>
      </c>
      <c r="C15194" s="118" t="s">
        <v>40</v>
      </c>
      <c r="D15194" s="119" t="s">
        <v>180</v>
      </c>
      <c r="E15194" s="243" t="s">
        <v>1814</v>
      </c>
      <c r="F15194" s="151"/>
    </row>
    <row r="15195" spans="2:6" s="116" customFormat="1" ht="15.75" customHeight="1">
      <c r="B15195" s="121" t="s">
        <v>2111</v>
      </c>
      <c r="C15195" s="118" t="s">
        <v>28</v>
      </c>
      <c r="D15195" s="119" t="s">
        <v>107</v>
      </c>
      <c r="E15195" s="243" t="s">
        <v>1814</v>
      </c>
      <c r="F15195" s="151"/>
    </row>
    <row r="15196" spans="2:6" s="116" customFormat="1" ht="15.75" customHeight="1">
      <c r="B15196" s="121" t="s">
        <v>2111</v>
      </c>
      <c r="C15196" s="118" t="s">
        <v>2</v>
      </c>
      <c r="D15196" s="119" t="s">
        <v>182</v>
      </c>
      <c r="E15196" s="243" t="s">
        <v>1814</v>
      </c>
      <c r="F15196" s="151"/>
    </row>
    <row r="15197" spans="2:6" s="116" customFormat="1" ht="15.75" customHeight="1">
      <c r="B15197" s="121" t="s">
        <v>2111</v>
      </c>
      <c r="C15197" s="118" t="s">
        <v>40</v>
      </c>
      <c r="D15197" s="119" t="s">
        <v>180</v>
      </c>
      <c r="E15197" s="243" t="s">
        <v>1814</v>
      </c>
      <c r="F15197" s="151"/>
    </row>
    <row r="15198" spans="2:6" s="116" customFormat="1" ht="15.75" customHeight="1">
      <c r="B15198" s="121" t="s">
        <v>2111</v>
      </c>
      <c r="C15198" s="118" t="s">
        <v>28</v>
      </c>
      <c r="D15198" s="119" t="s">
        <v>107</v>
      </c>
      <c r="E15198" s="243" t="s">
        <v>1814</v>
      </c>
      <c r="F15198" s="151"/>
    </row>
    <row r="15199" spans="2:6" s="116" customFormat="1" ht="15.75" customHeight="1">
      <c r="B15199" s="121" t="s">
        <v>2111</v>
      </c>
      <c r="C15199" s="118" t="s">
        <v>184</v>
      </c>
      <c r="D15199" s="119" t="s">
        <v>2546</v>
      </c>
      <c r="E15199" s="243" t="s">
        <v>1814</v>
      </c>
      <c r="F15199" s="151"/>
    </row>
    <row r="15200" spans="2:6" s="116" customFormat="1" ht="15.75" customHeight="1">
      <c r="B15200" s="121" t="s">
        <v>2111</v>
      </c>
      <c r="C15200" s="118" t="s">
        <v>322</v>
      </c>
      <c r="D15200" s="119" t="s">
        <v>1837</v>
      </c>
      <c r="E15200" s="243" t="s">
        <v>1814</v>
      </c>
      <c r="F15200" s="151"/>
    </row>
    <row r="15201" spans="2:6" s="116" customFormat="1" ht="15.75" customHeight="1">
      <c r="B15201" s="121" t="s">
        <v>2111</v>
      </c>
      <c r="C15201" s="118" t="s">
        <v>2</v>
      </c>
      <c r="D15201" s="119" t="s">
        <v>182</v>
      </c>
      <c r="E15201" s="243" t="s">
        <v>1814</v>
      </c>
      <c r="F15201" s="151"/>
    </row>
    <row r="15202" spans="2:6" s="116" customFormat="1" ht="15.75" customHeight="1">
      <c r="B15202" s="121" t="s">
        <v>2111</v>
      </c>
      <c r="C15202" s="118" t="s">
        <v>40</v>
      </c>
      <c r="D15202" s="119" t="s">
        <v>180</v>
      </c>
      <c r="E15202" s="243" t="s">
        <v>1966</v>
      </c>
      <c r="F15202" s="151"/>
    </row>
    <row r="15203" spans="2:6" s="116" customFormat="1" ht="15.75" customHeight="1">
      <c r="B15203" s="121" t="s">
        <v>2111</v>
      </c>
      <c r="C15203" s="118" t="s">
        <v>40</v>
      </c>
      <c r="D15203" s="119" t="s">
        <v>180</v>
      </c>
      <c r="E15203" s="243" t="s">
        <v>1966</v>
      </c>
      <c r="F15203" s="151"/>
    </row>
    <row r="15204" spans="2:6" s="116" customFormat="1" ht="15.75" customHeight="1">
      <c r="B15204" s="121" t="s">
        <v>2111</v>
      </c>
      <c r="C15204" s="118" t="s">
        <v>40</v>
      </c>
      <c r="D15204" s="119" t="s">
        <v>180</v>
      </c>
      <c r="E15204" s="243" t="s">
        <v>1966</v>
      </c>
      <c r="F15204" s="151"/>
    </row>
    <row r="15205" spans="2:6" s="116" customFormat="1" ht="15.75" customHeight="1">
      <c r="B15205" s="121" t="s">
        <v>2111</v>
      </c>
      <c r="C15205" s="118" t="s">
        <v>40</v>
      </c>
      <c r="D15205" s="119" t="s">
        <v>180</v>
      </c>
      <c r="E15205" s="243" t="s">
        <v>1966</v>
      </c>
      <c r="F15205" s="151"/>
    </row>
    <row r="15206" spans="2:6" s="116" customFormat="1" ht="15.75" customHeight="1">
      <c r="B15206" s="121" t="s">
        <v>2111</v>
      </c>
      <c r="C15206" s="118" t="s">
        <v>40</v>
      </c>
      <c r="D15206" s="119" t="s">
        <v>180</v>
      </c>
      <c r="E15206" s="243" t="s">
        <v>1966</v>
      </c>
      <c r="F15206" s="151"/>
    </row>
    <row r="15207" spans="2:6" s="116" customFormat="1" ht="15.75" customHeight="1">
      <c r="B15207" s="121" t="s">
        <v>2111</v>
      </c>
      <c r="C15207" s="118" t="s">
        <v>28</v>
      </c>
      <c r="D15207" s="119" t="s">
        <v>2108</v>
      </c>
      <c r="E15207" s="243" t="s">
        <v>1966</v>
      </c>
      <c r="F15207" s="151"/>
    </row>
    <row r="15208" spans="2:6" s="116" customFormat="1" ht="15.75" customHeight="1">
      <c r="B15208" s="121" t="s">
        <v>2111</v>
      </c>
      <c r="C15208" s="118" t="s">
        <v>28</v>
      </c>
      <c r="D15208" s="119" t="s">
        <v>107</v>
      </c>
      <c r="E15208" s="243" t="s">
        <v>1966</v>
      </c>
      <c r="F15208" s="151"/>
    </row>
    <row r="15209" spans="2:6" s="116" customFormat="1" ht="15.75" customHeight="1">
      <c r="B15209" s="121" t="s">
        <v>2111</v>
      </c>
      <c r="C15209" s="118" t="s">
        <v>66</v>
      </c>
      <c r="D15209" s="119" t="s">
        <v>1791</v>
      </c>
      <c r="E15209" s="243" t="s">
        <v>1966</v>
      </c>
      <c r="F15209" s="151"/>
    </row>
    <row r="15210" spans="2:6" s="116" customFormat="1" ht="15.75" customHeight="1">
      <c r="B15210" s="121" t="s">
        <v>2111</v>
      </c>
      <c r="C15210" s="118" t="s">
        <v>322</v>
      </c>
      <c r="D15210" s="119" t="s">
        <v>1893</v>
      </c>
      <c r="E15210" s="243" t="s">
        <v>1966</v>
      </c>
      <c r="F15210" s="151"/>
    </row>
    <row r="15211" spans="2:6" s="116" customFormat="1" ht="15.75" customHeight="1">
      <c r="B15211" s="121" t="s">
        <v>2111</v>
      </c>
      <c r="C15211" s="118" t="s">
        <v>956</v>
      </c>
      <c r="D15211" s="119" t="s">
        <v>1821</v>
      </c>
      <c r="E15211" s="243" t="s">
        <v>1966</v>
      </c>
      <c r="F15211" s="151"/>
    </row>
    <row r="15212" spans="2:6" s="116" customFormat="1" ht="15.75" customHeight="1">
      <c r="B15212" s="121" t="s">
        <v>2111</v>
      </c>
      <c r="C15212" s="118" t="s">
        <v>2</v>
      </c>
      <c r="D15212" s="119" t="s">
        <v>182</v>
      </c>
      <c r="E15212" s="243" t="s">
        <v>1966</v>
      </c>
      <c r="F15212" s="151"/>
    </row>
    <row r="15213" spans="2:6" s="116" customFormat="1" ht="15.75" customHeight="1">
      <c r="B15213" s="121" t="s">
        <v>2111</v>
      </c>
      <c r="C15213" s="118" t="s">
        <v>184</v>
      </c>
      <c r="D15213" s="119" t="s">
        <v>2546</v>
      </c>
      <c r="E15213" s="243" t="s">
        <v>1966</v>
      </c>
      <c r="F15213" s="151"/>
    </row>
    <row r="15214" spans="2:6" s="116" customFormat="1" ht="15.75" customHeight="1">
      <c r="B15214" s="121" t="s">
        <v>2111</v>
      </c>
      <c r="C15214" s="118" t="s">
        <v>956</v>
      </c>
      <c r="D15214" s="119" t="s">
        <v>1821</v>
      </c>
      <c r="E15214" s="243" t="s">
        <v>1966</v>
      </c>
      <c r="F15214" s="151"/>
    </row>
    <row r="15215" spans="2:6" s="116" customFormat="1" ht="15.75" customHeight="1">
      <c r="B15215" s="121" t="s">
        <v>2111</v>
      </c>
      <c r="C15215" s="118" t="s">
        <v>2</v>
      </c>
      <c r="D15215" s="119" t="s">
        <v>2112</v>
      </c>
      <c r="E15215" s="243" t="s">
        <v>1966</v>
      </c>
      <c r="F15215" s="151"/>
    </row>
    <row r="15216" spans="2:6" s="116" customFormat="1" ht="15.75" customHeight="1">
      <c r="B15216" s="121" t="s">
        <v>2111</v>
      </c>
      <c r="C15216" s="118" t="s">
        <v>40</v>
      </c>
      <c r="D15216" s="119" t="s">
        <v>43</v>
      </c>
      <c r="E15216" s="243" t="s">
        <v>1953</v>
      </c>
      <c r="F15216" s="151"/>
    </row>
    <row r="15217" spans="2:6" s="116" customFormat="1" ht="15.75" customHeight="1">
      <c r="B15217" s="121" t="s">
        <v>2111</v>
      </c>
      <c r="C15217" s="118" t="s">
        <v>40</v>
      </c>
      <c r="D15217" s="119" t="s">
        <v>43</v>
      </c>
      <c r="E15217" s="243" t="s">
        <v>1953</v>
      </c>
      <c r="F15217" s="151"/>
    </row>
    <row r="15218" spans="2:6" s="116" customFormat="1" ht="15.75" customHeight="1">
      <c r="B15218" s="121" t="s">
        <v>2111</v>
      </c>
      <c r="C15218" s="118" t="s">
        <v>40</v>
      </c>
      <c r="D15218" s="119" t="s">
        <v>1236</v>
      </c>
      <c r="E15218" s="243" t="s">
        <v>1953</v>
      </c>
      <c r="F15218" s="151"/>
    </row>
    <row r="15219" spans="2:6" s="116" customFormat="1" ht="15.75" customHeight="1">
      <c r="B15219" s="121" t="s">
        <v>2111</v>
      </c>
      <c r="C15219" s="118" t="s">
        <v>40</v>
      </c>
      <c r="D15219" s="119" t="s">
        <v>1236</v>
      </c>
      <c r="E15219" s="243" t="s">
        <v>1953</v>
      </c>
      <c r="F15219" s="151"/>
    </row>
    <row r="15220" spans="2:6" s="116" customFormat="1" ht="15.75" customHeight="1">
      <c r="B15220" s="121" t="s">
        <v>2111</v>
      </c>
      <c r="C15220" s="118" t="s">
        <v>40</v>
      </c>
      <c r="D15220" s="119" t="s">
        <v>1236</v>
      </c>
      <c r="E15220" s="243" t="s">
        <v>1953</v>
      </c>
      <c r="F15220" s="151"/>
    </row>
    <row r="15221" spans="2:6" s="116" customFormat="1" ht="15.75" customHeight="1">
      <c r="B15221" s="121" t="s">
        <v>2111</v>
      </c>
      <c r="C15221" s="118" t="s">
        <v>40</v>
      </c>
      <c r="D15221" s="119" t="s">
        <v>1236</v>
      </c>
      <c r="E15221" s="243" t="s">
        <v>1953</v>
      </c>
      <c r="F15221" s="151"/>
    </row>
    <row r="15222" spans="2:6" s="116" customFormat="1" ht="15.75" customHeight="1">
      <c r="B15222" s="121" t="s">
        <v>2111</v>
      </c>
      <c r="C15222" s="118" t="s">
        <v>28</v>
      </c>
      <c r="D15222" s="119" t="s">
        <v>107</v>
      </c>
      <c r="E15222" s="243" t="s">
        <v>1953</v>
      </c>
      <c r="F15222" s="151"/>
    </row>
    <row r="15223" spans="2:6" s="116" customFormat="1" ht="15.75" customHeight="1">
      <c r="B15223" s="121" t="s">
        <v>2111</v>
      </c>
      <c r="C15223" s="118" t="s">
        <v>28</v>
      </c>
      <c r="D15223" s="119" t="s">
        <v>107</v>
      </c>
      <c r="E15223" s="243" t="s">
        <v>1953</v>
      </c>
      <c r="F15223" s="151"/>
    </row>
    <row r="15224" spans="2:6" s="116" customFormat="1" ht="15.75" customHeight="1">
      <c r="B15224" s="121" t="s">
        <v>2111</v>
      </c>
      <c r="C15224" s="118" t="s">
        <v>322</v>
      </c>
      <c r="D15224" s="119" t="s">
        <v>1796</v>
      </c>
      <c r="E15224" s="243" t="s">
        <v>1953</v>
      </c>
      <c r="F15224" s="151"/>
    </row>
    <row r="15225" spans="2:6" s="116" customFormat="1" ht="15.75" customHeight="1">
      <c r="B15225" s="121" t="s">
        <v>2111</v>
      </c>
      <c r="C15225" s="118" t="s">
        <v>322</v>
      </c>
      <c r="D15225" s="119" t="s">
        <v>1796</v>
      </c>
      <c r="E15225" s="243" t="s">
        <v>1953</v>
      </c>
      <c r="F15225" s="151"/>
    </row>
    <row r="15226" spans="2:6" s="116" customFormat="1" ht="15.75" customHeight="1">
      <c r="B15226" s="121" t="s">
        <v>2111</v>
      </c>
      <c r="C15226" s="118" t="s">
        <v>40</v>
      </c>
      <c r="D15226" s="119" t="s">
        <v>1236</v>
      </c>
      <c r="E15226" s="243" t="s">
        <v>1953</v>
      </c>
      <c r="F15226" s="151"/>
    </row>
    <row r="15227" spans="2:6" s="116" customFormat="1" ht="15.75" customHeight="1">
      <c r="B15227" s="121" t="s">
        <v>2111</v>
      </c>
      <c r="C15227" s="118" t="s">
        <v>322</v>
      </c>
      <c r="D15227" s="119" t="s">
        <v>1796</v>
      </c>
      <c r="E15227" s="243" t="s">
        <v>1953</v>
      </c>
      <c r="F15227" s="151"/>
    </row>
    <row r="15228" spans="2:6" s="116" customFormat="1" ht="15.75" customHeight="1">
      <c r="B15228" s="276" t="s">
        <v>2113</v>
      </c>
      <c r="C15228" s="118" t="s">
        <v>40</v>
      </c>
      <c r="D15228" s="119" t="s">
        <v>180</v>
      </c>
      <c r="E15228" s="243" t="s">
        <v>1814</v>
      </c>
      <c r="F15228" s="151"/>
    </row>
    <row r="15229" spans="2:6" s="116" customFormat="1" ht="15.75" customHeight="1">
      <c r="B15229" s="276" t="s">
        <v>2113</v>
      </c>
      <c r="C15229" s="118" t="s">
        <v>28</v>
      </c>
      <c r="D15229" s="119" t="s">
        <v>107</v>
      </c>
      <c r="E15229" s="243" t="s">
        <v>1814</v>
      </c>
      <c r="F15229" s="151"/>
    </row>
    <row r="15230" spans="2:6" s="116" customFormat="1" ht="15.75" customHeight="1">
      <c r="B15230" s="276" t="s">
        <v>2113</v>
      </c>
      <c r="C15230" s="118" t="s">
        <v>40</v>
      </c>
      <c r="D15230" s="119" t="s">
        <v>180</v>
      </c>
      <c r="E15230" s="243" t="s">
        <v>1814</v>
      </c>
      <c r="F15230" s="151"/>
    </row>
    <row r="15231" spans="2:6" s="116" customFormat="1" ht="15.75" customHeight="1">
      <c r="B15231" s="276" t="s">
        <v>2113</v>
      </c>
      <c r="C15231" s="118" t="s">
        <v>40</v>
      </c>
      <c r="D15231" s="119" t="s">
        <v>180</v>
      </c>
      <c r="E15231" s="243" t="s">
        <v>1814</v>
      </c>
      <c r="F15231" s="151"/>
    </row>
    <row r="15232" spans="2:6" s="116" customFormat="1" ht="15.75" customHeight="1">
      <c r="B15232" s="276" t="s">
        <v>2113</v>
      </c>
      <c r="C15232" s="118" t="s">
        <v>28</v>
      </c>
      <c r="D15232" s="119" t="s">
        <v>107</v>
      </c>
      <c r="E15232" s="243" t="s">
        <v>1814</v>
      </c>
      <c r="F15232" s="151"/>
    </row>
    <row r="15233" spans="2:6" s="116" customFormat="1" ht="15.75" customHeight="1">
      <c r="B15233" s="276" t="s">
        <v>2113</v>
      </c>
      <c r="C15233" s="118" t="s">
        <v>28</v>
      </c>
      <c r="D15233" s="119" t="s">
        <v>107</v>
      </c>
      <c r="E15233" s="243" t="s">
        <v>1814</v>
      </c>
      <c r="F15233" s="151"/>
    </row>
    <row r="15234" spans="2:6" s="116" customFormat="1" ht="15.75" customHeight="1">
      <c r="B15234" s="276" t="s">
        <v>2113</v>
      </c>
      <c r="C15234" s="118" t="s">
        <v>28</v>
      </c>
      <c r="D15234" s="119" t="s">
        <v>107</v>
      </c>
      <c r="E15234" s="243" t="s">
        <v>1814</v>
      </c>
      <c r="F15234" s="151"/>
    </row>
    <row r="15235" spans="2:6" s="116" customFormat="1" ht="15.75" customHeight="1">
      <c r="B15235" s="276" t="s">
        <v>2113</v>
      </c>
      <c r="C15235" s="118" t="s">
        <v>2</v>
      </c>
      <c r="D15235" s="119" t="s">
        <v>182</v>
      </c>
      <c r="E15235" s="243" t="s">
        <v>1814</v>
      </c>
      <c r="F15235" s="151"/>
    </row>
    <row r="15236" spans="2:6" s="116" customFormat="1" ht="15.75" customHeight="1">
      <c r="B15236" s="276" t="s">
        <v>2113</v>
      </c>
      <c r="C15236" s="118" t="s">
        <v>322</v>
      </c>
      <c r="D15236" s="119" t="s">
        <v>1837</v>
      </c>
      <c r="E15236" s="243" t="s">
        <v>1814</v>
      </c>
      <c r="F15236" s="151"/>
    </row>
    <row r="15237" spans="2:6" s="116" customFormat="1" ht="15.75" customHeight="1">
      <c r="B15237" s="276" t="s">
        <v>2113</v>
      </c>
      <c r="C15237" s="118" t="s">
        <v>40</v>
      </c>
      <c r="D15237" s="119" t="s">
        <v>43</v>
      </c>
      <c r="E15237" s="243" t="s">
        <v>1953</v>
      </c>
      <c r="F15237" s="151"/>
    </row>
    <row r="15238" spans="2:6" s="116" customFormat="1" ht="15.75" customHeight="1">
      <c r="B15238" s="276" t="s">
        <v>2113</v>
      </c>
      <c r="C15238" s="118" t="s">
        <v>155</v>
      </c>
      <c r="D15238" s="119" t="s">
        <v>156</v>
      </c>
      <c r="E15238" s="243" t="s">
        <v>1953</v>
      </c>
      <c r="F15238" s="151"/>
    </row>
    <row r="15239" spans="2:6" s="116" customFormat="1" ht="15.75" customHeight="1">
      <c r="B15239" s="276" t="s">
        <v>2113</v>
      </c>
      <c r="C15239" s="118" t="s">
        <v>40</v>
      </c>
      <c r="D15239" s="119" t="s">
        <v>1236</v>
      </c>
      <c r="E15239" s="243" t="s">
        <v>1953</v>
      </c>
      <c r="F15239" s="151"/>
    </row>
    <row r="15240" spans="2:6" s="116" customFormat="1" ht="15.75" customHeight="1">
      <c r="B15240" s="276" t="s">
        <v>2113</v>
      </c>
      <c r="C15240" s="118" t="s">
        <v>40</v>
      </c>
      <c r="D15240" s="119" t="s">
        <v>1236</v>
      </c>
      <c r="E15240" s="243" t="s">
        <v>1953</v>
      </c>
      <c r="F15240" s="151"/>
    </row>
    <row r="15241" spans="2:6" s="116" customFormat="1" ht="15.75" customHeight="1">
      <c r="B15241" s="276" t="s">
        <v>2113</v>
      </c>
      <c r="C15241" s="118" t="s">
        <v>184</v>
      </c>
      <c r="D15241" s="119" t="s">
        <v>2545</v>
      </c>
      <c r="E15241" s="243" t="s">
        <v>1953</v>
      </c>
      <c r="F15241" s="151"/>
    </row>
    <row r="15242" spans="2:6" s="116" customFormat="1" ht="15.75" customHeight="1">
      <c r="B15242" s="276" t="s">
        <v>2113</v>
      </c>
      <c r="C15242" s="118" t="s">
        <v>184</v>
      </c>
      <c r="D15242" s="119" t="s">
        <v>2569</v>
      </c>
      <c r="E15242" s="243" t="s">
        <v>1953</v>
      </c>
      <c r="F15242" s="151"/>
    </row>
    <row r="15243" spans="2:6" s="116" customFormat="1" ht="15.75" customHeight="1">
      <c r="B15243" s="276" t="s">
        <v>2113</v>
      </c>
      <c r="C15243" s="118" t="s">
        <v>2</v>
      </c>
      <c r="D15243" s="119" t="s">
        <v>182</v>
      </c>
      <c r="E15243" s="243" t="s">
        <v>1953</v>
      </c>
      <c r="F15243" s="151"/>
    </row>
    <row r="15244" spans="2:6" s="116" customFormat="1" ht="15.75" customHeight="1">
      <c r="B15244" s="276" t="s">
        <v>2113</v>
      </c>
      <c r="C15244" s="118" t="s">
        <v>28</v>
      </c>
      <c r="D15244" s="119" t="s">
        <v>850</v>
      </c>
      <c r="E15244" s="243" t="s">
        <v>1953</v>
      </c>
      <c r="F15244" s="151"/>
    </row>
    <row r="15245" spans="2:6" s="116" customFormat="1" ht="15.75" customHeight="1">
      <c r="B15245" s="276" t="s">
        <v>2113</v>
      </c>
      <c r="C15245" s="118" t="s">
        <v>40</v>
      </c>
      <c r="D15245" s="119" t="s">
        <v>1236</v>
      </c>
      <c r="E15245" s="243" t="s">
        <v>1953</v>
      </c>
      <c r="F15245" s="151"/>
    </row>
    <row r="15246" spans="2:6" s="116" customFormat="1" ht="15.75" customHeight="1">
      <c r="B15246" s="276" t="s">
        <v>2113</v>
      </c>
      <c r="C15246" s="118" t="s">
        <v>28</v>
      </c>
      <c r="D15246" s="119" t="s">
        <v>114</v>
      </c>
      <c r="E15246" s="243" t="s">
        <v>1953</v>
      </c>
      <c r="F15246" s="151"/>
    </row>
    <row r="15247" spans="2:6" s="116" customFormat="1" ht="15.75" customHeight="1">
      <c r="B15247" s="276" t="s">
        <v>2113</v>
      </c>
      <c r="C15247" s="118" t="s">
        <v>28</v>
      </c>
      <c r="D15247" s="119" t="s">
        <v>107</v>
      </c>
      <c r="E15247" s="243" t="s">
        <v>1953</v>
      </c>
      <c r="F15247" s="151"/>
    </row>
    <row r="15248" spans="2:6" s="116" customFormat="1" ht="15.75" customHeight="1">
      <c r="B15248" s="276" t="s">
        <v>2113</v>
      </c>
      <c r="C15248" s="118" t="s">
        <v>322</v>
      </c>
      <c r="D15248" s="119" t="s">
        <v>1893</v>
      </c>
      <c r="E15248" s="243" t="s">
        <v>1966</v>
      </c>
      <c r="F15248" s="151"/>
    </row>
    <row r="15249" spans="2:6" s="116" customFormat="1" ht="15.75" customHeight="1">
      <c r="B15249" s="276" t="s">
        <v>2113</v>
      </c>
      <c r="C15249" s="118" t="s">
        <v>40</v>
      </c>
      <c r="D15249" s="119" t="s">
        <v>945</v>
      </c>
      <c r="E15249" s="243" t="s">
        <v>1966</v>
      </c>
      <c r="F15249" s="151"/>
    </row>
    <row r="15250" spans="2:6" s="116" customFormat="1" ht="15.75" customHeight="1">
      <c r="B15250" s="276" t="s">
        <v>2113</v>
      </c>
      <c r="C15250" s="118" t="s">
        <v>40</v>
      </c>
      <c r="D15250" s="119" t="s">
        <v>180</v>
      </c>
      <c r="E15250" s="243" t="s">
        <v>1966</v>
      </c>
      <c r="F15250" s="151"/>
    </row>
    <row r="15251" spans="2:6" s="116" customFormat="1" ht="15.75" customHeight="1">
      <c r="B15251" s="276" t="s">
        <v>2113</v>
      </c>
      <c r="C15251" s="118" t="s">
        <v>322</v>
      </c>
      <c r="D15251" s="119" t="s">
        <v>2001</v>
      </c>
      <c r="E15251" s="243" t="s">
        <v>1966</v>
      </c>
      <c r="F15251" s="151"/>
    </row>
    <row r="15252" spans="2:6" s="116" customFormat="1" ht="15.75" customHeight="1">
      <c r="B15252" s="276" t="s">
        <v>2113</v>
      </c>
      <c r="C15252" s="118" t="s">
        <v>2</v>
      </c>
      <c r="D15252" s="119" t="s">
        <v>182</v>
      </c>
      <c r="E15252" s="243" t="s">
        <v>1966</v>
      </c>
      <c r="F15252" s="151"/>
    </row>
    <row r="15253" spans="2:6" s="116" customFormat="1" ht="15.75" customHeight="1">
      <c r="B15253" s="276" t="s">
        <v>2113</v>
      </c>
      <c r="C15253" s="118" t="s">
        <v>2</v>
      </c>
      <c r="D15253" s="119" t="s">
        <v>2112</v>
      </c>
      <c r="E15253" s="243" t="s">
        <v>1966</v>
      </c>
      <c r="F15253" s="151"/>
    </row>
    <row r="15254" spans="2:6" s="116" customFormat="1" ht="15.75" customHeight="1">
      <c r="B15254" s="276" t="s">
        <v>2113</v>
      </c>
      <c r="C15254" s="118" t="s">
        <v>322</v>
      </c>
      <c r="D15254" s="119" t="s">
        <v>1893</v>
      </c>
      <c r="E15254" s="243" t="s">
        <v>1966</v>
      </c>
      <c r="F15254" s="151"/>
    </row>
    <row r="15255" spans="2:6" s="116" customFormat="1" ht="15.75" customHeight="1">
      <c r="B15255" s="276" t="s">
        <v>2113</v>
      </c>
      <c r="C15255" s="118" t="s">
        <v>2</v>
      </c>
      <c r="D15255" s="119" t="s">
        <v>105</v>
      </c>
      <c r="E15255" s="243" t="s">
        <v>1966</v>
      </c>
      <c r="F15255" s="151"/>
    </row>
    <row r="15256" spans="2:6" s="116" customFormat="1" ht="15.75" customHeight="1">
      <c r="B15256" s="276" t="s">
        <v>2113</v>
      </c>
      <c r="C15256" s="118" t="s">
        <v>28</v>
      </c>
      <c r="D15256" s="119" t="s">
        <v>1270</v>
      </c>
      <c r="E15256" s="243" t="s">
        <v>1966</v>
      </c>
      <c r="F15256" s="151"/>
    </row>
    <row r="15257" spans="2:6" s="116" customFormat="1" ht="15.75" customHeight="1">
      <c r="B15257" s="276" t="s">
        <v>2113</v>
      </c>
      <c r="C15257" s="118" t="s">
        <v>40</v>
      </c>
      <c r="D15257" s="119" t="s">
        <v>2057</v>
      </c>
      <c r="E15257" s="243" t="s">
        <v>1966</v>
      </c>
      <c r="F15257" s="151"/>
    </row>
    <row r="15258" spans="2:6" s="116" customFormat="1" ht="15.75" customHeight="1">
      <c r="B15258" s="276" t="s">
        <v>2113</v>
      </c>
      <c r="C15258" s="118" t="s">
        <v>184</v>
      </c>
      <c r="D15258" s="119" t="s">
        <v>2546</v>
      </c>
      <c r="E15258" s="243" t="s">
        <v>1966</v>
      </c>
      <c r="F15258" s="151"/>
    </row>
    <row r="15259" spans="2:6" s="116" customFormat="1" ht="15.75" customHeight="1">
      <c r="B15259" s="276" t="s">
        <v>2113</v>
      </c>
      <c r="C15259" s="118" t="s">
        <v>40</v>
      </c>
      <c r="D15259" s="119" t="s">
        <v>180</v>
      </c>
      <c r="E15259" s="243" t="s">
        <v>1966</v>
      </c>
      <c r="F15259" s="151"/>
    </row>
    <row r="15260" spans="2:6" s="116" customFormat="1" ht="15.75" customHeight="1">
      <c r="B15260" s="276" t="s">
        <v>2113</v>
      </c>
      <c r="C15260" s="118" t="s">
        <v>2</v>
      </c>
      <c r="D15260" s="119" t="s">
        <v>105</v>
      </c>
      <c r="E15260" s="243" t="s">
        <v>1966</v>
      </c>
      <c r="F15260" s="151"/>
    </row>
    <row r="15261" spans="2:6" s="116" customFormat="1" ht="15.75" customHeight="1">
      <c r="B15261" s="276" t="s">
        <v>2113</v>
      </c>
      <c r="C15261" s="118" t="s">
        <v>40</v>
      </c>
      <c r="D15261" s="119" t="s">
        <v>180</v>
      </c>
      <c r="E15261" s="243" t="s">
        <v>1966</v>
      </c>
      <c r="F15261" s="151"/>
    </row>
    <row r="15262" spans="2:6" s="116" customFormat="1" ht="15.75" customHeight="1">
      <c r="B15262" s="276">
        <v>41963</v>
      </c>
      <c r="C15262" s="118" t="s">
        <v>392</v>
      </c>
      <c r="D15262" s="119" t="s">
        <v>1115</v>
      </c>
      <c r="E15262" s="243" t="s">
        <v>1966</v>
      </c>
      <c r="F15262" s="151"/>
    </row>
    <row r="15263" spans="2:6" s="116" customFormat="1" ht="15.75" customHeight="1">
      <c r="B15263" s="276">
        <v>41963</v>
      </c>
      <c r="C15263" s="118" t="s">
        <v>40</v>
      </c>
      <c r="D15263" s="119" t="s">
        <v>180</v>
      </c>
      <c r="E15263" s="243" t="s">
        <v>1966</v>
      </c>
      <c r="F15263" s="151"/>
    </row>
    <row r="15264" spans="2:6" s="116" customFormat="1" ht="15.75" customHeight="1">
      <c r="B15264" s="276">
        <v>41963</v>
      </c>
      <c r="C15264" s="118" t="s">
        <v>322</v>
      </c>
      <c r="D15264" s="119" t="s">
        <v>2001</v>
      </c>
      <c r="E15264" s="243" t="s">
        <v>1966</v>
      </c>
      <c r="F15264" s="151"/>
    </row>
    <row r="15265" spans="2:6" s="116" customFormat="1" ht="15.75" customHeight="1">
      <c r="B15265" s="276">
        <v>41963</v>
      </c>
      <c r="C15265" s="118" t="s">
        <v>2</v>
      </c>
      <c r="D15265" s="119" t="s">
        <v>182</v>
      </c>
      <c r="E15265" s="243" t="s">
        <v>1966</v>
      </c>
      <c r="F15265" s="151"/>
    </row>
    <row r="15266" spans="2:6" s="116" customFormat="1" ht="15.75" customHeight="1">
      <c r="B15266" s="276">
        <v>41963</v>
      </c>
      <c r="C15266" s="118" t="s">
        <v>28</v>
      </c>
      <c r="D15266" s="119" t="s">
        <v>181</v>
      </c>
      <c r="E15266" s="243" t="s">
        <v>1966</v>
      </c>
      <c r="F15266" s="151"/>
    </row>
    <row r="15267" spans="2:6" s="116" customFormat="1" ht="15.75" customHeight="1">
      <c r="B15267" s="276">
        <v>41963</v>
      </c>
      <c r="C15267" s="118" t="s">
        <v>28</v>
      </c>
      <c r="D15267" s="119" t="s">
        <v>107</v>
      </c>
      <c r="E15267" s="243" t="s">
        <v>1966</v>
      </c>
      <c r="F15267" s="151"/>
    </row>
    <row r="15268" spans="2:6" s="116" customFormat="1" ht="15.75" customHeight="1">
      <c r="B15268" s="276">
        <v>41963</v>
      </c>
      <c r="C15268" s="118" t="s">
        <v>28</v>
      </c>
      <c r="D15268" s="119" t="s">
        <v>1984</v>
      </c>
      <c r="E15268" s="243" t="s">
        <v>1966</v>
      </c>
      <c r="F15268" s="151"/>
    </row>
    <row r="15269" spans="2:6" s="116" customFormat="1" ht="26.25" customHeight="1">
      <c r="B15269" s="276">
        <v>41963</v>
      </c>
      <c r="C15269" s="118" t="s">
        <v>40</v>
      </c>
      <c r="D15269" s="119" t="s">
        <v>2057</v>
      </c>
      <c r="E15269" s="243" t="s">
        <v>1966</v>
      </c>
      <c r="F15269" s="151"/>
    </row>
    <row r="15270" spans="2:6" s="116" customFormat="1" ht="15.75" customHeight="1">
      <c r="B15270" s="276">
        <v>41963</v>
      </c>
      <c r="C15270" s="118" t="s">
        <v>28</v>
      </c>
      <c r="D15270" s="119" t="s">
        <v>46</v>
      </c>
      <c r="E15270" s="243" t="s">
        <v>1966</v>
      </c>
      <c r="F15270" s="151"/>
    </row>
    <row r="15271" spans="2:6" s="116" customFormat="1" ht="15.75" customHeight="1">
      <c r="B15271" s="276">
        <v>41963</v>
      </c>
      <c r="C15271" s="118" t="s">
        <v>322</v>
      </c>
      <c r="D15271" s="119" t="s">
        <v>1799</v>
      </c>
      <c r="E15271" s="243" t="s">
        <v>1966</v>
      </c>
      <c r="F15271" s="151"/>
    </row>
    <row r="15272" spans="2:6" s="116" customFormat="1" ht="15.75" customHeight="1">
      <c r="B15272" s="276">
        <v>41963</v>
      </c>
      <c r="C15272" s="118" t="s">
        <v>2</v>
      </c>
      <c r="D15272" s="119" t="s">
        <v>105</v>
      </c>
      <c r="E15272" s="243" t="s">
        <v>1966</v>
      </c>
      <c r="F15272" s="151"/>
    </row>
    <row r="15273" spans="2:6" s="116" customFormat="1" ht="15.75" customHeight="1">
      <c r="B15273" s="276">
        <v>41963</v>
      </c>
      <c r="C15273" s="118" t="s">
        <v>2</v>
      </c>
      <c r="D15273" s="119" t="s">
        <v>105</v>
      </c>
      <c r="E15273" s="243" t="s">
        <v>1966</v>
      </c>
      <c r="F15273" s="151"/>
    </row>
    <row r="15274" spans="2:6" s="116" customFormat="1" ht="15.75" customHeight="1">
      <c r="B15274" s="276">
        <v>41963</v>
      </c>
      <c r="C15274" s="118" t="s">
        <v>40</v>
      </c>
      <c r="D15274" s="119" t="s">
        <v>180</v>
      </c>
      <c r="E15274" s="243" t="s">
        <v>1966</v>
      </c>
      <c r="F15274" s="151"/>
    </row>
    <row r="15275" spans="2:6" s="116" customFormat="1" ht="15.75" customHeight="1">
      <c r="B15275" s="276">
        <v>41963</v>
      </c>
      <c r="C15275" s="118" t="s">
        <v>28</v>
      </c>
      <c r="D15275" s="119" t="s">
        <v>107</v>
      </c>
      <c r="E15275" s="243" t="s">
        <v>1600</v>
      </c>
      <c r="F15275" s="151"/>
    </row>
    <row r="15276" spans="2:6" s="116" customFormat="1" ht="15.75" customHeight="1">
      <c r="B15276" s="276">
        <v>41963</v>
      </c>
      <c r="C15276" s="118" t="s">
        <v>392</v>
      </c>
      <c r="D15276" s="119" t="s">
        <v>1115</v>
      </c>
      <c r="E15276" s="243" t="s">
        <v>1600</v>
      </c>
      <c r="F15276" s="151"/>
    </row>
    <row r="15277" spans="2:6" s="116" customFormat="1" ht="15.75" customHeight="1">
      <c r="B15277" s="276">
        <v>41963</v>
      </c>
      <c r="C15277" s="118" t="s">
        <v>322</v>
      </c>
      <c r="D15277" s="119" t="s">
        <v>1796</v>
      </c>
      <c r="E15277" s="243" t="s">
        <v>1953</v>
      </c>
      <c r="F15277" s="151"/>
    </row>
    <row r="15278" spans="2:6" s="116" customFormat="1" ht="15.75" customHeight="1">
      <c r="B15278" s="276">
        <v>41963</v>
      </c>
      <c r="C15278" s="118" t="s">
        <v>184</v>
      </c>
      <c r="D15278" s="119" t="s">
        <v>2545</v>
      </c>
      <c r="E15278" s="243" t="s">
        <v>1953</v>
      </c>
      <c r="F15278" s="151"/>
    </row>
    <row r="15279" spans="2:6" s="116" customFormat="1" ht="15.75" customHeight="1">
      <c r="B15279" s="276">
        <v>41963</v>
      </c>
      <c r="C15279" s="118" t="s">
        <v>40</v>
      </c>
      <c r="D15279" s="119" t="s">
        <v>43</v>
      </c>
      <c r="E15279" s="243" t="s">
        <v>1953</v>
      </c>
      <c r="F15279" s="151"/>
    </row>
    <row r="15280" spans="2:6" s="116" customFormat="1" ht="15.75" customHeight="1">
      <c r="B15280" s="276">
        <v>41963</v>
      </c>
      <c r="C15280" s="118" t="s">
        <v>40</v>
      </c>
      <c r="D15280" s="119" t="s">
        <v>43</v>
      </c>
      <c r="E15280" s="243" t="s">
        <v>1953</v>
      </c>
      <c r="F15280" s="151"/>
    </row>
    <row r="15281" spans="2:6" s="116" customFormat="1" ht="15.75" customHeight="1">
      <c r="B15281" s="276">
        <v>41963</v>
      </c>
      <c r="C15281" s="118" t="s">
        <v>392</v>
      </c>
      <c r="D15281" s="119" t="s">
        <v>2114</v>
      </c>
      <c r="E15281" s="243" t="s">
        <v>1953</v>
      </c>
      <c r="F15281" s="151"/>
    </row>
    <row r="15282" spans="2:6" s="116" customFormat="1" ht="15.75" customHeight="1">
      <c r="B15282" s="276">
        <v>41963</v>
      </c>
      <c r="C15282" s="118" t="s">
        <v>392</v>
      </c>
      <c r="D15282" s="119" t="s">
        <v>2063</v>
      </c>
      <c r="E15282" s="243" t="s">
        <v>1953</v>
      </c>
      <c r="F15282" s="151"/>
    </row>
    <row r="15283" spans="2:6" s="116" customFormat="1" ht="15.75" customHeight="1">
      <c r="B15283" s="276">
        <v>41963</v>
      </c>
      <c r="C15283" s="118" t="s">
        <v>28</v>
      </c>
      <c r="D15283" s="119" t="s">
        <v>107</v>
      </c>
      <c r="E15283" s="243" t="s">
        <v>1953</v>
      </c>
      <c r="F15283" s="151"/>
    </row>
    <row r="15284" spans="2:6" s="116" customFormat="1" ht="15.75" customHeight="1">
      <c r="B15284" s="276">
        <v>41963</v>
      </c>
      <c r="C15284" s="118" t="s">
        <v>28</v>
      </c>
      <c r="D15284" s="119" t="s">
        <v>173</v>
      </c>
      <c r="E15284" s="243" t="s">
        <v>1953</v>
      </c>
      <c r="F15284" s="151"/>
    </row>
    <row r="15285" spans="2:6" s="116" customFormat="1" ht="15.75" customHeight="1">
      <c r="B15285" s="276">
        <v>41963</v>
      </c>
      <c r="C15285" s="118" t="s">
        <v>40</v>
      </c>
      <c r="D15285" s="119" t="s">
        <v>180</v>
      </c>
      <c r="E15285" s="243" t="s">
        <v>1953</v>
      </c>
      <c r="F15285" s="151"/>
    </row>
    <row r="15286" spans="2:6" s="116" customFormat="1" ht="15.75" customHeight="1">
      <c r="B15286" s="121" t="s">
        <v>2115</v>
      </c>
      <c r="C15286" s="118" t="s">
        <v>322</v>
      </c>
      <c r="D15286" s="119" t="s">
        <v>1796</v>
      </c>
      <c r="E15286" s="263" t="s">
        <v>1953</v>
      </c>
      <c r="F15286" s="151"/>
    </row>
    <row r="15287" spans="2:6" s="116" customFormat="1" ht="15.75" customHeight="1">
      <c r="B15287" s="121" t="s">
        <v>2115</v>
      </c>
      <c r="C15287" s="118" t="s">
        <v>392</v>
      </c>
      <c r="D15287" s="119" t="s">
        <v>2063</v>
      </c>
      <c r="E15287" s="263" t="s">
        <v>1953</v>
      </c>
      <c r="F15287" s="151"/>
    </row>
    <row r="15288" spans="2:6" s="116" customFormat="1" ht="15.75" customHeight="1">
      <c r="B15288" s="121" t="s">
        <v>2115</v>
      </c>
      <c r="C15288" s="118" t="s">
        <v>392</v>
      </c>
      <c r="D15288" s="119" t="s">
        <v>2063</v>
      </c>
      <c r="E15288" s="263" t="s">
        <v>1953</v>
      </c>
      <c r="F15288" s="151"/>
    </row>
    <row r="15289" spans="2:6" s="116" customFormat="1" ht="15.75" customHeight="1">
      <c r="B15289" s="121" t="s">
        <v>2115</v>
      </c>
      <c r="C15289" s="118" t="s">
        <v>28</v>
      </c>
      <c r="D15289" s="119" t="s">
        <v>850</v>
      </c>
      <c r="E15289" s="263" t="s">
        <v>1953</v>
      </c>
      <c r="F15289" s="151"/>
    </row>
    <row r="15290" spans="2:6" s="116" customFormat="1" ht="15.75" customHeight="1">
      <c r="B15290" s="121" t="s">
        <v>2115</v>
      </c>
      <c r="C15290" s="118" t="s">
        <v>40</v>
      </c>
      <c r="D15290" s="119" t="s">
        <v>180</v>
      </c>
      <c r="E15290" s="263" t="s">
        <v>1953</v>
      </c>
      <c r="F15290" s="151"/>
    </row>
    <row r="15291" spans="2:6" s="116" customFormat="1" ht="15.75" customHeight="1">
      <c r="B15291" s="121" t="s">
        <v>2115</v>
      </c>
      <c r="C15291" s="118" t="s">
        <v>40</v>
      </c>
      <c r="D15291" s="119" t="s">
        <v>1236</v>
      </c>
      <c r="E15291" s="263" t="s">
        <v>1953</v>
      </c>
      <c r="F15291" s="151"/>
    </row>
    <row r="15292" spans="2:6" s="116" customFormat="1" ht="15.75" customHeight="1">
      <c r="B15292" s="121" t="s">
        <v>2115</v>
      </c>
      <c r="C15292" s="118" t="s">
        <v>40</v>
      </c>
      <c r="D15292" s="119" t="s">
        <v>1236</v>
      </c>
      <c r="E15292" s="263" t="s">
        <v>1953</v>
      </c>
      <c r="F15292" s="151"/>
    </row>
    <row r="15293" spans="2:6" s="116" customFormat="1" ht="15.75" customHeight="1">
      <c r="B15293" s="121" t="s">
        <v>2115</v>
      </c>
      <c r="C15293" s="118" t="s">
        <v>28</v>
      </c>
      <c r="D15293" s="119" t="s">
        <v>107</v>
      </c>
      <c r="E15293" s="263" t="s">
        <v>1953</v>
      </c>
      <c r="F15293" s="151"/>
    </row>
    <row r="15294" spans="2:6" s="116" customFormat="1" ht="15.75" customHeight="1">
      <c r="B15294" s="121" t="s">
        <v>2115</v>
      </c>
      <c r="C15294" s="118" t="s">
        <v>28</v>
      </c>
      <c r="D15294" s="119" t="s">
        <v>107</v>
      </c>
      <c r="E15294" s="263" t="s">
        <v>1953</v>
      </c>
      <c r="F15294" s="151"/>
    </row>
    <row r="15295" spans="2:6" s="116" customFormat="1" ht="15.75" customHeight="1">
      <c r="B15295" s="121" t="s">
        <v>2115</v>
      </c>
      <c r="C15295" s="118" t="s">
        <v>28</v>
      </c>
      <c r="D15295" s="119" t="s">
        <v>850</v>
      </c>
      <c r="E15295" s="263" t="s">
        <v>1953</v>
      </c>
      <c r="F15295" s="151"/>
    </row>
    <row r="15296" spans="2:6" s="116" customFormat="1" ht="15.75" customHeight="1">
      <c r="B15296" s="121" t="s">
        <v>2115</v>
      </c>
      <c r="C15296" s="118" t="s">
        <v>28</v>
      </c>
      <c r="D15296" s="119" t="s">
        <v>850</v>
      </c>
      <c r="E15296" s="263" t="s">
        <v>1953</v>
      </c>
      <c r="F15296" s="151"/>
    </row>
    <row r="15297" spans="2:6" s="116" customFormat="1" ht="15.75" customHeight="1">
      <c r="B15297" s="121" t="s">
        <v>2115</v>
      </c>
      <c r="C15297" s="118" t="s">
        <v>184</v>
      </c>
      <c r="D15297" s="119" t="s">
        <v>2544</v>
      </c>
      <c r="E15297" s="243" t="s">
        <v>2076</v>
      </c>
      <c r="F15297" s="151"/>
    </row>
    <row r="15298" spans="2:6" s="116" customFormat="1" ht="15.75" customHeight="1">
      <c r="B15298" s="121" t="s">
        <v>2115</v>
      </c>
      <c r="C15298" s="118" t="s">
        <v>2585</v>
      </c>
      <c r="D15298" s="119" t="s">
        <v>2116</v>
      </c>
      <c r="E15298" s="243" t="s">
        <v>2076</v>
      </c>
      <c r="F15298" s="151"/>
    </row>
    <row r="15299" spans="2:6" s="116" customFormat="1" ht="15.75" customHeight="1">
      <c r="B15299" s="121" t="s">
        <v>2115</v>
      </c>
      <c r="C15299" s="118" t="s">
        <v>322</v>
      </c>
      <c r="D15299" s="119" t="s">
        <v>2001</v>
      </c>
      <c r="E15299" s="243" t="s">
        <v>2076</v>
      </c>
      <c r="F15299" s="151"/>
    </row>
    <row r="15300" spans="2:6" s="116" customFormat="1" ht="15.75" customHeight="1">
      <c r="B15300" s="121" t="s">
        <v>2115</v>
      </c>
      <c r="C15300" s="118" t="s">
        <v>40</v>
      </c>
      <c r="D15300" s="119" t="s">
        <v>180</v>
      </c>
      <c r="E15300" s="243" t="s">
        <v>2076</v>
      </c>
      <c r="F15300" s="151"/>
    </row>
    <row r="15301" spans="2:6" s="116" customFormat="1" ht="15.75" customHeight="1">
      <c r="B15301" s="121" t="s">
        <v>2115</v>
      </c>
      <c r="C15301" s="118" t="s">
        <v>1999</v>
      </c>
      <c r="D15301" s="119" t="s">
        <v>1799</v>
      </c>
      <c r="E15301" s="243" t="s">
        <v>2076</v>
      </c>
      <c r="F15301" s="151"/>
    </row>
    <row r="15302" spans="2:6" s="116" customFormat="1" ht="15.75" customHeight="1">
      <c r="B15302" s="121" t="s">
        <v>2115</v>
      </c>
      <c r="C15302" s="118" t="s">
        <v>322</v>
      </c>
      <c r="D15302" s="119" t="s">
        <v>2001</v>
      </c>
      <c r="E15302" s="243" t="s">
        <v>2076</v>
      </c>
      <c r="F15302" s="151"/>
    </row>
    <row r="15303" spans="2:6" s="116" customFormat="1" ht="15.75" customHeight="1">
      <c r="B15303" s="121" t="s">
        <v>2115</v>
      </c>
      <c r="C15303" s="118" t="s">
        <v>40</v>
      </c>
      <c r="D15303" s="119" t="s">
        <v>2101</v>
      </c>
      <c r="E15303" s="243" t="s">
        <v>2076</v>
      </c>
      <c r="F15303" s="151"/>
    </row>
    <row r="15304" spans="2:6" s="116" customFormat="1" ht="15.75" customHeight="1">
      <c r="B15304" s="121" t="s">
        <v>2115</v>
      </c>
      <c r="C15304" s="118" t="s">
        <v>28</v>
      </c>
      <c r="D15304" s="119" t="s">
        <v>1181</v>
      </c>
      <c r="E15304" s="243" t="s">
        <v>2076</v>
      </c>
      <c r="F15304" s="151"/>
    </row>
    <row r="15305" spans="2:6" s="116" customFormat="1" ht="15.75" customHeight="1">
      <c r="B15305" s="121" t="s">
        <v>2115</v>
      </c>
      <c r="C15305" s="118" t="s">
        <v>28</v>
      </c>
      <c r="D15305" s="119" t="s">
        <v>173</v>
      </c>
      <c r="E15305" s="243" t="s">
        <v>2076</v>
      </c>
      <c r="F15305" s="151"/>
    </row>
    <row r="15306" spans="2:6" s="116" customFormat="1" ht="15.75" customHeight="1">
      <c r="B15306" s="121" t="s">
        <v>2115</v>
      </c>
      <c r="C15306" s="118" t="s">
        <v>28</v>
      </c>
      <c r="D15306" s="119" t="s">
        <v>107</v>
      </c>
      <c r="E15306" s="243" t="s">
        <v>2076</v>
      </c>
      <c r="F15306" s="151"/>
    </row>
    <row r="15307" spans="2:6" s="116" customFormat="1" ht="15.75" customHeight="1">
      <c r="B15307" s="121" t="s">
        <v>2115</v>
      </c>
      <c r="C15307" s="118" t="s">
        <v>2</v>
      </c>
      <c r="D15307" s="119" t="s">
        <v>2112</v>
      </c>
      <c r="E15307" s="243" t="s">
        <v>2076</v>
      </c>
      <c r="F15307" s="151"/>
    </row>
    <row r="15308" spans="2:6" s="116" customFormat="1" ht="15.75" customHeight="1">
      <c r="B15308" s="121" t="s">
        <v>2115</v>
      </c>
      <c r="C15308" s="118" t="s">
        <v>2</v>
      </c>
      <c r="D15308" s="119" t="s">
        <v>182</v>
      </c>
      <c r="E15308" s="243" t="s">
        <v>2076</v>
      </c>
      <c r="F15308" s="151"/>
    </row>
    <row r="15309" spans="2:6" s="116" customFormat="1" ht="15.75" customHeight="1">
      <c r="B15309" s="121" t="s">
        <v>2115</v>
      </c>
      <c r="C15309" s="118" t="s">
        <v>322</v>
      </c>
      <c r="D15309" s="119" t="s">
        <v>2001</v>
      </c>
      <c r="E15309" s="243" t="s">
        <v>2076</v>
      </c>
      <c r="F15309" s="151"/>
    </row>
    <row r="15310" spans="2:6" s="116" customFormat="1" ht="15.75" customHeight="1">
      <c r="B15310" s="276">
        <v>41965</v>
      </c>
      <c r="C15310" s="118" t="s">
        <v>956</v>
      </c>
      <c r="D15310" s="119" t="s">
        <v>2069</v>
      </c>
      <c r="E15310" s="243" t="s">
        <v>2117</v>
      </c>
      <c r="F15310" s="151"/>
    </row>
    <row r="15311" spans="2:6" s="116" customFormat="1" ht="15.75" customHeight="1">
      <c r="B15311" s="276">
        <v>41965</v>
      </c>
      <c r="C15311" s="118" t="s">
        <v>28</v>
      </c>
      <c r="D15311" s="119" t="s">
        <v>126</v>
      </c>
      <c r="E15311" s="243" t="s">
        <v>2117</v>
      </c>
      <c r="F15311" s="151"/>
    </row>
    <row r="15312" spans="2:6" s="116" customFormat="1" ht="15.75" customHeight="1">
      <c r="B15312" s="276">
        <v>41965</v>
      </c>
      <c r="C15312" s="118" t="s">
        <v>956</v>
      </c>
      <c r="D15312" s="119" t="s">
        <v>2069</v>
      </c>
      <c r="E15312" s="243" t="s">
        <v>2117</v>
      </c>
      <c r="F15312" s="151"/>
    </row>
    <row r="15313" spans="2:6" s="116" customFormat="1" ht="15.75" customHeight="1">
      <c r="B15313" s="276">
        <v>41965</v>
      </c>
      <c r="C15313" s="118" t="s">
        <v>40</v>
      </c>
      <c r="D15313" s="119" t="s">
        <v>180</v>
      </c>
      <c r="E15313" s="243" t="s">
        <v>2117</v>
      </c>
      <c r="F15313" s="151"/>
    </row>
    <row r="15314" spans="2:6" s="116" customFormat="1" ht="15.75" customHeight="1">
      <c r="B15314" s="276">
        <v>41965</v>
      </c>
      <c r="C15314" s="118" t="s">
        <v>40</v>
      </c>
      <c r="D15314" s="119" t="s">
        <v>180</v>
      </c>
      <c r="E15314" s="243" t="s">
        <v>2117</v>
      </c>
      <c r="F15314" s="151"/>
    </row>
    <row r="15315" spans="2:6" s="116" customFormat="1" ht="15.75" customHeight="1">
      <c r="B15315" s="276">
        <v>41965</v>
      </c>
      <c r="C15315" s="118" t="s">
        <v>322</v>
      </c>
      <c r="D15315" s="119" t="s">
        <v>2001</v>
      </c>
      <c r="E15315" s="243" t="s">
        <v>2117</v>
      </c>
      <c r="F15315" s="151"/>
    </row>
    <row r="15316" spans="2:6" s="116" customFormat="1" ht="15.75" customHeight="1">
      <c r="B15316" s="276">
        <v>41965</v>
      </c>
      <c r="C15316" s="118" t="s">
        <v>184</v>
      </c>
      <c r="D15316" s="119" t="s">
        <v>2546</v>
      </c>
      <c r="E15316" s="243" t="s">
        <v>2117</v>
      </c>
      <c r="F15316" s="151"/>
    </row>
    <row r="15317" spans="2:6" s="116" customFormat="1" ht="15.75" customHeight="1">
      <c r="B15317" s="276">
        <v>41965</v>
      </c>
      <c r="C15317" s="118" t="s">
        <v>40</v>
      </c>
      <c r="D15317" s="119" t="s">
        <v>2118</v>
      </c>
      <c r="E15317" s="243" t="s">
        <v>2117</v>
      </c>
      <c r="F15317" s="151"/>
    </row>
    <row r="15318" spans="2:6" s="116" customFormat="1" ht="15.75" customHeight="1">
      <c r="B15318" s="276">
        <v>41965</v>
      </c>
      <c r="C15318" s="118" t="s">
        <v>40</v>
      </c>
      <c r="D15318" s="119" t="s">
        <v>180</v>
      </c>
      <c r="E15318" s="243" t="s">
        <v>2117</v>
      </c>
      <c r="F15318" s="151"/>
    </row>
    <row r="15319" spans="2:6" s="116" customFormat="1" ht="15.75" customHeight="1">
      <c r="B15319" s="276">
        <v>41965</v>
      </c>
      <c r="C15319" s="118" t="s">
        <v>40</v>
      </c>
      <c r="D15319" s="119" t="s">
        <v>180</v>
      </c>
      <c r="E15319" s="243" t="s">
        <v>2117</v>
      </c>
      <c r="F15319" s="151"/>
    </row>
    <row r="15320" spans="2:6" s="116" customFormat="1" ht="15.75" customHeight="1">
      <c r="B15320" s="276">
        <v>41965</v>
      </c>
      <c r="C15320" s="118" t="s">
        <v>40</v>
      </c>
      <c r="D15320" s="119" t="s">
        <v>180</v>
      </c>
      <c r="E15320" s="243" t="s">
        <v>2117</v>
      </c>
      <c r="F15320" s="151"/>
    </row>
    <row r="15321" spans="2:6" s="116" customFormat="1" ht="15.75" customHeight="1">
      <c r="B15321" s="276">
        <v>41965</v>
      </c>
      <c r="C15321" s="118" t="s">
        <v>40</v>
      </c>
      <c r="D15321" s="119" t="s">
        <v>180</v>
      </c>
      <c r="E15321" s="243" t="s">
        <v>2117</v>
      </c>
      <c r="F15321" s="151"/>
    </row>
    <row r="15322" spans="2:6" s="116" customFormat="1" ht="15.75" customHeight="1">
      <c r="B15322" s="276">
        <v>41965</v>
      </c>
      <c r="C15322" s="118" t="s">
        <v>40</v>
      </c>
      <c r="D15322" s="119" t="s">
        <v>180</v>
      </c>
      <c r="E15322" s="243" t="s">
        <v>2117</v>
      </c>
      <c r="F15322" s="151"/>
    </row>
    <row r="15323" spans="2:6" s="116" customFormat="1" ht="15.75" customHeight="1">
      <c r="B15323" s="276">
        <v>41965</v>
      </c>
      <c r="C15323" s="118" t="s">
        <v>392</v>
      </c>
      <c r="D15323" s="119" t="s">
        <v>1115</v>
      </c>
      <c r="E15323" s="243" t="s">
        <v>2117</v>
      </c>
      <c r="F15323" s="151"/>
    </row>
    <row r="15324" spans="2:6" s="116" customFormat="1" ht="15.75" customHeight="1">
      <c r="B15324" s="121" t="s">
        <v>2133</v>
      </c>
      <c r="C15324" s="118" t="s">
        <v>28</v>
      </c>
      <c r="D15324" s="119" t="s">
        <v>2134</v>
      </c>
      <c r="E15324" s="263" t="s">
        <v>1953</v>
      </c>
      <c r="F15324" s="151"/>
    </row>
    <row r="15325" spans="2:6" s="116" customFormat="1" ht="15.75" customHeight="1">
      <c r="B15325" s="121" t="s">
        <v>2133</v>
      </c>
      <c r="C15325" s="118" t="s">
        <v>28</v>
      </c>
      <c r="D15325" s="119" t="s">
        <v>850</v>
      </c>
      <c r="E15325" s="263" t="s">
        <v>1953</v>
      </c>
      <c r="F15325" s="151"/>
    </row>
    <row r="15326" spans="2:6" s="116" customFormat="1" ht="15.75" customHeight="1">
      <c r="B15326" s="121" t="s">
        <v>2133</v>
      </c>
      <c r="C15326" s="118" t="s">
        <v>40</v>
      </c>
      <c r="D15326" s="119" t="s">
        <v>1236</v>
      </c>
      <c r="E15326" s="263" t="s">
        <v>1953</v>
      </c>
      <c r="F15326" s="151"/>
    </row>
    <row r="15327" spans="2:6" s="116" customFormat="1" ht="15.75" customHeight="1">
      <c r="B15327" s="121" t="s">
        <v>2133</v>
      </c>
      <c r="C15327" s="118" t="s">
        <v>40</v>
      </c>
      <c r="D15327" s="119" t="s">
        <v>43</v>
      </c>
      <c r="E15327" s="263" t="s">
        <v>1953</v>
      </c>
      <c r="F15327" s="151"/>
    </row>
    <row r="15328" spans="2:6" s="116" customFormat="1" ht="15.75" customHeight="1">
      <c r="B15328" s="121" t="s">
        <v>2133</v>
      </c>
      <c r="C15328" s="118" t="s">
        <v>40</v>
      </c>
      <c r="D15328" s="119" t="s">
        <v>2135</v>
      </c>
      <c r="E15328" s="263" t="s">
        <v>1953</v>
      </c>
      <c r="F15328" s="151"/>
    </row>
    <row r="15329" spans="2:6" s="116" customFormat="1" ht="15.75" customHeight="1">
      <c r="B15329" s="121" t="s">
        <v>2133</v>
      </c>
      <c r="C15329" s="118" t="s">
        <v>28</v>
      </c>
      <c r="D15329" s="119" t="s">
        <v>107</v>
      </c>
      <c r="E15329" s="263" t="s">
        <v>1953</v>
      </c>
      <c r="F15329" s="151"/>
    </row>
    <row r="15330" spans="2:6" s="116" customFormat="1" ht="15.75" customHeight="1">
      <c r="B15330" s="121" t="s">
        <v>2133</v>
      </c>
      <c r="C15330" s="118" t="s">
        <v>28</v>
      </c>
      <c r="D15330" s="119" t="s">
        <v>850</v>
      </c>
      <c r="E15330" s="263" t="s">
        <v>1953</v>
      </c>
      <c r="F15330" s="151"/>
    </row>
    <row r="15331" spans="2:6" s="116" customFormat="1" ht="15.75" customHeight="1">
      <c r="B15331" s="121" t="s">
        <v>2133</v>
      </c>
      <c r="C15331" s="118" t="s">
        <v>40</v>
      </c>
      <c r="D15331" s="119" t="s">
        <v>1236</v>
      </c>
      <c r="E15331" s="263" t="s">
        <v>1953</v>
      </c>
      <c r="F15331" s="151"/>
    </row>
    <row r="15332" spans="2:6" s="116" customFormat="1" ht="15.75" customHeight="1">
      <c r="B15332" s="121" t="s">
        <v>2133</v>
      </c>
      <c r="C15332" s="118" t="s">
        <v>392</v>
      </c>
      <c r="D15332" s="119" t="s">
        <v>2063</v>
      </c>
      <c r="E15332" s="263" t="s">
        <v>1953</v>
      </c>
      <c r="F15332" s="151"/>
    </row>
    <row r="15333" spans="2:6" s="116" customFormat="1" ht="15.75" customHeight="1">
      <c r="B15333" s="121" t="s">
        <v>2133</v>
      </c>
      <c r="C15333" s="118" t="s">
        <v>40</v>
      </c>
      <c r="D15333" s="119" t="s">
        <v>1236</v>
      </c>
      <c r="E15333" s="263" t="s">
        <v>1953</v>
      </c>
      <c r="F15333" s="151"/>
    </row>
    <row r="15334" spans="2:6" s="116" customFormat="1" ht="15.75" customHeight="1">
      <c r="B15334" s="121" t="s">
        <v>2133</v>
      </c>
      <c r="C15334" s="118" t="s">
        <v>40</v>
      </c>
      <c r="D15334" s="119" t="s">
        <v>43</v>
      </c>
      <c r="E15334" s="263" t="s">
        <v>1953</v>
      </c>
      <c r="F15334" s="151"/>
    </row>
    <row r="15335" spans="2:6" s="116" customFormat="1" ht="15.75" customHeight="1">
      <c r="B15335" s="121" t="s">
        <v>2133</v>
      </c>
      <c r="C15335" s="118" t="s">
        <v>184</v>
      </c>
      <c r="D15335" s="119" t="s">
        <v>2545</v>
      </c>
      <c r="E15335" s="263" t="s">
        <v>1953</v>
      </c>
      <c r="F15335" s="151"/>
    </row>
    <row r="15336" spans="2:6" s="116" customFormat="1" ht="15.75" customHeight="1">
      <c r="B15336" s="121" t="s">
        <v>2133</v>
      </c>
      <c r="C15336" s="118" t="s">
        <v>322</v>
      </c>
      <c r="D15336" s="119" t="s">
        <v>1796</v>
      </c>
      <c r="E15336" s="263" t="s">
        <v>1953</v>
      </c>
      <c r="F15336" s="151"/>
    </row>
    <row r="15337" spans="2:6" s="116" customFormat="1" ht="15.75" customHeight="1">
      <c r="B15337" s="121" t="s">
        <v>2133</v>
      </c>
      <c r="C15337" s="118" t="s">
        <v>322</v>
      </c>
      <c r="D15337" s="119" t="s">
        <v>1796</v>
      </c>
      <c r="E15337" s="263" t="s">
        <v>1953</v>
      </c>
      <c r="F15337" s="151"/>
    </row>
    <row r="15338" spans="2:6" s="116" customFormat="1" ht="15.75" customHeight="1">
      <c r="B15338" s="121" t="s">
        <v>2133</v>
      </c>
      <c r="C15338" s="118" t="s">
        <v>40</v>
      </c>
      <c r="D15338" s="119" t="s">
        <v>180</v>
      </c>
      <c r="E15338" s="263" t="s">
        <v>1953</v>
      </c>
      <c r="F15338" s="151"/>
    </row>
    <row r="15339" spans="2:6" s="116" customFormat="1" ht="15.75" customHeight="1">
      <c r="B15339" s="121" t="s">
        <v>2133</v>
      </c>
      <c r="C15339" s="118" t="s">
        <v>28</v>
      </c>
      <c r="D15339" s="119" t="s">
        <v>850</v>
      </c>
      <c r="E15339" s="263" t="s">
        <v>1953</v>
      </c>
      <c r="F15339" s="151"/>
    </row>
    <row r="15340" spans="2:6" s="116" customFormat="1" ht="15.75" customHeight="1">
      <c r="B15340" s="121" t="s">
        <v>2133</v>
      </c>
      <c r="C15340" s="118" t="s">
        <v>28</v>
      </c>
      <c r="D15340" s="119" t="s">
        <v>107</v>
      </c>
      <c r="E15340" s="263" t="s">
        <v>1953</v>
      </c>
      <c r="F15340" s="151"/>
    </row>
    <row r="15341" spans="2:6" s="116" customFormat="1" ht="15.75" customHeight="1">
      <c r="B15341" s="121" t="s">
        <v>2133</v>
      </c>
      <c r="C15341" s="118" t="s">
        <v>40</v>
      </c>
      <c r="D15341" s="119" t="s">
        <v>43</v>
      </c>
      <c r="E15341" s="263" t="s">
        <v>1953</v>
      </c>
      <c r="F15341" s="151"/>
    </row>
    <row r="15342" spans="2:6" s="116" customFormat="1" ht="15.75" customHeight="1">
      <c r="B15342" s="121" t="s">
        <v>2133</v>
      </c>
      <c r="C15342" s="118" t="s">
        <v>28</v>
      </c>
      <c r="D15342" s="119" t="s">
        <v>107</v>
      </c>
      <c r="E15342" s="263" t="s">
        <v>1953</v>
      </c>
      <c r="F15342" s="151"/>
    </row>
    <row r="15343" spans="2:6" s="116" customFormat="1" ht="15.75" customHeight="1">
      <c r="B15343" s="121" t="s">
        <v>2133</v>
      </c>
      <c r="C15343" s="118" t="s">
        <v>40</v>
      </c>
      <c r="D15343" s="119" t="s">
        <v>1236</v>
      </c>
      <c r="E15343" s="263" t="s">
        <v>1953</v>
      </c>
      <c r="F15343" s="151"/>
    </row>
    <row r="15344" spans="2:6" s="116" customFormat="1" ht="15.75" customHeight="1">
      <c r="B15344" s="121" t="s">
        <v>2133</v>
      </c>
      <c r="C15344" s="118" t="s">
        <v>184</v>
      </c>
      <c r="D15344" s="119" t="s">
        <v>184</v>
      </c>
      <c r="E15344" s="263" t="s">
        <v>1953</v>
      </c>
      <c r="F15344" s="151"/>
    </row>
    <row r="15345" spans="2:6" s="116" customFormat="1" ht="15.75" customHeight="1">
      <c r="B15345" s="121" t="s">
        <v>2133</v>
      </c>
      <c r="C15345" s="118" t="s">
        <v>184</v>
      </c>
      <c r="D15345" s="119" t="s">
        <v>2546</v>
      </c>
      <c r="E15345" s="243" t="s">
        <v>1966</v>
      </c>
      <c r="F15345" s="151"/>
    </row>
    <row r="15346" spans="2:6" s="116" customFormat="1" ht="15.75" customHeight="1">
      <c r="B15346" s="121" t="s">
        <v>2133</v>
      </c>
      <c r="C15346" s="118" t="s">
        <v>2</v>
      </c>
      <c r="D15346" s="119" t="s">
        <v>2112</v>
      </c>
      <c r="E15346" s="243" t="s">
        <v>1966</v>
      </c>
      <c r="F15346" s="151"/>
    </row>
    <row r="15347" spans="2:6" s="116" customFormat="1" ht="15.75" customHeight="1">
      <c r="B15347" s="121" t="s">
        <v>2133</v>
      </c>
      <c r="C15347" s="118" t="s">
        <v>2</v>
      </c>
      <c r="D15347" s="119" t="s">
        <v>182</v>
      </c>
      <c r="E15347" s="243" t="s">
        <v>1966</v>
      </c>
      <c r="F15347" s="151"/>
    </row>
    <row r="15348" spans="2:6" s="116" customFormat="1" ht="15.75" customHeight="1">
      <c r="B15348" s="121" t="s">
        <v>2133</v>
      </c>
      <c r="C15348" s="118" t="s">
        <v>2</v>
      </c>
      <c r="D15348" s="119" t="s">
        <v>2102</v>
      </c>
      <c r="E15348" s="243" t="s">
        <v>1966</v>
      </c>
      <c r="F15348" s="151"/>
    </row>
    <row r="15349" spans="2:6" s="116" customFormat="1" ht="15.75" customHeight="1">
      <c r="B15349" s="121" t="s">
        <v>2133</v>
      </c>
      <c r="C15349" s="118" t="s">
        <v>28</v>
      </c>
      <c r="D15349" s="119" t="s">
        <v>2136</v>
      </c>
      <c r="E15349" s="243" t="s">
        <v>1966</v>
      </c>
      <c r="F15349" s="151"/>
    </row>
    <row r="15350" spans="2:6" s="116" customFormat="1" ht="15.75" customHeight="1">
      <c r="B15350" s="121" t="s">
        <v>2133</v>
      </c>
      <c r="C15350" s="118" t="s">
        <v>956</v>
      </c>
      <c r="D15350" s="119" t="s">
        <v>1821</v>
      </c>
      <c r="E15350" s="243" t="s">
        <v>1966</v>
      </c>
      <c r="F15350" s="151"/>
    </row>
    <row r="15351" spans="2:6" s="116" customFormat="1" ht="15.75" customHeight="1">
      <c r="B15351" s="121" t="s">
        <v>2133</v>
      </c>
      <c r="C15351" s="118" t="s">
        <v>40</v>
      </c>
      <c r="D15351" s="119" t="s">
        <v>180</v>
      </c>
      <c r="E15351" s="243" t="s">
        <v>1966</v>
      </c>
      <c r="F15351" s="151"/>
    </row>
    <row r="15352" spans="2:6" s="116" customFormat="1" ht="15.75" customHeight="1">
      <c r="B15352" s="121" t="s">
        <v>2133</v>
      </c>
      <c r="C15352" s="118" t="s">
        <v>40</v>
      </c>
      <c r="D15352" s="119" t="s">
        <v>180</v>
      </c>
      <c r="E15352" s="243" t="s">
        <v>1966</v>
      </c>
      <c r="F15352" s="151"/>
    </row>
    <row r="15353" spans="2:6" s="116" customFormat="1" ht="15.75" customHeight="1">
      <c r="B15353" s="121" t="s">
        <v>2133</v>
      </c>
      <c r="C15353" s="118" t="s">
        <v>28</v>
      </c>
      <c r="D15353" s="119" t="s">
        <v>1984</v>
      </c>
      <c r="E15353" s="243" t="s">
        <v>1966</v>
      </c>
      <c r="F15353" s="151"/>
    </row>
    <row r="15354" spans="2:6" s="116" customFormat="1" ht="15.75" customHeight="1">
      <c r="B15354" s="121" t="s">
        <v>2133</v>
      </c>
      <c r="C15354" s="118" t="s">
        <v>28</v>
      </c>
      <c r="D15354" s="119" t="s">
        <v>1984</v>
      </c>
      <c r="E15354" s="243" t="s">
        <v>1966</v>
      </c>
      <c r="F15354" s="151"/>
    </row>
    <row r="15355" spans="2:6" s="116" customFormat="1" ht="15.75" customHeight="1">
      <c r="B15355" s="121" t="s">
        <v>2133</v>
      </c>
      <c r="C15355" s="118" t="s">
        <v>28</v>
      </c>
      <c r="D15355" s="119" t="s">
        <v>173</v>
      </c>
      <c r="E15355" s="243" t="s">
        <v>1966</v>
      </c>
      <c r="F15355" s="151"/>
    </row>
    <row r="15356" spans="2:6" s="116" customFormat="1" ht="15.75" customHeight="1">
      <c r="B15356" s="121" t="s">
        <v>2133</v>
      </c>
      <c r="C15356" s="118" t="s">
        <v>40</v>
      </c>
      <c r="D15356" s="119" t="s">
        <v>180</v>
      </c>
      <c r="E15356" s="243" t="s">
        <v>1966</v>
      </c>
      <c r="F15356" s="151"/>
    </row>
    <row r="15357" spans="2:6" s="116" customFormat="1" ht="15.75" customHeight="1">
      <c r="B15357" s="121" t="s">
        <v>2133</v>
      </c>
      <c r="C15357" s="118" t="s">
        <v>322</v>
      </c>
      <c r="D15357" s="119" t="s">
        <v>2001</v>
      </c>
      <c r="E15357" s="243" t="s">
        <v>1966</v>
      </c>
      <c r="F15357" s="151"/>
    </row>
    <row r="15358" spans="2:6" s="116" customFormat="1" ht="15.75" customHeight="1">
      <c r="B15358" s="121" t="s">
        <v>2133</v>
      </c>
      <c r="C15358" s="118" t="s">
        <v>40</v>
      </c>
      <c r="D15358" s="119" t="s">
        <v>180</v>
      </c>
      <c r="E15358" s="243" t="s">
        <v>1966</v>
      </c>
      <c r="F15358" s="151"/>
    </row>
    <row r="15359" spans="2:6" s="116" customFormat="1" ht="15.75" customHeight="1">
      <c r="B15359" s="121" t="s">
        <v>2133</v>
      </c>
      <c r="C15359" s="118" t="s">
        <v>40</v>
      </c>
      <c r="D15359" s="119" t="s">
        <v>180</v>
      </c>
      <c r="E15359" s="243" t="s">
        <v>1966</v>
      </c>
      <c r="F15359" s="151"/>
    </row>
    <row r="15360" spans="2:6" s="116" customFormat="1" ht="15.75" customHeight="1">
      <c r="B15360" s="121" t="s">
        <v>2133</v>
      </c>
      <c r="C15360" s="118" t="s">
        <v>2</v>
      </c>
      <c r="D15360" s="119" t="s">
        <v>2102</v>
      </c>
      <c r="E15360" s="243" t="s">
        <v>1966</v>
      </c>
      <c r="F15360" s="151"/>
    </row>
    <row r="15361" spans="2:6" s="116" customFormat="1" ht="15.75" customHeight="1">
      <c r="B15361" s="121" t="s">
        <v>2133</v>
      </c>
      <c r="C15361" s="118" t="s">
        <v>40</v>
      </c>
      <c r="D15361" s="119" t="s">
        <v>2057</v>
      </c>
      <c r="E15361" s="243" t="s">
        <v>1966</v>
      </c>
      <c r="F15361" s="151"/>
    </row>
    <row r="15362" spans="2:6" s="116" customFormat="1" ht="15.75" customHeight="1">
      <c r="B15362" s="121" t="s">
        <v>2133</v>
      </c>
      <c r="C15362" s="118" t="s">
        <v>28</v>
      </c>
      <c r="D15362" s="119" t="s">
        <v>173</v>
      </c>
      <c r="E15362" s="243" t="s">
        <v>1966</v>
      </c>
      <c r="F15362" s="151"/>
    </row>
    <row r="15363" spans="2:6" s="116" customFormat="1" ht="15.75" customHeight="1">
      <c r="B15363" s="121" t="s">
        <v>2137</v>
      </c>
      <c r="C15363" s="118" t="s">
        <v>40</v>
      </c>
      <c r="D15363" s="119" t="s">
        <v>180</v>
      </c>
      <c r="E15363" s="243" t="s">
        <v>1953</v>
      </c>
      <c r="F15363" s="151"/>
    </row>
    <row r="15364" spans="2:6" s="116" customFormat="1" ht="15.75" customHeight="1">
      <c r="B15364" s="121" t="s">
        <v>2137</v>
      </c>
      <c r="C15364" s="118" t="s">
        <v>40</v>
      </c>
      <c r="D15364" s="119" t="s">
        <v>180</v>
      </c>
      <c r="E15364" s="243" t="s">
        <v>1953</v>
      </c>
      <c r="F15364" s="151"/>
    </row>
    <row r="15365" spans="2:6" s="116" customFormat="1" ht="15.75" customHeight="1">
      <c r="B15365" s="121" t="s">
        <v>2137</v>
      </c>
      <c r="C15365" s="118" t="s">
        <v>40</v>
      </c>
      <c r="D15365" s="119" t="s">
        <v>180</v>
      </c>
      <c r="E15365" s="243" t="s">
        <v>1953</v>
      </c>
      <c r="F15365" s="151"/>
    </row>
    <row r="15366" spans="2:6" s="116" customFormat="1" ht="15.75" customHeight="1">
      <c r="B15366" s="121" t="s">
        <v>2137</v>
      </c>
      <c r="C15366" s="118" t="s">
        <v>28</v>
      </c>
      <c r="D15366" s="119" t="s">
        <v>2134</v>
      </c>
      <c r="E15366" s="243" t="s">
        <v>1953</v>
      </c>
      <c r="F15366" s="151"/>
    </row>
    <row r="15367" spans="2:6" s="116" customFormat="1" ht="15.75" customHeight="1">
      <c r="B15367" s="121" t="s">
        <v>2137</v>
      </c>
      <c r="C15367" s="118" t="s">
        <v>28</v>
      </c>
      <c r="D15367" s="119" t="s">
        <v>850</v>
      </c>
      <c r="E15367" s="243" t="s">
        <v>1953</v>
      </c>
      <c r="F15367" s="151"/>
    </row>
    <row r="15368" spans="2:6" s="116" customFormat="1" ht="15.75" customHeight="1">
      <c r="B15368" s="121" t="s">
        <v>2137</v>
      </c>
      <c r="C15368" s="118" t="s">
        <v>392</v>
      </c>
      <c r="D15368" s="119" t="s">
        <v>2075</v>
      </c>
      <c r="E15368" s="243" t="s">
        <v>1953</v>
      </c>
      <c r="F15368" s="151"/>
    </row>
    <row r="15369" spans="2:6" s="116" customFormat="1" ht="15.75" customHeight="1">
      <c r="B15369" s="121" t="s">
        <v>2137</v>
      </c>
      <c r="C15369" s="118" t="s">
        <v>40</v>
      </c>
      <c r="D15369" s="119" t="s">
        <v>43</v>
      </c>
      <c r="E15369" s="243" t="s">
        <v>1953</v>
      </c>
      <c r="F15369" s="151"/>
    </row>
    <row r="15370" spans="2:6" s="116" customFormat="1" ht="15.75" customHeight="1">
      <c r="B15370" s="121" t="s">
        <v>2137</v>
      </c>
      <c r="C15370" s="118" t="s">
        <v>28</v>
      </c>
      <c r="D15370" s="119" t="s">
        <v>114</v>
      </c>
      <c r="E15370" s="243" t="s">
        <v>1953</v>
      </c>
      <c r="F15370" s="151"/>
    </row>
    <row r="15371" spans="2:6" s="116" customFormat="1" ht="15.75" customHeight="1">
      <c r="B15371" s="121" t="s">
        <v>2137</v>
      </c>
      <c r="C15371" s="118" t="s">
        <v>40</v>
      </c>
      <c r="D15371" s="119" t="s">
        <v>43</v>
      </c>
      <c r="E15371" s="243" t="s">
        <v>1953</v>
      </c>
      <c r="F15371" s="151"/>
    </row>
    <row r="15372" spans="2:6" s="116" customFormat="1" ht="15.75" customHeight="1">
      <c r="B15372" s="121" t="s">
        <v>2137</v>
      </c>
      <c r="C15372" s="118" t="s">
        <v>40</v>
      </c>
      <c r="D15372" s="119" t="s">
        <v>180</v>
      </c>
      <c r="E15372" s="243" t="s">
        <v>1953</v>
      </c>
      <c r="F15372" s="151"/>
    </row>
    <row r="15373" spans="2:6" s="116" customFormat="1" ht="15.75" customHeight="1">
      <c r="B15373" s="121" t="s">
        <v>2137</v>
      </c>
      <c r="C15373" s="118" t="s">
        <v>40</v>
      </c>
      <c r="D15373" s="119" t="s">
        <v>1236</v>
      </c>
      <c r="E15373" s="243" t="s">
        <v>1953</v>
      </c>
      <c r="F15373" s="151"/>
    </row>
    <row r="15374" spans="2:6" s="116" customFormat="1" ht="15.75" customHeight="1">
      <c r="B15374" s="121" t="s">
        <v>2137</v>
      </c>
      <c r="C15374" s="118" t="s">
        <v>392</v>
      </c>
      <c r="D15374" s="119" t="s">
        <v>2075</v>
      </c>
      <c r="E15374" s="243" t="s">
        <v>1953</v>
      </c>
      <c r="F15374" s="151"/>
    </row>
    <row r="15375" spans="2:6" s="116" customFormat="1" ht="15.75" customHeight="1">
      <c r="B15375" s="121" t="s">
        <v>2137</v>
      </c>
      <c r="C15375" s="118" t="s">
        <v>40</v>
      </c>
      <c r="D15375" s="119" t="s">
        <v>180</v>
      </c>
      <c r="E15375" s="243" t="s">
        <v>2095</v>
      </c>
      <c r="F15375" s="151"/>
    </row>
    <row r="15376" spans="2:6" s="116" customFormat="1" ht="15.75" customHeight="1">
      <c r="B15376" s="121" t="s">
        <v>2137</v>
      </c>
      <c r="C15376" s="118" t="s">
        <v>40</v>
      </c>
      <c r="D15376" s="119" t="s">
        <v>180</v>
      </c>
      <c r="E15376" s="243" t="s">
        <v>2095</v>
      </c>
      <c r="F15376" s="151"/>
    </row>
    <row r="15377" spans="2:6" s="116" customFormat="1" ht="15.75" customHeight="1">
      <c r="B15377" s="121" t="s">
        <v>2137</v>
      </c>
      <c r="C15377" s="118" t="s">
        <v>2585</v>
      </c>
      <c r="D15377" s="119" t="s">
        <v>1115</v>
      </c>
      <c r="E15377" s="243" t="s">
        <v>2095</v>
      </c>
      <c r="F15377" s="151"/>
    </row>
    <row r="15378" spans="2:6" s="116" customFormat="1" ht="15.75" customHeight="1">
      <c r="B15378" s="121" t="s">
        <v>2137</v>
      </c>
      <c r="C15378" s="118" t="s">
        <v>28</v>
      </c>
      <c r="D15378" s="119" t="s">
        <v>1984</v>
      </c>
      <c r="E15378" s="243" t="s">
        <v>2095</v>
      </c>
      <c r="F15378" s="151"/>
    </row>
    <row r="15379" spans="2:6" s="116" customFormat="1" ht="15.75" customHeight="1">
      <c r="B15379" s="121" t="s">
        <v>2137</v>
      </c>
      <c r="C15379" s="118" t="s">
        <v>28</v>
      </c>
      <c r="D15379" s="119" t="s">
        <v>173</v>
      </c>
      <c r="E15379" s="243" t="s">
        <v>2095</v>
      </c>
      <c r="F15379" s="151"/>
    </row>
    <row r="15380" spans="2:6" s="116" customFormat="1" ht="15.75" customHeight="1">
      <c r="B15380" s="121" t="s">
        <v>2137</v>
      </c>
      <c r="C15380" s="118" t="s">
        <v>28</v>
      </c>
      <c r="D15380" s="119" t="s">
        <v>173</v>
      </c>
      <c r="E15380" s="243" t="s">
        <v>2095</v>
      </c>
      <c r="F15380" s="151"/>
    </row>
    <row r="15381" spans="2:6" s="116" customFormat="1" ht="15.75" customHeight="1">
      <c r="B15381" s="121" t="s">
        <v>2137</v>
      </c>
      <c r="C15381" s="118" t="s">
        <v>2</v>
      </c>
      <c r="D15381" s="119" t="s">
        <v>105</v>
      </c>
      <c r="E15381" s="243" t="s">
        <v>2095</v>
      </c>
      <c r="F15381" s="151"/>
    </row>
    <row r="15382" spans="2:6" s="116" customFormat="1" ht="15.75" customHeight="1">
      <c r="B15382" s="121" t="s">
        <v>2137</v>
      </c>
      <c r="C15382" s="118" t="s">
        <v>2</v>
      </c>
      <c r="D15382" s="119" t="s">
        <v>2112</v>
      </c>
      <c r="E15382" s="243" t="s">
        <v>2095</v>
      </c>
      <c r="F15382" s="151"/>
    </row>
    <row r="15383" spans="2:6" s="116" customFormat="1" ht="15.75" customHeight="1">
      <c r="B15383" s="121" t="s">
        <v>2137</v>
      </c>
      <c r="C15383" s="118" t="s">
        <v>2</v>
      </c>
      <c r="D15383" s="119" t="s">
        <v>182</v>
      </c>
      <c r="E15383" s="243" t="s">
        <v>2095</v>
      </c>
      <c r="F15383" s="151"/>
    </row>
    <row r="15384" spans="2:6" s="116" customFormat="1" ht="15.75" customHeight="1">
      <c r="B15384" s="121" t="s">
        <v>2137</v>
      </c>
      <c r="C15384" s="118" t="s">
        <v>66</v>
      </c>
      <c r="D15384" s="119" t="s">
        <v>1791</v>
      </c>
      <c r="E15384" s="243" t="s">
        <v>2095</v>
      </c>
      <c r="F15384" s="151"/>
    </row>
    <row r="15385" spans="2:6" s="116" customFormat="1" ht="15.75" customHeight="1">
      <c r="B15385" s="121" t="s">
        <v>2137</v>
      </c>
      <c r="C15385" s="118" t="s">
        <v>40</v>
      </c>
      <c r="D15385" s="119" t="s">
        <v>180</v>
      </c>
      <c r="E15385" s="243" t="s">
        <v>2095</v>
      </c>
      <c r="F15385" s="151"/>
    </row>
    <row r="15386" spans="2:6" s="116" customFormat="1" ht="15.75" customHeight="1">
      <c r="B15386" s="121" t="s">
        <v>2137</v>
      </c>
      <c r="C15386" s="118" t="s">
        <v>40</v>
      </c>
      <c r="D15386" s="119" t="s">
        <v>180</v>
      </c>
      <c r="E15386" s="243" t="s">
        <v>2095</v>
      </c>
      <c r="F15386" s="151"/>
    </row>
    <row r="15387" spans="2:6" s="116" customFormat="1" ht="15.75" customHeight="1">
      <c r="B15387" s="121" t="s">
        <v>2137</v>
      </c>
      <c r="C15387" s="118" t="s">
        <v>66</v>
      </c>
      <c r="D15387" s="119" t="s">
        <v>1791</v>
      </c>
      <c r="E15387" s="243" t="s">
        <v>2095</v>
      </c>
      <c r="F15387" s="151"/>
    </row>
    <row r="15388" spans="2:6" s="116" customFormat="1" ht="15.75" customHeight="1">
      <c r="B15388" s="121" t="s">
        <v>2137</v>
      </c>
      <c r="C15388" s="118" t="s">
        <v>28</v>
      </c>
      <c r="D15388" s="119" t="s">
        <v>107</v>
      </c>
      <c r="E15388" s="243" t="s">
        <v>2095</v>
      </c>
      <c r="F15388" s="151"/>
    </row>
    <row r="15389" spans="2:6" s="116" customFormat="1" ht="15.75" customHeight="1">
      <c r="B15389" s="121" t="s">
        <v>2137</v>
      </c>
      <c r="C15389" s="118" t="s">
        <v>40</v>
      </c>
      <c r="D15389" s="119" t="s">
        <v>2057</v>
      </c>
      <c r="E15389" s="243" t="s">
        <v>2095</v>
      </c>
      <c r="F15389" s="151"/>
    </row>
    <row r="15390" spans="2:6" s="116" customFormat="1" ht="15.75" customHeight="1">
      <c r="B15390" s="121" t="s">
        <v>2137</v>
      </c>
      <c r="C15390" s="118" t="s">
        <v>322</v>
      </c>
      <c r="D15390" s="119" t="s">
        <v>2001</v>
      </c>
      <c r="E15390" s="243" t="s">
        <v>2095</v>
      </c>
      <c r="F15390" s="151"/>
    </row>
    <row r="15391" spans="2:6" s="116" customFormat="1" ht="15.75" customHeight="1">
      <c r="B15391" s="121" t="s">
        <v>2137</v>
      </c>
      <c r="C15391" s="118" t="s">
        <v>1306</v>
      </c>
      <c r="D15391" s="119" t="s">
        <v>2069</v>
      </c>
      <c r="E15391" s="243" t="s">
        <v>2095</v>
      </c>
      <c r="F15391" s="151"/>
    </row>
    <row r="15392" spans="2:6" s="116" customFormat="1" ht="15.75" customHeight="1">
      <c r="B15392" s="121" t="s">
        <v>2137</v>
      </c>
      <c r="C15392" s="118" t="s">
        <v>2026</v>
      </c>
      <c r="D15392" s="119" t="s">
        <v>2067</v>
      </c>
      <c r="E15392" s="243" t="s">
        <v>2095</v>
      </c>
      <c r="F15392" s="151"/>
    </row>
    <row r="15393" spans="2:6" s="116" customFormat="1" ht="15.75" customHeight="1">
      <c r="B15393" s="121" t="s">
        <v>2137</v>
      </c>
      <c r="C15393" s="118" t="s">
        <v>2</v>
      </c>
      <c r="D15393" s="119" t="s">
        <v>105</v>
      </c>
      <c r="E15393" s="243" t="s">
        <v>2095</v>
      </c>
      <c r="F15393" s="151"/>
    </row>
    <row r="15394" spans="2:6" s="116" customFormat="1" ht="15.75" customHeight="1">
      <c r="B15394" s="121" t="s">
        <v>2137</v>
      </c>
      <c r="C15394" s="118" t="s">
        <v>184</v>
      </c>
      <c r="D15394" s="119" t="s">
        <v>2546</v>
      </c>
      <c r="E15394" s="243" t="s">
        <v>2095</v>
      </c>
      <c r="F15394" s="151"/>
    </row>
    <row r="15395" spans="2:6" s="116" customFormat="1" ht="15.75" customHeight="1">
      <c r="B15395" s="121" t="s">
        <v>2138</v>
      </c>
      <c r="C15395" s="118" t="s">
        <v>28</v>
      </c>
      <c r="D15395" s="119" t="s">
        <v>173</v>
      </c>
      <c r="E15395" s="243" t="s">
        <v>1953</v>
      </c>
      <c r="F15395" s="151"/>
    </row>
    <row r="15396" spans="2:6" s="116" customFormat="1" ht="15.75" customHeight="1">
      <c r="B15396" s="121" t="s">
        <v>2138</v>
      </c>
      <c r="C15396" s="118" t="s">
        <v>392</v>
      </c>
      <c r="D15396" s="119" t="s">
        <v>2075</v>
      </c>
      <c r="E15396" s="243" t="s">
        <v>1953</v>
      </c>
      <c r="F15396" s="151"/>
    </row>
    <row r="15397" spans="2:6" s="116" customFormat="1" ht="15.75" customHeight="1">
      <c r="B15397" s="121" t="s">
        <v>2138</v>
      </c>
      <c r="C15397" s="118" t="s">
        <v>40</v>
      </c>
      <c r="D15397" s="119" t="s">
        <v>180</v>
      </c>
      <c r="E15397" s="243" t="s">
        <v>1953</v>
      </c>
      <c r="F15397" s="151"/>
    </row>
    <row r="15398" spans="2:6" s="116" customFormat="1" ht="15.75" customHeight="1">
      <c r="B15398" s="121" t="s">
        <v>2138</v>
      </c>
      <c r="C15398" s="118" t="s">
        <v>2</v>
      </c>
      <c r="D15398" s="119" t="s">
        <v>182</v>
      </c>
      <c r="E15398" s="243" t="s">
        <v>1953</v>
      </c>
      <c r="F15398" s="151"/>
    </row>
    <row r="15399" spans="2:6" s="116" customFormat="1" ht="15.75" customHeight="1">
      <c r="B15399" s="121" t="s">
        <v>2138</v>
      </c>
      <c r="C15399" s="118" t="s">
        <v>28</v>
      </c>
      <c r="D15399" s="119" t="s">
        <v>114</v>
      </c>
      <c r="E15399" s="243" t="s">
        <v>1953</v>
      </c>
      <c r="F15399" s="151"/>
    </row>
    <row r="15400" spans="2:6" s="116" customFormat="1" ht="15.75" customHeight="1">
      <c r="B15400" s="121" t="s">
        <v>2138</v>
      </c>
      <c r="C15400" s="118" t="s">
        <v>322</v>
      </c>
      <c r="D15400" s="119" t="s">
        <v>1796</v>
      </c>
      <c r="E15400" s="243" t="s">
        <v>1953</v>
      </c>
      <c r="F15400" s="151"/>
    </row>
    <row r="15401" spans="2:6" s="116" customFormat="1" ht="15.75" customHeight="1">
      <c r="B15401" s="121" t="s">
        <v>2138</v>
      </c>
      <c r="C15401" s="118" t="s">
        <v>28</v>
      </c>
      <c r="D15401" s="119" t="s">
        <v>850</v>
      </c>
      <c r="E15401" s="243" t="s">
        <v>1953</v>
      </c>
      <c r="F15401" s="151"/>
    </row>
    <row r="15402" spans="2:6" s="116" customFormat="1" ht="15.75" customHeight="1">
      <c r="B15402" s="121" t="s">
        <v>2138</v>
      </c>
      <c r="C15402" s="118" t="s">
        <v>40</v>
      </c>
      <c r="D15402" s="119" t="s">
        <v>2139</v>
      </c>
      <c r="E15402" s="243" t="s">
        <v>1953</v>
      </c>
      <c r="F15402" s="151"/>
    </row>
    <row r="15403" spans="2:6" s="116" customFormat="1" ht="15.75" customHeight="1">
      <c r="B15403" s="121" t="s">
        <v>2138</v>
      </c>
      <c r="C15403" s="118" t="s">
        <v>322</v>
      </c>
      <c r="D15403" s="119" t="s">
        <v>1796</v>
      </c>
      <c r="E15403" s="243" t="s">
        <v>1953</v>
      </c>
      <c r="F15403" s="151"/>
    </row>
    <row r="15404" spans="2:6" s="116" customFormat="1" ht="15.75" customHeight="1">
      <c r="B15404" s="121" t="s">
        <v>2138</v>
      </c>
      <c r="C15404" s="118" t="s">
        <v>322</v>
      </c>
      <c r="D15404" s="119" t="s">
        <v>1796</v>
      </c>
      <c r="E15404" s="243" t="s">
        <v>1953</v>
      </c>
      <c r="F15404" s="151"/>
    </row>
    <row r="15405" spans="2:6" s="116" customFormat="1" ht="15.75" customHeight="1">
      <c r="B15405" s="121" t="s">
        <v>2138</v>
      </c>
      <c r="C15405" s="118" t="s">
        <v>2</v>
      </c>
      <c r="D15405" s="119" t="s">
        <v>182</v>
      </c>
      <c r="E15405" s="243" t="s">
        <v>2140</v>
      </c>
      <c r="F15405" s="151"/>
    </row>
    <row r="15406" spans="2:6" s="116" customFormat="1" ht="15.75" customHeight="1">
      <c r="B15406" s="121" t="s">
        <v>2138</v>
      </c>
      <c r="C15406" s="118" t="s">
        <v>2</v>
      </c>
      <c r="D15406" s="119" t="s">
        <v>182</v>
      </c>
      <c r="E15406" s="243" t="s">
        <v>2140</v>
      </c>
      <c r="F15406" s="151"/>
    </row>
    <row r="15407" spans="2:6" s="116" customFormat="1" ht="15.75" customHeight="1">
      <c r="B15407" s="121" t="s">
        <v>2138</v>
      </c>
      <c r="C15407" s="118" t="s">
        <v>2</v>
      </c>
      <c r="D15407" s="119" t="s">
        <v>182</v>
      </c>
      <c r="E15407" s="243" t="s">
        <v>2140</v>
      </c>
      <c r="F15407" s="151"/>
    </row>
    <row r="15408" spans="2:6" s="116" customFormat="1" ht="15.75" customHeight="1">
      <c r="B15408" s="121" t="s">
        <v>2138</v>
      </c>
      <c r="C15408" s="118" t="s">
        <v>40</v>
      </c>
      <c r="D15408" s="119" t="s">
        <v>180</v>
      </c>
      <c r="E15408" s="243" t="s">
        <v>2140</v>
      </c>
      <c r="F15408" s="151"/>
    </row>
    <row r="15409" spans="2:6" s="116" customFormat="1" ht="15.75" customHeight="1">
      <c r="B15409" s="121" t="s">
        <v>2138</v>
      </c>
      <c r="C15409" s="118" t="s">
        <v>40</v>
      </c>
      <c r="D15409" s="119" t="s">
        <v>180</v>
      </c>
      <c r="E15409" s="243" t="s">
        <v>2140</v>
      </c>
      <c r="F15409" s="151"/>
    </row>
    <row r="15410" spans="2:6" s="116" customFormat="1" ht="15.75" customHeight="1">
      <c r="B15410" s="121" t="s">
        <v>2138</v>
      </c>
      <c r="C15410" s="118" t="s">
        <v>28</v>
      </c>
      <c r="D15410" s="119" t="s">
        <v>1984</v>
      </c>
      <c r="E15410" s="243" t="s">
        <v>2140</v>
      </c>
      <c r="F15410" s="151"/>
    </row>
    <row r="15411" spans="2:6" s="116" customFormat="1" ht="15.75" customHeight="1">
      <c r="B15411" s="121" t="s">
        <v>2138</v>
      </c>
      <c r="C15411" s="118" t="s">
        <v>28</v>
      </c>
      <c r="D15411" s="119" t="s">
        <v>107</v>
      </c>
      <c r="E15411" s="243" t="s">
        <v>2140</v>
      </c>
      <c r="F15411" s="151"/>
    </row>
    <row r="15412" spans="2:6" s="116" customFormat="1" ht="15.75" customHeight="1">
      <c r="B15412" s="121" t="s">
        <v>2138</v>
      </c>
      <c r="C15412" s="118" t="s">
        <v>40</v>
      </c>
      <c r="D15412" s="119" t="s">
        <v>180</v>
      </c>
      <c r="E15412" s="243" t="s">
        <v>2140</v>
      </c>
      <c r="F15412" s="151"/>
    </row>
    <row r="15413" spans="2:6" s="116" customFormat="1" ht="15.75" customHeight="1">
      <c r="B15413" s="121" t="s">
        <v>2138</v>
      </c>
      <c r="C15413" s="118" t="s">
        <v>40</v>
      </c>
      <c r="D15413" s="119" t="s">
        <v>180</v>
      </c>
      <c r="E15413" s="243" t="s">
        <v>2140</v>
      </c>
      <c r="F15413" s="151"/>
    </row>
    <row r="15414" spans="2:6" s="116" customFormat="1" ht="15.75" customHeight="1">
      <c r="B15414" s="121" t="s">
        <v>2138</v>
      </c>
      <c r="C15414" s="118" t="s">
        <v>40</v>
      </c>
      <c r="D15414" s="119" t="s">
        <v>180</v>
      </c>
      <c r="E15414" s="243" t="s">
        <v>2140</v>
      </c>
      <c r="F15414" s="151"/>
    </row>
    <row r="15415" spans="2:6" s="116" customFormat="1" ht="15.75" customHeight="1">
      <c r="B15415" s="121" t="s">
        <v>2138</v>
      </c>
      <c r="C15415" s="118" t="s">
        <v>40</v>
      </c>
      <c r="D15415" s="119" t="s">
        <v>2118</v>
      </c>
      <c r="E15415" s="243" t="s">
        <v>2140</v>
      </c>
      <c r="F15415" s="151"/>
    </row>
    <row r="15416" spans="2:6" s="116" customFormat="1" ht="15.75" customHeight="1">
      <c r="B15416" s="121" t="s">
        <v>2138</v>
      </c>
      <c r="C15416" s="118" t="s">
        <v>40</v>
      </c>
      <c r="D15416" s="119" t="s">
        <v>178</v>
      </c>
      <c r="E15416" s="243" t="s">
        <v>2140</v>
      </c>
      <c r="F15416" s="151"/>
    </row>
    <row r="15417" spans="2:6" s="116" customFormat="1" ht="15.75" customHeight="1">
      <c r="B15417" s="121" t="s">
        <v>2138</v>
      </c>
      <c r="C15417" s="118" t="s">
        <v>40</v>
      </c>
      <c r="D15417" s="119" t="s">
        <v>178</v>
      </c>
      <c r="E15417" s="243" t="s">
        <v>2140</v>
      </c>
      <c r="F15417" s="151"/>
    </row>
    <row r="15418" spans="2:6" s="116" customFormat="1" ht="15.75" customHeight="1">
      <c r="B15418" s="121" t="s">
        <v>2138</v>
      </c>
      <c r="C15418" s="118" t="s">
        <v>40</v>
      </c>
      <c r="D15418" s="119" t="s">
        <v>180</v>
      </c>
      <c r="E15418" s="243" t="s">
        <v>2140</v>
      </c>
      <c r="F15418" s="151"/>
    </row>
    <row r="15419" spans="2:6" s="116" customFormat="1" ht="15.75" customHeight="1">
      <c r="B15419" s="121" t="s">
        <v>2138</v>
      </c>
      <c r="C15419" s="118" t="s">
        <v>40</v>
      </c>
      <c r="D15419" s="119" t="s">
        <v>180</v>
      </c>
      <c r="E15419" s="243" t="s">
        <v>2140</v>
      </c>
      <c r="F15419" s="151"/>
    </row>
    <row r="15420" spans="2:6" s="116" customFormat="1" ht="15.75" customHeight="1">
      <c r="B15420" s="121" t="s">
        <v>2141</v>
      </c>
      <c r="C15420" s="118" t="s">
        <v>40</v>
      </c>
      <c r="D15420" s="119" t="s">
        <v>1236</v>
      </c>
      <c r="E15420" s="243" t="s">
        <v>1953</v>
      </c>
      <c r="F15420" s="151"/>
    </row>
    <row r="15421" spans="2:6" s="116" customFormat="1" ht="15.75" customHeight="1">
      <c r="B15421" s="121" t="s">
        <v>2141</v>
      </c>
      <c r="C15421" s="118" t="s">
        <v>40</v>
      </c>
      <c r="D15421" s="119" t="s">
        <v>1236</v>
      </c>
      <c r="E15421" s="243" t="s">
        <v>1953</v>
      </c>
      <c r="F15421" s="151"/>
    </row>
    <row r="15422" spans="2:6" s="116" customFormat="1" ht="15.75" customHeight="1">
      <c r="B15422" s="121" t="s">
        <v>2141</v>
      </c>
      <c r="C15422" s="118" t="s">
        <v>322</v>
      </c>
      <c r="D15422" s="119" t="s">
        <v>1796</v>
      </c>
      <c r="E15422" s="243" t="s">
        <v>1953</v>
      </c>
      <c r="F15422" s="151"/>
    </row>
    <row r="15423" spans="2:6" s="116" customFormat="1" ht="15.75" customHeight="1">
      <c r="B15423" s="121" t="s">
        <v>2141</v>
      </c>
      <c r="C15423" s="118" t="s">
        <v>40</v>
      </c>
      <c r="D15423" s="119" t="s">
        <v>43</v>
      </c>
      <c r="E15423" s="243" t="s">
        <v>1953</v>
      </c>
      <c r="F15423" s="151"/>
    </row>
    <row r="15424" spans="2:6" s="116" customFormat="1" ht="15.75" customHeight="1">
      <c r="B15424" s="121" t="s">
        <v>2141</v>
      </c>
      <c r="C15424" s="118" t="s">
        <v>40</v>
      </c>
      <c r="D15424" s="119" t="s">
        <v>180</v>
      </c>
      <c r="E15424" s="243" t="s">
        <v>1953</v>
      </c>
      <c r="F15424" s="151"/>
    </row>
    <row r="15425" spans="2:6" s="116" customFormat="1" ht="15.75" customHeight="1">
      <c r="B15425" s="121" t="s">
        <v>2141</v>
      </c>
      <c r="C15425" s="118" t="s">
        <v>40</v>
      </c>
      <c r="D15425" s="119" t="s">
        <v>180</v>
      </c>
      <c r="E15425" s="243" t="s">
        <v>1953</v>
      </c>
      <c r="F15425" s="151"/>
    </row>
    <row r="15426" spans="2:6" s="116" customFormat="1" ht="15.75" customHeight="1">
      <c r="B15426" s="121" t="s">
        <v>2141</v>
      </c>
      <c r="C15426" s="118" t="s">
        <v>2</v>
      </c>
      <c r="D15426" s="119" t="s">
        <v>182</v>
      </c>
      <c r="E15426" s="243" t="s">
        <v>1953</v>
      </c>
      <c r="F15426" s="151"/>
    </row>
    <row r="15427" spans="2:6" s="116" customFormat="1" ht="15.75" customHeight="1">
      <c r="B15427" s="121" t="s">
        <v>2141</v>
      </c>
      <c r="C15427" s="118" t="s">
        <v>2</v>
      </c>
      <c r="D15427" s="119" t="s">
        <v>182</v>
      </c>
      <c r="E15427" s="243" t="s">
        <v>1953</v>
      </c>
      <c r="F15427" s="151"/>
    </row>
    <row r="15428" spans="2:6" s="116" customFormat="1" ht="15.75" customHeight="1">
      <c r="B15428" s="121" t="s">
        <v>2141</v>
      </c>
      <c r="C15428" s="118" t="s">
        <v>28</v>
      </c>
      <c r="D15428" s="119" t="s">
        <v>850</v>
      </c>
      <c r="E15428" s="243" t="s">
        <v>1953</v>
      </c>
      <c r="F15428" s="151"/>
    </row>
    <row r="15429" spans="2:6" s="116" customFormat="1" ht="15.75" customHeight="1">
      <c r="B15429" s="121" t="s">
        <v>2141</v>
      </c>
      <c r="C15429" s="118" t="s">
        <v>40</v>
      </c>
      <c r="D15429" s="119" t="s">
        <v>180</v>
      </c>
      <c r="E15429" s="243" t="s">
        <v>1953</v>
      </c>
      <c r="F15429" s="151"/>
    </row>
    <row r="15430" spans="2:6" s="116" customFormat="1" ht="15.75" customHeight="1">
      <c r="B15430" s="121" t="s">
        <v>2141</v>
      </c>
      <c r="C15430" s="118" t="s">
        <v>40</v>
      </c>
      <c r="D15430" s="119" t="s">
        <v>180</v>
      </c>
      <c r="E15430" s="243" t="s">
        <v>1953</v>
      </c>
      <c r="F15430" s="151"/>
    </row>
    <row r="15431" spans="2:6" s="116" customFormat="1" ht="15.75" customHeight="1">
      <c r="B15431" s="121" t="s">
        <v>2141</v>
      </c>
      <c r="C15431" s="118" t="s">
        <v>2585</v>
      </c>
      <c r="D15431" s="119" t="s">
        <v>2063</v>
      </c>
      <c r="E15431" s="243" t="s">
        <v>1953</v>
      </c>
      <c r="F15431" s="151"/>
    </row>
    <row r="15432" spans="2:6" s="116" customFormat="1" ht="15.75" customHeight="1">
      <c r="B15432" s="121" t="s">
        <v>2141</v>
      </c>
      <c r="C15432" s="118" t="s">
        <v>2</v>
      </c>
      <c r="D15432" s="119" t="s">
        <v>182</v>
      </c>
      <c r="E15432" s="243" t="s">
        <v>1953</v>
      </c>
      <c r="F15432" s="151"/>
    </row>
    <row r="15433" spans="2:6" s="116" customFormat="1" ht="15.75" customHeight="1">
      <c r="B15433" s="121" t="s">
        <v>2141</v>
      </c>
      <c r="C15433" s="118" t="s">
        <v>40</v>
      </c>
      <c r="D15433" s="119" t="s">
        <v>180</v>
      </c>
      <c r="E15433" s="243" t="s">
        <v>1953</v>
      </c>
      <c r="F15433" s="151"/>
    </row>
    <row r="15434" spans="2:6" s="116" customFormat="1" ht="15.75" customHeight="1">
      <c r="B15434" s="121" t="s">
        <v>2141</v>
      </c>
      <c r="C15434" s="118" t="s">
        <v>40</v>
      </c>
      <c r="D15434" s="119" t="s">
        <v>1921</v>
      </c>
      <c r="E15434" s="243" t="s">
        <v>1953</v>
      </c>
      <c r="F15434" s="151"/>
    </row>
    <row r="15435" spans="2:6" s="116" customFormat="1" ht="15.75" customHeight="1">
      <c r="B15435" s="121" t="s">
        <v>2141</v>
      </c>
      <c r="C15435" s="118" t="s">
        <v>40</v>
      </c>
      <c r="D15435" s="119" t="s">
        <v>43</v>
      </c>
      <c r="E15435" s="243" t="s">
        <v>1953</v>
      </c>
      <c r="F15435" s="151"/>
    </row>
    <row r="15436" spans="2:6" s="116" customFormat="1" ht="15.75" customHeight="1">
      <c r="B15436" s="121" t="s">
        <v>2141</v>
      </c>
      <c r="C15436" s="118" t="s">
        <v>322</v>
      </c>
      <c r="D15436" s="119" t="s">
        <v>2001</v>
      </c>
      <c r="E15436" s="243" t="s">
        <v>1966</v>
      </c>
      <c r="F15436" s="151"/>
    </row>
    <row r="15437" spans="2:6" s="116" customFormat="1" ht="15.75" customHeight="1">
      <c r="B15437" s="121" t="s">
        <v>2141</v>
      </c>
      <c r="C15437" s="118" t="s">
        <v>40</v>
      </c>
      <c r="D15437" s="119" t="s">
        <v>180</v>
      </c>
      <c r="E15437" s="243" t="s">
        <v>1966</v>
      </c>
      <c r="F15437" s="151"/>
    </row>
    <row r="15438" spans="2:6" s="116" customFormat="1" ht="15.75" customHeight="1">
      <c r="B15438" s="121" t="s">
        <v>2141</v>
      </c>
      <c r="C15438" s="118" t="s">
        <v>40</v>
      </c>
      <c r="D15438" s="119" t="s">
        <v>180</v>
      </c>
      <c r="E15438" s="243" t="s">
        <v>1966</v>
      </c>
      <c r="F15438" s="151"/>
    </row>
    <row r="15439" spans="2:6" s="116" customFormat="1" ht="15.75" customHeight="1">
      <c r="B15439" s="121" t="s">
        <v>2141</v>
      </c>
      <c r="C15439" s="118" t="s">
        <v>392</v>
      </c>
      <c r="D15439" s="119" t="s">
        <v>1115</v>
      </c>
      <c r="E15439" s="243" t="s">
        <v>1966</v>
      </c>
      <c r="F15439" s="151"/>
    </row>
    <row r="15440" spans="2:6" s="116" customFormat="1" ht="15.75" customHeight="1">
      <c r="B15440" s="121" t="s">
        <v>2141</v>
      </c>
      <c r="C15440" s="118" t="s">
        <v>2</v>
      </c>
      <c r="D15440" s="119" t="s">
        <v>182</v>
      </c>
      <c r="E15440" s="243" t="s">
        <v>1966</v>
      </c>
      <c r="F15440" s="151"/>
    </row>
    <row r="15441" spans="2:6" s="116" customFormat="1" ht="15.75" customHeight="1">
      <c r="B15441" s="121" t="s">
        <v>2141</v>
      </c>
      <c r="C15441" s="118" t="s">
        <v>322</v>
      </c>
      <c r="D15441" s="119" t="s">
        <v>1893</v>
      </c>
      <c r="E15441" s="243" t="s">
        <v>1966</v>
      </c>
      <c r="F15441" s="151"/>
    </row>
    <row r="15442" spans="2:6" s="116" customFormat="1" ht="15.75" customHeight="1">
      <c r="B15442" s="121" t="s">
        <v>2141</v>
      </c>
      <c r="C15442" s="118" t="s">
        <v>40</v>
      </c>
      <c r="D15442" s="119" t="s">
        <v>180</v>
      </c>
      <c r="E15442" s="243" t="s">
        <v>1966</v>
      </c>
      <c r="F15442" s="151"/>
    </row>
    <row r="15443" spans="2:6" s="116" customFormat="1" ht="15.75" customHeight="1">
      <c r="B15443" s="121" t="s">
        <v>2141</v>
      </c>
      <c r="C15443" s="118" t="s">
        <v>40</v>
      </c>
      <c r="D15443" s="119" t="s">
        <v>180</v>
      </c>
      <c r="E15443" s="243" t="s">
        <v>1966</v>
      </c>
      <c r="F15443" s="151"/>
    </row>
    <row r="15444" spans="2:6" s="116" customFormat="1" ht="15.75" customHeight="1">
      <c r="B15444" s="121" t="s">
        <v>2141</v>
      </c>
      <c r="C15444" s="118" t="s">
        <v>40</v>
      </c>
      <c r="D15444" s="119" t="s">
        <v>180</v>
      </c>
      <c r="E15444" s="243" t="s">
        <v>1966</v>
      </c>
      <c r="F15444" s="151"/>
    </row>
    <row r="15445" spans="2:6" s="116" customFormat="1" ht="15.75" customHeight="1">
      <c r="B15445" s="121" t="s">
        <v>2141</v>
      </c>
      <c r="C15445" s="118" t="s">
        <v>2</v>
      </c>
      <c r="D15445" s="119" t="s">
        <v>105</v>
      </c>
      <c r="E15445" s="243" t="s">
        <v>1966</v>
      </c>
      <c r="F15445" s="151"/>
    </row>
    <row r="15446" spans="2:6" s="116" customFormat="1" ht="15.75" customHeight="1">
      <c r="B15446" s="121" t="s">
        <v>2141</v>
      </c>
      <c r="C15446" s="118" t="s">
        <v>2</v>
      </c>
      <c r="D15446" s="119" t="s">
        <v>182</v>
      </c>
      <c r="E15446" s="243" t="s">
        <v>1966</v>
      </c>
      <c r="F15446" s="151"/>
    </row>
    <row r="15447" spans="2:6" s="116" customFormat="1" ht="15.75" customHeight="1">
      <c r="B15447" s="121" t="s">
        <v>2141</v>
      </c>
      <c r="C15447" s="118" t="s">
        <v>40</v>
      </c>
      <c r="D15447" s="119" t="s">
        <v>43</v>
      </c>
      <c r="E15447" s="243" t="s">
        <v>1966</v>
      </c>
      <c r="F15447" s="151"/>
    </row>
    <row r="15448" spans="2:6" s="116" customFormat="1" ht="15.75" customHeight="1">
      <c r="B15448" s="121" t="s">
        <v>2141</v>
      </c>
      <c r="C15448" s="118" t="s">
        <v>956</v>
      </c>
      <c r="D15448" s="119" t="s">
        <v>1821</v>
      </c>
      <c r="E15448" s="243" t="s">
        <v>1966</v>
      </c>
      <c r="F15448" s="151"/>
    </row>
    <row r="15449" spans="2:6" s="116" customFormat="1" ht="15.75" customHeight="1">
      <c r="B15449" s="121" t="s">
        <v>2141</v>
      </c>
      <c r="C15449" s="118" t="s">
        <v>392</v>
      </c>
      <c r="D15449" s="119" t="s">
        <v>1115</v>
      </c>
      <c r="E15449" s="243" t="s">
        <v>1966</v>
      </c>
      <c r="F15449" s="151"/>
    </row>
    <row r="15450" spans="2:6" s="116" customFormat="1" ht="15.75" customHeight="1">
      <c r="B15450" s="121" t="s">
        <v>2141</v>
      </c>
      <c r="C15450" s="118" t="s">
        <v>40</v>
      </c>
      <c r="D15450" s="119" t="s">
        <v>180</v>
      </c>
      <c r="E15450" s="243" t="s">
        <v>1966</v>
      </c>
      <c r="F15450" s="151"/>
    </row>
    <row r="15451" spans="2:6" s="116" customFormat="1" ht="15.75" customHeight="1">
      <c r="B15451" s="121" t="s">
        <v>2141</v>
      </c>
      <c r="C15451" s="118" t="s">
        <v>40</v>
      </c>
      <c r="D15451" s="119" t="s">
        <v>180</v>
      </c>
      <c r="E15451" s="243" t="s">
        <v>1966</v>
      </c>
      <c r="F15451" s="151"/>
    </row>
    <row r="15452" spans="2:6" s="116" customFormat="1" ht="15.75" customHeight="1">
      <c r="B15452" s="121" t="s">
        <v>2141</v>
      </c>
      <c r="C15452" s="118" t="s">
        <v>392</v>
      </c>
      <c r="D15452" s="119" t="s">
        <v>1115</v>
      </c>
      <c r="E15452" s="243" t="s">
        <v>1966</v>
      </c>
      <c r="F15452" s="151"/>
    </row>
    <row r="15453" spans="2:6" s="116" customFormat="1" ht="15.75" customHeight="1">
      <c r="B15453" s="121" t="s">
        <v>2142</v>
      </c>
      <c r="C15453" s="118" t="s">
        <v>40</v>
      </c>
      <c r="D15453" s="119" t="s">
        <v>1346</v>
      </c>
      <c r="E15453" s="243" t="s">
        <v>1953</v>
      </c>
      <c r="F15453" s="151"/>
    </row>
    <row r="15454" spans="2:6" s="116" customFormat="1" ht="15.75" customHeight="1">
      <c r="B15454" s="121" t="s">
        <v>2142</v>
      </c>
      <c r="C15454" s="118" t="s">
        <v>40</v>
      </c>
      <c r="D15454" s="119" t="s">
        <v>2143</v>
      </c>
      <c r="E15454" s="243" t="s">
        <v>1953</v>
      </c>
      <c r="F15454" s="151"/>
    </row>
    <row r="15455" spans="2:6" s="116" customFormat="1" ht="15.75" customHeight="1">
      <c r="B15455" s="121" t="s">
        <v>2142</v>
      </c>
      <c r="C15455" s="118" t="s">
        <v>392</v>
      </c>
      <c r="D15455" s="119" t="s">
        <v>2063</v>
      </c>
      <c r="E15455" s="243" t="s">
        <v>1953</v>
      </c>
      <c r="F15455" s="151"/>
    </row>
    <row r="15456" spans="2:6" s="116" customFormat="1" ht="15.75" customHeight="1">
      <c r="B15456" s="121" t="s">
        <v>2142</v>
      </c>
      <c r="C15456" s="118" t="s">
        <v>392</v>
      </c>
      <c r="D15456" s="119" t="s">
        <v>2063</v>
      </c>
      <c r="E15456" s="243" t="s">
        <v>1953</v>
      </c>
      <c r="F15456" s="151"/>
    </row>
    <row r="15457" spans="2:6" s="116" customFormat="1" ht="15.75" customHeight="1">
      <c r="B15457" s="121" t="s">
        <v>2142</v>
      </c>
      <c r="C15457" s="118" t="s">
        <v>40</v>
      </c>
      <c r="D15457" s="119" t="s">
        <v>1236</v>
      </c>
      <c r="E15457" s="243" t="s">
        <v>1953</v>
      </c>
      <c r="F15457" s="151"/>
    </row>
    <row r="15458" spans="2:6" s="116" customFormat="1" ht="15.75" customHeight="1">
      <c r="B15458" s="121" t="s">
        <v>2142</v>
      </c>
      <c r="C15458" s="118" t="s">
        <v>40</v>
      </c>
      <c r="D15458" s="119" t="s">
        <v>43</v>
      </c>
      <c r="E15458" s="243" t="s">
        <v>1953</v>
      </c>
      <c r="F15458" s="151"/>
    </row>
    <row r="15459" spans="2:6" s="116" customFormat="1" ht="15.75" customHeight="1">
      <c r="B15459" s="121" t="s">
        <v>2142</v>
      </c>
      <c r="C15459" s="118" t="s">
        <v>40</v>
      </c>
      <c r="D15459" s="119" t="s">
        <v>180</v>
      </c>
      <c r="E15459" s="243" t="s">
        <v>1953</v>
      </c>
      <c r="F15459" s="151"/>
    </row>
    <row r="15460" spans="2:6" s="116" customFormat="1" ht="15.75" customHeight="1">
      <c r="B15460" s="121" t="s">
        <v>2142</v>
      </c>
      <c r="C15460" s="118" t="s">
        <v>2</v>
      </c>
      <c r="D15460" s="119" t="s">
        <v>182</v>
      </c>
      <c r="E15460" s="243" t="s">
        <v>1953</v>
      </c>
      <c r="F15460" s="151"/>
    </row>
    <row r="15461" spans="2:6" s="116" customFormat="1" ht="15.75" customHeight="1">
      <c r="B15461" s="121" t="s">
        <v>2142</v>
      </c>
      <c r="C15461" s="118" t="s">
        <v>28</v>
      </c>
      <c r="D15461" s="119" t="s">
        <v>173</v>
      </c>
      <c r="E15461" s="243" t="s">
        <v>1953</v>
      </c>
      <c r="F15461" s="151"/>
    </row>
    <row r="15462" spans="2:6" s="116" customFormat="1" ht="15.75" customHeight="1">
      <c r="B15462" s="121" t="s">
        <v>2142</v>
      </c>
      <c r="C15462" s="118" t="s">
        <v>28</v>
      </c>
      <c r="D15462" s="119" t="s">
        <v>850</v>
      </c>
      <c r="E15462" s="243" t="s">
        <v>1953</v>
      </c>
      <c r="F15462" s="151"/>
    </row>
    <row r="15463" spans="2:6" s="116" customFormat="1" ht="15.75" customHeight="1">
      <c r="B15463" s="121" t="s">
        <v>2142</v>
      </c>
      <c r="C15463" s="118" t="s">
        <v>40</v>
      </c>
      <c r="D15463" s="119" t="s">
        <v>180</v>
      </c>
      <c r="E15463" s="243" t="s">
        <v>1953</v>
      </c>
      <c r="F15463" s="151"/>
    </row>
    <row r="15464" spans="2:6" s="116" customFormat="1" ht="15.75" customHeight="1">
      <c r="B15464" s="121" t="s">
        <v>2142</v>
      </c>
      <c r="C15464" s="118" t="s">
        <v>40</v>
      </c>
      <c r="D15464" s="119" t="s">
        <v>180</v>
      </c>
      <c r="E15464" s="243" t="s">
        <v>1953</v>
      </c>
      <c r="F15464" s="151"/>
    </row>
    <row r="15465" spans="2:6" s="116" customFormat="1" ht="15.75" customHeight="1">
      <c r="B15465" s="121" t="s">
        <v>2142</v>
      </c>
      <c r="C15465" s="118" t="s">
        <v>184</v>
      </c>
      <c r="D15465" s="119" t="s">
        <v>2551</v>
      </c>
      <c r="E15465" s="243" t="s">
        <v>1953</v>
      </c>
      <c r="F15465" s="151"/>
    </row>
    <row r="15466" spans="2:6" s="116" customFormat="1" ht="15.75" customHeight="1">
      <c r="B15466" s="121" t="s">
        <v>2142</v>
      </c>
      <c r="C15466" s="118" t="s">
        <v>40</v>
      </c>
      <c r="D15466" s="119" t="s">
        <v>1236</v>
      </c>
      <c r="E15466" s="243" t="s">
        <v>1953</v>
      </c>
      <c r="F15466" s="151"/>
    </row>
    <row r="15467" spans="2:6" s="116" customFormat="1" ht="15.75" customHeight="1">
      <c r="B15467" s="121" t="s">
        <v>2142</v>
      </c>
      <c r="C15467" s="118" t="s">
        <v>40</v>
      </c>
      <c r="D15467" s="119" t="s">
        <v>180</v>
      </c>
      <c r="E15467" s="243" t="s">
        <v>1953</v>
      </c>
      <c r="F15467" s="151"/>
    </row>
    <row r="15468" spans="2:6" s="116" customFormat="1" ht="15.75" customHeight="1">
      <c r="B15468" s="121" t="s">
        <v>2142</v>
      </c>
      <c r="C15468" s="118" t="s">
        <v>28</v>
      </c>
      <c r="D15468" s="119" t="s">
        <v>107</v>
      </c>
      <c r="E15468" s="243" t="s">
        <v>1953</v>
      </c>
      <c r="F15468" s="151"/>
    </row>
    <row r="15469" spans="2:6" s="116" customFormat="1" ht="15.75" customHeight="1">
      <c r="B15469" s="121" t="s">
        <v>2142</v>
      </c>
      <c r="C15469" s="118" t="s">
        <v>2</v>
      </c>
      <c r="D15469" s="119" t="s">
        <v>105</v>
      </c>
      <c r="E15469" s="243" t="s">
        <v>1966</v>
      </c>
      <c r="F15469" s="151"/>
    </row>
    <row r="15470" spans="2:6" s="116" customFormat="1" ht="15.75" customHeight="1">
      <c r="B15470" s="121" t="s">
        <v>2142</v>
      </c>
      <c r="C15470" s="118" t="s">
        <v>2</v>
      </c>
      <c r="D15470" s="119" t="s">
        <v>105</v>
      </c>
      <c r="E15470" s="243" t="s">
        <v>1966</v>
      </c>
      <c r="F15470" s="151"/>
    </row>
    <row r="15471" spans="2:6" s="116" customFormat="1" ht="15.75" customHeight="1">
      <c r="B15471" s="121" t="s">
        <v>2142</v>
      </c>
      <c r="C15471" s="118" t="s">
        <v>66</v>
      </c>
      <c r="D15471" s="119" t="s">
        <v>1791</v>
      </c>
      <c r="E15471" s="243" t="s">
        <v>1966</v>
      </c>
      <c r="F15471" s="151"/>
    </row>
    <row r="15472" spans="2:6" s="116" customFormat="1" ht="15.75" customHeight="1">
      <c r="B15472" s="121" t="s">
        <v>2142</v>
      </c>
      <c r="C15472" s="118" t="s">
        <v>40</v>
      </c>
      <c r="D15472" s="119" t="s">
        <v>180</v>
      </c>
      <c r="E15472" s="243" t="s">
        <v>1966</v>
      </c>
      <c r="F15472" s="151"/>
    </row>
    <row r="15473" spans="2:6" s="116" customFormat="1" ht="15.75" customHeight="1">
      <c r="B15473" s="121" t="s">
        <v>2142</v>
      </c>
      <c r="C15473" s="118" t="s">
        <v>40</v>
      </c>
      <c r="D15473" s="119" t="s">
        <v>180</v>
      </c>
      <c r="E15473" s="243" t="s">
        <v>1966</v>
      </c>
      <c r="F15473" s="151"/>
    </row>
    <row r="15474" spans="2:6" s="116" customFormat="1" ht="15.75" customHeight="1">
      <c r="B15474" s="121" t="s">
        <v>2142</v>
      </c>
      <c r="C15474" s="118" t="s">
        <v>40</v>
      </c>
      <c r="D15474" s="119" t="s">
        <v>1359</v>
      </c>
      <c r="E15474" s="243" t="s">
        <v>1966</v>
      </c>
      <c r="F15474" s="151"/>
    </row>
    <row r="15475" spans="2:6" s="116" customFormat="1" ht="15.75" customHeight="1">
      <c r="B15475" s="121" t="s">
        <v>2142</v>
      </c>
      <c r="C15475" s="118" t="s">
        <v>40</v>
      </c>
      <c r="D15475" s="119" t="s">
        <v>180</v>
      </c>
      <c r="E15475" s="243" t="s">
        <v>1966</v>
      </c>
      <c r="F15475" s="151"/>
    </row>
    <row r="15476" spans="2:6" s="116" customFormat="1" ht="15.75" customHeight="1">
      <c r="B15476" s="121" t="s">
        <v>2142</v>
      </c>
      <c r="C15476" s="118" t="s">
        <v>40</v>
      </c>
      <c r="D15476" s="119" t="s">
        <v>180</v>
      </c>
      <c r="E15476" s="243" t="s">
        <v>1966</v>
      </c>
      <c r="F15476" s="151"/>
    </row>
    <row r="15477" spans="2:6" s="116" customFormat="1" ht="15.75" customHeight="1">
      <c r="B15477" s="121" t="s">
        <v>2142</v>
      </c>
      <c r="C15477" s="118" t="s">
        <v>66</v>
      </c>
      <c r="D15477" s="119" t="s">
        <v>2144</v>
      </c>
      <c r="E15477" s="243" t="s">
        <v>1966</v>
      </c>
      <c r="F15477" s="151"/>
    </row>
    <row r="15478" spans="2:6" s="116" customFormat="1" ht="15.75" customHeight="1">
      <c r="B15478" s="121" t="s">
        <v>2142</v>
      </c>
      <c r="C15478" s="118" t="s">
        <v>322</v>
      </c>
      <c r="D15478" s="119" t="s">
        <v>1799</v>
      </c>
      <c r="E15478" s="243" t="s">
        <v>1966</v>
      </c>
      <c r="F15478" s="151"/>
    </row>
    <row r="15479" spans="2:6" s="116" customFormat="1" ht="15.75" customHeight="1">
      <c r="B15479" s="121" t="s">
        <v>2142</v>
      </c>
      <c r="C15479" s="118" t="s">
        <v>40</v>
      </c>
      <c r="D15479" s="119" t="s">
        <v>180</v>
      </c>
      <c r="E15479" s="243" t="s">
        <v>1966</v>
      </c>
      <c r="F15479" s="151"/>
    </row>
    <row r="15480" spans="2:6" s="116" customFormat="1" ht="15.75" customHeight="1">
      <c r="B15480" s="121" t="s">
        <v>2142</v>
      </c>
      <c r="C15480" s="118" t="s">
        <v>184</v>
      </c>
      <c r="D15480" s="119" t="s">
        <v>2546</v>
      </c>
      <c r="E15480" s="243" t="s">
        <v>1966</v>
      </c>
      <c r="F15480" s="151"/>
    </row>
    <row r="15481" spans="2:6" s="116" customFormat="1" ht="15.75" customHeight="1">
      <c r="B15481" s="121" t="s">
        <v>2142</v>
      </c>
      <c r="C15481" s="118" t="s">
        <v>184</v>
      </c>
      <c r="D15481" s="119" t="s">
        <v>2145</v>
      </c>
      <c r="E15481" s="243" t="s">
        <v>1966</v>
      </c>
      <c r="F15481" s="151"/>
    </row>
    <row r="15482" spans="2:6" s="116" customFormat="1" ht="15.75" customHeight="1">
      <c r="B15482" s="121" t="s">
        <v>2142</v>
      </c>
      <c r="C15482" s="118" t="s">
        <v>392</v>
      </c>
      <c r="D15482" s="119" t="s">
        <v>1115</v>
      </c>
      <c r="E15482" s="243" t="s">
        <v>1966</v>
      </c>
      <c r="F15482" s="151"/>
    </row>
    <row r="15483" spans="2:6" s="116" customFormat="1" ht="15.75" customHeight="1">
      <c r="B15483" s="121" t="s">
        <v>2142</v>
      </c>
      <c r="C15483" s="118" t="s">
        <v>184</v>
      </c>
      <c r="D15483" s="119" t="s">
        <v>2546</v>
      </c>
      <c r="E15483" s="243" t="s">
        <v>1966</v>
      </c>
      <c r="F15483" s="151"/>
    </row>
    <row r="15484" spans="2:6" s="116" customFormat="1" ht="15.75" customHeight="1">
      <c r="B15484" s="121" t="s">
        <v>2142</v>
      </c>
      <c r="C15484" s="118" t="s">
        <v>184</v>
      </c>
      <c r="D15484" s="119" t="s">
        <v>2544</v>
      </c>
      <c r="E15484" s="243" t="s">
        <v>1966</v>
      </c>
      <c r="F15484" s="151"/>
    </row>
    <row r="15485" spans="2:6" s="116" customFormat="1" ht="15.75" customHeight="1">
      <c r="B15485" s="121" t="s">
        <v>2146</v>
      </c>
      <c r="C15485" s="118" t="s">
        <v>40</v>
      </c>
      <c r="D15485" s="119" t="s">
        <v>43</v>
      </c>
      <c r="E15485" s="243" t="s">
        <v>2103</v>
      </c>
      <c r="F15485" s="151"/>
    </row>
    <row r="15486" spans="2:6" s="116" customFormat="1" ht="15.75" customHeight="1">
      <c r="B15486" s="121" t="s">
        <v>2146</v>
      </c>
      <c r="C15486" s="118" t="s">
        <v>40</v>
      </c>
      <c r="D15486" s="119" t="s">
        <v>1236</v>
      </c>
      <c r="E15486" s="243" t="s">
        <v>1986</v>
      </c>
      <c r="F15486" s="151"/>
    </row>
    <row r="15487" spans="2:6" s="116" customFormat="1" ht="15.75" customHeight="1">
      <c r="B15487" s="121" t="s">
        <v>2146</v>
      </c>
      <c r="C15487" s="118" t="s">
        <v>40</v>
      </c>
      <c r="D15487" s="119" t="s">
        <v>1236</v>
      </c>
      <c r="E15487" s="243" t="s">
        <v>1986</v>
      </c>
      <c r="F15487" s="151"/>
    </row>
    <row r="15488" spans="2:6" s="116" customFormat="1" ht="15.75" customHeight="1">
      <c r="B15488" s="121" t="s">
        <v>2146</v>
      </c>
      <c r="C15488" s="118" t="s">
        <v>40</v>
      </c>
      <c r="D15488" s="119" t="s">
        <v>1236</v>
      </c>
      <c r="E15488" s="243" t="s">
        <v>1986</v>
      </c>
      <c r="F15488" s="151"/>
    </row>
    <row r="15489" spans="2:6" s="116" customFormat="1" ht="15.75" customHeight="1">
      <c r="B15489" s="121" t="s">
        <v>2146</v>
      </c>
      <c r="C15489" s="118" t="s">
        <v>40</v>
      </c>
      <c r="D15489" s="119" t="s">
        <v>1236</v>
      </c>
      <c r="E15489" s="243" t="s">
        <v>1986</v>
      </c>
      <c r="F15489" s="151"/>
    </row>
    <row r="15490" spans="2:6" s="116" customFormat="1" ht="15.75" customHeight="1">
      <c r="B15490" s="121" t="s">
        <v>2146</v>
      </c>
      <c r="C15490" s="118" t="s">
        <v>40</v>
      </c>
      <c r="D15490" s="119" t="s">
        <v>1346</v>
      </c>
      <c r="E15490" s="243" t="s">
        <v>1986</v>
      </c>
      <c r="F15490" s="151"/>
    </row>
    <row r="15491" spans="2:6" s="116" customFormat="1" ht="15.75" customHeight="1">
      <c r="B15491" s="121" t="s">
        <v>2146</v>
      </c>
      <c r="C15491" s="118" t="s">
        <v>28</v>
      </c>
      <c r="D15491" s="119" t="s">
        <v>107</v>
      </c>
      <c r="E15491" s="243" t="s">
        <v>1986</v>
      </c>
      <c r="F15491" s="151"/>
    </row>
    <row r="15492" spans="2:6" s="116" customFormat="1" ht="15.75" customHeight="1">
      <c r="B15492" s="121" t="s">
        <v>2146</v>
      </c>
      <c r="C15492" s="118" t="s">
        <v>392</v>
      </c>
      <c r="D15492" s="119" t="s">
        <v>2063</v>
      </c>
      <c r="E15492" s="243" t="s">
        <v>1986</v>
      </c>
      <c r="F15492" s="151"/>
    </row>
    <row r="15493" spans="2:6" s="116" customFormat="1" ht="15.75" customHeight="1">
      <c r="B15493" s="121" t="s">
        <v>2146</v>
      </c>
      <c r="C15493" s="118" t="s">
        <v>28</v>
      </c>
      <c r="D15493" s="119" t="s">
        <v>107</v>
      </c>
      <c r="E15493" s="243" t="s">
        <v>1986</v>
      </c>
      <c r="F15493" s="151"/>
    </row>
    <row r="15494" spans="2:6" s="116" customFormat="1" ht="15.75" customHeight="1">
      <c r="B15494" s="121" t="s">
        <v>2146</v>
      </c>
      <c r="C15494" s="118" t="s">
        <v>28</v>
      </c>
      <c r="D15494" s="119" t="s">
        <v>107</v>
      </c>
      <c r="E15494" s="243" t="s">
        <v>1986</v>
      </c>
      <c r="F15494" s="151"/>
    </row>
    <row r="15495" spans="2:6" s="116" customFormat="1" ht="15.75" customHeight="1">
      <c r="B15495" s="121" t="s">
        <v>2146</v>
      </c>
      <c r="C15495" s="118" t="s">
        <v>40</v>
      </c>
      <c r="D15495" s="119" t="s">
        <v>1402</v>
      </c>
      <c r="E15495" s="243" t="s">
        <v>1986</v>
      </c>
      <c r="F15495" s="151"/>
    </row>
    <row r="15496" spans="2:6" s="116" customFormat="1" ht="15.75" customHeight="1">
      <c r="B15496" s="121" t="s">
        <v>2146</v>
      </c>
      <c r="C15496" s="118" t="s">
        <v>322</v>
      </c>
      <c r="D15496" s="119" t="s">
        <v>1796</v>
      </c>
      <c r="E15496" s="243" t="s">
        <v>1986</v>
      </c>
      <c r="F15496" s="151"/>
    </row>
    <row r="15497" spans="2:6" s="116" customFormat="1" ht="15.75" customHeight="1">
      <c r="B15497" s="121" t="s">
        <v>2146</v>
      </c>
      <c r="C15497" s="118" t="s">
        <v>322</v>
      </c>
      <c r="D15497" s="119" t="s">
        <v>1796</v>
      </c>
      <c r="E15497" s="243" t="s">
        <v>1986</v>
      </c>
      <c r="F15497" s="151"/>
    </row>
    <row r="15498" spans="2:6" s="116" customFormat="1" ht="15.75" customHeight="1">
      <c r="B15498" s="121" t="s">
        <v>2147</v>
      </c>
      <c r="C15498" s="118" t="s">
        <v>28</v>
      </c>
      <c r="D15498" s="119" t="s">
        <v>1270</v>
      </c>
      <c r="E15498" s="243" t="s">
        <v>1953</v>
      </c>
      <c r="F15498" s="151"/>
    </row>
    <row r="15499" spans="2:6" s="116" customFormat="1" ht="15.75" customHeight="1">
      <c r="B15499" s="121" t="s">
        <v>2147</v>
      </c>
      <c r="C15499" s="118" t="s">
        <v>40</v>
      </c>
      <c r="D15499" s="119" t="s">
        <v>43</v>
      </c>
      <c r="E15499" s="243" t="s">
        <v>1953</v>
      </c>
      <c r="F15499" s="151"/>
    </row>
    <row r="15500" spans="2:6" s="116" customFormat="1" ht="15.75" customHeight="1">
      <c r="B15500" s="121" t="s">
        <v>2147</v>
      </c>
      <c r="C15500" s="118" t="s">
        <v>322</v>
      </c>
      <c r="D15500" s="119" t="s">
        <v>2014</v>
      </c>
      <c r="E15500" s="243" t="s">
        <v>1953</v>
      </c>
      <c r="F15500" s="151"/>
    </row>
    <row r="15501" spans="2:6" s="116" customFormat="1" ht="15.75" customHeight="1">
      <c r="B15501" s="121" t="s">
        <v>2147</v>
      </c>
      <c r="C15501" s="118" t="s">
        <v>322</v>
      </c>
      <c r="D15501" s="119" t="s">
        <v>1796</v>
      </c>
      <c r="E15501" s="243" t="s">
        <v>1600</v>
      </c>
      <c r="F15501" s="151"/>
    </row>
    <row r="15502" spans="2:6" s="116" customFormat="1" ht="15.75" customHeight="1">
      <c r="B15502" s="121" t="s">
        <v>2147</v>
      </c>
      <c r="C15502" s="118" t="s">
        <v>40</v>
      </c>
      <c r="D15502" s="119" t="s">
        <v>180</v>
      </c>
      <c r="E15502" s="243" t="s">
        <v>1600</v>
      </c>
      <c r="F15502" s="151"/>
    </row>
    <row r="15503" spans="2:6" s="116" customFormat="1" ht="15.75" customHeight="1">
      <c r="B15503" s="121" t="s">
        <v>2147</v>
      </c>
      <c r="C15503" s="118" t="s">
        <v>184</v>
      </c>
      <c r="D15503" s="119" t="s">
        <v>2544</v>
      </c>
      <c r="E15503" s="243" t="s">
        <v>1600</v>
      </c>
      <c r="F15503" s="151"/>
    </row>
    <row r="15504" spans="2:6" s="116" customFormat="1" ht="15.75" customHeight="1">
      <c r="B15504" s="121" t="s">
        <v>2147</v>
      </c>
      <c r="C15504" s="118" t="s">
        <v>392</v>
      </c>
      <c r="D15504" s="119" t="s">
        <v>1115</v>
      </c>
      <c r="E15504" s="243" t="s">
        <v>1600</v>
      </c>
      <c r="F15504" s="151"/>
    </row>
    <row r="15505" spans="2:6" s="116" customFormat="1" ht="15.75" customHeight="1">
      <c r="B15505" s="121" t="s">
        <v>2147</v>
      </c>
      <c r="C15505" s="118" t="s">
        <v>40</v>
      </c>
      <c r="D15505" s="119" t="s">
        <v>180</v>
      </c>
      <c r="E15505" s="243" t="s">
        <v>1953</v>
      </c>
      <c r="F15505" s="151"/>
    </row>
    <row r="15506" spans="2:6" s="116" customFormat="1" ht="15.75" customHeight="1">
      <c r="B15506" s="121" t="s">
        <v>2147</v>
      </c>
      <c r="C15506" s="118" t="s">
        <v>40</v>
      </c>
      <c r="D15506" s="119" t="s">
        <v>1236</v>
      </c>
      <c r="E15506" s="243" t="s">
        <v>1953</v>
      </c>
      <c r="F15506" s="151"/>
    </row>
    <row r="15507" spans="2:6" s="116" customFormat="1" ht="15.75" customHeight="1">
      <c r="B15507" s="121" t="s">
        <v>2147</v>
      </c>
      <c r="C15507" s="118" t="s">
        <v>40</v>
      </c>
      <c r="D15507" s="119" t="s">
        <v>180</v>
      </c>
      <c r="E15507" s="243" t="s">
        <v>1953</v>
      </c>
      <c r="F15507" s="151"/>
    </row>
    <row r="15508" spans="2:6" s="116" customFormat="1" ht="15.75" customHeight="1">
      <c r="B15508" s="121" t="s">
        <v>2147</v>
      </c>
      <c r="C15508" s="118" t="s">
        <v>2</v>
      </c>
      <c r="D15508" s="119" t="s">
        <v>182</v>
      </c>
      <c r="E15508" s="243" t="s">
        <v>1953</v>
      </c>
      <c r="F15508" s="151"/>
    </row>
    <row r="15509" spans="2:6" s="116" customFormat="1" ht="15.75" customHeight="1">
      <c r="B15509" s="121" t="s">
        <v>2147</v>
      </c>
      <c r="C15509" s="118" t="s">
        <v>40</v>
      </c>
      <c r="D15509" s="119" t="s">
        <v>43</v>
      </c>
      <c r="E15509" s="243" t="s">
        <v>1953</v>
      </c>
      <c r="F15509" s="151"/>
    </row>
    <row r="15510" spans="2:6" s="116" customFormat="1" ht="15.75" customHeight="1">
      <c r="B15510" s="121" t="s">
        <v>2147</v>
      </c>
      <c r="C15510" s="118" t="s">
        <v>40</v>
      </c>
      <c r="D15510" s="119" t="s">
        <v>1521</v>
      </c>
      <c r="E15510" s="243" t="s">
        <v>1953</v>
      </c>
      <c r="F15510" s="151"/>
    </row>
    <row r="15511" spans="2:6" s="116" customFormat="1" ht="15.75" customHeight="1">
      <c r="B15511" s="121" t="s">
        <v>2147</v>
      </c>
      <c r="C15511" s="118" t="s">
        <v>40</v>
      </c>
      <c r="D15511" s="119" t="s">
        <v>1521</v>
      </c>
      <c r="E15511" s="243" t="s">
        <v>1953</v>
      </c>
      <c r="F15511" s="151"/>
    </row>
    <row r="15512" spans="2:6" s="116" customFormat="1" ht="15.75" customHeight="1">
      <c r="B15512" s="121" t="s">
        <v>2147</v>
      </c>
      <c r="C15512" s="118" t="s">
        <v>40</v>
      </c>
      <c r="D15512" s="119" t="s">
        <v>43</v>
      </c>
      <c r="E15512" s="243" t="s">
        <v>1953</v>
      </c>
      <c r="F15512" s="151"/>
    </row>
    <row r="15513" spans="2:6" s="116" customFormat="1" ht="15.75" customHeight="1">
      <c r="B15513" s="276" t="s">
        <v>2148</v>
      </c>
      <c r="C15513" s="118" t="s">
        <v>2</v>
      </c>
      <c r="D15513" s="119" t="s">
        <v>105</v>
      </c>
      <c r="E15513" s="243" t="s">
        <v>1971</v>
      </c>
      <c r="F15513" s="151"/>
    </row>
    <row r="15514" spans="2:6" s="116" customFormat="1" ht="15.75" customHeight="1">
      <c r="B15514" s="276" t="s">
        <v>2148</v>
      </c>
      <c r="C15514" s="118" t="s">
        <v>40</v>
      </c>
      <c r="D15514" s="119" t="s">
        <v>1371</v>
      </c>
      <c r="E15514" s="243" t="s">
        <v>1971</v>
      </c>
      <c r="F15514" s="151"/>
    </row>
    <row r="15515" spans="2:6" s="116" customFormat="1" ht="15.75" customHeight="1">
      <c r="B15515" s="276" t="s">
        <v>2148</v>
      </c>
      <c r="C15515" s="118" t="s">
        <v>66</v>
      </c>
      <c r="D15515" s="119" t="s">
        <v>1791</v>
      </c>
      <c r="E15515" s="243" t="s">
        <v>1971</v>
      </c>
      <c r="F15515" s="151"/>
    </row>
    <row r="15516" spans="2:6" s="116" customFormat="1" ht="15.75" customHeight="1">
      <c r="B15516" s="276" t="s">
        <v>2148</v>
      </c>
      <c r="C15516" s="118" t="s">
        <v>28</v>
      </c>
      <c r="D15516" s="119" t="s">
        <v>173</v>
      </c>
      <c r="E15516" s="243" t="s">
        <v>1971</v>
      </c>
      <c r="F15516" s="151"/>
    </row>
    <row r="15517" spans="2:6" s="116" customFormat="1" ht="15.75" customHeight="1">
      <c r="B15517" s="276" t="s">
        <v>2148</v>
      </c>
      <c r="C15517" s="118" t="s">
        <v>956</v>
      </c>
      <c r="D15517" s="119" t="s">
        <v>1821</v>
      </c>
      <c r="E15517" s="243" t="s">
        <v>1971</v>
      </c>
      <c r="F15517" s="151"/>
    </row>
    <row r="15518" spans="2:6" s="116" customFormat="1" ht="15.75" customHeight="1">
      <c r="B15518" s="276" t="s">
        <v>2148</v>
      </c>
      <c r="C15518" s="118" t="s">
        <v>322</v>
      </c>
      <c r="D15518" s="119" t="s">
        <v>2001</v>
      </c>
      <c r="E15518" s="243" t="s">
        <v>1971</v>
      </c>
      <c r="F15518" s="151"/>
    </row>
    <row r="15519" spans="2:6" s="116" customFormat="1" ht="15.75" customHeight="1">
      <c r="B15519" s="276" t="s">
        <v>2148</v>
      </c>
      <c r="C15519" s="118" t="s">
        <v>40</v>
      </c>
      <c r="D15519" s="119" t="s">
        <v>180</v>
      </c>
      <c r="E15519" s="243" t="s">
        <v>1971</v>
      </c>
      <c r="F15519" s="151"/>
    </row>
    <row r="15520" spans="2:6" s="116" customFormat="1" ht="15.75" customHeight="1">
      <c r="B15520" s="276" t="s">
        <v>2148</v>
      </c>
      <c r="C15520" s="118" t="s">
        <v>40</v>
      </c>
      <c r="D15520" s="119" t="s">
        <v>180</v>
      </c>
      <c r="E15520" s="243" t="s">
        <v>1971</v>
      </c>
      <c r="F15520" s="151"/>
    </row>
    <row r="15521" spans="2:6" s="116" customFormat="1" ht="15.75" customHeight="1">
      <c r="B15521" s="276" t="s">
        <v>2148</v>
      </c>
      <c r="C15521" s="118" t="s">
        <v>322</v>
      </c>
      <c r="D15521" s="119" t="s">
        <v>2001</v>
      </c>
      <c r="E15521" s="243" t="s">
        <v>1971</v>
      </c>
      <c r="F15521" s="151"/>
    </row>
    <row r="15522" spans="2:6" s="116" customFormat="1" ht="15.75" customHeight="1">
      <c r="B15522" s="276" t="s">
        <v>2148</v>
      </c>
      <c r="C15522" s="118" t="s">
        <v>2</v>
      </c>
      <c r="D15522" s="119" t="s">
        <v>105</v>
      </c>
      <c r="E15522" s="243" t="s">
        <v>1971</v>
      </c>
      <c r="F15522" s="151"/>
    </row>
    <row r="15523" spans="2:6" s="116" customFormat="1" ht="15.75" customHeight="1">
      <c r="B15523" s="276" t="s">
        <v>2148</v>
      </c>
      <c r="C15523" s="118" t="s">
        <v>40</v>
      </c>
      <c r="D15523" s="119" t="s">
        <v>180</v>
      </c>
      <c r="E15523" s="243" t="s">
        <v>1971</v>
      </c>
      <c r="F15523" s="151"/>
    </row>
    <row r="15524" spans="2:6" s="116" customFormat="1" ht="15.75" customHeight="1">
      <c r="B15524" s="276" t="s">
        <v>2148</v>
      </c>
      <c r="C15524" s="118" t="s">
        <v>40</v>
      </c>
      <c r="D15524" s="119" t="s">
        <v>180</v>
      </c>
      <c r="E15524" s="243" t="s">
        <v>1971</v>
      </c>
      <c r="F15524" s="151"/>
    </row>
    <row r="15525" spans="2:6" s="116" customFormat="1" ht="15.75" customHeight="1">
      <c r="B15525" s="276" t="s">
        <v>2148</v>
      </c>
      <c r="C15525" s="118" t="s">
        <v>2</v>
      </c>
      <c r="D15525" s="119" t="s">
        <v>182</v>
      </c>
      <c r="E15525" s="243" t="s">
        <v>1971</v>
      </c>
      <c r="F15525" s="151"/>
    </row>
    <row r="15526" spans="2:6" s="116" customFormat="1" ht="15.75" customHeight="1">
      <c r="B15526" s="121" t="s">
        <v>2149</v>
      </c>
      <c r="C15526" s="118" t="s">
        <v>28</v>
      </c>
      <c r="D15526" s="119" t="s">
        <v>850</v>
      </c>
      <c r="E15526" s="243" t="s">
        <v>1953</v>
      </c>
      <c r="F15526" s="151"/>
    </row>
    <row r="15527" spans="2:6" s="116" customFormat="1" ht="15.75" customHeight="1">
      <c r="B15527" s="121" t="s">
        <v>2149</v>
      </c>
      <c r="C15527" s="118" t="s">
        <v>40</v>
      </c>
      <c r="D15527" s="119" t="s">
        <v>1236</v>
      </c>
      <c r="E15527" s="243" t="s">
        <v>1953</v>
      </c>
      <c r="F15527" s="151"/>
    </row>
    <row r="15528" spans="2:6" s="116" customFormat="1" ht="15.75" customHeight="1">
      <c r="B15528" s="121" t="s">
        <v>2149</v>
      </c>
      <c r="C15528" s="118" t="s">
        <v>322</v>
      </c>
      <c r="D15528" s="119" t="s">
        <v>1796</v>
      </c>
      <c r="E15528" s="243" t="s">
        <v>1953</v>
      </c>
      <c r="F15528" s="151"/>
    </row>
    <row r="15529" spans="2:6" s="116" customFormat="1" ht="15.75" customHeight="1">
      <c r="B15529" s="121" t="s">
        <v>2149</v>
      </c>
      <c r="C15529" s="118" t="s">
        <v>322</v>
      </c>
      <c r="D15529" s="119" t="s">
        <v>1796</v>
      </c>
      <c r="E15529" s="243" t="s">
        <v>1953</v>
      </c>
      <c r="F15529" s="151"/>
    </row>
    <row r="15530" spans="2:6" s="116" customFormat="1" ht="15.75" customHeight="1">
      <c r="B15530" s="121" t="s">
        <v>2149</v>
      </c>
      <c r="C15530" s="118" t="s">
        <v>40</v>
      </c>
      <c r="D15530" s="119" t="s">
        <v>180</v>
      </c>
      <c r="E15530" s="243" t="s">
        <v>1953</v>
      </c>
      <c r="F15530" s="151"/>
    </row>
    <row r="15531" spans="2:6" s="116" customFormat="1" ht="15.75" customHeight="1">
      <c r="B15531" s="121" t="s">
        <v>2149</v>
      </c>
      <c r="C15531" s="118" t="s">
        <v>2</v>
      </c>
      <c r="D15531" s="119" t="s">
        <v>182</v>
      </c>
      <c r="E15531" s="243" t="s">
        <v>1953</v>
      </c>
      <c r="F15531" s="151"/>
    </row>
    <row r="15532" spans="2:6" s="116" customFormat="1" ht="15.75" customHeight="1">
      <c r="B15532" s="121" t="s">
        <v>2149</v>
      </c>
      <c r="C15532" s="118" t="s">
        <v>28</v>
      </c>
      <c r="D15532" s="119" t="s">
        <v>1270</v>
      </c>
      <c r="E15532" s="243" t="s">
        <v>1953</v>
      </c>
      <c r="F15532" s="151"/>
    </row>
    <row r="15533" spans="2:6" s="116" customFormat="1" ht="15.75" customHeight="1">
      <c r="B15533" s="121" t="s">
        <v>2149</v>
      </c>
      <c r="C15533" s="118" t="s">
        <v>28</v>
      </c>
      <c r="D15533" s="119" t="s">
        <v>114</v>
      </c>
      <c r="E15533" s="243" t="s">
        <v>1953</v>
      </c>
      <c r="F15533" s="151"/>
    </row>
    <row r="15534" spans="2:6" s="116" customFormat="1" ht="15.75" customHeight="1">
      <c r="B15534" s="121" t="s">
        <v>2149</v>
      </c>
      <c r="C15534" s="118" t="s">
        <v>28</v>
      </c>
      <c r="D15534" s="119" t="s">
        <v>107</v>
      </c>
      <c r="E15534" s="243" t="s">
        <v>1953</v>
      </c>
      <c r="F15534" s="151"/>
    </row>
    <row r="15535" spans="2:6" s="116" customFormat="1" ht="15.75" customHeight="1">
      <c r="B15535" s="121" t="s">
        <v>2149</v>
      </c>
      <c r="C15535" s="118" t="s">
        <v>40</v>
      </c>
      <c r="D15535" s="119" t="s">
        <v>43</v>
      </c>
      <c r="E15535" s="243" t="s">
        <v>1953</v>
      </c>
      <c r="F15535" s="151"/>
    </row>
    <row r="15536" spans="2:6" s="116" customFormat="1" ht="15.75" customHeight="1">
      <c r="B15536" s="121" t="s">
        <v>2149</v>
      </c>
      <c r="C15536" s="118" t="s">
        <v>40</v>
      </c>
      <c r="D15536" s="119" t="s">
        <v>43</v>
      </c>
      <c r="E15536" s="243" t="s">
        <v>1953</v>
      </c>
      <c r="F15536" s="151"/>
    </row>
    <row r="15537" spans="2:6" s="116" customFormat="1" ht="15.75" customHeight="1">
      <c r="B15537" s="121" t="s">
        <v>2149</v>
      </c>
      <c r="C15537" s="118" t="s">
        <v>28</v>
      </c>
      <c r="D15537" s="119" t="s">
        <v>549</v>
      </c>
      <c r="E15537" s="243" t="s">
        <v>1953</v>
      </c>
      <c r="F15537" s="151"/>
    </row>
    <row r="15538" spans="2:6" s="116" customFormat="1" ht="15.75" customHeight="1">
      <c r="B15538" s="121" t="s">
        <v>2149</v>
      </c>
      <c r="C15538" s="118" t="s">
        <v>28</v>
      </c>
      <c r="D15538" s="119" t="s">
        <v>850</v>
      </c>
      <c r="E15538" s="243" t="s">
        <v>1953</v>
      </c>
      <c r="F15538" s="151"/>
    </row>
    <row r="15539" spans="2:6" s="116" customFormat="1" ht="15.75" customHeight="1">
      <c r="B15539" s="121" t="s">
        <v>2149</v>
      </c>
      <c r="C15539" s="118" t="s">
        <v>40</v>
      </c>
      <c r="D15539" s="119" t="s">
        <v>180</v>
      </c>
      <c r="E15539" s="243" t="s">
        <v>1953</v>
      </c>
      <c r="F15539" s="151"/>
    </row>
    <row r="15540" spans="2:6" s="116" customFormat="1" ht="15.75" customHeight="1">
      <c r="B15540" s="121" t="s">
        <v>2149</v>
      </c>
      <c r="C15540" s="118" t="s">
        <v>40</v>
      </c>
      <c r="D15540" s="119" t="s">
        <v>43</v>
      </c>
      <c r="E15540" s="243" t="s">
        <v>1953</v>
      </c>
      <c r="F15540" s="151"/>
    </row>
    <row r="15541" spans="2:6" s="116" customFormat="1" ht="15.75" customHeight="1">
      <c r="B15541" s="276" t="s">
        <v>2150</v>
      </c>
      <c r="C15541" s="118" t="s">
        <v>322</v>
      </c>
      <c r="D15541" s="119" t="s">
        <v>1893</v>
      </c>
      <c r="E15541" s="243" t="s">
        <v>2095</v>
      </c>
      <c r="F15541" s="151"/>
    </row>
    <row r="15542" spans="2:6" s="116" customFormat="1" ht="15.75" customHeight="1">
      <c r="B15542" s="276" t="s">
        <v>2150</v>
      </c>
      <c r="C15542" s="118" t="s">
        <v>956</v>
      </c>
      <c r="D15542" s="119" t="s">
        <v>1821</v>
      </c>
      <c r="E15542" s="243" t="s">
        <v>2095</v>
      </c>
      <c r="F15542" s="151"/>
    </row>
    <row r="15543" spans="2:6" s="116" customFormat="1" ht="15.75" customHeight="1">
      <c r="B15543" s="276" t="s">
        <v>2150</v>
      </c>
      <c r="C15543" s="118" t="s">
        <v>2</v>
      </c>
      <c r="D15543" s="119" t="s">
        <v>182</v>
      </c>
      <c r="E15543" s="243" t="s">
        <v>2095</v>
      </c>
      <c r="F15543" s="151"/>
    </row>
    <row r="15544" spans="2:6" s="116" customFormat="1" ht="15.75" customHeight="1">
      <c r="B15544" s="276" t="s">
        <v>2150</v>
      </c>
      <c r="C15544" s="118" t="s">
        <v>2</v>
      </c>
      <c r="D15544" s="119" t="s">
        <v>105</v>
      </c>
      <c r="E15544" s="243" t="s">
        <v>2095</v>
      </c>
      <c r="F15544" s="151"/>
    </row>
    <row r="15545" spans="2:6" s="116" customFormat="1" ht="15.75" customHeight="1">
      <c r="B15545" s="276" t="s">
        <v>2150</v>
      </c>
      <c r="C15545" s="118" t="s">
        <v>28</v>
      </c>
      <c r="D15545" s="119" t="s">
        <v>173</v>
      </c>
      <c r="E15545" s="243" t="s">
        <v>2095</v>
      </c>
      <c r="F15545" s="151"/>
    </row>
    <row r="15546" spans="2:6" s="116" customFormat="1" ht="15.75" customHeight="1">
      <c r="B15546" s="276" t="s">
        <v>2150</v>
      </c>
      <c r="C15546" s="118" t="s">
        <v>2</v>
      </c>
      <c r="D15546" s="119" t="s">
        <v>2112</v>
      </c>
      <c r="E15546" s="243" t="s">
        <v>2095</v>
      </c>
      <c r="F15546" s="151"/>
    </row>
    <row r="15547" spans="2:6" s="116" customFormat="1" ht="15.75" customHeight="1">
      <c r="B15547" s="276" t="s">
        <v>2150</v>
      </c>
      <c r="C15547" s="118" t="s">
        <v>40</v>
      </c>
      <c r="D15547" s="119" t="s">
        <v>43</v>
      </c>
      <c r="E15547" s="243" t="s">
        <v>2095</v>
      </c>
      <c r="F15547" s="151"/>
    </row>
    <row r="15548" spans="2:6" s="116" customFormat="1" ht="15.75" customHeight="1">
      <c r="B15548" s="276" t="s">
        <v>2150</v>
      </c>
      <c r="C15548" s="118" t="s">
        <v>40</v>
      </c>
      <c r="D15548" s="119" t="s">
        <v>180</v>
      </c>
      <c r="E15548" s="243" t="s">
        <v>2095</v>
      </c>
      <c r="F15548" s="151"/>
    </row>
    <row r="15549" spans="2:6" s="116" customFormat="1" ht="15.75" customHeight="1">
      <c r="B15549" s="276" t="s">
        <v>2150</v>
      </c>
      <c r="C15549" s="118" t="s">
        <v>40</v>
      </c>
      <c r="D15549" s="119" t="s">
        <v>180</v>
      </c>
      <c r="E15549" s="243" t="s">
        <v>2095</v>
      </c>
      <c r="F15549" s="151"/>
    </row>
    <row r="15550" spans="2:6" s="116" customFormat="1" ht="15.75" customHeight="1">
      <c r="B15550" s="276" t="s">
        <v>2150</v>
      </c>
      <c r="C15550" s="118" t="s">
        <v>66</v>
      </c>
      <c r="D15550" s="119" t="s">
        <v>1791</v>
      </c>
      <c r="E15550" s="243" t="s">
        <v>2095</v>
      </c>
      <c r="F15550" s="151"/>
    </row>
    <row r="15551" spans="2:6" s="116" customFormat="1" ht="15.75" customHeight="1">
      <c r="B15551" s="276" t="s">
        <v>2150</v>
      </c>
      <c r="C15551" s="118" t="s">
        <v>40</v>
      </c>
      <c r="D15551" s="119" t="s">
        <v>180</v>
      </c>
      <c r="E15551" s="243" t="s">
        <v>2095</v>
      </c>
      <c r="F15551" s="151"/>
    </row>
    <row r="15552" spans="2:6" s="116" customFormat="1" ht="15.75" customHeight="1">
      <c r="B15552" s="276" t="s">
        <v>2150</v>
      </c>
      <c r="C15552" s="118" t="s">
        <v>40</v>
      </c>
      <c r="D15552" s="119" t="s">
        <v>180</v>
      </c>
      <c r="E15552" s="243" t="s">
        <v>2095</v>
      </c>
      <c r="F15552" s="151"/>
    </row>
    <row r="15553" spans="2:6" s="116" customFormat="1" ht="15.75" customHeight="1">
      <c r="B15553" s="121" t="s">
        <v>2151</v>
      </c>
      <c r="C15553" s="118" t="s">
        <v>40</v>
      </c>
      <c r="D15553" s="119" t="s">
        <v>43</v>
      </c>
      <c r="E15553" s="243" t="s">
        <v>1953</v>
      </c>
      <c r="F15553" s="151"/>
    </row>
    <row r="15554" spans="2:6" s="116" customFormat="1" ht="15.75" customHeight="1">
      <c r="B15554" s="121" t="s">
        <v>2151</v>
      </c>
      <c r="C15554" s="118" t="s">
        <v>28</v>
      </c>
      <c r="D15554" s="119" t="s">
        <v>850</v>
      </c>
      <c r="E15554" s="243" t="s">
        <v>1953</v>
      </c>
      <c r="F15554" s="151"/>
    </row>
    <row r="15555" spans="2:6" s="116" customFormat="1" ht="15.75" customHeight="1">
      <c r="B15555" s="121" t="s">
        <v>2151</v>
      </c>
      <c r="C15555" s="118" t="s">
        <v>2585</v>
      </c>
      <c r="D15555" s="119" t="s">
        <v>2063</v>
      </c>
      <c r="E15555" s="243" t="s">
        <v>1953</v>
      </c>
      <c r="F15555" s="151"/>
    </row>
    <row r="15556" spans="2:6" s="116" customFormat="1" ht="15.75" customHeight="1">
      <c r="B15556" s="121" t="s">
        <v>2151</v>
      </c>
      <c r="C15556" s="118" t="s">
        <v>40</v>
      </c>
      <c r="D15556" s="119" t="s">
        <v>1236</v>
      </c>
      <c r="E15556" s="243" t="s">
        <v>1953</v>
      </c>
      <c r="F15556" s="151"/>
    </row>
    <row r="15557" spans="2:6" s="116" customFormat="1" ht="15.75" customHeight="1">
      <c r="B15557" s="121" t="s">
        <v>2151</v>
      </c>
      <c r="C15557" s="118" t="s">
        <v>40</v>
      </c>
      <c r="D15557" s="119" t="s">
        <v>180</v>
      </c>
      <c r="E15557" s="243" t="s">
        <v>1953</v>
      </c>
      <c r="F15557" s="151"/>
    </row>
    <row r="15558" spans="2:6" s="116" customFormat="1" ht="15.75" customHeight="1">
      <c r="B15558" s="121" t="s">
        <v>2151</v>
      </c>
      <c r="C15558" s="118" t="s">
        <v>28</v>
      </c>
      <c r="D15558" s="119" t="s">
        <v>850</v>
      </c>
      <c r="E15558" s="243" t="s">
        <v>1953</v>
      </c>
      <c r="F15558" s="151"/>
    </row>
    <row r="15559" spans="2:6" s="116" customFormat="1" ht="15.75" customHeight="1">
      <c r="B15559" s="121" t="s">
        <v>2151</v>
      </c>
      <c r="C15559" s="118" t="s">
        <v>40</v>
      </c>
      <c r="D15559" s="119" t="s">
        <v>43</v>
      </c>
      <c r="E15559" s="243" t="s">
        <v>1953</v>
      </c>
      <c r="F15559" s="151"/>
    </row>
    <row r="15560" spans="2:6" s="116" customFormat="1" ht="15.75" customHeight="1">
      <c r="B15560" s="121" t="s">
        <v>2151</v>
      </c>
      <c r="C15560" s="118" t="s">
        <v>28</v>
      </c>
      <c r="D15560" s="119" t="s">
        <v>850</v>
      </c>
      <c r="E15560" s="243" t="s">
        <v>1953</v>
      </c>
      <c r="F15560" s="151"/>
    </row>
    <row r="15561" spans="2:6" s="116" customFormat="1" ht="15.75" customHeight="1">
      <c r="B15561" s="121" t="s">
        <v>2151</v>
      </c>
      <c r="C15561" s="118" t="s">
        <v>184</v>
      </c>
      <c r="D15561" s="119" t="s">
        <v>2545</v>
      </c>
      <c r="E15561" s="243" t="s">
        <v>1953</v>
      </c>
      <c r="F15561" s="151"/>
    </row>
    <row r="15562" spans="2:6" s="116" customFormat="1" ht="15.75" customHeight="1">
      <c r="B15562" s="121" t="s">
        <v>2151</v>
      </c>
      <c r="C15562" s="118" t="s">
        <v>184</v>
      </c>
      <c r="D15562" s="119" t="s">
        <v>2546</v>
      </c>
      <c r="E15562" s="243" t="s">
        <v>1953</v>
      </c>
      <c r="F15562" s="151"/>
    </row>
    <row r="15563" spans="2:6" s="116" customFormat="1" ht="15.75" customHeight="1">
      <c r="B15563" s="121" t="s">
        <v>2151</v>
      </c>
      <c r="C15563" s="118" t="s">
        <v>28</v>
      </c>
      <c r="D15563" s="119" t="s">
        <v>850</v>
      </c>
      <c r="E15563" s="243" t="s">
        <v>1953</v>
      </c>
      <c r="F15563" s="151"/>
    </row>
    <row r="15564" spans="2:6" s="116" customFormat="1" ht="15.75" customHeight="1">
      <c r="B15564" s="121" t="s">
        <v>2151</v>
      </c>
      <c r="C15564" s="118" t="s">
        <v>40</v>
      </c>
      <c r="D15564" s="119" t="s">
        <v>1236</v>
      </c>
      <c r="E15564" s="243" t="s">
        <v>1953</v>
      </c>
      <c r="F15564" s="151"/>
    </row>
    <row r="15565" spans="2:6" s="116" customFormat="1" ht="15.75" customHeight="1">
      <c r="B15565" s="121" t="s">
        <v>2151</v>
      </c>
      <c r="C15565" s="118" t="s">
        <v>2</v>
      </c>
      <c r="D15565" s="119" t="s">
        <v>182</v>
      </c>
      <c r="E15565" s="243" t="s">
        <v>1953</v>
      </c>
      <c r="F15565" s="151"/>
    </row>
    <row r="15566" spans="2:6" s="116" customFormat="1" ht="15.75" customHeight="1">
      <c r="B15566" s="121" t="s">
        <v>2151</v>
      </c>
      <c r="C15566" s="118" t="s">
        <v>2</v>
      </c>
      <c r="D15566" s="119" t="s">
        <v>182</v>
      </c>
      <c r="E15566" s="243" t="s">
        <v>1953</v>
      </c>
      <c r="F15566" s="151"/>
    </row>
    <row r="15567" spans="2:6" s="116" customFormat="1" ht="15.75" customHeight="1">
      <c r="B15567" s="121" t="s">
        <v>2152</v>
      </c>
      <c r="C15567" s="118" t="s">
        <v>322</v>
      </c>
      <c r="D15567" s="119" t="s">
        <v>1799</v>
      </c>
      <c r="E15567" s="243" t="s">
        <v>1971</v>
      </c>
      <c r="F15567" s="151"/>
    </row>
    <row r="15568" spans="2:6" s="116" customFormat="1" ht="15.75" customHeight="1">
      <c r="B15568" s="121" t="s">
        <v>2152</v>
      </c>
      <c r="C15568" s="118" t="s">
        <v>66</v>
      </c>
      <c r="D15568" s="119" t="s">
        <v>1791</v>
      </c>
      <c r="E15568" s="243" t="s">
        <v>1971</v>
      </c>
      <c r="F15568" s="151"/>
    </row>
    <row r="15569" spans="2:6" s="116" customFormat="1" ht="15.75" customHeight="1">
      <c r="B15569" s="121" t="s">
        <v>2152</v>
      </c>
      <c r="C15569" s="118" t="s">
        <v>40</v>
      </c>
      <c r="D15569" s="119" t="s">
        <v>180</v>
      </c>
      <c r="E15569" s="243" t="s">
        <v>1971</v>
      </c>
      <c r="F15569" s="151"/>
    </row>
    <row r="15570" spans="2:6" s="116" customFormat="1" ht="15.75" customHeight="1">
      <c r="B15570" s="121" t="s">
        <v>2152</v>
      </c>
      <c r="C15570" s="118" t="s">
        <v>40</v>
      </c>
      <c r="D15570" s="119" t="s">
        <v>180</v>
      </c>
      <c r="E15570" s="243" t="s">
        <v>1971</v>
      </c>
      <c r="F15570" s="151"/>
    </row>
    <row r="15571" spans="2:6" s="116" customFormat="1" ht="15.75" customHeight="1">
      <c r="B15571" s="121" t="s">
        <v>2152</v>
      </c>
      <c r="C15571" s="118" t="s">
        <v>40</v>
      </c>
      <c r="D15571" s="119" t="s">
        <v>1359</v>
      </c>
      <c r="E15571" s="243" t="s">
        <v>1971</v>
      </c>
      <c r="F15571" s="151"/>
    </row>
    <row r="15572" spans="2:6" s="116" customFormat="1" ht="15.75" customHeight="1">
      <c r="B15572" s="121" t="s">
        <v>2152</v>
      </c>
      <c r="C15572" s="118" t="s">
        <v>322</v>
      </c>
      <c r="D15572" s="119" t="s">
        <v>2001</v>
      </c>
      <c r="E15572" s="243" t="s">
        <v>1971</v>
      </c>
      <c r="F15572" s="151"/>
    </row>
    <row r="15573" spans="2:6" s="116" customFormat="1" ht="15.75" customHeight="1">
      <c r="B15573" s="121" t="s">
        <v>2152</v>
      </c>
      <c r="C15573" s="118" t="s">
        <v>28</v>
      </c>
      <c r="D15573" s="119" t="s">
        <v>107</v>
      </c>
      <c r="E15573" s="243" t="s">
        <v>1971</v>
      </c>
      <c r="F15573" s="151"/>
    </row>
    <row r="15574" spans="2:6" s="116" customFormat="1" ht="15.75" customHeight="1">
      <c r="B15574" s="121" t="s">
        <v>2152</v>
      </c>
      <c r="C15574" s="118" t="s">
        <v>184</v>
      </c>
      <c r="D15574" s="119" t="s">
        <v>2544</v>
      </c>
      <c r="E15574" s="243" t="s">
        <v>1971</v>
      </c>
      <c r="F15574" s="151"/>
    </row>
    <row r="15575" spans="2:6" s="116" customFormat="1" ht="15.75" customHeight="1">
      <c r="B15575" s="121" t="s">
        <v>2152</v>
      </c>
      <c r="C15575" s="118" t="s">
        <v>40</v>
      </c>
      <c r="D15575" s="119" t="s">
        <v>180</v>
      </c>
      <c r="E15575" s="243" t="s">
        <v>1971</v>
      </c>
      <c r="F15575" s="151"/>
    </row>
    <row r="15576" spans="2:6" s="116" customFormat="1" ht="15.75" customHeight="1">
      <c r="B15576" s="121" t="s">
        <v>2152</v>
      </c>
      <c r="C15576" s="118" t="s">
        <v>40</v>
      </c>
      <c r="D15576" s="119" t="s">
        <v>180</v>
      </c>
      <c r="E15576" s="243" t="s">
        <v>1971</v>
      </c>
      <c r="F15576" s="151"/>
    </row>
    <row r="15577" spans="2:6" s="116" customFormat="1" ht="15.75" customHeight="1">
      <c r="B15577" s="121" t="s">
        <v>2152</v>
      </c>
      <c r="C15577" s="118" t="s">
        <v>40</v>
      </c>
      <c r="D15577" s="119" t="s">
        <v>180</v>
      </c>
      <c r="E15577" s="243" t="s">
        <v>1971</v>
      </c>
      <c r="F15577" s="151"/>
    </row>
    <row r="15578" spans="2:6" s="116" customFormat="1" ht="15.75" customHeight="1">
      <c r="B15578" s="121" t="s">
        <v>2152</v>
      </c>
      <c r="C15578" s="118" t="s">
        <v>184</v>
      </c>
      <c r="D15578" s="119" t="s">
        <v>2546</v>
      </c>
      <c r="E15578" s="243" t="s">
        <v>1971</v>
      </c>
      <c r="F15578" s="151"/>
    </row>
    <row r="15579" spans="2:6" s="116" customFormat="1" ht="15.75" customHeight="1">
      <c r="B15579" s="121" t="s">
        <v>2153</v>
      </c>
      <c r="C15579" s="118" t="s">
        <v>40</v>
      </c>
      <c r="D15579" s="119" t="s">
        <v>180</v>
      </c>
      <c r="E15579" s="243" t="s">
        <v>1953</v>
      </c>
      <c r="F15579" s="151"/>
    </row>
    <row r="15580" spans="2:6" s="116" customFormat="1" ht="15.75" customHeight="1">
      <c r="B15580" s="121" t="s">
        <v>2153</v>
      </c>
      <c r="C15580" s="118" t="s">
        <v>40</v>
      </c>
      <c r="D15580" s="119" t="s">
        <v>180</v>
      </c>
      <c r="E15580" s="243" t="s">
        <v>1953</v>
      </c>
      <c r="F15580" s="151"/>
    </row>
    <row r="15581" spans="2:6" s="116" customFormat="1" ht="15.75" customHeight="1">
      <c r="B15581" s="121" t="s">
        <v>2153</v>
      </c>
      <c r="C15581" s="118" t="s">
        <v>40</v>
      </c>
      <c r="D15581" s="119" t="s">
        <v>1521</v>
      </c>
      <c r="E15581" s="243" t="s">
        <v>1953</v>
      </c>
      <c r="F15581" s="151"/>
    </row>
    <row r="15582" spans="2:6" s="116" customFormat="1" ht="15.75" customHeight="1">
      <c r="B15582" s="121" t="s">
        <v>2153</v>
      </c>
      <c r="C15582" s="118" t="s">
        <v>40</v>
      </c>
      <c r="D15582" s="119" t="s">
        <v>1521</v>
      </c>
      <c r="E15582" s="243" t="s">
        <v>1953</v>
      </c>
      <c r="F15582" s="151"/>
    </row>
    <row r="15583" spans="2:6" s="116" customFormat="1" ht="15.75" customHeight="1">
      <c r="B15583" s="121" t="s">
        <v>2153</v>
      </c>
      <c r="C15583" s="118" t="s">
        <v>40</v>
      </c>
      <c r="D15583" s="119" t="s">
        <v>1521</v>
      </c>
      <c r="E15583" s="243" t="s">
        <v>1953</v>
      </c>
      <c r="F15583" s="151"/>
    </row>
    <row r="15584" spans="2:6" s="116" customFormat="1" ht="15.75" customHeight="1">
      <c r="B15584" s="121" t="s">
        <v>2153</v>
      </c>
      <c r="C15584" s="118" t="s">
        <v>2</v>
      </c>
      <c r="D15584" s="119" t="s">
        <v>182</v>
      </c>
      <c r="E15584" s="243" t="s">
        <v>1953</v>
      </c>
      <c r="F15584" s="151"/>
    </row>
    <row r="15585" spans="2:6" s="116" customFormat="1" ht="15.75" customHeight="1">
      <c r="B15585" s="121" t="s">
        <v>2153</v>
      </c>
      <c r="C15585" s="118" t="s">
        <v>2</v>
      </c>
      <c r="D15585" s="119" t="s">
        <v>182</v>
      </c>
      <c r="E15585" s="243" t="s">
        <v>1953</v>
      </c>
      <c r="F15585" s="151"/>
    </row>
    <row r="15586" spans="2:6" s="116" customFormat="1" ht="15.75" customHeight="1">
      <c r="B15586" s="121" t="s">
        <v>2153</v>
      </c>
      <c r="C15586" s="118" t="s">
        <v>184</v>
      </c>
      <c r="D15586" s="119" t="s">
        <v>184</v>
      </c>
      <c r="E15586" s="243" t="s">
        <v>1953</v>
      </c>
      <c r="F15586" s="151"/>
    </row>
    <row r="15587" spans="2:6" s="116" customFormat="1" ht="15.75" customHeight="1">
      <c r="B15587" s="121" t="s">
        <v>2153</v>
      </c>
      <c r="C15587" s="118" t="s">
        <v>28</v>
      </c>
      <c r="D15587" s="119" t="s">
        <v>850</v>
      </c>
      <c r="E15587" s="243" t="s">
        <v>1953</v>
      </c>
      <c r="F15587" s="151"/>
    </row>
    <row r="15588" spans="2:6" s="116" customFormat="1" ht="15.75" customHeight="1">
      <c r="B15588" s="121" t="s">
        <v>2153</v>
      </c>
      <c r="C15588" s="118" t="s">
        <v>40</v>
      </c>
      <c r="D15588" s="119" t="s">
        <v>43</v>
      </c>
      <c r="E15588" s="243" t="s">
        <v>1953</v>
      </c>
      <c r="F15588" s="151"/>
    </row>
    <row r="15589" spans="2:6" s="116" customFormat="1" ht="15.75" customHeight="1">
      <c r="B15589" s="121" t="s">
        <v>2153</v>
      </c>
      <c r="C15589" s="118" t="s">
        <v>40</v>
      </c>
      <c r="D15589" s="119" t="s">
        <v>1236</v>
      </c>
      <c r="E15589" s="243" t="s">
        <v>1953</v>
      </c>
      <c r="F15589" s="151"/>
    </row>
    <row r="15590" spans="2:6" s="116" customFormat="1" ht="15.75" customHeight="1">
      <c r="B15590" s="121" t="s">
        <v>2153</v>
      </c>
      <c r="C15590" s="118" t="s">
        <v>40</v>
      </c>
      <c r="D15590" s="119" t="s">
        <v>43</v>
      </c>
      <c r="E15590" s="243" t="s">
        <v>1953</v>
      </c>
      <c r="F15590" s="151"/>
    </row>
    <row r="15591" spans="2:6" s="116" customFormat="1" ht="15.75" customHeight="1">
      <c r="B15591" s="121" t="s">
        <v>2153</v>
      </c>
      <c r="C15591" s="118" t="s">
        <v>40</v>
      </c>
      <c r="D15591" s="119" t="s">
        <v>43</v>
      </c>
      <c r="E15591" s="243" t="s">
        <v>1953</v>
      </c>
      <c r="F15591" s="151"/>
    </row>
    <row r="15592" spans="2:6" s="116" customFormat="1" ht="15.75" customHeight="1">
      <c r="B15592" s="121" t="s">
        <v>2153</v>
      </c>
      <c r="C15592" s="118" t="s">
        <v>2</v>
      </c>
      <c r="D15592" s="119" t="s">
        <v>182</v>
      </c>
      <c r="E15592" s="243" t="s">
        <v>1953</v>
      </c>
      <c r="F15592" s="151"/>
    </row>
    <row r="15593" spans="2:6" s="116" customFormat="1" ht="15.75" customHeight="1">
      <c r="B15593" s="121" t="s">
        <v>2153</v>
      </c>
      <c r="C15593" s="118" t="s">
        <v>40</v>
      </c>
      <c r="D15593" s="119" t="s">
        <v>180</v>
      </c>
      <c r="E15593" s="243" t="s">
        <v>1953</v>
      </c>
      <c r="F15593" s="151"/>
    </row>
    <row r="15594" spans="2:6" s="116" customFormat="1" ht="15.75" customHeight="1">
      <c r="B15594" s="276" t="s">
        <v>2154</v>
      </c>
      <c r="C15594" s="118" t="s">
        <v>2</v>
      </c>
      <c r="D15594" s="119" t="s">
        <v>182</v>
      </c>
      <c r="E15594" s="243" t="s">
        <v>1971</v>
      </c>
      <c r="F15594" s="151"/>
    </row>
    <row r="15595" spans="2:6" s="116" customFormat="1" ht="15.75" customHeight="1">
      <c r="B15595" s="276" t="s">
        <v>2154</v>
      </c>
      <c r="C15595" s="118" t="s">
        <v>40</v>
      </c>
      <c r="D15595" s="119" t="s">
        <v>1359</v>
      </c>
      <c r="E15595" s="243" t="s">
        <v>1971</v>
      </c>
      <c r="F15595" s="151"/>
    </row>
    <row r="15596" spans="2:6" s="116" customFormat="1" ht="15.75" customHeight="1">
      <c r="B15596" s="276" t="s">
        <v>2154</v>
      </c>
      <c r="C15596" s="118" t="s">
        <v>28</v>
      </c>
      <c r="D15596" s="119" t="s">
        <v>1984</v>
      </c>
      <c r="E15596" s="243" t="s">
        <v>1971</v>
      </c>
      <c r="F15596" s="151"/>
    </row>
    <row r="15597" spans="2:6" s="116" customFormat="1" ht="15.75" customHeight="1">
      <c r="B15597" s="276" t="s">
        <v>2154</v>
      </c>
      <c r="C15597" s="118" t="s">
        <v>956</v>
      </c>
      <c r="D15597" s="119" t="s">
        <v>1821</v>
      </c>
      <c r="E15597" s="243" t="s">
        <v>1971</v>
      </c>
      <c r="F15597" s="151"/>
    </row>
    <row r="15598" spans="2:6" s="116" customFormat="1" ht="15.75" customHeight="1">
      <c r="B15598" s="276" t="s">
        <v>2154</v>
      </c>
      <c r="C15598" s="118" t="s">
        <v>2</v>
      </c>
      <c r="D15598" s="119" t="s">
        <v>182</v>
      </c>
      <c r="E15598" s="243" t="s">
        <v>1971</v>
      </c>
      <c r="F15598" s="151"/>
    </row>
    <row r="15599" spans="2:6" s="116" customFormat="1" ht="15.75" customHeight="1">
      <c r="B15599" s="276" t="s">
        <v>2154</v>
      </c>
      <c r="C15599" s="118" t="s">
        <v>28</v>
      </c>
      <c r="D15599" s="119" t="s">
        <v>173</v>
      </c>
      <c r="E15599" s="243" t="s">
        <v>1971</v>
      </c>
      <c r="F15599" s="151"/>
    </row>
    <row r="15600" spans="2:6" s="116" customFormat="1" ht="15.75" customHeight="1">
      <c r="B15600" s="276" t="s">
        <v>2154</v>
      </c>
      <c r="C15600" s="118" t="s">
        <v>66</v>
      </c>
      <c r="D15600" s="119" t="s">
        <v>1791</v>
      </c>
      <c r="E15600" s="243" t="s">
        <v>1971</v>
      </c>
      <c r="F15600" s="151"/>
    </row>
    <row r="15601" spans="2:6" s="116" customFormat="1" ht="15.75" customHeight="1">
      <c r="B15601" s="276" t="s">
        <v>2154</v>
      </c>
      <c r="C15601" s="118" t="s">
        <v>28</v>
      </c>
      <c r="D15601" s="119" t="s">
        <v>173</v>
      </c>
      <c r="E15601" s="243" t="s">
        <v>1971</v>
      </c>
      <c r="F15601" s="151"/>
    </row>
    <row r="15602" spans="2:6" s="116" customFormat="1" ht="15.75" customHeight="1">
      <c r="B15602" s="276" t="s">
        <v>2154</v>
      </c>
      <c r="C15602" s="118" t="s">
        <v>66</v>
      </c>
      <c r="D15602" s="119" t="s">
        <v>1791</v>
      </c>
      <c r="E15602" s="243" t="s">
        <v>1971</v>
      </c>
      <c r="F15602" s="151"/>
    </row>
    <row r="15603" spans="2:6" s="116" customFormat="1" ht="15.75" customHeight="1">
      <c r="B15603" s="276" t="s">
        <v>2154</v>
      </c>
      <c r="C15603" s="118" t="s">
        <v>322</v>
      </c>
      <c r="D15603" s="119" t="s">
        <v>2001</v>
      </c>
      <c r="E15603" s="243" t="s">
        <v>1971</v>
      </c>
      <c r="F15603" s="151"/>
    </row>
    <row r="15604" spans="2:6" s="116" customFormat="1" ht="15.75" customHeight="1">
      <c r="B15604" s="276" t="s">
        <v>2154</v>
      </c>
      <c r="C15604" s="118" t="s">
        <v>40</v>
      </c>
      <c r="D15604" s="119" t="s">
        <v>180</v>
      </c>
      <c r="E15604" s="243" t="s">
        <v>1971</v>
      </c>
      <c r="F15604" s="151"/>
    </row>
    <row r="15605" spans="2:6" s="116" customFormat="1" ht="15.75" customHeight="1">
      <c r="B15605" s="276" t="s">
        <v>2154</v>
      </c>
      <c r="C15605" s="118" t="s">
        <v>40</v>
      </c>
      <c r="D15605" s="119" t="s">
        <v>178</v>
      </c>
      <c r="E15605" s="243" t="s">
        <v>1971</v>
      </c>
      <c r="F15605" s="151"/>
    </row>
    <row r="15606" spans="2:6" s="116" customFormat="1" ht="15.75" customHeight="1">
      <c r="B15606" s="276" t="s">
        <v>2154</v>
      </c>
      <c r="C15606" s="118" t="s">
        <v>2026</v>
      </c>
      <c r="D15606" s="119" t="s">
        <v>2027</v>
      </c>
      <c r="E15606" s="243" t="s">
        <v>1971</v>
      </c>
      <c r="F15606" s="151"/>
    </row>
    <row r="15607" spans="2:6" s="116" customFormat="1" ht="15.75" customHeight="1">
      <c r="B15607" s="276" t="s">
        <v>2155</v>
      </c>
      <c r="C15607" s="118" t="s">
        <v>40</v>
      </c>
      <c r="D15607" s="119" t="s">
        <v>178</v>
      </c>
      <c r="E15607" s="243" t="s">
        <v>2091</v>
      </c>
      <c r="F15607" s="151"/>
    </row>
    <row r="15608" spans="2:6" s="116" customFormat="1" ht="15.75" customHeight="1">
      <c r="B15608" s="276" t="s">
        <v>2155</v>
      </c>
      <c r="C15608" s="118" t="s">
        <v>184</v>
      </c>
      <c r="D15608" s="119" t="s">
        <v>2546</v>
      </c>
      <c r="E15608" s="243" t="s">
        <v>2091</v>
      </c>
      <c r="F15608" s="151"/>
    </row>
    <row r="15609" spans="2:6" s="116" customFormat="1" ht="15.75" customHeight="1">
      <c r="B15609" s="276" t="s">
        <v>2155</v>
      </c>
      <c r="C15609" s="118" t="s">
        <v>40</v>
      </c>
      <c r="D15609" s="119" t="s">
        <v>180</v>
      </c>
      <c r="E15609" s="243" t="s">
        <v>2091</v>
      </c>
      <c r="F15609" s="151"/>
    </row>
    <row r="15610" spans="2:6" s="116" customFormat="1" ht="15.75" customHeight="1">
      <c r="B15610" s="276" t="s">
        <v>2155</v>
      </c>
      <c r="C15610" s="118" t="s">
        <v>2156</v>
      </c>
      <c r="D15610" s="119" t="s">
        <v>2157</v>
      </c>
      <c r="E15610" s="243" t="s">
        <v>2091</v>
      </c>
      <c r="F15610" s="151"/>
    </row>
    <row r="15611" spans="2:6" s="116" customFormat="1" ht="15.75" customHeight="1">
      <c r="B15611" s="276" t="s">
        <v>2155</v>
      </c>
      <c r="C15611" s="118" t="s">
        <v>1999</v>
      </c>
      <c r="D15611" s="119" t="s">
        <v>2001</v>
      </c>
      <c r="E15611" s="243" t="s">
        <v>2091</v>
      </c>
      <c r="F15611" s="151"/>
    </row>
    <row r="15612" spans="2:6" s="116" customFormat="1" ht="15.75" customHeight="1">
      <c r="B15612" s="276" t="s">
        <v>2155</v>
      </c>
      <c r="C15612" s="118" t="s">
        <v>40</v>
      </c>
      <c r="D15612" s="119" t="s">
        <v>178</v>
      </c>
      <c r="E15612" s="243" t="s">
        <v>2091</v>
      </c>
      <c r="F15612" s="151"/>
    </row>
    <row r="15613" spans="2:6" s="116" customFormat="1" ht="15.75" customHeight="1">
      <c r="B15613" s="276" t="s">
        <v>2155</v>
      </c>
      <c r="C15613" s="118" t="s">
        <v>40</v>
      </c>
      <c r="D15613" s="119" t="s">
        <v>180</v>
      </c>
      <c r="E15613" s="243" t="s">
        <v>2091</v>
      </c>
      <c r="F15613" s="151"/>
    </row>
    <row r="15614" spans="2:6" s="116" customFormat="1" ht="15.75" customHeight="1">
      <c r="B15614" s="276" t="s">
        <v>2155</v>
      </c>
      <c r="C15614" s="118" t="s">
        <v>28</v>
      </c>
      <c r="D15614" s="119" t="s">
        <v>173</v>
      </c>
      <c r="E15614" s="243" t="s">
        <v>2091</v>
      </c>
      <c r="F15614" s="151"/>
    </row>
    <row r="15615" spans="2:6" s="116" customFormat="1" ht="15.75" customHeight="1">
      <c r="B15615" s="276" t="s">
        <v>2155</v>
      </c>
      <c r="C15615" s="118" t="s">
        <v>2</v>
      </c>
      <c r="D15615" s="119" t="s">
        <v>105</v>
      </c>
      <c r="E15615" s="243" t="s">
        <v>2091</v>
      </c>
      <c r="F15615" s="151"/>
    </row>
    <row r="15616" spans="2:6" s="116" customFormat="1" ht="15.75" customHeight="1">
      <c r="B15616" s="276" t="s">
        <v>2155</v>
      </c>
      <c r="C15616" s="118" t="s">
        <v>40</v>
      </c>
      <c r="D15616" s="119" t="s">
        <v>180</v>
      </c>
      <c r="E15616" s="243" t="s">
        <v>2091</v>
      </c>
      <c r="F15616" s="151"/>
    </row>
    <row r="15617" spans="2:6" s="116" customFormat="1" ht="15.75" customHeight="1">
      <c r="B15617" s="276" t="s">
        <v>2155</v>
      </c>
      <c r="C15617" s="118" t="s">
        <v>40</v>
      </c>
      <c r="D15617" s="119" t="s">
        <v>2158</v>
      </c>
      <c r="E15617" s="243" t="s">
        <v>2091</v>
      </c>
      <c r="F15617" s="151"/>
    </row>
    <row r="15618" spans="2:6" s="116" customFormat="1" ht="15.75" customHeight="1">
      <c r="B15618" s="276" t="s">
        <v>2155</v>
      </c>
      <c r="C15618" s="118" t="s">
        <v>28</v>
      </c>
      <c r="D15618" s="119" t="s">
        <v>107</v>
      </c>
      <c r="E15618" s="243" t="s">
        <v>2091</v>
      </c>
      <c r="F15618" s="151"/>
    </row>
    <row r="15619" spans="2:6" s="116" customFormat="1" ht="15.75" customHeight="1">
      <c r="B15619" s="276" t="s">
        <v>2155</v>
      </c>
      <c r="C15619" s="118" t="s">
        <v>28</v>
      </c>
      <c r="D15619" s="119" t="s">
        <v>114</v>
      </c>
      <c r="E15619" s="243" t="s">
        <v>2091</v>
      </c>
      <c r="F15619" s="151"/>
    </row>
    <row r="15620" spans="2:6" s="116" customFormat="1" ht="15.75" customHeight="1">
      <c r="B15620" s="276" t="s">
        <v>2155</v>
      </c>
      <c r="C15620" s="118" t="s">
        <v>28</v>
      </c>
      <c r="D15620" s="119" t="s">
        <v>173</v>
      </c>
      <c r="E15620" s="243" t="s">
        <v>2091</v>
      </c>
      <c r="F15620" s="151"/>
    </row>
    <row r="15621" spans="2:6" s="116" customFormat="1" ht="15.75" customHeight="1">
      <c r="B15621" s="276" t="s">
        <v>2155</v>
      </c>
      <c r="C15621" s="118" t="s">
        <v>184</v>
      </c>
      <c r="D15621" s="119" t="s">
        <v>2546</v>
      </c>
      <c r="E15621" s="243" t="s">
        <v>2091</v>
      </c>
      <c r="F15621" s="151"/>
    </row>
    <row r="15622" spans="2:6" s="116" customFormat="1" ht="15.75" customHeight="1">
      <c r="B15622" s="276" t="s">
        <v>2155</v>
      </c>
      <c r="C15622" s="118" t="s">
        <v>28</v>
      </c>
      <c r="D15622" s="119" t="s">
        <v>850</v>
      </c>
      <c r="E15622" s="243" t="s">
        <v>2091</v>
      </c>
      <c r="F15622" s="151"/>
    </row>
    <row r="15623" spans="2:6" s="116" customFormat="1" ht="15.75" customHeight="1">
      <c r="B15623" s="276" t="s">
        <v>2155</v>
      </c>
      <c r="C15623" s="118" t="s">
        <v>28</v>
      </c>
      <c r="D15623" s="119" t="s">
        <v>850</v>
      </c>
      <c r="E15623" s="243" t="s">
        <v>2091</v>
      </c>
      <c r="F15623" s="151"/>
    </row>
    <row r="15624" spans="2:6" s="116" customFormat="1" ht="15.75" customHeight="1">
      <c r="B15624" s="276" t="s">
        <v>2155</v>
      </c>
      <c r="C15624" s="118" t="s">
        <v>40</v>
      </c>
      <c r="D15624" s="119" t="s">
        <v>180</v>
      </c>
      <c r="E15624" s="243" t="s">
        <v>2091</v>
      </c>
      <c r="F15624" s="151"/>
    </row>
    <row r="15625" spans="2:6" s="116" customFormat="1" ht="15.75" customHeight="1">
      <c r="B15625" s="276" t="s">
        <v>2155</v>
      </c>
      <c r="C15625" s="118" t="s">
        <v>28</v>
      </c>
      <c r="D15625" s="119" t="s">
        <v>850</v>
      </c>
      <c r="E15625" s="243" t="s">
        <v>2091</v>
      </c>
      <c r="F15625" s="151"/>
    </row>
    <row r="15626" spans="2:6" s="116" customFormat="1" ht="15.75" customHeight="1">
      <c r="B15626" s="121" t="s">
        <v>2159</v>
      </c>
      <c r="C15626" s="118" t="s">
        <v>40</v>
      </c>
      <c r="D15626" s="119" t="s">
        <v>1521</v>
      </c>
      <c r="E15626" s="243" t="s">
        <v>1953</v>
      </c>
      <c r="F15626" s="151"/>
    </row>
    <row r="15627" spans="2:6" s="116" customFormat="1" ht="15.75" customHeight="1">
      <c r="B15627" s="121" t="s">
        <v>2159</v>
      </c>
      <c r="C15627" s="118" t="s">
        <v>40</v>
      </c>
      <c r="D15627" s="119" t="s">
        <v>1521</v>
      </c>
      <c r="E15627" s="243" t="s">
        <v>1953</v>
      </c>
      <c r="F15627" s="151"/>
    </row>
    <row r="15628" spans="2:6" s="116" customFormat="1" ht="15.75" customHeight="1">
      <c r="B15628" s="121" t="s">
        <v>2159</v>
      </c>
      <c r="C15628" s="118" t="s">
        <v>28</v>
      </c>
      <c r="D15628" s="119" t="s">
        <v>107</v>
      </c>
      <c r="E15628" s="243" t="s">
        <v>1953</v>
      </c>
      <c r="F15628" s="151"/>
    </row>
    <row r="15629" spans="2:6" s="116" customFormat="1" ht="15.75" customHeight="1">
      <c r="B15629" s="121" t="s">
        <v>2159</v>
      </c>
      <c r="C15629" s="118" t="s">
        <v>28</v>
      </c>
      <c r="D15629" s="119" t="s">
        <v>114</v>
      </c>
      <c r="E15629" s="243" t="s">
        <v>1953</v>
      </c>
      <c r="F15629" s="151"/>
    </row>
    <row r="15630" spans="2:6" s="116" customFormat="1" ht="15.75" customHeight="1">
      <c r="B15630" s="121" t="s">
        <v>2159</v>
      </c>
      <c r="C15630" s="118" t="s">
        <v>28</v>
      </c>
      <c r="D15630" s="119" t="s">
        <v>107</v>
      </c>
      <c r="E15630" s="243" t="s">
        <v>1953</v>
      </c>
      <c r="F15630" s="151"/>
    </row>
    <row r="15631" spans="2:6" s="116" customFormat="1" ht="15.75" customHeight="1">
      <c r="B15631" s="121" t="s">
        <v>2159</v>
      </c>
      <c r="C15631" s="118" t="s">
        <v>28</v>
      </c>
      <c r="D15631" s="119" t="s">
        <v>107</v>
      </c>
      <c r="E15631" s="243" t="s">
        <v>1953</v>
      </c>
      <c r="F15631" s="151"/>
    </row>
    <row r="15632" spans="2:6" s="116" customFormat="1" ht="15.75" customHeight="1">
      <c r="B15632" s="121" t="s">
        <v>2159</v>
      </c>
      <c r="C15632" s="118" t="s">
        <v>40</v>
      </c>
      <c r="D15632" s="119" t="s">
        <v>1521</v>
      </c>
      <c r="E15632" s="243" t="s">
        <v>1953</v>
      </c>
      <c r="F15632" s="151"/>
    </row>
    <row r="15633" spans="2:6" s="116" customFormat="1" ht="15.75" customHeight="1">
      <c r="B15633" s="121" t="s">
        <v>2159</v>
      </c>
      <c r="C15633" s="118" t="s">
        <v>155</v>
      </c>
      <c r="D15633" s="119" t="s">
        <v>156</v>
      </c>
      <c r="E15633" s="243" t="s">
        <v>1953</v>
      </c>
      <c r="F15633" s="151"/>
    </row>
    <row r="15634" spans="2:6" s="116" customFormat="1" ht="15.75" customHeight="1">
      <c r="B15634" s="121" t="s">
        <v>2159</v>
      </c>
      <c r="C15634" s="118" t="s">
        <v>184</v>
      </c>
      <c r="D15634" s="119" t="s">
        <v>184</v>
      </c>
      <c r="E15634" s="243" t="s">
        <v>1953</v>
      </c>
      <c r="F15634" s="151"/>
    </row>
    <row r="15635" spans="2:6" s="116" customFormat="1" ht="15.75" customHeight="1">
      <c r="B15635" s="121" t="s">
        <v>2159</v>
      </c>
      <c r="C15635" s="118" t="s">
        <v>2</v>
      </c>
      <c r="D15635" s="119" t="s">
        <v>182</v>
      </c>
      <c r="E15635" s="243" t="s">
        <v>1953</v>
      </c>
      <c r="F15635" s="151"/>
    </row>
    <row r="15636" spans="2:6" s="116" customFormat="1" ht="15.75" customHeight="1">
      <c r="B15636" s="121" t="s">
        <v>2159</v>
      </c>
      <c r="C15636" s="118" t="s">
        <v>2</v>
      </c>
      <c r="D15636" s="119" t="s">
        <v>182</v>
      </c>
      <c r="E15636" s="243" t="s">
        <v>1953</v>
      </c>
      <c r="F15636" s="151"/>
    </row>
    <row r="15637" spans="2:6" s="116" customFormat="1" ht="15.75" customHeight="1">
      <c r="B15637" s="121" t="s">
        <v>2159</v>
      </c>
      <c r="C15637" s="118" t="s">
        <v>28</v>
      </c>
      <c r="D15637" s="119" t="s">
        <v>107</v>
      </c>
      <c r="E15637" s="243" t="s">
        <v>1953</v>
      </c>
      <c r="F15637" s="151"/>
    </row>
    <row r="15638" spans="2:6" s="116" customFormat="1" ht="15.75" customHeight="1">
      <c r="B15638" s="276" t="s">
        <v>2160</v>
      </c>
      <c r="C15638" s="118" t="s">
        <v>28</v>
      </c>
      <c r="D15638" s="119" t="s">
        <v>850</v>
      </c>
      <c r="E15638" s="243" t="s">
        <v>1971</v>
      </c>
      <c r="F15638" s="151"/>
    </row>
    <row r="15639" spans="2:6" s="116" customFormat="1" ht="15.75" customHeight="1">
      <c r="B15639" s="276" t="s">
        <v>2160</v>
      </c>
      <c r="C15639" s="118" t="s">
        <v>40</v>
      </c>
      <c r="D15639" s="119" t="s">
        <v>180</v>
      </c>
      <c r="E15639" s="243" t="s">
        <v>1971</v>
      </c>
      <c r="F15639" s="151"/>
    </row>
    <row r="15640" spans="2:6" s="116" customFormat="1" ht="15.75" customHeight="1">
      <c r="B15640" s="276" t="s">
        <v>2160</v>
      </c>
      <c r="C15640" s="118" t="s">
        <v>28</v>
      </c>
      <c r="D15640" s="119" t="s">
        <v>1984</v>
      </c>
      <c r="E15640" s="243" t="s">
        <v>1971</v>
      </c>
      <c r="F15640" s="151"/>
    </row>
    <row r="15641" spans="2:6" s="116" customFormat="1" ht="15.75" customHeight="1">
      <c r="B15641" s="276" t="s">
        <v>2160</v>
      </c>
      <c r="C15641" s="118" t="s">
        <v>40</v>
      </c>
      <c r="D15641" s="119" t="s">
        <v>2161</v>
      </c>
      <c r="E15641" s="243" t="s">
        <v>1971</v>
      </c>
      <c r="F15641" s="151"/>
    </row>
    <row r="15642" spans="2:6" s="116" customFormat="1" ht="15.75" customHeight="1">
      <c r="B15642" s="276" t="s">
        <v>2160</v>
      </c>
      <c r="C15642" s="118" t="s">
        <v>40</v>
      </c>
      <c r="D15642" s="119" t="s">
        <v>2057</v>
      </c>
      <c r="E15642" s="243" t="s">
        <v>1971</v>
      </c>
      <c r="F15642" s="151"/>
    </row>
    <row r="15643" spans="2:6" s="116" customFormat="1" ht="15.75" customHeight="1">
      <c r="B15643" s="276" t="s">
        <v>2160</v>
      </c>
      <c r="C15643" s="118" t="s">
        <v>66</v>
      </c>
      <c r="D15643" s="119" t="s">
        <v>1791</v>
      </c>
      <c r="E15643" s="243" t="s">
        <v>1971</v>
      </c>
      <c r="F15643" s="151"/>
    </row>
    <row r="15644" spans="2:6" s="116" customFormat="1" ht="15.75" customHeight="1">
      <c r="B15644" s="276" t="s">
        <v>2160</v>
      </c>
      <c r="C15644" s="118" t="s">
        <v>40</v>
      </c>
      <c r="D15644" s="119" t="s">
        <v>180</v>
      </c>
      <c r="E15644" s="243" t="s">
        <v>1971</v>
      </c>
      <c r="F15644" s="151"/>
    </row>
    <row r="15645" spans="2:6" s="116" customFormat="1" ht="15.75" customHeight="1">
      <c r="B15645" s="276" t="s">
        <v>2160</v>
      </c>
      <c r="C15645" s="118" t="s">
        <v>322</v>
      </c>
      <c r="D15645" s="119" t="s">
        <v>2001</v>
      </c>
      <c r="E15645" s="243" t="s">
        <v>1971</v>
      </c>
      <c r="F15645" s="151"/>
    </row>
    <row r="15646" spans="2:6" s="116" customFormat="1" ht="15.75" customHeight="1">
      <c r="B15646" s="276" t="s">
        <v>2160</v>
      </c>
      <c r="C15646" s="118" t="s">
        <v>28</v>
      </c>
      <c r="D15646" s="119" t="s">
        <v>850</v>
      </c>
      <c r="E15646" s="243" t="s">
        <v>1971</v>
      </c>
      <c r="F15646" s="151"/>
    </row>
    <row r="15647" spans="2:6" s="116" customFormat="1" ht="15.75" customHeight="1">
      <c r="B15647" s="276" t="s">
        <v>2160</v>
      </c>
      <c r="C15647" s="118" t="s">
        <v>184</v>
      </c>
      <c r="D15647" s="119" t="s">
        <v>2546</v>
      </c>
      <c r="E15647" s="243" t="s">
        <v>1971</v>
      </c>
      <c r="F15647" s="151"/>
    </row>
    <row r="15648" spans="2:6" s="116" customFormat="1" ht="15.75" customHeight="1">
      <c r="B15648" s="276" t="s">
        <v>2160</v>
      </c>
      <c r="C15648" s="118" t="s">
        <v>28</v>
      </c>
      <c r="D15648" s="119" t="s">
        <v>549</v>
      </c>
      <c r="E15648" s="243" t="s">
        <v>1971</v>
      </c>
      <c r="F15648" s="151"/>
    </row>
    <row r="15649" spans="2:6" s="116" customFormat="1" ht="15.75" customHeight="1">
      <c r="B15649" s="276" t="s">
        <v>2160</v>
      </c>
      <c r="C15649" s="118" t="s">
        <v>155</v>
      </c>
      <c r="D15649" s="119" t="s">
        <v>156</v>
      </c>
      <c r="E15649" s="243" t="s">
        <v>1971</v>
      </c>
      <c r="F15649" s="151"/>
    </row>
    <row r="15650" spans="2:6" s="116" customFormat="1" ht="15.75" customHeight="1">
      <c r="B15650" s="276" t="s">
        <v>2160</v>
      </c>
      <c r="C15650" s="118" t="s">
        <v>66</v>
      </c>
      <c r="D15650" s="119" t="s">
        <v>1791</v>
      </c>
      <c r="E15650" s="243" t="s">
        <v>1971</v>
      </c>
      <c r="F15650" s="151"/>
    </row>
    <row r="15651" spans="2:6" s="116" customFormat="1" ht="15.75" customHeight="1">
      <c r="B15651" s="276" t="s">
        <v>2160</v>
      </c>
      <c r="C15651" s="118" t="s">
        <v>66</v>
      </c>
      <c r="D15651" s="119" t="s">
        <v>1791</v>
      </c>
      <c r="E15651" s="243" t="s">
        <v>1971</v>
      </c>
      <c r="F15651" s="151"/>
    </row>
    <row r="15652" spans="2:6" s="116" customFormat="1" ht="15.75" customHeight="1">
      <c r="B15652" s="276" t="s">
        <v>2160</v>
      </c>
      <c r="C15652" s="118" t="s">
        <v>40</v>
      </c>
      <c r="D15652" s="119" t="s">
        <v>180</v>
      </c>
      <c r="E15652" s="243" t="s">
        <v>1971</v>
      </c>
      <c r="F15652" s="151"/>
    </row>
    <row r="15653" spans="2:6" s="116" customFormat="1" ht="15.75" customHeight="1">
      <c r="B15653" s="121" t="s">
        <v>2162</v>
      </c>
      <c r="C15653" s="118" t="s">
        <v>40</v>
      </c>
      <c r="D15653" s="119" t="s">
        <v>180</v>
      </c>
      <c r="E15653" s="243" t="s">
        <v>1953</v>
      </c>
      <c r="F15653" s="151"/>
    </row>
    <row r="15654" spans="2:6" s="116" customFormat="1" ht="15.75" customHeight="1">
      <c r="B15654" s="121" t="s">
        <v>2162</v>
      </c>
      <c r="C15654" s="118" t="s">
        <v>40</v>
      </c>
      <c r="D15654" s="119" t="s">
        <v>180</v>
      </c>
      <c r="E15654" s="243" t="s">
        <v>1953</v>
      </c>
      <c r="F15654" s="151"/>
    </row>
    <row r="15655" spans="2:6" s="116" customFormat="1" ht="15.75" customHeight="1">
      <c r="B15655" s="121" t="s">
        <v>2162</v>
      </c>
      <c r="C15655" s="118" t="s">
        <v>40</v>
      </c>
      <c r="D15655" s="119" t="s">
        <v>43</v>
      </c>
      <c r="E15655" s="243" t="s">
        <v>1953</v>
      </c>
      <c r="F15655" s="151"/>
    </row>
    <row r="15656" spans="2:6" s="116" customFormat="1" ht="15.75" customHeight="1">
      <c r="B15656" s="121" t="s">
        <v>2162</v>
      </c>
      <c r="C15656" s="118" t="s">
        <v>40</v>
      </c>
      <c r="D15656" s="119" t="s">
        <v>43</v>
      </c>
      <c r="E15656" s="243" t="s">
        <v>1953</v>
      </c>
      <c r="F15656" s="151"/>
    </row>
    <row r="15657" spans="2:6" s="116" customFormat="1" ht="15.75" customHeight="1">
      <c r="B15657" s="121" t="s">
        <v>2162</v>
      </c>
      <c r="C15657" s="118" t="s">
        <v>2</v>
      </c>
      <c r="D15657" s="119" t="s">
        <v>182</v>
      </c>
      <c r="E15657" s="243" t="s">
        <v>1953</v>
      </c>
      <c r="F15657" s="151"/>
    </row>
    <row r="15658" spans="2:6" s="116" customFormat="1" ht="15.75" customHeight="1">
      <c r="B15658" s="121" t="s">
        <v>2162</v>
      </c>
      <c r="C15658" s="118" t="s">
        <v>28</v>
      </c>
      <c r="D15658" s="119" t="s">
        <v>114</v>
      </c>
      <c r="E15658" s="243" t="s">
        <v>1953</v>
      </c>
      <c r="F15658" s="151"/>
    </row>
    <row r="15659" spans="2:6" s="116" customFormat="1" ht="15.75" customHeight="1">
      <c r="B15659" s="121" t="s">
        <v>2162</v>
      </c>
      <c r="C15659" s="118" t="s">
        <v>28</v>
      </c>
      <c r="D15659" s="119" t="s">
        <v>107</v>
      </c>
      <c r="E15659" s="243" t="s">
        <v>1953</v>
      </c>
      <c r="F15659" s="151"/>
    </row>
    <row r="15660" spans="2:6" s="116" customFormat="1" ht="15.75" customHeight="1">
      <c r="B15660" s="121" t="s">
        <v>2162</v>
      </c>
      <c r="C15660" s="118" t="s">
        <v>40</v>
      </c>
      <c r="D15660" s="119" t="s">
        <v>43</v>
      </c>
      <c r="E15660" s="243" t="s">
        <v>1953</v>
      </c>
      <c r="F15660" s="151"/>
    </row>
    <row r="15661" spans="2:6" s="116" customFormat="1" ht="15.75" customHeight="1">
      <c r="B15661" s="121" t="s">
        <v>2162</v>
      </c>
      <c r="C15661" s="118" t="s">
        <v>40</v>
      </c>
      <c r="D15661" s="119" t="s">
        <v>43</v>
      </c>
      <c r="E15661" s="243" t="s">
        <v>1953</v>
      </c>
      <c r="F15661" s="151"/>
    </row>
    <row r="15662" spans="2:6" s="116" customFormat="1" ht="15.75" customHeight="1">
      <c r="B15662" s="121" t="s">
        <v>2162</v>
      </c>
      <c r="C15662" s="118" t="s">
        <v>40</v>
      </c>
      <c r="D15662" s="119" t="s">
        <v>43</v>
      </c>
      <c r="E15662" s="243" t="s">
        <v>1953</v>
      </c>
      <c r="F15662" s="151"/>
    </row>
    <row r="15663" spans="2:6" s="116" customFormat="1" ht="15.75" customHeight="1">
      <c r="B15663" s="121" t="s">
        <v>2162</v>
      </c>
      <c r="C15663" s="118" t="s">
        <v>40</v>
      </c>
      <c r="D15663" s="119" t="s">
        <v>1236</v>
      </c>
      <c r="E15663" s="243" t="s">
        <v>1953</v>
      </c>
      <c r="F15663" s="151"/>
    </row>
    <row r="15664" spans="2:6" s="116" customFormat="1" ht="15.75" customHeight="1">
      <c r="B15664" s="121" t="s">
        <v>2162</v>
      </c>
      <c r="C15664" s="118" t="s">
        <v>40</v>
      </c>
      <c r="D15664" s="119" t="s">
        <v>1521</v>
      </c>
      <c r="E15664" s="243" t="s">
        <v>1953</v>
      </c>
      <c r="F15664" s="151"/>
    </row>
    <row r="15665" spans="2:6" s="116" customFormat="1" ht="15.75" customHeight="1">
      <c r="B15665" s="121" t="s">
        <v>2162</v>
      </c>
      <c r="C15665" s="118" t="s">
        <v>322</v>
      </c>
      <c r="D15665" s="119" t="s">
        <v>1796</v>
      </c>
      <c r="E15665" s="243" t="s">
        <v>1953</v>
      </c>
      <c r="F15665" s="151"/>
    </row>
    <row r="15666" spans="2:6" s="116" customFormat="1" ht="15.75" customHeight="1">
      <c r="B15666" s="121" t="s">
        <v>2162</v>
      </c>
      <c r="C15666" s="118" t="s">
        <v>322</v>
      </c>
      <c r="D15666" s="119" t="s">
        <v>1796</v>
      </c>
      <c r="E15666" s="243" t="s">
        <v>1953</v>
      </c>
      <c r="F15666" s="151"/>
    </row>
    <row r="15667" spans="2:6" s="116" customFormat="1" ht="15.75" customHeight="1">
      <c r="B15667" s="276" t="s">
        <v>2163</v>
      </c>
      <c r="C15667" s="118" t="s">
        <v>184</v>
      </c>
      <c r="D15667" s="119" t="s">
        <v>2544</v>
      </c>
      <c r="E15667" s="243" t="s">
        <v>2095</v>
      </c>
      <c r="F15667" s="151"/>
    </row>
    <row r="15668" spans="2:6" s="116" customFormat="1" ht="15.75" customHeight="1">
      <c r="B15668" s="276" t="s">
        <v>2163</v>
      </c>
      <c r="C15668" s="118" t="s">
        <v>2026</v>
      </c>
      <c r="D15668" s="119" t="s">
        <v>2067</v>
      </c>
      <c r="E15668" s="243" t="s">
        <v>2095</v>
      </c>
      <c r="F15668" s="151"/>
    </row>
    <row r="15669" spans="2:6" s="116" customFormat="1" ht="15.75" customHeight="1">
      <c r="B15669" s="276" t="s">
        <v>2163</v>
      </c>
      <c r="C15669" s="118" t="s">
        <v>1999</v>
      </c>
      <c r="D15669" s="119" t="s">
        <v>2083</v>
      </c>
      <c r="E15669" s="243" t="s">
        <v>2095</v>
      </c>
      <c r="F15669" s="151"/>
    </row>
    <row r="15670" spans="2:6" s="116" customFormat="1" ht="15.75" customHeight="1">
      <c r="B15670" s="276" t="s">
        <v>2163</v>
      </c>
      <c r="C15670" s="118" t="s">
        <v>40</v>
      </c>
      <c r="D15670" s="119" t="s">
        <v>180</v>
      </c>
      <c r="E15670" s="243" t="s">
        <v>2095</v>
      </c>
      <c r="F15670" s="151"/>
    </row>
    <row r="15671" spans="2:6" s="116" customFormat="1" ht="15.75" customHeight="1">
      <c r="B15671" s="276" t="s">
        <v>2163</v>
      </c>
      <c r="C15671" s="118" t="s">
        <v>40</v>
      </c>
      <c r="D15671" s="119" t="s">
        <v>180</v>
      </c>
      <c r="E15671" s="243" t="s">
        <v>2095</v>
      </c>
      <c r="F15671" s="151"/>
    </row>
    <row r="15672" spans="2:6" s="116" customFormat="1" ht="15.75" customHeight="1">
      <c r="B15672" s="276" t="s">
        <v>2163</v>
      </c>
      <c r="C15672" s="118" t="s">
        <v>40</v>
      </c>
      <c r="D15672" s="119" t="s">
        <v>180</v>
      </c>
      <c r="E15672" s="243" t="s">
        <v>2095</v>
      </c>
      <c r="F15672" s="151"/>
    </row>
    <row r="15673" spans="2:6" s="116" customFormat="1" ht="15.75" customHeight="1">
      <c r="B15673" s="276" t="s">
        <v>2163</v>
      </c>
      <c r="C15673" s="118" t="s">
        <v>184</v>
      </c>
      <c r="D15673" s="119" t="s">
        <v>2576</v>
      </c>
      <c r="E15673" s="243" t="s">
        <v>2095</v>
      </c>
      <c r="F15673" s="151"/>
    </row>
    <row r="15674" spans="2:6" s="116" customFormat="1" ht="15.75" customHeight="1">
      <c r="B15674" s="276" t="s">
        <v>2163</v>
      </c>
      <c r="C15674" s="118" t="s">
        <v>40</v>
      </c>
      <c r="D15674" s="119" t="s">
        <v>180</v>
      </c>
      <c r="E15674" s="243" t="s">
        <v>2095</v>
      </c>
      <c r="F15674" s="151"/>
    </row>
    <row r="15675" spans="2:6" s="116" customFormat="1" ht="15.75" customHeight="1">
      <c r="B15675" s="276" t="s">
        <v>2163</v>
      </c>
      <c r="C15675" s="118" t="s">
        <v>2</v>
      </c>
      <c r="D15675" s="119" t="s">
        <v>182</v>
      </c>
      <c r="E15675" s="243" t="s">
        <v>2095</v>
      </c>
      <c r="F15675" s="151"/>
    </row>
    <row r="15676" spans="2:6" s="116" customFormat="1" ht="15.75" customHeight="1">
      <c r="B15676" s="276" t="s">
        <v>2163</v>
      </c>
      <c r="C15676" s="118" t="s">
        <v>28</v>
      </c>
      <c r="D15676" s="119" t="s">
        <v>1270</v>
      </c>
      <c r="E15676" s="243" t="s">
        <v>2095</v>
      </c>
      <c r="F15676" s="151"/>
    </row>
    <row r="15677" spans="2:6" s="116" customFormat="1" ht="15.75" customHeight="1">
      <c r="B15677" s="276" t="s">
        <v>2163</v>
      </c>
      <c r="C15677" s="118" t="s">
        <v>40</v>
      </c>
      <c r="D15677" s="119" t="s">
        <v>180</v>
      </c>
      <c r="E15677" s="243" t="s">
        <v>2095</v>
      </c>
      <c r="F15677" s="151"/>
    </row>
    <row r="15678" spans="2:6" s="116" customFormat="1" ht="15.75" customHeight="1">
      <c r="B15678" s="276" t="s">
        <v>2163</v>
      </c>
      <c r="C15678" s="118" t="s">
        <v>28</v>
      </c>
      <c r="D15678" s="119" t="s">
        <v>1270</v>
      </c>
      <c r="E15678" s="243" t="s">
        <v>2095</v>
      </c>
      <c r="F15678" s="151"/>
    </row>
    <row r="15679" spans="2:6" s="116" customFormat="1" ht="15.75" customHeight="1">
      <c r="B15679" s="276" t="s">
        <v>2163</v>
      </c>
      <c r="C15679" s="118" t="s">
        <v>392</v>
      </c>
      <c r="D15679" s="119" t="s">
        <v>1115</v>
      </c>
      <c r="E15679" s="243" t="s">
        <v>2095</v>
      </c>
      <c r="F15679" s="151"/>
    </row>
    <row r="15680" spans="2:6" s="116" customFormat="1" ht="15.75" customHeight="1">
      <c r="B15680" s="276" t="s">
        <v>2163</v>
      </c>
      <c r="C15680" s="118" t="s">
        <v>66</v>
      </c>
      <c r="D15680" s="119" t="s">
        <v>1791</v>
      </c>
      <c r="E15680" s="243" t="s">
        <v>2095</v>
      </c>
      <c r="F15680" s="151"/>
    </row>
    <row r="15681" spans="2:6" s="116" customFormat="1" ht="15.75" customHeight="1">
      <c r="B15681" s="276" t="s">
        <v>2163</v>
      </c>
      <c r="C15681" s="118" t="s">
        <v>28</v>
      </c>
      <c r="D15681" s="119" t="s">
        <v>549</v>
      </c>
      <c r="E15681" s="243" t="s">
        <v>2095</v>
      </c>
      <c r="F15681" s="151"/>
    </row>
    <row r="15682" spans="2:6" s="116" customFormat="1" ht="15.75" customHeight="1">
      <c r="B15682" s="276" t="s">
        <v>2163</v>
      </c>
      <c r="C15682" s="118" t="s">
        <v>1999</v>
      </c>
      <c r="D15682" s="119" t="s">
        <v>2083</v>
      </c>
      <c r="E15682" s="243" t="s">
        <v>2095</v>
      </c>
      <c r="F15682" s="151"/>
    </row>
    <row r="15683" spans="2:6" s="116" customFormat="1" ht="15.75" customHeight="1">
      <c r="B15683" s="276" t="s">
        <v>2163</v>
      </c>
      <c r="C15683" s="118" t="s">
        <v>66</v>
      </c>
      <c r="D15683" s="119" t="s">
        <v>2144</v>
      </c>
      <c r="E15683" s="243" t="s">
        <v>2095</v>
      </c>
      <c r="F15683" s="151"/>
    </row>
    <row r="15684" spans="2:6" s="116" customFormat="1" ht="15.75" customHeight="1">
      <c r="B15684" s="276" t="s">
        <v>2163</v>
      </c>
      <c r="C15684" s="118" t="s">
        <v>40</v>
      </c>
      <c r="D15684" s="119" t="s">
        <v>180</v>
      </c>
      <c r="E15684" s="243" t="s">
        <v>2095</v>
      </c>
      <c r="F15684" s="151"/>
    </row>
    <row r="15685" spans="2:6" s="116" customFormat="1" ht="15.75" customHeight="1">
      <c r="B15685" s="276" t="s">
        <v>2163</v>
      </c>
      <c r="C15685" s="118" t="s">
        <v>956</v>
      </c>
      <c r="D15685" s="119" t="s">
        <v>1821</v>
      </c>
      <c r="E15685" s="243" t="s">
        <v>2095</v>
      </c>
      <c r="F15685" s="151"/>
    </row>
    <row r="15686" spans="2:6" s="116" customFormat="1" ht="15.75" customHeight="1">
      <c r="B15686" s="276" t="s">
        <v>2163</v>
      </c>
      <c r="C15686" s="118" t="s">
        <v>40</v>
      </c>
      <c r="D15686" s="119" t="s">
        <v>180</v>
      </c>
      <c r="E15686" s="243" t="s">
        <v>2095</v>
      </c>
      <c r="F15686" s="151"/>
    </row>
    <row r="15687" spans="2:6" s="116" customFormat="1" ht="15.75" customHeight="1">
      <c r="B15687" s="276" t="s">
        <v>2163</v>
      </c>
      <c r="C15687" s="118" t="s">
        <v>322</v>
      </c>
      <c r="D15687" s="119" t="s">
        <v>2083</v>
      </c>
      <c r="E15687" s="243" t="s">
        <v>2095</v>
      </c>
      <c r="F15687" s="151"/>
    </row>
    <row r="15688" spans="2:6" s="116" customFormat="1" ht="15.75" customHeight="1">
      <c r="B15688" s="276" t="s">
        <v>2163</v>
      </c>
      <c r="C15688" s="118" t="s">
        <v>2</v>
      </c>
      <c r="D15688" s="119" t="s">
        <v>2112</v>
      </c>
      <c r="E15688" s="243" t="s">
        <v>2095</v>
      </c>
      <c r="F15688" s="151"/>
    </row>
    <row r="15689" spans="2:6" s="116" customFormat="1" ht="15.75" customHeight="1">
      <c r="B15689" s="276" t="s">
        <v>2163</v>
      </c>
      <c r="C15689" s="118" t="s">
        <v>28</v>
      </c>
      <c r="D15689" s="119" t="s">
        <v>850</v>
      </c>
      <c r="E15689" s="243" t="s">
        <v>2095</v>
      </c>
      <c r="F15689" s="151"/>
    </row>
    <row r="15690" spans="2:6" s="116" customFormat="1" ht="15.75" customHeight="1">
      <c r="B15690" s="121" t="s">
        <v>2167</v>
      </c>
      <c r="C15690" s="118" t="s">
        <v>40</v>
      </c>
      <c r="D15690" s="119" t="s">
        <v>1521</v>
      </c>
      <c r="E15690" s="243" t="s">
        <v>1953</v>
      </c>
      <c r="F15690" s="151"/>
    </row>
    <row r="15691" spans="2:6" s="116" customFormat="1" ht="15.75" customHeight="1">
      <c r="B15691" s="121" t="s">
        <v>2167</v>
      </c>
      <c r="C15691" s="118" t="s">
        <v>322</v>
      </c>
      <c r="D15691" s="119" t="s">
        <v>2014</v>
      </c>
      <c r="E15691" s="243" t="s">
        <v>1953</v>
      </c>
      <c r="F15691" s="151"/>
    </row>
    <row r="15692" spans="2:6" s="116" customFormat="1" ht="15.75" customHeight="1">
      <c r="B15692" s="121" t="s">
        <v>2167</v>
      </c>
      <c r="C15692" s="118" t="s">
        <v>184</v>
      </c>
      <c r="D15692" s="119" t="s">
        <v>2546</v>
      </c>
      <c r="E15692" s="243" t="s">
        <v>1953</v>
      </c>
      <c r="F15692" s="151"/>
    </row>
    <row r="15693" spans="2:6" s="116" customFormat="1" ht="15.75" customHeight="1">
      <c r="B15693" s="121" t="s">
        <v>2167</v>
      </c>
      <c r="C15693" s="118" t="s">
        <v>40</v>
      </c>
      <c r="D15693" s="119" t="s">
        <v>180</v>
      </c>
      <c r="E15693" s="243" t="s">
        <v>1953</v>
      </c>
      <c r="F15693" s="151"/>
    </row>
    <row r="15694" spans="2:6" s="116" customFormat="1" ht="15.75" customHeight="1">
      <c r="B15694" s="121" t="s">
        <v>2167</v>
      </c>
      <c r="C15694" s="118" t="s">
        <v>40</v>
      </c>
      <c r="D15694" s="119" t="s">
        <v>43</v>
      </c>
      <c r="E15694" s="243" t="s">
        <v>1953</v>
      </c>
      <c r="F15694" s="151"/>
    </row>
    <row r="15695" spans="2:6" s="116" customFormat="1" ht="15.75" customHeight="1">
      <c r="B15695" s="121" t="s">
        <v>2167</v>
      </c>
      <c r="C15695" s="118" t="s">
        <v>40</v>
      </c>
      <c r="D15695" s="119" t="s">
        <v>1236</v>
      </c>
      <c r="E15695" s="243" t="s">
        <v>1953</v>
      </c>
      <c r="F15695" s="151"/>
    </row>
    <row r="15696" spans="2:6" s="116" customFormat="1" ht="15.75" customHeight="1">
      <c r="B15696" s="121" t="s">
        <v>2167</v>
      </c>
      <c r="C15696" s="118" t="s">
        <v>40</v>
      </c>
      <c r="D15696" s="119" t="s">
        <v>1236</v>
      </c>
      <c r="E15696" s="243" t="s">
        <v>1953</v>
      </c>
      <c r="F15696" s="151"/>
    </row>
    <row r="15697" spans="2:6" s="116" customFormat="1" ht="15.75" customHeight="1">
      <c r="B15697" s="121" t="s">
        <v>2167</v>
      </c>
      <c r="C15697" s="118" t="s">
        <v>40</v>
      </c>
      <c r="D15697" s="119" t="s">
        <v>1236</v>
      </c>
      <c r="E15697" s="243" t="s">
        <v>1953</v>
      </c>
      <c r="F15697" s="151"/>
    </row>
    <row r="15698" spans="2:6" s="116" customFormat="1" ht="15.75" customHeight="1">
      <c r="B15698" s="121" t="s">
        <v>2167</v>
      </c>
      <c r="C15698" s="118" t="s">
        <v>184</v>
      </c>
      <c r="D15698" s="119" t="s">
        <v>184</v>
      </c>
      <c r="E15698" s="243" t="s">
        <v>1953</v>
      </c>
      <c r="F15698" s="151"/>
    </row>
    <row r="15699" spans="2:6" s="116" customFormat="1" ht="15.75" customHeight="1">
      <c r="B15699" s="121" t="s">
        <v>2167</v>
      </c>
      <c r="C15699" s="118" t="s">
        <v>2</v>
      </c>
      <c r="D15699" s="119" t="s">
        <v>182</v>
      </c>
      <c r="E15699" s="243" t="s">
        <v>1953</v>
      </c>
      <c r="F15699" s="151"/>
    </row>
    <row r="15700" spans="2:6" s="116" customFormat="1" ht="15.75" customHeight="1">
      <c r="B15700" s="121" t="s">
        <v>2167</v>
      </c>
      <c r="C15700" s="118" t="s">
        <v>2</v>
      </c>
      <c r="D15700" s="119" t="s">
        <v>182</v>
      </c>
      <c r="E15700" s="243" t="s">
        <v>1953</v>
      </c>
      <c r="F15700" s="151"/>
    </row>
    <row r="15701" spans="2:6" s="116" customFormat="1" ht="15.75" customHeight="1">
      <c r="B15701" s="121" t="s">
        <v>2167</v>
      </c>
      <c r="C15701" s="118" t="s">
        <v>28</v>
      </c>
      <c r="D15701" s="119" t="s">
        <v>107</v>
      </c>
      <c r="E15701" s="243" t="s">
        <v>1953</v>
      </c>
      <c r="F15701" s="151"/>
    </row>
    <row r="15702" spans="2:6" s="116" customFormat="1" ht="15.75" customHeight="1">
      <c r="B15702" s="121" t="s">
        <v>2167</v>
      </c>
      <c r="C15702" s="118" t="s">
        <v>28</v>
      </c>
      <c r="D15702" s="119" t="s">
        <v>107</v>
      </c>
      <c r="E15702" s="243" t="s">
        <v>1953</v>
      </c>
      <c r="F15702" s="151"/>
    </row>
    <row r="15703" spans="2:6" s="116" customFormat="1" ht="15.75" customHeight="1">
      <c r="B15703" s="276" t="s">
        <v>2168</v>
      </c>
      <c r="C15703" s="118" t="s">
        <v>40</v>
      </c>
      <c r="D15703" s="119" t="s">
        <v>180</v>
      </c>
      <c r="E15703" s="243" t="s">
        <v>2095</v>
      </c>
      <c r="F15703" s="151"/>
    </row>
    <row r="15704" spans="2:6" s="116" customFormat="1" ht="15.75" customHeight="1">
      <c r="B15704" s="276" t="s">
        <v>2168</v>
      </c>
      <c r="C15704" s="118" t="s">
        <v>40</v>
      </c>
      <c r="D15704" s="119" t="s">
        <v>2057</v>
      </c>
      <c r="E15704" s="243" t="s">
        <v>2095</v>
      </c>
      <c r="F15704" s="151"/>
    </row>
    <row r="15705" spans="2:6" s="116" customFormat="1" ht="15.75" customHeight="1">
      <c r="B15705" s="276" t="s">
        <v>2168</v>
      </c>
      <c r="C15705" s="118" t="s">
        <v>28</v>
      </c>
      <c r="D15705" s="119" t="s">
        <v>850</v>
      </c>
      <c r="E15705" s="243" t="s">
        <v>2095</v>
      </c>
      <c r="F15705" s="151"/>
    </row>
    <row r="15706" spans="2:6" s="116" customFormat="1" ht="15.75" customHeight="1">
      <c r="B15706" s="276" t="s">
        <v>2168</v>
      </c>
      <c r="C15706" s="118" t="s">
        <v>40</v>
      </c>
      <c r="D15706" s="119" t="s">
        <v>43</v>
      </c>
      <c r="E15706" s="243" t="s">
        <v>2095</v>
      </c>
      <c r="F15706" s="151"/>
    </row>
    <row r="15707" spans="2:6" s="116" customFormat="1" ht="15.75" customHeight="1">
      <c r="B15707" s="276" t="s">
        <v>2168</v>
      </c>
      <c r="C15707" s="118" t="s">
        <v>184</v>
      </c>
      <c r="D15707" s="119" t="s">
        <v>2546</v>
      </c>
      <c r="E15707" s="243" t="s">
        <v>2095</v>
      </c>
      <c r="F15707" s="151"/>
    </row>
    <row r="15708" spans="2:6" s="116" customFormat="1" ht="15.75" customHeight="1">
      <c r="B15708" s="276" t="s">
        <v>2168</v>
      </c>
      <c r="C15708" s="118" t="s">
        <v>40</v>
      </c>
      <c r="D15708" s="119" t="s">
        <v>180</v>
      </c>
      <c r="E15708" s="243" t="s">
        <v>2095</v>
      </c>
      <c r="F15708" s="151"/>
    </row>
    <row r="15709" spans="2:6" s="116" customFormat="1" ht="15.75" customHeight="1">
      <c r="B15709" s="276" t="s">
        <v>2168</v>
      </c>
      <c r="C15709" s="118" t="s">
        <v>2</v>
      </c>
      <c r="D15709" s="119" t="s">
        <v>2102</v>
      </c>
      <c r="E15709" s="243" t="s">
        <v>2095</v>
      </c>
      <c r="F15709" s="151"/>
    </row>
    <row r="15710" spans="2:6" s="116" customFormat="1" ht="15.75" customHeight="1">
      <c r="B15710" s="276" t="s">
        <v>2168</v>
      </c>
      <c r="C15710" s="118" t="s">
        <v>40</v>
      </c>
      <c r="D15710" s="119" t="s">
        <v>2057</v>
      </c>
      <c r="E15710" s="243" t="s">
        <v>2095</v>
      </c>
      <c r="F15710" s="151"/>
    </row>
    <row r="15711" spans="2:6" s="116" customFormat="1" ht="15.75" customHeight="1">
      <c r="B15711" s="276" t="s">
        <v>2168</v>
      </c>
      <c r="C15711" s="118" t="s">
        <v>28</v>
      </c>
      <c r="D15711" s="119" t="s">
        <v>850</v>
      </c>
      <c r="E15711" s="243" t="s">
        <v>2095</v>
      </c>
      <c r="F15711" s="151"/>
    </row>
    <row r="15712" spans="2:6" s="116" customFormat="1" ht="15.75" customHeight="1">
      <c r="B15712" s="276" t="s">
        <v>2168</v>
      </c>
      <c r="C15712" s="118" t="s">
        <v>2</v>
      </c>
      <c r="D15712" s="119" t="s">
        <v>2102</v>
      </c>
      <c r="E15712" s="243" t="s">
        <v>2095</v>
      </c>
      <c r="F15712" s="151"/>
    </row>
    <row r="15713" spans="2:6" s="116" customFormat="1" ht="15.75" customHeight="1">
      <c r="B15713" s="276" t="s">
        <v>2168</v>
      </c>
      <c r="C15713" s="118" t="s">
        <v>40</v>
      </c>
      <c r="D15713" s="119" t="s">
        <v>180</v>
      </c>
      <c r="E15713" s="243" t="s">
        <v>2095</v>
      </c>
      <c r="F15713" s="151"/>
    </row>
    <row r="15714" spans="2:6" s="116" customFormat="1" ht="15.75" customHeight="1">
      <c r="B15714" s="276" t="s">
        <v>2168</v>
      </c>
      <c r="C15714" s="118" t="s">
        <v>3</v>
      </c>
      <c r="D15714" s="119" t="s">
        <v>642</v>
      </c>
      <c r="E15714" s="243" t="s">
        <v>2095</v>
      </c>
      <c r="F15714" s="151"/>
    </row>
    <row r="15715" spans="2:6" s="116" customFormat="1" ht="15.75" customHeight="1">
      <c r="B15715" s="276" t="s">
        <v>2168</v>
      </c>
      <c r="C15715" s="118" t="s">
        <v>28</v>
      </c>
      <c r="D15715" s="119" t="s">
        <v>107</v>
      </c>
      <c r="E15715" s="243" t="s">
        <v>2095</v>
      </c>
      <c r="F15715" s="151"/>
    </row>
    <row r="15716" spans="2:6" s="116" customFormat="1" ht="15.75" customHeight="1">
      <c r="B15716" s="121" t="s">
        <v>2169</v>
      </c>
      <c r="C15716" s="118" t="s">
        <v>40</v>
      </c>
      <c r="D15716" s="119" t="s">
        <v>180</v>
      </c>
      <c r="E15716" s="243" t="s">
        <v>1953</v>
      </c>
      <c r="F15716" s="151"/>
    </row>
    <row r="15717" spans="2:6" s="116" customFormat="1" ht="15.75" customHeight="1">
      <c r="B15717" s="121" t="s">
        <v>2169</v>
      </c>
      <c r="C15717" s="118" t="s">
        <v>28</v>
      </c>
      <c r="D15717" s="119" t="s">
        <v>107</v>
      </c>
      <c r="E15717" s="243" t="s">
        <v>1953</v>
      </c>
      <c r="F15717" s="151"/>
    </row>
    <row r="15718" spans="2:6" s="116" customFormat="1" ht="15.75" customHeight="1">
      <c r="B15718" s="121" t="s">
        <v>2169</v>
      </c>
      <c r="C15718" s="118" t="s">
        <v>28</v>
      </c>
      <c r="D15718" s="119" t="s">
        <v>107</v>
      </c>
      <c r="E15718" s="243" t="s">
        <v>1953</v>
      </c>
      <c r="F15718" s="151"/>
    </row>
    <row r="15719" spans="2:6" s="116" customFormat="1" ht="15.75" customHeight="1">
      <c r="B15719" s="121" t="s">
        <v>2169</v>
      </c>
      <c r="C15719" s="118" t="s">
        <v>2</v>
      </c>
      <c r="D15719" s="119" t="s">
        <v>182</v>
      </c>
      <c r="E15719" s="243" t="s">
        <v>1953</v>
      </c>
      <c r="F15719" s="151"/>
    </row>
    <row r="15720" spans="2:6" s="116" customFormat="1" ht="15.75" customHeight="1">
      <c r="B15720" s="121" t="s">
        <v>2169</v>
      </c>
      <c r="C15720" s="118" t="s">
        <v>184</v>
      </c>
      <c r="D15720" s="119" t="s">
        <v>2545</v>
      </c>
      <c r="E15720" s="243" t="s">
        <v>1953</v>
      </c>
      <c r="F15720" s="151"/>
    </row>
    <row r="15721" spans="2:6" s="116" customFormat="1" ht="15.75" customHeight="1">
      <c r="B15721" s="121" t="s">
        <v>2169</v>
      </c>
      <c r="C15721" s="118" t="s">
        <v>40</v>
      </c>
      <c r="D15721" s="119" t="s">
        <v>1236</v>
      </c>
      <c r="E15721" s="243" t="s">
        <v>1953</v>
      </c>
      <c r="F15721" s="151"/>
    </row>
    <row r="15722" spans="2:6" s="116" customFormat="1" ht="15.75" customHeight="1">
      <c r="B15722" s="121" t="s">
        <v>2169</v>
      </c>
      <c r="C15722" s="118" t="s">
        <v>40</v>
      </c>
      <c r="D15722" s="119" t="s">
        <v>1236</v>
      </c>
      <c r="E15722" s="243" t="s">
        <v>1953</v>
      </c>
      <c r="F15722" s="151"/>
    </row>
    <row r="15723" spans="2:6" s="116" customFormat="1" ht="15.75" customHeight="1">
      <c r="B15723" s="121" t="s">
        <v>2169</v>
      </c>
      <c r="C15723" s="118" t="s">
        <v>40</v>
      </c>
      <c r="D15723" s="119" t="s">
        <v>1236</v>
      </c>
      <c r="E15723" s="243" t="s">
        <v>1953</v>
      </c>
      <c r="F15723" s="151"/>
    </row>
    <row r="15724" spans="2:6" s="116" customFormat="1" ht="15.75" customHeight="1">
      <c r="B15724" s="121" t="s">
        <v>2169</v>
      </c>
      <c r="C15724" s="118" t="s">
        <v>40</v>
      </c>
      <c r="D15724" s="119" t="s">
        <v>1236</v>
      </c>
      <c r="E15724" s="243" t="s">
        <v>1953</v>
      </c>
      <c r="F15724" s="151"/>
    </row>
    <row r="15725" spans="2:6" s="116" customFormat="1" ht="15.75" customHeight="1">
      <c r="B15725" s="121" t="s">
        <v>2169</v>
      </c>
      <c r="C15725" s="118" t="s">
        <v>40</v>
      </c>
      <c r="D15725" s="119" t="s">
        <v>1236</v>
      </c>
      <c r="E15725" s="243" t="s">
        <v>1953</v>
      </c>
      <c r="F15725" s="151"/>
    </row>
    <row r="15726" spans="2:6" s="116" customFormat="1" ht="15.75" customHeight="1">
      <c r="B15726" s="276" t="s">
        <v>2170</v>
      </c>
      <c r="C15726" s="118" t="s">
        <v>28</v>
      </c>
      <c r="D15726" s="119" t="s">
        <v>1984</v>
      </c>
      <c r="E15726" s="243" t="s">
        <v>1971</v>
      </c>
      <c r="F15726" s="151"/>
    </row>
    <row r="15727" spans="2:6" s="116" customFormat="1" ht="15.75" customHeight="1">
      <c r="B15727" s="276" t="s">
        <v>2170</v>
      </c>
      <c r="C15727" s="118" t="s">
        <v>2</v>
      </c>
      <c r="D15727" s="119" t="s">
        <v>182</v>
      </c>
      <c r="E15727" s="243" t="s">
        <v>1971</v>
      </c>
      <c r="F15727" s="151"/>
    </row>
    <row r="15728" spans="2:6" s="116" customFormat="1" ht="15.75" customHeight="1">
      <c r="B15728" s="276" t="s">
        <v>2170</v>
      </c>
      <c r="C15728" s="118" t="s">
        <v>40</v>
      </c>
      <c r="D15728" s="119" t="s">
        <v>180</v>
      </c>
      <c r="E15728" s="243" t="s">
        <v>1971</v>
      </c>
      <c r="F15728" s="151"/>
    </row>
    <row r="15729" spans="2:6" s="116" customFormat="1" ht="15.75" customHeight="1">
      <c r="B15729" s="276" t="s">
        <v>2170</v>
      </c>
      <c r="C15729" s="118" t="s">
        <v>28</v>
      </c>
      <c r="D15729" s="119" t="s">
        <v>30</v>
      </c>
      <c r="E15729" s="243" t="s">
        <v>1971</v>
      </c>
      <c r="F15729" s="151"/>
    </row>
    <row r="15730" spans="2:6" s="116" customFormat="1" ht="15.75" customHeight="1">
      <c r="B15730" s="276" t="s">
        <v>2170</v>
      </c>
      <c r="C15730" s="118" t="s">
        <v>40</v>
      </c>
      <c r="D15730" s="119" t="s">
        <v>945</v>
      </c>
      <c r="E15730" s="243" t="s">
        <v>1971</v>
      </c>
      <c r="F15730" s="151"/>
    </row>
    <row r="15731" spans="2:6" s="116" customFormat="1" ht="15.75" customHeight="1">
      <c r="B15731" s="276" t="s">
        <v>2170</v>
      </c>
      <c r="C15731" s="118" t="s">
        <v>40</v>
      </c>
      <c r="D15731" s="119" t="s">
        <v>43</v>
      </c>
      <c r="E15731" s="243" t="s">
        <v>1971</v>
      </c>
      <c r="F15731" s="151"/>
    </row>
    <row r="15732" spans="2:6" s="116" customFormat="1" ht="15.75" customHeight="1">
      <c r="B15732" s="276" t="s">
        <v>2170</v>
      </c>
      <c r="C15732" s="118" t="s">
        <v>322</v>
      </c>
      <c r="D15732" s="119" t="s">
        <v>2001</v>
      </c>
      <c r="E15732" s="243" t="s">
        <v>1971</v>
      </c>
      <c r="F15732" s="151"/>
    </row>
    <row r="15733" spans="2:6" s="116" customFormat="1" ht="15.75" customHeight="1">
      <c r="B15733" s="276" t="s">
        <v>2170</v>
      </c>
      <c r="C15733" s="118" t="s">
        <v>40</v>
      </c>
      <c r="D15733" s="119" t="s">
        <v>43</v>
      </c>
      <c r="E15733" s="243" t="s">
        <v>1971</v>
      </c>
      <c r="F15733" s="151"/>
    </row>
    <row r="15734" spans="2:6" s="116" customFormat="1" ht="15.75" customHeight="1">
      <c r="B15734" s="276" t="s">
        <v>2170</v>
      </c>
      <c r="C15734" s="118" t="s">
        <v>40</v>
      </c>
      <c r="D15734" s="119" t="s">
        <v>180</v>
      </c>
      <c r="E15734" s="243" t="s">
        <v>1971</v>
      </c>
      <c r="F15734" s="151"/>
    </row>
    <row r="15735" spans="2:6" s="116" customFormat="1" ht="15.75" customHeight="1">
      <c r="B15735" s="276" t="s">
        <v>2170</v>
      </c>
      <c r="C15735" s="118" t="s">
        <v>28</v>
      </c>
      <c r="D15735" s="119" t="s">
        <v>30</v>
      </c>
      <c r="E15735" s="243" t="s">
        <v>1971</v>
      </c>
      <c r="F15735" s="151"/>
    </row>
    <row r="15736" spans="2:6" s="116" customFormat="1" ht="15.75" customHeight="1">
      <c r="B15736" s="276" t="s">
        <v>2170</v>
      </c>
      <c r="C15736" s="118" t="s">
        <v>956</v>
      </c>
      <c r="D15736" s="119" t="s">
        <v>1821</v>
      </c>
      <c r="E15736" s="243" t="s">
        <v>1971</v>
      </c>
      <c r="F15736" s="151"/>
    </row>
    <row r="15737" spans="2:6" s="116" customFormat="1" ht="15.75" customHeight="1">
      <c r="B15737" s="276" t="s">
        <v>2170</v>
      </c>
      <c r="C15737" s="118" t="s">
        <v>66</v>
      </c>
      <c r="D15737" s="119" t="s">
        <v>1791</v>
      </c>
      <c r="E15737" s="243" t="s">
        <v>1971</v>
      </c>
      <c r="F15737" s="151"/>
    </row>
    <row r="15738" spans="2:6" s="116" customFormat="1" ht="15.75" customHeight="1">
      <c r="B15738" s="276" t="s">
        <v>2170</v>
      </c>
      <c r="C15738" s="118" t="s">
        <v>40</v>
      </c>
      <c r="D15738" s="119" t="s">
        <v>180</v>
      </c>
      <c r="E15738" s="243" t="s">
        <v>1971</v>
      </c>
      <c r="F15738" s="151"/>
    </row>
    <row r="15739" spans="2:6" s="116" customFormat="1" ht="15.75" customHeight="1">
      <c r="B15739" s="276" t="s">
        <v>2170</v>
      </c>
      <c r="C15739" s="118" t="s">
        <v>40</v>
      </c>
      <c r="D15739" s="119" t="s">
        <v>180</v>
      </c>
      <c r="E15739" s="243" t="s">
        <v>1971</v>
      </c>
      <c r="F15739" s="151"/>
    </row>
    <row r="15740" spans="2:6" s="116" customFormat="1" ht="15.75" customHeight="1">
      <c r="B15740" s="276" t="s">
        <v>2170</v>
      </c>
      <c r="C15740" s="118" t="s">
        <v>28</v>
      </c>
      <c r="D15740" s="119" t="s">
        <v>549</v>
      </c>
      <c r="E15740" s="243" t="s">
        <v>1971</v>
      </c>
      <c r="F15740" s="151"/>
    </row>
    <row r="15741" spans="2:6" s="116" customFormat="1" ht="15.75" customHeight="1">
      <c r="B15741" s="276" t="s">
        <v>2170</v>
      </c>
      <c r="C15741" s="118" t="s">
        <v>40</v>
      </c>
      <c r="D15741" s="119" t="s">
        <v>43</v>
      </c>
      <c r="E15741" s="243" t="s">
        <v>1971</v>
      </c>
      <c r="F15741" s="151"/>
    </row>
    <row r="15742" spans="2:6" s="116" customFormat="1" ht="15.75" customHeight="1">
      <c r="B15742" s="276" t="s">
        <v>2170</v>
      </c>
      <c r="C15742" s="118" t="s">
        <v>28</v>
      </c>
      <c r="D15742" s="119" t="s">
        <v>1984</v>
      </c>
      <c r="E15742" s="243" t="s">
        <v>1971</v>
      </c>
      <c r="F15742" s="151"/>
    </row>
    <row r="15743" spans="2:6" s="116" customFormat="1" ht="15.75" customHeight="1">
      <c r="B15743" s="276" t="s">
        <v>2171</v>
      </c>
      <c r="C15743" s="118" t="s">
        <v>28</v>
      </c>
      <c r="D15743" s="119" t="s">
        <v>1984</v>
      </c>
      <c r="E15743" s="243" t="s">
        <v>2095</v>
      </c>
      <c r="F15743" s="151"/>
    </row>
    <row r="15744" spans="2:6" s="116" customFormat="1" ht="15.75" customHeight="1">
      <c r="B15744" s="276" t="s">
        <v>2171</v>
      </c>
      <c r="C15744" s="118" t="s">
        <v>28</v>
      </c>
      <c r="D15744" s="119" t="s">
        <v>850</v>
      </c>
      <c r="E15744" s="243" t="s">
        <v>2095</v>
      </c>
      <c r="F15744" s="151"/>
    </row>
    <row r="15745" spans="2:6" s="116" customFormat="1" ht="15.75" customHeight="1">
      <c r="B15745" s="276" t="s">
        <v>2171</v>
      </c>
      <c r="C15745" s="118" t="s">
        <v>40</v>
      </c>
      <c r="D15745" s="119" t="s">
        <v>180</v>
      </c>
      <c r="E15745" s="243" t="s">
        <v>2095</v>
      </c>
      <c r="F15745" s="151"/>
    </row>
    <row r="15746" spans="2:6" s="116" customFormat="1" ht="15.75" customHeight="1">
      <c r="B15746" s="276" t="s">
        <v>2171</v>
      </c>
      <c r="C15746" s="118" t="s">
        <v>40</v>
      </c>
      <c r="D15746" s="119" t="s">
        <v>2057</v>
      </c>
      <c r="E15746" s="243" t="s">
        <v>2095</v>
      </c>
      <c r="F15746" s="151"/>
    </row>
    <row r="15747" spans="2:6" s="116" customFormat="1" ht="15.75" customHeight="1">
      <c r="B15747" s="276" t="s">
        <v>2171</v>
      </c>
      <c r="C15747" s="118" t="s">
        <v>40</v>
      </c>
      <c r="D15747" s="119" t="s">
        <v>2057</v>
      </c>
      <c r="E15747" s="243" t="s">
        <v>2095</v>
      </c>
      <c r="F15747" s="151"/>
    </row>
    <row r="15748" spans="2:6" s="116" customFormat="1" ht="15.75" customHeight="1">
      <c r="B15748" s="276" t="s">
        <v>2171</v>
      </c>
      <c r="C15748" s="118" t="s">
        <v>2</v>
      </c>
      <c r="D15748" s="119" t="s">
        <v>182</v>
      </c>
      <c r="E15748" s="243" t="s">
        <v>2095</v>
      </c>
      <c r="F15748" s="151"/>
    </row>
    <row r="15749" spans="2:6" s="116" customFormat="1" ht="15.75" customHeight="1">
      <c r="B15749" s="276" t="s">
        <v>2171</v>
      </c>
      <c r="C15749" s="118" t="s">
        <v>40</v>
      </c>
      <c r="D15749" s="119" t="s">
        <v>180</v>
      </c>
      <c r="E15749" s="243" t="s">
        <v>2095</v>
      </c>
      <c r="F15749" s="151"/>
    </row>
    <row r="15750" spans="2:6" s="116" customFormat="1" ht="15.75" customHeight="1">
      <c r="B15750" s="276" t="s">
        <v>2171</v>
      </c>
      <c r="C15750" s="118" t="s">
        <v>40</v>
      </c>
      <c r="D15750" s="119" t="s">
        <v>180</v>
      </c>
      <c r="E15750" s="243" t="s">
        <v>2095</v>
      </c>
      <c r="F15750" s="151"/>
    </row>
    <row r="15751" spans="2:6" s="116" customFormat="1" ht="15.75" customHeight="1">
      <c r="B15751" s="276" t="s">
        <v>2171</v>
      </c>
      <c r="C15751" s="118" t="s">
        <v>184</v>
      </c>
      <c r="D15751" s="119" t="s">
        <v>2545</v>
      </c>
      <c r="E15751" s="243" t="s">
        <v>2095</v>
      </c>
      <c r="F15751" s="151"/>
    </row>
    <row r="15752" spans="2:6" s="116" customFormat="1" ht="15.75" customHeight="1">
      <c r="B15752" s="276" t="s">
        <v>2171</v>
      </c>
      <c r="C15752" s="118" t="s">
        <v>28</v>
      </c>
      <c r="D15752" s="119" t="s">
        <v>107</v>
      </c>
      <c r="E15752" s="243" t="s">
        <v>2095</v>
      </c>
      <c r="F15752" s="151"/>
    </row>
    <row r="15753" spans="2:6" s="116" customFormat="1" ht="15.75" customHeight="1">
      <c r="B15753" s="276" t="s">
        <v>2171</v>
      </c>
      <c r="C15753" s="118" t="s">
        <v>40</v>
      </c>
      <c r="D15753" s="119" t="s">
        <v>180</v>
      </c>
      <c r="E15753" s="243" t="s">
        <v>2095</v>
      </c>
      <c r="F15753" s="151"/>
    </row>
    <row r="15754" spans="2:6" s="116" customFormat="1" ht="15.75" customHeight="1">
      <c r="B15754" s="276" t="s">
        <v>2171</v>
      </c>
      <c r="C15754" s="118" t="s">
        <v>28</v>
      </c>
      <c r="D15754" s="119" t="s">
        <v>173</v>
      </c>
      <c r="E15754" s="243" t="s">
        <v>2095</v>
      </c>
      <c r="F15754" s="151"/>
    </row>
    <row r="15755" spans="2:6" s="116" customFormat="1" ht="15.75" customHeight="1">
      <c r="B15755" s="276" t="s">
        <v>2171</v>
      </c>
      <c r="C15755" s="118" t="s">
        <v>28</v>
      </c>
      <c r="D15755" s="119" t="s">
        <v>1277</v>
      </c>
      <c r="E15755" s="243" t="s">
        <v>1600</v>
      </c>
      <c r="F15755" s="151"/>
    </row>
    <row r="15756" spans="2:6" s="116" customFormat="1" ht="15.75" customHeight="1">
      <c r="B15756" s="276" t="s">
        <v>2171</v>
      </c>
      <c r="C15756" s="118" t="s">
        <v>40</v>
      </c>
      <c r="D15756" s="119" t="s">
        <v>180</v>
      </c>
      <c r="E15756" s="243" t="s">
        <v>1600</v>
      </c>
      <c r="F15756" s="151"/>
    </row>
    <row r="15757" spans="2:6" s="116" customFormat="1" ht="15.75" customHeight="1">
      <c r="B15757" s="276" t="s">
        <v>2171</v>
      </c>
      <c r="C15757" s="118" t="s">
        <v>322</v>
      </c>
      <c r="D15757" s="119" t="s">
        <v>2001</v>
      </c>
      <c r="E15757" s="243" t="s">
        <v>2095</v>
      </c>
      <c r="F15757" s="151"/>
    </row>
    <row r="15758" spans="2:6" s="116" customFormat="1" ht="15.75" customHeight="1">
      <c r="B15758" s="276" t="s">
        <v>2171</v>
      </c>
      <c r="C15758" s="118" t="s">
        <v>40</v>
      </c>
      <c r="D15758" s="119" t="s">
        <v>2057</v>
      </c>
      <c r="E15758" s="243" t="s">
        <v>2095</v>
      </c>
      <c r="F15758" s="151"/>
    </row>
    <row r="15759" spans="2:6" s="116" customFormat="1" ht="15.75" customHeight="1">
      <c r="B15759" s="276" t="s">
        <v>2171</v>
      </c>
      <c r="C15759" s="118" t="s">
        <v>40</v>
      </c>
      <c r="D15759" s="119" t="s">
        <v>2101</v>
      </c>
      <c r="E15759" s="243" t="s">
        <v>2095</v>
      </c>
      <c r="F15759" s="151"/>
    </row>
    <row r="15760" spans="2:6" s="116" customFormat="1" ht="15.75" customHeight="1">
      <c r="B15760" s="276" t="s">
        <v>2171</v>
      </c>
      <c r="C15760" s="118" t="s">
        <v>322</v>
      </c>
      <c r="D15760" s="119" t="s">
        <v>2001</v>
      </c>
      <c r="E15760" s="243" t="s">
        <v>2095</v>
      </c>
      <c r="F15760" s="151"/>
    </row>
    <row r="15761" spans="2:6" s="116" customFormat="1" ht="15.75" customHeight="1">
      <c r="B15761" s="276" t="s">
        <v>2171</v>
      </c>
      <c r="C15761" s="118" t="s">
        <v>40</v>
      </c>
      <c r="D15761" s="119" t="s">
        <v>2057</v>
      </c>
      <c r="E15761" s="243" t="s">
        <v>2095</v>
      </c>
      <c r="F15761" s="151"/>
    </row>
    <row r="15762" spans="2:6" s="116" customFormat="1" ht="15.75" customHeight="1">
      <c r="B15762" s="276" t="s">
        <v>2171</v>
      </c>
      <c r="C15762" s="118" t="s">
        <v>1306</v>
      </c>
      <c r="D15762" s="119" t="s">
        <v>2069</v>
      </c>
      <c r="E15762" s="243" t="s">
        <v>2095</v>
      </c>
      <c r="F15762" s="151"/>
    </row>
    <row r="15763" spans="2:6" s="116" customFormat="1" ht="15.75" customHeight="1">
      <c r="B15763" s="276" t="s">
        <v>2171</v>
      </c>
      <c r="C15763" s="118" t="s">
        <v>66</v>
      </c>
      <c r="D15763" s="119" t="s">
        <v>1791</v>
      </c>
      <c r="E15763" s="243" t="s">
        <v>2095</v>
      </c>
      <c r="F15763" s="151"/>
    </row>
    <row r="15764" spans="2:6" s="116" customFormat="1" ht="15.75" customHeight="1">
      <c r="B15764" s="276" t="s">
        <v>2171</v>
      </c>
      <c r="C15764" s="118" t="s">
        <v>40</v>
      </c>
      <c r="D15764" s="119" t="s">
        <v>178</v>
      </c>
      <c r="E15764" s="243" t="s">
        <v>2095</v>
      </c>
      <c r="F15764" s="151"/>
    </row>
    <row r="15765" spans="2:6" s="116" customFormat="1" ht="15.75" customHeight="1">
      <c r="B15765" s="276" t="s">
        <v>2171</v>
      </c>
      <c r="C15765" s="118" t="s">
        <v>2</v>
      </c>
      <c r="D15765" s="119" t="s">
        <v>182</v>
      </c>
      <c r="E15765" s="243" t="s">
        <v>1600</v>
      </c>
      <c r="F15765" s="151"/>
    </row>
    <row r="15766" spans="2:6" s="116" customFormat="1" ht="15.75" customHeight="1">
      <c r="B15766" s="276" t="s">
        <v>2171</v>
      </c>
      <c r="C15766" s="118" t="s">
        <v>40</v>
      </c>
      <c r="D15766" s="119" t="s">
        <v>180</v>
      </c>
      <c r="E15766" s="243" t="s">
        <v>1981</v>
      </c>
      <c r="F15766" s="151"/>
    </row>
    <row r="15767" spans="2:6" s="116" customFormat="1" ht="15.75" customHeight="1">
      <c r="B15767" s="276" t="s">
        <v>2171</v>
      </c>
      <c r="C15767" s="118" t="s">
        <v>392</v>
      </c>
      <c r="D15767" s="119" t="s">
        <v>1826</v>
      </c>
      <c r="E15767" s="243" t="s">
        <v>1981</v>
      </c>
      <c r="F15767" s="151"/>
    </row>
    <row r="15768" spans="2:6" s="116" customFormat="1" ht="15.75" customHeight="1">
      <c r="B15768" s="276" t="s">
        <v>2171</v>
      </c>
      <c r="C15768" s="118" t="s">
        <v>28</v>
      </c>
      <c r="D15768" s="119" t="s">
        <v>126</v>
      </c>
      <c r="E15768" s="243" t="s">
        <v>1981</v>
      </c>
      <c r="F15768" s="151"/>
    </row>
    <row r="15769" spans="2:6" s="116" customFormat="1" ht="15.75" customHeight="1">
      <c r="B15769" s="121" t="s">
        <v>2172</v>
      </c>
      <c r="C15769" s="118" t="s">
        <v>40</v>
      </c>
      <c r="D15769" s="119" t="s">
        <v>43</v>
      </c>
      <c r="E15769" s="243" t="s">
        <v>1986</v>
      </c>
      <c r="F15769" s="151"/>
    </row>
    <row r="15770" spans="2:6" s="116" customFormat="1" ht="15.75" customHeight="1">
      <c r="B15770" s="121" t="s">
        <v>2172</v>
      </c>
      <c r="C15770" s="118" t="s">
        <v>40</v>
      </c>
      <c r="D15770" s="119" t="s">
        <v>180</v>
      </c>
      <c r="E15770" s="243" t="s">
        <v>1986</v>
      </c>
      <c r="F15770" s="151"/>
    </row>
    <row r="15771" spans="2:6" s="116" customFormat="1" ht="15.75" customHeight="1">
      <c r="B15771" s="121" t="s">
        <v>2172</v>
      </c>
      <c r="C15771" s="118" t="s">
        <v>28</v>
      </c>
      <c r="D15771" s="119" t="s">
        <v>107</v>
      </c>
      <c r="E15771" s="243" t="s">
        <v>1986</v>
      </c>
      <c r="F15771" s="151"/>
    </row>
    <row r="15772" spans="2:6" s="116" customFormat="1" ht="15.75" customHeight="1">
      <c r="B15772" s="121" t="s">
        <v>2172</v>
      </c>
      <c r="C15772" s="118" t="s">
        <v>28</v>
      </c>
      <c r="D15772" s="119" t="s">
        <v>107</v>
      </c>
      <c r="E15772" s="243" t="s">
        <v>1986</v>
      </c>
      <c r="F15772" s="151"/>
    </row>
    <row r="15773" spans="2:6" s="116" customFormat="1" ht="15.75" customHeight="1">
      <c r="B15773" s="121" t="s">
        <v>2172</v>
      </c>
      <c r="C15773" s="118" t="s">
        <v>40</v>
      </c>
      <c r="D15773" s="119" t="s">
        <v>43</v>
      </c>
      <c r="E15773" s="243" t="s">
        <v>1986</v>
      </c>
      <c r="F15773" s="151"/>
    </row>
    <row r="15774" spans="2:6" s="116" customFormat="1" ht="15.75" customHeight="1">
      <c r="B15774" s="121" t="s">
        <v>2172</v>
      </c>
      <c r="C15774" s="118" t="s">
        <v>40</v>
      </c>
      <c r="D15774" s="119" t="s">
        <v>43</v>
      </c>
      <c r="E15774" s="243" t="s">
        <v>1986</v>
      </c>
      <c r="F15774" s="151"/>
    </row>
    <row r="15775" spans="2:6" s="116" customFormat="1" ht="15.75" customHeight="1">
      <c r="B15775" s="121" t="s">
        <v>2172</v>
      </c>
      <c r="C15775" s="118" t="s">
        <v>40</v>
      </c>
      <c r="D15775" s="119" t="s">
        <v>180</v>
      </c>
      <c r="E15775" s="243" t="s">
        <v>1986</v>
      </c>
      <c r="F15775" s="151"/>
    </row>
    <row r="15776" spans="2:6" s="116" customFormat="1" ht="15.75" customHeight="1">
      <c r="B15776" s="121" t="s">
        <v>2174</v>
      </c>
      <c r="C15776" s="118" t="s">
        <v>40</v>
      </c>
      <c r="D15776" s="119" t="s">
        <v>1346</v>
      </c>
      <c r="E15776" s="243" t="s">
        <v>1953</v>
      </c>
      <c r="F15776" s="151"/>
    </row>
    <row r="15777" spans="2:6" s="116" customFormat="1" ht="15.75" customHeight="1">
      <c r="B15777" s="121" t="s">
        <v>2174</v>
      </c>
      <c r="C15777" s="118" t="s">
        <v>40</v>
      </c>
      <c r="D15777" s="119" t="s">
        <v>1236</v>
      </c>
      <c r="E15777" s="243" t="s">
        <v>1953</v>
      </c>
      <c r="F15777" s="151"/>
    </row>
    <row r="15778" spans="2:6" s="116" customFormat="1" ht="15.75" customHeight="1">
      <c r="B15778" s="121" t="s">
        <v>2174</v>
      </c>
      <c r="C15778" s="118" t="s">
        <v>40</v>
      </c>
      <c r="D15778" s="119" t="s">
        <v>1236</v>
      </c>
      <c r="E15778" s="243" t="s">
        <v>1953</v>
      </c>
      <c r="F15778" s="151"/>
    </row>
    <row r="15779" spans="2:6" s="116" customFormat="1" ht="15.75" customHeight="1">
      <c r="B15779" s="121" t="s">
        <v>2174</v>
      </c>
      <c r="C15779" s="118" t="s">
        <v>392</v>
      </c>
      <c r="D15779" s="119" t="s">
        <v>2063</v>
      </c>
      <c r="E15779" s="243" t="s">
        <v>1953</v>
      </c>
      <c r="F15779" s="151"/>
    </row>
    <row r="15780" spans="2:6" s="116" customFormat="1" ht="15.75" customHeight="1">
      <c r="B15780" s="121" t="s">
        <v>2174</v>
      </c>
      <c r="C15780" s="118" t="s">
        <v>392</v>
      </c>
      <c r="D15780" s="119" t="s">
        <v>2063</v>
      </c>
      <c r="E15780" s="243" t="s">
        <v>1953</v>
      </c>
      <c r="F15780" s="151"/>
    </row>
    <row r="15781" spans="2:6" s="116" customFormat="1" ht="15.75" customHeight="1">
      <c r="B15781" s="121" t="s">
        <v>2174</v>
      </c>
      <c r="C15781" s="118" t="s">
        <v>40</v>
      </c>
      <c r="D15781" s="119" t="s">
        <v>43</v>
      </c>
      <c r="E15781" s="243" t="s">
        <v>1953</v>
      </c>
      <c r="F15781" s="151"/>
    </row>
    <row r="15782" spans="2:6" s="116" customFormat="1" ht="15.75" customHeight="1">
      <c r="B15782" s="121" t="s">
        <v>2174</v>
      </c>
      <c r="C15782" s="118" t="s">
        <v>40</v>
      </c>
      <c r="D15782" s="119" t="s">
        <v>1116</v>
      </c>
      <c r="E15782" s="243" t="s">
        <v>1953</v>
      </c>
      <c r="F15782" s="151"/>
    </row>
    <row r="15783" spans="2:6" s="116" customFormat="1" ht="15.75" customHeight="1">
      <c r="B15783" s="121" t="s">
        <v>2174</v>
      </c>
      <c r="C15783" s="118" t="s">
        <v>184</v>
      </c>
      <c r="D15783" s="119" t="s">
        <v>2546</v>
      </c>
      <c r="E15783" s="243" t="s">
        <v>1953</v>
      </c>
      <c r="F15783" s="151"/>
    </row>
    <row r="15784" spans="2:6" s="116" customFormat="1" ht="15.75" customHeight="1">
      <c r="B15784" s="121" t="s">
        <v>2174</v>
      </c>
      <c r="C15784" s="118" t="s">
        <v>184</v>
      </c>
      <c r="D15784" s="119" t="s">
        <v>184</v>
      </c>
      <c r="E15784" s="243" t="s">
        <v>1953</v>
      </c>
      <c r="F15784" s="151"/>
    </row>
    <row r="15785" spans="2:6" s="116" customFormat="1" ht="15.75" customHeight="1">
      <c r="B15785" s="121" t="s">
        <v>2174</v>
      </c>
      <c r="C15785" s="118" t="s">
        <v>2</v>
      </c>
      <c r="D15785" s="119" t="s">
        <v>182</v>
      </c>
      <c r="E15785" s="243" t="s">
        <v>1953</v>
      </c>
      <c r="F15785" s="151"/>
    </row>
    <row r="15786" spans="2:6" s="116" customFormat="1" ht="15.75" customHeight="1">
      <c r="B15786" s="121" t="s">
        <v>2174</v>
      </c>
      <c r="C15786" s="118" t="s">
        <v>40</v>
      </c>
      <c r="D15786" s="119" t="s">
        <v>1346</v>
      </c>
      <c r="E15786" s="243" t="s">
        <v>1953</v>
      </c>
      <c r="F15786" s="151"/>
    </row>
    <row r="15787" spans="2:6" s="116" customFormat="1" ht="15.75" customHeight="1">
      <c r="B15787" s="121" t="s">
        <v>2174</v>
      </c>
      <c r="C15787" s="118" t="s">
        <v>2</v>
      </c>
      <c r="D15787" s="119" t="s">
        <v>182</v>
      </c>
      <c r="E15787" s="243" t="s">
        <v>1953</v>
      </c>
      <c r="F15787" s="151"/>
    </row>
    <row r="15788" spans="2:6" s="116" customFormat="1" ht="15.75" customHeight="1">
      <c r="B15788" s="121" t="s">
        <v>2174</v>
      </c>
      <c r="C15788" s="118" t="s">
        <v>28</v>
      </c>
      <c r="D15788" s="119" t="s">
        <v>107</v>
      </c>
      <c r="E15788" s="243" t="s">
        <v>1953</v>
      </c>
      <c r="F15788" s="151"/>
    </row>
    <row r="15789" spans="2:6" s="116" customFormat="1" ht="15.75" customHeight="1">
      <c r="B15789" s="121" t="s">
        <v>2174</v>
      </c>
      <c r="C15789" s="118" t="s">
        <v>28</v>
      </c>
      <c r="D15789" s="119" t="s">
        <v>107</v>
      </c>
      <c r="E15789" s="243" t="s">
        <v>1953</v>
      </c>
      <c r="F15789" s="151"/>
    </row>
    <row r="15790" spans="2:6" s="116" customFormat="1" ht="15.75" customHeight="1">
      <c r="B15790" s="121" t="s">
        <v>2174</v>
      </c>
      <c r="C15790" s="118" t="s">
        <v>40</v>
      </c>
      <c r="D15790" s="119" t="s">
        <v>1346</v>
      </c>
      <c r="E15790" s="243" t="s">
        <v>1953</v>
      </c>
      <c r="F15790" s="151"/>
    </row>
    <row r="15791" spans="2:6" s="116" customFormat="1" ht="15.75" customHeight="1">
      <c r="B15791" s="121" t="s">
        <v>2174</v>
      </c>
      <c r="C15791" s="118" t="s">
        <v>40</v>
      </c>
      <c r="D15791" s="119" t="s">
        <v>1236</v>
      </c>
      <c r="E15791" s="243" t="s">
        <v>1953</v>
      </c>
      <c r="F15791" s="151"/>
    </row>
    <row r="15792" spans="2:6" s="116" customFormat="1" ht="15.75" customHeight="1">
      <c r="B15792" s="121" t="s">
        <v>2174</v>
      </c>
      <c r="C15792" s="118" t="s">
        <v>2</v>
      </c>
      <c r="D15792" s="119" t="s">
        <v>182</v>
      </c>
      <c r="E15792" s="243" t="s">
        <v>1953</v>
      </c>
      <c r="F15792" s="151"/>
    </row>
    <row r="15793" spans="2:6" s="116" customFormat="1" ht="15.75" customHeight="1">
      <c r="B15793" s="121" t="s">
        <v>2175</v>
      </c>
      <c r="C15793" s="118" t="s">
        <v>28</v>
      </c>
      <c r="D15793" s="119" t="s">
        <v>2176</v>
      </c>
      <c r="E15793" s="243" t="s">
        <v>1971</v>
      </c>
      <c r="F15793" s="151"/>
    </row>
    <row r="15794" spans="2:6" s="116" customFormat="1" ht="15.75" customHeight="1">
      <c r="B15794" s="121" t="s">
        <v>2175</v>
      </c>
      <c r="C15794" s="118" t="s">
        <v>28</v>
      </c>
      <c r="D15794" s="119" t="s">
        <v>2177</v>
      </c>
      <c r="E15794" s="243" t="s">
        <v>1971</v>
      </c>
      <c r="F15794" s="151"/>
    </row>
    <row r="15795" spans="2:6" s="116" customFormat="1" ht="15.75" customHeight="1">
      <c r="B15795" s="121" t="s">
        <v>2175</v>
      </c>
      <c r="C15795" s="118" t="s">
        <v>40</v>
      </c>
      <c r="D15795" s="119" t="s">
        <v>180</v>
      </c>
      <c r="E15795" s="243" t="s">
        <v>1971</v>
      </c>
      <c r="F15795" s="151"/>
    </row>
    <row r="15796" spans="2:6" s="116" customFormat="1" ht="15.75" customHeight="1">
      <c r="B15796" s="121" t="s">
        <v>2175</v>
      </c>
      <c r="C15796" s="118" t="s">
        <v>322</v>
      </c>
      <c r="D15796" s="119" t="s">
        <v>2001</v>
      </c>
      <c r="E15796" s="243" t="s">
        <v>1971</v>
      </c>
      <c r="F15796" s="151"/>
    </row>
    <row r="15797" spans="2:6" s="116" customFormat="1" ht="15.75" customHeight="1">
      <c r="B15797" s="121" t="s">
        <v>2175</v>
      </c>
      <c r="C15797" s="118" t="s">
        <v>956</v>
      </c>
      <c r="D15797" s="119" t="s">
        <v>1821</v>
      </c>
      <c r="E15797" s="243" t="s">
        <v>1971</v>
      </c>
      <c r="F15797" s="151"/>
    </row>
    <row r="15798" spans="2:6" s="116" customFormat="1" ht="15.75" customHeight="1">
      <c r="B15798" s="121" t="s">
        <v>2175</v>
      </c>
      <c r="C15798" s="118" t="s">
        <v>2</v>
      </c>
      <c r="D15798" s="119" t="s">
        <v>105</v>
      </c>
      <c r="E15798" s="243" t="s">
        <v>1971</v>
      </c>
      <c r="F15798" s="151"/>
    </row>
    <row r="15799" spans="2:6" s="116" customFormat="1" ht="15.75" customHeight="1">
      <c r="B15799" s="121" t="s">
        <v>2175</v>
      </c>
      <c r="C15799" s="118" t="s">
        <v>322</v>
      </c>
      <c r="D15799" s="119" t="s">
        <v>2001</v>
      </c>
      <c r="E15799" s="243" t="s">
        <v>1971</v>
      </c>
      <c r="F15799" s="151"/>
    </row>
    <row r="15800" spans="2:6" s="116" customFormat="1" ht="15.75" customHeight="1">
      <c r="B15800" s="121" t="s">
        <v>2175</v>
      </c>
      <c r="C15800" s="118" t="s">
        <v>40</v>
      </c>
      <c r="D15800" s="119" t="s">
        <v>180</v>
      </c>
      <c r="E15800" s="243" t="s">
        <v>1971</v>
      </c>
      <c r="F15800" s="151"/>
    </row>
    <row r="15801" spans="2:6" s="116" customFormat="1" ht="15.75" customHeight="1">
      <c r="B15801" s="121" t="s">
        <v>2175</v>
      </c>
      <c r="C15801" s="118" t="s">
        <v>40</v>
      </c>
      <c r="D15801" s="119" t="s">
        <v>180</v>
      </c>
      <c r="E15801" s="243" t="s">
        <v>1971</v>
      </c>
      <c r="F15801" s="151"/>
    </row>
    <row r="15802" spans="2:6" s="116" customFormat="1" ht="15.75" customHeight="1">
      <c r="B15802" s="121" t="s">
        <v>2175</v>
      </c>
      <c r="C15802" s="118" t="s">
        <v>40</v>
      </c>
      <c r="D15802" s="119" t="s">
        <v>180</v>
      </c>
      <c r="E15802" s="243" t="s">
        <v>1971</v>
      </c>
      <c r="F15802" s="151"/>
    </row>
    <row r="15803" spans="2:6" s="116" customFormat="1" ht="15.75" customHeight="1">
      <c r="B15803" s="121" t="s">
        <v>2175</v>
      </c>
      <c r="C15803" s="118" t="s">
        <v>28</v>
      </c>
      <c r="D15803" s="119" t="s">
        <v>850</v>
      </c>
      <c r="E15803" s="243" t="s">
        <v>1971</v>
      </c>
      <c r="F15803" s="151"/>
    </row>
    <row r="15804" spans="2:6" s="116" customFormat="1" ht="15.75" customHeight="1">
      <c r="B15804" s="121" t="s">
        <v>2175</v>
      </c>
      <c r="C15804" s="118" t="s">
        <v>40</v>
      </c>
      <c r="D15804" s="119" t="s">
        <v>180</v>
      </c>
      <c r="E15804" s="243" t="s">
        <v>1971</v>
      </c>
      <c r="F15804" s="151"/>
    </row>
    <row r="15805" spans="2:6" s="116" customFormat="1" ht="15.75" customHeight="1">
      <c r="B15805" s="121" t="s">
        <v>2175</v>
      </c>
      <c r="C15805" s="118" t="s">
        <v>40</v>
      </c>
      <c r="D15805" s="119" t="s">
        <v>180</v>
      </c>
      <c r="E15805" s="243" t="s">
        <v>1971</v>
      </c>
      <c r="F15805" s="151"/>
    </row>
    <row r="15806" spans="2:6" s="116" customFormat="1" ht="15.75" customHeight="1">
      <c r="B15806" s="121" t="s">
        <v>2175</v>
      </c>
      <c r="C15806" s="118" t="s">
        <v>322</v>
      </c>
      <c r="D15806" s="119" t="s">
        <v>1799</v>
      </c>
      <c r="E15806" s="243" t="s">
        <v>1971</v>
      </c>
      <c r="F15806" s="151"/>
    </row>
    <row r="15807" spans="2:6" s="116" customFormat="1" ht="15.75" customHeight="1">
      <c r="B15807" s="121" t="s">
        <v>2175</v>
      </c>
      <c r="C15807" s="118" t="s">
        <v>184</v>
      </c>
      <c r="D15807" s="119" t="s">
        <v>2546</v>
      </c>
      <c r="E15807" s="243" t="s">
        <v>1971</v>
      </c>
      <c r="F15807" s="151"/>
    </row>
    <row r="15808" spans="2:6" s="116" customFormat="1" ht="15.75" customHeight="1">
      <c r="B15808" s="121" t="s">
        <v>2175</v>
      </c>
      <c r="C15808" s="118" t="s">
        <v>2</v>
      </c>
      <c r="D15808" s="119" t="s">
        <v>182</v>
      </c>
      <c r="E15808" s="243" t="s">
        <v>1971</v>
      </c>
      <c r="F15808" s="151"/>
    </row>
    <row r="15809" spans="2:6" s="116" customFormat="1" ht="15.75" customHeight="1">
      <c r="B15809" s="121" t="s">
        <v>2175</v>
      </c>
      <c r="C15809" s="118" t="s">
        <v>28</v>
      </c>
      <c r="D15809" s="119" t="s">
        <v>850</v>
      </c>
      <c r="E15809" s="243" t="s">
        <v>1971</v>
      </c>
      <c r="F15809" s="151"/>
    </row>
    <row r="15810" spans="2:6" s="116" customFormat="1" ht="15.75" customHeight="1">
      <c r="B15810" s="121" t="s">
        <v>2175</v>
      </c>
      <c r="C15810" s="118" t="s">
        <v>28</v>
      </c>
      <c r="D15810" s="119" t="s">
        <v>2178</v>
      </c>
      <c r="E15810" s="243" t="s">
        <v>1971</v>
      </c>
      <c r="F15810" s="151"/>
    </row>
    <row r="15811" spans="2:6" s="116" customFormat="1" ht="15.75" customHeight="1">
      <c r="B15811" s="121" t="s">
        <v>2175</v>
      </c>
      <c r="C15811" s="118" t="s">
        <v>2</v>
      </c>
      <c r="D15811" s="119" t="s">
        <v>182</v>
      </c>
      <c r="E15811" s="243" t="s">
        <v>1971</v>
      </c>
      <c r="F15811" s="151"/>
    </row>
    <row r="15812" spans="2:6" s="116" customFormat="1" ht="15.75" customHeight="1">
      <c r="B15812" s="121" t="s">
        <v>2175</v>
      </c>
      <c r="C15812" s="118" t="s">
        <v>40</v>
      </c>
      <c r="D15812" s="119" t="s">
        <v>180</v>
      </c>
      <c r="E15812" s="243" t="s">
        <v>1971</v>
      </c>
      <c r="F15812" s="151"/>
    </row>
    <row r="15813" spans="2:6" s="116" customFormat="1" ht="15.75" customHeight="1">
      <c r="B15813" s="121" t="s">
        <v>2179</v>
      </c>
      <c r="C15813" s="118" t="s">
        <v>40</v>
      </c>
      <c r="D15813" s="119" t="s">
        <v>1236</v>
      </c>
      <c r="E15813" s="243" t="s">
        <v>1953</v>
      </c>
      <c r="F15813" s="151"/>
    </row>
    <row r="15814" spans="2:6" s="116" customFormat="1" ht="15.75" customHeight="1">
      <c r="B15814" s="121" t="s">
        <v>2179</v>
      </c>
      <c r="C15814" s="118" t="s">
        <v>28</v>
      </c>
      <c r="D15814" s="119" t="s">
        <v>2180</v>
      </c>
      <c r="E15814" s="243" t="s">
        <v>1953</v>
      </c>
      <c r="F15814" s="151"/>
    </row>
    <row r="15815" spans="2:6" s="116" customFormat="1" ht="15.75" customHeight="1">
      <c r="B15815" s="121" t="s">
        <v>2179</v>
      </c>
      <c r="C15815" s="118" t="s">
        <v>322</v>
      </c>
      <c r="D15815" s="119" t="s">
        <v>1796</v>
      </c>
      <c r="E15815" s="243" t="s">
        <v>1953</v>
      </c>
      <c r="F15815" s="151"/>
    </row>
    <row r="15816" spans="2:6" s="116" customFormat="1" ht="15.75" customHeight="1">
      <c r="B15816" s="121" t="s">
        <v>2179</v>
      </c>
      <c r="C15816" s="118" t="s">
        <v>28</v>
      </c>
      <c r="D15816" s="119" t="s">
        <v>114</v>
      </c>
      <c r="E15816" s="243" t="s">
        <v>1953</v>
      </c>
      <c r="F15816" s="151"/>
    </row>
    <row r="15817" spans="2:6" s="116" customFormat="1" ht="15.75" customHeight="1">
      <c r="B15817" s="121" t="s">
        <v>2179</v>
      </c>
      <c r="C15817" s="118" t="s">
        <v>40</v>
      </c>
      <c r="D15817" s="119" t="s">
        <v>180</v>
      </c>
      <c r="E15817" s="243" t="s">
        <v>1953</v>
      </c>
      <c r="F15817" s="151"/>
    </row>
    <row r="15818" spans="2:6" s="116" customFormat="1" ht="15.75" customHeight="1">
      <c r="B15818" s="121" t="s">
        <v>2179</v>
      </c>
      <c r="C15818" s="118" t="s">
        <v>40</v>
      </c>
      <c r="D15818" s="119" t="s">
        <v>180</v>
      </c>
      <c r="E15818" s="243" t="s">
        <v>1953</v>
      </c>
      <c r="F15818" s="151"/>
    </row>
    <row r="15819" spans="2:6" s="116" customFormat="1" ht="15.75" customHeight="1">
      <c r="B15819" s="121" t="s">
        <v>2179</v>
      </c>
      <c r="C15819" s="118" t="s">
        <v>40</v>
      </c>
      <c r="D15819" s="119" t="s">
        <v>1236</v>
      </c>
      <c r="E15819" s="243" t="s">
        <v>1953</v>
      </c>
      <c r="F15819" s="151"/>
    </row>
    <row r="15820" spans="2:6" s="116" customFormat="1" ht="15.75" customHeight="1">
      <c r="B15820" s="121" t="s">
        <v>2179</v>
      </c>
      <c r="C15820" s="118" t="s">
        <v>40</v>
      </c>
      <c r="D15820" s="119" t="s">
        <v>43</v>
      </c>
      <c r="E15820" s="243" t="s">
        <v>1953</v>
      </c>
      <c r="F15820" s="151"/>
    </row>
    <row r="15821" spans="2:6" s="116" customFormat="1" ht="15.75" customHeight="1">
      <c r="B15821" s="121" t="s">
        <v>2179</v>
      </c>
      <c r="C15821" s="118" t="s">
        <v>392</v>
      </c>
      <c r="D15821" s="119" t="s">
        <v>2063</v>
      </c>
      <c r="E15821" s="243" t="s">
        <v>1953</v>
      </c>
      <c r="F15821" s="151"/>
    </row>
    <row r="15822" spans="2:6" s="116" customFormat="1" ht="15.75" customHeight="1">
      <c r="B15822" s="121" t="s">
        <v>2179</v>
      </c>
      <c r="C15822" s="118" t="s">
        <v>2</v>
      </c>
      <c r="D15822" s="119" t="s">
        <v>182</v>
      </c>
      <c r="E15822" s="243" t="s">
        <v>1953</v>
      </c>
      <c r="F15822" s="151"/>
    </row>
    <row r="15823" spans="2:6" s="116" customFormat="1" ht="15.75" customHeight="1">
      <c r="B15823" s="121" t="s">
        <v>2179</v>
      </c>
      <c r="C15823" s="118" t="s">
        <v>2</v>
      </c>
      <c r="D15823" s="119" t="s">
        <v>182</v>
      </c>
      <c r="E15823" s="243" t="s">
        <v>1953</v>
      </c>
      <c r="F15823" s="151"/>
    </row>
    <row r="15824" spans="2:6" s="116" customFormat="1" ht="15.75" customHeight="1">
      <c r="B15824" s="121" t="s">
        <v>2179</v>
      </c>
      <c r="C15824" s="118" t="s">
        <v>40</v>
      </c>
      <c r="D15824" s="119" t="s">
        <v>180</v>
      </c>
      <c r="E15824" s="243" t="s">
        <v>1953</v>
      </c>
      <c r="F15824" s="151"/>
    </row>
    <row r="15825" spans="2:6" s="116" customFormat="1" ht="15.75" customHeight="1">
      <c r="B15825" s="121" t="s">
        <v>2179</v>
      </c>
      <c r="C15825" s="118" t="s">
        <v>40</v>
      </c>
      <c r="D15825" s="119" t="s">
        <v>180</v>
      </c>
      <c r="E15825" s="243" t="s">
        <v>1953</v>
      </c>
      <c r="F15825" s="151"/>
    </row>
    <row r="15826" spans="2:6" s="116" customFormat="1" ht="15.75" customHeight="1">
      <c r="B15826" s="121" t="s">
        <v>2179</v>
      </c>
      <c r="C15826" s="118" t="s">
        <v>322</v>
      </c>
      <c r="D15826" s="119" t="s">
        <v>1796</v>
      </c>
      <c r="E15826" s="243" t="s">
        <v>1953</v>
      </c>
      <c r="F15826" s="151"/>
    </row>
    <row r="15827" spans="2:6" s="116" customFormat="1" ht="15.75" customHeight="1">
      <c r="B15827" s="276" t="s">
        <v>2181</v>
      </c>
      <c r="C15827" s="118" t="s">
        <v>322</v>
      </c>
      <c r="D15827" s="119" t="s">
        <v>2001</v>
      </c>
      <c r="E15827" s="243" t="s">
        <v>1971</v>
      </c>
      <c r="F15827" s="151"/>
    </row>
    <row r="15828" spans="2:6" s="116" customFormat="1" ht="15.75" customHeight="1">
      <c r="B15828" s="276" t="s">
        <v>2181</v>
      </c>
      <c r="C15828" s="118" t="s">
        <v>322</v>
      </c>
      <c r="D15828" s="119" t="s">
        <v>2001</v>
      </c>
      <c r="E15828" s="243" t="s">
        <v>1971</v>
      </c>
      <c r="F15828" s="151"/>
    </row>
    <row r="15829" spans="2:6" s="116" customFormat="1" ht="15.75" customHeight="1">
      <c r="B15829" s="276" t="s">
        <v>2181</v>
      </c>
      <c r="C15829" s="118" t="s">
        <v>40</v>
      </c>
      <c r="D15829" s="119" t="s">
        <v>180</v>
      </c>
      <c r="E15829" s="243" t="s">
        <v>1971</v>
      </c>
      <c r="F15829" s="151"/>
    </row>
    <row r="15830" spans="2:6" s="116" customFormat="1" ht="15.75" customHeight="1">
      <c r="B15830" s="276" t="s">
        <v>2181</v>
      </c>
      <c r="C15830" s="118" t="s">
        <v>40</v>
      </c>
      <c r="D15830" s="119" t="s">
        <v>180</v>
      </c>
      <c r="E15830" s="243" t="s">
        <v>1971</v>
      </c>
      <c r="F15830" s="151"/>
    </row>
    <row r="15831" spans="2:6" s="116" customFormat="1" ht="15.75" customHeight="1">
      <c r="B15831" s="276" t="s">
        <v>2181</v>
      </c>
      <c r="C15831" s="118" t="s">
        <v>40</v>
      </c>
      <c r="D15831" s="119" t="s">
        <v>180</v>
      </c>
      <c r="E15831" s="243" t="s">
        <v>1971</v>
      </c>
      <c r="F15831" s="151"/>
    </row>
    <row r="15832" spans="2:6" s="116" customFormat="1" ht="15.75" customHeight="1">
      <c r="B15832" s="276" t="s">
        <v>2181</v>
      </c>
      <c r="C15832" s="118" t="s">
        <v>28</v>
      </c>
      <c r="D15832" s="119" t="s">
        <v>173</v>
      </c>
      <c r="E15832" s="243" t="s">
        <v>1971</v>
      </c>
      <c r="F15832" s="151"/>
    </row>
    <row r="15833" spans="2:6" s="116" customFormat="1" ht="15.75" customHeight="1">
      <c r="B15833" s="276" t="s">
        <v>2181</v>
      </c>
      <c r="C15833" s="118" t="s">
        <v>40</v>
      </c>
      <c r="D15833" s="119" t="s">
        <v>180</v>
      </c>
      <c r="E15833" s="243" t="s">
        <v>1971</v>
      </c>
      <c r="F15833" s="151"/>
    </row>
    <row r="15834" spans="2:6" s="116" customFormat="1" ht="15.75" customHeight="1">
      <c r="B15834" s="276" t="s">
        <v>2181</v>
      </c>
      <c r="C15834" s="118" t="s">
        <v>40</v>
      </c>
      <c r="D15834" s="119" t="s">
        <v>180</v>
      </c>
      <c r="E15834" s="243" t="s">
        <v>1971</v>
      </c>
      <c r="F15834" s="151"/>
    </row>
    <row r="15835" spans="2:6" s="116" customFormat="1" ht="15.75" customHeight="1">
      <c r="B15835" s="276" t="s">
        <v>2181</v>
      </c>
      <c r="C15835" s="118" t="s">
        <v>40</v>
      </c>
      <c r="D15835" s="119" t="s">
        <v>180</v>
      </c>
      <c r="E15835" s="243" t="s">
        <v>1971</v>
      </c>
      <c r="F15835" s="151"/>
    </row>
    <row r="15836" spans="2:6" s="116" customFormat="1" ht="15.75" customHeight="1">
      <c r="B15836" s="276" t="s">
        <v>2181</v>
      </c>
      <c r="C15836" s="118" t="s">
        <v>392</v>
      </c>
      <c r="D15836" s="119" t="s">
        <v>1115</v>
      </c>
      <c r="E15836" s="243" t="s">
        <v>1971</v>
      </c>
      <c r="F15836" s="151"/>
    </row>
    <row r="15837" spans="2:6" s="116" customFormat="1" ht="15.75" customHeight="1">
      <c r="B15837" s="276" t="s">
        <v>2181</v>
      </c>
      <c r="C15837" s="118" t="s">
        <v>2</v>
      </c>
      <c r="D15837" s="119" t="s">
        <v>182</v>
      </c>
      <c r="E15837" s="243" t="s">
        <v>1971</v>
      </c>
      <c r="F15837" s="151"/>
    </row>
    <row r="15838" spans="2:6" s="116" customFormat="1" ht="15.75" customHeight="1">
      <c r="B15838" s="276" t="s">
        <v>2181</v>
      </c>
      <c r="C15838" s="118" t="s">
        <v>28</v>
      </c>
      <c r="D15838" s="119" t="s">
        <v>850</v>
      </c>
      <c r="E15838" s="243" t="s">
        <v>1971</v>
      </c>
      <c r="F15838" s="151"/>
    </row>
    <row r="15839" spans="2:6" s="116" customFormat="1" ht="15.75" customHeight="1">
      <c r="B15839" s="276" t="s">
        <v>2181</v>
      </c>
      <c r="C15839" s="118" t="s">
        <v>40</v>
      </c>
      <c r="D15839" s="119" t="s">
        <v>180</v>
      </c>
      <c r="E15839" s="243" t="s">
        <v>1971</v>
      </c>
      <c r="F15839" s="151"/>
    </row>
    <row r="15840" spans="2:6" s="116" customFormat="1" ht="15.75" customHeight="1">
      <c r="B15840" s="276" t="s">
        <v>2181</v>
      </c>
      <c r="C15840" s="118" t="s">
        <v>28</v>
      </c>
      <c r="D15840" s="119" t="s">
        <v>107</v>
      </c>
      <c r="E15840" s="243" t="s">
        <v>1971</v>
      </c>
      <c r="F15840" s="151"/>
    </row>
    <row r="15841" spans="2:6" s="116" customFormat="1" ht="15.75" customHeight="1">
      <c r="B15841" s="121" t="s">
        <v>2182</v>
      </c>
      <c r="C15841" s="118" t="s">
        <v>322</v>
      </c>
      <c r="D15841" s="119" t="s">
        <v>1796</v>
      </c>
      <c r="E15841" s="243" t="s">
        <v>1953</v>
      </c>
      <c r="F15841" s="151"/>
    </row>
    <row r="15842" spans="2:6" s="116" customFormat="1" ht="15.75" customHeight="1">
      <c r="B15842" s="121" t="s">
        <v>2182</v>
      </c>
      <c r="C15842" s="118" t="s">
        <v>322</v>
      </c>
      <c r="D15842" s="119" t="s">
        <v>1796</v>
      </c>
      <c r="E15842" s="243" t="s">
        <v>1953</v>
      </c>
      <c r="F15842" s="151"/>
    </row>
    <row r="15843" spans="2:6" s="116" customFormat="1" ht="15.75" customHeight="1">
      <c r="B15843" s="121" t="s">
        <v>2182</v>
      </c>
      <c r="C15843" s="118" t="s">
        <v>28</v>
      </c>
      <c r="D15843" s="119" t="s">
        <v>1983</v>
      </c>
      <c r="E15843" s="243" t="s">
        <v>1953</v>
      </c>
      <c r="F15843" s="151"/>
    </row>
    <row r="15844" spans="2:6" s="116" customFormat="1" ht="15.75" customHeight="1">
      <c r="B15844" s="121" t="s">
        <v>2182</v>
      </c>
      <c r="C15844" s="118" t="s">
        <v>28</v>
      </c>
      <c r="D15844" s="119" t="s">
        <v>114</v>
      </c>
      <c r="E15844" s="243" t="s">
        <v>1953</v>
      </c>
      <c r="F15844" s="151"/>
    </row>
    <row r="15845" spans="2:6" s="116" customFormat="1" ht="15.75" customHeight="1">
      <c r="B15845" s="121" t="s">
        <v>2182</v>
      </c>
      <c r="C15845" s="118" t="s">
        <v>40</v>
      </c>
      <c r="D15845" s="119" t="s">
        <v>1236</v>
      </c>
      <c r="E15845" s="243" t="s">
        <v>1953</v>
      </c>
      <c r="F15845" s="151"/>
    </row>
    <row r="15846" spans="2:6" s="116" customFormat="1" ht="15.75" customHeight="1">
      <c r="B15846" s="121" t="s">
        <v>2182</v>
      </c>
      <c r="C15846" s="118" t="s">
        <v>40</v>
      </c>
      <c r="D15846" s="119" t="s">
        <v>1236</v>
      </c>
      <c r="E15846" s="243" t="s">
        <v>1953</v>
      </c>
      <c r="F15846" s="151"/>
    </row>
    <row r="15847" spans="2:6" s="116" customFormat="1" ht="15.75" customHeight="1">
      <c r="B15847" s="121" t="s">
        <v>2182</v>
      </c>
      <c r="C15847" s="118" t="s">
        <v>40</v>
      </c>
      <c r="D15847" s="119" t="s">
        <v>1236</v>
      </c>
      <c r="E15847" s="243" t="s">
        <v>1953</v>
      </c>
      <c r="F15847" s="151"/>
    </row>
    <row r="15848" spans="2:6" s="116" customFormat="1" ht="15.75" customHeight="1">
      <c r="B15848" s="121" t="s">
        <v>2182</v>
      </c>
      <c r="C15848" s="118" t="s">
        <v>40</v>
      </c>
      <c r="D15848" s="119" t="s">
        <v>1236</v>
      </c>
      <c r="E15848" s="243" t="s">
        <v>1953</v>
      </c>
      <c r="F15848" s="151"/>
    </row>
    <row r="15849" spans="2:6" s="116" customFormat="1" ht="15.75" customHeight="1">
      <c r="B15849" s="121" t="s">
        <v>2182</v>
      </c>
      <c r="C15849" s="118" t="s">
        <v>40</v>
      </c>
      <c r="D15849" s="119" t="s">
        <v>1521</v>
      </c>
      <c r="E15849" s="243" t="s">
        <v>1953</v>
      </c>
      <c r="F15849" s="151"/>
    </row>
    <row r="15850" spans="2:6" s="116" customFormat="1" ht="15.75" customHeight="1">
      <c r="B15850" s="121" t="s">
        <v>2182</v>
      </c>
      <c r="C15850" s="118" t="s">
        <v>2</v>
      </c>
      <c r="D15850" s="119" t="s">
        <v>182</v>
      </c>
      <c r="E15850" s="243" t="s">
        <v>1953</v>
      </c>
      <c r="F15850" s="151"/>
    </row>
    <row r="15851" spans="2:6" s="116" customFormat="1" ht="15.75" customHeight="1">
      <c r="B15851" s="121" t="s">
        <v>2182</v>
      </c>
      <c r="C15851" s="118" t="s">
        <v>2</v>
      </c>
      <c r="D15851" s="119" t="s">
        <v>182</v>
      </c>
      <c r="E15851" s="243" t="s">
        <v>1953</v>
      </c>
      <c r="F15851" s="151"/>
    </row>
    <row r="15852" spans="2:6" s="116" customFormat="1" ht="15.75" customHeight="1">
      <c r="B15852" s="121" t="s">
        <v>2182</v>
      </c>
      <c r="C15852" s="118" t="s">
        <v>2</v>
      </c>
      <c r="D15852" s="119" t="s">
        <v>182</v>
      </c>
      <c r="E15852" s="243" t="s">
        <v>1953</v>
      </c>
      <c r="F15852" s="151"/>
    </row>
    <row r="15853" spans="2:6" s="116" customFormat="1" ht="15.75" customHeight="1">
      <c r="B15853" s="121" t="s">
        <v>2182</v>
      </c>
      <c r="C15853" s="118" t="s">
        <v>184</v>
      </c>
      <c r="D15853" s="119" t="s">
        <v>184</v>
      </c>
      <c r="E15853" s="243" t="s">
        <v>1953</v>
      </c>
      <c r="F15853" s="151"/>
    </row>
    <row r="15854" spans="2:6" s="116" customFormat="1" ht="15.75" customHeight="1">
      <c r="B15854" s="121" t="s">
        <v>2182</v>
      </c>
      <c r="C15854" s="118" t="s">
        <v>184</v>
      </c>
      <c r="D15854" s="119" t="s">
        <v>2545</v>
      </c>
      <c r="E15854" s="243" t="s">
        <v>1953</v>
      </c>
      <c r="F15854" s="151"/>
    </row>
    <row r="15855" spans="2:6" s="116" customFormat="1" ht="15.75" customHeight="1">
      <c r="B15855" s="121" t="s">
        <v>2182</v>
      </c>
      <c r="C15855" s="118" t="s">
        <v>322</v>
      </c>
      <c r="D15855" s="119" t="s">
        <v>1796</v>
      </c>
      <c r="E15855" s="243" t="s">
        <v>1953</v>
      </c>
      <c r="F15855" s="151"/>
    </row>
    <row r="15856" spans="2:6" s="116" customFormat="1" ht="15.75" customHeight="1">
      <c r="B15856" s="121" t="s">
        <v>2182</v>
      </c>
      <c r="C15856" s="118" t="s">
        <v>40</v>
      </c>
      <c r="D15856" s="119" t="s">
        <v>1236</v>
      </c>
      <c r="E15856" s="243" t="s">
        <v>1953</v>
      </c>
      <c r="F15856" s="151"/>
    </row>
    <row r="15857" spans="2:6" s="116" customFormat="1" ht="15.75" customHeight="1">
      <c r="B15857" s="121" t="s">
        <v>2182</v>
      </c>
      <c r="C15857" s="118" t="s">
        <v>40</v>
      </c>
      <c r="D15857" s="119" t="s">
        <v>43</v>
      </c>
      <c r="E15857" s="243" t="s">
        <v>1953</v>
      </c>
      <c r="F15857" s="151"/>
    </row>
    <row r="15858" spans="2:6" s="116" customFormat="1" ht="15.75" customHeight="1">
      <c r="B15858" s="276" t="s">
        <v>2183</v>
      </c>
      <c r="C15858" s="118" t="s">
        <v>40</v>
      </c>
      <c r="D15858" s="119" t="s">
        <v>945</v>
      </c>
      <c r="E15858" s="243" t="s">
        <v>1971</v>
      </c>
      <c r="F15858" s="151"/>
    </row>
    <row r="15859" spans="2:6" s="116" customFormat="1" ht="15.75" customHeight="1">
      <c r="B15859" s="276" t="s">
        <v>2183</v>
      </c>
      <c r="C15859" s="118" t="s">
        <v>40</v>
      </c>
      <c r="D15859" s="119" t="s">
        <v>180</v>
      </c>
      <c r="E15859" s="243" t="s">
        <v>1971</v>
      </c>
      <c r="F15859" s="151"/>
    </row>
    <row r="15860" spans="2:6" s="116" customFormat="1" ht="15.75" customHeight="1">
      <c r="B15860" s="276" t="s">
        <v>2183</v>
      </c>
      <c r="C15860" s="118" t="s">
        <v>28</v>
      </c>
      <c r="D15860" s="119" t="s">
        <v>107</v>
      </c>
      <c r="E15860" s="243" t="s">
        <v>1971</v>
      </c>
      <c r="F15860" s="151"/>
    </row>
    <row r="15861" spans="2:6" s="116" customFormat="1" ht="15.75" customHeight="1">
      <c r="B15861" s="276" t="s">
        <v>2183</v>
      </c>
      <c r="C15861" s="118" t="s">
        <v>28</v>
      </c>
      <c r="D15861" s="119" t="s">
        <v>173</v>
      </c>
      <c r="E15861" s="243" t="s">
        <v>1971</v>
      </c>
      <c r="F15861" s="151"/>
    </row>
    <row r="15862" spans="2:6" s="116" customFormat="1" ht="15.75" customHeight="1">
      <c r="B15862" s="276" t="s">
        <v>2183</v>
      </c>
      <c r="C15862" s="118" t="s">
        <v>2</v>
      </c>
      <c r="D15862" s="119" t="s">
        <v>2112</v>
      </c>
      <c r="E15862" s="243" t="s">
        <v>1971</v>
      </c>
      <c r="F15862" s="151"/>
    </row>
    <row r="15863" spans="2:6" s="116" customFormat="1" ht="15.75" customHeight="1">
      <c r="B15863" s="276" t="s">
        <v>2183</v>
      </c>
      <c r="C15863" s="118" t="s">
        <v>40</v>
      </c>
      <c r="D15863" s="119" t="s">
        <v>2057</v>
      </c>
      <c r="E15863" s="243" t="s">
        <v>1971</v>
      </c>
      <c r="F15863" s="151"/>
    </row>
    <row r="15864" spans="2:6" s="116" customFormat="1" ht="15.75" customHeight="1">
      <c r="B15864" s="276" t="s">
        <v>2183</v>
      </c>
      <c r="C15864" s="118" t="s">
        <v>40</v>
      </c>
      <c r="D15864" s="119" t="s">
        <v>2057</v>
      </c>
      <c r="E15864" s="243" t="s">
        <v>1971</v>
      </c>
      <c r="F15864" s="151"/>
    </row>
    <row r="15865" spans="2:6" s="116" customFormat="1" ht="15.75" customHeight="1">
      <c r="B15865" s="276" t="s">
        <v>2183</v>
      </c>
      <c r="C15865" s="118" t="s">
        <v>322</v>
      </c>
      <c r="D15865" s="119" t="s">
        <v>1893</v>
      </c>
      <c r="E15865" s="243" t="s">
        <v>1971</v>
      </c>
      <c r="F15865" s="151"/>
    </row>
    <row r="15866" spans="2:6" s="116" customFormat="1" ht="15.75" customHeight="1">
      <c r="B15866" s="276" t="s">
        <v>2183</v>
      </c>
      <c r="C15866" s="118" t="s">
        <v>40</v>
      </c>
      <c r="D15866" s="119" t="s">
        <v>180</v>
      </c>
      <c r="E15866" s="243" t="s">
        <v>1971</v>
      </c>
      <c r="F15866" s="151"/>
    </row>
    <row r="15867" spans="2:6" s="116" customFormat="1" ht="15.75" customHeight="1">
      <c r="B15867" s="276" t="s">
        <v>2183</v>
      </c>
      <c r="C15867" s="118" t="s">
        <v>2</v>
      </c>
      <c r="D15867" s="119" t="s">
        <v>2112</v>
      </c>
      <c r="E15867" s="243" t="s">
        <v>1971</v>
      </c>
      <c r="F15867" s="151"/>
    </row>
    <row r="15868" spans="2:6" s="116" customFormat="1" ht="15.75" customHeight="1">
      <c r="B15868" s="276" t="s">
        <v>2183</v>
      </c>
      <c r="C15868" s="118" t="s">
        <v>1306</v>
      </c>
      <c r="D15868" s="119" t="s">
        <v>1821</v>
      </c>
      <c r="E15868" s="243" t="s">
        <v>1971</v>
      </c>
      <c r="F15868" s="151"/>
    </row>
    <row r="15869" spans="2:6" s="116" customFormat="1" ht="15.75" customHeight="1">
      <c r="B15869" s="276" t="s">
        <v>2183</v>
      </c>
      <c r="C15869" s="118" t="s">
        <v>40</v>
      </c>
      <c r="D15869" s="119" t="s">
        <v>180</v>
      </c>
      <c r="E15869" s="243" t="s">
        <v>1971</v>
      </c>
      <c r="F15869" s="151"/>
    </row>
    <row r="15870" spans="2:6" s="116" customFormat="1" ht="15.75" customHeight="1">
      <c r="B15870" s="276" t="s">
        <v>2183</v>
      </c>
      <c r="C15870" s="118" t="s">
        <v>2</v>
      </c>
      <c r="D15870" s="119" t="s">
        <v>2112</v>
      </c>
      <c r="E15870" s="243" t="s">
        <v>1971</v>
      </c>
      <c r="F15870" s="151"/>
    </row>
    <row r="15871" spans="2:6" s="116" customFormat="1" ht="15.75" customHeight="1">
      <c r="B15871" s="276" t="s">
        <v>2183</v>
      </c>
      <c r="C15871" s="118" t="s">
        <v>28</v>
      </c>
      <c r="D15871" s="119" t="s">
        <v>850</v>
      </c>
      <c r="E15871" s="243" t="s">
        <v>1971</v>
      </c>
      <c r="F15871" s="151"/>
    </row>
    <row r="15872" spans="2:6" s="116" customFormat="1" ht="15.75" customHeight="1">
      <c r="B15872" s="276" t="s">
        <v>2183</v>
      </c>
      <c r="C15872" s="118" t="s">
        <v>28</v>
      </c>
      <c r="D15872" s="119" t="s">
        <v>173</v>
      </c>
      <c r="E15872" s="243" t="s">
        <v>1971</v>
      </c>
      <c r="F15872" s="151"/>
    </row>
    <row r="15873" spans="2:6" s="116" customFormat="1" ht="15.75" customHeight="1">
      <c r="B15873" s="276" t="s">
        <v>2183</v>
      </c>
      <c r="C15873" s="118" t="s">
        <v>322</v>
      </c>
      <c r="D15873" s="119" t="s">
        <v>2001</v>
      </c>
      <c r="E15873" s="243" t="s">
        <v>1971</v>
      </c>
      <c r="F15873" s="151"/>
    </row>
    <row r="15874" spans="2:6" s="116" customFormat="1" ht="15.75" customHeight="1">
      <c r="B15874" s="276" t="s">
        <v>2183</v>
      </c>
      <c r="C15874" s="118" t="s">
        <v>322</v>
      </c>
      <c r="D15874" s="119" t="s">
        <v>2001</v>
      </c>
      <c r="E15874" s="243" t="s">
        <v>1971</v>
      </c>
      <c r="F15874" s="151"/>
    </row>
    <row r="15875" spans="2:6" s="116" customFormat="1" ht="15.75" customHeight="1">
      <c r="B15875" s="276" t="s">
        <v>2183</v>
      </c>
      <c r="C15875" s="118" t="s">
        <v>40</v>
      </c>
      <c r="D15875" s="119" t="s">
        <v>180</v>
      </c>
      <c r="E15875" s="243" t="s">
        <v>1971</v>
      </c>
      <c r="F15875" s="151"/>
    </row>
    <row r="15876" spans="2:6" s="116" customFormat="1" ht="15.75" customHeight="1">
      <c r="B15876" s="276" t="s">
        <v>2183</v>
      </c>
      <c r="C15876" s="118" t="s">
        <v>40</v>
      </c>
      <c r="D15876" s="119" t="s">
        <v>180</v>
      </c>
      <c r="E15876" s="243" t="s">
        <v>1971</v>
      </c>
      <c r="F15876" s="151"/>
    </row>
    <row r="15877" spans="2:6" s="116" customFormat="1" ht="15.75" customHeight="1">
      <c r="B15877" s="276" t="s">
        <v>2183</v>
      </c>
      <c r="C15877" s="118" t="s">
        <v>28</v>
      </c>
      <c r="D15877" s="119" t="s">
        <v>850</v>
      </c>
      <c r="E15877" s="243" t="s">
        <v>1971</v>
      </c>
      <c r="F15877" s="151"/>
    </row>
    <row r="15878" spans="2:6" s="116" customFormat="1" ht="15.75" customHeight="1">
      <c r="B15878" s="121" t="s">
        <v>2184</v>
      </c>
      <c r="C15878" s="118" t="s">
        <v>40</v>
      </c>
      <c r="D15878" s="119" t="s">
        <v>1236</v>
      </c>
      <c r="E15878" s="243" t="s">
        <v>1953</v>
      </c>
      <c r="F15878" s="151"/>
    </row>
    <row r="15879" spans="2:6" s="116" customFormat="1" ht="15.75" customHeight="1">
      <c r="B15879" s="121" t="s">
        <v>2184</v>
      </c>
      <c r="C15879" s="118" t="s">
        <v>28</v>
      </c>
      <c r="D15879" s="119" t="s">
        <v>107</v>
      </c>
      <c r="E15879" s="243" t="s">
        <v>1953</v>
      </c>
      <c r="F15879" s="151"/>
    </row>
    <row r="15880" spans="2:6" s="116" customFormat="1" ht="15.75" customHeight="1">
      <c r="B15880" s="121" t="s">
        <v>2184</v>
      </c>
      <c r="C15880" s="118" t="s">
        <v>28</v>
      </c>
      <c r="D15880" s="119" t="s">
        <v>107</v>
      </c>
      <c r="E15880" s="243" t="s">
        <v>1953</v>
      </c>
      <c r="F15880" s="151"/>
    </row>
    <row r="15881" spans="2:6" s="116" customFormat="1" ht="15.75" customHeight="1">
      <c r="B15881" s="121" t="s">
        <v>2184</v>
      </c>
      <c r="C15881" s="118" t="s">
        <v>322</v>
      </c>
      <c r="D15881" s="119" t="s">
        <v>1796</v>
      </c>
      <c r="E15881" s="243" t="s">
        <v>1953</v>
      </c>
      <c r="F15881" s="151"/>
    </row>
    <row r="15882" spans="2:6" s="116" customFormat="1" ht="15.75" customHeight="1">
      <c r="B15882" s="121" t="s">
        <v>2184</v>
      </c>
      <c r="C15882" s="118" t="s">
        <v>40</v>
      </c>
      <c r="D15882" s="119" t="s">
        <v>177</v>
      </c>
      <c r="E15882" s="243" t="s">
        <v>1953</v>
      </c>
      <c r="F15882" s="151"/>
    </row>
    <row r="15883" spans="2:6" s="116" customFormat="1" ht="15.75" customHeight="1">
      <c r="B15883" s="121" t="s">
        <v>2184</v>
      </c>
      <c r="C15883" s="118" t="s">
        <v>392</v>
      </c>
      <c r="D15883" s="119" t="s">
        <v>1115</v>
      </c>
      <c r="E15883" s="243" t="s">
        <v>1953</v>
      </c>
      <c r="F15883" s="151"/>
    </row>
    <row r="15884" spans="2:6" s="116" customFormat="1" ht="15.75" customHeight="1">
      <c r="B15884" s="121" t="s">
        <v>2184</v>
      </c>
      <c r="C15884" s="118" t="s">
        <v>392</v>
      </c>
      <c r="D15884" s="119" t="s">
        <v>1115</v>
      </c>
      <c r="E15884" s="243" t="s">
        <v>1953</v>
      </c>
      <c r="F15884" s="151"/>
    </row>
    <row r="15885" spans="2:6" s="116" customFormat="1" ht="15.75" customHeight="1">
      <c r="B15885" s="121" t="s">
        <v>2184</v>
      </c>
      <c r="C15885" s="118" t="s">
        <v>184</v>
      </c>
      <c r="D15885" s="119" t="s">
        <v>2545</v>
      </c>
      <c r="E15885" s="243" t="s">
        <v>1953</v>
      </c>
      <c r="F15885" s="151"/>
    </row>
    <row r="15886" spans="2:6" s="116" customFormat="1" ht="15.75" customHeight="1">
      <c r="B15886" s="121" t="s">
        <v>2184</v>
      </c>
      <c r="C15886" s="118" t="s">
        <v>40</v>
      </c>
      <c r="D15886" s="119" t="s">
        <v>180</v>
      </c>
      <c r="E15886" s="243" t="s">
        <v>1953</v>
      </c>
      <c r="F15886" s="151"/>
    </row>
    <row r="15887" spans="2:6" s="116" customFormat="1" ht="15.75" customHeight="1">
      <c r="B15887" s="121" t="s">
        <v>2184</v>
      </c>
      <c r="C15887" s="118" t="s">
        <v>28</v>
      </c>
      <c r="D15887" s="119" t="s">
        <v>173</v>
      </c>
      <c r="E15887" s="243" t="s">
        <v>1953</v>
      </c>
      <c r="F15887" s="151"/>
    </row>
    <row r="15888" spans="2:6" s="116" customFormat="1" ht="15.75" customHeight="1">
      <c r="B15888" s="121" t="s">
        <v>2184</v>
      </c>
      <c r="C15888" s="118" t="s">
        <v>28</v>
      </c>
      <c r="D15888" s="119" t="s">
        <v>2185</v>
      </c>
      <c r="E15888" s="243" t="s">
        <v>1953</v>
      </c>
      <c r="F15888" s="151"/>
    </row>
    <row r="15889" spans="2:6" s="116" customFormat="1" ht="15.75" customHeight="1">
      <c r="B15889" s="121" t="s">
        <v>2184</v>
      </c>
      <c r="C15889" s="118" t="s">
        <v>2</v>
      </c>
      <c r="D15889" s="119" t="s">
        <v>182</v>
      </c>
      <c r="E15889" s="243" t="s">
        <v>1953</v>
      </c>
      <c r="F15889" s="151"/>
    </row>
    <row r="15890" spans="2:6" s="116" customFormat="1" ht="15.75" customHeight="1">
      <c r="B15890" s="276" t="s">
        <v>2186</v>
      </c>
      <c r="C15890" s="118" t="s">
        <v>2</v>
      </c>
      <c r="D15890" s="119" t="s">
        <v>182</v>
      </c>
      <c r="E15890" s="243" t="s">
        <v>1971</v>
      </c>
      <c r="F15890" s="151"/>
    </row>
    <row r="15891" spans="2:6" s="116" customFormat="1" ht="15.75" customHeight="1">
      <c r="B15891" s="276" t="s">
        <v>2186</v>
      </c>
      <c r="C15891" s="118" t="s">
        <v>2</v>
      </c>
      <c r="D15891" s="119" t="s">
        <v>105</v>
      </c>
      <c r="E15891" s="243" t="s">
        <v>1971</v>
      </c>
      <c r="F15891" s="151"/>
    </row>
    <row r="15892" spans="2:6" s="116" customFormat="1" ht="15.75" customHeight="1">
      <c r="B15892" s="276" t="s">
        <v>2186</v>
      </c>
      <c r="C15892" s="118" t="s">
        <v>184</v>
      </c>
      <c r="D15892" s="119" t="s">
        <v>2546</v>
      </c>
      <c r="E15892" s="243" t="s">
        <v>1971</v>
      </c>
      <c r="F15892" s="151"/>
    </row>
    <row r="15893" spans="2:6" s="116" customFormat="1" ht="15.75" customHeight="1">
      <c r="B15893" s="276" t="s">
        <v>2186</v>
      </c>
      <c r="C15893" s="118" t="s">
        <v>40</v>
      </c>
      <c r="D15893" s="119" t="s">
        <v>180</v>
      </c>
      <c r="E15893" s="243" t="s">
        <v>1971</v>
      </c>
      <c r="F15893" s="151"/>
    </row>
    <row r="15894" spans="2:6" s="116" customFormat="1" ht="15.75" customHeight="1">
      <c r="B15894" s="276" t="s">
        <v>2186</v>
      </c>
      <c r="C15894" s="118" t="s">
        <v>28</v>
      </c>
      <c r="D15894" s="119" t="s">
        <v>173</v>
      </c>
      <c r="E15894" s="243" t="s">
        <v>1971</v>
      </c>
      <c r="F15894" s="151"/>
    </row>
    <row r="15895" spans="2:6" s="116" customFormat="1" ht="15.75" customHeight="1">
      <c r="B15895" s="276" t="s">
        <v>2186</v>
      </c>
      <c r="C15895" s="118" t="s">
        <v>392</v>
      </c>
      <c r="D15895" s="119" t="s">
        <v>1115</v>
      </c>
      <c r="E15895" s="243" t="s">
        <v>1971</v>
      </c>
      <c r="F15895" s="151"/>
    </row>
    <row r="15896" spans="2:6" s="116" customFormat="1" ht="15.75" customHeight="1">
      <c r="B15896" s="276" t="s">
        <v>2186</v>
      </c>
      <c r="C15896" s="118" t="s">
        <v>40</v>
      </c>
      <c r="D15896" s="119" t="s">
        <v>180</v>
      </c>
      <c r="E15896" s="243" t="s">
        <v>1971</v>
      </c>
      <c r="F15896" s="151"/>
    </row>
    <row r="15897" spans="2:6" s="116" customFormat="1" ht="15.75" customHeight="1">
      <c r="B15897" s="276" t="s">
        <v>2186</v>
      </c>
      <c r="C15897" s="118" t="s">
        <v>40</v>
      </c>
      <c r="D15897" s="119" t="s">
        <v>43</v>
      </c>
      <c r="E15897" s="243" t="s">
        <v>1971</v>
      </c>
      <c r="F15897" s="151"/>
    </row>
    <row r="15898" spans="2:6" s="116" customFormat="1" ht="15.75" customHeight="1">
      <c r="B15898" s="276" t="s">
        <v>2186</v>
      </c>
      <c r="C15898" s="118" t="s">
        <v>40</v>
      </c>
      <c r="D15898" s="119" t="s">
        <v>180</v>
      </c>
      <c r="E15898" s="243" t="s">
        <v>1971</v>
      </c>
      <c r="F15898" s="151"/>
    </row>
    <row r="15899" spans="2:6" s="116" customFormat="1" ht="15.75" customHeight="1">
      <c r="B15899" s="276" t="s">
        <v>2186</v>
      </c>
      <c r="C15899" s="118" t="s">
        <v>40</v>
      </c>
      <c r="D15899" s="119" t="s">
        <v>180</v>
      </c>
      <c r="E15899" s="243" t="s">
        <v>1971</v>
      </c>
      <c r="F15899" s="151"/>
    </row>
    <row r="15900" spans="2:6" s="116" customFormat="1" ht="15.75" customHeight="1">
      <c r="B15900" s="276" t="s">
        <v>2186</v>
      </c>
      <c r="C15900" s="118" t="s">
        <v>40</v>
      </c>
      <c r="D15900" s="119" t="s">
        <v>180</v>
      </c>
      <c r="E15900" s="243" t="s">
        <v>1971</v>
      </c>
      <c r="F15900" s="151"/>
    </row>
    <row r="15901" spans="2:6" s="116" customFormat="1" ht="15.75" customHeight="1">
      <c r="B15901" s="276" t="s">
        <v>2186</v>
      </c>
      <c r="C15901" s="118" t="s">
        <v>40</v>
      </c>
      <c r="D15901" s="119" t="s">
        <v>180</v>
      </c>
      <c r="E15901" s="243" t="s">
        <v>1971</v>
      </c>
      <c r="F15901" s="151"/>
    </row>
    <row r="15902" spans="2:6" s="116" customFormat="1" ht="15.75" customHeight="1">
      <c r="B15902" s="276" t="s">
        <v>2186</v>
      </c>
      <c r="C15902" s="118" t="s">
        <v>40</v>
      </c>
      <c r="D15902" s="119" t="s">
        <v>180</v>
      </c>
      <c r="E15902" s="243" t="s">
        <v>1971</v>
      </c>
      <c r="F15902" s="151"/>
    </row>
    <row r="15903" spans="2:6" s="116" customFormat="1" ht="15.75" customHeight="1">
      <c r="B15903" s="276" t="s">
        <v>2186</v>
      </c>
      <c r="C15903" s="118" t="s">
        <v>40</v>
      </c>
      <c r="D15903" s="119" t="s">
        <v>180</v>
      </c>
      <c r="E15903" s="243" t="s">
        <v>1971</v>
      </c>
      <c r="F15903" s="151"/>
    </row>
    <row r="15904" spans="2:6" s="116" customFormat="1" ht="15.75" customHeight="1">
      <c r="B15904" s="276" t="s">
        <v>2186</v>
      </c>
      <c r="C15904" s="118" t="s">
        <v>40</v>
      </c>
      <c r="D15904" s="119" t="s">
        <v>180</v>
      </c>
      <c r="E15904" s="243" t="s">
        <v>1971</v>
      </c>
      <c r="F15904" s="151"/>
    </row>
    <row r="15905" spans="2:6" s="116" customFormat="1" ht="15.75" customHeight="1">
      <c r="B15905" s="276" t="s">
        <v>2186</v>
      </c>
      <c r="C15905" s="118" t="s">
        <v>40</v>
      </c>
      <c r="D15905" s="119" t="s">
        <v>180</v>
      </c>
      <c r="E15905" s="243" t="s">
        <v>1971</v>
      </c>
      <c r="F15905" s="151"/>
    </row>
    <row r="15906" spans="2:6" s="116" customFormat="1" ht="15.75" customHeight="1">
      <c r="B15906" s="276" t="s">
        <v>2186</v>
      </c>
      <c r="C15906" s="118" t="s">
        <v>184</v>
      </c>
      <c r="D15906" s="119" t="s">
        <v>2545</v>
      </c>
      <c r="E15906" s="243" t="s">
        <v>1971</v>
      </c>
      <c r="F15906" s="151"/>
    </row>
    <row r="15907" spans="2:6" s="116" customFormat="1" ht="15.75" customHeight="1">
      <c r="B15907" s="276" t="s">
        <v>2186</v>
      </c>
      <c r="C15907" s="118" t="s">
        <v>184</v>
      </c>
      <c r="D15907" s="119" t="s">
        <v>2544</v>
      </c>
      <c r="E15907" s="243" t="s">
        <v>1971</v>
      </c>
      <c r="F15907" s="151"/>
    </row>
    <row r="15908" spans="2:6" s="116" customFormat="1" ht="15.75" customHeight="1">
      <c r="B15908" s="276" t="s">
        <v>2186</v>
      </c>
      <c r="C15908" s="118" t="s">
        <v>322</v>
      </c>
      <c r="D15908" s="119" t="s">
        <v>2001</v>
      </c>
      <c r="E15908" s="243" t="s">
        <v>1971</v>
      </c>
      <c r="F15908" s="151"/>
    </row>
    <row r="15909" spans="2:6" s="116" customFormat="1" ht="15.75" customHeight="1">
      <c r="B15909" s="276" t="s">
        <v>2186</v>
      </c>
      <c r="C15909" s="118" t="s">
        <v>322</v>
      </c>
      <c r="D15909" s="119" t="s">
        <v>2001</v>
      </c>
      <c r="E15909" s="243" t="s">
        <v>1971</v>
      </c>
      <c r="F15909" s="151"/>
    </row>
    <row r="15910" spans="2:6" s="116" customFormat="1" ht="15.75" customHeight="1">
      <c r="B15910" s="121" t="s">
        <v>2187</v>
      </c>
      <c r="C15910" s="118" t="s">
        <v>40</v>
      </c>
      <c r="D15910" s="119" t="s">
        <v>180</v>
      </c>
      <c r="E15910" s="243" t="s">
        <v>1953</v>
      </c>
      <c r="F15910" s="151"/>
    </row>
    <row r="15911" spans="2:6" s="116" customFormat="1" ht="15.75" customHeight="1">
      <c r="B15911" s="121" t="s">
        <v>2187</v>
      </c>
      <c r="C15911" s="118" t="s">
        <v>392</v>
      </c>
      <c r="D15911" s="119" t="s">
        <v>2075</v>
      </c>
      <c r="E15911" s="243" t="s">
        <v>1953</v>
      </c>
      <c r="F15911" s="151"/>
    </row>
    <row r="15912" spans="2:6" s="116" customFormat="1" ht="15.75" customHeight="1">
      <c r="B15912" s="121" t="s">
        <v>2187</v>
      </c>
      <c r="C15912" s="118" t="s">
        <v>40</v>
      </c>
      <c r="D15912" s="119" t="s">
        <v>1236</v>
      </c>
      <c r="E15912" s="243" t="s">
        <v>1953</v>
      </c>
      <c r="F15912" s="151"/>
    </row>
    <row r="15913" spans="2:6" s="116" customFormat="1" ht="15.75" customHeight="1">
      <c r="B15913" s="121" t="s">
        <v>2187</v>
      </c>
      <c r="C15913" s="118" t="s">
        <v>28</v>
      </c>
      <c r="D15913" s="119" t="s">
        <v>850</v>
      </c>
      <c r="E15913" s="243" t="s">
        <v>1953</v>
      </c>
      <c r="F15913" s="151"/>
    </row>
    <row r="15914" spans="2:6" s="116" customFormat="1" ht="15.75" customHeight="1">
      <c r="B15914" s="121" t="s">
        <v>2187</v>
      </c>
      <c r="C15914" s="118" t="s">
        <v>28</v>
      </c>
      <c r="D15914" s="119" t="s">
        <v>850</v>
      </c>
      <c r="E15914" s="243" t="s">
        <v>1953</v>
      </c>
      <c r="F15914" s="151"/>
    </row>
    <row r="15915" spans="2:6" s="116" customFormat="1" ht="15.75" customHeight="1">
      <c r="B15915" s="121" t="s">
        <v>2187</v>
      </c>
      <c r="C15915" s="118" t="s">
        <v>28</v>
      </c>
      <c r="D15915" s="119" t="s">
        <v>173</v>
      </c>
      <c r="E15915" s="243" t="s">
        <v>1953</v>
      </c>
      <c r="F15915" s="151"/>
    </row>
    <row r="15916" spans="2:6" s="116" customFormat="1" ht="15.75" customHeight="1">
      <c r="B15916" s="121" t="s">
        <v>2187</v>
      </c>
      <c r="C15916" s="118" t="s">
        <v>40</v>
      </c>
      <c r="D15916" s="119" t="s">
        <v>1236</v>
      </c>
      <c r="E15916" s="243" t="s">
        <v>1953</v>
      </c>
      <c r="F15916" s="151"/>
    </row>
    <row r="15917" spans="2:6" s="116" customFormat="1" ht="15.75" customHeight="1">
      <c r="B15917" s="121" t="s">
        <v>2187</v>
      </c>
      <c r="C15917" s="118" t="s">
        <v>184</v>
      </c>
      <c r="D15917" s="119" t="s">
        <v>184</v>
      </c>
      <c r="E15917" s="243" t="s">
        <v>1953</v>
      </c>
      <c r="F15917" s="151"/>
    </row>
    <row r="15918" spans="2:6" s="116" customFormat="1" ht="15.75" customHeight="1">
      <c r="B15918" s="121" t="s">
        <v>2187</v>
      </c>
      <c r="C15918" s="118" t="s">
        <v>184</v>
      </c>
      <c r="D15918" s="119" t="s">
        <v>2545</v>
      </c>
      <c r="E15918" s="243" t="s">
        <v>1953</v>
      </c>
      <c r="F15918" s="151"/>
    </row>
    <row r="15919" spans="2:6" s="116" customFormat="1" ht="15.75" customHeight="1">
      <c r="B15919" s="121" t="s">
        <v>2187</v>
      </c>
      <c r="C15919" s="118" t="s">
        <v>2</v>
      </c>
      <c r="D15919" s="119" t="s">
        <v>182</v>
      </c>
      <c r="E15919" s="243" t="s">
        <v>1953</v>
      </c>
      <c r="F15919" s="151"/>
    </row>
    <row r="15920" spans="2:6" s="116" customFormat="1" ht="15.75" customHeight="1">
      <c r="B15920" s="121" t="s">
        <v>2187</v>
      </c>
      <c r="C15920" s="118" t="s">
        <v>2</v>
      </c>
      <c r="D15920" s="119" t="s">
        <v>182</v>
      </c>
      <c r="E15920" s="243" t="s">
        <v>1953</v>
      </c>
      <c r="F15920" s="151"/>
    </row>
    <row r="15921" spans="2:6" s="116" customFormat="1" ht="15.75" customHeight="1">
      <c r="B15921" s="121" t="s">
        <v>2187</v>
      </c>
      <c r="C15921" s="118" t="s">
        <v>40</v>
      </c>
      <c r="D15921" s="119" t="s">
        <v>180</v>
      </c>
      <c r="E15921" s="243" t="s">
        <v>1953</v>
      </c>
      <c r="F15921" s="151"/>
    </row>
    <row r="15922" spans="2:6" s="116" customFormat="1" ht="15.75" customHeight="1">
      <c r="B15922" s="121" t="s">
        <v>2187</v>
      </c>
      <c r="C15922" s="118" t="s">
        <v>40</v>
      </c>
      <c r="D15922" s="119" t="s">
        <v>43</v>
      </c>
      <c r="E15922" s="243" t="s">
        <v>1953</v>
      </c>
      <c r="F15922" s="151"/>
    </row>
    <row r="15923" spans="2:6" s="116" customFormat="1" ht="15.75" customHeight="1">
      <c r="B15923" s="121" t="s">
        <v>2187</v>
      </c>
      <c r="C15923" s="118" t="s">
        <v>40</v>
      </c>
      <c r="D15923" s="119" t="s">
        <v>180</v>
      </c>
      <c r="E15923" s="243" t="s">
        <v>1971</v>
      </c>
      <c r="F15923" s="151"/>
    </row>
    <row r="15924" spans="2:6" s="116" customFormat="1" ht="15.75" customHeight="1">
      <c r="B15924" s="121" t="s">
        <v>2187</v>
      </c>
      <c r="C15924" s="118" t="s">
        <v>184</v>
      </c>
      <c r="D15924" s="119" t="s">
        <v>184</v>
      </c>
      <c r="E15924" s="243" t="s">
        <v>1971</v>
      </c>
      <c r="F15924" s="151"/>
    </row>
    <row r="15925" spans="2:6" s="116" customFormat="1" ht="15.75" customHeight="1">
      <c r="B15925" s="121" t="s">
        <v>2187</v>
      </c>
      <c r="C15925" s="118" t="s">
        <v>28</v>
      </c>
      <c r="D15925" s="119" t="s">
        <v>850</v>
      </c>
      <c r="E15925" s="243" t="s">
        <v>1971</v>
      </c>
      <c r="F15925" s="151"/>
    </row>
    <row r="15926" spans="2:6" s="116" customFormat="1" ht="15.75" customHeight="1">
      <c r="B15926" s="121" t="s">
        <v>2187</v>
      </c>
      <c r="C15926" s="118" t="s">
        <v>2</v>
      </c>
      <c r="D15926" s="119" t="s">
        <v>182</v>
      </c>
      <c r="E15926" s="243" t="s">
        <v>1971</v>
      </c>
      <c r="F15926" s="151"/>
    </row>
    <row r="15927" spans="2:6" s="116" customFormat="1" ht="15.75" customHeight="1">
      <c r="B15927" s="121" t="s">
        <v>2187</v>
      </c>
      <c r="C15927" s="118" t="s">
        <v>40</v>
      </c>
      <c r="D15927" s="119" t="s">
        <v>180</v>
      </c>
      <c r="E15927" s="243" t="s">
        <v>1971</v>
      </c>
      <c r="F15927" s="151"/>
    </row>
    <row r="15928" spans="2:6" s="116" customFormat="1" ht="15.75" customHeight="1">
      <c r="B15928" s="121" t="s">
        <v>2187</v>
      </c>
      <c r="C15928" s="118" t="s">
        <v>40</v>
      </c>
      <c r="D15928" s="119" t="s">
        <v>180</v>
      </c>
      <c r="E15928" s="243" t="s">
        <v>1971</v>
      </c>
      <c r="F15928" s="151"/>
    </row>
    <row r="15929" spans="2:6" s="116" customFormat="1" ht="15.75" customHeight="1">
      <c r="B15929" s="121" t="s">
        <v>2187</v>
      </c>
      <c r="C15929" s="118" t="s">
        <v>40</v>
      </c>
      <c r="D15929" s="119" t="s">
        <v>43</v>
      </c>
      <c r="E15929" s="243" t="s">
        <v>1971</v>
      </c>
      <c r="F15929" s="151"/>
    </row>
    <row r="15930" spans="2:6" s="116" customFormat="1" ht="15.75" customHeight="1">
      <c r="B15930" s="121" t="s">
        <v>2187</v>
      </c>
      <c r="C15930" s="118" t="s">
        <v>392</v>
      </c>
      <c r="D15930" s="119" t="s">
        <v>2075</v>
      </c>
      <c r="E15930" s="243" t="s">
        <v>1971</v>
      </c>
      <c r="F15930" s="151"/>
    </row>
    <row r="15931" spans="2:6" s="116" customFormat="1" ht="15.75" customHeight="1">
      <c r="B15931" s="121" t="s">
        <v>2188</v>
      </c>
      <c r="C15931" s="118" t="s">
        <v>40</v>
      </c>
      <c r="D15931" s="119" t="s">
        <v>1402</v>
      </c>
      <c r="E15931" s="243" t="s">
        <v>1768</v>
      </c>
      <c r="F15931" s="151"/>
    </row>
    <row r="15932" spans="2:6" s="116" customFormat="1" ht="15.75" customHeight="1">
      <c r="B15932" s="121" t="s">
        <v>2188</v>
      </c>
      <c r="C15932" s="118" t="s">
        <v>40</v>
      </c>
      <c r="D15932" s="119" t="s">
        <v>1402</v>
      </c>
      <c r="E15932" s="243" t="s">
        <v>1768</v>
      </c>
      <c r="F15932" s="151"/>
    </row>
    <row r="15933" spans="2:6" s="116" customFormat="1" ht="15.75" customHeight="1">
      <c r="B15933" s="121" t="s">
        <v>2188</v>
      </c>
      <c r="C15933" s="118" t="s">
        <v>2</v>
      </c>
      <c r="D15933" s="119" t="s">
        <v>182</v>
      </c>
      <c r="E15933" s="243" t="s">
        <v>1768</v>
      </c>
      <c r="F15933" s="151"/>
    </row>
    <row r="15934" spans="2:6" s="116" customFormat="1" ht="15.75" customHeight="1">
      <c r="B15934" s="276" t="s">
        <v>2189</v>
      </c>
      <c r="C15934" s="118" t="s">
        <v>2</v>
      </c>
      <c r="D15934" s="119" t="s">
        <v>182</v>
      </c>
      <c r="E15934" s="243" t="s">
        <v>2023</v>
      </c>
      <c r="F15934" s="151"/>
    </row>
    <row r="15935" spans="2:6" s="116" customFormat="1" ht="15.75" customHeight="1">
      <c r="B15935" s="276" t="s">
        <v>2189</v>
      </c>
      <c r="C15935" s="118" t="s">
        <v>2</v>
      </c>
      <c r="D15935" s="119" t="s">
        <v>2102</v>
      </c>
      <c r="E15935" s="243" t="s">
        <v>2023</v>
      </c>
      <c r="F15935" s="151"/>
    </row>
    <row r="15936" spans="2:6" s="116" customFormat="1" ht="15.75" customHeight="1">
      <c r="B15936" s="276" t="s">
        <v>2189</v>
      </c>
      <c r="C15936" s="118" t="s">
        <v>956</v>
      </c>
      <c r="D15936" s="119" t="s">
        <v>182</v>
      </c>
      <c r="E15936" s="243" t="s">
        <v>2023</v>
      </c>
      <c r="F15936" s="151"/>
    </row>
    <row r="15937" spans="2:6" s="116" customFormat="1" ht="15.75" customHeight="1">
      <c r="B15937" s="276" t="s">
        <v>2189</v>
      </c>
      <c r="C15937" s="118" t="s">
        <v>28</v>
      </c>
      <c r="D15937" s="119" t="s">
        <v>2190</v>
      </c>
      <c r="E15937" s="243" t="s">
        <v>2023</v>
      </c>
      <c r="F15937" s="151"/>
    </row>
    <row r="15938" spans="2:6" s="116" customFormat="1" ht="15.75" customHeight="1">
      <c r="B15938" s="276" t="s">
        <v>2189</v>
      </c>
      <c r="C15938" s="118" t="s">
        <v>28</v>
      </c>
      <c r="D15938" s="119" t="s">
        <v>1181</v>
      </c>
      <c r="E15938" s="243" t="s">
        <v>2023</v>
      </c>
      <c r="F15938" s="151"/>
    </row>
    <row r="15939" spans="2:6" s="116" customFormat="1" ht="15.75" customHeight="1">
      <c r="B15939" s="276" t="s">
        <v>2189</v>
      </c>
      <c r="C15939" s="118" t="s">
        <v>28</v>
      </c>
      <c r="D15939" s="119" t="s">
        <v>173</v>
      </c>
      <c r="E15939" s="243" t="s">
        <v>2023</v>
      </c>
      <c r="F15939" s="151"/>
    </row>
    <row r="15940" spans="2:6" s="116" customFormat="1" ht="15.75" customHeight="1">
      <c r="B15940" s="276" t="s">
        <v>2189</v>
      </c>
      <c r="C15940" s="118" t="s">
        <v>40</v>
      </c>
      <c r="D15940" s="119" t="s">
        <v>180</v>
      </c>
      <c r="E15940" s="243" t="s">
        <v>2023</v>
      </c>
      <c r="F15940" s="151"/>
    </row>
    <row r="15941" spans="2:6" s="116" customFormat="1" ht="15.75" customHeight="1">
      <c r="B15941" s="276" t="s">
        <v>2189</v>
      </c>
      <c r="C15941" s="118" t="s">
        <v>66</v>
      </c>
      <c r="D15941" s="119" t="s">
        <v>1791</v>
      </c>
      <c r="E15941" s="243" t="s">
        <v>2023</v>
      </c>
      <c r="F15941" s="151"/>
    </row>
    <row r="15942" spans="2:6" s="116" customFormat="1" ht="15.75" customHeight="1">
      <c r="B15942" s="276" t="s">
        <v>2189</v>
      </c>
      <c r="C15942" s="118" t="s">
        <v>40</v>
      </c>
      <c r="D15942" s="119" t="s">
        <v>180</v>
      </c>
      <c r="E15942" s="243" t="s">
        <v>2023</v>
      </c>
      <c r="F15942" s="151"/>
    </row>
    <row r="15943" spans="2:6" s="116" customFormat="1" ht="15.75" customHeight="1">
      <c r="B15943" s="276" t="s">
        <v>2189</v>
      </c>
      <c r="C15943" s="118" t="s">
        <v>40</v>
      </c>
      <c r="D15943" s="119" t="s">
        <v>43</v>
      </c>
      <c r="E15943" s="243" t="s">
        <v>2023</v>
      </c>
      <c r="F15943" s="151"/>
    </row>
    <row r="15944" spans="2:6" s="116" customFormat="1" ht="15.75" customHeight="1">
      <c r="B15944" s="276" t="s">
        <v>2189</v>
      </c>
      <c r="C15944" s="118" t="s">
        <v>40</v>
      </c>
      <c r="D15944" s="119" t="s">
        <v>180</v>
      </c>
      <c r="E15944" s="243" t="s">
        <v>2023</v>
      </c>
      <c r="F15944" s="151"/>
    </row>
    <row r="15945" spans="2:6" s="116" customFormat="1" ht="15.75" customHeight="1">
      <c r="B15945" s="276" t="s">
        <v>2189</v>
      </c>
      <c r="C15945" s="118" t="s">
        <v>40</v>
      </c>
      <c r="D15945" s="119" t="s">
        <v>180</v>
      </c>
      <c r="E15945" s="243" t="s">
        <v>2023</v>
      </c>
      <c r="F15945" s="151"/>
    </row>
    <row r="15946" spans="2:6" s="116" customFormat="1" ht="15.75" customHeight="1">
      <c r="B15946" s="121" t="s">
        <v>2191</v>
      </c>
      <c r="C15946" s="118" t="s">
        <v>322</v>
      </c>
      <c r="D15946" s="119" t="s">
        <v>1796</v>
      </c>
      <c r="E15946" s="243" t="s">
        <v>1953</v>
      </c>
      <c r="F15946" s="151"/>
    </row>
    <row r="15947" spans="2:6" s="116" customFormat="1" ht="15.75" customHeight="1">
      <c r="B15947" s="121" t="s">
        <v>2191</v>
      </c>
      <c r="C15947" s="118" t="s">
        <v>40</v>
      </c>
      <c r="D15947" s="119" t="s">
        <v>1236</v>
      </c>
      <c r="E15947" s="243" t="s">
        <v>1953</v>
      </c>
      <c r="F15947" s="151"/>
    </row>
    <row r="15948" spans="2:6" s="116" customFormat="1" ht="15.75" customHeight="1">
      <c r="B15948" s="121" t="s">
        <v>2191</v>
      </c>
      <c r="C15948" s="118" t="s">
        <v>40</v>
      </c>
      <c r="D15948" s="119" t="s">
        <v>1236</v>
      </c>
      <c r="E15948" s="243" t="s">
        <v>1953</v>
      </c>
      <c r="F15948" s="151"/>
    </row>
    <row r="15949" spans="2:6" s="116" customFormat="1" ht="15.75" customHeight="1">
      <c r="B15949" s="121" t="s">
        <v>2191</v>
      </c>
      <c r="C15949" s="118" t="s">
        <v>40</v>
      </c>
      <c r="D15949" s="119" t="s">
        <v>1116</v>
      </c>
      <c r="E15949" s="243" t="s">
        <v>1953</v>
      </c>
      <c r="F15949" s="151"/>
    </row>
    <row r="15950" spans="2:6" s="116" customFormat="1" ht="15.75" customHeight="1">
      <c r="B15950" s="121" t="s">
        <v>2191</v>
      </c>
      <c r="C15950" s="118" t="s">
        <v>40</v>
      </c>
      <c r="D15950" s="119" t="s">
        <v>43</v>
      </c>
      <c r="E15950" s="243" t="s">
        <v>1953</v>
      </c>
      <c r="F15950" s="151"/>
    </row>
    <row r="15951" spans="2:6" s="116" customFormat="1" ht="15.75" customHeight="1">
      <c r="B15951" s="121" t="s">
        <v>2191</v>
      </c>
      <c r="C15951" s="118" t="s">
        <v>40</v>
      </c>
      <c r="D15951" s="119" t="s">
        <v>1236</v>
      </c>
      <c r="E15951" s="243" t="s">
        <v>1953</v>
      </c>
      <c r="F15951" s="151"/>
    </row>
    <row r="15952" spans="2:6" s="116" customFormat="1" ht="15.75" customHeight="1">
      <c r="B15952" s="121" t="s">
        <v>2191</v>
      </c>
      <c r="C15952" s="118" t="s">
        <v>392</v>
      </c>
      <c r="D15952" s="119" t="s">
        <v>2063</v>
      </c>
      <c r="E15952" s="243" t="s">
        <v>1953</v>
      </c>
      <c r="F15952" s="151"/>
    </row>
    <row r="15953" spans="2:6" s="116" customFormat="1" ht="15.75" customHeight="1">
      <c r="B15953" s="121" t="s">
        <v>2191</v>
      </c>
      <c r="C15953" s="118" t="s">
        <v>184</v>
      </c>
      <c r="D15953" s="119" t="s">
        <v>184</v>
      </c>
      <c r="E15953" s="243" t="s">
        <v>1953</v>
      </c>
      <c r="F15953" s="151"/>
    </row>
    <row r="15954" spans="2:6" s="116" customFormat="1" ht="15.75" customHeight="1">
      <c r="B15954" s="121" t="s">
        <v>2191</v>
      </c>
      <c r="C15954" s="118" t="s">
        <v>28</v>
      </c>
      <c r="D15954" s="119" t="s">
        <v>107</v>
      </c>
      <c r="E15954" s="243" t="s">
        <v>1953</v>
      </c>
      <c r="F15954" s="151"/>
    </row>
    <row r="15955" spans="2:6" s="116" customFormat="1" ht="15.75" customHeight="1">
      <c r="B15955" s="121" t="s">
        <v>2191</v>
      </c>
      <c r="C15955" s="118" t="s">
        <v>28</v>
      </c>
      <c r="D15955" s="119" t="s">
        <v>2096</v>
      </c>
      <c r="E15955" s="243" t="s">
        <v>1953</v>
      </c>
      <c r="F15955" s="151"/>
    </row>
    <row r="15956" spans="2:6" s="116" customFormat="1" ht="15.75" customHeight="1">
      <c r="B15956" s="121" t="s">
        <v>2191</v>
      </c>
      <c r="C15956" s="118" t="s">
        <v>28</v>
      </c>
      <c r="D15956" s="119" t="s">
        <v>107</v>
      </c>
      <c r="E15956" s="243" t="s">
        <v>1953</v>
      </c>
      <c r="F15956" s="151"/>
    </row>
    <row r="15957" spans="2:6" s="116" customFormat="1" ht="15.75" customHeight="1">
      <c r="B15957" s="121" t="s">
        <v>2191</v>
      </c>
      <c r="C15957" s="118" t="s">
        <v>40</v>
      </c>
      <c r="D15957" s="119" t="s">
        <v>1236</v>
      </c>
      <c r="E15957" s="243" t="s">
        <v>1953</v>
      </c>
      <c r="F15957" s="151"/>
    </row>
    <row r="15958" spans="2:6" s="116" customFormat="1" ht="15.75" customHeight="1">
      <c r="B15958" s="121" t="s">
        <v>2191</v>
      </c>
      <c r="C15958" s="118" t="s">
        <v>40</v>
      </c>
      <c r="D15958" s="119" t="s">
        <v>1236</v>
      </c>
      <c r="E15958" s="243" t="s">
        <v>1953</v>
      </c>
      <c r="F15958" s="151"/>
    </row>
    <row r="15959" spans="2:6" s="116" customFormat="1" ht="15.75" customHeight="1">
      <c r="B15959" s="121" t="s">
        <v>2191</v>
      </c>
      <c r="C15959" s="118" t="s">
        <v>40</v>
      </c>
      <c r="D15959" s="119" t="s">
        <v>1236</v>
      </c>
      <c r="E15959" s="243" t="s">
        <v>1953</v>
      </c>
      <c r="F15959" s="151"/>
    </row>
    <row r="15960" spans="2:6" s="116" customFormat="1" ht="15.75" customHeight="1">
      <c r="B15960" s="121" t="s">
        <v>2191</v>
      </c>
      <c r="C15960" s="118" t="s">
        <v>28</v>
      </c>
      <c r="D15960" s="119" t="s">
        <v>107</v>
      </c>
      <c r="E15960" s="243" t="s">
        <v>1953</v>
      </c>
      <c r="F15960" s="151"/>
    </row>
    <row r="15961" spans="2:6" s="116" customFormat="1" ht="15.75" customHeight="1">
      <c r="B15961" s="121" t="s">
        <v>2191</v>
      </c>
      <c r="C15961" s="118" t="s">
        <v>40</v>
      </c>
      <c r="D15961" s="119" t="s">
        <v>1236</v>
      </c>
      <c r="E15961" s="243" t="s">
        <v>1953</v>
      </c>
      <c r="F15961" s="151"/>
    </row>
    <row r="15962" spans="2:6" s="116" customFormat="1" ht="15.75" customHeight="1">
      <c r="B15962" s="121" t="s">
        <v>2191</v>
      </c>
      <c r="C15962" s="118" t="s">
        <v>40</v>
      </c>
      <c r="D15962" s="119" t="s">
        <v>1236</v>
      </c>
      <c r="E15962" s="243" t="s">
        <v>1953</v>
      </c>
      <c r="F15962" s="151"/>
    </row>
    <row r="15963" spans="2:6" s="116" customFormat="1" ht="15.75" customHeight="1">
      <c r="B15963" s="121" t="s">
        <v>2191</v>
      </c>
      <c r="C15963" s="118" t="s">
        <v>40</v>
      </c>
      <c r="D15963" s="119" t="s">
        <v>1236</v>
      </c>
      <c r="E15963" s="243" t="s">
        <v>1953</v>
      </c>
      <c r="F15963" s="151"/>
    </row>
    <row r="15964" spans="2:6" s="116" customFormat="1" ht="15.75" customHeight="1">
      <c r="B15964" s="276" t="s">
        <v>2192</v>
      </c>
      <c r="C15964" s="118" t="s">
        <v>392</v>
      </c>
      <c r="D15964" s="119" t="s">
        <v>1115</v>
      </c>
      <c r="E15964" s="243" t="s">
        <v>1971</v>
      </c>
      <c r="F15964" s="151"/>
    </row>
    <row r="15965" spans="2:6" s="116" customFormat="1" ht="15.75" customHeight="1">
      <c r="B15965" s="276" t="s">
        <v>2192</v>
      </c>
      <c r="C15965" s="118" t="s">
        <v>40</v>
      </c>
      <c r="D15965" s="119" t="s">
        <v>43</v>
      </c>
      <c r="E15965" s="243" t="s">
        <v>1971</v>
      </c>
      <c r="F15965" s="151"/>
    </row>
    <row r="15966" spans="2:6" s="116" customFormat="1" ht="15.75" customHeight="1">
      <c r="B15966" s="276" t="s">
        <v>2192</v>
      </c>
      <c r="C15966" s="118" t="s">
        <v>40</v>
      </c>
      <c r="D15966" s="119" t="s">
        <v>180</v>
      </c>
      <c r="E15966" s="243" t="s">
        <v>1971</v>
      </c>
      <c r="F15966" s="151"/>
    </row>
    <row r="15967" spans="2:6" s="116" customFormat="1" ht="15.75" customHeight="1">
      <c r="B15967" s="276" t="s">
        <v>2192</v>
      </c>
      <c r="C15967" s="118" t="s">
        <v>28</v>
      </c>
      <c r="D15967" s="119" t="s">
        <v>850</v>
      </c>
      <c r="E15967" s="243" t="s">
        <v>1971</v>
      </c>
      <c r="F15967" s="151"/>
    </row>
    <row r="15968" spans="2:6" s="116" customFormat="1" ht="15.75" customHeight="1">
      <c r="B15968" s="276" t="s">
        <v>2192</v>
      </c>
      <c r="C15968" s="118" t="s">
        <v>40</v>
      </c>
      <c r="D15968" s="119" t="s">
        <v>180</v>
      </c>
      <c r="E15968" s="243" t="s">
        <v>1971</v>
      </c>
      <c r="F15968" s="151"/>
    </row>
    <row r="15969" spans="2:6" s="116" customFormat="1" ht="15.75" customHeight="1">
      <c r="B15969" s="276" t="s">
        <v>2192</v>
      </c>
      <c r="C15969" s="118" t="s">
        <v>40</v>
      </c>
      <c r="D15969" s="119" t="s">
        <v>178</v>
      </c>
      <c r="E15969" s="243" t="s">
        <v>1971</v>
      </c>
      <c r="F15969" s="151"/>
    </row>
    <row r="15970" spans="2:6" s="116" customFormat="1" ht="15.75" customHeight="1">
      <c r="B15970" s="276" t="s">
        <v>2192</v>
      </c>
      <c r="C15970" s="118" t="s">
        <v>392</v>
      </c>
      <c r="D15970" s="119" t="s">
        <v>1115</v>
      </c>
      <c r="E15970" s="243" t="s">
        <v>1971</v>
      </c>
      <c r="F15970" s="151"/>
    </row>
    <row r="15971" spans="2:6" s="116" customFormat="1" ht="15.75" customHeight="1">
      <c r="B15971" s="276" t="s">
        <v>2192</v>
      </c>
      <c r="C15971" s="118" t="s">
        <v>66</v>
      </c>
      <c r="D15971" s="119" t="s">
        <v>2144</v>
      </c>
      <c r="E15971" s="243" t="s">
        <v>1971</v>
      </c>
      <c r="F15971" s="151"/>
    </row>
    <row r="15972" spans="2:6" s="116" customFormat="1" ht="15.75" customHeight="1">
      <c r="B15972" s="276" t="s">
        <v>2192</v>
      </c>
      <c r="C15972" s="118" t="s">
        <v>66</v>
      </c>
      <c r="D15972" s="119" t="s">
        <v>1791</v>
      </c>
      <c r="E15972" s="243" t="s">
        <v>1971</v>
      </c>
      <c r="F15972" s="151"/>
    </row>
    <row r="15973" spans="2:6" s="116" customFormat="1" ht="15.75" customHeight="1">
      <c r="B15973" s="276" t="s">
        <v>2192</v>
      </c>
      <c r="C15973" s="118" t="s">
        <v>40</v>
      </c>
      <c r="D15973" s="119" t="s">
        <v>180</v>
      </c>
      <c r="E15973" s="243" t="s">
        <v>1971</v>
      </c>
      <c r="F15973" s="151"/>
    </row>
    <row r="15974" spans="2:6" s="116" customFormat="1" ht="15.75" customHeight="1">
      <c r="B15974" s="276" t="s">
        <v>2192</v>
      </c>
      <c r="C15974" s="118" t="s">
        <v>40</v>
      </c>
      <c r="D15974" s="119" t="s">
        <v>180</v>
      </c>
      <c r="E15974" s="243" t="s">
        <v>1971</v>
      </c>
      <c r="F15974" s="151"/>
    </row>
    <row r="15975" spans="2:6" s="116" customFormat="1" ht="15.75" customHeight="1">
      <c r="B15975" s="276" t="s">
        <v>2192</v>
      </c>
      <c r="C15975" s="118" t="s">
        <v>40</v>
      </c>
      <c r="D15975" s="119" t="s">
        <v>180</v>
      </c>
      <c r="E15975" s="243" t="s">
        <v>1971</v>
      </c>
      <c r="F15975" s="151"/>
    </row>
    <row r="15976" spans="2:6" s="116" customFormat="1" ht="15.75" customHeight="1">
      <c r="B15976" s="276" t="s">
        <v>2192</v>
      </c>
      <c r="C15976" s="118" t="s">
        <v>28</v>
      </c>
      <c r="D15976" s="119" t="s">
        <v>107</v>
      </c>
      <c r="E15976" s="243" t="s">
        <v>1971</v>
      </c>
      <c r="F15976" s="151"/>
    </row>
    <row r="15977" spans="2:6" s="116" customFormat="1" ht="15.75" customHeight="1">
      <c r="B15977" s="276" t="s">
        <v>2192</v>
      </c>
      <c r="C15977" s="118" t="s">
        <v>28</v>
      </c>
      <c r="D15977" s="119" t="s">
        <v>173</v>
      </c>
      <c r="E15977" s="243" t="s">
        <v>1971</v>
      </c>
      <c r="F15977" s="151"/>
    </row>
    <row r="15978" spans="2:6" s="116" customFormat="1" ht="15.75" customHeight="1">
      <c r="B15978" s="276" t="s">
        <v>2192</v>
      </c>
      <c r="C15978" s="118" t="s">
        <v>40</v>
      </c>
      <c r="D15978" s="119" t="s">
        <v>180</v>
      </c>
      <c r="E15978" s="243" t="s">
        <v>1971</v>
      </c>
      <c r="F15978" s="151"/>
    </row>
    <row r="15979" spans="2:6" s="116" customFormat="1" ht="15.75" customHeight="1">
      <c r="B15979" s="276" t="s">
        <v>2192</v>
      </c>
      <c r="C15979" s="118" t="s">
        <v>40</v>
      </c>
      <c r="D15979" s="119" t="s">
        <v>180</v>
      </c>
      <c r="E15979" s="243" t="s">
        <v>1971</v>
      </c>
      <c r="F15979" s="151"/>
    </row>
    <row r="15980" spans="2:6" s="116" customFormat="1" ht="15.75" customHeight="1">
      <c r="B15980" s="276" t="s">
        <v>2192</v>
      </c>
      <c r="C15980" s="118" t="s">
        <v>40</v>
      </c>
      <c r="D15980" s="119" t="s">
        <v>180</v>
      </c>
      <c r="E15980" s="243" t="s">
        <v>1971</v>
      </c>
      <c r="F15980" s="151"/>
    </row>
    <row r="15981" spans="2:6" s="116" customFormat="1" ht="15.75" customHeight="1">
      <c r="B15981" s="276" t="s">
        <v>2192</v>
      </c>
      <c r="C15981" s="118" t="s">
        <v>40</v>
      </c>
      <c r="D15981" s="119" t="s">
        <v>180</v>
      </c>
      <c r="E15981" s="243" t="s">
        <v>1971</v>
      </c>
      <c r="F15981" s="151"/>
    </row>
    <row r="15982" spans="2:6" s="116" customFormat="1" ht="15.75" customHeight="1">
      <c r="B15982" s="121" t="s">
        <v>2193</v>
      </c>
      <c r="C15982" s="118" t="s">
        <v>322</v>
      </c>
      <c r="D15982" s="119" t="s">
        <v>1796</v>
      </c>
      <c r="E15982" s="243" t="s">
        <v>1953</v>
      </c>
      <c r="F15982" s="151"/>
    </row>
    <row r="15983" spans="2:6" s="116" customFormat="1" ht="15.75" customHeight="1">
      <c r="B15983" s="121" t="s">
        <v>2193</v>
      </c>
      <c r="C15983" s="118" t="s">
        <v>40</v>
      </c>
      <c r="D15983" s="119" t="s">
        <v>1236</v>
      </c>
      <c r="E15983" s="243" t="s">
        <v>1953</v>
      </c>
      <c r="F15983" s="151"/>
    </row>
    <row r="15984" spans="2:6" s="116" customFormat="1" ht="15.75" customHeight="1">
      <c r="B15984" s="121" t="s">
        <v>2193</v>
      </c>
      <c r="C15984" s="118" t="s">
        <v>28</v>
      </c>
      <c r="D15984" s="119" t="s">
        <v>107</v>
      </c>
      <c r="E15984" s="243" t="s">
        <v>1953</v>
      </c>
      <c r="F15984" s="151"/>
    </row>
    <row r="15985" spans="2:6" s="116" customFormat="1" ht="15.75" customHeight="1">
      <c r="B15985" s="121" t="s">
        <v>2193</v>
      </c>
      <c r="C15985" s="118" t="s">
        <v>40</v>
      </c>
      <c r="D15985" s="119" t="s">
        <v>43</v>
      </c>
      <c r="E15985" s="243" t="s">
        <v>1953</v>
      </c>
      <c r="F15985" s="151"/>
    </row>
    <row r="15986" spans="2:6" s="116" customFormat="1" ht="15.75" customHeight="1">
      <c r="B15986" s="121" t="s">
        <v>2193</v>
      </c>
      <c r="C15986" s="118" t="s">
        <v>28</v>
      </c>
      <c r="D15986" s="119" t="s">
        <v>107</v>
      </c>
      <c r="E15986" s="243" t="s">
        <v>1953</v>
      </c>
      <c r="F15986" s="151"/>
    </row>
    <row r="15987" spans="2:6" s="116" customFormat="1" ht="15.75" customHeight="1">
      <c r="B15987" s="121" t="s">
        <v>2193</v>
      </c>
      <c r="C15987" s="118" t="s">
        <v>28</v>
      </c>
      <c r="D15987" s="119" t="s">
        <v>107</v>
      </c>
      <c r="E15987" s="243" t="s">
        <v>1953</v>
      </c>
      <c r="F15987" s="151"/>
    </row>
    <row r="15988" spans="2:6" s="116" customFormat="1" ht="15.75" customHeight="1">
      <c r="B15988" s="121" t="s">
        <v>2193</v>
      </c>
      <c r="C15988" s="118" t="s">
        <v>28</v>
      </c>
      <c r="D15988" s="119" t="s">
        <v>107</v>
      </c>
      <c r="E15988" s="243" t="s">
        <v>1953</v>
      </c>
      <c r="F15988" s="151"/>
    </row>
    <row r="15989" spans="2:6" s="116" customFormat="1" ht="15.75" customHeight="1">
      <c r="B15989" s="121" t="s">
        <v>2193</v>
      </c>
      <c r="C15989" s="118" t="s">
        <v>40</v>
      </c>
      <c r="D15989" s="119" t="s">
        <v>1236</v>
      </c>
      <c r="E15989" s="243" t="s">
        <v>1953</v>
      </c>
      <c r="F15989" s="151"/>
    </row>
    <row r="15990" spans="2:6" s="116" customFormat="1" ht="15.75" customHeight="1">
      <c r="B15990" s="121" t="s">
        <v>2193</v>
      </c>
      <c r="C15990" s="118" t="s">
        <v>40</v>
      </c>
      <c r="D15990" s="119" t="s">
        <v>1236</v>
      </c>
      <c r="E15990" s="243" t="s">
        <v>1953</v>
      </c>
      <c r="F15990" s="151"/>
    </row>
    <row r="15991" spans="2:6" s="116" customFormat="1" ht="15.75" customHeight="1">
      <c r="B15991" s="121" t="s">
        <v>2193</v>
      </c>
      <c r="C15991" s="118" t="s">
        <v>40</v>
      </c>
      <c r="D15991" s="119" t="s">
        <v>1236</v>
      </c>
      <c r="E15991" s="243" t="s">
        <v>1953</v>
      </c>
      <c r="F15991" s="151"/>
    </row>
    <row r="15992" spans="2:6" s="116" customFormat="1" ht="15.75" customHeight="1">
      <c r="B15992" s="121" t="s">
        <v>2193</v>
      </c>
      <c r="C15992" s="118" t="s">
        <v>184</v>
      </c>
      <c r="D15992" s="119" t="s">
        <v>184</v>
      </c>
      <c r="E15992" s="243" t="s">
        <v>1953</v>
      </c>
      <c r="F15992" s="151"/>
    </row>
    <row r="15993" spans="2:6" s="116" customFormat="1" ht="15.75" customHeight="1">
      <c r="B15993" s="276" t="s">
        <v>2194</v>
      </c>
      <c r="C15993" s="118" t="s">
        <v>40</v>
      </c>
      <c r="D15993" s="119" t="s">
        <v>180</v>
      </c>
      <c r="E15993" s="243" t="s">
        <v>1971</v>
      </c>
      <c r="F15993" s="151"/>
    </row>
    <row r="15994" spans="2:6" s="116" customFormat="1" ht="15.75" customHeight="1">
      <c r="B15994" s="276" t="s">
        <v>2194</v>
      </c>
      <c r="C15994" s="118" t="s">
        <v>392</v>
      </c>
      <c r="D15994" s="119" t="s">
        <v>1115</v>
      </c>
      <c r="E15994" s="243" t="s">
        <v>1971</v>
      </c>
      <c r="F15994" s="151"/>
    </row>
    <row r="15995" spans="2:6" s="116" customFormat="1" ht="15.75" customHeight="1">
      <c r="B15995" s="276" t="s">
        <v>2194</v>
      </c>
      <c r="C15995" s="118" t="s">
        <v>2</v>
      </c>
      <c r="D15995" s="119" t="s">
        <v>2112</v>
      </c>
      <c r="E15995" s="243" t="s">
        <v>1971</v>
      </c>
      <c r="F15995" s="151"/>
    </row>
    <row r="15996" spans="2:6" s="116" customFormat="1" ht="15.75" customHeight="1">
      <c r="B15996" s="276" t="s">
        <v>2194</v>
      </c>
      <c r="C15996" s="118" t="s">
        <v>40</v>
      </c>
      <c r="D15996" s="119" t="s">
        <v>180</v>
      </c>
      <c r="E15996" s="243" t="s">
        <v>1971</v>
      </c>
      <c r="F15996" s="151"/>
    </row>
    <row r="15997" spans="2:6" s="116" customFormat="1" ht="15.75" customHeight="1">
      <c r="B15997" s="276" t="s">
        <v>2194</v>
      </c>
      <c r="C15997" s="118" t="s">
        <v>40</v>
      </c>
      <c r="D15997" s="119" t="s">
        <v>180</v>
      </c>
      <c r="E15997" s="243" t="s">
        <v>1971</v>
      </c>
      <c r="F15997" s="151"/>
    </row>
    <row r="15998" spans="2:6" s="116" customFormat="1" ht="15.75" customHeight="1">
      <c r="B15998" s="276" t="s">
        <v>2194</v>
      </c>
      <c r="C15998" s="118" t="s">
        <v>66</v>
      </c>
      <c r="D15998" s="119" t="s">
        <v>2195</v>
      </c>
      <c r="E15998" s="243" t="s">
        <v>1971</v>
      </c>
      <c r="F15998" s="151"/>
    </row>
    <row r="15999" spans="2:6" s="116" customFormat="1" ht="15.75" customHeight="1">
      <c r="B15999" s="276" t="s">
        <v>2194</v>
      </c>
      <c r="C15999" s="118" t="s">
        <v>40</v>
      </c>
      <c r="D15999" s="119" t="s">
        <v>180</v>
      </c>
      <c r="E15999" s="243" t="s">
        <v>1971</v>
      </c>
      <c r="F15999" s="151"/>
    </row>
    <row r="16000" spans="2:6" s="116" customFormat="1" ht="15.75" customHeight="1">
      <c r="B16000" s="276" t="s">
        <v>2194</v>
      </c>
      <c r="C16000" s="118" t="s">
        <v>40</v>
      </c>
      <c r="D16000" s="119" t="s">
        <v>180</v>
      </c>
      <c r="E16000" s="243" t="s">
        <v>1971</v>
      </c>
      <c r="F16000" s="151"/>
    </row>
    <row r="16001" spans="2:6" s="116" customFormat="1" ht="15.75" customHeight="1">
      <c r="B16001" s="276" t="s">
        <v>2194</v>
      </c>
      <c r="C16001" s="118" t="s">
        <v>40</v>
      </c>
      <c r="D16001" s="119" t="s">
        <v>180</v>
      </c>
      <c r="E16001" s="243" t="s">
        <v>1971</v>
      </c>
      <c r="F16001" s="151"/>
    </row>
    <row r="16002" spans="2:6" s="116" customFormat="1" ht="15.75" customHeight="1">
      <c r="B16002" s="276" t="s">
        <v>2194</v>
      </c>
      <c r="C16002" s="118" t="s">
        <v>40</v>
      </c>
      <c r="D16002" s="119" t="s">
        <v>180</v>
      </c>
      <c r="E16002" s="243" t="s">
        <v>1971</v>
      </c>
      <c r="F16002" s="151"/>
    </row>
    <row r="16003" spans="2:6" s="116" customFormat="1" ht="15.75" customHeight="1">
      <c r="B16003" s="276" t="s">
        <v>2194</v>
      </c>
      <c r="C16003" s="118" t="s">
        <v>392</v>
      </c>
      <c r="D16003" s="119" t="s">
        <v>1115</v>
      </c>
      <c r="E16003" s="243" t="s">
        <v>1971</v>
      </c>
      <c r="F16003" s="151"/>
    </row>
    <row r="16004" spans="2:6" s="116" customFormat="1" ht="15.75" customHeight="1">
      <c r="B16004" s="276" t="s">
        <v>2194</v>
      </c>
      <c r="C16004" s="118" t="s">
        <v>40</v>
      </c>
      <c r="D16004" s="119" t="s">
        <v>180</v>
      </c>
      <c r="E16004" s="243" t="s">
        <v>1971</v>
      </c>
      <c r="F16004" s="151"/>
    </row>
    <row r="16005" spans="2:6" s="116" customFormat="1" ht="15.75" customHeight="1">
      <c r="B16005" s="276" t="s">
        <v>2194</v>
      </c>
      <c r="C16005" s="118" t="s">
        <v>40</v>
      </c>
      <c r="D16005" s="119" t="s">
        <v>180</v>
      </c>
      <c r="E16005" s="243" t="s">
        <v>1971</v>
      </c>
      <c r="F16005" s="151"/>
    </row>
    <row r="16006" spans="2:6" s="116" customFormat="1" ht="15.75" customHeight="1">
      <c r="B16006" s="276" t="s">
        <v>2194</v>
      </c>
      <c r="C16006" s="118" t="s">
        <v>40</v>
      </c>
      <c r="D16006" s="119" t="s">
        <v>180</v>
      </c>
      <c r="E16006" s="243" t="s">
        <v>1971</v>
      </c>
      <c r="F16006" s="151"/>
    </row>
    <row r="16007" spans="2:6" s="116" customFormat="1" ht="15.75" customHeight="1">
      <c r="B16007" s="276" t="s">
        <v>2194</v>
      </c>
      <c r="C16007" s="118" t="s">
        <v>40</v>
      </c>
      <c r="D16007" s="119" t="s">
        <v>180</v>
      </c>
      <c r="E16007" s="243" t="s">
        <v>1971</v>
      </c>
      <c r="F16007" s="151"/>
    </row>
    <row r="16008" spans="2:6" s="116" customFormat="1" ht="15.75" customHeight="1">
      <c r="B16008" s="276" t="s">
        <v>2194</v>
      </c>
      <c r="C16008" s="118" t="s">
        <v>40</v>
      </c>
      <c r="D16008" s="119" t="s">
        <v>180</v>
      </c>
      <c r="E16008" s="243" t="s">
        <v>1971</v>
      </c>
      <c r="F16008" s="151"/>
    </row>
    <row r="16009" spans="2:6" s="116" customFormat="1" ht="15.75" customHeight="1">
      <c r="B16009" s="276" t="s">
        <v>2194</v>
      </c>
      <c r="C16009" s="118" t="s">
        <v>40</v>
      </c>
      <c r="D16009" s="119" t="s">
        <v>180</v>
      </c>
      <c r="E16009" s="243" t="s">
        <v>1971</v>
      </c>
      <c r="F16009" s="151"/>
    </row>
    <row r="16010" spans="2:6" s="116" customFormat="1" ht="15.75" customHeight="1">
      <c r="B16010" s="276" t="s">
        <v>2194</v>
      </c>
      <c r="C16010" s="118" t="s">
        <v>40</v>
      </c>
      <c r="D16010" s="119" t="s">
        <v>180</v>
      </c>
      <c r="E16010" s="243" t="s">
        <v>1971</v>
      </c>
      <c r="F16010" s="151"/>
    </row>
    <row r="16011" spans="2:6" s="116" customFormat="1" ht="15.75" customHeight="1">
      <c r="B16011" s="276" t="s">
        <v>2196</v>
      </c>
      <c r="C16011" s="118" t="s">
        <v>28</v>
      </c>
      <c r="D16011" s="119" t="s">
        <v>1984</v>
      </c>
      <c r="E16011" s="243" t="s">
        <v>1971</v>
      </c>
      <c r="F16011" s="151"/>
    </row>
    <row r="16012" spans="2:6" s="116" customFormat="1" ht="15.75" customHeight="1">
      <c r="B16012" s="276" t="s">
        <v>2196</v>
      </c>
      <c r="C16012" s="118" t="s">
        <v>28</v>
      </c>
      <c r="D16012" s="119" t="s">
        <v>173</v>
      </c>
      <c r="E16012" s="243" t="s">
        <v>1971</v>
      </c>
      <c r="F16012" s="151"/>
    </row>
    <row r="16013" spans="2:6" s="116" customFormat="1" ht="15.75" customHeight="1">
      <c r="B16013" s="276" t="s">
        <v>2196</v>
      </c>
      <c r="C16013" s="118" t="s">
        <v>40</v>
      </c>
      <c r="D16013" s="119" t="s">
        <v>180</v>
      </c>
      <c r="E16013" s="243" t="s">
        <v>1971</v>
      </c>
      <c r="F16013" s="151"/>
    </row>
    <row r="16014" spans="2:6" s="116" customFormat="1" ht="15.75" customHeight="1">
      <c r="B16014" s="276" t="s">
        <v>2196</v>
      </c>
      <c r="C16014" s="118" t="s">
        <v>40</v>
      </c>
      <c r="D16014" s="119" t="s">
        <v>180</v>
      </c>
      <c r="E16014" s="243" t="s">
        <v>1971</v>
      </c>
      <c r="F16014" s="151"/>
    </row>
    <row r="16015" spans="2:6" s="116" customFormat="1" ht="15.75" customHeight="1">
      <c r="B16015" s="276" t="s">
        <v>2196</v>
      </c>
      <c r="C16015" s="118" t="s">
        <v>1773</v>
      </c>
      <c r="D16015" s="119" t="s">
        <v>1791</v>
      </c>
      <c r="E16015" s="243" t="s">
        <v>1971</v>
      </c>
      <c r="F16015" s="151"/>
    </row>
    <row r="16016" spans="2:6" s="116" customFormat="1" ht="15.75" customHeight="1">
      <c r="B16016" s="276" t="s">
        <v>2196</v>
      </c>
      <c r="C16016" s="118" t="s">
        <v>40</v>
      </c>
      <c r="D16016" s="119" t="s">
        <v>180</v>
      </c>
      <c r="E16016" s="243" t="s">
        <v>1971</v>
      </c>
      <c r="F16016" s="151"/>
    </row>
    <row r="16017" spans="2:6" s="116" customFormat="1" ht="15.75" customHeight="1">
      <c r="B16017" s="276" t="s">
        <v>2196</v>
      </c>
      <c r="C16017" s="118" t="s">
        <v>40</v>
      </c>
      <c r="D16017" s="119" t="s">
        <v>180</v>
      </c>
      <c r="E16017" s="243" t="s">
        <v>1971</v>
      </c>
      <c r="F16017" s="151"/>
    </row>
    <row r="16018" spans="2:6" s="116" customFormat="1" ht="15.75" customHeight="1">
      <c r="B16018" s="276" t="s">
        <v>2196</v>
      </c>
      <c r="C16018" s="118" t="s">
        <v>40</v>
      </c>
      <c r="D16018" s="119" t="s">
        <v>180</v>
      </c>
      <c r="E16018" s="243" t="s">
        <v>1971</v>
      </c>
      <c r="F16018" s="151"/>
    </row>
    <row r="16019" spans="2:6" s="116" customFormat="1" ht="15.75" customHeight="1">
      <c r="B16019" s="276" t="s">
        <v>2196</v>
      </c>
      <c r="C16019" s="118" t="s">
        <v>28</v>
      </c>
      <c r="D16019" s="119" t="s">
        <v>850</v>
      </c>
      <c r="E16019" s="243" t="s">
        <v>1971</v>
      </c>
      <c r="F16019" s="151"/>
    </row>
    <row r="16020" spans="2:6" s="116" customFormat="1" ht="15.75" customHeight="1">
      <c r="B16020" s="276" t="s">
        <v>2196</v>
      </c>
      <c r="C16020" s="118" t="s">
        <v>28</v>
      </c>
      <c r="D16020" s="119" t="s">
        <v>850</v>
      </c>
      <c r="E16020" s="243" t="s">
        <v>1971</v>
      </c>
      <c r="F16020" s="151"/>
    </row>
    <row r="16021" spans="2:6" s="116" customFormat="1" ht="15.75" customHeight="1">
      <c r="B16021" s="276" t="s">
        <v>2196</v>
      </c>
      <c r="C16021" s="118" t="s">
        <v>28</v>
      </c>
      <c r="D16021" s="119" t="s">
        <v>850</v>
      </c>
      <c r="E16021" s="243" t="s">
        <v>1971</v>
      </c>
      <c r="F16021" s="151"/>
    </row>
    <row r="16022" spans="2:6" s="116" customFormat="1" ht="15.75" customHeight="1">
      <c r="B16022" s="276" t="s">
        <v>2196</v>
      </c>
      <c r="C16022" s="118" t="s">
        <v>28</v>
      </c>
      <c r="D16022" s="119" t="s">
        <v>850</v>
      </c>
      <c r="E16022" s="243" t="s">
        <v>1971</v>
      </c>
      <c r="F16022" s="151"/>
    </row>
    <row r="16023" spans="2:6" s="116" customFormat="1" ht="15.75" customHeight="1">
      <c r="B16023" s="276" t="s">
        <v>2196</v>
      </c>
      <c r="C16023" s="118" t="s">
        <v>40</v>
      </c>
      <c r="D16023" s="119" t="s">
        <v>180</v>
      </c>
      <c r="E16023" s="243" t="s">
        <v>1971</v>
      </c>
      <c r="F16023" s="151"/>
    </row>
    <row r="16024" spans="2:6" s="116" customFormat="1" ht="15.75" customHeight="1">
      <c r="B16024" s="276" t="s">
        <v>2196</v>
      </c>
      <c r="C16024" s="118" t="s">
        <v>40</v>
      </c>
      <c r="D16024" s="119" t="s">
        <v>180</v>
      </c>
      <c r="E16024" s="243" t="s">
        <v>1971</v>
      </c>
      <c r="F16024" s="151"/>
    </row>
    <row r="16025" spans="2:6" s="116" customFormat="1" ht="15.75" customHeight="1">
      <c r="B16025" s="276" t="s">
        <v>2197</v>
      </c>
      <c r="C16025" s="118" t="s">
        <v>40</v>
      </c>
      <c r="D16025" s="119" t="s">
        <v>180</v>
      </c>
      <c r="E16025" s="243" t="s">
        <v>1971</v>
      </c>
      <c r="F16025" s="151"/>
    </row>
    <row r="16026" spans="2:6" s="116" customFormat="1" ht="15.75" customHeight="1">
      <c r="B16026" s="276" t="s">
        <v>2197</v>
      </c>
      <c r="C16026" s="118" t="s">
        <v>40</v>
      </c>
      <c r="D16026" s="119" t="s">
        <v>180</v>
      </c>
      <c r="E16026" s="243" t="s">
        <v>1971</v>
      </c>
      <c r="F16026" s="151"/>
    </row>
    <row r="16027" spans="2:6" s="116" customFormat="1" ht="15.75" customHeight="1">
      <c r="B16027" s="276" t="s">
        <v>2197</v>
      </c>
      <c r="C16027" s="118" t="s">
        <v>40</v>
      </c>
      <c r="D16027" s="119" t="s">
        <v>180</v>
      </c>
      <c r="E16027" s="243" t="s">
        <v>1971</v>
      </c>
      <c r="F16027" s="151"/>
    </row>
    <row r="16028" spans="2:6" s="116" customFormat="1" ht="15.75" customHeight="1">
      <c r="B16028" s="276" t="s">
        <v>2197</v>
      </c>
      <c r="C16028" s="118" t="s">
        <v>28</v>
      </c>
      <c r="D16028" s="119" t="s">
        <v>114</v>
      </c>
      <c r="E16028" s="243" t="s">
        <v>1971</v>
      </c>
      <c r="F16028" s="151"/>
    </row>
    <row r="16029" spans="2:6" s="116" customFormat="1" ht="15.75" customHeight="1">
      <c r="B16029" s="276" t="s">
        <v>2197</v>
      </c>
      <c r="C16029" s="118" t="s">
        <v>40</v>
      </c>
      <c r="D16029" s="119" t="s">
        <v>180</v>
      </c>
      <c r="E16029" s="243" t="s">
        <v>1971</v>
      </c>
      <c r="F16029" s="151"/>
    </row>
    <row r="16030" spans="2:6" s="116" customFormat="1" ht="15.75" customHeight="1">
      <c r="B16030" s="276" t="s">
        <v>2197</v>
      </c>
      <c r="C16030" s="118" t="s">
        <v>40</v>
      </c>
      <c r="D16030" s="119" t="s">
        <v>180</v>
      </c>
      <c r="E16030" s="243" t="s">
        <v>1971</v>
      </c>
      <c r="F16030" s="151"/>
    </row>
    <row r="16031" spans="2:6" s="116" customFormat="1" ht="15.75" customHeight="1">
      <c r="B16031" s="276" t="s">
        <v>2197</v>
      </c>
      <c r="C16031" s="118" t="s">
        <v>40</v>
      </c>
      <c r="D16031" s="119" t="s">
        <v>180</v>
      </c>
      <c r="E16031" s="243" t="s">
        <v>1971</v>
      </c>
      <c r="F16031" s="151"/>
    </row>
    <row r="16032" spans="2:6" s="116" customFormat="1" ht="15.75" customHeight="1">
      <c r="B16032" s="276" t="s">
        <v>2197</v>
      </c>
      <c r="C16032" s="118" t="s">
        <v>40</v>
      </c>
      <c r="D16032" s="119" t="s">
        <v>180</v>
      </c>
      <c r="E16032" s="243" t="s">
        <v>1971</v>
      </c>
      <c r="F16032" s="151"/>
    </row>
    <row r="16033" spans="2:6" s="116" customFormat="1" ht="15.75" customHeight="1">
      <c r="B16033" s="276" t="s">
        <v>2197</v>
      </c>
      <c r="C16033" s="118" t="s">
        <v>40</v>
      </c>
      <c r="D16033" s="119" t="s">
        <v>180</v>
      </c>
      <c r="E16033" s="243" t="s">
        <v>1971</v>
      </c>
      <c r="F16033" s="151"/>
    </row>
    <row r="16034" spans="2:6" s="116" customFormat="1" ht="15.75" customHeight="1">
      <c r="B16034" s="276" t="s">
        <v>2197</v>
      </c>
      <c r="C16034" s="118" t="s">
        <v>40</v>
      </c>
      <c r="D16034" s="119" t="s">
        <v>180</v>
      </c>
      <c r="E16034" s="243" t="s">
        <v>1971</v>
      </c>
      <c r="F16034" s="151"/>
    </row>
    <row r="16035" spans="2:6" s="116" customFormat="1" ht="15.75" customHeight="1">
      <c r="B16035" s="276" t="s">
        <v>2197</v>
      </c>
      <c r="C16035" s="118" t="s">
        <v>40</v>
      </c>
      <c r="D16035" s="119" t="s">
        <v>180</v>
      </c>
      <c r="E16035" s="243" t="s">
        <v>1971</v>
      </c>
      <c r="F16035" s="151"/>
    </row>
    <row r="16036" spans="2:6" s="116" customFormat="1" ht="15.75" customHeight="1">
      <c r="B16036" s="276" t="s">
        <v>2197</v>
      </c>
      <c r="C16036" s="118" t="s">
        <v>40</v>
      </c>
      <c r="D16036" s="119" t="s">
        <v>180</v>
      </c>
      <c r="E16036" s="243" t="s">
        <v>1971</v>
      </c>
      <c r="F16036" s="151"/>
    </row>
    <row r="16037" spans="2:6" s="116" customFormat="1" ht="15.75" customHeight="1">
      <c r="B16037" s="276" t="s">
        <v>2197</v>
      </c>
      <c r="C16037" s="118" t="s">
        <v>40</v>
      </c>
      <c r="D16037" s="119" t="s">
        <v>180</v>
      </c>
      <c r="E16037" s="243" t="s">
        <v>1971</v>
      </c>
      <c r="F16037" s="151"/>
    </row>
    <row r="16038" spans="2:6" s="116" customFormat="1" ht="15.75" customHeight="1">
      <c r="B16038" s="276" t="s">
        <v>2197</v>
      </c>
      <c r="C16038" s="118" t="s">
        <v>2</v>
      </c>
      <c r="D16038" s="119" t="s">
        <v>105</v>
      </c>
      <c r="E16038" s="243" t="s">
        <v>1971</v>
      </c>
      <c r="F16038" s="151"/>
    </row>
    <row r="16039" spans="2:6" s="116" customFormat="1" ht="15.75" customHeight="1">
      <c r="B16039" s="276" t="s">
        <v>2197</v>
      </c>
      <c r="C16039" s="118" t="s">
        <v>40</v>
      </c>
      <c r="D16039" s="119" t="s">
        <v>180</v>
      </c>
      <c r="E16039" s="243" t="s">
        <v>1971</v>
      </c>
      <c r="F16039" s="151"/>
    </row>
    <row r="16040" spans="2:6" s="116" customFormat="1" ht="15.75" customHeight="1">
      <c r="B16040" s="276" t="s">
        <v>2197</v>
      </c>
      <c r="C16040" s="118" t="s">
        <v>40</v>
      </c>
      <c r="D16040" s="119" t="s">
        <v>180</v>
      </c>
      <c r="E16040" s="243" t="s">
        <v>1971</v>
      </c>
      <c r="F16040" s="151"/>
    </row>
    <row r="16041" spans="2:6" s="116" customFormat="1" ht="15.75" customHeight="1">
      <c r="B16041" s="276" t="s">
        <v>2197</v>
      </c>
      <c r="C16041" s="118" t="s">
        <v>40</v>
      </c>
      <c r="D16041" s="119" t="s">
        <v>180</v>
      </c>
      <c r="E16041" s="243" t="s">
        <v>1971</v>
      </c>
      <c r="F16041" s="151"/>
    </row>
    <row r="16042" spans="2:6" s="116" customFormat="1" ht="15.75" customHeight="1">
      <c r="B16042" s="276" t="s">
        <v>2197</v>
      </c>
      <c r="C16042" s="118" t="s">
        <v>40</v>
      </c>
      <c r="D16042" s="119" t="s">
        <v>180</v>
      </c>
      <c r="E16042" s="243" t="s">
        <v>1971</v>
      </c>
      <c r="F16042" s="151"/>
    </row>
    <row r="16043" spans="2:6" s="116" customFormat="1" ht="15.75" customHeight="1">
      <c r="B16043" s="276" t="s">
        <v>2197</v>
      </c>
      <c r="C16043" s="118" t="s">
        <v>28</v>
      </c>
      <c r="D16043" s="119" t="s">
        <v>173</v>
      </c>
      <c r="E16043" s="243" t="s">
        <v>1971</v>
      </c>
      <c r="F16043" s="151"/>
    </row>
    <row r="16044" spans="2:6" s="116" customFormat="1" ht="15.75" customHeight="1">
      <c r="B16044" s="276" t="s">
        <v>2197</v>
      </c>
      <c r="C16044" s="118" t="s">
        <v>40</v>
      </c>
      <c r="D16044" s="119" t="s">
        <v>180</v>
      </c>
      <c r="E16044" s="243" t="s">
        <v>1971</v>
      </c>
      <c r="F16044" s="151"/>
    </row>
    <row r="16045" spans="2:6" s="116" customFormat="1" ht="15.75" customHeight="1">
      <c r="B16045" s="276" t="s">
        <v>2197</v>
      </c>
      <c r="C16045" s="118" t="s">
        <v>40</v>
      </c>
      <c r="D16045" s="119" t="s">
        <v>180</v>
      </c>
      <c r="E16045" s="243" t="s">
        <v>1971</v>
      </c>
      <c r="F16045" s="151"/>
    </row>
    <row r="16046" spans="2:6" s="116" customFormat="1" ht="15.75" customHeight="1">
      <c r="B16046" s="276" t="s">
        <v>2197</v>
      </c>
      <c r="C16046" s="118" t="s">
        <v>66</v>
      </c>
      <c r="D16046" s="119" t="s">
        <v>1791</v>
      </c>
      <c r="E16046" s="243" t="s">
        <v>1971</v>
      </c>
      <c r="F16046" s="151"/>
    </row>
    <row r="16047" spans="2:6" s="116" customFormat="1" ht="15.75" customHeight="1">
      <c r="B16047" s="276" t="s">
        <v>2197</v>
      </c>
      <c r="C16047" s="118" t="s">
        <v>40</v>
      </c>
      <c r="D16047" s="119" t="s">
        <v>180</v>
      </c>
      <c r="E16047" s="243" t="s">
        <v>1971</v>
      </c>
      <c r="F16047" s="151"/>
    </row>
    <row r="16048" spans="2:6" s="116" customFormat="1" ht="15.75" customHeight="1">
      <c r="B16048" s="276" t="s">
        <v>2197</v>
      </c>
      <c r="C16048" s="118" t="s">
        <v>392</v>
      </c>
      <c r="D16048" s="119" t="s">
        <v>1115</v>
      </c>
      <c r="E16048" s="243" t="s">
        <v>1971</v>
      </c>
      <c r="F16048" s="151"/>
    </row>
    <row r="16049" spans="2:6" s="116" customFormat="1" ht="15.75" customHeight="1">
      <c r="B16049" s="276" t="s">
        <v>2197</v>
      </c>
      <c r="C16049" s="118" t="s">
        <v>28</v>
      </c>
      <c r="D16049" s="119" t="s">
        <v>850</v>
      </c>
      <c r="E16049" s="243" t="s">
        <v>1971</v>
      </c>
      <c r="F16049" s="151"/>
    </row>
    <row r="16050" spans="2:6" s="116" customFormat="1" ht="15.75" customHeight="1">
      <c r="B16050" s="276" t="s">
        <v>2197</v>
      </c>
      <c r="C16050" s="118" t="s">
        <v>40</v>
      </c>
      <c r="D16050" s="119" t="s">
        <v>180</v>
      </c>
      <c r="E16050" s="243" t="s">
        <v>1971</v>
      </c>
      <c r="F16050" s="151"/>
    </row>
    <row r="16051" spans="2:6" s="116" customFormat="1" ht="15.75" customHeight="1">
      <c r="B16051" s="276" t="s">
        <v>2197</v>
      </c>
      <c r="C16051" s="118" t="s">
        <v>40</v>
      </c>
      <c r="D16051" s="119" t="s">
        <v>180</v>
      </c>
      <c r="E16051" s="243" t="s">
        <v>1971</v>
      </c>
      <c r="F16051" s="151"/>
    </row>
    <row r="16052" spans="2:6" s="116" customFormat="1" ht="15.75" customHeight="1">
      <c r="B16052" s="276" t="s">
        <v>2197</v>
      </c>
      <c r="C16052" s="118" t="s">
        <v>392</v>
      </c>
      <c r="D16052" s="119" t="s">
        <v>1115</v>
      </c>
      <c r="E16052" s="243" t="s">
        <v>1600</v>
      </c>
      <c r="F16052" s="151"/>
    </row>
    <row r="16053" spans="2:6" s="116" customFormat="1" ht="15.75" customHeight="1">
      <c r="B16053" s="276" t="s">
        <v>2197</v>
      </c>
      <c r="C16053" s="118" t="s">
        <v>322</v>
      </c>
      <c r="D16053" s="119" t="s">
        <v>1796</v>
      </c>
      <c r="E16053" s="243" t="s">
        <v>1600</v>
      </c>
      <c r="F16053" s="151"/>
    </row>
    <row r="16054" spans="2:6" s="116" customFormat="1" ht="15.75" customHeight="1">
      <c r="B16054" s="276" t="s">
        <v>2197</v>
      </c>
      <c r="C16054" s="118" t="s">
        <v>28</v>
      </c>
      <c r="D16054" s="119" t="s">
        <v>107</v>
      </c>
      <c r="E16054" s="243" t="s">
        <v>1600</v>
      </c>
      <c r="F16054" s="151"/>
    </row>
    <row r="16055" spans="2:6" s="116" customFormat="1" ht="15.75" customHeight="1">
      <c r="B16055" s="276" t="s">
        <v>2197</v>
      </c>
      <c r="C16055" s="118" t="s">
        <v>28</v>
      </c>
      <c r="D16055" s="119" t="s">
        <v>850</v>
      </c>
      <c r="E16055" s="243" t="s">
        <v>1600</v>
      </c>
      <c r="F16055" s="151"/>
    </row>
    <row r="16056" spans="2:6" s="116" customFormat="1" ht="15.75" customHeight="1">
      <c r="B16056" s="276" t="s">
        <v>2197</v>
      </c>
      <c r="C16056" s="118" t="s">
        <v>28</v>
      </c>
      <c r="D16056" s="119" t="s">
        <v>1118</v>
      </c>
      <c r="E16056" s="243" t="s">
        <v>1600</v>
      </c>
      <c r="F16056" s="151"/>
    </row>
    <row r="16057" spans="2:6" s="116" customFormat="1" ht="15.75" customHeight="1">
      <c r="B16057" s="276" t="s">
        <v>2197</v>
      </c>
      <c r="C16057" s="118" t="s">
        <v>28</v>
      </c>
      <c r="D16057" s="119" t="s">
        <v>173</v>
      </c>
      <c r="E16057" s="243" t="s">
        <v>1971</v>
      </c>
      <c r="F16057" s="151"/>
    </row>
    <row r="16058" spans="2:6" s="116" customFormat="1" ht="15.75" customHeight="1">
      <c r="B16058" s="276" t="s">
        <v>2197</v>
      </c>
      <c r="C16058" s="118" t="s">
        <v>40</v>
      </c>
      <c r="D16058" s="119" t="s">
        <v>180</v>
      </c>
      <c r="E16058" s="243" t="s">
        <v>1971</v>
      </c>
      <c r="F16058" s="151"/>
    </row>
    <row r="16059" spans="2:6" s="116" customFormat="1" ht="15.75" customHeight="1">
      <c r="B16059" s="276" t="s">
        <v>2197</v>
      </c>
      <c r="C16059" s="118" t="s">
        <v>28</v>
      </c>
      <c r="D16059" s="119" t="s">
        <v>107</v>
      </c>
      <c r="E16059" s="243" t="s">
        <v>1971</v>
      </c>
      <c r="F16059" s="151"/>
    </row>
    <row r="16060" spans="2:6" s="116" customFormat="1" ht="15.75" customHeight="1">
      <c r="B16060" s="276" t="s">
        <v>2197</v>
      </c>
      <c r="C16060" s="118" t="s">
        <v>66</v>
      </c>
      <c r="D16060" s="119" t="s">
        <v>1791</v>
      </c>
      <c r="E16060" s="243" t="s">
        <v>1971</v>
      </c>
      <c r="F16060" s="151"/>
    </row>
    <row r="16061" spans="2:6" s="116" customFormat="1" ht="15.75" customHeight="1">
      <c r="B16061" s="276" t="s">
        <v>2197</v>
      </c>
      <c r="C16061" s="118" t="s">
        <v>28</v>
      </c>
      <c r="D16061" s="119" t="s">
        <v>1984</v>
      </c>
      <c r="E16061" s="243" t="s">
        <v>1971</v>
      </c>
      <c r="F16061" s="151"/>
    </row>
    <row r="16062" spans="2:6" s="116" customFormat="1" ht="15.75" customHeight="1">
      <c r="B16062" s="276" t="s">
        <v>2197</v>
      </c>
      <c r="C16062" s="118" t="s">
        <v>28</v>
      </c>
      <c r="D16062" s="119" t="s">
        <v>850</v>
      </c>
      <c r="E16062" s="243" t="s">
        <v>1971</v>
      </c>
      <c r="F16062" s="151"/>
    </row>
    <row r="16063" spans="2:6" s="116" customFormat="1" ht="15.75" customHeight="1">
      <c r="B16063" s="276" t="s">
        <v>2197</v>
      </c>
      <c r="C16063" s="107" t="s">
        <v>66</v>
      </c>
      <c r="D16063" s="6" t="s">
        <v>1791</v>
      </c>
      <c r="E16063" s="243" t="s">
        <v>1971</v>
      </c>
      <c r="F16063" s="151"/>
    </row>
    <row r="16064" spans="2:6" s="116" customFormat="1" ht="15.75" customHeight="1">
      <c r="B16064" s="276" t="s">
        <v>2197</v>
      </c>
      <c r="C16064" s="107" t="s">
        <v>40</v>
      </c>
      <c r="D16064" s="6" t="s">
        <v>43</v>
      </c>
      <c r="E16064" s="243" t="s">
        <v>1971</v>
      </c>
      <c r="F16064" s="151"/>
    </row>
    <row r="16065" spans="2:6" s="116" customFormat="1" ht="15.75" customHeight="1">
      <c r="B16065" s="276" t="s">
        <v>2197</v>
      </c>
      <c r="C16065" s="107" t="s">
        <v>40</v>
      </c>
      <c r="D16065" s="6" t="s">
        <v>43</v>
      </c>
      <c r="E16065" s="243" t="s">
        <v>1971</v>
      </c>
      <c r="F16065" s="151"/>
    </row>
    <row r="16066" spans="2:6" s="116" customFormat="1" ht="15.75" customHeight="1">
      <c r="B16066" s="276" t="s">
        <v>2197</v>
      </c>
      <c r="C16066" s="107" t="s">
        <v>322</v>
      </c>
      <c r="D16066" s="6" t="s">
        <v>1796</v>
      </c>
      <c r="E16066" s="243" t="s">
        <v>1971</v>
      </c>
      <c r="F16066" s="151"/>
    </row>
    <row r="16067" spans="2:6" s="116" customFormat="1" ht="15.75" customHeight="1">
      <c r="B16067" s="121" t="s">
        <v>2198</v>
      </c>
      <c r="C16067" s="118" t="s">
        <v>40</v>
      </c>
      <c r="D16067" s="119" t="s">
        <v>180</v>
      </c>
      <c r="E16067" s="243" t="s">
        <v>2199</v>
      </c>
      <c r="F16067" s="151"/>
    </row>
    <row r="16068" spans="2:6" s="116" customFormat="1" ht="15.75" customHeight="1">
      <c r="B16068" s="121" t="s">
        <v>2198</v>
      </c>
      <c r="C16068" s="118" t="s">
        <v>40</v>
      </c>
      <c r="D16068" s="119" t="s">
        <v>180</v>
      </c>
      <c r="E16068" s="243" t="s">
        <v>2199</v>
      </c>
      <c r="F16068" s="151"/>
    </row>
    <row r="16069" spans="2:6" s="116" customFormat="1" ht="15.75" customHeight="1">
      <c r="B16069" s="121" t="s">
        <v>2198</v>
      </c>
      <c r="C16069" s="118" t="s">
        <v>2</v>
      </c>
      <c r="D16069" s="119" t="s">
        <v>182</v>
      </c>
      <c r="E16069" s="243" t="s">
        <v>2199</v>
      </c>
      <c r="F16069" s="151"/>
    </row>
    <row r="16070" spans="2:6" s="116" customFormat="1" ht="15.75" customHeight="1">
      <c r="B16070" s="121" t="s">
        <v>2198</v>
      </c>
      <c r="C16070" s="118" t="s">
        <v>28</v>
      </c>
      <c r="D16070" s="119" t="s">
        <v>850</v>
      </c>
      <c r="E16070" s="243" t="s">
        <v>2199</v>
      </c>
      <c r="F16070" s="151"/>
    </row>
    <row r="16071" spans="2:6" s="116" customFormat="1" ht="15.75" customHeight="1">
      <c r="B16071" s="121" t="s">
        <v>2198</v>
      </c>
      <c r="C16071" s="118" t="s">
        <v>28</v>
      </c>
      <c r="D16071" s="119" t="s">
        <v>114</v>
      </c>
      <c r="E16071" s="243" t="s">
        <v>2199</v>
      </c>
      <c r="F16071" s="151"/>
    </row>
    <row r="16072" spans="2:6" s="116" customFormat="1" ht="15.75" customHeight="1">
      <c r="B16072" s="121" t="s">
        <v>2198</v>
      </c>
      <c r="C16072" s="118" t="s">
        <v>28</v>
      </c>
      <c r="D16072" s="119" t="s">
        <v>850</v>
      </c>
      <c r="E16072" s="243" t="s">
        <v>2199</v>
      </c>
      <c r="F16072" s="151"/>
    </row>
    <row r="16073" spans="2:6" s="116" customFormat="1" ht="15.75" customHeight="1">
      <c r="B16073" s="121" t="s">
        <v>2198</v>
      </c>
      <c r="C16073" s="118" t="s">
        <v>28</v>
      </c>
      <c r="D16073" s="119" t="s">
        <v>850</v>
      </c>
      <c r="E16073" s="243" t="s">
        <v>2199</v>
      </c>
      <c r="F16073" s="151"/>
    </row>
    <row r="16074" spans="2:6" s="116" customFormat="1" ht="15.75" customHeight="1">
      <c r="B16074" s="121" t="s">
        <v>2198</v>
      </c>
      <c r="C16074" s="118" t="s">
        <v>40</v>
      </c>
      <c r="D16074" s="119" t="s">
        <v>180</v>
      </c>
      <c r="E16074" s="243" t="s">
        <v>2199</v>
      </c>
      <c r="F16074" s="151"/>
    </row>
    <row r="16075" spans="2:6" s="116" customFormat="1" ht="15.75" customHeight="1">
      <c r="B16075" s="121" t="s">
        <v>2198</v>
      </c>
      <c r="C16075" s="118" t="s">
        <v>28</v>
      </c>
      <c r="D16075" s="119" t="s">
        <v>850</v>
      </c>
      <c r="E16075" s="243" t="s">
        <v>2199</v>
      </c>
      <c r="F16075" s="151"/>
    </row>
    <row r="16076" spans="2:6" s="116" customFormat="1" ht="15.75" customHeight="1">
      <c r="B16076" s="121" t="s">
        <v>2198</v>
      </c>
      <c r="C16076" s="118" t="s">
        <v>40</v>
      </c>
      <c r="D16076" s="119" t="s">
        <v>180</v>
      </c>
      <c r="E16076" s="243" t="s">
        <v>2199</v>
      </c>
      <c r="F16076" s="151"/>
    </row>
    <row r="16077" spans="2:6" s="116" customFormat="1" ht="15.75" customHeight="1">
      <c r="B16077" s="121" t="s">
        <v>2198</v>
      </c>
      <c r="C16077" s="118" t="s">
        <v>956</v>
      </c>
      <c r="D16077" s="119" t="s">
        <v>1821</v>
      </c>
      <c r="E16077" s="243" t="s">
        <v>2199</v>
      </c>
      <c r="F16077" s="151"/>
    </row>
    <row r="16078" spans="2:6" s="116" customFormat="1" ht="15.75" customHeight="1">
      <c r="B16078" s="121" t="s">
        <v>2198</v>
      </c>
      <c r="C16078" s="118" t="s">
        <v>40</v>
      </c>
      <c r="D16078" s="119" t="s">
        <v>180</v>
      </c>
      <c r="E16078" s="243" t="s">
        <v>2199</v>
      </c>
      <c r="F16078" s="151"/>
    </row>
    <row r="16079" spans="2:6" s="116" customFormat="1" ht="15.75" customHeight="1">
      <c r="B16079" s="121" t="s">
        <v>2198</v>
      </c>
      <c r="C16079" s="118" t="s">
        <v>2</v>
      </c>
      <c r="D16079" s="119" t="s">
        <v>182</v>
      </c>
      <c r="E16079" s="243" t="s">
        <v>2199</v>
      </c>
      <c r="F16079" s="151"/>
    </row>
    <row r="16080" spans="2:6" s="116" customFormat="1" ht="15.75" customHeight="1">
      <c r="B16080" s="121" t="s">
        <v>2198</v>
      </c>
      <c r="C16080" s="118" t="s">
        <v>40</v>
      </c>
      <c r="D16080" s="119" t="s">
        <v>180</v>
      </c>
      <c r="E16080" s="243" t="s">
        <v>2199</v>
      </c>
      <c r="F16080" s="151"/>
    </row>
    <row r="16081" spans="2:6" s="116" customFormat="1" ht="15.75" customHeight="1">
      <c r="B16081" s="121" t="s">
        <v>2198</v>
      </c>
      <c r="C16081" s="118" t="s">
        <v>40</v>
      </c>
      <c r="D16081" s="119" t="s">
        <v>180</v>
      </c>
      <c r="E16081" s="243" t="s">
        <v>2199</v>
      </c>
      <c r="F16081" s="151"/>
    </row>
    <row r="16082" spans="2:6" s="116" customFormat="1" ht="15.75" customHeight="1">
      <c r="B16082" s="121" t="s">
        <v>2198</v>
      </c>
      <c r="C16082" s="118" t="s">
        <v>184</v>
      </c>
      <c r="D16082" s="119" t="s">
        <v>2544</v>
      </c>
      <c r="E16082" s="243" t="s">
        <v>2199</v>
      </c>
      <c r="F16082" s="151"/>
    </row>
    <row r="16083" spans="2:6" s="116" customFormat="1" ht="15.75" customHeight="1">
      <c r="B16083" s="121" t="s">
        <v>2198</v>
      </c>
      <c r="C16083" s="118" t="s">
        <v>40</v>
      </c>
      <c r="D16083" s="119" t="s">
        <v>180</v>
      </c>
      <c r="E16083" s="243" t="s">
        <v>1768</v>
      </c>
      <c r="F16083" s="151"/>
    </row>
    <row r="16084" spans="2:6" s="116" customFormat="1" ht="15.75" customHeight="1">
      <c r="B16084" s="121" t="s">
        <v>2198</v>
      </c>
      <c r="C16084" s="118" t="s">
        <v>184</v>
      </c>
      <c r="D16084" s="119" t="s">
        <v>2546</v>
      </c>
      <c r="E16084" s="243" t="s">
        <v>1768</v>
      </c>
      <c r="F16084" s="151"/>
    </row>
    <row r="16085" spans="2:6" s="116" customFormat="1" ht="15.75" customHeight="1">
      <c r="B16085" s="121" t="s">
        <v>2198</v>
      </c>
      <c r="C16085" s="118" t="s">
        <v>28</v>
      </c>
      <c r="D16085" s="119" t="s">
        <v>114</v>
      </c>
      <c r="E16085" s="243" t="s">
        <v>1768</v>
      </c>
      <c r="F16085" s="151"/>
    </row>
    <row r="16086" spans="2:6" s="116" customFormat="1" ht="15.75" customHeight="1">
      <c r="B16086" s="121" t="s">
        <v>2198</v>
      </c>
      <c r="C16086" s="118" t="s">
        <v>2</v>
      </c>
      <c r="D16086" s="119" t="s">
        <v>182</v>
      </c>
      <c r="E16086" s="243" t="s">
        <v>2199</v>
      </c>
      <c r="F16086" s="151"/>
    </row>
    <row r="16087" spans="2:6" s="116" customFormat="1" ht="15.75" customHeight="1">
      <c r="B16087" s="121" t="s">
        <v>2198</v>
      </c>
      <c r="C16087" s="118" t="s">
        <v>322</v>
      </c>
      <c r="D16087" s="119" t="s">
        <v>2001</v>
      </c>
      <c r="E16087" s="243" t="s">
        <v>2199</v>
      </c>
      <c r="F16087" s="151"/>
    </row>
    <row r="16088" spans="2:6" s="116" customFormat="1" ht="15.75" customHeight="1">
      <c r="B16088" s="121" t="s">
        <v>2198</v>
      </c>
      <c r="C16088" s="118" t="s">
        <v>40</v>
      </c>
      <c r="D16088" s="119" t="s">
        <v>180</v>
      </c>
      <c r="E16088" s="243" t="s">
        <v>2199</v>
      </c>
      <c r="F16088" s="151"/>
    </row>
    <row r="16089" spans="2:6" s="116" customFormat="1" ht="15.75" customHeight="1">
      <c r="B16089" s="121" t="s">
        <v>2198</v>
      </c>
      <c r="C16089" s="118" t="s">
        <v>40</v>
      </c>
      <c r="D16089" s="119" t="s">
        <v>180</v>
      </c>
      <c r="E16089" s="243" t="s">
        <v>2199</v>
      </c>
      <c r="F16089" s="151"/>
    </row>
    <row r="16090" spans="2:6" s="116" customFormat="1" ht="15.75" customHeight="1">
      <c r="B16090" s="121" t="s">
        <v>2200</v>
      </c>
      <c r="C16090" s="118" t="s">
        <v>28</v>
      </c>
      <c r="D16090" s="119" t="s">
        <v>850</v>
      </c>
      <c r="E16090" s="243" t="s">
        <v>1953</v>
      </c>
      <c r="F16090" s="151"/>
    </row>
    <row r="16091" spans="2:6" s="116" customFormat="1" ht="15.75" customHeight="1">
      <c r="B16091" s="121" t="s">
        <v>2200</v>
      </c>
      <c r="C16091" s="118" t="s">
        <v>28</v>
      </c>
      <c r="D16091" s="119" t="s">
        <v>850</v>
      </c>
      <c r="E16091" s="243" t="s">
        <v>1953</v>
      </c>
      <c r="F16091" s="151"/>
    </row>
    <row r="16092" spans="2:6" s="116" customFormat="1" ht="15.75" customHeight="1">
      <c r="B16092" s="121" t="s">
        <v>2200</v>
      </c>
      <c r="C16092" s="118" t="s">
        <v>322</v>
      </c>
      <c r="D16092" s="119" t="s">
        <v>1796</v>
      </c>
      <c r="E16092" s="243" t="s">
        <v>1953</v>
      </c>
      <c r="F16092" s="151"/>
    </row>
    <row r="16093" spans="2:6" s="116" customFormat="1" ht="15.75" customHeight="1">
      <c r="B16093" s="121" t="s">
        <v>2200</v>
      </c>
      <c r="C16093" s="118" t="s">
        <v>28</v>
      </c>
      <c r="D16093" s="119" t="s">
        <v>850</v>
      </c>
      <c r="E16093" s="243" t="s">
        <v>1953</v>
      </c>
      <c r="F16093" s="151"/>
    </row>
    <row r="16094" spans="2:6" s="116" customFormat="1" ht="15.75" customHeight="1">
      <c r="B16094" s="121" t="s">
        <v>2200</v>
      </c>
      <c r="C16094" s="118" t="s">
        <v>28</v>
      </c>
      <c r="D16094" s="119" t="s">
        <v>850</v>
      </c>
      <c r="E16094" s="243" t="s">
        <v>1953</v>
      </c>
      <c r="F16094" s="151"/>
    </row>
    <row r="16095" spans="2:6" s="116" customFormat="1" ht="15.75" customHeight="1">
      <c r="B16095" s="121" t="s">
        <v>2200</v>
      </c>
      <c r="C16095" s="118" t="s">
        <v>28</v>
      </c>
      <c r="D16095" s="119" t="s">
        <v>173</v>
      </c>
      <c r="E16095" s="243" t="s">
        <v>1953</v>
      </c>
      <c r="F16095" s="151"/>
    </row>
    <row r="16096" spans="2:6" s="116" customFormat="1" ht="15.75" customHeight="1">
      <c r="B16096" s="121" t="s">
        <v>2200</v>
      </c>
      <c r="C16096" s="118" t="s">
        <v>40</v>
      </c>
      <c r="D16096" s="119" t="s">
        <v>1236</v>
      </c>
      <c r="E16096" s="243" t="s">
        <v>1953</v>
      </c>
      <c r="F16096" s="151"/>
    </row>
    <row r="16097" spans="2:6" s="116" customFormat="1" ht="15.75" customHeight="1">
      <c r="B16097" s="121" t="s">
        <v>2200</v>
      </c>
      <c r="C16097" s="118" t="s">
        <v>2</v>
      </c>
      <c r="D16097" s="119" t="s">
        <v>182</v>
      </c>
      <c r="E16097" s="243" t="s">
        <v>1953</v>
      </c>
      <c r="F16097" s="151"/>
    </row>
    <row r="16098" spans="2:6" s="116" customFormat="1" ht="15.75" customHeight="1">
      <c r="B16098" s="121" t="s">
        <v>2200</v>
      </c>
      <c r="C16098" s="118" t="s">
        <v>40</v>
      </c>
      <c r="D16098" s="119" t="s">
        <v>1236</v>
      </c>
      <c r="E16098" s="243" t="s">
        <v>1953</v>
      </c>
      <c r="F16098" s="151"/>
    </row>
    <row r="16099" spans="2:6" s="116" customFormat="1" ht="15.75" customHeight="1">
      <c r="B16099" s="121" t="s">
        <v>2200</v>
      </c>
      <c r="C16099" s="118" t="s">
        <v>40</v>
      </c>
      <c r="D16099" s="119" t="s">
        <v>1236</v>
      </c>
      <c r="E16099" s="243" t="s">
        <v>1953</v>
      </c>
      <c r="F16099" s="151"/>
    </row>
    <row r="16100" spans="2:6" s="116" customFormat="1" ht="15.75" customHeight="1">
      <c r="B16100" s="121" t="s">
        <v>2200</v>
      </c>
      <c r="C16100" s="118" t="s">
        <v>40</v>
      </c>
      <c r="D16100" s="119" t="s">
        <v>1921</v>
      </c>
      <c r="E16100" s="243" t="s">
        <v>1953</v>
      </c>
      <c r="F16100" s="151"/>
    </row>
    <row r="16101" spans="2:6" s="116" customFormat="1" ht="15.75" customHeight="1">
      <c r="B16101" s="121" t="s">
        <v>2200</v>
      </c>
      <c r="C16101" s="118" t="s">
        <v>28</v>
      </c>
      <c r="D16101" s="119" t="s">
        <v>173</v>
      </c>
      <c r="E16101" s="243" t="s">
        <v>1953</v>
      </c>
      <c r="F16101" s="151"/>
    </row>
    <row r="16102" spans="2:6" s="116" customFormat="1" ht="15.75" customHeight="1">
      <c r="B16102" s="121" t="s">
        <v>2200</v>
      </c>
      <c r="C16102" s="118" t="s">
        <v>40</v>
      </c>
      <c r="D16102" s="119" t="s">
        <v>1236</v>
      </c>
      <c r="E16102" s="243" t="s">
        <v>1953</v>
      </c>
      <c r="F16102" s="151"/>
    </row>
    <row r="16103" spans="2:6" s="116" customFormat="1" ht="15.75" customHeight="1">
      <c r="B16103" s="121" t="s">
        <v>2200</v>
      </c>
      <c r="C16103" s="118" t="s">
        <v>184</v>
      </c>
      <c r="D16103" s="119" t="s">
        <v>2545</v>
      </c>
      <c r="E16103" s="243" t="s">
        <v>1953</v>
      </c>
      <c r="F16103" s="151"/>
    </row>
    <row r="16104" spans="2:6" s="116" customFormat="1" ht="15.75" customHeight="1">
      <c r="B16104" s="121" t="s">
        <v>2200</v>
      </c>
      <c r="C16104" s="118" t="s">
        <v>184</v>
      </c>
      <c r="D16104" s="119" t="s">
        <v>2545</v>
      </c>
      <c r="E16104" s="243" t="s">
        <v>1953</v>
      </c>
      <c r="F16104" s="151"/>
    </row>
    <row r="16105" spans="2:6" s="116" customFormat="1" ht="15.75" customHeight="1">
      <c r="B16105" s="121" t="s">
        <v>2200</v>
      </c>
      <c r="C16105" s="118" t="s">
        <v>28</v>
      </c>
      <c r="D16105" s="119" t="s">
        <v>850</v>
      </c>
      <c r="E16105" s="243" t="s">
        <v>1971</v>
      </c>
      <c r="F16105" s="151"/>
    </row>
    <row r="16106" spans="2:6" s="116" customFormat="1" ht="15.75" customHeight="1">
      <c r="B16106" s="121" t="s">
        <v>2200</v>
      </c>
      <c r="C16106" s="118" t="s">
        <v>28</v>
      </c>
      <c r="D16106" s="119" t="s">
        <v>850</v>
      </c>
      <c r="E16106" s="243" t="s">
        <v>1971</v>
      </c>
      <c r="F16106" s="151"/>
    </row>
    <row r="16107" spans="2:6" s="116" customFormat="1" ht="15.75" customHeight="1">
      <c r="B16107" s="121" t="s">
        <v>2200</v>
      </c>
      <c r="C16107" s="118" t="s">
        <v>28</v>
      </c>
      <c r="D16107" s="119" t="s">
        <v>850</v>
      </c>
      <c r="E16107" s="243" t="s">
        <v>1971</v>
      </c>
      <c r="F16107" s="151"/>
    </row>
    <row r="16108" spans="2:6" s="116" customFormat="1" ht="15.75" customHeight="1">
      <c r="B16108" s="121" t="s">
        <v>2200</v>
      </c>
      <c r="C16108" s="118" t="s">
        <v>184</v>
      </c>
      <c r="D16108" s="119" t="s">
        <v>2201</v>
      </c>
      <c r="E16108" s="243" t="s">
        <v>1971</v>
      </c>
      <c r="F16108" s="151"/>
    </row>
    <row r="16109" spans="2:6" s="116" customFormat="1" ht="15.75" customHeight="1">
      <c r="B16109" s="121" t="s">
        <v>2200</v>
      </c>
      <c r="C16109" s="118" t="s">
        <v>184</v>
      </c>
      <c r="D16109" s="119" t="s">
        <v>2202</v>
      </c>
      <c r="E16109" s="243" t="s">
        <v>1971</v>
      </c>
      <c r="F16109" s="151"/>
    </row>
    <row r="16110" spans="2:6" s="116" customFormat="1" ht="15.75" customHeight="1">
      <c r="B16110" s="121" t="s">
        <v>2200</v>
      </c>
      <c r="C16110" s="118" t="s">
        <v>40</v>
      </c>
      <c r="D16110" s="119" t="s">
        <v>180</v>
      </c>
      <c r="E16110" s="243" t="s">
        <v>1971</v>
      </c>
      <c r="F16110" s="151"/>
    </row>
    <row r="16111" spans="2:6" s="116" customFormat="1" ht="15.75" customHeight="1">
      <c r="B16111" s="121" t="s">
        <v>2200</v>
      </c>
      <c r="C16111" s="118" t="s">
        <v>40</v>
      </c>
      <c r="D16111" s="119" t="s">
        <v>180</v>
      </c>
      <c r="E16111" s="243" t="s">
        <v>1971</v>
      </c>
      <c r="F16111" s="151"/>
    </row>
    <row r="16112" spans="2:6" s="116" customFormat="1" ht="15.75" customHeight="1">
      <c r="B16112" s="121" t="s">
        <v>2200</v>
      </c>
      <c r="C16112" s="118" t="s">
        <v>40</v>
      </c>
      <c r="D16112" s="119" t="s">
        <v>180</v>
      </c>
      <c r="E16112" s="243" t="s">
        <v>1971</v>
      </c>
      <c r="F16112" s="151"/>
    </row>
    <row r="16113" spans="2:6" s="116" customFormat="1" ht="15.75" customHeight="1">
      <c r="B16113" s="121" t="s">
        <v>2200</v>
      </c>
      <c r="C16113" s="118" t="s">
        <v>28</v>
      </c>
      <c r="D16113" s="119" t="s">
        <v>850</v>
      </c>
      <c r="E16113" s="243" t="s">
        <v>1971</v>
      </c>
      <c r="F16113" s="151"/>
    </row>
    <row r="16114" spans="2:6" s="116" customFormat="1" ht="15.75" customHeight="1">
      <c r="B16114" s="121" t="s">
        <v>2200</v>
      </c>
      <c r="C16114" s="118" t="s">
        <v>28</v>
      </c>
      <c r="D16114" s="119" t="s">
        <v>850</v>
      </c>
      <c r="E16114" s="243" t="s">
        <v>1971</v>
      </c>
      <c r="F16114" s="151"/>
    </row>
    <row r="16115" spans="2:6" s="116" customFormat="1" ht="15.75" customHeight="1">
      <c r="B16115" s="121" t="s">
        <v>2200</v>
      </c>
      <c r="C16115" s="118" t="s">
        <v>28</v>
      </c>
      <c r="D16115" s="119" t="s">
        <v>114</v>
      </c>
      <c r="E16115" s="243" t="s">
        <v>1971</v>
      </c>
      <c r="F16115" s="151"/>
    </row>
    <row r="16116" spans="2:6" s="116" customFormat="1" ht="15.75" customHeight="1">
      <c r="B16116" s="121" t="s">
        <v>2200</v>
      </c>
      <c r="C16116" s="118" t="s">
        <v>2</v>
      </c>
      <c r="D16116" s="119" t="s">
        <v>105</v>
      </c>
      <c r="E16116" s="243" t="s">
        <v>1971</v>
      </c>
      <c r="F16116" s="151"/>
    </row>
    <row r="16117" spans="2:6" s="116" customFormat="1" ht="15.75" customHeight="1">
      <c r="B16117" s="121" t="s">
        <v>2200</v>
      </c>
      <c r="C16117" s="118" t="s">
        <v>28</v>
      </c>
      <c r="D16117" s="119" t="s">
        <v>114</v>
      </c>
      <c r="E16117" s="243" t="s">
        <v>1971</v>
      </c>
      <c r="F16117" s="151"/>
    </row>
    <row r="16118" spans="2:6" s="116" customFormat="1" ht="15.75" customHeight="1">
      <c r="B16118" s="121" t="s">
        <v>2200</v>
      </c>
      <c r="C16118" s="118" t="s">
        <v>184</v>
      </c>
      <c r="D16118" s="119" t="s">
        <v>2201</v>
      </c>
      <c r="E16118" s="243" t="s">
        <v>1971</v>
      </c>
      <c r="F16118" s="151"/>
    </row>
    <row r="16119" spans="2:6" s="116" customFormat="1" ht="15.75" customHeight="1">
      <c r="B16119" s="121" t="s">
        <v>2200</v>
      </c>
      <c r="C16119" s="118" t="s">
        <v>40</v>
      </c>
      <c r="D16119" s="119" t="s">
        <v>180</v>
      </c>
      <c r="E16119" s="243" t="s">
        <v>1971</v>
      </c>
      <c r="F16119" s="151"/>
    </row>
    <row r="16120" spans="2:6" s="116" customFormat="1" ht="15.75" customHeight="1">
      <c r="B16120" s="121" t="s">
        <v>2200</v>
      </c>
      <c r="C16120" s="118" t="s">
        <v>40</v>
      </c>
      <c r="D16120" s="119" t="s">
        <v>180</v>
      </c>
      <c r="E16120" s="243" t="s">
        <v>1971</v>
      </c>
      <c r="F16120" s="151"/>
    </row>
    <row r="16121" spans="2:6" s="116" customFormat="1" ht="15.75" customHeight="1">
      <c r="B16121" s="121" t="s">
        <v>2200</v>
      </c>
      <c r="C16121" s="118" t="s">
        <v>322</v>
      </c>
      <c r="D16121" s="119" t="s">
        <v>2001</v>
      </c>
      <c r="E16121" s="243" t="s">
        <v>1971</v>
      </c>
      <c r="F16121" s="151"/>
    </row>
    <row r="16122" spans="2:6" s="116" customFormat="1" ht="15.75" customHeight="1">
      <c r="B16122" s="121" t="s">
        <v>2200</v>
      </c>
      <c r="C16122" s="118" t="s">
        <v>40</v>
      </c>
      <c r="D16122" s="119" t="s">
        <v>180</v>
      </c>
      <c r="E16122" s="243" t="s">
        <v>1971</v>
      </c>
      <c r="F16122" s="151"/>
    </row>
    <row r="16123" spans="2:6" s="116" customFormat="1" ht="15.75" customHeight="1">
      <c r="B16123" s="121" t="s">
        <v>2200</v>
      </c>
      <c r="C16123" s="118" t="s">
        <v>184</v>
      </c>
      <c r="D16123" s="119" t="s">
        <v>2201</v>
      </c>
      <c r="E16123" s="243" t="s">
        <v>1971</v>
      </c>
      <c r="F16123" s="151"/>
    </row>
    <row r="16124" spans="2:6" s="116" customFormat="1" ht="15.75" customHeight="1">
      <c r="B16124" s="121" t="s">
        <v>2200</v>
      </c>
      <c r="C16124" s="118" t="s">
        <v>28</v>
      </c>
      <c r="D16124" s="119" t="s">
        <v>850</v>
      </c>
      <c r="E16124" s="243" t="s">
        <v>1971</v>
      </c>
      <c r="F16124" s="151"/>
    </row>
    <row r="16125" spans="2:6" s="116" customFormat="1" ht="15.75" customHeight="1">
      <c r="B16125" s="121" t="s">
        <v>2203</v>
      </c>
      <c r="C16125" s="118" t="s">
        <v>392</v>
      </c>
      <c r="D16125" s="119" t="s">
        <v>1115</v>
      </c>
      <c r="E16125" s="243" t="s">
        <v>1600</v>
      </c>
      <c r="F16125" s="151"/>
    </row>
    <row r="16126" spans="2:6" s="116" customFormat="1" ht="15.75" customHeight="1">
      <c r="B16126" s="121" t="s">
        <v>2203</v>
      </c>
      <c r="C16126" s="118" t="s">
        <v>40</v>
      </c>
      <c r="D16126" s="119" t="s">
        <v>1921</v>
      </c>
      <c r="E16126" s="243" t="s">
        <v>1953</v>
      </c>
      <c r="F16126" s="151"/>
    </row>
    <row r="16127" spans="2:6" s="116" customFormat="1" ht="15.75" customHeight="1">
      <c r="B16127" s="121" t="s">
        <v>2203</v>
      </c>
      <c r="C16127" s="118" t="s">
        <v>40</v>
      </c>
      <c r="D16127" s="119" t="s">
        <v>1236</v>
      </c>
      <c r="E16127" s="243" t="s">
        <v>1953</v>
      </c>
      <c r="F16127" s="151"/>
    </row>
    <row r="16128" spans="2:6" s="116" customFormat="1" ht="15.75" customHeight="1">
      <c r="B16128" s="121" t="s">
        <v>2203</v>
      </c>
      <c r="C16128" s="118" t="s">
        <v>40</v>
      </c>
      <c r="D16128" s="119" t="s">
        <v>43</v>
      </c>
      <c r="E16128" s="243" t="s">
        <v>1953</v>
      </c>
      <c r="F16128" s="151"/>
    </row>
    <row r="16129" spans="2:6" s="116" customFormat="1" ht="15.75" customHeight="1">
      <c r="B16129" s="121" t="s">
        <v>2203</v>
      </c>
      <c r="C16129" s="118" t="s">
        <v>28</v>
      </c>
      <c r="D16129" s="119" t="s">
        <v>173</v>
      </c>
      <c r="E16129" s="243" t="s">
        <v>1953</v>
      </c>
      <c r="F16129" s="151"/>
    </row>
    <row r="16130" spans="2:6" s="116" customFormat="1" ht="15.75" customHeight="1">
      <c r="B16130" s="121" t="s">
        <v>2203</v>
      </c>
      <c r="C16130" s="118" t="s">
        <v>28</v>
      </c>
      <c r="D16130" s="119" t="s">
        <v>173</v>
      </c>
      <c r="E16130" s="243" t="s">
        <v>1953</v>
      </c>
      <c r="F16130" s="151"/>
    </row>
    <row r="16131" spans="2:6" s="116" customFormat="1" ht="15.75" customHeight="1">
      <c r="B16131" s="121" t="s">
        <v>2203</v>
      </c>
      <c r="C16131" s="118" t="s">
        <v>28</v>
      </c>
      <c r="D16131" s="119" t="s">
        <v>173</v>
      </c>
      <c r="E16131" s="243" t="s">
        <v>1953</v>
      </c>
      <c r="F16131" s="151"/>
    </row>
    <row r="16132" spans="2:6" s="116" customFormat="1" ht="15.75" customHeight="1">
      <c r="B16132" s="121" t="s">
        <v>2203</v>
      </c>
      <c r="C16132" s="118" t="s">
        <v>28</v>
      </c>
      <c r="D16132" s="119" t="s">
        <v>173</v>
      </c>
      <c r="E16132" s="243" t="s">
        <v>1953</v>
      </c>
      <c r="F16132" s="151"/>
    </row>
    <row r="16133" spans="2:6" s="116" customFormat="1" ht="15.75" customHeight="1">
      <c r="B16133" s="121" t="s">
        <v>2203</v>
      </c>
      <c r="C16133" s="118" t="s">
        <v>184</v>
      </c>
      <c r="D16133" s="119" t="s">
        <v>2569</v>
      </c>
      <c r="E16133" s="243" t="s">
        <v>1953</v>
      </c>
      <c r="F16133" s="151"/>
    </row>
    <row r="16134" spans="2:6" s="116" customFormat="1" ht="15.75" customHeight="1">
      <c r="B16134" s="121" t="s">
        <v>2203</v>
      </c>
      <c r="C16134" s="118" t="s">
        <v>184</v>
      </c>
      <c r="D16134" s="119" t="s">
        <v>2569</v>
      </c>
      <c r="E16134" s="243" t="s">
        <v>1953</v>
      </c>
      <c r="F16134" s="151"/>
    </row>
    <row r="16135" spans="2:6" s="116" customFormat="1" ht="15.75" customHeight="1">
      <c r="B16135" s="121" t="s">
        <v>2203</v>
      </c>
      <c r="C16135" s="118" t="s">
        <v>28</v>
      </c>
      <c r="D16135" s="119" t="s">
        <v>2096</v>
      </c>
      <c r="E16135" s="243" t="s">
        <v>1953</v>
      </c>
      <c r="F16135" s="151"/>
    </row>
    <row r="16136" spans="2:6" s="116" customFormat="1" ht="15.75" customHeight="1">
      <c r="B16136" s="121" t="s">
        <v>2203</v>
      </c>
      <c r="C16136" s="118" t="s">
        <v>184</v>
      </c>
      <c r="D16136" s="119" t="s">
        <v>184</v>
      </c>
      <c r="E16136" s="243" t="s">
        <v>1953</v>
      </c>
      <c r="F16136" s="151"/>
    </row>
    <row r="16137" spans="2:6" s="116" customFormat="1" ht="15.75" customHeight="1">
      <c r="B16137" s="121" t="s">
        <v>2203</v>
      </c>
      <c r="C16137" s="118" t="s">
        <v>28</v>
      </c>
      <c r="D16137" s="119" t="s">
        <v>850</v>
      </c>
      <c r="E16137" s="243" t="s">
        <v>1953</v>
      </c>
      <c r="F16137" s="151"/>
    </row>
    <row r="16138" spans="2:6" s="116" customFormat="1" ht="15.75" customHeight="1">
      <c r="B16138" s="121" t="s">
        <v>2203</v>
      </c>
      <c r="C16138" s="118" t="s">
        <v>28</v>
      </c>
      <c r="D16138" s="119" t="s">
        <v>850</v>
      </c>
      <c r="E16138" s="243" t="s">
        <v>1953</v>
      </c>
      <c r="F16138" s="151"/>
    </row>
    <row r="16139" spans="2:6" s="116" customFormat="1" ht="15.75" customHeight="1">
      <c r="B16139" s="121" t="s">
        <v>2203</v>
      </c>
      <c r="C16139" s="118" t="s">
        <v>28</v>
      </c>
      <c r="D16139" s="119" t="s">
        <v>850</v>
      </c>
      <c r="E16139" s="243" t="s">
        <v>1953</v>
      </c>
      <c r="F16139" s="151"/>
    </row>
    <row r="16140" spans="2:6" s="116" customFormat="1" ht="15.75" customHeight="1">
      <c r="B16140" s="121" t="s">
        <v>2204</v>
      </c>
      <c r="C16140" s="118" t="s">
        <v>40</v>
      </c>
      <c r="D16140" s="119" t="s">
        <v>180</v>
      </c>
      <c r="E16140" s="243" t="s">
        <v>1971</v>
      </c>
      <c r="F16140" s="151"/>
    </row>
    <row r="16141" spans="2:6" s="116" customFormat="1" ht="15.75" customHeight="1">
      <c r="B16141" s="121" t="s">
        <v>2204</v>
      </c>
      <c r="C16141" s="118" t="s">
        <v>28</v>
      </c>
      <c r="D16141" s="119" t="s">
        <v>173</v>
      </c>
      <c r="E16141" s="243" t="s">
        <v>1971</v>
      </c>
      <c r="F16141" s="151"/>
    </row>
    <row r="16142" spans="2:6" s="116" customFormat="1" ht="15.75" customHeight="1">
      <c r="B16142" s="121" t="s">
        <v>2204</v>
      </c>
      <c r="C16142" s="118" t="s">
        <v>392</v>
      </c>
      <c r="D16142" s="119" t="s">
        <v>1115</v>
      </c>
      <c r="E16142" s="243" t="s">
        <v>1971</v>
      </c>
      <c r="F16142" s="151"/>
    </row>
    <row r="16143" spans="2:6" s="116" customFormat="1" ht="15.75" customHeight="1">
      <c r="B16143" s="121" t="s">
        <v>2204</v>
      </c>
      <c r="C16143" s="118" t="s">
        <v>40</v>
      </c>
      <c r="D16143" s="119" t="s">
        <v>180</v>
      </c>
      <c r="E16143" s="243" t="s">
        <v>1971</v>
      </c>
      <c r="F16143" s="151"/>
    </row>
    <row r="16144" spans="2:6" s="116" customFormat="1" ht="15.75" customHeight="1">
      <c r="B16144" s="121" t="s">
        <v>2204</v>
      </c>
      <c r="C16144" s="118" t="s">
        <v>28</v>
      </c>
      <c r="D16144" s="119" t="s">
        <v>850</v>
      </c>
      <c r="E16144" s="243" t="s">
        <v>1971</v>
      </c>
      <c r="F16144" s="151"/>
    </row>
    <row r="16145" spans="2:6" s="116" customFormat="1" ht="15.75" customHeight="1">
      <c r="B16145" s="121" t="s">
        <v>2204</v>
      </c>
      <c r="C16145" s="118" t="s">
        <v>40</v>
      </c>
      <c r="D16145" s="119" t="s">
        <v>180</v>
      </c>
      <c r="E16145" s="243" t="s">
        <v>1971</v>
      </c>
      <c r="F16145" s="151"/>
    </row>
    <row r="16146" spans="2:6" s="116" customFormat="1" ht="15.75" customHeight="1">
      <c r="B16146" s="121" t="s">
        <v>2204</v>
      </c>
      <c r="C16146" s="118" t="s">
        <v>28</v>
      </c>
      <c r="D16146" s="119" t="s">
        <v>850</v>
      </c>
      <c r="E16146" s="243" t="s">
        <v>1971</v>
      </c>
      <c r="F16146" s="151"/>
    </row>
    <row r="16147" spans="2:6" s="116" customFormat="1" ht="15.75" customHeight="1">
      <c r="B16147" s="121" t="s">
        <v>2204</v>
      </c>
      <c r="C16147" s="118" t="s">
        <v>322</v>
      </c>
      <c r="D16147" s="119" t="s">
        <v>2001</v>
      </c>
      <c r="E16147" s="243" t="s">
        <v>1971</v>
      </c>
      <c r="F16147" s="151"/>
    </row>
    <row r="16148" spans="2:6" s="116" customFormat="1" ht="15.75" customHeight="1">
      <c r="B16148" s="121" t="s">
        <v>2204</v>
      </c>
      <c r="C16148" s="118" t="s">
        <v>28</v>
      </c>
      <c r="D16148" s="119" t="s">
        <v>850</v>
      </c>
      <c r="E16148" s="243" t="s">
        <v>1971</v>
      </c>
      <c r="F16148" s="151"/>
    </row>
    <row r="16149" spans="2:6" s="116" customFormat="1" ht="15.75" customHeight="1">
      <c r="B16149" s="121" t="s">
        <v>2204</v>
      </c>
      <c r="C16149" s="118" t="s">
        <v>28</v>
      </c>
      <c r="D16149" s="119" t="s">
        <v>850</v>
      </c>
      <c r="E16149" s="243" t="s">
        <v>1971</v>
      </c>
      <c r="F16149" s="151"/>
    </row>
    <row r="16150" spans="2:6" s="116" customFormat="1" ht="15.75" customHeight="1">
      <c r="B16150" s="121" t="s">
        <v>2204</v>
      </c>
      <c r="C16150" s="118" t="s">
        <v>184</v>
      </c>
      <c r="D16150" s="119" t="s">
        <v>2544</v>
      </c>
      <c r="E16150" s="243" t="s">
        <v>1971</v>
      </c>
      <c r="F16150" s="151"/>
    </row>
    <row r="16151" spans="2:6" s="116" customFormat="1" ht="15.75" customHeight="1">
      <c r="B16151" s="121" t="s">
        <v>2204</v>
      </c>
      <c r="C16151" s="118" t="s">
        <v>40</v>
      </c>
      <c r="D16151" s="119" t="s">
        <v>180</v>
      </c>
      <c r="E16151" s="243" t="s">
        <v>1971</v>
      </c>
      <c r="F16151" s="151"/>
    </row>
    <row r="16152" spans="2:6" s="116" customFormat="1" ht="15.75" customHeight="1">
      <c r="B16152" s="121" t="s">
        <v>2204</v>
      </c>
      <c r="C16152" s="118" t="s">
        <v>40</v>
      </c>
      <c r="D16152" s="119" t="s">
        <v>180</v>
      </c>
      <c r="E16152" s="243" t="s">
        <v>1971</v>
      </c>
      <c r="F16152" s="151"/>
    </row>
    <row r="16153" spans="2:6" s="116" customFormat="1" ht="15.75" customHeight="1">
      <c r="B16153" s="121" t="s">
        <v>2204</v>
      </c>
      <c r="C16153" s="118" t="s">
        <v>40</v>
      </c>
      <c r="D16153" s="119" t="s">
        <v>180</v>
      </c>
      <c r="E16153" s="243" t="s">
        <v>1971</v>
      </c>
      <c r="F16153" s="151"/>
    </row>
    <row r="16154" spans="2:6" s="116" customFormat="1" ht="15.75" customHeight="1">
      <c r="B16154" s="121" t="s">
        <v>2204</v>
      </c>
      <c r="C16154" s="118" t="s">
        <v>28</v>
      </c>
      <c r="D16154" s="119" t="s">
        <v>850</v>
      </c>
      <c r="E16154" s="243" t="s">
        <v>1971</v>
      </c>
      <c r="F16154" s="151"/>
    </row>
    <row r="16155" spans="2:6" s="116" customFormat="1" ht="15.75" customHeight="1">
      <c r="B16155" s="121" t="s">
        <v>2212</v>
      </c>
      <c r="C16155" s="118" t="s">
        <v>28</v>
      </c>
      <c r="D16155" s="119" t="s">
        <v>126</v>
      </c>
      <c r="E16155" s="243" t="s">
        <v>1953</v>
      </c>
      <c r="F16155" s="151"/>
    </row>
    <row r="16156" spans="2:6" s="116" customFormat="1" ht="15.75" customHeight="1">
      <c r="B16156" s="121" t="s">
        <v>2212</v>
      </c>
      <c r="C16156" s="118" t="s">
        <v>40</v>
      </c>
      <c r="D16156" s="119" t="s">
        <v>1921</v>
      </c>
      <c r="E16156" s="243" t="s">
        <v>1953</v>
      </c>
      <c r="F16156" s="151"/>
    </row>
    <row r="16157" spans="2:6" s="116" customFormat="1" ht="15.75" customHeight="1">
      <c r="B16157" s="121" t="s">
        <v>2212</v>
      </c>
      <c r="C16157" s="118" t="s">
        <v>28</v>
      </c>
      <c r="D16157" s="119" t="s">
        <v>173</v>
      </c>
      <c r="E16157" s="243" t="s">
        <v>1953</v>
      </c>
      <c r="F16157" s="151"/>
    </row>
    <row r="16158" spans="2:6" s="116" customFormat="1" ht="15.75" customHeight="1">
      <c r="B16158" s="121" t="s">
        <v>2212</v>
      </c>
      <c r="C16158" s="118" t="s">
        <v>1461</v>
      </c>
      <c r="D16158" s="119" t="s">
        <v>2213</v>
      </c>
      <c r="E16158" s="243" t="s">
        <v>1953</v>
      </c>
      <c r="F16158" s="151"/>
    </row>
    <row r="16159" spans="2:6" s="116" customFormat="1" ht="15.75" customHeight="1">
      <c r="B16159" s="121" t="s">
        <v>2212</v>
      </c>
      <c r="C16159" s="118" t="s">
        <v>2</v>
      </c>
      <c r="D16159" s="119" t="s">
        <v>182</v>
      </c>
      <c r="E16159" s="243" t="s">
        <v>1953</v>
      </c>
      <c r="F16159" s="151"/>
    </row>
    <row r="16160" spans="2:6" s="116" customFormat="1" ht="15.75" customHeight="1">
      <c r="B16160" s="121" t="s">
        <v>2212</v>
      </c>
      <c r="C16160" s="118" t="s">
        <v>2</v>
      </c>
      <c r="D16160" s="119" t="s">
        <v>182</v>
      </c>
      <c r="E16160" s="243" t="s">
        <v>1953</v>
      </c>
      <c r="F16160" s="151"/>
    </row>
    <row r="16161" spans="2:6" s="116" customFormat="1" ht="15.75" customHeight="1">
      <c r="B16161" s="121" t="s">
        <v>2217</v>
      </c>
      <c r="C16161" s="118" t="s">
        <v>40</v>
      </c>
      <c r="D16161" s="119" t="s">
        <v>43</v>
      </c>
      <c r="E16161" s="243" t="s">
        <v>1953</v>
      </c>
      <c r="F16161" s="151"/>
    </row>
    <row r="16162" spans="2:6" s="116" customFormat="1" ht="15.75" customHeight="1">
      <c r="B16162" s="121" t="s">
        <v>2217</v>
      </c>
      <c r="C16162" s="118" t="s">
        <v>40</v>
      </c>
      <c r="D16162" s="119" t="s">
        <v>2062</v>
      </c>
      <c r="E16162" s="243" t="s">
        <v>1953</v>
      </c>
      <c r="F16162" s="151"/>
    </row>
    <row r="16163" spans="2:6" s="116" customFormat="1" ht="15.75" customHeight="1">
      <c r="B16163" s="121" t="s">
        <v>2217</v>
      </c>
      <c r="C16163" s="118" t="s">
        <v>40</v>
      </c>
      <c r="D16163" s="119" t="s">
        <v>1236</v>
      </c>
      <c r="E16163" s="243" t="s">
        <v>1953</v>
      </c>
      <c r="F16163" s="151"/>
    </row>
    <row r="16164" spans="2:6" s="116" customFormat="1" ht="15.75" customHeight="1">
      <c r="B16164" s="121" t="s">
        <v>2217</v>
      </c>
      <c r="C16164" s="118" t="s">
        <v>40</v>
      </c>
      <c r="D16164" s="119" t="s">
        <v>1236</v>
      </c>
      <c r="E16164" s="243" t="s">
        <v>1953</v>
      </c>
      <c r="F16164" s="151"/>
    </row>
    <row r="16165" spans="2:6" s="116" customFormat="1" ht="15.75" customHeight="1">
      <c r="B16165" s="121" t="s">
        <v>2217</v>
      </c>
      <c r="C16165" s="118" t="s">
        <v>40</v>
      </c>
      <c r="D16165" s="119" t="s">
        <v>1236</v>
      </c>
      <c r="E16165" s="243" t="s">
        <v>1953</v>
      </c>
      <c r="F16165" s="151"/>
    </row>
    <row r="16166" spans="2:6" s="116" customFormat="1" ht="15.75" customHeight="1">
      <c r="B16166" s="121" t="s">
        <v>2217</v>
      </c>
      <c r="C16166" s="118" t="s">
        <v>40</v>
      </c>
      <c r="D16166" s="119" t="s">
        <v>1236</v>
      </c>
      <c r="E16166" s="243" t="s">
        <v>1953</v>
      </c>
      <c r="F16166" s="151"/>
    </row>
    <row r="16167" spans="2:6" s="116" customFormat="1" ht="15.75" customHeight="1">
      <c r="B16167" s="121" t="s">
        <v>2217</v>
      </c>
      <c r="C16167" s="118" t="s">
        <v>40</v>
      </c>
      <c r="D16167" s="119" t="s">
        <v>1236</v>
      </c>
      <c r="E16167" s="243" t="s">
        <v>1953</v>
      </c>
      <c r="F16167" s="151"/>
    </row>
    <row r="16168" spans="2:6" s="116" customFormat="1" ht="15.75" customHeight="1">
      <c r="B16168" s="121" t="s">
        <v>2217</v>
      </c>
      <c r="C16168" s="118" t="s">
        <v>40</v>
      </c>
      <c r="D16168" s="119" t="s">
        <v>1921</v>
      </c>
      <c r="E16168" s="243" t="s">
        <v>1953</v>
      </c>
      <c r="F16168" s="151"/>
    </row>
    <row r="16169" spans="2:6" s="116" customFormat="1" ht="15.75" customHeight="1">
      <c r="B16169" s="121" t="s">
        <v>2217</v>
      </c>
      <c r="C16169" s="118" t="s">
        <v>40</v>
      </c>
      <c r="D16169" s="119" t="s">
        <v>43</v>
      </c>
      <c r="E16169" s="243" t="s">
        <v>1953</v>
      </c>
      <c r="F16169" s="151"/>
    </row>
    <row r="16170" spans="2:6" s="116" customFormat="1" ht="15.75" customHeight="1">
      <c r="B16170" s="121" t="s">
        <v>2217</v>
      </c>
      <c r="C16170" s="118" t="s">
        <v>28</v>
      </c>
      <c r="D16170" s="119" t="s">
        <v>126</v>
      </c>
      <c r="E16170" s="243" t="s">
        <v>1953</v>
      </c>
      <c r="F16170" s="151"/>
    </row>
    <row r="16171" spans="2:6" s="116" customFormat="1" ht="15.75" customHeight="1">
      <c r="B16171" s="121" t="s">
        <v>2217</v>
      </c>
      <c r="C16171" s="118" t="s">
        <v>2</v>
      </c>
      <c r="D16171" s="119" t="s">
        <v>182</v>
      </c>
      <c r="E16171" s="243" t="s">
        <v>1953</v>
      </c>
      <c r="F16171" s="151"/>
    </row>
    <row r="16172" spans="2:6" s="116" customFormat="1" ht="15.75" customHeight="1">
      <c r="B16172" s="121" t="s">
        <v>2217</v>
      </c>
      <c r="C16172" s="118" t="s">
        <v>40</v>
      </c>
      <c r="D16172" s="119" t="s">
        <v>1236</v>
      </c>
      <c r="E16172" s="243" t="s">
        <v>1953</v>
      </c>
      <c r="F16172" s="151"/>
    </row>
    <row r="16173" spans="2:6" s="116" customFormat="1" ht="15.75" customHeight="1">
      <c r="B16173" s="121" t="s">
        <v>2217</v>
      </c>
      <c r="C16173" s="118" t="s">
        <v>28</v>
      </c>
      <c r="D16173" s="119" t="s">
        <v>107</v>
      </c>
      <c r="E16173" s="243" t="s">
        <v>1953</v>
      </c>
      <c r="F16173" s="151"/>
    </row>
    <row r="16174" spans="2:6" s="116" customFormat="1" ht="15.75" customHeight="1">
      <c r="B16174" s="121" t="s">
        <v>2217</v>
      </c>
      <c r="C16174" s="118" t="s">
        <v>40</v>
      </c>
      <c r="D16174" s="119" t="s">
        <v>1236</v>
      </c>
      <c r="E16174" s="243" t="s">
        <v>1953</v>
      </c>
      <c r="F16174" s="151"/>
    </row>
    <row r="16175" spans="2:6" s="116" customFormat="1" ht="15.75" customHeight="1">
      <c r="B16175" s="121" t="s">
        <v>2217</v>
      </c>
      <c r="C16175" s="118" t="s">
        <v>40</v>
      </c>
      <c r="D16175" s="119" t="s">
        <v>43</v>
      </c>
      <c r="E16175" s="243" t="s">
        <v>1953</v>
      </c>
      <c r="F16175" s="151"/>
    </row>
    <row r="16176" spans="2:6" s="116" customFormat="1" ht="15.75" customHeight="1">
      <c r="B16176" s="121" t="s">
        <v>2217</v>
      </c>
      <c r="C16176" s="118" t="s">
        <v>2</v>
      </c>
      <c r="D16176" s="119" t="s">
        <v>182</v>
      </c>
      <c r="E16176" s="243" t="s">
        <v>1953</v>
      </c>
      <c r="F16176" s="151"/>
    </row>
    <row r="16177" spans="2:6" s="116" customFormat="1" ht="15.75" customHeight="1">
      <c r="B16177" s="121" t="s">
        <v>2217</v>
      </c>
      <c r="C16177" s="118" t="s">
        <v>184</v>
      </c>
      <c r="D16177" s="119" t="s">
        <v>2569</v>
      </c>
      <c r="E16177" s="243" t="s">
        <v>1953</v>
      </c>
      <c r="F16177" s="151"/>
    </row>
    <row r="16178" spans="2:6" s="116" customFormat="1" ht="15.75" customHeight="1">
      <c r="B16178" s="121" t="s">
        <v>2217</v>
      </c>
      <c r="C16178" s="118" t="s">
        <v>184</v>
      </c>
      <c r="D16178" s="119" t="s">
        <v>2551</v>
      </c>
      <c r="E16178" s="243" t="s">
        <v>1953</v>
      </c>
      <c r="F16178" s="151"/>
    </row>
    <row r="16179" spans="2:6" s="116" customFormat="1" ht="15.75" customHeight="1">
      <c r="B16179" s="121" t="s">
        <v>2217</v>
      </c>
      <c r="C16179" s="118" t="s">
        <v>184</v>
      </c>
      <c r="D16179" s="119" t="s">
        <v>2569</v>
      </c>
      <c r="E16179" s="243" t="s">
        <v>1953</v>
      </c>
      <c r="F16179" s="151"/>
    </row>
    <row r="16180" spans="2:6" s="116" customFormat="1" ht="15.75" customHeight="1">
      <c r="B16180" s="121" t="s">
        <v>2217</v>
      </c>
      <c r="C16180" s="118" t="s">
        <v>28</v>
      </c>
      <c r="D16180" s="119" t="s">
        <v>850</v>
      </c>
      <c r="E16180" s="243" t="s">
        <v>1953</v>
      </c>
      <c r="F16180" s="151"/>
    </row>
    <row r="16181" spans="2:6" s="116" customFormat="1" ht="15.75" customHeight="1">
      <c r="B16181" s="121" t="s">
        <v>2217</v>
      </c>
      <c r="C16181" s="118" t="s">
        <v>1461</v>
      </c>
      <c r="D16181" s="119" t="s">
        <v>1270</v>
      </c>
      <c r="E16181" s="243" t="s">
        <v>1953</v>
      </c>
      <c r="F16181" s="151"/>
    </row>
    <row r="16182" spans="2:6" s="116" customFormat="1" ht="15.75" customHeight="1">
      <c r="B16182" s="121" t="s">
        <v>2218</v>
      </c>
      <c r="C16182" s="118" t="s">
        <v>40</v>
      </c>
      <c r="D16182" s="119" t="s">
        <v>1236</v>
      </c>
      <c r="E16182" s="243" t="s">
        <v>1986</v>
      </c>
      <c r="F16182" s="151"/>
    </row>
    <row r="16183" spans="2:6" s="116" customFormat="1" ht="15.75" customHeight="1">
      <c r="B16183" s="121" t="s">
        <v>2218</v>
      </c>
      <c r="C16183" s="118" t="s">
        <v>40</v>
      </c>
      <c r="D16183" s="119" t="s">
        <v>1236</v>
      </c>
      <c r="E16183" s="243" t="s">
        <v>1986</v>
      </c>
      <c r="F16183" s="151"/>
    </row>
    <row r="16184" spans="2:6" s="116" customFormat="1" ht="15.75" customHeight="1">
      <c r="B16184" s="121" t="s">
        <v>2218</v>
      </c>
      <c r="C16184" s="118" t="s">
        <v>40</v>
      </c>
      <c r="D16184" s="119" t="s">
        <v>1236</v>
      </c>
      <c r="E16184" s="243" t="s">
        <v>1986</v>
      </c>
      <c r="F16184" s="151"/>
    </row>
    <row r="16185" spans="2:6" s="116" customFormat="1" ht="15.75" customHeight="1">
      <c r="B16185" s="121" t="s">
        <v>2218</v>
      </c>
      <c r="C16185" s="118" t="s">
        <v>40</v>
      </c>
      <c r="D16185" s="119" t="s">
        <v>1236</v>
      </c>
      <c r="E16185" s="243" t="s">
        <v>1986</v>
      </c>
      <c r="F16185" s="151"/>
    </row>
    <row r="16186" spans="2:6" s="116" customFormat="1" ht="15.75" customHeight="1">
      <c r="B16186" s="121" t="s">
        <v>2218</v>
      </c>
      <c r="C16186" s="118" t="s">
        <v>40</v>
      </c>
      <c r="D16186" s="119" t="s">
        <v>1236</v>
      </c>
      <c r="E16186" s="243" t="s">
        <v>1986</v>
      </c>
      <c r="F16186" s="151"/>
    </row>
    <row r="16187" spans="2:6" s="116" customFormat="1" ht="15.75" customHeight="1">
      <c r="B16187" s="121" t="s">
        <v>2218</v>
      </c>
      <c r="C16187" s="118" t="s">
        <v>28</v>
      </c>
      <c r="D16187" s="119" t="s">
        <v>850</v>
      </c>
      <c r="E16187" s="243" t="s">
        <v>1986</v>
      </c>
      <c r="F16187" s="151"/>
    </row>
    <row r="16188" spans="2:6" s="116" customFormat="1" ht="15.75" customHeight="1">
      <c r="B16188" s="121" t="s">
        <v>2218</v>
      </c>
      <c r="C16188" s="118" t="s">
        <v>28</v>
      </c>
      <c r="D16188" s="119" t="s">
        <v>126</v>
      </c>
      <c r="E16188" s="243" t="s">
        <v>1986</v>
      </c>
      <c r="F16188" s="151"/>
    </row>
    <row r="16189" spans="2:6" s="116" customFormat="1" ht="15.75" customHeight="1">
      <c r="B16189" s="121" t="s">
        <v>2218</v>
      </c>
      <c r="C16189" s="118" t="s">
        <v>40</v>
      </c>
      <c r="D16189" s="119" t="s">
        <v>1236</v>
      </c>
      <c r="E16189" s="243" t="s">
        <v>1986</v>
      </c>
      <c r="F16189" s="151"/>
    </row>
    <row r="16190" spans="2:6" s="116" customFormat="1" ht="15.75" customHeight="1">
      <c r="B16190" s="121" t="s">
        <v>2218</v>
      </c>
      <c r="C16190" s="118" t="s">
        <v>40</v>
      </c>
      <c r="D16190" s="119" t="s">
        <v>1236</v>
      </c>
      <c r="E16190" s="243" t="s">
        <v>1986</v>
      </c>
      <c r="F16190" s="151"/>
    </row>
    <row r="16191" spans="2:6" s="116" customFormat="1" ht="15.75" customHeight="1">
      <c r="B16191" s="121" t="s">
        <v>2218</v>
      </c>
      <c r="C16191" s="118" t="s">
        <v>40</v>
      </c>
      <c r="D16191" s="119" t="s">
        <v>1921</v>
      </c>
      <c r="E16191" s="243" t="s">
        <v>1986</v>
      </c>
      <c r="F16191" s="151"/>
    </row>
    <row r="16192" spans="2:6" s="116" customFormat="1" ht="15.75" customHeight="1">
      <c r="B16192" s="121" t="s">
        <v>2218</v>
      </c>
      <c r="C16192" s="118" t="s">
        <v>40</v>
      </c>
      <c r="D16192" s="119" t="s">
        <v>1236</v>
      </c>
      <c r="E16192" s="243" t="s">
        <v>1986</v>
      </c>
      <c r="F16192" s="151"/>
    </row>
    <row r="16193" spans="2:6" s="116" customFormat="1" ht="15.75" customHeight="1">
      <c r="B16193" s="121" t="s">
        <v>2218</v>
      </c>
      <c r="C16193" s="118" t="s">
        <v>40</v>
      </c>
      <c r="D16193" s="119" t="s">
        <v>1236</v>
      </c>
      <c r="E16193" s="243" t="s">
        <v>1986</v>
      </c>
      <c r="F16193" s="151"/>
    </row>
    <row r="16194" spans="2:6" s="116" customFormat="1" ht="15.75" customHeight="1">
      <c r="B16194" s="121" t="s">
        <v>2218</v>
      </c>
      <c r="C16194" s="118" t="s">
        <v>40</v>
      </c>
      <c r="D16194" s="119" t="s">
        <v>1236</v>
      </c>
      <c r="E16194" s="243" t="s">
        <v>1986</v>
      </c>
      <c r="F16194" s="151"/>
    </row>
    <row r="16195" spans="2:6" s="116" customFormat="1" ht="15.75" customHeight="1">
      <c r="B16195" s="121" t="s">
        <v>2218</v>
      </c>
      <c r="C16195" s="118" t="s">
        <v>184</v>
      </c>
      <c r="D16195" s="119" t="s">
        <v>184</v>
      </c>
      <c r="E16195" s="243" t="s">
        <v>1986</v>
      </c>
      <c r="F16195" s="151"/>
    </row>
    <row r="16196" spans="2:6" s="116" customFormat="1" ht="15.75" customHeight="1">
      <c r="B16196" s="121" t="s">
        <v>2218</v>
      </c>
      <c r="C16196" s="118" t="s">
        <v>28</v>
      </c>
      <c r="D16196" s="119" t="s">
        <v>850</v>
      </c>
      <c r="E16196" s="243" t="s">
        <v>1986</v>
      </c>
      <c r="F16196" s="151"/>
    </row>
    <row r="16197" spans="2:6" s="116" customFormat="1" ht="15.75" customHeight="1">
      <c r="B16197" s="121" t="s">
        <v>2218</v>
      </c>
      <c r="C16197" s="118" t="s">
        <v>28</v>
      </c>
      <c r="D16197" s="119" t="s">
        <v>850</v>
      </c>
      <c r="E16197" s="243" t="s">
        <v>1986</v>
      </c>
      <c r="F16197" s="151"/>
    </row>
    <row r="16198" spans="2:6" s="116" customFormat="1" ht="15.75" customHeight="1">
      <c r="B16198" s="121" t="s">
        <v>2218</v>
      </c>
      <c r="C16198" s="118" t="s">
        <v>28</v>
      </c>
      <c r="D16198" s="119" t="s">
        <v>850</v>
      </c>
      <c r="E16198" s="243" t="s">
        <v>1986</v>
      </c>
      <c r="F16198" s="151"/>
    </row>
    <row r="16199" spans="2:6" s="116" customFormat="1" ht="15.75" customHeight="1">
      <c r="B16199" s="121" t="s">
        <v>2218</v>
      </c>
      <c r="C16199" s="118" t="s">
        <v>28</v>
      </c>
      <c r="D16199" s="119" t="s">
        <v>850</v>
      </c>
      <c r="E16199" s="243" t="s">
        <v>1986</v>
      </c>
      <c r="F16199" s="151"/>
    </row>
    <row r="16200" spans="2:6" s="116" customFormat="1" ht="15.75" customHeight="1">
      <c r="B16200" s="121" t="s">
        <v>2218</v>
      </c>
      <c r="C16200" s="118" t="s">
        <v>40</v>
      </c>
      <c r="D16200" s="119" t="s">
        <v>1236</v>
      </c>
      <c r="E16200" s="243" t="s">
        <v>1986</v>
      </c>
      <c r="F16200" s="151"/>
    </row>
    <row r="16201" spans="2:6" s="116" customFormat="1" ht="15.75" customHeight="1">
      <c r="B16201" s="121" t="s">
        <v>2218</v>
      </c>
      <c r="C16201" s="118" t="s">
        <v>40</v>
      </c>
      <c r="D16201" s="119" t="s">
        <v>1236</v>
      </c>
      <c r="E16201" s="243" t="s">
        <v>1986</v>
      </c>
      <c r="F16201" s="151"/>
    </row>
    <row r="16202" spans="2:6" s="116" customFormat="1" ht="15.75" customHeight="1">
      <c r="B16202" s="121" t="s">
        <v>2218</v>
      </c>
      <c r="C16202" s="118" t="s">
        <v>40</v>
      </c>
      <c r="D16202" s="119" t="s">
        <v>1236</v>
      </c>
      <c r="E16202" s="243" t="s">
        <v>1986</v>
      </c>
      <c r="F16202" s="151"/>
    </row>
    <row r="16203" spans="2:6" s="116" customFormat="1" ht="15.75" customHeight="1">
      <c r="B16203" s="121" t="s">
        <v>2218</v>
      </c>
      <c r="C16203" s="118" t="s">
        <v>40</v>
      </c>
      <c r="D16203" s="119" t="s">
        <v>1236</v>
      </c>
      <c r="E16203" s="243" t="s">
        <v>1986</v>
      </c>
      <c r="F16203" s="151"/>
    </row>
    <row r="16204" spans="2:6" s="116" customFormat="1" ht="15.75" customHeight="1">
      <c r="B16204" s="121" t="s">
        <v>2218</v>
      </c>
      <c r="C16204" s="118" t="s">
        <v>40</v>
      </c>
      <c r="D16204" s="119" t="s">
        <v>1236</v>
      </c>
      <c r="E16204" s="243" t="s">
        <v>1986</v>
      </c>
      <c r="F16204" s="151"/>
    </row>
    <row r="16205" spans="2:6" s="116" customFormat="1" ht="15.75" customHeight="1">
      <c r="B16205" s="121" t="s">
        <v>2218</v>
      </c>
      <c r="C16205" s="118" t="s">
        <v>40</v>
      </c>
      <c r="D16205" s="119" t="s">
        <v>1236</v>
      </c>
      <c r="E16205" s="243" t="s">
        <v>1986</v>
      </c>
      <c r="F16205" s="151"/>
    </row>
    <row r="16206" spans="2:6" s="116" customFormat="1" ht="15.75" customHeight="1">
      <c r="B16206" s="121" t="s">
        <v>2219</v>
      </c>
      <c r="C16206" s="118" t="s">
        <v>2</v>
      </c>
      <c r="D16206" s="119" t="s">
        <v>182</v>
      </c>
      <c r="E16206" s="243" t="s">
        <v>1953</v>
      </c>
      <c r="F16206" s="151"/>
    </row>
    <row r="16207" spans="2:6" s="116" customFormat="1" ht="15.75" customHeight="1">
      <c r="B16207" s="121" t="s">
        <v>2219</v>
      </c>
      <c r="C16207" s="118" t="s">
        <v>322</v>
      </c>
      <c r="D16207" s="119" t="s">
        <v>1796</v>
      </c>
      <c r="E16207" s="243" t="s">
        <v>1953</v>
      </c>
      <c r="F16207" s="151"/>
    </row>
    <row r="16208" spans="2:6" s="116" customFormat="1" ht="15.75" customHeight="1">
      <c r="B16208" s="121" t="s">
        <v>2219</v>
      </c>
      <c r="C16208" s="118" t="s">
        <v>2</v>
      </c>
      <c r="D16208" s="119" t="s">
        <v>182</v>
      </c>
      <c r="E16208" s="243" t="s">
        <v>1953</v>
      </c>
      <c r="F16208" s="151"/>
    </row>
    <row r="16209" spans="2:6" s="116" customFormat="1" ht="15.75" customHeight="1">
      <c r="B16209" s="121" t="s">
        <v>2219</v>
      </c>
      <c r="C16209" s="118" t="s">
        <v>40</v>
      </c>
      <c r="D16209" s="119" t="s">
        <v>180</v>
      </c>
      <c r="E16209" s="243" t="s">
        <v>1953</v>
      </c>
      <c r="F16209" s="151"/>
    </row>
    <row r="16210" spans="2:6" s="116" customFormat="1" ht="15.75" customHeight="1">
      <c r="B16210" s="121" t="s">
        <v>2219</v>
      </c>
      <c r="C16210" s="118" t="s">
        <v>28</v>
      </c>
      <c r="D16210" s="119" t="s">
        <v>850</v>
      </c>
      <c r="E16210" s="243" t="s">
        <v>1953</v>
      </c>
      <c r="F16210" s="151"/>
    </row>
    <row r="16211" spans="2:6" s="116" customFormat="1" ht="15.75" customHeight="1">
      <c r="B16211" s="121" t="s">
        <v>2219</v>
      </c>
      <c r="C16211" s="118" t="s">
        <v>40</v>
      </c>
      <c r="D16211" s="119" t="s">
        <v>1921</v>
      </c>
      <c r="E16211" s="243" t="s">
        <v>1953</v>
      </c>
      <c r="F16211" s="151"/>
    </row>
    <row r="16212" spans="2:6" s="116" customFormat="1" ht="15.75" customHeight="1">
      <c r="B16212" s="121" t="s">
        <v>2219</v>
      </c>
      <c r="C16212" s="118" t="s">
        <v>28</v>
      </c>
      <c r="D16212" s="119" t="s">
        <v>850</v>
      </c>
      <c r="E16212" s="243" t="s">
        <v>1953</v>
      </c>
      <c r="F16212" s="151"/>
    </row>
    <row r="16213" spans="2:6" s="116" customFormat="1" ht="15.75" customHeight="1">
      <c r="B16213" s="121" t="s">
        <v>2219</v>
      </c>
      <c r="C16213" s="118" t="s">
        <v>40</v>
      </c>
      <c r="D16213" s="119" t="s">
        <v>1236</v>
      </c>
      <c r="E16213" s="243" t="s">
        <v>1953</v>
      </c>
      <c r="F16213" s="151"/>
    </row>
    <row r="16214" spans="2:6" s="116" customFormat="1" ht="15.75" customHeight="1">
      <c r="B16214" s="121" t="s">
        <v>2219</v>
      </c>
      <c r="C16214" s="118" t="s">
        <v>28</v>
      </c>
      <c r="D16214" s="119" t="s">
        <v>850</v>
      </c>
      <c r="E16214" s="243" t="s">
        <v>1953</v>
      </c>
      <c r="F16214" s="151"/>
    </row>
    <row r="16215" spans="2:6" s="116" customFormat="1" ht="15.75" customHeight="1">
      <c r="B16215" s="121" t="s">
        <v>2219</v>
      </c>
      <c r="C16215" s="118" t="s">
        <v>155</v>
      </c>
      <c r="D16215" s="119" t="s">
        <v>156</v>
      </c>
      <c r="E16215" s="243" t="s">
        <v>1953</v>
      </c>
      <c r="F16215" s="151"/>
    </row>
    <row r="16216" spans="2:6" s="116" customFormat="1" ht="15.75" customHeight="1">
      <c r="B16216" s="121" t="s">
        <v>2219</v>
      </c>
      <c r="C16216" s="118" t="s">
        <v>155</v>
      </c>
      <c r="D16216" s="119" t="s">
        <v>156</v>
      </c>
      <c r="E16216" s="243" t="s">
        <v>1953</v>
      </c>
      <c r="F16216" s="151"/>
    </row>
    <row r="16217" spans="2:6" s="116" customFormat="1" ht="15.75" customHeight="1">
      <c r="B16217" s="121" t="s">
        <v>2219</v>
      </c>
      <c r="C16217" s="118" t="s">
        <v>28</v>
      </c>
      <c r="D16217" s="119" t="s">
        <v>850</v>
      </c>
      <c r="E16217" s="243" t="s">
        <v>1953</v>
      </c>
      <c r="F16217" s="151"/>
    </row>
    <row r="16218" spans="2:6" s="116" customFormat="1" ht="15.75" customHeight="1">
      <c r="B16218" s="121" t="s">
        <v>2219</v>
      </c>
      <c r="C16218" s="118" t="s">
        <v>40</v>
      </c>
      <c r="D16218" s="119" t="s">
        <v>43</v>
      </c>
      <c r="E16218" s="243" t="s">
        <v>1953</v>
      </c>
      <c r="F16218" s="151"/>
    </row>
    <row r="16219" spans="2:6" s="116" customFormat="1" ht="15.75" customHeight="1">
      <c r="B16219" s="121" t="s">
        <v>2219</v>
      </c>
      <c r="C16219" s="118" t="s">
        <v>28</v>
      </c>
      <c r="D16219" s="119" t="s">
        <v>850</v>
      </c>
      <c r="E16219" s="243" t="s">
        <v>1953</v>
      </c>
      <c r="F16219" s="151"/>
    </row>
    <row r="16220" spans="2:6" s="116" customFormat="1" ht="15.75" customHeight="1">
      <c r="B16220" s="121" t="s">
        <v>2219</v>
      </c>
      <c r="C16220" s="118" t="s">
        <v>2</v>
      </c>
      <c r="D16220" s="119" t="s">
        <v>182</v>
      </c>
      <c r="E16220" s="243" t="s">
        <v>1953</v>
      </c>
      <c r="F16220" s="151"/>
    </row>
    <row r="16221" spans="2:6" s="116" customFormat="1" ht="15.75" customHeight="1">
      <c r="B16221" s="121" t="s">
        <v>2219</v>
      </c>
      <c r="C16221" s="118" t="s">
        <v>28</v>
      </c>
      <c r="D16221" s="119" t="s">
        <v>126</v>
      </c>
      <c r="E16221" s="243" t="s">
        <v>1981</v>
      </c>
      <c r="F16221" s="151"/>
    </row>
    <row r="16222" spans="2:6" s="116" customFormat="1" ht="15.75" customHeight="1">
      <c r="B16222" s="121" t="s">
        <v>2219</v>
      </c>
      <c r="C16222" s="118" t="s">
        <v>40</v>
      </c>
      <c r="D16222" s="119" t="s">
        <v>180</v>
      </c>
      <c r="E16222" s="243" t="s">
        <v>1981</v>
      </c>
      <c r="F16222" s="151"/>
    </row>
    <row r="16223" spans="2:6" s="116" customFormat="1" ht="15.75" customHeight="1">
      <c r="B16223" s="121" t="s">
        <v>2219</v>
      </c>
      <c r="C16223" s="118" t="s">
        <v>40</v>
      </c>
      <c r="D16223" s="119" t="s">
        <v>180</v>
      </c>
      <c r="E16223" s="243" t="s">
        <v>1971</v>
      </c>
      <c r="F16223" s="151"/>
    </row>
    <row r="16224" spans="2:6" s="116" customFormat="1" ht="15.75" customHeight="1">
      <c r="B16224" s="121" t="s">
        <v>2219</v>
      </c>
      <c r="C16224" s="118" t="s">
        <v>40</v>
      </c>
      <c r="D16224" s="119" t="s">
        <v>2057</v>
      </c>
      <c r="E16224" s="243" t="s">
        <v>1971</v>
      </c>
      <c r="F16224" s="151"/>
    </row>
    <row r="16225" spans="2:6" s="116" customFormat="1" ht="15.75" customHeight="1">
      <c r="B16225" s="121" t="s">
        <v>2219</v>
      </c>
      <c r="C16225" s="118" t="s">
        <v>40</v>
      </c>
      <c r="D16225" s="119" t="s">
        <v>180</v>
      </c>
      <c r="E16225" s="243" t="s">
        <v>1971</v>
      </c>
      <c r="F16225" s="151"/>
    </row>
    <row r="16226" spans="2:6" s="116" customFormat="1" ht="15.75" customHeight="1">
      <c r="B16226" s="121" t="s">
        <v>2219</v>
      </c>
      <c r="C16226" s="118" t="s">
        <v>40</v>
      </c>
      <c r="D16226" s="119" t="s">
        <v>1428</v>
      </c>
      <c r="E16226" s="243" t="s">
        <v>1971</v>
      </c>
      <c r="F16226" s="151"/>
    </row>
    <row r="16227" spans="2:6" s="116" customFormat="1" ht="15.75" customHeight="1">
      <c r="B16227" s="121" t="s">
        <v>2219</v>
      </c>
      <c r="C16227" s="118" t="s">
        <v>40</v>
      </c>
      <c r="D16227" s="119" t="s">
        <v>180</v>
      </c>
      <c r="E16227" s="243" t="s">
        <v>1971</v>
      </c>
      <c r="F16227" s="151"/>
    </row>
    <row r="16228" spans="2:6" s="116" customFormat="1" ht="15.75" customHeight="1">
      <c r="B16228" s="121" t="s">
        <v>2219</v>
      </c>
      <c r="C16228" s="118" t="s">
        <v>322</v>
      </c>
      <c r="D16228" s="119" t="s">
        <v>2001</v>
      </c>
      <c r="E16228" s="243" t="s">
        <v>1971</v>
      </c>
      <c r="F16228" s="151"/>
    </row>
    <row r="16229" spans="2:6" s="116" customFormat="1" ht="15.75" customHeight="1">
      <c r="B16229" s="121" t="s">
        <v>2219</v>
      </c>
      <c r="C16229" s="118" t="s">
        <v>40</v>
      </c>
      <c r="D16229" s="119" t="s">
        <v>180</v>
      </c>
      <c r="E16229" s="243" t="s">
        <v>1971</v>
      </c>
      <c r="F16229" s="151"/>
    </row>
    <row r="16230" spans="2:6" s="116" customFormat="1" ht="15.75" customHeight="1">
      <c r="B16230" s="121" t="s">
        <v>2219</v>
      </c>
      <c r="C16230" s="118" t="s">
        <v>2</v>
      </c>
      <c r="D16230" s="119" t="s">
        <v>2112</v>
      </c>
      <c r="E16230" s="243" t="s">
        <v>1971</v>
      </c>
      <c r="F16230" s="151"/>
    </row>
    <row r="16231" spans="2:6" s="116" customFormat="1" ht="15.75" customHeight="1">
      <c r="B16231" s="121" t="s">
        <v>2219</v>
      </c>
      <c r="C16231" s="118" t="s">
        <v>40</v>
      </c>
      <c r="D16231" s="119" t="s">
        <v>1428</v>
      </c>
      <c r="E16231" s="243" t="s">
        <v>1971</v>
      </c>
      <c r="F16231" s="151"/>
    </row>
    <row r="16232" spans="2:6" s="116" customFormat="1" ht="15.75" customHeight="1">
      <c r="B16232" s="121" t="s">
        <v>2219</v>
      </c>
      <c r="C16232" s="118" t="s">
        <v>322</v>
      </c>
      <c r="D16232" s="119" t="s">
        <v>2001</v>
      </c>
      <c r="E16232" s="243" t="s">
        <v>1971</v>
      </c>
      <c r="F16232" s="151"/>
    </row>
    <row r="16233" spans="2:6" s="116" customFormat="1" ht="15.75" customHeight="1">
      <c r="B16233" s="121" t="s">
        <v>2219</v>
      </c>
      <c r="C16233" s="118" t="s">
        <v>322</v>
      </c>
      <c r="D16233" s="119" t="s">
        <v>2001</v>
      </c>
      <c r="E16233" s="243" t="s">
        <v>1971</v>
      </c>
      <c r="F16233" s="151"/>
    </row>
    <row r="16234" spans="2:6" s="116" customFormat="1" ht="15.75" customHeight="1">
      <c r="B16234" s="121" t="s">
        <v>2219</v>
      </c>
      <c r="C16234" s="118" t="s">
        <v>184</v>
      </c>
      <c r="D16234" s="119" t="s">
        <v>2546</v>
      </c>
      <c r="E16234" s="243" t="s">
        <v>1971</v>
      </c>
      <c r="F16234" s="151"/>
    </row>
    <row r="16235" spans="2:6" s="116" customFormat="1" ht="15.75" customHeight="1">
      <c r="B16235" s="121" t="s">
        <v>2219</v>
      </c>
      <c r="C16235" s="118" t="s">
        <v>40</v>
      </c>
      <c r="D16235" s="119" t="s">
        <v>180</v>
      </c>
      <c r="E16235" s="243" t="s">
        <v>1971</v>
      </c>
      <c r="F16235" s="151"/>
    </row>
    <row r="16236" spans="2:6" s="116" customFormat="1" ht="15.75" customHeight="1">
      <c r="B16236" s="121" t="s">
        <v>2219</v>
      </c>
      <c r="C16236" s="118" t="s">
        <v>28</v>
      </c>
      <c r="D16236" s="119" t="s">
        <v>107</v>
      </c>
      <c r="E16236" s="243" t="s">
        <v>1971</v>
      </c>
      <c r="F16236" s="151"/>
    </row>
    <row r="16237" spans="2:6" s="116" customFormat="1" ht="15.75" customHeight="1">
      <c r="B16237" s="121" t="s">
        <v>2219</v>
      </c>
      <c r="C16237" s="118" t="s">
        <v>28</v>
      </c>
      <c r="D16237" s="119" t="s">
        <v>850</v>
      </c>
      <c r="E16237" s="243" t="s">
        <v>1971</v>
      </c>
      <c r="F16237" s="151"/>
    </row>
    <row r="16238" spans="2:6" s="116" customFormat="1" ht="15.75" customHeight="1">
      <c r="B16238" s="121" t="s">
        <v>2219</v>
      </c>
      <c r="C16238" s="118" t="s">
        <v>28</v>
      </c>
      <c r="D16238" s="119" t="s">
        <v>850</v>
      </c>
      <c r="E16238" s="243" t="s">
        <v>1971</v>
      </c>
      <c r="F16238" s="151"/>
    </row>
    <row r="16239" spans="2:6" s="116" customFormat="1" ht="15.75" customHeight="1">
      <c r="B16239" s="121" t="s">
        <v>2219</v>
      </c>
      <c r="C16239" s="118" t="s">
        <v>40</v>
      </c>
      <c r="D16239" s="119" t="s">
        <v>1428</v>
      </c>
      <c r="E16239" s="243" t="s">
        <v>1971</v>
      </c>
      <c r="F16239" s="151"/>
    </row>
    <row r="16240" spans="2:6" s="116" customFormat="1" ht="15.75" customHeight="1">
      <c r="B16240" s="121" t="s">
        <v>2219</v>
      </c>
      <c r="C16240" s="118" t="s">
        <v>40</v>
      </c>
      <c r="D16240" s="119" t="s">
        <v>180</v>
      </c>
      <c r="E16240" s="243" t="s">
        <v>1971</v>
      </c>
      <c r="F16240" s="151"/>
    </row>
    <row r="16241" spans="2:6" s="116" customFormat="1" ht="15.75" customHeight="1">
      <c r="B16241" s="121" t="s">
        <v>2222</v>
      </c>
      <c r="C16241" s="118" t="s">
        <v>40</v>
      </c>
      <c r="D16241" s="119" t="s">
        <v>180</v>
      </c>
      <c r="E16241" s="243" t="s">
        <v>1971</v>
      </c>
      <c r="F16241" s="151"/>
    </row>
    <row r="16242" spans="2:6" s="116" customFormat="1" ht="15.75" customHeight="1">
      <c r="B16242" s="121" t="s">
        <v>2222</v>
      </c>
      <c r="C16242" s="118" t="s">
        <v>28</v>
      </c>
      <c r="D16242" s="119" t="s">
        <v>173</v>
      </c>
      <c r="E16242" s="243" t="s">
        <v>1971</v>
      </c>
      <c r="F16242" s="151"/>
    </row>
    <row r="16243" spans="2:6" s="116" customFormat="1" ht="15.75" customHeight="1">
      <c r="B16243" s="121" t="s">
        <v>2222</v>
      </c>
      <c r="C16243" s="118" t="s">
        <v>2</v>
      </c>
      <c r="D16243" s="119" t="s">
        <v>2112</v>
      </c>
      <c r="E16243" s="243" t="s">
        <v>1971</v>
      </c>
      <c r="F16243" s="151"/>
    </row>
    <row r="16244" spans="2:6" s="116" customFormat="1" ht="15.75" customHeight="1">
      <c r="B16244" s="121" t="s">
        <v>2222</v>
      </c>
      <c r="C16244" s="118" t="s">
        <v>322</v>
      </c>
      <c r="D16244" s="119" t="s">
        <v>2001</v>
      </c>
      <c r="E16244" s="243" t="s">
        <v>1971</v>
      </c>
      <c r="F16244" s="151"/>
    </row>
    <row r="16245" spans="2:6" s="116" customFormat="1" ht="15.75" customHeight="1">
      <c r="B16245" s="121" t="s">
        <v>2222</v>
      </c>
      <c r="C16245" s="118" t="s">
        <v>40</v>
      </c>
      <c r="D16245" s="119" t="s">
        <v>1428</v>
      </c>
      <c r="E16245" s="243" t="s">
        <v>1971</v>
      </c>
      <c r="F16245" s="151"/>
    </row>
    <row r="16246" spans="2:6" s="116" customFormat="1" ht="15.75" customHeight="1">
      <c r="B16246" s="121" t="s">
        <v>2222</v>
      </c>
      <c r="C16246" s="118" t="s">
        <v>2</v>
      </c>
      <c r="D16246" s="119" t="s">
        <v>2112</v>
      </c>
      <c r="E16246" s="243" t="s">
        <v>1971</v>
      </c>
      <c r="F16246" s="151"/>
    </row>
    <row r="16247" spans="2:6" s="116" customFormat="1" ht="15.75" customHeight="1">
      <c r="B16247" s="121" t="s">
        <v>2222</v>
      </c>
      <c r="C16247" s="118" t="s">
        <v>2</v>
      </c>
      <c r="D16247" s="119" t="s">
        <v>182</v>
      </c>
      <c r="E16247" s="243" t="s">
        <v>1971</v>
      </c>
      <c r="F16247" s="151"/>
    </row>
    <row r="16248" spans="2:6" s="116" customFormat="1" ht="15.75" customHeight="1">
      <c r="B16248" s="121" t="s">
        <v>2222</v>
      </c>
      <c r="C16248" s="118" t="s">
        <v>40</v>
      </c>
      <c r="D16248" s="119" t="s">
        <v>180</v>
      </c>
      <c r="E16248" s="243" t="s">
        <v>1971</v>
      </c>
      <c r="F16248" s="151"/>
    </row>
    <row r="16249" spans="2:6" s="116" customFormat="1" ht="15.75" customHeight="1">
      <c r="B16249" s="121" t="s">
        <v>2222</v>
      </c>
      <c r="C16249" s="118" t="s">
        <v>2</v>
      </c>
      <c r="D16249" s="119" t="s">
        <v>2112</v>
      </c>
      <c r="E16249" s="243" t="s">
        <v>1971</v>
      </c>
      <c r="F16249" s="151"/>
    </row>
    <row r="16250" spans="2:6" s="116" customFormat="1" ht="15.75" customHeight="1">
      <c r="B16250" s="121" t="s">
        <v>2222</v>
      </c>
      <c r="C16250" s="118" t="s">
        <v>28</v>
      </c>
      <c r="D16250" s="119" t="s">
        <v>107</v>
      </c>
      <c r="E16250" s="243" t="s">
        <v>1971</v>
      </c>
      <c r="F16250" s="151"/>
    </row>
    <row r="16251" spans="2:6" s="116" customFormat="1" ht="15.75" customHeight="1">
      <c r="B16251" s="121" t="s">
        <v>2222</v>
      </c>
      <c r="C16251" s="118" t="s">
        <v>392</v>
      </c>
      <c r="D16251" s="119" t="s">
        <v>1115</v>
      </c>
      <c r="E16251" s="243" t="s">
        <v>1971</v>
      </c>
      <c r="F16251" s="151"/>
    </row>
    <row r="16252" spans="2:6" s="116" customFormat="1" ht="15.75" customHeight="1">
      <c r="B16252" s="121" t="s">
        <v>2222</v>
      </c>
      <c r="C16252" s="118" t="s">
        <v>40</v>
      </c>
      <c r="D16252" s="119" t="s">
        <v>180</v>
      </c>
      <c r="E16252" s="243" t="s">
        <v>1971</v>
      </c>
      <c r="F16252" s="151"/>
    </row>
    <row r="16253" spans="2:6" s="116" customFormat="1" ht="15.75" customHeight="1">
      <c r="B16253" s="121" t="s">
        <v>2222</v>
      </c>
      <c r="C16253" s="118" t="s">
        <v>40</v>
      </c>
      <c r="D16253" s="119" t="s">
        <v>180</v>
      </c>
      <c r="E16253" s="243" t="s">
        <v>1971</v>
      </c>
      <c r="F16253" s="151"/>
    </row>
    <row r="16254" spans="2:6" s="116" customFormat="1" ht="15.75" customHeight="1">
      <c r="B16254" s="121" t="s">
        <v>2222</v>
      </c>
      <c r="C16254" s="118" t="s">
        <v>40</v>
      </c>
      <c r="D16254" s="119" t="s">
        <v>180</v>
      </c>
      <c r="E16254" s="243" t="s">
        <v>1971</v>
      </c>
      <c r="F16254" s="151"/>
    </row>
    <row r="16255" spans="2:6" s="116" customFormat="1" ht="15.75" customHeight="1">
      <c r="B16255" s="121" t="s">
        <v>2222</v>
      </c>
      <c r="C16255" s="118" t="s">
        <v>40</v>
      </c>
      <c r="D16255" s="119" t="s">
        <v>180</v>
      </c>
      <c r="E16255" s="243" t="s">
        <v>1971</v>
      </c>
      <c r="F16255" s="151"/>
    </row>
    <row r="16256" spans="2:6" s="116" customFormat="1" ht="15.75" customHeight="1">
      <c r="B16256" s="121" t="s">
        <v>2222</v>
      </c>
      <c r="C16256" s="118" t="s">
        <v>40</v>
      </c>
      <c r="D16256" s="119" t="s">
        <v>180</v>
      </c>
      <c r="E16256" s="243" t="s">
        <v>1971</v>
      </c>
      <c r="F16256" s="151"/>
    </row>
    <row r="16257" spans="2:6" s="116" customFormat="1" ht="15.75" customHeight="1">
      <c r="B16257" s="121" t="s">
        <v>2222</v>
      </c>
      <c r="C16257" s="118" t="s">
        <v>40</v>
      </c>
      <c r="D16257" s="119" t="s">
        <v>180</v>
      </c>
      <c r="E16257" s="243" t="s">
        <v>1971</v>
      </c>
      <c r="F16257" s="151"/>
    </row>
    <row r="16258" spans="2:6" s="116" customFormat="1" ht="15.75" customHeight="1">
      <c r="B16258" s="121" t="s">
        <v>2223</v>
      </c>
      <c r="C16258" s="118" t="s">
        <v>28</v>
      </c>
      <c r="D16258" s="119" t="s">
        <v>850</v>
      </c>
      <c r="E16258" s="243" t="s">
        <v>1971</v>
      </c>
      <c r="F16258" s="151"/>
    </row>
    <row r="16259" spans="2:6" s="116" customFormat="1" ht="15.75" customHeight="1">
      <c r="B16259" s="121" t="s">
        <v>2223</v>
      </c>
      <c r="C16259" s="118" t="s">
        <v>28</v>
      </c>
      <c r="D16259" s="119" t="s">
        <v>850</v>
      </c>
      <c r="E16259" s="243" t="s">
        <v>1953</v>
      </c>
      <c r="F16259" s="151"/>
    </row>
    <row r="16260" spans="2:6" s="116" customFormat="1" ht="15.75" customHeight="1">
      <c r="B16260" s="121" t="s">
        <v>2223</v>
      </c>
      <c r="C16260" s="118" t="s">
        <v>40</v>
      </c>
      <c r="D16260" s="119" t="s">
        <v>1236</v>
      </c>
      <c r="E16260" s="243" t="s">
        <v>1953</v>
      </c>
      <c r="F16260" s="151"/>
    </row>
    <row r="16261" spans="2:6" s="116" customFormat="1" ht="15.75" customHeight="1">
      <c r="B16261" s="121" t="s">
        <v>2223</v>
      </c>
      <c r="C16261" s="118" t="s">
        <v>40</v>
      </c>
      <c r="D16261" s="119" t="s">
        <v>43</v>
      </c>
      <c r="E16261" s="243" t="s">
        <v>1953</v>
      </c>
      <c r="F16261" s="151"/>
    </row>
    <row r="16262" spans="2:6" s="116" customFormat="1" ht="15.75" customHeight="1">
      <c r="B16262" s="121" t="s">
        <v>2223</v>
      </c>
      <c r="C16262" s="118" t="s">
        <v>28</v>
      </c>
      <c r="D16262" s="119" t="s">
        <v>107</v>
      </c>
      <c r="E16262" s="243" t="s">
        <v>1953</v>
      </c>
      <c r="F16262" s="151"/>
    </row>
    <row r="16263" spans="2:6" s="116" customFormat="1" ht="15.75" customHeight="1">
      <c r="B16263" s="121" t="s">
        <v>2223</v>
      </c>
      <c r="C16263" s="118" t="s">
        <v>2</v>
      </c>
      <c r="D16263" s="119" t="s">
        <v>182</v>
      </c>
      <c r="E16263" s="243" t="s">
        <v>1953</v>
      </c>
      <c r="F16263" s="151"/>
    </row>
    <row r="16264" spans="2:6" s="116" customFormat="1" ht="15.75" customHeight="1">
      <c r="B16264" s="121" t="s">
        <v>2223</v>
      </c>
      <c r="C16264" s="118" t="s">
        <v>40</v>
      </c>
      <c r="D16264" s="119" t="s">
        <v>1236</v>
      </c>
      <c r="E16264" s="243" t="s">
        <v>1953</v>
      </c>
      <c r="F16264" s="151"/>
    </row>
    <row r="16265" spans="2:6" s="116" customFormat="1" ht="15.75" customHeight="1">
      <c r="B16265" s="121" t="s">
        <v>2223</v>
      </c>
      <c r="C16265" s="118" t="s">
        <v>40</v>
      </c>
      <c r="D16265" s="119" t="s">
        <v>1236</v>
      </c>
      <c r="E16265" s="243" t="s">
        <v>1953</v>
      </c>
      <c r="F16265" s="151"/>
    </row>
    <row r="16266" spans="2:6" s="116" customFormat="1" ht="15.75" customHeight="1">
      <c r="B16266" s="121" t="s">
        <v>2223</v>
      </c>
      <c r="C16266" s="118" t="s">
        <v>40</v>
      </c>
      <c r="D16266" s="119" t="s">
        <v>1236</v>
      </c>
      <c r="E16266" s="243" t="s">
        <v>1953</v>
      </c>
      <c r="F16266" s="151"/>
    </row>
    <row r="16267" spans="2:6" s="116" customFormat="1" ht="15.75" customHeight="1">
      <c r="B16267" s="121" t="s">
        <v>2223</v>
      </c>
      <c r="C16267" s="118" t="s">
        <v>40</v>
      </c>
      <c r="D16267" s="119" t="s">
        <v>1236</v>
      </c>
      <c r="E16267" s="243" t="s">
        <v>1953</v>
      </c>
      <c r="F16267" s="151"/>
    </row>
    <row r="16268" spans="2:6" s="116" customFormat="1" ht="15.75" customHeight="1">
      <c r="B16268" s="121" t="s">
        <v>2223</v>
      </c>
      <c r="C16268" s="118" t="s">
        <v>28</v>
      </c>
      <c r="D16268" s="119" t="s">
        <v>107</v>
      </c>
      <c r="E16268" s="243" t="s">
        <v>1953</v>
      </c>
      <c r="F16268" s="151"/>
    </row>
    <row r="16269" spans="2:6" s="116" customFormat="1" ht="15.75" customHeight="1">
      <c r="B16269" s="121" t="s">
        <v>2223</v>
      </c>
      <c r="C16269" s="118" t="s">
        <v>2</v>
      </c>
      <c r="D16269" s="119" t="s">
        <v>182</v>
      </c>
      <c r="E16269" s="243" t="s">
        <v>1953</v>
      </c>
      <c r="F16269" s="151"/>
    </row>
    <row r="16270" spans="2:6" s="116" customFormat="1" ht="15.75" customHeight="1">
      <c r="B16270" s="121" t="s">
        <v>2223</v>
      </c>
      <c r="C16270" s="118" t="s">
        <v>40</v>
      </c>
      <c r="D16270" s="119" t="s">
        <v>43</v>
      </c>
      <c r="E16270" s="243" t="s">
        <v>1953</v>
      </c>
      <c r="F16270" s="151"/>
    </row>
    <row r="16271" spans="2:6" s="116" customFormat="1" ht="15.75" customHeight="1">
      <c r="B16271" s="121" t="s">
        <v>2223</v>
      </c>
      <c r="C16271" s="118" t="s">
        <v>40</v>
      </c>
      <c r="D16271" s="119" t="s">
        <v>2224</v>
      </c>
      <c r="E16271" s="243" t="s">
        <v>1953</v>
      </c>
      <c r="F16271" s="151"/>
    </row>
    <row r="16272" spans="2:6" s="116" customFormat="1" ht="15.75" customHeight="1">
      <c r="B16272" s="121" t="s">
        <v>2221</v>
      </c>
      <c r="C16272" s="118" t="s">
        <v>40</v>
      </c>
      <c r="D16272" s="119" t="s">
        <v>180</v>
      </c>
      <c r="E16272" s="243" t="s">
        <v>1600</v>
      </c>
      <c r="F16272" s="151"/>
    </row>
    <row r="16273" spans="2:6" s="116" customFormat="1" ht="15.75" customHeight="1">
      <c r="B16273" s="121" t="s">
        <v>2221</v>
      </c>
      <c r="C16273" s="118" t="s">
        <v>40</v>
      </c>
      <c r="D16273" s="119" t="s">
        <v>43</v>
      </c>
      <c r="E16273" s="243" t="s">
        <v>1953</v>
      </c>
      <c r="F16273" s="151"/>
    </row>
    <row r="16274" spans="2:6" s="116" customFormat="1" ht="15.75" customHeight="1">
      <c r="B16274" s="121" t="s">
        <v>2221</v>
      </c>
      <c r="C16274" s="118" t="s">
        <v>40</v>
      </c>
      <c r="D16274" s="119" t="s">
        <v>43</v>
      </c>
      <c r="E16274" s="243" t="s">
        <v>1953</v>
      </c>
      <c r="F16274" s="151"/>
    </row>
    <row r="16275" spans="2:6" s="116" customFormat="1" ht="15.75" customHeight="1">
      <c r="B16275" s="121" t="s">
        <v>2221</v>
      </c>
      <c r="C16275" s="118" t="s">
        <v>40</v>
      </c>
      <c r="D16275" s="119" t="s">
        <v>1236</v>
      </c>
      <c r="E16275" s="243" t="s">
        <v>1953</v>
      </c>
      <c r="F16275" s="151"/>
    </row>
    <row r="16276" spans="2:6" s="116" customFormat="1" ht="15.75" customHeight="1">
      <c r="B16276" s="121" t="s">
        <v>2221</v>
      </c>
      <c r="C16276" s="118" t="s">
        <v>40</v>
      </c>
      <c r="D16276" s="119" t="s">
        <v>1236</v>
      </c>
      <c r="E16276" s="243" t="s">
        <v>1953</v>
      </c>
      <c r="F16276" s="151"/>
    </row>
    <row r="16277" spans="2:6" s="116" customFormat="1" ht="15.75" customHeight="1">
      <c r="B16277" s="121" t="s">
        <v>2221</v>
      </c>
      <c r="C16277" s="118" t="s">
        <v>40</v>
      </c>
      <c r="D16277" s="119" t="s">
        <v>1236</v>
      </c>
      <c r="E16277" s="243" t="s">
        <v>1953</v>
      </c>
      <c r="F16277" s="151"/>
    </row>
    <row r="16278" spans="2:6" s="116" customFormat="1" ht="15.75" customHeight="1">
      <c r="B16278" s="121" t="s">
        <v>2221</v>
      </c>
      <c r="C16278" s="118" t="s">
        <v>322</v>
      </c>
      <c r="D16278" s="119" t="s">
        <v>1796</v>
      </c>
      <c r="E16278" s="243" t="s">
        <v>1953</v>
      </c>
      <c r="F16278" s="151"/>
    </row>
    <row r="16279" spans="2:6" s="116" customFormat="1" ht="15.75" customHeight="1">
      <c r="B16279" s="121" t="s">
        <v>2221</v>
      </c>
      <c r="C16279" s="118" t="s">
        <v>322</v>
      </c>
      <c r="D16279" s="119" t="s">
        <v>1796</v>
      </c>
      <c r="E16279" s="243" t="s">
        <v>1953</v>
      </c>
      <c r="F16279" s="151"/>
    </row>
    <row r="16280" spans="2:6" s="116" customFormat="1" ht="15.75" customHeight="1">
      <c r="B16280" s="121" t="s">
        <v>2221</v>
      </c>
      <c r="C16280" s="118" t="s">
        <v>322</v>
      </c>
      <c r="D16280" s="119" t="s">
        <v>1796</v>
      </c>
      <c r="E16280" s="243" t="s">
        <v>1953</v>
      </c>
      <c r="F16280" s="151"/>
    </row>
    <row r="16281" spans="2:6" s="116" customFormat="1" ht="15.75" customHeight="1">
      <c r="B16281" s="121" t="s">
        <v>2221</v>
      </c>
      <c r="C16281" s="118" t="s">
        <v>40</v>
      </c>
      <c r="D16281" s="119" t="s">
        <v>43</v>
      </c>
      <c r="E16281" s="243" t="s">
        <v>1953</v>
      </c>
      <c r="F16281" s="151"/>
    </row>
    <row r="16282" spans="2:6" s="116" customFormat="1" ht="15.75" customHeight="1">
      <c r="B16282" s="121" t="s">
        <v>2221</v>
      </c>
      <c r="C16282" s="118" t="s">
        <v>322</v>
      </c>
      <c r="D16282" s="119" t="s">
        <v>1796</v>
      </c>
      <c r="E16282" s="243" t="s">
        <v>1953</v>
      </c>
      <c r="F16282" s="151"/>
    </row>
    <row r="16283" spans="2:6" s="116" customFormat="1" ht="15.75" customHeight="1">
      <c r="B16283" s="121" t="s">
        <v>2221</v>
      </c>
      <c r="C16283" s="118" t="s">
        <v>40</v>
      </c>
      <c r="D16283" s="119" t="s">
        <v>1236</v>
      </c>
      <c r="E16283" s="243" t="s">
        <v>1953</v>
      </c>
      <c r="F16283" s="151"/>
    </row>
    <row r="16284" spans="2:6" s="116" customFormat="1" ht="15.75" customHeight="1">
      <c r="B16284" s="121" t="s">
        <v>2221</v>
      </c>
      <c r="C16284" s="118" t="s">
        <v>28</v>
      </c>
      <c r="D16284" s="119" t="s">
        <v>173</v>
      </c>
      <c r="E16284" s="243" t="s">
        <v>1953</v>
      </c>
      <c r="F16284" s="151"/>
    </row>
    <row r="16285" spans="2:6" s="116" customFormat="1" ht="15.75" customHeight="1">
      <c r="B16285" s="121" t="s">
        <v>2221</v>
      </c>
      <c r="C16285" s="118" t="s">
        <v>1461</v>
      </c>
      <c r="D16285" s="119" t="s">
        <v>1270</v>
      </c>
      <c r="E16285" s="243" t="s">
        <v>1953</v>
      </c>
      <c r="F16285" s="151"/>
    </row>
    <row r="16286" spans="2:6" s="116" customFormat="1" ht="15.75" customHeight="1">
      <c r="B16286" s="121" t="s">
        <v>2221</v>
      </c>
      <c r="C16286" s="118" t="s">
        <v>184</v>
      </c>
      <c r="D16286" s="119" t="s">
        <v>184</v>
      </c>
      <c r="E16286" s="243" t="s">
        <v>1953</v>
      </c>
      <c r="F16286" s="151"/>
    </row>
    <row r="16287" spans="2:6" s="116" customFormat="1" ht="15.75" customHeight="1">
      <c r="B16287" s="121" t="s">
        <v>2221</v>
      </c>
      <c r="C16287" s="118" t="s">
        <v>40</v>
      </c>
      <c r="D16287" s="119" t="s">
        <v>1236</v>
      </c>
      <c r="E16287" s="243" t="s">
        <v>1953</v>
      </c>
      <c r="F16287" s="151"/>
    </row>
    <row r="16288" spans="2:6" s="116" customFormat="1" ht="15.75" customHeight="1">
      <c r="B16288" s="121" t="s">
        <v>2221</v>
      </c>
      <c r="C16288" s="118" t="s">
        <v>40</v>
      </c>
      <c r="D16288" s="119" t="s">
        <v>43</v>
      </c>
      <c r="E16288" s="243" t="s">
        <v>1953</v>
      </c>
      <c r="F16288" s="151"/>
    </row>
    <row r="16289" spans="2:6" s="116" customFormat="1" ht="15.75" customHeight="1">
      <c r="B16289" s="121" t="s">
        <v>2221</v>
      </c>
      <c r="C16289" s="118" t="s">
        <v>40</v>
      </c>
      <c r="D16289" s="119" t="s">
        <v>180</v>
      </c>
      <c r="E16289" s="243" t="s">
        <v>1600</v>
      </c>
      <c r="F16289" s="151"/>
    </row>
    <row r="16290" spans="2:6" s="116" customFormat="1" ht="15.75" customHeight="1">
      <c r="B16290" s="121" t="s">
        <v>2221</v>
      </c>
      <c r="C16290" s="118" t="s">
        <v>40</v>
      </c>
      <c r="D16290" s="119" t="s">
        <v>43</v>
      </c>
      <c r="E16290" s="243" t="s">
        <v>1600</v>
      </c>
      <c r="F16290" s="151"/>
    </row>
    <row r="16291" spans="2:6" s="116" customFormat="1" ht="15.75" customHeight="1">
      <c r="B16291" s="121" t="s">
        <v>2221</v>
      </c>
      <c r="C16291" s="118" t="s">
        <v>392</v>
      </c>
      <c r="D16291" s="119" t="s">
        <v>1115</v>
      </c>
      <c r="E16291" s="243" t="s">
        <v>1971</v>
      </c>
      <c r="F16291" s="151"/>
    </row>
    <row r="16292" spans="2:6" s="116" customFormat="1" ht="15.75" customHeight="1">
      <c r="B16292" s="121" t="s">
        <v>2221</v>
      </c>
      <c r="C16292" s="118" t="s">
        <v>956</v>
      </c>
      <c r="D16292" s="119" t="s">
        <v>1821</v>
      </c>
      <c r="E16292" s="243" t="s">
        <v>1971</v>
      </c>
      <c r="F16292" s="151"/>
    </row>
    <row r="16293" spans="2:6" s="116" customFormat="1" ht="15.75" customHeight="1">
      <c r="B16293" s="121" t="s">
        <v>2221</v>
      </c>
      <c r="C16293" s="118" t="s">
        <v>2</v>
      </c>
      <c r="D16293" s="119" t="s">
        <v>2112</v>
      </c>
      <c r="E16293" s="243" t="s">
        <v>1971</v>
      </c>
      <c r="F16293" s="151"/>
    </row>
    <row r="16294" spans="2:6" s="116" customFormat="1" ht="15.75" customHeight="1">
      <c r="B16294" s="121" t="s">
        <v>2221</v>
      </c>
      <c r="C16294" s="118" t="s">
        <v>28</v>
      </c>
      <c r="D16294" s="119" t="s">
        <v>173</v>
      </c>
      <c r="E16294" s="243" t="s">
        <v>1971</v>
      </c>
      <c r="F16294" s="151"/>
    </row>
    <row r="16295" spans="2:6" s="116" customFormat="1" ht="15.75" customHeight="1">
      <c r="B16295" s="121" t="s">
        <v>2221</v>
      </c>
      <c r="C16295" s="118" t="s">
        <v>2</v>
      </c>
      <c r="D16295" s="119" t="s">
        <v>2112</v>
      </c>
      <c r="E16295" s="243" t="s">
        <v>1971</v>
      </c>
      <c r="F16295" s="151"/>
    </row>
    <row r="16296" spans="2:6" s="116" customFormat="1" ht="15.75" customHeight="1">
      <c r="B16296" s="121" t="s">
        <v>2221</v>
      </c>
      <c r="C16296" s="118" t="s">
        <v>40</v>
      </c>
      <c r="D16296" s="119" t="s">
        <v>180</v>
      </c>
      <c r="E16296" s="243" t="s">
        <v>1971</v>
      </c>
      <c r="F16296" s="151"/>
    </row>
    <row r="16297" spans="2:6" s="116" customFormat="1" ht="15.75" customHeight="1">
      <c r="B16297" s="121" t="s">
        <v>2221</v>
      </c>
      <c r="C16297" s="118" t="s">
        <v>28</v>
      </c>
      <c r="D16297" s="119" t="s">
        <v>173</v>
      </c>
      <c r="E16297" s="243" t="s">
        <v>1971</v>
      </c>
      <c r="F16297" s="151"/>
    </row>
    <row r="16298" spans="2:6" s="116" customFormat="1" ht="15.75" customHeight="1">
      <c r="B16298" s="121" t="s">
        <v>2221</v>
      </c>
      <c r="C16298" s="118" t="s">
        <v>2</v>
      </c>
      <c r="D16298" s="119" t="s">
        <v>105</v>
      </c>
      <c r="E16298" s="243" t="s">
        <v>1971</v>
      </c>
      <c r="F16298" s="151"/>
    </row>
    <row r="16299" spans="2:6" s="116" customFormat="1" ht="15.75" customHeight="1">
      <c r="B16299" s="121" t="s">
        <v>2221</v>
      </c>
      <c r="C16299" s="118" t="s">
        <v>392</v>
      </c>
      <c r="D16299" s="119" t="s">
        <v>1115</v>
      </c>
      <c r="E16299" s="243" t="s">
        <v>1971</v>
      </c>
      <c r="F16299" s="151"/>
    </row>
    <row r="16300" spans="2:6" s="116" customFormat="1" ht="15.75" customHeight="1">
      <c r="B16300" s="121" t="s">
        <v>2221</v>
      </c>
      <c r="C16300" s="118" t="s">
        <v>40</v>
      </c>
      <c r="D16300" s="119" t="s">
        <v>180</v>
      </c>
      <c r="E16300" s="243" t="s">
        <v>1971</v>
      </c>
      <c r="F16300" s="151"/>
    </row>
    <row r="16301" spans="2:6" s="116" customFormat="1" ht="15.75" customHeight="1">
      <c r="B16301" s="121" t="s">
        <v>2221</v>
      </c>
      <c r="C16301" s="118" t="s">
        <v>40</v>
      </c>
      <c r="D16301" s="119" t="s">
        <v>180</v>
      </c>
      <c r="E16301" s="243" t="s">
        <v>1971</v>
      </c>
      <c r="F16301" s="151"/>
    </row>
    <row r="16302" spans="2:6" s="116" customFormat="1" ht="15.75" customHeight="1">
      <c r="B16302" s="121" t="s">
        <v>2221</v>
      </c>
      <c r="C16302" s="118" t="s">
        <v>40</v>
      </c>
      <c r="D16302" s="119" t="s">
        <v>180</v>
      </c>
      <c r="E16302" s="243" t="s">
        <v>1971</v>
      </c>
      <c r="F16302" s="151"/>
    </row>
    <row r="16303" spans="2:6" s="116" customFormat="1" ht="15.75" customHeight="1">
      <c r="B16303" s="121" t="s">
        <v>2221</v>
      </c>
      <c r="C16303" s="118" t="s">
        <v>40</v>
      </c>
      <c r="D16303" s="119" t="s">
        <v>180</v>
      </c>
      <c r="E16303" s="243" t="s">
        <v>1971</v>
      </c>
      <c r="F16303" s="151"/>
    </row>
    <row r="16304" spans="2:6" s="116" customFormat="1" ht="15.75" customHeight="1">
      <c r="B16304" s="121" t="s">
        <v>2225</v>
      </c>
      <c r="C16304" s="118" t="s">
        <v>184</v>
      </c>
      <c r="D16304" s="119" t="s">
        <v>184</v>
      </c>
      <c r="E16304" s="243" t="s">
        <v>1953</v>
      </c>
      <c r="F16304" s="151"/>
    </row>
    <row r="16305" spans="2:6" s="116" customFormat="1" ht="15.75" customHeight="1">
      <c r="B16305" s="121" t="s">
        <v>2225</v>
      </c>
      <c r="C16305" s="118" t="s">
        <v>322</v>
      </c>
      <c r="D16305" s="119" t="s">
        <v>2014</v>
      </c>
      <c r="E16305" s="243" t="s">
        <v>1953</v>
      </c>
      <c r="F16305" s="151"/>
    </row>
    <row r="16306" spans="2:6" s="116" customFormat="1" ht="15.75" customHeight="1">
      <c r="B16306" s="121" t="s">
        <v>2225</v>
      </c>
      <c r="C16306" s="118" t="s">
        <v>2</v>
      </c>
      <c r="D16306" s="119" t="s">
        <v>182</v>
      </c>
      <c r="E16306" s="243" t="s">
        <v>1953</v>
      </c>
      <c r="F16306" s="151"/>
    </row>
    <row r="16307" spans="2:6" s="116" customFormat="1" ht="15.75" customHeight="1">
      <c r="B16307" s="121" t="s">
        <v>2225</v>
      </c>
      <c r="C16307" s="118" t="s">
        <v>40</v>
      </c>
      <c r="D16307" s="119" t="s">
        <v>1236</v>
      </c>
      <c r="E16307" s="243" t="s">
        <v>1953</v>
      </c>
      <c r="F16307" s="151"/>
    </row>
    <row r="16308" spans="2:6" s="116" customFormat="1" ht="15.75" customHeight="1">
      <c r="B16308" s="121" t="s">
        <v>2225</v>
      </c>
      <c r="C16308" s="118" t="s">
        <v>322</v>
      </c>
      <c r="D16308" s="119" t="s">
        <v>2014</v>
      </c>
      <c r="E16308" s="243" t="s">
        <v>1953</v>
      </c>
      <c r="F16308" s="151"/>
    </row>
    <row r="16309" spans="2:6" s="116" customFormat="1" ht="15.75" customHeight="1">
      <c r="B16309" s="121" t="s">
        <v>2225</v>
      </c>
      <c r="C16309" s="118" t="s">
        <v>40</v>
      </c>
      <c r="D16309" s="119" t="s">
        <v>1521</v>
      </c>
      <c r="E16309" s="243" t="s">
        <v>1953</v>
      </c>
      <c r="F16309" s="151"/>
    </row>
    <row r="16310" spans="2:6" s="116" customFormat="1" ht="15.75" customHeight="1">
      <c r="B16310" s="121" t="s">
        <v>2225</v>
      </c>
      <c r="C16310" s="118" t="s">
        <v>322</v>
      </c>
      <c r="D16310" s="119" t="s">
        <v>2014</v>
      </c>
      <c r="E16310" s="243" t="s">
        <v>1953</v>
      </c>
      <c r="F16310" s="151"/>
    </row>
    <row r="16311" spans="2:6" s="116" customFormat="1" ht="15.75" customHeight="1">
      <c r="B16311" s="121" t="s">
        <v>2225</v>
      </c>
      <c r="C16311" s="118" t="s">
        <v>40</v>
      </c>
      <c r="D16311" s="119" t="s">
        <v>1236</v>
      </c>
      <c r="E16311" s="243" t="s">
        <v>1953</v>
      </c>
      <c r="F16311" s="151"/>
    </row>
    <row r="16312" spans="2:6" s="116" customFormat="1" ht="15.75" customHeight="1">
      <c r="B16312" s="121" t="s">
        <v>2225</v>
      </c>
      <c r="C16312" s="118" t="s">
        <v>28</v>
      </c>
      <c r="D16312" s="119" t="s">
        <v>107</v>
      </c>
      <c r="E16312" s="243" t="s">
        <v>1953</v>
      </c>
      <c r="F16312" s="151"/>
    </row>
    <row r="16313" spans="2:6" s="116" customFormat="1" ht="15.75" customHeight="1">
      <c r="B16313" s="121" t="s">
        <v>2225</v>
      </c>
      <c r="C16313" s="118" t="s">
        <v>28</v>
      </c>
      <c r="D16313" s="119" t="s">
        <v>107</v>
      </c>
      <c r="E16313" s="243" t="s">
        <v>1953</v>
      </c>
      <c r="F16313" s="151"/>
    </row>
    <row r="16314" spans="2:6" s="116" customFormat="1" ht="15.75" customHeight="1">
      <c r="B16314" s="121" t="s">
        <v>2225</v>
      </c>
      <c r="C16314" s="118" t="s">
        <v>184</v>
      </c>
      <c r="D16314" s="119" t="s">
        <v>184</v>
      </c>
      <c r="E16314" s="243" t="s">
        <v>1953</v>
      </c>
      <c r="F16314" s="151"/>
    </row>
    <row r="16315" spans="2:6" s="116" customFormat="1" ht="15.75" customHeight="1">
      <c r="B16315" s="121" t="s">
        <v>2225</v>
      </c>
      <c r="C16315" s="118" t="s">
        <v>40</v>
      </c>
      <c r="D16315" s="119" t="s">
        <v>1236</v>
      </c>
      <c r="E16315" s="243" t="s">
        <v>1953</v>
      </c>
      <c r="F16315" s="151"/>
    </row>
    <row r="16316" spans="2:6" s="116" customFormat="1" ht="15.75" customHeight="1">
      <c r="B16316" s="121" t="s">
        <v>2225</v>
      </c>
      <c r="C16316" s="118" t="s">
        <v>40</v>
      </c>
      <c r="D16316" s="119" t="s">
        <v>1236</v>
      </c>
      <c r="E16316" s="243" t="s">
        <v>1953</v>
      </c>
      <c r="F16316" s="151"/>
    </row>
    <row r="16317" spans="2:6" s="116" customFormat="1" ht="15.75" customHeight="1">
      <c r="B16317" s="121" t="s">
        <v>2225</v>
      </c>
      <c r="C16317" s="118" t="s">
        <v>40</v>
      </c>
      <c r="D16317" s="119" t="s">
        <v>43</v>
      </c>
      <c r="E16317" s="243" t="s">
        <v>1953</v>
      </c>
      <c r="F16317" s="151"/>
    </row>
    <row r="16318" spans="2:6" s="116" customFormat="1" ht="15.75" customHeight="1">
      <c r="B16318" s="121" t="s">
        <v>2225</v>
      </c>
      <c r="C16318" s="118" t="s">
        <v>40</v>
      </c>
      <c r="D16318" s="119" t="s">
        <v>43</v>
      </c>
      <c r="E16318" s="243" t="s">
        <v>1953</v>
      </c>
      <c r="F16318" s="151"/>
    </row>
    <row r="16319" spans="2:6" s="116" customFormat="1" ht="15.75" customHeight="1">
      <c r="B16319" s="121" t="s">
        <v>2225</v>
      </c>
      <c r="C16319" s="118" t="s">
        <v>40</v>
      </c>
      <c r="D16319" s="119" t="s">
        <v>43</v>
      </c>
      <c r="E16319" s="243" t="s">
        <v>1971</v>
      </c>
      <c r="F16319" s="151"/>
    </row>
    <row r="16320" spans="2:6" s="116" customFormat="1" ht="15.75" customHeight="1">
      <c r="B16320" s="121" t="s">
        <v>2225</v>
      </c>
      <c r="C16320" s="118" t="s">
        <v>40</v>
      </c>
      <c r="D16320" s="119" t="s">
        <v>180</v>
      </c>
      <c r="E16320" s="243" t="s">
        <v>1971</v>
      </c>
      <c r="F16320" s="151"/>
    </row>
    <row r="16321" spans="2:6" s="116" customFormat="1" ht="15.75" customHeight="1">
      <c r="B16321" s="121" t="s">
        <v>2225</v>
      </c>
      <c r="C16321" s="118" t="s">
        <v>2585</v>
      </c>
      <c r="D16321" s="119" t="s">
        <v>1115</v>
      </c>
      <c r="E16321" s="243" t="s">
        <v>1971</v>
      </c>
      <c r="F16321" s="151"/>
    </row>
    <row r="16322" spans="2:6" s="116" customFormat="1" ht="15.75" customHeight="1">
      <c r="B16322" s="121" t="s">
        <v>2225</v>
      </c>
      <c r="C16322" s="118" t="s">
        <v>40</v>
      </c>
      <c r="D16322" s="119" t="s">
        <v>180</v>
      </c>
      <c r="E16322" s="243" t="s">
        <v>1971</v>
      </c>
      <c r="F16322" s="151"/>
    </row>
    <row r="16323" spans="2:6" s="116" customFormat="1" ht="15.75" customHeight="1">
      <c r="B16323" s="121" t="s">
        <v>2225</v>
      </c>
      <c r="C16323" s="118" t="s">
        <v>2</v>
      </c>
      <c r="D16323" s="119" t="s">
        <v>2112</v>
      </c>
      <c r="E16323" s="243" t="s">
        <v>1971</v>
      </c>
      <c r="F16323" s="151"/>
    </row>
    <row r="16324" spans="2:6" s="116" customFormat="1" ht="15.75" customHeight="1">
      <c r="B16324" s="121" t="s">
        <v>2225</v>
      </c>
      <c r="C16324" s="118" t="s">
        <v>40</v>
      </c>
      <c r="D16324" s="119" t="s">
        <v>180</v>
      </c>
      <c r="E16324" s="243" t="s">
        <v>1971</v>
      </c>
      <c r="F16324" s="151"/>
    </row>
    <row r="16325" spans="2:6" s="116" customFormat="1" ht="15.75" customHeight="1">
      <c r="B16325" s="121" t="s">
        <v>2225</v>
      </c>
      <c r="C16325" s="118" t="s">
        <v>40</v>
      </c>
      <c r="D16325" s="119" t="s">
        <v>180</v>
      </c>
      <c r="E16325" s="243" t="s">
        <v>1971</v>
      </c>
      <c r="F16325" s="151"/>
    </row>
    <row r="16326" spans="2:6" s="116" customFormat="1" ht="15.75" customHeight="1">
      <c r="B16326" s="121" t="s">
        <v>2225</v>
      </c>
      <c r="C16326" s="118" t="s">
        <v>28</v>
      </c>
      <c r="D16326" s="119" t="s">
        <v>2226</v>
      </c>
      <c r="E16326" s="243" t="s">
        <v>1971</v>
      </c>
      <c r="F16326" s="151"/>
    </row>
    <row r="16327" spans="2:6" s="116" customFormat="1" ht="15.75" customHeight="1">
      <c r="B16327" s="121" t="s">
        <v>2225</v>
      </c>
      <c r="C16327" s="118" t="s">
        <v>28</v>
      </c>
      <c r="D16327" s="119" t="s">
        <v>173</v>
      </c>
      <c r="E16327" s="243" t="s">
        <v>1971</v>
      </c>
      <c r="F16327" s="151"/>
    </row>
    <row r="16328" spans="2:6" s="116" customFormat="1" ht="15.75" customHeight="1">
      <c r="B16328" s="121" t="s">
        <v>2225</v>
      </c>
      <c r="C16328" s="118" t="s">
        <v>40</v>
      </c>
      <c r="D16328" s="119" t="s">
        <v>180</v>
      </c>
      <c r="E16328" s="243" t="s">
        <v>1971</v>
      </c>
      <c r="F16328" s="151"/>
    </row>
    <row r="16329" spans="2:6" s="116" customFormat="1" ht="15.75" customHeight="1">
      <c r="B16329" s="121" t="s">
        <v>2225</v>
      </c>
      <c r="C16329" s="118" t="s">
        <v>28</v>
      </c>
      <c r="D16329" s="119" t="s">
        <v>107</v>
      </c>
      <c r="E16329" s="243" t="s">
        <v>1971</v>
      </c>
      <c r="F16329" s="151"/>
    </row>
    <row r="16330" spans="2:6" s="116" customFormat="1" ht="15.75" customHeight="1">
      <c r="B16330" s="121" t="s">
        <v>2225</v>
      </c>
      <c r="C16330" s="118" t="s">
        <v>28</v>
      </c>
      <c r="D16330" s="119" t="s">
        <v>2226</v>
      </c>
      <c r="E16330" s="243" t="s">
        <v>1971</v>
      </c>
      <c r="F16330" s="151"/>
    </row>
    <row r="16331" spans="2:6" s="116" customFormat="1" ht="15.75" customHeight="1">
      <c r="B16331" s="121" t="s">
        <v>2225</v>
      </c>
      <c r="C16331" s="118" t="s">
        <v>2585</v>
      </c>
      <c r="D16331" s="119" t="s">
        <v>1115</v>
      </c>
      <c r="E16331" s="243" t="s">
        <v>1971</v>
      </c>
      <c r="F16331" s="151"/>
    </row>
    <row r="16332" spans="2:6" s="116" customFormat="1" ht="15.75" customHeight="1">
      <c r="B16332" s="276" t="s">
        <v>2227</v>
      </c>
      <c r="C16332" s="118" t="s">
        <v>40</v>
      </c>
      <c r="D16332" s="119" t="s">
        <v>43</v>
      </c>
      <c r="E16332" s="243" t="s">
        <v>1768</v>
      </c>
      <c r="F16332" s="151"/>
    </row>
    <row r="16333" spans="2:6" s="116" customFormat="1" ht="15.75" customHeight="1">
      <c r="B16333" s="276" t="s">
        <v>2227</v>
      </c>
      <c r="C16333" s="118" t="s">
        <v>155</v>
      </c>
      <c r="D16333" s="119" t="s">
        <v>1110</v>
      </c>
      <c r="E16333" s="243" t="s">
        <v>1768</v>
      </c>
      <c r="F16333" s="151"/>
    </row>
    <row r="16334" spans="2:6" s="116" customFormat="1" ht="15.75" customHeight="1">
      <c r="B16334" s="276" t="s">
        <v>2227</v>
      </c>
      <c r="C16334" s="118" t="s">
        <v>392</v>
      </c>
      <c r="D16334" s="119" t="s">
        <v>1115</v>
      </c>
      <c r="E16334" s="243" t="s">
        <v>2228</v>
      </c>
      <c r="F16334" s="151"/>
    </row>
    <row r="16335" spans="2:6" s="116" customFormat="1" ht="15.75" customHeight="1">
      <c r="B16335" s="276" t="s">
        <v>2227</v>
      </c>
      <c r="C16335" s="118" t="s">
        <v>40</v>
      </c>
      <c r="D16335" s="119" t="s">
        <v>180</v>
      </c>
      <c r="E16335" s="243" t="s">
        <v>2228</v>
      </c>
      <c r="F16335" s="151"/>
    </row>
    <row r="16336" spans="2:6" s="116" customFormat="1" ht="15.75" customHeight="1">
      <c r="B16336" s="276" t="s">
        <v>2227</v>
      </c>
      <c r="C16336" s="118" t="s">
        <v>2</v>
      </c>
      <c r="D16336" s="119" t="s">
        <v>2112</v>
      </c>
      <c r="E16336" s="243" t="s">
        <v>2228</v>
      </c>
      <c r="F16336" s="151"/>
    </row>
    <row r="16337" spans="2:6" s="116" customFormat="1" ht="15.75" customHeight="1">
      <c r="B16337" s="276" t="s">
        <v>2227</v>
      </c>
      <c r="C16337" s="118" t="s">
        <v>2</v>
      </c>
      <c r="D16337" s="119" t="s">
        <v>105</v>
      </c>
      <c r="E16337" s="243" t="s">
        <v>2228</v>
      </c>
      <c r="F16337" s="151"/>
    </row>
    <row r="16338" spans="2:6" s="116" customFormat="1" ht="15.75" customHeight="1">
      <c r="B16338" s="276" t="s">
        <v>2227</v>
      </c>
      <c r="C16338" s="118" t="s">
        <v>40</v>
      </c>
      <c r="D16338" s="119" t="s">
        <v>180</v>
      </c>
      <c r="E16338" s="243" t="s">
        <v>2228</v>
      </c>
      <c r="F16338" s="151"/>
    </row>
    <row r="16339" spans="2:6" s="116" customFormat="1" ht="15.75" customHeight="1">
      <c r="B16339" s="276" t="s">
        <v>2227</v>
      </c>
      <c r="C16339" s="118" t="s">
        <v>392</v>
      </c>
      <c r="D16339" s="119" t="s">
        <v>1115</v>
      </c>
      <c r="E16339" s="243" t="s">
        <v>2228</v>
      </c>
      <c r="F16339" s="151"/>
    </row>
    <row r="16340" spans="2:6" s="116" customFormat="1" ht="15.75" customHeight="1">
      <c r="B16340" s="276" t="s">
        <v>2227</v>
      </c>
      <c r="C16340" s="118" t="s">
        <v>322</v>
      </c>
      <c r="D16340" s="119" t="s">
        <v>2001</v>
      </c>
      <c r="E16340" s="243" t="s">
        <v>2228</v>
      </c>
      <c r="F16340" s="151"/>
    </row>
    <row r="16341" spans="2:6" s="116" customFormat="1" ht="15.75" customHeight="1">
      <c r="B16341" s="276" t="s">
        <v>2227</v>
      </c>
      <c r="C16341" s="118" t="s">
        <v>322</v>
      </c>
      <c r="D16341" s="119" t="s">
        <v>2001</v>
      </c>
      <c r="E16341" s="243" t="s">
        <v>2228</v>
      </c>
      <c r="F16341" s="151"/>
    </row>
    <row r="16342" spans="2:6" s="116" customFormat="1" ht="15.75" customHeight="1">
      <c r="B16342" s="121" t="s">
        <v>2229</v>
      </c>
      <c r="C16342" s="118" t="s">
        <v>392</v>
      </c>
      <c r="D16342" s="119" t="s">
        <v>1115</v>
      </c>
      <c r="E16342" s="243" t="s">
        <v>1953</v>
      </c>
      <c r="F16342" s="151"/>
    </row>
    <row r="16343" spans="2:6" s="116" customFormat="1" ht="15.75" customHeight="1">
      <c r="B16343" s="121" t="s">
        <v>2229</v>
      </c>
      <c r="C16343" s="118" t="s">
        <v>392</v>
      </c>
      <c r="D16343" s="119" t="s">
        <v>2063</v>
      </c>
      <c r="E16343" s="243" t="s">
        <v>1953</v>
      </c>
      <c r="F16343" s="151"/>
    </row>
    <row r="16344" spans="2:6" s="116" customFormat="1" ht="15.75" customHeight="1">
      <c r="B16344" s="121" t="s">
        <v>2229</v>
      </c>
      <c r="C16344" s="118" t="s">
        <v>28</v>
      </c>
      <c r="D16344" s="119" t="s">
        <v>107</v>
      </c>
      <c r="E16344" s="243" t="s">
        <v>1953</v>
      </c>
      <c r="F16344" s="151"/>
    </row>
    <row r="16345" spans="2:6" s="116" customFormat="1" ht="15.75" customHeight="1">
      <c r="B16345" s="121" t="s">
        <v>2229</v>
      </c>
      <c r="C16345" s="118" t="s">
        <v>28</v>
      </c>
      <c r="D16345" s="119" t="s">
        <v>850</v>
      </c>
      <c r="E16345" s="243" t="s">
        <v>1953</v>
      </c>
      <c r="F16345" s="151"/>
    </row>
    <row r="16346" spans="2:6" s="116" customFormat="1" ht="15.75" customHeight="1">
      <c r="B16346" s="121" t="s">
        <v>2229</v>
      </c>
      <c r="C16346" s="118" t="s">
        <v>28</v>
      </c>
      <c r="D16346" s="119" t="s">
        <v>107</v>
      </c>
      <c r="E16346" s="243" t="s">
        <v>1953</v>
      </c>
      <c r="F16346" s="151"/>
    </row>
    <row r="16347" spans="2:6" s="116" customFormat="1" ht="15.75" customHeight="1">
      <c r="B16347" s="121" t="s">
        <v>2229</v>
      </c>
      <c r="C16347" s="118" t="s">
        <v>40</v>
      </c>
      <c r="D16347" s="119" t="s">
        <v>1236</v>
      </c>
      <c r="E16347" s="243" t="s">
        <v>1953</v>
      </c>
      <c r="F16347" s="151"/>
    </row>
    <row r="16348" spans="2:6" s="116" customFormat="1" ht="15.75" customHeight="1">
      <c r="B16348" s="121" t="s">
        <v>2229</v>
      </c>
      <c r="C16348" s="118" t="s">
        <v>40</v>
      </c>
      <c r="D16348" s="119" t="s">
        <v>1236</v>
      </c>
      <c r="E16348" s="243" t="s">
        <v>1953</v>
      </c>
      <c r="F16348" s="151"/>
    </row>
    <row r="16349" spans="2:6" s="116" customFormat="1" ht="15.75" customHeight="1">
      <c r="B16349" s="121" t="s">
        <v>2229</v>
      </c>
      <c r="C16349" s="118" t="s">
        <v>40</v>
      </c>
      <c r="D16349" s="119" t="s">
        <v>1236</v>
      </c>
      <c r="E16349" s="243" t="s">
        <v>1953</v>
      </c>
      <c r="F16349" s="151"/>
    </row>
    <row r="16350" spans="2:6" s="116" customFormat="1" ht="15.75" customHeight="1">
      <c r="B16350" s="121" t="s">
        <v>2229</v>
      </c>
      <c r="C16350" s="118" t="s">
        <v>184</v>
      </c>
      <c r="D16350" s="119" t="s">
        <v>184</v>
      </c>
      <c r="E16350" s="243" t="s">
        <v>1953</v>
      </c>
      <c r="F16350" s="151"/>
    </row>
    <row r="16351" spans="2:6" s="116" customFormat="1" ht="15.75" customHeight="1">
      <c r="B16351" s="121" t="s">
        <v>2229</v>
      </c>
      <c r="C16351" s="118" t="s">
        <v>184</v>
      </c>
      <c r="D16351" s="119" t="s">
        <v>110</v>
      </c>
      <c r="E16351" s="243" t="s">
        <v>1953</v>
      </c>
      <c r="F16351" s="151"/>
    </row>
    <row r="16352" spans="2:6" s="116" customFormat="1" ht="15.75" customHeight="1">
      <c r="B16352" s="121" t="s">
        <v>2229</v>
      </c>
      <c r="C16352" s="118" t="s">
        <v>2</v>
      </c>
      <c r="D16352" s="119" t="s">
        <v>182</v>
      </c>
      <c r="E16352" s="243" t="s">
        <v>1953</v>
      </c>
      <c r="F16352" s="151"/>
    </row>
    <row r="16353" spans="2:6" s="116" customFormat="1" ht="15.75" customHeight="1">
      <c r="B16353" s="121" t="s">
        <v>2229</v>
      </c>
      <c r="C16353" s="118" t="s">
        <v>40</v>
      </c>
      <c r="D16353" s="119" t="s">
        <v>1236</v>
      </c>
      <c r="E16353" s="243" t="s">
        <v>1953</v>
      </c>
      <c r="F16353" s="151"/>
    </row>
    <row r="16354" spans="2:6" s="116" customFormat="1" ht="15.75" customHeight="1">
      <c r="B16354" s="121" t="s">
        <v>2229</v>
      </c>
      <c r="C16354" s="118" t="s">
        <v>40</v>
      </c>
      <c r="D16354" s="119" t="s">
        <v>1236</v>
      </c>
      <c r="E16354" s="243" t="s">
        <v>1953</v>
      </c>
      <c r="F16354" s="151"/>
    </row>
    <row r="16355" spans="2:6" s="116" customFormat="1" ht="15.75" customHeight="1">
      <c r="B16355" s="121" t="s">
        <v>2229</v>
      </c>
      <c r="C16355" s="118" t="s">
        <v>28</v>
      </c>
      <c r="D16355" s="119" t="s">
        <v>107</v>
      </c>
      <c r="E16355" s="243" t="s">
        <v>1953</v>
      </c>
      <c r="F16355" s="151"/>
    </row>
    <row r="16356" spans="2:6" s="116" customFormat="1" ht="15.75" customHeight="1">
      <c r="B16356" s="121" t="s">
        <v>2229</v>
      </c>
      <c r="C16356" s="118" t="s">
        <v>392</v>
      </c>
      <c r="D16356" s="119" t="s">
        <v>2063</v>
      </c>
      <c r="E16356" s="243" t="s">
        <v>1953</v>
      </c>
      <c r="F16356" s="151"/>
    </row>
    <row r="16357" spans="2:6" s="116" customFormat="1" ht="15.75" customHeight="1">
      <c r="B16357" s="121" t="s">
        <v>2229</v>
      </c>
      <c r="C16357" s="118" t="s">
        <v>2</v>
      </c>
      <c r="D16357" s="119" t="s">
        <v>182</v>
      </c>
      <c r="E16357" s="243" t="s">
        <v>1953</v>
      </c>
      <c r="F16357" s="151"/>
    </row>
    <row r="16358" spans="2:6" s="116" customFormat="1" ht="15.75" customHeight="1">
      <c r="B16358" s="121" t="s">
        <v>2229</v>
      </c>
      <c r="C16358" s="118" t="s">
        <v>40</v>
      </c>
      <c r="D16358" s="119" t="s">
        <v>1236</v>
      </c>
      <c r="E16358" s="243" t="s">
        <v>1953</v>
      </c>
      <c r="F16358" s="151"/>
    </row>
    <row r="16359" spans="2:6" s="116" customFormat="1" ht="15.75" customHeight="1">
      <c r="B16359" s="121" t="s">
        <v>2229</v>
      </c>
      <c r="C16359" s="118" t="s">
        <v>40</v>
      </c>
      <c r="D16359" s="119" t="s">
        <v>1236</v>
      </c>
      <c r="E16359" s="243" t="s">
        <v>1953</v>
      </c>
      <c r="F16359" s="151"/>
    </row>
    <row r="16360" spans="2:6" s="116" customFormat="1" ht="15.75" customHeight="1">
      <c r="B16360" s="121" t="s">
        <v>2229</v>
      </c>
      <c r="C16360" s="118" t="s">
        <v>40</v>
      </c>
      <c r="D16360" s="119" t="s">
        <v>2230</v>
      </c>
      <c r="E16360" s="243" t="s">
        <v>1971</v>
      </c>
      <c r="F16360" s="151"/>
    </row>
    <row r="16361" spans="2:6" s="116" customFormat="1" ht="15.75" customHeight="1">
      <c r="B16361" s="121" t="s">
        <v>2229</v>
      </c>
      <c r="C16361" s="118" t="s">
        <v>28</v>
      </c>
      <c r="D16361" s="119" t="s">
        <v>549</v>
      </c>
      <c r="E16361" s="243" t="s">
        <v>1971</v>
      </c>
      <c r="F16361" s="151"/>
    </row>
    <row r="16362" spans="2:6" s="116" customFormat="1" ht="15.75" customHeight="1">
      <c r="B16362" s="121" t="s">
        <v>2229</v>
      </c>
      <c r="C16362" s="118" t="s">
        <v>40</v>
      </c>
      <c r="D16362" s="119" t="s">
        <v>2057</v>
      </c>
      <c r="E16362" s="243" t="s">
        <v>1971</v>
      </c>
      <c r="F16362" s="151"/>
    </row>
    <row r="16363" spans="2:6" s="116" customFormat="1" ht="15.75" customHeight="1">
      <c r="B16363" s="121" t="s">
        <v>2229</v>
      </c>
      <c r="C16363" s="118" t="s">
        <v>40</v>
      </c>
      <c r="D16363" s="119" t="s">
        <v>43</v>
      </c>
      <c r="E16363" s="243" t="s">
        <v>1971</v>
      </c>
      <c r="F16363" s="151"/>
    </row>
    <row r="16364" spans="2:6" s="116" customFormat="1" ht="15.75" customHeight="1">
      <c r="B16364" s="121" t="s">
        <v>2229</v>
      </c>
      <c r="C16364" s="118" t="s">
        <v>28</v>
      </c>
      <c r="D16364" s="119" t="s">
        <v>114</v>
      </c>
      <c r="E16364" s="243" t="s">
        <v>1971</v>
      </c>
      <c r="F16364" s="151"/>
    </row>
    <row r="16365" spans="2:6" s="116" customFormat="1" ht="15.75" customHeight="1">
      <c r="B16365" s="121" t="s">
        <v>2229</v>
      </c>
      <c r="C16365" s="118" t="s">
        <v>2</v>
      </c>
      <c r="D16365" s="119" t="s">
        <v>105</v>
      </c>
      <c r="E16365" s="243" t="s">
        <v>1971</v>
      </c>
      <c r="F16365" s="151"/>
    </row>
    <row r="16366" spans="2:6" s="116" customFormat="1" ht="15.75" customHeight="1">
      <c r="B16366" s="121" t="s">
        <v>2229</v>
      </c>
      <c r="C16366" s="118" t="s">
        <v>2</v>
      </c>
      <c r="D16366" s="119" t="s">
        <v>2231</v>
      </c>
      <c r="E16366" s="243" t="s">
        <v>1971</v>
      </c>
      <c r="F16366" s="151"/>
    </row>
    <row r="16367" spans="2:6" s="116" customFormat="1" ht="15.75" customHeight="1">
      <c r="B16367" s="121" t="s">
        <v>2229</v>
      </c>
      <c r="C16367" s="118" t="s">
        <v>40</v>
      </c>
      <c r="D16367" s="119" t="s">
        <v>180</v>
      </c>
      <c r="E16367" s="243" t="s">
        <v>1971</v>
      </c>
      <c r="F16367" s="151"/>
    </row>
    <row r="16368" spans="2:6" s="116" customFormat="1" ht="15.75" customHeight="1">
      <c r="B16368" s="121" t="s">
        <v>2229</v>
      </c>
      <c r="C16368" s="118" t="s">
        <v>40</v>
      </c>
      <c r="D16368" s="119" t="s">
        <v>180</v>
      </c>
      <c r="E16368" s="243" t="s">
        <v>1971</v>
      </c>
      <c r="F16368" s="151"/>
    </row>
    <row r="16369" spans="2:6" s="116" customFormat="1" ht="15.75" customHeight="1">
      <c r="B16369" s="121" t="s">
        <v>2229</v>
      </c>
      <c r="C16369" s="118" t="s">
        <v>184</v>
      </c>
      <c r="D16369" s="119" t="s">
        <v>2546</v>
      </c>
      <c r="E16369" s="243" t="s">
        <v>1971</v>
      </c>
      <c r="F16369" s="151"/>
    </row>
    <row r="16370" spans="2:6" s="116" customFormat="1" ht="15.75" customHeight="1">
      <c r="B16370" s="121" t="s">
        <v>2229</v>
      </c>
      <c r="C16370" s="118" t="s">
        <v>184</v>
      </c>
      <c r="D16370" s="119" t="s">
        <v>2545</v>
      </c>
      <c r="E16370" s="243" t="s">
        <v>1971</v>
      </c>
      <c r="F16370" s="151"/>
    </row>
    <row r="16371" spans="2:6" s="116" customFormat="1" ht="15.75" customHeight="1">
      <c r="B16371" s="121" t="s">
        <v>2229</v>
      </c>
      <c r="C16371" s="118" t="s">
        <v>2</v>
      </c>
      <c r="D16371" s="119" t="s">
        <v>105</v>
      </c>
      <c r="E16371" s="243" t="s">
        <v>1971</v>
      </c>
      <c r="F16371" s="151"/>
    </row>
    <row r="16372" spans="2:6" s="116" customFormat="1" ht="15.75" customHeight="1">
      <c r="B16372" s="121" t="s">
        <v>2229</v>
      </c>
      <c r="C16372" s="118" t="s">
        <v>40</v>
      </c>
      <c r="D16372" s="119" t="s">
        <v>2057</v>
      </c>
      <c r="E16372" s="243" t="s">
        <v>1971</v>
      </c>
      <c r="F16372" s="151"/>
    </row>
    <row r="16373" spans="2:6" s="116" customFormat="1" ht="15.75" customHeight="1">
      <c r="B16373" s="121" t="s">
        <v>2229</v>
      </c>
      <c r="C16373" s="118" t="s">
        <v>40</v>
      </c>
      <c r="D16373" s="119" t="s">
        <v>180</v>
      </c>
      <c r="E16373" s="243" t="s">
        <v>1971</v>
      </c>
      <c r="F16373" s="151"/>
    </row>
    <row r="16374" spans="2:6" s="116" customFormat="1" ht="15.75" customHeight="1">
      <c r="B16374" s="121" t="s">
        <v>2229</v>
      </c>
      <c r="C16374" s="118" t="s">
        <v>40</v>
      </c>
      <c r="D16374" s="119" t="s">
        <v>180</v>
      </c>
      <c r="E16374" s="243" t="s">
        <v>1971</v>
      </c>
      <c r="F16374" s="151"/>
    </row>
    <row r="16375" spans="2:6" s="116" customFormat="1" ht="15.75" customHeight="1">
      <c r="B16375" s="121" t="s">
        <v>2229</v>
      </c>
      <c r="C16375" s="118" t="s">
        <v>28</v>
      </c>
      <c r="D16375" s="119" t="s">
        <v>1118</v>
      </c>
      <c r="E16375" s="243" t="s">
        <v>1971</v>
      </c>
      <c r="F16375" s="151"/>
    </row>
    <row r="16376" spans="2:6" s="116" customFormat="1" ht="15.75" customHeight="1">
      <c r="B16376" s="121" t="s">
        <v>2232</v>
      </c>
      <c r="C16376" s="118" t="s">
        <v>40</v>
      </c>
      <c r="D16376" s="119" t="s">
        <v>1236</v>
      </c>
      <c r="E16376" s="243" t="s">
        <v>1953</v>
      </c>
      <c r="F16376" s="151"/>
    </row>
    <row r="16377" spans="2:6" s="116" customFormat="1" ht="15.75" customHeight="1">
      <c r="B16377" s="121" t="s">
        <v>2232</v>
      </c>
      <c r="C16377" s="118" t="s">
        <v>40</v>
      </c>
      <c r="D16377" s="119" t="s">
        <v>1236</v>
      </c>
      <c r="E16377" s="243" t="s">
        <v>1953</v>
      </c>
      <c r="F16377" s="151"/>
    </row>
    <row r="16378" spans="2:6" s="116" customFormat="1" ht="15.75" customHeight="1">
      <c r="B16378" s="121" t="s">
        <v>2232</v>
      </c>
      <c r="C16378" s="118" t="s">
        <v>28</v>
      </c>
      <c r="D16378" s="119" t="s">
        <v>107</v>
      </c>
      <c r="E16378" s="243" t="s">
        <v>1953</v>
      </c>
      <c r="F16378" s="151"/>
    </row>
    <row r="16379" spans="2:6" s="116" customFormat="1" ht="15.75" customHeight="1">
      <c r="B16379" s="121" t="s">
        <v>2232</v>
      </c>
      <c r="C16379" s="118" t="s">
        <v>28</v>
      </c>
      <c r="D16379" s="119" t="s">
        <v>107</v>
      </c>
      <c r="E16379" s="243" t="s">
        <v>1953</v>
      </c>
      <c r="F16379" s="151"/>
    </row>
    <row r="16380" spans="2:6" s="116" customFormat="1" ht="15.75" customHeight="1">
      <c r="B16380" s="121" t="s">
        <v>2232</v>
      </c>
      <c r="C16380" s="118" t="s">
        <v>2</v>
      </c>
      <c r="D16380" s="119" t="s">
        <v>182</v>
      </c>
      <c r="E16380" s="243" t="s">
        <v>1953</v>
      </c>
      <c r="F16380" s="151"/>
    </row>
    <row r="16381" spans="2:6" s="116" customFormat="1" ht="15.75" customHeight="1">
      <c r="B16381" s="121" t="s">
        <v>2232</v>
      </c>
      <c r="C16381" s="118" t="s">
        <v>184</v>
      </c>
      <c r="D16381" s="119" t="s">
        <v>184</v>
      </c>
      <c r="E16381" s="243" t="s">
        <v>1953</v>
      </c>
      <c r="F16381" s="151"/>
    </row>
    <row r="16382" spans="2:6" s="116" customFormat="1" ht="15.75" customHeight="1">
      <c r="B16382" s="121" t="s">
        <v>2232</v>
      </c>
      <c r="C16382" s="118" t="s">
        <v>184</v>
      </c>
      <c r="D16382" s="119" t="s">
        <v>2545</v>
      </c>
      <c r="E16382" s="243" t="s">
        <v>1953</v>
      </c>
      <c r="F16382" s="151"/>
    </row>
    <row r="16383" spans="2:6" s="116" customFormat="1" ht="15.75" customHeight="1">
      <c r="B16383" s="121" t="s">
        <v>2232</v>
      </c>
      <c r="C16383" s="118" t="s">
        <v>184</v>
      </c>
      <c r="D16383" s="119" t="s">
        <v>2545</v>
      </c>
      <c r="E16383" s="243" t="s">
        <v>1953</v>
      </c>
      <c r="F16383" s="151"/>
    </row>
    <row r="16384" spans="2:6" s="116" customFormat="1" ht="15.75" customHeight="1">
      <c r="B16384" s="121" t="s">
        <v>2232</v>
      </c>
      <c r="C16384" s="118" t="s">
        <v>40</v>
      </c>
      <c r="D16384" s="119" t="s">
        <v>43</v>
      </c>
      <c r="E16384" s="243" t="s">
        <v>1953</v>
      </c>
      <c r="F16384" s="151"/>
    </row>
    <row r="16385" spans="2:6" s="116" customFormat="1" ht="15.75" customHeight="1">
      <c r="B16385" s="121" t="s">
        <v>2232</v>
      </c>
      <c r="C16385" s="118" t="s">
        <v>40</v>
      </c>
      <c r="D16385" s="119" t="s">
        <v>43</v>
      </c>
      <c r="E16385" s="243" t="s">
        <v>1953</v>
      </c>
      <c r="F16385" s="151"/>
    </row>
    <row r="16386" spans="2:6" s="116" customFormat="1" ht="15.75" customHeight="1">
      <c r="B16386" s="121" t="s">
        <v>2232</v>
      </c>
      <c r="C16386" s="118" t="s">
        <v>40</v>
      </c>
      <c r="D16386" s="119" t="s">
        <v>1921</v>
      </c>
      <c r="E16386" s="243" t="s">
        <v>1953</v>
      </c>
      <c r="F16386" s="151"/>
    </row>
    <row r="16387" spans="2:6" s="116" customFormat="1" ht="15.75" customHeight="1">
      <c r="B16387" s="121" t="s">
        <v>2232</v>
      </c>
      <c r="C16387" s="118" t="s">
        <v>40</v>
      </c>
      <c r="D16387" s="119" t="s">
        <v>1236</v>
      </c>
      <c r="E16387" s="243" t="s">
        <v>1953</v>
      </c>
      <c r="F16387" s="151"/>
    </row>
    <row r="16388" spans="2:6" s="116" customFormat="1" ht="15.75" customHeight="1">
      <c r="B16388" s="121" t="s">
        <v>2232</v>
      </c>
      <c r="C16388" s="118" t="s">
        <v>28</v>
      </c>
      <c r="D16388" s="119" t="s">
        <v>126</v>
      </c>
      <c r="E16388" s="243" t="s">
        <v>1953</v>
      </c>
      <c r="F16388" s="151"/>
    </row>
    <row r="16389" spans="2:6" s="116" customFormat="1" ht="15.75" customHeight="1">
      <c r="B16389" s="121" t="s">
        <v>2232</v>
      </c>
      <c r="C16389" s="118" t="s">
        <v>28</v>
      </c>
      <c r="D16389" s="119" t="s">
        <v>126</v>
      </c>
      <c r="E16389" s="243" t="s">
        <v>1953</v>
      </c>
      <c r="F16389" s="151"/>
    </row>
    <row r="16390" spans="2:6" s="116" customFormat="1" ht="15.75" customHeight="1">
      <c r="B16390" s="121" t="s">
        <v>2232</v>
      </c>
      <c r="C16390" s="118" t="s">
        <v>184</v>
      </c>
      <c r="D16390" s="119" t="s">
        <v>2545</v>
      </c>
      <c r="E16390" s="243" t="s">
        <v>1953</v>
      </c>
      <c r="F16390" s="151"/>
    </row>
    <row r="16391" spans="2:6" s="116" customFormat="1" ht="15.75" customHeight="1">
      <c r="B16391" s="121" t="s">
        <v>2232</v>
      </c>
      <c r="C16391" s="118" t="s">
        <v>40</v>
      </c>
      <c r="D16391" s="119" t="s">
        <v>43</v>
      </c>
      <c r="E16391" s="243" t="s">
        <v>1953</v>
      </c>
      <c r="F16391" s="151"/>
    </row>
    <row r="16392" spans="2:6" s="116" customFormat="1" ht="15.75" customHeight="1">
      <c r="B16392" s="121" t="s">
        <v>2232</v>
      </c>
      <c r="C16392" s="118" t="s">
        <v>322</v>
      </c>
      <c r="D16392" s="119" t="s">
        <v>1796</v>
      </c>
      <c r="E16392" s="243" t="s">
        <v>1953</v>
      </c>
      <c r="F16392" s="151"/>
    </row>
    <row r="16393" spans="2:6" s="116" customFormat="1" ht="15.75" customHeight="1">
      <c r="B16393" s="121" t="s">
        <v>2232</v>
      </c>
      <c r="C16393" s="118" t="s">
        <v>322</v>
      </c>
      <c r="D16393" s="119" t="s">
        <v>1796</v>
      </c>
      <c r="E16393" s="243" t="s">
        <v>1953</v>
      </c>
      <c r="F16393" s="151"/>
    </row>
    <row r="16394" spans="2:6" s="116" customFormat="1" ht="15.75" customHeight="1">
      <c r="B16394" s="121" t="s">
        <v>2232</v>
      </c>
      <c r="C16394" s="118" t="s">
        <v>28</v>
      </c>
      <c r="D16394" s="119" t="s">
        <v>107</v>
      </c>
      <c r="E16394" s="243" t="s">
        <v>1953</v>
      </c>
      <c r="F16394" s="151"/>
    </row>
    <row r="16395" spans="2:6" s="116" customFormat="1" ht="15.75" customHeight="1">
      <c r="B16395" s="121" t="s">
        <v>2232</v>
      </c>
      <c r="C16395" s="118" t="s">
        <v>322</v>
      </c>
      <c r="D16395" s="119" t="s">
        <v>2001</v>
      </c>
      <c r="E16395" s="118" t="s">
        <v>1971</v>
      </c>
      <c r="F16395" s="151"/>
    </row>
    <row r="16396" spans="2:6" s="116" customFormat="1" ht="15.75" customHeight="1">
      <c r="B16396" s="121" t="s">
        <v>2232</v>
      </c>
      <c r="C16396" s="118" t="s">
        <v>2</v>
      </c>
      <c r="D16396" s="119" t="s">
        <v>2112</v>
      </c>
      <c r="E16396" s="118" t="s">
        <v>1971</v>
      </c>
      <c r="F16396" s="151"/>
    </row>
    <row r="16397" spans="2:6" s="116" customFormat="1" ht="15.75" customHeight="1">
      <c r="B16397" s="121" t="s">
        <v>2232</v>
      </c>
      <c r="C16397" s="118" t="s">
        <v>40</v>
      </c>
      <c r="D16397" s="119" t="s">
        <v>180</v>
      </c>
      <c r="E16397" s="118" t="s">
        <v>1971</v>
      </c>
      <c r="F16397" s="151"/>
    </row>
    <row r="16398" spans="2:6" s="116" customFormat="1" ht="15.75" customHeight="1">
      <c r="B16398" s="121" t="s">
        <v>2232</v>
      </c>
      <c r="C16398" s="118" t="s">
        <v>28</v>
      </c>
      <c r="D16398" s="119" t="s">
        <v>107</v>
      </c>
      <c r="E16398" s="118" t="s">
        <v>1971</v>
      </c>
      <c r="F16398" s="151"/>
    </row>
    <row r="16399" spans="2:6" s="116" customFormat="1" ht="15.75" customHeight="1">
      <c r="B16399" s="121" t="s">
        <v>2232</v>
      </c>
      <c r="C16399" s="118" t="s">
        <v>40</v>
      </c>
      <c r="D16399" s="119" t="s">
        <v>180</v>
      </c>
      <c r="E16399" s="118" t="s">
        <v>1971</v>
      </c>
      <c r="F16399" s="151"/>
    </row>
    <row r="16400" spans="2:6" s="116" customFormat="1" ht="27.75" customHeight="1">
      <c r="B16400" s="121" t="s">
        <v>2232</v>
      </c>
      <c r="C16400" s="118" t="s">
        <v>322</v>
      </c>
      <c r="D16400" s="119" t="s">
        <v>2001</v>
      </c>
      <c r="E16400" s="118" t="s">
        <v>1971</v>
      </c>
      <c r="F16400" s="151"/>
    </row>
    <row r="16401" spans="2:6" s="116" customFormat="1" ht="15.75" customHeight="1">
      <c r="B16401" s="121" t="s">
        <v>2232</v>
      </c>
      <c r="C16401" s="118" t="s">
        <v>40</v>
      </c>
      <c r="D16401" s="119" t="s">
        <v>2057</v>
      </c>
      <c r="E16401" s="118" t="s">
        <v>1971</v>
      </c>
      <c r="F16401" s="151"/>
    </row>
    <row r="16402" spans="2:6" s="116" customFormat="1" ht="15.75" customHeight="1">
      <c r="B16402" s="121" t="s">
        <v>2232</v>
      </c>
      <c r="C16402" s="118" t="s">
        <v>40</v>
      </c>
      <c r="D16402" s="119" t="s">
        <v>2057</v>
      </c>
      <c r="E16402" s="118" t="s">
        <v>1971</v>
      </c>
      <c r="F16402" s="151"/>
    </row>
    <row r="16403" spans="2:6" s="116" customFormat="1" ht="15.75" customHeight="1">
      <c r="B16403" s="121" t="s">
        <v>2232</v>
      </c>
      <c r="C16403" s="118" t="s">
        <v>392</v>
      </c>
      <c r="D16403" s="119" t="s">
        <v>1115</v>
      </c>
      <c r="E16403" s="118" t="s">
        <v>1971</v>
      </c>
      <c r="F16403" s="151"/>
    </row>
    <row r="16404" spans="2:6" s="116" customFormat="1" ht="15.75" customHeight="1">
      <c r="B16404" s="121" t="s">
        <v>2232</v>
      </c>
      <c r="C16404" s="118" t="s">
        <v>40</v>
      </c>
      <c r="D16404" s="119" t="s">
        <v>180</v>
      </c>
      <c r="E16404" s="118" t="s">
        <v>1971</v>
      </c>
      <c r="F16404" s="151"/>
    </row>
    <row r="16405" spans="2:6" s="116" customFormat="1" ht="15.75" customHeight="1">
      <c r="B16405" s="121" t="s">
        <v>2232</v>
      </c>
      <c r="C16405" s="118" t="s">
        <v>322</v>
      </c>
      <c r="D16405" s="119" t="s">
        <v>2001</v>
      </c>
      <c r="E16405" s="118" t="s">
        <v>1971</v>
      </c>
      <c r="F16405" s="151"/>
    </row>
    <row r="16406" spans="2:6" s="116" customFormat="1" ht="15.75" customHeight="1">
      <c r="B16406" s="121" t="s">
        <v>2232</v>
      </c>
      <c r="C16406" s="118" t="s">
        <v>40</v>
      </c>
      <c r="D16406" s="119" t="s">
        <v>180</v>
      </c>
      <c r="E16406" s="118" t="s">
        <v>1971</v>
      </c>
      <c r="F16406" s="151"/>
    </row>
    <row r="16407" spans="2:6" s="116" customFormat="1" ht="15.75" customHeight="1">
      <c r="B16407" s="121" t="s">
        <v>2232</v>
      </c>
      <c r="C16407" s="118" t="s">
        <v>322</v>
      </c>
      <c r="D16407" s="119" t="s">
        <v>1893</v>
      </c>
      <c r="E16407" s="118" t="s">
        <v>1971</v>
      </c>
      <c r="F16407" s="151"/>
    </row>
    <row r="16408" spans="2:6" s="116" customFormat="1" ht="15.75" customHeight="1">
      <c r="B16408" s="121" t="s">
        <v>2232</v>
      </c>
      <c r="C16408" s="118" t="s">
        <v>28</v>
      </c>
      <c r="D16408" s="119" t="s">
        <v>549</v>
      </c>
      <c r="E16408" s="118" t="s">
        <v>1971</v>
      </c>
      <c r="F16408" s="151"/>
    </row>
    <row r="16409" spans="2:6" s="116" customFormat="1" ht="15.75" customHeight="1">
      <c r="B16409" s="121" t="s">
        <v>2232</v>
      </c>
      <c r="C16409" s="118" t="s">
        <v>3</v>
      </c>
      <c r="D16409" s="119" t="s">
        <v>2233</v>
      </c>
      <c r="E16409" s="118" t="s">
        <v>1971</v>
      </c>
      <c r="F16409" s="151"/>
    </row>
    <row r="16410" spans="2:6" s="116" customFormat="1" ht="15.75" customHeight="1">
      <c r="B16410" s="121" t="s">
        <v>2232</v>
      </c>
      <c r="C16410" s="118" t="s">
        <v>2</v>
      </c>
      <c r="D16410" s="119" t="s">
        <v>182</v>
      </c>
      <c r="E16410" s="118" t="s">
        <v>1971</v>
      </c>
      <c r="F16410" s="151"/>
    </row>
    <row r="16411" spans="2:6" s="116" customFormat="1" ht="15.75" customHeight="1">
      <c r="B16411" s="121" t="s">
        <v>2232</v>
      </c>
      <c r="C16411" s="118" t="s">
        <v>322</v>
      </c>
      <c r="D16411" s="119" t="s">
        <v>2001</v>
      </c>
      <c r="E16411" s="118" t="s">
        <v>1971</v>
      </c>
      <c r="F16411" s="151"/>
    </row>
    <row r="16412" spans="2:6" s="116" customFormat="1" ht="15.75" customHeight="1">
      <c r="B16412" s="121" t="s">
        <v>2234</v>
      </c>
      <c r="C16412" s="118" t="s">
        <v>184</v>
      </c>
      <c r="D16412" s="119" t="s">
        <v>184</v>
      </c>
      <c r="E16412" s="243" t="s">
        <v>1953</v>
      </c>
      <c r="F16412" s="151"/>
    </row>
    <row r="16413" spans="2:6" s="116" customFormat="1" ht="15.75" customHeight="1">
      <c r="B16413" s="121" t="s">
        <v>2234</v>
      </c>
      <c r="C16413" s="118" t="s">
        <v>40</v>
      </c>
      <c r="D16413" s="119" t="s">
        <v>1236</v>
      </c>
      <c r="E16413" s="243" t="s">
        <v>1953</v>
      </c>
      <c r="F16413" s="151"/>
    </row>
    <row r="16414" spans="2:6" s="116" customFormat="1" ht="15.75" customHeight="1">
      <c r="B16414" s="121" t="s">
        <v>2234</v>
      </c>
      <c r="C16414" s="118" t="s">
        <v>28</v>
      </c>
      <c r="D16414" s="119" t="s">
        <v>2235</v>
      </c>
      <c r="E16414" s="243" t="s">
        <v>1953</v>
      </c>
      <c r="F16414" s="151"/>
    </row>
    <row r="16415" spans="2:6" s="116" customFormat="1" ht="15.75" customHeight="1">
      <c r="B16415" s="121" t="s">
        <v>2234</v>
      </c>
      <c r="C16415" s="118" t="s">
        <v>28</v>
      </c>
      <c r="D16415" s="119" t="s">
        <v>126</v>
      </c>
      <c r="E16415" s="243" t="s">
        <v>1953</v>
      </c>
      <c r="F16415" s="151"/>
    </row>
    <row r="16416" spans="2:6" s="116" customFormat="1" ht="15.75" customHeight="1">
      <c r="B16416" s="121" t="s">
        <v>2234</v>
      </c>
      <c r="C16416" s="118" t="s">
        <v>322</v>
      </c>
      <c r="D16416" s="119" t="s">
        <v>1796</v>
      </c>
      <c r="E16416" s="243" t="s">
        <v>1953</v>
      </c>
      <c r="F16416" s="151"/>
    </row>
    <row r="16417" spans="2:6" s="116" customFormat="1" ht="15.75" customHeight="1">
      <c r="B16417" s="121" t="s">
        <v>2234</v>
      </c>
      <c r="C16417" s="118" t="s">
        <v>1461</v>
      </c>
      <c r="D16417" s="119" t="s">
        <v>1270</v>
      </c>
      <c r="E16417" s="243" t="s">
        <v>1953</v>
      </c>
      <c r="F16417" s="151"/>
    </row>
    <row r="16418" spans="2:6" s="116" customFormat="1" ht="15.75" customHeight="1">
      <c r="B16418" s="121" t="s">
        <v>2234</v>
      </c>
      <c r="C16418" s="118" t="s">
        <v>184</v>
      </c>
      <c r="D16418" s="119" t="s">
        <v>2236</v>
      </c>
      <c r="E16418" s="243" t="s">
        <v>1953</v>
      </c>
      <c r="F16418" s="151"/>
    </row>
    <row r="16419" spans="2:6" s="116" customFormat="1" ht="15.75" customHeight="1">
      <c r="B16419" s="121" t="s">
        <v>2234</v>
      </c>
      <c r="C16419" s="118" t="s">
        <v>184</v>
      </c>
      <c r="D16419" s="119" t="s">
        <v>2545</v>
      </c>
      <c r="E16419" s="243" t="s">
        <v>1953</v>
      </c>
      <c r="F16419" s="151"/>
    </row>
    <row r="16420" spans="2:6" s="116" customFormat="1" ht="15.75" customHeight="1">
      <c r="B16420" s="121" t="s">
        <v>2234</v>
      </c>
      <c r="C16420" s="118" t="s">
        <v>40</v>
      </c>
      <c r="D16420" s="119" t="s">
        <v>1236</v>
      </c>
      <c r="E16420" s="243" t="s">
        <v>1953</v>
      </c>
      <c r="F16420" s="151"/>
    </row>
    <row r="16421" spans="2:6" s="116" customFormat="1" ht="15.75" customHeight="1">
      <c r="B16421" s="121" t="s">
        <v>2234</v>
      </c>
      <c r="C16421" s="118" t="s">
        <v>40</v>
      </c>
      <c r="D16421" s="119" t="s">
        <v>43</v>
      </c>
      <c r="E16421" s="243" t="s">
        <v>1953</v>
      </c>
      <c r="F16421" s="151"/>
    </row>
    <row r="16422" spans="2:6" s="116" customFormat="1" ht="15.75" customHeight="1">
      <c r="B16422" s="121" t="s">
        <v>2234</v>
      </c>
      <c r="C16422" s="118" t="s">
        <v>40</v>
      </c>
      <c r="D16422" s="119" t="s">
        <v>180</v>
      </c>
      <c r="E16422" s="243" t="s">
        <v>1953</v>
      </c>
      <c r="F16422" s="151"/>
    </row>
    <row r="16423" spans="2:6" s="116" customFormat="1" ht="15.75" customHeight="1">
      <c r="B16423" s="121" t="s">
        <v>2234</v>
      </c>
      <c r="C16423" s="118" t="s">
        <v>40</v>
      </c>
      <c r="D16423" s="119" t="s">
        <v>1236</v>
      </c>
      <c r="E16423" s="243" t="s">
        <v>1953</v>
      </c>
      <c r="F16423" s="151"/>
    </row>
    <row r="16424" spans="2:6" s="116" customFormat="1" ht="15.75" customHeight="1">
      <c r="B16424" s="121" t="s">
        <v>2234</v>
      </c>
      <c r="C16424" s="118" t="s">
        <v>40</v>
      </c>
      <c r="D16424" s="119" t="s">
        <v>1236</v>
      </c>
      <c r="E16424" s="243" t="s">
        <v>1953</v>
      </c>
      <c r="F16424" s="151"/>
    </row>
    <row r="16425" spans="2:6" s="116" customFormat="1" ht="15.75" customHeight="1">
      <c r="B16425" s="121" t="s">
        <v>2234</v>
      </c>
      <c r="C16425" s="118" t="s">
        <v>184</v>
      </c>
      <c r="D16425" s="119" t="s">
        <v>184</v>
      </c>
      <c r="E16425" s="243" t="s">
        <v>1953</v>
      </c>
      <c r="F16425" s="151"/>
    </row>
    <row r="16426" spans="2:6" s="116" customFormat="1" ht="15.75" customHeight="1">
      <c r="B16426" s="121" t="s">
        <v>2234</v>
      </c>
      <c r="C16426" s="118" t="s">
        <v>1461</v>
      </c>
      <c r="D16426" s="119" t="s">
        <v>1270</v>
      </c>
      <c r="E16426" s="243" t="s">
        <v>1953</v>
      </c>
      <c r="F16426" s="151"/>
    </row>
    <row r="16427" spans="2:6" s="116" customFormat="1" ht="15.75" customHeight="1">
      <c r="B16427" s="121" t="s">
        <v>2234</v>
      </c>
      <c r="C16427" s="118" t="s">
        <v>28</v>
      </c>
      <c r="D16427" s="119" t="s">
        <v>107</v>
      </c>
      <c r="E16427" s="243" t="s">
        <v>1953</v>
      </c>
      <c r="F16427" s="151"/>
    </row>
    <row r="16428" spans="2:6" s="116" customFormat="1" ht="15.75" customHeight="1">
      <c r="B16428" s="121" t="s">
        <v>2234</v>
      </c>
      <c r="C16428" s="118" t="s">
        <v>392</v>
      </c>
      <c r="D16428" s="119" t="s">
        <v>2063</v>
      </c>
      <c r="E16428" s="243" t="s">
        <v>1953</v>
      </c>
      <c r="F16428" s="151"/>
    </row>
    <row r="16429" spans="2:6" s="116" customFormat="1" ht="15.75" customHeight="1">
      <c r="B16429" s="121" t="s">
        <v>2234</v>
      </c>
      <c r="C16429" s="118" t="s">
        <v>2</v>
      </c>
      <c r="D16429" s="119" t="s">
        <v>182</v>
      </c>
      <c r="E16429" s="243" t="s">
        <v>1953</v>
      </c>
      <c r="F16429" s="151"/>
    </row>
    <row r="16430" spans="2:6" s="116" customFormat="1" ht="15.75" customHeight="1">
      <c r="B16430" s="121" t="s">
        <v>2234</v>
      </c>
      <c r="C16430" s="118" t="s">
        <v>322</v>
      </c>
      <c r="D16430" s="119" t="s">
        <v>1796</v>
      </c>
      <c r="E16430" s="243" t="s">
        <v>1953</v>
      </c>
      <c r="F16430" s="151"/>
    </row>
    <row r="16431" spans="2:6" s="116" customFormat="1" ht="15.75" customHeight="1">
      <c r="B16431" s="121" t="s">
        <v>2234</v>
      </c>
      <c r="C16431" s="118" t="s">
        <v>40</v>
      </c>
      <c r="D16431" s="119" t="s">
        <v>1236</v>
      </c>
      <c r="E16431" s="243" t="s">
        <v>1953</v>
      </c>
      <c r="F16431" s="151"/>
    </row>
    <row r="16432" spans="2:6" s="116" customFormat="1" ht="15.75" customHeight="1">
      <c r="B16432" s="121" t="s">
        <v>2234</v>
      </c>
      <c r="C16432" s="118" t="s">
        <v>2</v>
      </c>
      <c r="D16432" s="119" t="s">
        <v>182</v>
      </c>
      <c r="E16432" s="243" t="s">
        <v>1600</v>
      </c>
      <c r="F16432" s="151"/>
    </row>
    <row r="16433" spans="2:6" s="116" customFormat="1" ht="15.75" customHeight="1">
      <c r="B16433" s="276" t="s">
        <v>2237</v>
      </c>
      <c r="C16433" s="118" t="s">
        <v>184</v>
      </c>
      <c r="D16433" s="119" t="s">
        <v>2201</v>
      </c>
      <c r="E16433" s="243" t="s">
        <v>1971</v>
      </c>
      <c r="F16433" s="151"/>
    </row>
    <row r="16434" spans="2:6" s="116" customFormat="1" ht="15.75" customHeight="1">
      <c r="B16434" s="276" t="s">
        <v>2237</v>
      </c>
      <c r="C16434" s="118" t="s">
        <v>322</v>
      </c>
      <c r="D16434" s="119" t="s">
        <v>1893</v>
      </c>
      <c r="E16434" s="243" t="s">
        <v>1971</v>
      </c>
      <c r="F16434" s="151"/>
    </row>
    <row r="16435" spans="2:6" s="116" customFormat="1" ht="15.75" customHeight="1">
      <c r="B16435" s="276" t="s">
        <v>2237</v>
      </c>
      <c r="C16435" s="118" t="s">
        <v>184</v>
      </c>
      <c r="D16435" s="119" t="s">
        <v>2544</v>
      </c>
      <c r="E16435" s="243" t="s">
        <v>1971</v>
      </c>
      <c r="F16435" s="151"/>
    </row>
    <row r="16436" spans="2:6" s="116" customFormat="1" ht="15.75" customHeight="1">
      <c r="B16436" s="276" t="s">
        <v>2237</v>
      </c>
      <c r="C16436" s="118" t="s">
        <v>1306</v>
      </c>
      <c r="D16436" s="119" t="s">
        <v>1821</v>
      </c>
      <c r="E16436" s="243" t="s">
        <v>1971</v>
      </c>
      <c r="F16436" s="151"/>
    </row>
    <row r="16437" spans="2:6" s="116" customFormat="1" ht="15.75" customHeight="1">
      <c r="B16437" s="276" t="s">
        <v>2237</v>
      </c>
      <c r="C16437" s="118" t="s">
        <v>184</v>
      </c>
      <c r="D16437" s="119" t="s">
        <v>2201</v>
      </c>
      <c r="E16437" s="243" t="s">
        <v>1971</v>
      </c>
      <c r="F16437" s="151"/>
    </row>
    <row r="16438" spans="2:6" s="116" customFormat="1" ht="15.75" customHeight="1">
      <c r="B16438" s="276" t="s">
        <v>2237</v>
      </c>
      <c r="C16438" s="118" t="s">
        <v>40</v>
      </c>
      <c r="D16438" s="119" t="s">
        <v>180</v>
      </c>
      <c r="E16438" s="243" t="s">
        <v>1971</v>
      </c>
      <c r="F16438" s="151"/>
    </row>
    <row r="16439" spans="2:6" s="116" customFormat="1" ht="15.75" customHeight="1">
      <c r="B16439" s="276" t="s">
        <v>2237</v>
      </c>
      <c r="C16439" s="118" t="s">
        <v>40</v>
      </c>
      <c r="D16439" s="119" t="s">
        <v>2057</v>
      </c>
      <c r="E16439" s="243" t="s">
        <v>1971</v>
      </c>
      <c r="F16439" s="151"/>
    </row>
    <row r="16440" spans="2:6" s="116" customFormat="1" ht="15.75" customHeight="1">
      <c r="B16440" s="276" t="s">
        <v>2237</v>
      </c>
      <c r="C16440" s="118" t="s">
        <v>40</v>
      </c>
      <c r="D16440" s="119" t="s">
        <v>180</v>
      </c>
      <c r="E16440" s="243" t="s">
        <v>1971</v>
      </c>
      <c r="F16440" s="151"/>
    </row>
    <row r="16441" spans="2:6" s="116" customFormat="1" ht="15.75" customHeight="1">
      <c r="B16441" s="276" t="s">
        <v>2237</v>
      </c>
      <c r="C16441" s="118" t="s">
        <v>392</v>
      </c>
      <c r="D16441" s="119" t="s">
        <v>1115</v>
      </c>
      <c r="E16441" s="243" t="s">
        <v>1971</v>
      </c>
      <c r="F16441" s="151"/>
    </row>
    <row r="16442" spans="2:6" s="116" customFormat="1" ht="15.75" customHeight="1">
      <c r="B16442" s="276" t="s">
        <v>2237</v>
      </c>
      <c r="C16442" s="118" t="s">
        <v>28</v>
      </c>
      <c r="D16442" s="119" t="s">
        <v>114</v>
      </c>
      <c r="E16442" s="243" t="s">
        <v>1971</v>
      </c>
      <c r="F16442" s="151"/>
    </row>
    <row r="16443" spans="2:6" s="116" customFormat="1" ht="15.75" customHeight="1">
      <c r="B16443" s="276" t="s">
        <v>2237</v>
      </c>
      <c r="C16443" s="118" t="s">
        <v>2</v>
      </c>
      <c r="D16443" s="119" t="s">
        <v>182</v>
      </c>
      <c r="E16443" s="243" t="s">
        <v>1971</v>
      </c>
      <c r="F16443" s="151"/>
    </row>
    <row r="16444" spans="2:6" s="116" customFormat="1" ht="15.75" customHeight="1">
      <c r="B16444" s="276" t="s">
        <v>2237</v>
      </c>
      <c r="C16444" s="118" t="s">
        <v>2</v>
      </c>
      <c r="D16444" s="119" t="s">
        <v>105</v>
      </c>
      <c r="E16444" s="243" t="s">
        <v>1971</v>
      </c>
      <c r="F16444" s="151"/>
    </row>
    <row r="16445" spans="2:6" s="116" customFormat="1" ht="15.75" customHeight="1">
      <c r="B16445" s="276" t="s">
        <v>2237</v>
      </c>
      <c r="C16445" s="118" t="s">
        <v>322</v>
      </c>
      <c r="D16445" s="119" t="s">
        <v>2001</v>
      </c>
      <c r="E16445" s="243" t="s">
        <v>1971</v>
      </c>
      <c r="F16445" s="151"/>
    </row>
    <row r="16446" spans="2:6" s="116" customFormat="1" ht="15.75" customHeight="1">
      <c r="B16446" s="121" t="s">
        <v>2234</v>
      </c>
      <c r="C16446" s="118" t="s">
        <v>40</v>
      </c>
      <c r="D16446" s="119" t="s">
        <v>180</v>
      </c>
      <c r="E16446" s="243" t="s">
        <v>1971</v>
      </c>
      <c r="F16446" s="151"/>
    </row>
    <row r="16447" spans="2:6" s="116" customFormat="1" ht="15.75" customHeight="1">
      <c r="B16447" s="121" t="s">
        <v>2234</v>
      </c>
      <c r="C16447" s="118" t="s">
        <v>40</v>
      </c>
      <c r="D16447" s="119" t="s">
        <v>178</v>
      </c>
      <c r="E16447" s="243" t="s">
        <v>1971</v>
      </c>
      <c r="F16447" s="151"/>
    </row>
    <row r="16448" spans="2:6" s="116" customFormat="1" ht="15.75" customHeight="1">
      <c r="B16448" s="121" t="s">
        <v>2234</v>
      </c>
      <c r="C16448" s="118" t="s">
        <v>28</v>
      </c>
      <c r="D16448" s="119" t="s">
        <v>114</v>
      </c>
      <c r="E16448" s="243" t="s">
        <v>1971</v>
      </c>
      <c r="F16448" s="151"/>
    </row>
    <row r="16449" spans="2:6" s="116" customFormat="1" ht="15.75" customHeight="1">
      <c r="B16449" s="276" t="s">
        <v>2238</v>
      </c>
      <c r="C16449" s="118" t="s">
        <v>392</v>
      </c>
      <c r="D16449" s="119" t="s">
        <v>1115</v>
      </c>
      <c r="E16449" s="243" t="s">
        <v>1971</v>
      </c>
      <c r="F16449" s="151"/>
    </row>
    <row r="16450" spans="2:6" s="116" customFormat="1" ht="15.75" customHeight="1">
      <c r="B16450" s="276" t="s">
        <v>2238</v>
      </c>
      <c r="C16450" s="118" t="s">
        <v>40</v>
      </c>
      <c r="D16450" s="119" t="s">
        <v>180</v>
      </c>
      <c r="E16450" s="243" t="s">
        <v>1971</v>
      </c>
      <c r="F16450" s="151"/>
    </row>
    <row r="16451" spans="2:6" s="116" customFormat="1" ht="15.75" customHeight="1">
      <c r="B16451" s="276" t="s">
        <v>2238</v>
      </c>
      <c r="C16451" s="118" t="s">
        <v>2</v>
      </c>
      <c r="D16451" s="119" t="s">
        <v>182</v>
      </c>
      <c r="E16451" s="243" t="s">
        <v>1971</v>
      </c>
      <c r="F16451" s="151"/>
    </row>
    <row r="16452" spans="2:6" s="116" customFormat="1" ht="15.75" customHeight="1">
      <c r="B16452" s="276" t="s">
        <v>2238</v>
      </c>
      <c r="C16452" s="118" t="s">
        <v>2</v>
      </c>
      <c r="D16452" s="119" t="s">
        <v>182</v>
      </c>
      <c r="E16452" s="243" t="s">
        <v>1971</v>
      </c>
      <c r="F16452" s="151"/>
    </row>
    <row r="16453" spans="2:6" s="116" customFormat="1" ht="15.75" customHeight="1">
      <c r="B16453" s="276" t="s">
        <v>2238</v>
      </c>
      <c r="C16453" s="118" t="s">
        <v>322</v>
      </c>
      <c r="D16453" s="119" t="s">
        <v>2001</v>
      </c>
      <c r="E16453" s="243" t="s">
        <v>1971</v>
      </c>
      <c r="F16453" s="151"/>
    </row>
    <row r="16454" spans="2:6" s="116" customFormat="1" ht="15.75" customHeight="1">
      <c r="B16454" s="276" t="s">
        <v>2238</v>
      </c>
      <c r="C16454" s="118" t="s">
        <v>2</v>
      </c>
      <c r="D16454" s="119" t="s">
        <v>182</v>
      </c>
      <c r="E16454" s="243" t="s">
        <v>1971</v>
      </c>
      <c r="F16454" s="151"/>
    </row>
    <row r="16455" spans="2:6" s="116" customFormat="1" ht="15.75" customHeight="1">
      <c r="B16455" s="276" t="s">
        <v>2238</v>
      </c>
      <c r="C16455" s="118" t="s">
        <v>322</v>
      </c>
      <c r="D16455" s="119" t="s">
        <v>2001</v>
      </c>
      <c r="E16455" s="243" t="s">
        <v>1971</v>
      </c>
      <c r="F16455" s="151"/>
    </row>
    <row r="16456" spans="2:6" s="116" customFormat="1" ht="15.75" customHeight="1">
      <c r="B16456" s="276" t="s">
        <v>2238</v>
      </c>
      <c r="C16456" s="118" t="s">
        <v>184</v>
      </c>
      <c r="D16456" s="119" t="s">
        <v>2546</v>
      </c>
      <c r="E16456" s="243" t="s">
        <v>1971</v>
      </c>
      <c r="F16456" s="151"/>
    </row>
    <row r="16457" spans="2:6" s="116" customFormat="1" ht="15.75" customHeight="1">
      <c r="B16457" s="276" t="s">
        <v>2238</v>
      </c>
      <c r="C16457" s="118" t="s">
        <v>28</v>
      </c>
      <c r="D16457" s="119" t="s">
        <v>114</v>
      </c>
      <c r="E16457" s="243" t="s">
        <v>1971</v>
      </c>
      <c r="F16457" s="151"/>
    </row>
    <row r="16458" spans="2:6" s="116" customFormat="1" ht="15.75" customHeight="1">
      <c r="B16458" s="276" t="s">
        <v>2238</v>
      </c>
      <c r="C16458" s="118" t="s">
        <v>40</v>
      </c>
      <c r="D16458" s="119" t="s">
        <v>178</v>
      </c>
      <c r="E16458" s="243" t="s">
        <v>1971</v>
      </c>
      <c r="F16458" s="151"/>
    </row>
    <row r="16459" spans="2:6" s="116" customFormat="1" ht="15.75" customHeight="1">
      <c r="B16459" s="276" t="s">
        <v>2238</v>
      </c>
      <c r="C16459" s="118" t="s">
        <v>40</v>
      </c>
      <c r="D16459" s="119" t="s">
        <v>2057</v>
      </c>
      <c r="E16459" s="243" t="s">
        <v>1971</v>
      </c>
      <c r="F16459" s="151"/>
    </row>
    <row r="16460" spans="2:6" s="116" customFormat="1" ht="15.75" customHeight="1">
      <c r="B16460" s="276" t="s">
        <v>2238</v>
      </c>
      <c r="C16460" s="118" t="s">
        <v>40</v>
      </c>
      <c r="D16460" s="119" t="s">
        <v>2057</v>
      </c>
      <c r="E16460" s="243" t="s">
        <v>1971</v>
      </c>
      <c r="F16460" s="151"/>
    </row>
    <row r="16461" spans="2:6" s="116" customFormat="1" ht="15.75" customHeight="1">
      <c r="B16461" s="276" t="s">
        <v>2238</v>
      </c>
      <c r="C16461" s="118" t="s">
        <v>40</v>
      </c>
      <c r="D16461" s="119" t="s">
        <v>178</v>
      </c>
      <c r="E16461" s="243" t="s">
        <v>1971</v>
      </c>
      <c r="F16461" s="151"/>
    </row>
    <row r="16462" spans="2:6" s="116" customFormat="1" ht="15.75" customHeight="1">
      <c r="B16462" s="276" t="s">
        <v>2238</v>
      </c>
      <c r="C16462" s="118" t="s">
        <v>956</v>
      </c>
      <c r="D16462" s="119" t="s">
        <v>2069</v>
      </c>
      <c r="E16462" s="243" t="s">
        <v>1971</v>
      </c>
      <c r="F16462" s="151"/>
    </row>
    <row r="16463" spans="2:6" s="116" customFormat="1" ht="15.75" customHeight="1">
      <c r="B16463" s="276" t="s">
        <v>2238</v>
      </c>
      <c r="C16463" s="118" t="s">
        <v>322</v>
      </c>
      <c r="D16463" s="119" t="s">
        <v>1796</v>
      </c>
      <c r="E16463" s="243" t="s">
        <v>1953</v>
      </c>
      <c r="F16463" s="151"/>
    </row>
    <row r="16464" spans="2:6" s="116" customFormat="1" ht="15.75" customHeight="1">
      <c r="B16464" s="276" t="s">
        <v>2238</v>
      </c>
      <c r="C16464" s="118" t="s">
        <v>40</v>
      </c>
      <c r="D16464" s="119" t="s">
        <v>1236</v>
      </c>
      <c r="E16464" s="243" t="s">
        <v>1953</v>
      </c>
      <c r="F16464" s="151"/>
    </row>
    <row r="16465" spans="2:6" s="116" customFormat="1" ht="15.75" customHeight="1">
      <c r="B16465" s="276" t="s">
        <v>2238</v>
      </c>
      <c r="C16465" s="118" t="s">
        <v>40</v>
      </c>
      <c r="D16465" s="119" t="s">
        <v>1236</v>
      </c>
      <c r="E16465" s="243" t="s">
        <v>1953</v>
      </c>
      <c r="F16465" s="151"/>
    </row>
    <row r="16466" spans="2:6" s="116" customFormat="1" ht="15.75" customHeight="1">
      <c r="B16466" s="276" t="s">
        <v>2238</v>
      </c>
      <c r="C16466" s="118" t="s">
        <v>40</v>
      </c>
      <c r="D16466" s="119" t="s">
        <v>1236</v>
      </c>
      <c r="E16466" s="243" t="s">
        <v>1953</v>
      </c>
      <c r="F16466" s="151"/>
    </row>
    <row r="16467" spans="2:6" s="116" customFormat="1" ht="15.75" customHeight="1">
      <c r="B16467" s="276" t="s">
        <v>2238</v>
      </c>
      <c r="C16467" s="118" t="s">
        <v>28</v>
      </c>
      <c r="D16467" s="119" t="s">
        <v>107</v>
      </c>
      <c r="E16467" s="243" t="s">
        <v>1953</v>
      </c>
      <c r="F16467" s="151"/>
    </row>
    <row r="16468" spans="2:6" s="116" customFormat="1" ht="15.75" customHeight="1">
      <c r="B16468" s="276" t="s">
        <v>2238</v>
      </c>
      <c r="C16468" s="118" t="s">
        <v>28</v>
      </c>
      <c r="D16468" s="119" t="s">
        <v>107</v>
      </c>
      <c r="E16468" s="243" t="s">
        <v>1953</v>
      </c>
      <c r="F16468" s="151"/>
    </row>
    <row r="16469" spans="2:6" s="116" customFormat="1" ht="15.75" customHeight="1">
      <c r="B16469" s="276" t="s">
        <v>2238</v>
      </c>
      <c r="C16469" s="118" t="s">
        <v>40</v>
      </c>
      <c r="D16469" s="119" t="s">
        <v>1921</v>
      </c>
      <c r="E16469" s="243" t="s">
        <v>1953</v>
      </c>
      <c r="F16469" s="151"/>
    </row>
    <row r="16470" spans="2:6" s="116" customFormat="1" ht="15.75" customHeight="1">
      <c r="B16470" s="276" t="s">
        <v>2238</v>
      </c>
      <c r="C16470" s="118" t="s">
        <v>40</v>
      </c>
      <c r="D16470" s="119" t="s">
        <v>945</v>
      </c>
      <c r="E16470" s="243" t="s">
        <v>1953</v>
      </c>
      <c r="F16470" s="151"/>
    </row>
    <row r="16471" spans="2:6" s="116" customFormat="1" ht="15.75" customHeight="1">
      <c r="B16471" s="276" t="s">
        <v>2238</v>
      </c>
      <c r="C16471" s="118" t="s">
        <v>28</v>
      </c>
      <c r="D16471" s="119" t="s">
        <v>1287</v>
      </c>
      <c r="E16471" s="243" t="s">
        <v>1953</v>
      </c>
      <c r="F16471" s="151"/>
    </row>
    <row r="16472" spans="2:6" s="116" customFormat="1" ht="15.75" customHeight="1">
      <c r="B16472" s="276" t="s">
        <v>2238</v>
      </c>
      <c r="C16472" s="118" t="s">
        <v>184</v>
      </c>
      <c r="D16472" s="119" t="s">
        <v>184</v>
      </c>
      <c r="E16472" s="243" t="s">
        <v>1953</v>
      </c>
      <c r="F16472" s="151"/>
    </row>
    <row r="16473" spans="2:6" s="116" customFormat="1" ht="15.75" customHeight="1">
      <c r="B16473" s="276" t="s">
        <v>2238</v>
      </c>
      <c r="C16473" s="118" t="s">
        <v>28</v>
      </c>
      <c r="D16473" s="119" t="s">
        <v>107</v>
      </c>
      <c r="E16473" s="243" t="s">
        <v>1953</v>
      </c>
      <c r="F16473" s="151"/>
    </row>
    <row r="16474" spans="2:6" s="116" customFormat="1" ht="15.75" customHeight="1">
      <c r="B16474" s="276" t="s">
        <v>2238</v>
      </c>
      <c r="C16474" s="118" t="s">
        <v>28</v>
      </c>
      <c r="D16474" s="119" t="s">
        <v>107</v>
      </c>
      <c r="E16474" s="243" t="s">
        <v>1953</v>
      </c>
      <c r="F16474" s="151"/>
    </row>
    <row r="16475" spans="2:6" s="116" customFormat="1" ht="15.75" customHeight="1">
      <c r="B16475" s="276" t="s">
        <v>2238</v>
      </c>
      <c r="C16475" s="118" t="s">
        <v>40</v>
      </c>
      <c r="D16475" s="119" t="s">
        <v>1236</v>
      </c>
      <c r="E16475" s="243" t="s">
        <v>1953</v>
      </c>
      <c r="F16475" s="151"/>
    </row>
    <row r="16476" spans="2:6" s="116" customFormat="1" ht="15.75" customHeight="1">
      <c r="B16476" s="276" t="s">
        <v>2238</v>
      </c>
      <c r="C16476" s="118" t="s">
        <v>40</v>
      </c>
      <c r="D16476" s="119" t="s">
        <v>1521</v>
      </c>
      <c r="E16476" s="243" t="s">
        <v>1953</v>
      </c>
      <c r="F16476" s="151"/>
    </row>
    <row r="16477" spans="2:6" s="116" customFormat="1" ht="15.75" customHeight="1">
      <c r="B16477" s="276" t="s">
        <v>2238</v>
      </c>
      <c r="C16477" s="118" t="s">
        <v>40</v>
      </c>
      <c r="D16477" s="119" t="s">
        <v>1236</v>
      </c>
      <c r="E16477" s="243" t="s">
        <v>1953</v>
      </c>
      <c r="F16477" s="151"/>
    </row>
    <row r="16478" spans="2:6" s="116" customFormat="1" ht="15.75" customHeight="1">
      <c r="B16478" s="276" t="s">
        <v>2238</v>
      </c>
      <c r="C16478" s="118" t="s">
        <v>184</v>
      </c>
      <c r="D16478" s="119" t="s">
        <v>184</v>
      </c>
      <c r="E16478" s="243" t="s">
        <v>1953</v>
      </c>
      <c r="F16478" s="151"/>
    </row>
    <row r="16479" spans="2:6" s="116" customFormat="1" ht="15.75" customHeight="1">
      <c r="B16479" s="276" t="s">
        <v>2238</v>
      </c>
      <c r="C16479" s="118" t="s">
        <v>2</v>
      </c>
      <c r="D16479" s="119" t="s">
        <v>182</v>
      </c>
      <c r="E16479" s="243" t="s">
        <v>1953</v>
      </c>
      <c r="F16479" s="151"/>
    </row>
    <row r="16480" spans="2:6" s="116" customFormat="1" ht="15.75" customHeight="1">
      <c r="B16480" s="276" t="s">
        <v>2238</v>
      </c>
      <c r="C16480" s="118" t="s">
        <v>2</v>
      </c>
      <c r="D16480" s="119" t="s">
        <v>2112</v>
      </c>
      <c r="E16480" s="243" t="s">
        <v>1971</v>
      </c>
      <c r="F16480" s="151"/>
    </row>
    <row r="16481" spans="2:6" s="116" customFormat="1" ht="15.75" customHeight="1">
      <c r="B16481" s="276" t="s">
        <v>2238</v>
      </c>
      <c r="C16481" s="118" t="s">
        <v>40</v>
      </c>
      <c r="D16481" s="119" t="s">
        <v>178</v>
      </c>
      <c r="E16481" s="243" t="s">
        <v>1971</v>
      </c>
      <c r="F16481" s="151"/>
    </row>
    <row r="16482" spans="2:6" s="116" customFormat="1" ht="15.75" customHeight="1">
      <c r="B16482" s="276" t="s">
        <v>2238</v>
      </c>
      <c r="C16482" s="118" t="s">
        <v>40</v>
      </c>
      <c r="D16482" s="119" t="s">
        <v>2057</v>
      </c>
      <c r="E16482" s="243" t="s">
        <v>1971</v>
      </c>
      <c r="F16482" s="151"/>
    </row>
    <row r="16483" spans="2:6" s="116" customFormat="1" ht="15.75" customHeight="1">
      <c r="B16483" s="121" t="s">
        <v>2239</v>
      </c>
      <c r="C16483" s="118" t="s">
        <v>2</v>
      </c>
      <c r="D16483" s="119" t="s">
        <v>182</v>
      </c>
      <c r="E16483" s="243" t="s">
        <v>1600</v>
      </c>
      <c r="F16483" s="151"/>
    </row>
    <row r="16484" spans="2:6" s="116" customFormat="1" ht="15.75" customHeight="1">
      <c r="B16484" s="121" t="s">
        <v>2239</v>
      </c>
      <c r="C16484" s="118" t="s">
        <v>2</v>
      </c>
      <c r="D16484" s="119" t="s">
        <v>182</v>
      </c>
      <c r="E16484" s="243" t="s">
        <v>1600</v>
      </c>
      <c r="F16484" s="151"/>
    </row>
    <row r="16485" spans="2:6" s="116" customFormat="1" ht="15.75" customHeight="1">
      <c r="B16485" s="121" t="s">
        <v>2239</v>
      </c>
      <c r="C16485" s="118" t="s">
        <v>322</v>
      </c>
      <c r="D16485" s="119" t="s">
        <v>1796</v>
      </c>
      <c r="E16485" s="243" t="s">
        <v>1953</v>
      </c>
      <c r="F16485" s="151"/>
    </row>
    <row r="16486" spans="2:6" s="116" customFormat="1" ht="15.75" customHeight="1">
      <c r="B16486" s="121" t="s">
        <v>2239</v>
      </c>
      <c r="C16486" s="118" t="s">
        <v>322</v>
      </c>
      <c r="D16486" s="119" t="s">
        <v>1796</v>
      </c>
      <c r="E16486" s="243" t="s">
        <v>1953</v>
      </c>
      <c r="F16486" s="151"/>
    </row>
    <row r="16487" spans="2:6" s="116" customFormat="1" ht="15.75" customHeight="1">
      <c r="B16487" s="121" t="s">
        <v>2239</v>
      </c>
      <c r="C16487" s="118" t="s">
        <v>40</v>
      </c>
      <c r="D16487" s="119" t="s">
        <v>43</v>
      </c>
      <c r="E16487" s="243" t="s">
        <v>1953</v>
      </c>
      <c r="F16487" s="151"/>
    </row>
    <row r="16488" spans="2:6" s="116" customFormat="1" ht="15.75" customHeight="1">
      <c r="B16488" s="121" t="s">
        <v>2239</v>
      </c>
      <c r="C16488" s="118" t="s">
        <v>184</v>
      </c>
      <c r="D16488" s="119" t="s">
        <v>2545</v>
      </c>
      <c r="E16488" s="243" t="s">
        <v>1953</v>
      </c>
      <c r="F16488" s="151"/>
    </row>
    <row r="16489" spans="2:6" s="116" customFormat="1" ht="15.75" customHeight="1">
      <c r="B16489" s="121" t="s">
        <v>2239</v>
      </c>
      <c r="C16489" s="118" t="s">
        <v>322</v>
      </c>
      <c r="D16489" s="119" t="s">
        <v>1796</v>
      </c>
      <c r="E16489" s="243" t="s">
        <v>1953</v>
      </c>
      <c r="F16489" s="151"/>
    </row>
    <row r="16490" spans="2:6" s="116" customFormat="1" ht="15.75" customHeight="1">
      <c r="B16490" s="121" t="s">
        <v>2239</v>
      </c>
      <c r="C16490" s="118" t="s">
        <v>40</v>
      </c>
      <c r="D16490" s="119" t="s">
        <v>43</v>
      </c>
      <c r="E16490" s="243" t="s">
        <v>1953</v>
      </c>
      <c r="F16490" s="151"/>
    </row>
    <row r="16491" spans="2:6" s="116" customFormat="1" ht="15.75" customHeight="1">
      <c r="B16491" s="121" t="s">
        <v>2239</v>
      </c>
      <c r="C16491" s="118" t="s">
        <v>40</v>
      </c>
      <c r="D16491" s="119" t="s">
        <v>1521</v>
      </c>
      <c r="E16491" s="243" t="s">
        <v>1953</v>
      </c>
      <c r="F16491" s="151"/>
    </row>
    <row r="16492" spans="2:6" s="116" customFormat="1" ht="15.75" customHeight="1">
      <c r="B16492" s="121" t="s">
        <v>2239</v>
      </c>
      <c r="C16492" s="118" t="s">
        <v>40</v>
      </c>
      <c r="D16492" s="119" t="s">
        <v>1921</v>
      </c>
      <c r="E16492" s="243" t="s">
        <v>1953</v>
      </c>
      <c r="F16492" s="151"/>
    </row>
    <row r="16493" spans="2:6" s="116" customFormat="1" ht="15.75" customHeight="1">
      <c r="B16493" s="121" t="s">
        <v>2239</v>
      </c>
      <c r="C16493" s="118" t="s">
        <v>322</v>
      </c>
      <c r="D16493" s="119" t="s">
        <v>1796</v>
      </c>
      <c r="E16493" s="243" t="s">
        <v>1953</v>
      </c>
      <c r="F16493" s="151"/>
    </row>
    <row r="16494" spans="2:6" s="116" customFormat="1" ht="15.75" customHeight="1">
      <c r="B16494" s="121" t="s">
        <v>2239</v>
      </c>
      <c r="C16494" s="118" t="s">
        <v>322</v>
      </c>
      <c r="D16494" s="119" t="s">
        <v>1796</v>
      </c>
      <c r="E16494" s="243" t="s">
        <v>1953</v>
      </c>
      <c r="F16494" s="151"/>
    </row>
    <row r="16495" spans="2:6" s="116" customFormat="1" ht="15.75" customHeight="1">
      <c r="B16495" s="121" t="s">
        <v>2239</v>
      </c>
      <c r="C16495" s="118" t="s">
        <v>40</v>
      </c>
      <c r="D16495" s="119" t="s">
        <v>1236</v>
      </c>
      <c r="E16495" s="243" t="s">
        <v>1953</v>
      </c>
      <c r="F16495" s="151"/>
    </row>
    <row r="16496" spans="2:6" s="116" customFormat="1" ht="15.75" customHeight="1">
      <c r="B16496" s="121" t="s">
        <v>2239</v>
      </c>
      <c r="C16496" s="118" t="s">
        <v>40</v>
      </c>
      <c r="D16496" s="119" t="s">
        <v>1236</v>
      </c>
      <c r="E16496" s="243" t="s">
        <v>1953</v>
      </c>
      <c r="F16496" s="151"/>
    </row>
    <row r="16497" spans="2:6" s="116" customFormat="1" ht="15.75" customHeight="1">
      <c r="B16497" s="121" t="s">
        <v>2239</v>
      </c>
      <c r="C16497" s="118" t="s">
        <v>40</v>
      </c>
      <c r="D16497" s="119" t="s">
        <v>1236</v>
      </c>
      <c r="E16497" s="243" t="s">
        <v>1953</v>
      </c>
      <c r="F16497" s="151"/>
    </row>
    <row r="16498" spans="2:6" s="116" customFormat="1" ht="15.75" customHeight="1">
      <c r="B16498" s="121" t="s">
        <v>2239</v>
      </c>
      <c r="C16498" s="118" t="s">
        <v>40</v>
      </c>
      <c r="D16498" s="119" t="s">
        <v>1521</v>
      </c>
      <c r="E16498" s="243" t="s">
        <v>1953</v>
      </c>
      <c r="F16498" s="151"/>
    </row>
    <row r="16499" spans="2:6" s="116" customFormat="1" ht="15.75" customHeight="1">
      <c r="B16499" s="121" t="s">
        <v>2239</v>
      </c>
      <c r="C16499" s="118" t="s">
        <v>322</v>
      </c>
      <c r="D16499" s="119" t="s">
        <v>1796</v>
      </c>
      <c r="E16499" s="243" t="s">
        <v>1953</v>
      </c>
      <c r="F16499" s="151"/>
    </row>
    <row r="16500" spans="2:6" s="116" customFormat="1" ht="15.75" customHeight="1">
      <c r="B16500" s="121" t="s">
        <v>2239</v>
      </c>
      <c r="C16500" s="118" t="s">
        <v>322</v>
      </c>
      <c r="D16500" s="119" t="s">
        <v>1796</v>
      </c>
      <c r="E16500" s="243" t="s">
        <v>1953</v>
      </c>
      <c r="F16500" s="151"/>
    </row>
    <row r="16501" spans="2:6" s="116" customFormat="1" ht="15.75" customHeight="1">
      <c r="B16501" s="276" t="s">
        <v>2240</v>
      </c>
      <c r="C16501" s="118" t="s">
        <v>392</v>
      </c>
      <c r="D16501" s="119" t="s">
        <v>1115</v>
      </c>
      <c r="E16501" s="243" t="s">
        <v>1971</v>
      </c>
      <c r="F16501" s="151"/>
    </row>
    <row r="16502" spans="2:6" s="116" customFormat="1" ht="15.75" customHeight="1">
      <c r="B16502" s="276" t="s">
        <v>2240</v>
      </c>
      <c r="C16502" s="118" t="s">
        <v>40</v>
      </c>
      <c r="D16502" s="119" t="s">
        <v>180</v>
      </c>
      <c r="E16502" s="243" t="s">
        <v>1971</v>
      </c>
      <c r="F16502" s="151"/>
    </row>
    <row r="16503" spans="2:6" s="116" customFormat="1" ht="15.75" customHeight="1">
      <c r="B16503" s="276" t="s">
        <v>2240</v>
      </c>
      <c r="C16503" s="118" t="s">
        <v>40</v>
      </c>
      <c r="D16503" s="119" t="s">
        <v>180</v>
      </c>
      <c r="E16503" s="243" t="s">
        <v>1971</v>
      </c>
      <c r="F16503" s="151"/>
    </row>
    <row r="16504" spans="2:6" s="116" customFormat="1" ht="15.75" customHeight="1">
      <c r="B16504" s="276" t="s">
        <v>2240</v>
      </c>
      <c r="C16504" s="118" t="s">
        <v>40</v>
      </c>
      <c r="D16504" s="119" t="s">
        <v>178</v>
      </c>
      <c r="E16504" s="243" t="s">
        <v>1971</v>
      </c>
      <c r="F16504" s="151"/>
    </row>
    <row r="16505" spans="2:6" s="116" customFormat="1" ht="15.75" customHeight="1">
      <c r="B16505" s="276" t="s">
        <v>2240</v>
      </c>
      <c r="C16505" s="118" t="s">
        <v>40</v>
      </c>
      <c r="D16505" s="119" t="s">
        <v>180</v>
      </c>
      <c r="E16505" s="243" t="s">
        <v>1971</v>
      </c>
      <c r="F16505" s="151"/>
    </row>
    <row r="16506" spans="2:6" s="116" customFormat="1" ht="15.75" customHeight="1">
      <c r="B16506" s="276" t="s">
        <v>2240</v>
      </c>
      <c r="C16506" s="118" t="s">
        <v>40</v>
      </c>
      <c r="D16506" s="119" t="s">
        <v>180</v>
      </c>
      <c r="E16506" s="243" t="s">
        <v>1971</v>
      </c>
      <c r="F16506" s="151"/>
    </row>
    <row r="16507" spans="2:6" s="116" customFormat="1" ht="15.75" customHeight="1">
      <c r="B16507" s="276" t="s">
        <v>2240</v>
      </c>
      <c r="C16507" s="118" t="s">
        <v>956</v>
      </c>
      <c r="D16507" s="119" t="s">
        <v>1821</v>
      </c>
      <c r="E16507" s="243" t="s">
        <v>1971</v>
      </c>
      <c r="F16507" s="151"/>
    </row>
    <row r="16508" spans="2:6" s="116" customFormat="1" ht="15.75" customHeight="1">
      <c r="B16508" s="276" t="s">
        <v>2240</v>
      </c>
      <c r="C16508" s="118" t="s">
        <v>184</v>
      </c>
      <c r="D16508" s="119" t="s">
        <v>2554</v>
      </c>
      <c r="E16508" s="243" t="s">
        <v>1971</v>
      </c>
      <c r="F16508" s="151"/>
    </row>
    <row r="16509" spans="2:6" s="116" customFormat="1" ht="15.75" customHeight="1">
      <c r="B16509" s="276" t="s">
        <v>2240</v>
      </c>
      <c r="C16509" s="118" t="s">
        <v>40</v>
      </c>
      <c r="D16509" s="119" t="s">
        <v>180</v>
      </c>
      <c r="E16509" s="243" t="s">
        <v>1971</v>
      </c>
      <c r="F16509" s="151"/>
    </row>
    <row r="16510" spans="2:6" s="116" customFormat="1" ht="15.75" customHeight="1">
      <c r="B16510" s="276" t="s">
        <v>2240</v>
      </c>
      <c r="C16510" s="118" t="s">
        <v>184</v>
      </c>
      <c r="D16510" s="119" t="s">
        <v>2544</v>
      </c>
      <c r="E16510" s="243" t="s">
        <v>1971</v>
      </c>
      <c r="F16510" s="151"/>
    </row>
    <row r="16511" spans="2:6" s="116" customFormat="1" ht="15.75" customHeight="1">
      <c r="B16511" s="276" t="s">
        <v>2240</v>
      </c>
      <c r="C16511" s="118" t="s">
        <v>2</v>
      </c>
      <c r="D16511" s="119" t="s">
        <v>105</v>
      </c>
      <c r="E16511" s="243" t="s">
        <v>1971</v>
      </c>
      <c r="F16511" s="151"/>
    </row>
    <row r="16512" spans="2:6" s="116" customFormat="1" ht="15.75" customHeight="1">
      <c r="B16512" s="276" t="s">
        <v>2240</v>
      </c>
      <c r="C16512" s="118" t="s">
        <v>66</v>
      </c>
      <c r="D16512" s="119" t="s">
        <v>2144</v>
      </c>
      <c r="E16512" s="243" t="s">
        <v>1971</v>
      </c>
      <c r="F16512" s="151"/>
    </row>
    <row r="16513" spans="2:6" s="116" customFormat="1" ht="15.75" customHeight="1">
      <c r="B16513" s="276" t="s">
        <v>2240</v>
      </c>
      <c r="C16513" s="118" t="s">
        <v>322</v>
      </c>
      <c r="D16513" s="119" t="s">
        <v>2001</v>
      </c>
      <c r="E16513" s="243" t="s">
        <v>1971</v>
      </c>
      <c r="F16513" s="151"/>
    </row>
    <row r="16514" spans="2:6" s="116" customFormat="1" ht="15.75" customHeight="1">
      <c r="B16514" s="276" t="s">
        <v>2240</v>
      </c>
      <c r="C16514" s="118" t="s">
        <v>2</v>
      </c>
      <c r="D16514" s="119" t="s">
        <v>2112</v>
      </c>
      <c r="E16514" s="243" t="s">
        <v>1971</v>
      </c>
      <c r="F16514" s="151"/>
    </row>
    <row r="16515" spans="2:6" s="116" customFormat="1" ht="15.75" customHeight="1">
      <c r="B16515" s="276" t="s">
        <v>2240</v>
      </c>
      <c r="C16515" s="118" t="s">
        <v>184</v>
      </c>
      <c r="D16515" s="119" t="s">
        <v>2544</v>
      </c>
      <c r="E16515" s="243" t="s">
        <v>1971</v>
      </c>
      <c r="F16515" s="151"/>
    </row>
    <row r="16516" spans="2:6" s="116" customFormat="1" ht="15.75" customHeight="1">
      <c r="B16516" s="276" t="s">
        <v>2240</v>
      </c>
      <c r="C16516" s="118" t="s">
        <v>40</v>
      </c>
      <c r="D16516" s="119" t="s">
        <v>180</v>
      </c>
      <c r="E16516" s="243" t="s">
        <v>1971</v>
      </c>
      <c r="F16516" s="151"/>
    </row>
    <row r="16517" spans="2:6" s="116" customFormat="1" ht="15.75" customHeight="1">
      <c r="B16517" s="276" t="s">
        <v>2240</v>
      </c>
      <c r="C16517" s="118" t="s">
        <v>2</v>
      </c>
      <c r="D16517" s="119" t="s">
        <v>105</v>
      </c>
      <c r="E16517" s="243" t="s">
        <v>1971</v>
      </c>
      <c r="F16517" s="151"/>
    </row>
    <row r="16518" spans="2:6" s="116" customFormat="1" ht="15.75" customHeight="1">
      <c r="B16518" s="276" t="s">
        <v>2240</v>
      </c>
      <c r="C16518" s="118" t="s">
        <v>40</v>
      </c>
      <c r="D16518" s="119" t="s">
        <v>180</v>
      </c>
      <c r="E16518" s="243" t="s">
        <v>1971</v>
      </c>
      <c r="F16518" s="151"/>
    </row>
    <row r="16519" spans="2:6" s="116" customFormat="1" ht="15.75" customHeight="1">
      <c r="B16519" s="276" t="s">
        <v>2241</v>
      </c>
      <c r="C16519" s="118" t="s">
        <v>40</v>
      </c>
      <c r="D16519" s="119" t="s">
        <v>1236</v>
      </c>
      <c r="E16519" s="243" t="s">
        <v>1986</v>
      </c>
      <c r="F16519" s="151"/>
    </row>
    <row r="16520" spans="2:6" s="116" customFormat="1" ht="15.75" customHeight="1">
      <c r="B16520" s="276" t="s">
        <v>2241</v>
      </c>
      <c r="C16520" s="118" t="s">
        <v>40</v>
      </c>
      <c r="D16520" s="119" t="s">
        <v>1236</v>
      </c>
      <c r="E16520" s="243" t="s">
        <v>1986</v>
      </c>
      <c r="F16520" s="151"/>
    </row>
    <row r="16521" spans="2:6" s="116" customFormat="1" ht="15.75" customHeight="1">
      <c r="B16521" s="276" t="s">
        <v>2241</v>
      </c>
      <c r="C16521" s="118" t="s">
        <v>40</v>
      </c>
      <c r="D16521" s="119" t="s">
        <v>1236</v>
      </c>
      <c r="E16521" s="243" t="s">
        <v>1986</v>
      </c>
      <c r="F16521" s="151"/>
    </row>
    <row r="16522" spans="2:6" s="116" customFormat="1" ht="15.75" customHeight="1">
      <c r="B16522" s="276" t="s">
        <v>2241</v>
      </c>
      <c r="C16522" s="118" t="s">
        <v>40</v>
      </c>
      <c r="D16522" s="119" t="s">
        <v>43</v>
      </c>
      <c r="E16522" s="243" t="s">
        <v>1986</v>
      </c>
      <c r="F16522" s="151"/>
    </row>
    <row r="16523" spans="2:6" s="116" customFormat="1" ht="15.75" customHeight="1">
      <c r="B16523" s="276" t="s">
        <v>2241</v>
      </c>
      <c r="C16523" s="118" t="s">
        <v>40</v>
      </c>
      <c r="D16523" s="119" t="s">
        <v>180</v>
      </c>
      <c r="E16523" s="243" t="s">
        <v>1986</v>
      </c>
      <c r="F16523" s="151"/>
    </row>
    <row r="16524" spans="2:6" s="116" customFormat="1" ht="15.75" customHeight="1">
      <c r="B16524" s="276" t="s">
        <v>2241</v>
      </c>
      <c r="C16524" s="118" t="s">
        <v>28</v>
      </c>
      <c r="D16524" s="119" t="s">
        <v>431</v>
      </c>
      <c r="E16524" s="243" t="s">
        <v>1986</v>
      </c>
      <c r="F16524" s="151"/>
    </row>
    <row r="16525" spans="2:6" s="116" customFormat="1" ht="15.75" customHeight="1">
      <c r="B16525" s="276" t="s">
        <v>2241</v>
      </c>
      <c r="C16525" s="118" t="s">
        <v>184</v>
      </c>
      <c r="D16525" s="119" t="s">
        <v>184</v>
      </c>
      <c r="E16525" s="243" t="s">
        <v>1986</v>
      </c>
      <c r="F16525" s="151"/>
    </row>
    <row r="16526" spans="2:6" s="116" customFormat="1" ht="15.75" customHeight="1">
      <c r="B16526" s="276" t="s">
        <v>2241</v>
      </c>
      <c r="C16526" s="118" t="s">
        <v>40</v>
      </c>
      <c r="D16526" s="119" t="s">
        <v>1236</v>
      </c>
      <c r="E16526" s="243" t="s">
        <v>1986</v>
      </c>
      <c r="F16526" s="151"/>
    </row>
    <row r="16527" spans="2:6" s="116" customFormat="1" ht="15.75" customHeight="1">
      <c r="B16527" s="276" t="s">
        <v>2241</v>
      </c>
      <c r="C16527" s="118" t="s">
        <v>40</v>
      </c>
      <c r="D16527" s="119" t="s">
        <v>1236</v>
      </c>
      <c r="E16527" s="243" t="s">
        <v>1986</v>
      </c>
      <c r="F16527" s="151"/>
    </row>
    <row r="16528" spans="2:6" s="116" customFormat="1" ht="15.75" customHeight="1">
      <c r="B16528" s="276" t="s">
        <v>2241</v>
      </c>
      <c r="C16528" s="118" t="s">
        <v>28</v>
      </c>
      <c r="D16528" s="119" t="s">
        <v>126</v>
      </c>
      <c r="E16528" s="243" t="s">
        <v>1986</v>
      </c>
      <c r="F16528" s="151"/>
    </row>
    <row r="16529" spans="2:6" s="116" customFormat="1" ht="15.75" customHeight="1">
      <c r="B16529" s="276" t="s">
        <v>2241</v>
      </c>
      <c r="C16529" s="118" t="s">
        <v>184</v>
      </c>
      <c r="D16529" s="119" t="s">
        <v>184</v>
      </c>
      <c r="E16529" s="243" t="s">
        <v>1986</v>
      </c>
      <c r="F16529" s="151"/>
    </row>
    <row r="16530" spans="2:6" s="116" customFormat="1" ht="15.75" customHeight="1">
      <c r="B16530" s="276" t="s">
        <v>2241</v>
      </c>
      <c r="C16530" s="118" t="s">
        <v>40</v>
      </c>
      <c r="D16530" s="119" t="s">
        <v>1236</v>
      </c>
      <c r="E16530" s="243" t="s">
        <v>1768</v>
      </c>
      <c r="F16530" s="151"/>
    </row>
    <row r="16531" spans="2:6" s="116" customFormat="1" ht="15.75" customHeight="1">
      <c r="B16531" s="276" t="s">
        <v>2241</v>
      </c>
      <c r="C16531" s="118" t="s">
        <v>40</v>
      </c>
      <c r="D16531" s="119" t="s">
        <v>1236</v>
      </c>
      <c r="E16531" s="243" t="s">
        <v>1768</v>
      </c>
      <c r="F16531" s="151"/>
    </row>
    <row r="16532" spans="2:6" s="116" customFormat="1" ht="15.75" customHeight="1">
      <c r="B16532" s="276" t="s">
        <v>2241</v>
      </c>
      <c r="C16532" s="118" t="s">
        <v>40</v>
      </c>
      <c r="D16532" s="119" t="s">
        <v>1236</v>
      </c>
      <c r="E16532" s="243" t="s">
        <v>1768</v>
      </c>
      <c r="F16532" s="151"/>
    </row>
    <row r="16533" spans="2:6" s="116" customFormat="1" ht="15.75" customHeight="1">
      <c r="B16533" s="276" t="s">
        <v>2241</v>
      </c>
      <c r="C16533" s="118" t="s">
        <v>184</v>
      </c>
      <c r="D16533" s="119" t="s">
        <v>184</v>
      </c>
      <c r="E16533" s="243" t="s">
        <v>1768</v>
      </c>
      <c r="F16533" s="151"/>
    </row>
    <row r="16534" spans="2:6" s="116" customFormat="1" ht="15.75" customHeight="1">
      <c r="B16534" s="276" t="s">
        <v>2241</v>
      </c>
      <c r="C16534" s="118" t="s">
        <v>184</v>
      </c>
      <c r="D16534" s="119" t="s">
        <v>2545</v>
      </c>
      <c r="E16534" s="243" t="s">
        <v>1768</v>
      </c>
      <c r="F16534" s="151"/>
    </row>
    <row r="16535" spans="2:6" s="116" customFormat="1" ht="15.75" customHeight="1">
      <c r="B16535" s="121" t="s">
        <v>2254</v>
      </c>
      <c r="C16535" s="118" t="s">
        <v>322</v>
      </c>
      <c r="D16535" s="119" t="s">
        <v>1796</v>
      </c>
      <c r="E16535" s="243" t="s">
        <v>1953</v>
      </c>
      <c r="F16535" s="151"/>
    </row>
    <row r="16536" spans="2:6" s="116" customFormat="1" ht="15.75" customHeight="1">
      <c r="B16536" s="121" t="s">
        <v>2254</v>
      </c>
      <c r="C16536" s="118" t="s">
        <v>184</v>
      </c>
      <c r="D16536" s="119" t="s">
        <v>2028</v>
      </c>
      <c r="E16536" s="243" t="s">
        <v>1953</v>
      </c>
      <c r="F16536" s="151"/>
    </row>
    <row r="16537" spans="2:6" s="116" customFormat="1" ht="15.75" customHeight="1">
      <c r="B16537" s="121" t="s">
        <v>2254</v>
      </c>
      <c r="C16537" s="118" t="s">
        <v>184</v>
      </c>
      <c r="D16537" s="119" t="s">
        <v>2545</v>
      </c>
      <c r="E16537" s="243" t="s">
        <v>1953</v>
      </c>
      <c r="F16537" s="151"/>
    </row>
    <row r="16538" spans="2:6" s="116" customFormat="1" ht="15.75" customHeight="1">
      <c r="B16538" s="121" t="s">
        <v>2254</v>
      </c>
      <c r="C16538" s="118" t="s">
        <v>322</v>
      </c>
      <c r="D16538" s="119" t="s">
        <v>1796</v>
      </c>
      <c r="E16538" s="243" t="s">
        <v>1953</v>
      </c>
      <c r="F16538" s="151"/>
    </row>
    <row r="16539" spans="2:6" s="116" customFormat="1" ht="15.75" customHeight="1">
      <c r="B16539" s="121" t="s">
        <v>2254</v>
      </c>
      <c r="C16539" s="118" t="s">
        <v>40</v>
      </c>
      <c r="D16539" s="119" t="s">
        <v>1236</v>
      </c>
      <c r="E16539" s="243" t="s">
        <v>1953</v>
      </c>
      <c r="F16539" s="151"/>
    </row>
    <row r="16540" spans="2:6" s="116" customFormat="1" ht="15.75" customHeight="1">
      <c r="B16540" s="121" t="s">
        <v>2254</v>
      </c>
      <c r="C16540" s="118" t="s">
        <v>40</v>
      </c>
      <c r="D16540" s="119" t="s">
        <v>1236</v>
      </c>
      <c r="E16540" s="243" t="s">
        <v>1953</v>
      </c>
      <c r="F16540" s="151"/>
    </row>
    <row r="16541" spans="2:6" s="116" customFormat="1" ht="15.75" customHeight="1">
      <c r="B16541" s="121" t="s">
        <v>2254</v>
      </c>
      <c r="C16541" s="118" t="s">
        <v>28</v>
      </c>
      <c r="D16541" s="119" t="s">
        <v>114</v>
      </c>
      <c r="E16541" s="243" t="s">
        <v>1953</v>
      </c>
      <c r="F16541" s="151"/>
    </row>
    <row r="16542" spans="2:6" s="116" customFormat="1" ht="15.75" customHeight="1">
      <c r="B16542" s="121" t="s">
        <v>2254</v>
      </c>
      <c r="C16542" s="118" t="s">
        <v>40</v>
      </c>
      <c r="D16542" s="119" t="s">
        <v>1521</v>
      </c>
      <c r="E16542" s="243" t="s">
        <v>1953</v>
      </c>
      <c r="F16542" s="151"/>
    </row>
    <row r="16543" spans="2:6" s="116" customFormat="1" ht="15.75" customHeight="1">
      <c r="B16543" s="121" t="s">
        <v>2254</v>
      </c>
      <c r="C16543" s="118" t="s">
        <v>40</v>
      </c>
      <c r="D16543" s="119" t="s">
        <v>1236</v>
      </c>
      <c r="E16543" s="243" t="s">
        <v>1953</v>
      </c>
      <c r="F16543" s="151"/>
    </row>
    <row r="16544" spans="2:6" s="116" customFormat="1" ht="15.75" customHeight="1">
      <c r="B16544" s="121" t="s">
        <v>2254</v>
      </c>
      <c r="C16544" s="118" t="s">
        <v>40</v>
      </c>
      <c r="D16544" s="119" t="s">
        <v>1236</v>
      </c>
      <c r="E16544" s="243" t="s">
        <v>1953</v>
      </c>
      <c r="F16544" s="151"/>
    </row>
    <row r="16545" spans="2:6" s="116" customFormat="1" ht="15.75" customHeight="1">
      <c r="B16545" s="121" t="s">
        <v>2254</v>
      </c>
      <c r="C16545" s="118" t="s">
        <v>2</v>
      </c>
      <c r="D16545" s="119" t="s">
        <v>182</v>
      </c>
      <c r="E16545" s="243" t="s">
        <v>1953</v>
      </c>
      <c r="F16545" s="151"/>
    </row>
    <row r="16546" spans="2:6" s="116" customFormat="1" ht="15.75" customHeight="1">
      <c r="B16546" s="121" t="s">
        <v>2254</v>
      </c>
      <c r="C16546" s="118" t="s">
        <v>28</v>
      </c>
      <c r="D16546" s="119" t="s">
        <v>114</v>
      </c>
      <c r="E16546" s="243" t="s">
        <v>1953</v>
      </c>
      <c r="F16546" s="151"/>
    </row>
    <row r="16547" spans="2:6" s="116" customFormat="1" ht="15.75" customHeight="1">
      <c r="B16547" s="121" t="s">
        <v>2254</v>
      </c>
      <c r="C16547" s="118" t="s">
        <v>28</v>
      </c>
      <c r="D16547" s="119" t="s">
        <v>173</v>
      </c>
      <c r="E16547" s="243" t="s">
        <v>1953</v>
      </c>
      <c r="F16547" s="151"/>
    </row>
    <row r="16548" spans="2:6" s="116" customFormat="1" ht="15.75" customHeight="1">
      <c r="B16548" s="276" t="s">
        <v>2254</v>
      </c>
      <c r="C16548" s="118" t="s">
        <v>18</v>
      </c>
      <c r="D16548" s="119" t="s">
        <v>2255</v>
      </c>
      <c r="E16548" s="243" t="s">
        <v>1600</v>
      </c>
      <c r="F16548" s="151"/>
    </row>
    <row r="16549" spans="2:6" s="116" customFormat="1" ht="15.75" customHeight="1">
      <c r="B16549" s="276" t="s">
        <v>2254</v>
      </c>
      <c r="C16549" s="118" t="s">
        <v>322</v>
      </c>
      <c r="D16549" s="119" t="s">
        <v>2001</v>
      </c>
      <c r="E16549" s="243" t="s">
        <v>1971</v>
      </c>
      <c r="F16549" s="151"/>
    </row>
    <row r="16550" spans="2:6" s="116" customFormat="1" ht="15.75" customHeight="1">
      <c r="B16550" s="276" t="s">
        <v>2254</v>
      </c>
      <c r="C16550" s="118" t="s">
        <v>392</v>
      </c>
      <c r="D16550" s="119" t="s">
        <v>1115</v>
      </c>
      <c r="E16550" s="243" t="s">
        <v>1971</v>
      </c>
      <c r="F16550" s="151"/>
    </row>
    <row r="16551" spans="2:6" s="116" customFormat="1" ht="15.75" customHeight="1">
      <c r="B16551" s="276" t="s">
        <v>2254</v>
      </c>
      <c r="C16551" s="118" t="s">
        <v>40</v>
      </c>
      <c r="D16551" s="119" t="s">
        <v>180</v>
      </c>
      <c r="E16551" s="243" t="s">
        <v>1971</v>
      </c>
      <c r="F16551" s="151"/>
    </row>
    <row r="16552" spans="2:6" s="116" customFormat="1" ht="15.75" customHeight="1">
      <c r="B16552" s="276" t="s">
        <v>2254</v>
      </c>
      <c r="C16552" s="118" t="s">
        <v>322</v>
      </c>
      <c r="D16552" s="119" t="s">
        <v>2001</v>
      </c>
      <c r="E16552" s="243" t="s">
        <v>1971</v>
      </c>
      <c r="F16552" s="151"/>
    </row>
    <row r="16553" spans="2:6" s="116" customFormat="1" ht="15.75" customHeight="1">
      <c r="B16553" s="276" t="s">
        <v>2254</v>
      </c>
      <c r="C16553" s="118" t="s">
        <v>40</v>
      </c>
      <c r="D16553" s="119" t="s">
        <v>180</v>
      </c>
      <c r="E16553" s="243" t="s">
        <v>1971</v>
      </c>
      <c r="F16553" s="151"/>
    </row>
    <row r="16554" spans="2:6" s="116" customFormat="1" ht="15.75" customHeight="1">
      <c r="B16554" s="276" t="s">
        <v>2254</v>
      </c>
      <c r="C16554" s="118" t="s">
        <v>40</v>
      </c>
      <c r="D16554" s="119" t="s">
        <v>180</v>
      </c>
      <c r="E16554" s="243" t="s">
        <v>1971</v>
      </c>
      <c r="F16554" s="151"/>
    </row>
    <row r="16555" spans="2:6" s="116" customFormat="1" ht="15.75" customHeight="1">
      <c r="B16555" s="276" t="s">
        <v>2254</v>
      </c>
      <c r="C16555" s="118" t="s">
        <v>322</v>
      </c>
      <c r="D16555" s="119" t="s">
        <v>2001</v>
      </c>
      <c r="E16555" s="243" t="s">
        <v>1971</v>
      </c>
      <c r="F16555" s="151"/>
    </row>
    <row r="16556" spans="2:6" s="116" customFormat="1" ht="15.75" customHeight="1">
      <c r="B16556" s="276" t="s">
        <v>2254</v>
      </c>
      <c r="C16556" s="118" t="s">
        <v>40</v>
      </c>
      <c r="D16556" s="119" t="s">
        <v>180</v>
      </c>
      <c r="E16556" s="243" t="s">
        <v>1971</v>
      </c>
      <c r="F16556" s="151"/>
    </row>
    <row r="16557" spans="2:6" s="116" customFormat="1" ht="15.75" customHeight="1">
      <c r="B16557" s="276" t="s">
        <v>2254</v>
      </c>
      <c r="C16557" s="118" t="s">
        <v>28</v>
      </c>
      <c r="D16557" s="119" t="s">
        <v>2177</v>
      </c>
      <c r="E16557" s="243" t="s">
        <v>1971</v>
      </c>
      <c r="F16557" s="151"/>
    </row>
    <row r="16558" spans="2:6" s="116" customFormat="1" ht="15.75" customHeight="1">
      <c r="B16558" s="276" t="s">
        <v>2254</v>
      </c>
      <c r="C16558" s="118" t="s">
        <v>40</v>
      </c>
      <c r="D16558" s="119" t="s">
        <v>180</v>
      </c>
      <c r="E16558" s="243" t="s">
        <v>1971</v>
      </c>
      <c r="F16558" s="151"/>
    </row>
    <row r="16559" spans="2:6" s="116" customFormat="1" ht="15.75" customHeight="1">
      <c r="B16559" s="276" t="s">
        <v>2254</v>
      </c>
      <c r="C16559" s="118" t="s">
        <v>28</v>
      </c>
      <c r="D16559" s="119" t="s">
        <v>173</v>
      </c>
      <c r="E16559" s="243" t="s">
        <v>1971</v>
      </c>
      <c r="F16559" s="151"/>
    </row>
    <row r="16560" spans="2:6" s="116" customFormat="1" ht="15.75" customHeight="1">
      <c r="B16560" s="276" t="s">
        <v>2254</v>
      </c>
      <c r="C16560" s="118" t="s">
        <v>2</v>
      </c>
      <c r="D16560" s="119" t="s">
        <v>105</v>
      </c>
      <c r="E16560" s="243" t="s">
        <v>1971</v>
      </c>
      <c r="F16560" s="151"/>
    </row>
    <row r="16561" spans="2:6" s="116" customFormat="1" ht="15.75" customHeight="1">
      <c r="B16561" s="121" t="s">
        <v>2256</v>
      </c>
      <c r="C16561" s="118" t="s">
        <v>322</v>
      </c>
      <c r="D16561" s="119" t="s">
        <v>1819</v>
      </c>
      <c r="E16561" s="243" t="s">
        <v>1953</v>
      </c>
      <c r="F16561" s="151"/>
    </row>
    <row r="16562" spans="2:6" s="116" customFormat="1" ht="15.75" customHeight="1">
      <c r="B16562" s="121" t="s">
        <v>2256</v>
      </c>
      <c r="C16562" s="118" t="s">
        <v>2</v>
      </c>
      <c r="D16562" s="119" t="s">
        <v>182</v>
      </c>
      <c r="E16562" s="243" t="s">
        <v>1953</v>
      </c>
      <c r="F16562" s="151"/>
    </row>
    <row r="16563" spans="2:6" s="116" customFormat="1" ht="15.75" customHeight="1">
      <c r="B16563" s="121" t="s">
        <v>2256</v>
      </c>
      <c r="C16563" s="118" t="s">
        <v>2</v>
      </c>
      <c r="D16563" s="119" t="s">
        <v>182</v>
      </c>
      <c r="E16563" s="243" t="s">
        <v>1953</v>
      </c>
      <c r="F16563" s="151"/>
    </row>
    <row r="16564" spans="2:6" s="116" customFormat="1" ht="15.75" customHeight="1">
      <c r="B16564" s="121" t="s">
        <v>2256</v>
      </c>
      <c r="C16564" s="118" t="s">
        <v>28</v>
      </c>
      <c r="D16564" s="119" t="s">
        <v>107</v>
      </c>
      <c r="E16564" s="243" t="s">
        <v>1953</v>
      </c>
      <c r="F16564" s="151"/>
    </row>
    <row r="16565" spans="2:6" s="116" customFormat="1" ht="15.75" customHeight="1">
      <c r="B16565" s="121" t="s">
        <v>2256</v>
      </c>
      <c r="C16565" s="118" t="s">
        <v>2</v>
      </c>
      <c r="D16565" s="119" t="s">
        <v>182</v>
      </c>
      <c r="E16565" s="243" t="s">
        <v>1953</v>
      </c>
      <c r="F16565" s="151"/>
    </row>
    <row r="16566" spans="2:6" s="116" customFormat="1" ht="15.75" customHeight="1">
      <c r="B16566" s="121" t="s">
        <v>2256</v>
      </c>
      <c r="C16566" s="118" t="s">
        <v>155</v>
      </c>
      <c r="D16566" s="119" t="s">
        <v>1478</v>
      </c>
      <c r="E16566" s="243" t="s">
        <v>1953</v>
      </c>
      <c r="F16566" s="151"/>
    </row>
    <row r="16567" spans="2:6" s="116" customFormat="1" ht="15.75" customHeight="1">
      <c r="B16567" s="121" t="s">
        <v>2256</v>
      </c>
      <c r="C16567" s="118" t="s">
        <v>40</v>
      </c>
      <c r="D16567" s="119" t="s">
        <v>180</v>
      </c>
      <c r="E16567" s="243" t="s">
        <v>1953</v>
      </c>
      <c r="F16567" s="151"/>
    </row>
    <row r="16568" spans="2:6" s="116" customFormat="1" ht="15.75" customHeight="1">
      <c r="B16568" s="121" t="s">
        <v>2256</v>
      </c>
      <c r="C16568" s="118" t="s">
        <v>40</v>
      </c>
      <c r="D16568" s="119" t="s">
        <v>180</v>
      </c>
      <c r="E16568" s="243" t="s">
        <v>1953</v>
      </c>
      <c r="F16568" s="151"/>
    </row>
    <row r="16569" spans="2:6" s="116" customFormat="1" ht="15.75" customHeight="1">
      <c r="B16569" s="121" t="s">
        <v>2256</v>
      </c>
      <c r="C16569" s="118" t="s">
        <v>40</v>
      </c>
      <c r="D16569" s="119" t="s">
        <v>1236</v>
      </c>
      <c r="E16569" s="243" t="s">
        <v>1953</v>
      </c>
      <c r="F16569" s="151"/>
    </row>
    <row r="16570" spans="2:6" s="116" customFormat="1" ht="15.75" customHeight="1">
      <c r="B16570" s="121" t="s">
        <v>2256</v>
      </c>
      <c r="C16570" s="118" t="s">
        <v>40</v>
      </c>
      <c r="D16570" s="119" t="s">
        <v>1236</v>
      </c>
      <c r="E16570" s="243" t="s">
        <v>1953</v>
      </c>
      <c r="F16570" s="151"/>
    </row>
    <row r="16571" spans="2:6" s="116" customFormat="1" ht="15.75" customHeight="1">
      <c r="B16571" s="121" t="s">
        <v>2256</v>
      </c>
      <c r="C16571" s="118" t="s">
        <v>2</v>
      </c>
      <c r="D16571" s="119" t="s">
        <v>182</v>
      </c>
      <c r="E16571" s="243" t="s">
        <v>1953</v>
      </c>
      <c r="F16571" s="151"/>
    </row>
    <row r="16572" spans="2:6" s="116" customFormat="1" ht="15.75" customHeight="1">
      <c r="B16572" s="276" t="s">
        <v>2257</v>
      </c>
      <c r="C16572" s="118" t="s">
        <v>322</v>
      </c>
      <c r="D16572" s="119" t="s">
        <v>2001</v>
      </c>
      <c r="E16572" s="243" t="s">
        <v>1971</v>
      </c>
      <c r="F16572" s="151"/>
    </row>
    <row r="16573" spans="2:6" s="116" customFormat="1" ht="15.75" customHeight="1">
      <c r="B16573" s="276" t="s">
        <v>2257</v>
      </c>
      <c r="C16573" s="118" t="s">
        <v>40</v>
      </c>
      <c r="D16573" s="119" t="s">
        <v>178</v>
      </c>
      <c r="E16573" s="243" t="s">
        <v>1971</v>
      </c>
      <c r="F16573" s="151"/>
    </row>
    <row r="16574" spans="2:6" s="116" customFormat="1" ht="15.75" customHeight="1">
      <c r="B16574" s="276" t="s">
        <v>2257</v>
      </c>
      <c r="C16574" s="118" t="s">
        <v>40</v>
      </c>
      <c r="D16574" s="119" t="s">
        <v>178</v>
      </c>
      <c r="E16574" s="243" t="s">
        <v>1971</v>
      </c>
      <c r="F16574" s="151"/>
    </row>
    <row r="16575" spans="2:6" s="116" customFormat="1" ht="15.75" customHeight="1">
      <c r="B16575" s="276" t="s">
        <v>2257</v>
      </c>
      <c r="C16575" s="118" t="s">
        <v>184</v>
      </c>
      <c r="D16575" s="119" t="s">
        <v>2546</v>
      </c>
      <c r="E16575" s="243" t="s">
        <v>1971</v>
      </c>
      <c r="F16575" s="151"/>
    </row>
    <row r="16576" spans="2:6" s="116" customFormat="1" ht="15.75" customHeight="1">
      <c r="B16576" s="276" t="s">
        <v>2257</v>
      </c>
      <c r="C16576" s="118" t="s">
        <v>40</v>
      </c>
      <c r="D16576" s="119" t="s">
        <v>180</v>
      </c>
      <c r="E16576" s="243" t="s">
        <v>1971</v>
      </c>
      <c r="F16576" s="151"/>
    </row>
    <row r="16577" spans="2:6" s="116" customFormat="1" ht="15.75" customHeight="1">
      <c r="B16577" s="276" t="s">
        <v>2257</v>
      </c>
      <c r="C16577" s="118" t="s">
        <v>184</v>
      </c>
      <c r="D16577" s="119" t="s">
        <v>2546</v>
      </c>
      <c r="E16577" s="243" t="s">
        <v>1971</v>
      </c>
      <c r="F16577" s="151"/>
    </row>
    <row r="16578" spans="2:6" s="116" customFormat="1" ht="15.75" customHeight="1">
      <c r="B16578" s="276" t="s">
        <v>2257</v>
      </c>
      <c r="C16578" s="118" t="s">
        <v>184</v>
      </c>
      <c r="D16578" s="119" t="s">
        <v>2546</v>
      </c>
      <c r="E16578" s="243" t="s">
        <v>1971</v>
      </c>
      <c r="F16578" s="151"/>
    </row>
    <row r="16579" spans="2:6" s="116" customFormat="1" ht="15.75" customHeight="1">
      <c r="B16579" s="276" t="s">
        <v>2257</v>
      </c>
      <c r="C16579" s="118" t="s">
        <v>28</v>
      </c>
      <c r="D16579" s="119" t="s">
        <v>114</v>
      </c>
      <c r="E16579" s="243" t="s">
        <v>1971</v>
      </c>
      <c r="F16579" s="151"/>
    </row>
    <row r="16580" spans="2:6" s="116" customFormat="1" ht="15.75" customHeight="1">
      <c r="B16580" s="276" t="s">
        <v>2257</v>
      </c>
      <c r="C16580" s="118" t="s">
        <v>40</v>
      </c>
      <c r="D16580" s="119" t="s">
        <v>180</v>
      </c>
      <c r="E16580" s="243" t="s">
        <v>1971</v>
      </c>
      <c r="F16580" s="151"/>
    </row>
    <row r="16581" spans="2:6" s="116" customFormat="1" ht="15.75" customHeight="1">
      <c r="B16581" s="276" t="s">
        <v>2257</v>
      </c>
      <c r="C16581" s="118" t="s">
        <v>40</v>
      </c>
      <c r="D16581" s="119" t="s">
        <v>178</v>
      </c>
      <c r="E16581" s="243" t="s">
        <v>1971</v>
      </c>
      <c r="F16581" s="151"/>
    </row>
    <row r="16582" spans="2:6" s="116" customFormat="1" ht="15.75" customHeight="1">
      <c r="B16582" s="276" t="s">
        <v>2257</v>
      </c>
      <c r="C16582" s="118" t="s">
        <v>40</v>
      </c>
      <c r="D16582" s="119" t="s">
        <v>1359</v>
      </c>
      <c r="E16582" s="243" t="s">
        <v>1971</v>
      </c>
      <c r="F16582" s="151"/>
    </row>
    <row r="16583" spans="2:6" s="116" customFormat="1" ht="15.75" customHeight="1">
      <c r="B16583" s="276" t="s">
        <v>2257</v>
      </c>
      <c r="C16583" s="118" t="s">
        <v>28</v>
      </c>
      <c r="D16583" s="119" t="s">
        <v>549</v>
      </c>
      <c r="E16583" s="243" t="s">
        <v>1971</v>
      </c>
      <c r="F16583" s="151"/>
    </row>
    <row r="16584" spans="2:6" s="116" customFormat="1" ht="15.75" customHeight="1">
      <c r="B16584" s="276" t="s">
        <v>2257</v>
      </c>
      <c r="C16584" s="118" t="s">
        <v>3</v>
      </c>
      <c r="D16584" s="119" t="s">
        <v>642</v>
      </c>
      <c r="E16584" s="243" t="s">
        <v>1971</v>
      </c>
      <c r="F16584" s="151"/>
    </row>
    <row r="16585" spans="2:6" s="116" customFormat="1" ht="15.75" customHeight="1">
      <c r="B16585" s="276" t="s">
        <v>2257</v>
      </c>
      <c r="C16585" s="118" t="s">
        <v>28</v>
      </c>
      <c r="D16585" s="119" t="s">
        <v>107</v>
      </c>
      <c r="E16585" s="243" t="s">
        <v>1971</v>
      </c>
      <c r="F16585" s="151"/>
    </row>
    <row r="16586" spans="2:6" s="116" customFormat="1" ht="15.75" customHeight="1">
      <c r="B16586" s="276" t="s">
        <v>2257</v>
      </c>
      <c r="C16586" s="118" t="s">
        <v>322</v>
      </c>
      <c r="D16586" s="119" t="s">
        <v>2001</v>
      </c>
      <c r="E16586" s="243" t="s">
        <v>1971</v>
      </c>
      <c r="F16586" s="151"/>
    </row>
    <row r="16587" spans="2:6" s="116" customFormat="1" ht="15.75" customHeight="1">
      <c r="B16587" s="276" t="s">
        <v>2257</v>
      </c>
      <c r="C16587" s="118" t="s">
        <v>40</v>
      </c>
      <c r="D16587" s="119" t="s">
        <v>178</v>
      </c>
      <c r="E16587" s="243" t="s">
        <v>1971</v>
      </c>
      <c r="F16587" s="151"/>
    </row>
    <row r="16588" spans="2:6" s="116" customFormat="1" ht="15.75" customHeight="1">
      <c r="B16588" s="121" t="s">
        <v>2258</v>
      </c>
      <c r="C16588" s="118" t="s">
        <v>28</v>
      </c>
      <c r="D16588" s="119" t="s">
        <v>107</v>
      </c>
      <c r="E16588" s="243" t="s">
        <v>1953</v>
      </c>
      <c r="F16588" s="151"/>
    </row>
    <row r="16589" spans="2:6" s="116" customFormat="1" ht="15.75" customHeight="1">
      <c r="B16589" s="121" t="s">
        <v>2258</v>
      </c>
      <c r="C16589" s="118" t="s">
        <v>40</v>
      </c>
      <c r="D16589" s="119" t="s">
        <v>1236</v>
      </c>
      <c r="E16589" s="243" t="s">
        <v>1953</v>
      </c>
      <c r="F16589" s="151"/>
    </row>
    <row r="16590" spans="2:6" s="116" customFormat="1" ht="15.75" customHeight="1">
      <c r="B16590" s="121" t="s">
        <v>2258</v>
      </c>
      <c r="C16590" s="118" t="s">
        <v>40</v>
      </c>
      <c r="D16590" s="119" t="s">
        <v>1236</v>
      </c>
      <c r="E16590" s="243" t="s">
        <v>1953</v>
      </c>
      <c r="F16590" s="151"/>
    </row>
    <row r="16591" spans="2:6" s="116" customFormat="1" ht="15.75" customHeight="1">
      <c r="B16591" s="121" t="s">
        <v>2258</v>
      </c>
      <c r="C16591" s="118" t="s">
        <v>2</v>
      </c>
      <c r="D16591" s="119" t="s">
        <v>182</v>
      </c>
      <c r="E16591" s="243" t="s">
        <v>1953</v>
      </c>
      <c r="F16591" s="151"/>
    </row>
    <row r="16592" spans="2:6" s="116" customFormat="1" ht="15.75" customHeight="1">
      <c r="B16592" s="121" t="s">
        <v>2258</v>
      </c>
      <c r="C16592" s="118" t="s">
        <v>184</v>
      </c>
      <c r="D16592" s="119" t="s">
        <v>184</v>
      </c>
      <c r="E16592" s="243" t="s">
        <v>1953</v>
      </c>
      <c r="F16592" s="151"/>
    </row>
    <row r="16593" spans="2:6" s="116" customFormat="1" ht="15.75" customHeight="1">
      <c r="B16593" s="121" t="s">
        <v>2258</v>
      </c>
      <c r="C16593" s="118" t="s">
        <v>184</v>
      </c>
      <c r="D16593" s="119" t="s">
        <v>184</v>
      </c>
      <c r="E16593" s="243" t="s">
        <v>1953</v>
      </c>
      <c r="F16593" s="151"/>
    </row>
    <row r="16594" spans="2:6" s="116" customFormat="1" ht="15.75" customHeight="1">
      <c r="B16594" s="121" t="s">
        <v>2258</v>
      </c>
      <c r="C16594" s="118" t="s">
        <v>40</v>
      </c>
      <c r="D16594" s="119" t="s">
        <v>1236</v>
      </c>
      <c r="E16594" s="243" t="s">
        <v>1953</v>
      </c>
      <c r="F16594" s="151"/>
    </row>
    <row r="16595" spans="2:6" s="116" customFormat="1" ht="15.75" customHeight="1">
      <c r="B16595" s="121" t="s">
        <v>2258</v>
      </c>
      <c r="C16595" s="118" t="s">
        <v>2</v>
      </c>
      <c r="D16595" s="119" t="s">
        <v>182</v>
      </c>
      <c r="E16595" s="243" t="s">
        <v>1953</v>
      </c>
      <c r="F16595" s="151"/>
    </row>
    <row r="16596" spans="2:6" s="116" customFormat="1" ht="15.75" customHeight="1">
      <c r="B16596" s="121" t="s">
        <v>2258</v>
      </c>
      <c r="C16596" s="118" t="s">
        <v>40</v>
      </c>
      <c r="D16596" s="119" t="s">
        <v>1521</v>
      </c>
      <c r="E16596" s="243" t="s">
        <v>1953</v>
      </c>
      <c r="F16596" s="151"/>
    </row>
    <row r="16597" spans="2:6" s="116" customFormat="1" ht="15.75" customHeight="1">
      <c r="B16597" s="121" t="s">
        <v>2258</v>
      </c>
      <c r="C16597" s="118" t="s">
        <v>28</v>
      </c>
      <c r="D16597" s="119" t="s">
        <v>1287</v>
      </c>
      <c r="E16597" s="243" t="s">
        <v>1953</v>
      </c>
      <c r="F16597" s="151"/>
    </row>
    <row r="16598" spans="2:6" s="116" customFormat="1" ht="15.75" customHeight="1">
      <c r="B16598" s="121" t="s">
        <v>2258</v>
      </c>
      <c r="C16598" s="118" t="s">
        <v>40</v>
      </c>
      <c r="D16598" s="119" t="s">
        <v>1236</v>
      </c>
      <c r="E16598" s="243" t="s">
        <v>1953</v>
      </c>
      <c r="F16598" s="151"/>
    </row>
    <row r="16599" spans="2:6" s="116" customFormat="1" ht="15.75" customHeight="1">
      <c r="B16599" s="121" t="s">
        <v>2258</v>
      </c>
      <c r="C16599" s="118" t="s">
        <v>40</v>
      </c>
      <c r="D16599" s="119" t="s">
        <v>1236</v>
      </c>
      <c r="E16599" s="243" t="s">
        <v>1953</v>
      </c>
      <c r="F16599" s="151"/>
    </row>
    <row r="16600" spans="2:6" s="116" customFormat="1" ht="15.75" customHeight="1">
      <c r="B16600" s="121" t="s">
        <v>2258</v>
      </c>
      <c r="C16600" s="118" t="s">
        <v>322</v>
      </c>
      <c r="D16600" s="119" t="s">
        <v>1796</v>
      </c>
      <c r="E16600" s="243" t="s">
        <v>1953</v>
      </c>
      <c r="F16600" s="151"/>
    </row>
    <row r="16601" spans="2:6" s="116" customFormat="1" ht="15.75" customHeight="1">
      <c r="B16601" s="121" t="s">
        <v>2258</v>
      </c>
      <c r="C16601" s="118" t="s">
        <v>322</v>
      </c>
      <c r="D16601" s="119" t="s">
        <v>1796</v>
      </c>
      <c r="E16601" s="243" t="s">
        <v>1953</v>
      </c>
      <c r="F16601" s="151"/>
    </row>
    <row r="16602" spans="2:6" s="116" customFormat="1" ht="15.75" customHeight="1">
      <c r="B16602" s="121" t="s">
        <v>2258</v>
      </c>
      <c r="C16602" s="118" t="s">
        <v>40</v>
      </c>
      <c r="D16602" s="119" t="s">
        <v>1236</v>
      </c>
      <c r="E16602" s="243" t="s">
        <v>1953</v>
      </c>
      <c r="F16602" s="151"/>
    </row>
    <row r="16603" spans="2:6" s="116" customFormat="1" ht="15.75" customHeight="1">
      <c r="B16603" s="121" t="s">
        <v>2258</v>
      </c>
      <c r="C16603" s="118" t="s">
        <v>40</v>
      </c>
      <c r="D16603" s="119" t="s">
        <v>1236</v>
      </c>
      <c r="E16603" s="243" t="s">
        <v>1953</v>
      </c>
      <c r="F16603" s="151"/>
    </row>
    <row r="16604" spans="2:6" s="116" customFormat="1" ht="15.75" customHeight="1">
      <c r="B16604" s="121" t="s">
        <v>2258</v>
      </c>
      <c r="C16604" s="118" t="s">
        <v>40</v>
      </c>
      <c r="D16604" s="119" t="s">
        <v>43</v>
      </c>
      <c r="E16604" s="243" t="s">
        <v>1600</v>
      </c>
      <c r="F16604" s="151"/>
    </row>
    <row r="16605" spans="2:6" s="116" customFormat="1" ht="15.75" customHeight="1">
      <c r="B16605" s="121" t="s">
        <v>2258</v>
      </c>
      <c r="C16605" s="118" t="s">
        <v>28</v>
      </c>
      <c r="D16605" s="119" t="s">
        <v>107</v>
      </c>
      <c r="E16605" s="243" t="s">
        <v>1600</v>
      </c>
      <c r="F16605" s="151"/>
    </row>
    <row r="16606" spans="2:6" s="116" customFormat="1" ht="15.75" customHeight="1">
      <c r="B16606" s="121" t="s">
        <v>2259</v>
      </c>
      <c r="C16606" s="118" t="s">
        <v>40</v>
      </c>
      <c r="D16606" s="119" t="s">
        <v>180</v>
      </c>
      <c r="E16606" s="243" t="s">
        <v>1971</v>
      </c>
      <c r="F16606" s="151"/>
    </row>
    <row r="16607" spans="2:6" s="116" customFormat="1" ht="15.75" customHeight="1">
      <c r="B16607" s="121" t="s">
        <v>2259</v>
      </c>
      <c r="C16607" s="118" t="s">
        <v>40</v>
      </c>
      <c r="D16607" s="119" t="s">
        <v>178</v>
      </c>
      <c r="E16607" s="243" t="s">
        <v>1971</v>
      </c>
      <c r="F16607" s="151"/>
    </row>
    <row r="16608" spans="2:6" s="116" customFormat="1" ht="15.75" customHeight="1">
      <c r="B16608" s="121" t="s">
        <v>2259</v>
      </c>
      <c r="C16608" s="118" t="s">
        <v>28</v>
      </c>
      <c r="D16608" s="119" t="s">
        <v>107</v>
      </c>
      <c r="E16608" s="243" t="s">
        <v>1971</v>
      </c>
      <c r="F16608" s="151"/>
    </row>
    <row r="16609" spans="2:6" s="116" customFormat="1" ht="15.75" customHeight="1">
      <c r="B16609" s="121" t="s">
        <v>2259</v>
      </c>
      <c r="C16609" s="118" t="s">
        <v>322</v>
      </c>
      <c r="D16609" s="119" t="s">
        <v>1893</v>
      </c>
      <c r="E16609" s="243" t="s">
        <v>1971</v>
      </c>
      <c r="F16609" s="151"/>
    </row>
    <row r="16610" spans="2:6" s="116" customFormat="1" ht="15.75" customHeight="1">
      <c r="B16610" s="121" t="s">
        <v>2259</v>
      </c>
      <c r="C16610" s="118" t="s">
        <v>40</v>
      </c>
      <c r="D16610" s="119" t="s">
        <v>180</v>
      </c>
      <c r="E16610" s="243" t="s">
        <v>1971</v>
      </c>
      <c r="F16610" s="151"/>
    </row>
    <row r="16611" spans="2:6" s="116" customFormat="1" ht="15.75" customHeight="1">
      <c r="B16611" s="121" t="s">
        <v>2259</v>
      </c>
      <c r="C16611" s="118" t="s">
        <v>2</v>
      </c>
      <c r="D16611" s="119" t="s">
        <v>1198</v>
      </c>
      <c r="E16611" s="243" t="s">
        <v>1971</v>
      </c>
      <c r="F16611" s="151"/>
    </row>
    <row r="16612" spans="2:6" s="116" customFormat="1" ht="15.75" customHeight="1">
      <c r="B16612" s="121" t="s">
        <v>2259</v>
      </c>
      <c r="C16612" s="118" t="s">
        <v>40</v>
      </c>
      <c r="D16612" s="119" t="s">
        <v>178</v>
      </c>
      <c r="E16612" s="243" t="s">
        <v>1971</v>
      </c>
      <c r="F16612" s="151"/>
    </row>
    <row r="16613" spans="2:6" s="116" customFormat="1" ht="15.75" customHeight="1">
      <c r="B16613" s="121" t="s">
        <v>2259</v>
      </c>
      <c r="C16613" s="118" t="s">
        <v>2</v>
      </c>
      <c r="D16613" s="119" t="s">
        <v>105</v>
      </c>
      <c r="E16613" s="243" t="s">
        <v>1971</v>
      </c>
      <c r="F16613" s="151"/>
    </row>
    <row r="16614" spans="2:6" s="116" customFormat="1" ht="15.75" customHeight="1">
      <c r="B16614" s="121" t="s">
        <v>2259</v>
      </c>
      <c r="C16614" s="118" t="s">
        <v>40</v>
      </c>
      <c r="D16614" s="119" t="s">
        <v>2057</v>
      </c>
      <c r="E16614" s="243" t="s">
        <v>1971</v>
      </c>
      <c r="F16614" s="151"/>
    </row>
    <row r="16615" spans="2:6" s="116" customFormat="1" ht="15.75" customHeight="1">
      <c r="B16615" s="121" t="s">
        <v>2259</v>
      </c>
      <c r="C16615" s="118" t="s">
        <v>392</v>
      </c>
      <c r="D16615" s="119" t="s">
        <v>1115</v>
      </c>
      <c r="E16615" s="243" t="s">
        <v>1971</v>
      </c>
      <c r="F16615" s="151"/>
    </row>
    <row r="16616" spans="2:6" s="116" customFormat="1" ht="15.75" customHeight="1">
      <c r="B16616" s="121" t="s">
        <v>2259</v>
      </c>
      <c r="C16616" s="118" t="s">
        <v>40</v>
      </c>
      <c r="D16616" s="119" t="s">
        <v>2057</v>
      </c>
      <c r="E16616" s="243" t="s">
        <v>1971</v>
      </c>
      <c r="F16616" s="151"/>
    </row>
    <row r="16617" spans="2:6" s="116" customFormat="1" ht="15.75" customHeight="1">
      <c r="B16617" s="121" t="s">
        <v>2259</v>
      </c>
      <c r="C16617" s="118" t="s">
        <v>40</v>
      </c>
      <c r="D16617" s="119" t="s">
        <v>180</v>
      </c>
      <c r="E16617" s="243" t="s">
        <v>1971</v>
      </c>
      <c r="F16617" s="151"/>
    </row>
    <row r="16618" spans="2:6" s="116" customFormat="1" ht="15.75" customHeight="1">
      <c r="B16618" s="121" t="s">
        <v>2259</v>
      </c>
      <c r="C16618" s="118" t="s">
        <v>40</v>
      </c>
      <c r="D16618" s="119" t="s">
        <v>180</v>
      </c>
      <c r="E16618" s="243" t="s">
        <v>1971</v>
      </c>
      <c r="F16618" s="151"/>
    </row>
    <row r="16619" spans="2:6" s="116" customFormat="1" ht="15.75" customHeight="1">
      <c r="B16619" s="121" t="s">
        <v>2259</v>
      </c>
      <c r="C16619" s="118" t="s">
        <v>28</v>
      </c>
      <c r="D16619" s="119" t="s">
        <v>173</v>
      </c>
      <c r="E16619" s="243" t="s">
        <v>1971</v>
      </c>
      <c r="F16619" s="151"/>
    </row>
    <row r="16620" spans="2:6" s="116" customFormat="1" ht="15.75" customHeight="1">
      <c r="B16620" s="121" t="s">
        <v>2259</v>
      </c>
      <c r="C16620" s="118" t="s">
        <v>2</v>
      </c>
      <c r="D16620" s="119" t="s">
        <v>105</v>
      </c>
      <c r="E16620" s="243" t="s">
        <v>1971</v>
      </c>
      <c r="F16620" s="151"/>
    </row>
    <row r="16621" spans="2:6" s="116" customFormat="1" ht="15.75" customHeight="1">
      <c r="B16621" s="121" t="s">
        <v>2259</v>
      </c>
      <c r="C16621" s="118" t="s">
        <v>28</v>
      </c>
      <c r="D16621" s="119" t="s">
        <v>549</v>
      </c>
      <c r="E16621" s="243" t="s">
        <v>1971</v>
      </c>
      <c r="F16621" s="151"/>
    </row>
    <row r="16622" spans="2:6" s="116" customFormat="1" ht="15.75" customHeight="1">
      <c r="B16622" s="121" t="s">
        <v>2260</v>
      </c>
      <c r="C16622" s="118" t="s">
        <v>40</v>
      </c>
      <c r="D16622" s="119" t="s">
        <v>1349</v>
      </c>
      <c r="E16622" s="243" t="s">
        <v>1600</v>
      </c>
      <c r="F16622" s="151"/>
    </row>
    <row r="16623" spans="2:6" s="116" customFormat="1" ht="15.75" customHeight="1">
      <c r="B16623" s="121" t="s">
        <v>2260</v>
      </c>
      <c r="C16623" s="118" t="s">
        <v>392</v>
      </c>
      <c r="D16623" s="119" t="s">
        <v>1115</v>
      </c>
      <c r="E16623" s="243" t="s">
        <v>1600</v>
      </c>
      <c r="F16623" s="151"/>
    </row>
    <row r="16624" spans="2:6" s="116" customFormat="1" ht="15.75" customHeight="1">
      <c r="B16624" s="121" t="s">
        <v>2260</v>
      </c>
      <c r="C16624" s="118" t="s">
        <v>40</v>
      </c>
      <c r="D16624" s="119" t="s">
        <v>1349</v>
      </c>
      <c r="E16624" s="243" t="s">
        <v>1600</v>
      </c>
      <c r="F16624" s="151"/>
    </row>
    <row r="16625" spans="2:6" s="116" customFormat="1" ht="15.75" customHeight="1">
      <c r="B16625" s="121" t="s">
        <v>2260</v>
      </c>
      <c r="C16625" s="118" t="s">
        <v>184</v>
      </c>
      <c r="D16625" s="119" t="s">
        <v>184</v>
      </c>
      <c r="E16625" s="243" t="s">
        <v>1953</v>
      </c>
      <c r="F16625" s="151"/>
    </row>
    <row r="16626" spans="2:6" s="116" customFormat="1" ht="15.75" customHeight="1">
      <c r="B16626" s="121" t="s">
        <v>2260</v>
      </c>
      <c r="C16626" s="118" t="s">
        <v>2</v>
      </c>
      <c r="D16626" s="119" t="s">
        <v>182</v>
      </c>
      <c r="E16626" s="243" t="s">
        <v>1953</v>
      </c>
      <c r="F16626" s="151"/>
    </row>
    <row r="16627" spans="2:6" s="116" customFormat="1" ht="15.75" customHeight="1">
      <c r="B16627" s="121" t="s">
        <v>2260</v>
      </c>
      <c r="C16627" s="118" t="s">
        <v>392</v>
      </c>
      <c r="D16627" s="119" t="s">
        <v>1115</v>
      </c>
      <c r="E16627" s="243" t="s">
        <v>1953</v>
      </c>
      <c r="F16627" s="151"/>
    </row>
    <row r="16628" spans="2:6" s="116" customFormat="1" ht="15.75" customHeight="1">
      <c r="B16628" s="121" t="s">
        <v>2260</v>
      </c>
      <c r="C16628" s="118" t="s">
        <v>184</v>
      </c>
      <c r="D16628" s="119" t="s">
        <v>184</v>
      </c>
      <c r="E16628" s="243" t="s">
        <v>1953</v>
      </c>
      <c r="F16628" s="151"/>
    </row>
    <row r="16629" spans="2:6" s="116" customFormat="1" ht="15.75" customHeight="1">
      <c r="B16629" s="121" t="s">
        <v>2260</v>
      </c>
      <c r="C16629" s="118" t="s">
        <v>40</v>
      </c>
      <c r="D16629" s="119" t="s">
        <v>177</v>
      </c>
      <c r="E16629" s="243" t="s">
        <v>1953</v>
      </c>
      <c r="F16629" s="151"/>
    </row>
    <row r="16630" spans="2:6" s="116" customFormat="1" ht="15.75" customHeight="1">
      <c r="B16630" s="121" t="s">
        <v>2260</v>
      </c>
      <c r="C16630" s="118" t="s">
        <v>322</v>
      </c>
      <c r="D16630" s="119" t="s">
        <v>1796</v>
      </c>
      <c r="E16630" s="243" t="s">
        <v>1953</v>
      </c>
      <c r="F16630" s="151"/>
    </row>
    <row r="16631" spans="2:6" s="116" customFormat="1" ht="15.75" customHeight="1">
      <c r="B16631" s="121" t="s">
        <v>2260</v>
      </c>
      <c r="C16631" s="118" t="s">
        <v>184</v>
      </c>
      <c r="D16631" s="119" t="s">
        <v>184</v>
      </c>
      <c r="E16631" s="243" t="s">
        <v>1953</v>
      </c>
      <c r="F16631" s="151"/>
    </row>
    <row r="16632" spans="2:6" s="116" customFormat="1" ht="15.75" customHeight="1">
      <c r="B16632" s="121" t="s">
        <v>2260</v>
      </c>
      <c r="C16632" s="118" t="s">
        <v>28</v>
      </c>
      <c r="D16632" s="119" t="s">
        <v>549</v>
      </c>
      <c r="E16632" s="243" t="s">
        <v>1953</v>
      </c>
      <c r="F16632" s="151"/>
    </row>
    <row r="16633" spans="2:6" s="116" customFormat="1" ht="15.75" customHeight="1">
      <c r="B16633" s="121" t="s">
        <v>2260</v>
      </c>
      <c r="C16633" s="118" t="s">
        <v>2</v>
      </c>
      <c r="D16633" s="119" t="s">
        <v>182</v>
      </c>
      <c r="E16633" s="243" t="s">
        <v>1953</v>
      </c>
      <c r="F16633" s="151"/>
    </row>
    <row r="16634" spans="2:6" s="116" customFormat="1" ht="15.75" customHeight="1">
      <c r="B16634" s="121" t="s">
        <v>2260</v>
      </c>
      <c r="C16634" s="118" t="s">
        <v>184</v>
      </c>
      <c r="D16634" s="119" t="s">
        <v>184</v>
      </c>
      <c r="E16634" s="243" t="s">
        <v>1953</v>
      </c>
      <c r="F16634" s="151"/>
    </row>
    <row r="16635" spans="2:6" s="116" customFormat="1" ht="15.75" customHeight="1">
      <c r="B16635" s="121" t="s">
        <v>2260</v>
      </c>
      <c r="C16635" s="118" t="s">
        <v>40</v>
      </c>
      <c r="D16635" s="119" t="s">
        <v>177</v>
      </c>
      <c r="E16635" s="243" t="s">
        <v>1953</v>
      </c>
      <c r="F16635" s="151"/>
    </row>
    <row r="16636" spans="2:6" s="116" customFormat="1" ht="15.75" customHeight="1">
      <c r="B16636" s="121" t="s">
        <v>2260</v>
      </c>
      <c r="C16636" s="118" t="s">
        <v>2</v>
      </c>
      <c r="D16636" s="119" t="s">
        <v>182</v>
      </c>
      <c r="E16636" s="243" t="s">
        <v>1953</v>
      </c>
      <c r="F16636" s="151"/>
    </row>
    <row r="16637" spans="2:6" s="116" customFormat="1" ht="15.75" customHeight="1">
      <c r="B16637" s="121" t="s">
        <v>2260</v>
      </c>
      <c r="C16637" s="118" t="s">
        <v>28</v>
      </c>
      <c r="D16637" s="119" t="s">
        <v>107</v>
      </c>
      <c r="E16637" s="243" t="s">
        <v>1953</v>
      </c>
      <c r="F16637" s="151"/>
    </row>
    <row r="16638" spans="2:6" s="116" customFormat="1" ht="15.75" customHeight="1">
      <c r="B16638" s="121" t="s">
        <v>2260</v>
      </c>
      <c r="C16638" s="118" t="s">
        <v>2</v>
      </c>
      <c r="D16638" s="119" t="s">
        <v>182</v>
      </c>
      <c r="E16638" s="243" t="s">
        <v>1953</v>
      </c>
      <c r="F16638" s="151"/>
    </row>
    <row r="16639" spans="2:6" s="116" customFormat="1" ht="15.75" customHeight="1">
      <c r="B16639" s="121" t="s">
        <v>2260</v>
      </c>
      <c r="C16639" s="118" t="s">
        <v>40</v>
      </c>
      <c r="D16639" s="119" t="s">
        <v>180</v>
      </c>
      <c r="E16639" s="243" t="s">
        <v>1953</v>
      </c>
      <c r="F16639" s="151"/>
    </row>
    <row r="16640" spans="2:6" s="116" customFormat="1" ht="15.75" customHeight="1">
      <c r="B16640" s="121" t="s">
        <v>2260</v>
      </c>
      <c r="C16640" s="118" t="s">
        <v>40</v>
      </c>
      <c r="D16640" s="119" t="s">
        <v>177</v>
      </c>
      <c r="E16640" s="243" t="s">
        <v>1953</v>
      </c>
      <c r="F16640" s="151"/>
    </row>
    <row r="16641" spans="2:6" s="116" customFormat="1" ht="15.75" customHeight="1">
      <c r="B16641" s="121" t="s">
        <v>2260</v>
      </c>
      <c r="C16641" s="118" t="s">
        <v>2</v>
      </c>
      <c r="D16641" s="119" t="s">
        <v>182</v>
      </c>
      <c r="E16641" s="243" t="s">
        <v>1971</v>
      </c>
      <c r="F16641" s="151"/>
    </row>
    <row r="16642" spans="2:6" s="116" customFormat="1" ht="15.75" customHeight="1">
      <c r="B16642" s="121" t="s">
        <v>2260</v>
      </c>
      <c r="C16642" s="118" t="s">
        <v>2</v>
      </c>
      <c r="D16642" s="119" t="s">
        <v>2112</v>
      </c>
      <c r="E16642" s="243" t="s">
        <v>1971</v>
      </c>
      <c r="F16642" s="151"/>
    </row>
    <row r="16643" spans="2:6" s="116" customFormat="1" ht="15.75" customHeight="1">
      <c r="B16643" s="121" t="s">
        <v>2260</v>
      </c>
      <c r="C16643" s="118" t="s">
        <v>184</v>
      </c>
      <c r="D16643" s="119" t="s">
        <v>2544</v>
      </c>
      <c r="E16643" s="243" t="s">
        <v>1971</v>
      </c>
      <c r="F16643" s="151"/>
    </row>
    <row r="16644" spans="2:6" s="116" customFormat="1" ht="15.75" customHeight="1">
      <c r="B16644" s="121" t="s">
        <v>2260</v>
      </c>
      <c r="C16644" s="118" t="s">
        <v>40</v>
      </c>
      <c r="D16644" s="119" t="s">
        <v>178</v>
      </c>
      <c r="E16644" s="243" t="s">
        <v>1971</v>
      </c>
      <c r="F16644" s="151"/>
    </row>
    <row r="16645" spans="2:6" s="116" customFormat="1" ht="15.75" customHeight="1">
      <c r="B16645" s="121" t="s">
        <v>2260</v>
      </c>
      <c r="C16645" s="118" t="s">
        <v>1461</v>
      </c>
      <c r="D16645" s="119" t="s">
        <v>1270</v>
      </c>
      <c r="E16645" s="243" t="s">
        <v>1971</v>
      </c>
      <c r="F16645" s="151"/>
    </row>
    <row r="16646" spans="2:6" s="116" customFormat="1" ht="15.75" customHeight="1">
      <c r="B16646" s="121" t="s">
        <v>2260</v>
      </c>
      <c r="C16646" s="118" t="s">
        <v>40</v>
      </c>
      <c r="D16646" s="119" t="s">
        <v>178</v>
      </c>
      <c r="E16646" s="243" t="s">
        <v>1971</v>
      </c>
      <c r="F16646" s="151"/>
    </row>
    <row r="16647" spans="2:6" s="116" customFormat="1" ht="15.75" customHeight="1">
      <c r="B16647" s="121" t="s">
        <v>2260</v>
      </c>
      <c r="C16647" s="118" t="s">
        <v>40</v>
      </c>
      <c r="D16647" s="119" t="s">
        <v>2057</v>
      </c>
      <c r="E16647" s="243" t="s">
        <v>1971</v>
      </c>
      <c r="F16647" s="151"/>
    </row>
    <row r="16648" spans="2:6" s="116" customFormat="1" ht="15.75" customHeight="1">
      <c r="B16648" s="121" t="s">
        <v>2260</v>
      </c>
      <c r="C16648" s="118" t="s">
        <v>40</v>
      </c>
      <c r="D16648" s="119" t="s">
        <v>178</v>
      </c>
      <c r="E16648" s="243" t="s">
        <v>1971</v>
      </c>
      <c r="F16648" s="151"/>
    </row>
    <row r="16649" spans="2:6" s="116" customFormat="1" ht="15.75" customHeight="1">
      <c r="B16649" s="121" t="s">
        <v>2260</v>
      </c>
      <c r="C16649" s="118" t="s">
        <v>1306</v>
      </c>
      <c r="D16649" s="119" t="s">
        <v>2261</v>
      </c>
      <c r="E16649" s="243" t="s">
        <v>1971</v>
      </c>
      <c r="F16649" s="151"/>
    </row>
    <row r="16650" spans="2:6" s="116" customFormat="1" ht="15.75" customHeight="1">
      <c r="B16650" s="121" t="s">
        <v>2260</v>
      </c>
      <c r="C16650" s="118" t="s">
        <v>2</v>
      </c>
      <c r="D16650" s="119" t="s">
        <v>182</v>
      </c>
      <c r="E16650" s="243" t="s">
        <v>1971</v>
      </c>
      <c r="F16650" s="151"/>
    </row>
    <row r="16651" spans="2:6" s="116" customFormat="1" ht="15.75" customHeight="1">
      <c r="B16651" s="121" t="s">
        <v>2260</v>
      </c>
      <c r="C16651" s="118" t="s">
        <v>40</v>
      </c>
      <c r="D16651" s="119" t="s">
        <v>2057</v>
      </c>
      <c r="E16651" s="243" t="s">
        <v>1971</v>
      </c>
      <c r="F16651" s="151"/>
    </row>
    <row r="16652" spans="2:6" s="116" customFormat="1" ht="15.75" customHeight="1">
      <c r="B16652" s="121" t="s">
        <v>2260</v>
      </c>
      <c r="C16652" s="118" t="s">
        <v>40</v>
      </c>
      <c r="D16652" s="119" t="s">
        <v>180</v>
      </c>
      <c r="E16652" s="243" t="s">
        <v>1971</v>
      </c>
      <c r="F16652" s="151"/>
    </row>
    <row r="16653" spans="2:6" s="116" customFormat="1" ht="15.75" customHeight="1">
      <c r="B16653" s="121" t="s">
        <v>2260</v>
      </c>
      <c r="C16653" s="118" t="s">
        <v>40</v>
      </c>
      <c r="D16653" s="119" t="s">
        <v>180</v>
      </c>
      <c r="E16653" s="243" t="s">
        <v>1971</v>
      </c>
      <c r="F16653" s="151"/>
    </row>
    <row r="16654" spans="2:6" s="116" customFormat="1" ht="15.75" customHeight="1">
      <c r="B16654" s="121" t="s">
        <v>2260</v>
      </c>
      <c r="C16654" s="118" t="s">
        <v>322</v>
      </c>
      <c r="D16654" s="119" t="s">
        <v>2001</v>
      </c>
      <c r="E16654" s="243" t="s">
        <v>1971</v>
      </c>
      <c r="F16654" s="151"/>
    </row>
    <row r="16655" spans="2:6" s="116" customFormat="1" ht="15.75" customHeight="1">
      <c r="B16655" s="121" t="s">
        <v>2260</v>
      </c>
      <c r="C16655" s="118" t="s">
        <v>184</v>
      </c>
      <c r="D16655" s="119" t="s">
        <v>2546</v>
      </c>
      <c r="E16655" s="243" t="s">
        <v>1971</v>
      </c>
      <c r="F16655" s="151"/>
    </row>
    <row r="16656" spans="2:6" s="116" customFormat="1" ht="15.75" customHeight="1">
      <c r="B16656" s="121" t="s">
        <v>2260</v>
      </c>
      <c r="C16656" s="118" t="s">
        <v>40</v>
      </c>
      <c r="D16656" s="119" t="s">
        <v>178</v>
      </c>
      <c r="E16656" s="243" t="s">
        <v>1971</v>
      </c>
      <c r="F16656" s="151"/>
    </row>
    <row r="16657" spans="2:6" s="116" customFormat="1" ht="15.75" customHeight="1">
      <c r="B16657" s="121" t="s">
        <v>2260</v>
      </c>
      <c r="C16657" s="118" t="s">
        <v>184</v>
      </c>
      <c r="D16657" s="119" t="s">
        <v>2544</v>
      </c>
      <c r="E16657" s="243" t="s">
        <v>1971</v>
      </c>
      <c r="F16657" s="151"/>
    </row>
    <row r="16658" spans="2:6" s="116" customFormat="1" ht="15.75" customHeight="1">
      <c r="B16658" s="121" t="s">
        <v>2262</v>
      </c>
      <c r="C16658" s="118" t="s">
        <v>40</v>
      </c>
      <c r="D16658" s="119" t="s">
        <v>180</v>
      </c>
      <c r="E16658" s="243" t="s">
        <v>2199</v>
      </c>
      <c r="F16658" s="151"/>
    </row>
    <row r="16659" spans="2:6" s="116" customFormat="1" ht="15.75" customHeight="1">
      <c r="B16659" s="121" t="s">
        <v>2262</v>
      </c>
      <c r="C16659" s="118" t="s">
        <v>40</v>
      </c>
      <c r="D16659" s="119" t="s">
        <v>180</v>
      </c>
      <c r="E16659" s="243" t="s">
        <v>2199</v>
      </c>
      <c r="F16659" s="151"/>
    </row>
    <row r="16660" spans="2:6" s="116" customFormat="1" ht="15.75" customHeight="1">
      <c r="B16660" s="121" t="s">
        <v>2262</v>
      </c>
      <c r="C16660" s="118" t="s">
        <v>2</v>
      </c>
      <c r="D16660" s="119" t="s">
        <v>2112</v>
      </c>
      <c r="E16660" s="243" t="s">
        <v>2199</v>
      </c>
      <c r="F16660" s="151"/>
    </row>
    <row r="16661" spans="2:6" s="116" customFormat="1" ht="15.75" customHeight="1">
      <c r="B16661" s="121" t="s">
        <v>2262</v>
      </c>
      <c r="C16661" s="118" t="s">
        <v>2</v>
      </c>
      <c r="D16661" s="119" t="s">
        <v>105</v>
      </c>
      <c r="E16661" s="243" t="s">
        <v>2199</v>
      </c>
      <c r="F16661" s="151"/>
    </row>
    <row r="16662" spans="2:6" s="116" customFormat="1" ht="15.75" customHeight="1">
      <c r="B16662" s="121" t="s">
        <v>2262</v>
      </c>
      <c r="C16662" s="118" t="s">
        <v>2</v>
      </c>
      <c r="D16662" s="119" t="s">
        <v>2112</v>
      </c>
      <c r="E16662" s="243" t="s">
        <v>2199</v>
      </c>
      <c r="F16662" s="151"/>
    </row>
    <row r="16663" spans="2:6" s="116" customFormat="1" ht="15.75" customHeight="1">
      <c r="B16663" s="121" t="s">
        <v>2262</v>
      </c>
      <c r="C16663" s="118" t="s">
        <v>2</v>
      </c>
      <c r="D16663" s="119" t="s">
        <v>1418</v>
      </c>
      <c r="E16663" s="243" t="s">
        <v>2199</v>
      </c>
      <c r="F16663" s="151"/>
    </row>
    <row r="16664" spans="2:6" s="116" customFormat="1" ht="15.75" customHeight="1">
      <c r="B16664" s="121" t="s">
        <v>2262</v>
      </c>
      <c r="C16664" s="118" t="s">
        <v>322</v>
      </c>
      <c r="D16664" s="119" t="s">
        <v>2263</v>
      </c>
      <c r="E16664" s="243" t="s">
        <v>2199</v>
      </c>
      <c r="F16664" s="151"/>
    </row>
    <row r="16665" spans="2:6" s="116" customFormat="1" ht="15.75" customHeight="1">
      <c r="B16665" s="121" t="s">
        <v>2262</v>
      </c>
      <c r="C16665" s="118" t="s">
        <v>40</v>
      </c>
      <c r="D16665" s="119" t="s">
        <v>180</v>
      </c>
      <c r="E16665" s="243" t="s">
        <v>2199</v>
      </c>
      <c r="F16665" s="151"/>
    </row>
    <row r="16666" spans="2:6" s="116" customFormat="1" ht="15.75" customHeight="1">
      <c r="B16666" s="121" t="s">
        <v>2262</v>
      </c>
      <c r="C16666" s="118" t="s">
        <v>2</v>
      </c>
      <c r="D16666" s="119" t="s">
        <v>1418</v>
      </c>
      <c r="E16666" s="243" t="s">
        <v>2199</v>
      </c>
      <c r="F16666" s="151"/>
    </row>
    <row r="16667" spans="2:6" s="116" customFormat="1" ht="15.75" customHeight="1">
      <c r="B16667" s="121" t="s">
        <v>2262</v>
      </c>
      <c r="C16667" s="118" t="s">
        <v>40</v>
      </c>
      <c r="D16667" s="119" t="s">
        <v>180</v>
      </c>
      <c r="E16667" s="243" t="s">
        <v>2199</v>
      </c>
      <c r="F16667" s="151"/>
    </row>
    <row r="16668" spans="2:6" s="116" customFormat="1" ht="15.75" customHeight="1">
      <c r="B16668" s="121" t="s">
        <v>2262</v>
      </c>
      <c r="C16668" s="118" t="s">
        <v>322</v>
      </c>
      <c r="D16668" s="119" t="s">
        <v>1796</v>
      </c>
      <c r="E16668" s="243" t="s">
        <v>2103</v>
      </c>
      <c r="F16668" s="151"/>
    </row>
    <row r="16669" spans="2:6" s="116" customFormat="1" ht="15.75" customHeight="1">
      <c r="B16669" s="121" t="s">
        <v>2262</v>
      </c>
      <c r="C16669" s="118" t="s">
        <v>2</v>
      </c>
      <c r="D16669" s="119" t="s">
        <v>182</v>
      </c>
      <c r="E16669" s="243" t="s">
        <v>2103</v>
      </c>
      <c r="F16669" s="151"/>
    </row>
    <row r="16670" spans="2:6" s="116" customFormat="1" ht="15.75" customHeight="1">
      <c r="B16670" s="121" t="s">
        <v>2264</v>
      </c>
      <c r="C16670" s="118" t="s">
        <v>40</v>
      </c>
      <c r="D16670" s="119" t="s">
        <v>43</v>
      </c>
      <c r="E16670" s="243" t="s">
        <v>1953</v>
      </c>
      <c r="F16670" s="151"/>
    </row>
    <row r="16671" spans="2:6" s="116" customFormat="1" ht="15.75" customHeight="1">
      <c r="B16671" s="121" t="s">
        <v>2264</v>
      </c>
      <c r="C16671" s="118" t="s">
        <v>40</v>
      </c>
      <c r="D16671" s="119" t="s">
        <v>43</v>
      </c>
      <c r="E16671" s="243" t="s">
        <v>1953</v>
      </c>
      <c r="F16671" s="151"/>
    </row>
    <row r="16672" spans="2:6" s="116" customFormat="1" ht="15.75" customHeight="1">
      <c r="B16672" s="121" t="s">
        <v>2264</v>
      </c>
      <c r="C16672" s="118" t="s">
        <v>2</v>
      </c>
      <c r="D16672" s="119" t="s">
        <v>182</v>
      </c>
      <c r="E16672" s="243" t="s">
        <v>1953</v>
      </c>
      <c r="F16672" s="151"/>
    </row>
    <row r="16673" spans="2:6" s="116" customFormat="1" ht="15.75" customHeight="1">
      <c r="B16673" s="121" t="s">
        <v>2264</v>
      </c>
      <c r="C16673" s="118" t="s">
        <v>2</v>
      </c>
      <c r="D16673" s="119" t="s">
        <v>182</v>
      </c>
      <c r="E16673" s="243" t="s">
        <v>1953</v>
      </c>
      <c r="F16673" s="151"/>
    </row>
    <row r="16674" spans="2:6" s="116" customFormat="1" ht="15.75" customHeight="1">
      <c r="B16674" s="121" t="s">
        <v>2264</v>
      </c>
      <c r="C16674" s="118" t="s">
        <v>40</v>
      </c>
      <c r="D16674" s="119" t="s">
        <v>43</v>
      </c>
      <c r="E16674" s="243" t="s">
        <v>1953</v>
      </c>
      <c r="F16674" s="151"/>
    </row>
    <row r="16675" spans="2:6" s="116" customFormat="1" ht="15.75" customHeight="1">
      <c r="B16675" s="121" t="s">
        <v>2264</v>
      </c>
      <c r="C16675" s="118" t="s">
        <v>155</v>
      </c>
      <c r="D16675" s="119" t="s">
        <v>156</v>
      </c>
      <c r="E16675" s="243" t="s">
        <v>1953</v>
      </c>
      <c r="F16675" s="151"/>
    </row>
    <row r="16676" spans="2:6" s="116" customFormat="1" ht="15.75" customHeight="1">
      <c r="B16676" s="121" t="s">
        <v>2264</v>
      </c>
      <c r="C16676" s="118" t="s">
        <v>2</v>
      </c>
      <c r="D16676" s="119" t="s">
        <v>182</v>
      </c>
      <c r="E16676" s="243" t="s">
        <v>1953</v>
      </c>
      <c r="F16676" s="151"/>
    </row>
    <row r="16677" spans="2:6" s="116" customFormat="1" ht="15.75" customHeight="1">
      <c r="B16677" s="121" t="s">
        <v>2264</v>
      </c>
      <c r="C16677" s="118" t="s">
        <v>184</v>
      </c>
      <c r="D16677" s="119" t="s">
        <v>184</v>
      </c>
      <c r="E16677" s="243" t="s">
        <v>1953</v>
      </c>
      <c r="F16677" s="151"/>
    </row>
    <row r="16678" spans="2:6" s="116" customFormat="1" ht="15.75" customHeight="1">
      <c r="B16678" s="121" t="s">
        <v>2264</v>
      </c>
      <c r="C16678" s="118" t="s">
        <v>184</v>
      </c>
      <c r="D16678" s="119" t="s">
        <v>184</v>
      </c>
      <c r="E16678" s="243" t="s">
        <v>1953</v>
      </c>
      <c r="F16678" s="151"/>
    </row>
    <row r="16679" spans="2:6" s="116" customFormat="1" ht="15.75" customHeight="1">
      <c r="B16679" s="121" t="s">
        <v>2264</v>
      </c>
      <c r="C16679" s="118" t="s">
        <v>40</v>
      </c>
      <c r="D16679" s="119" t="s">
        <v>1236</v>
      </c>
      <c r="E16679" s="243" t="s">
        <v>1953</v>
      </c>
      <c r="F16679" s="151"/>
    </row>
    <row r="16680" spans="2:6" s="116" customFormat="1" ht="15.75" customHeight="1">
      <c r="B16680" s="121" t="s">
        <v>2264</v>
      </c>
      <c r="C16680" s="118" t="s">
        <v>322</v>
      </c>
      <c r="D16680" s="119" t="s">
        <v>1796</v>
      </c>
      <c r="E16680" s="243" t="s">
        <v>1953</v>
      </c>
      <c r="F16680" s="151"/>
    </row>
    <row r="16681" spans="2:6" s="116" customFormat="1" ht="15.75" customHeight="1">
      <c r="B16681" s="121" t="s">
        <v>2264</v>
      </c>
      <c r="C16681" s="118" t="s">
        <v>40</v>
      </c>
      <c r="D16681" s="119" t="s">
        <v>1236</v>
      </c>
      <c r="E16681" s="243" t="s">
        <v>1953</v>
      </c>
      <c r="F16681" s="151"/>
    </row>
    <row r="16682" spans="2:6" s="116" customFormat="1" ht="15.75" customHeight="1">
      <c r="B16682" s="121" t="s">
        <v>2264</v>
      </c>
      <c r="C16682" s="118" t="s">
        <v>40</v>
      </c>
      <c r="D16682" s="119" t="s">
        <v>1236</v>
      </c>
      <c r="E16682" s="243" t="s">
        <v>1953</v>
      </c>
      <c r="F16682" s="151"/>
    </row>
    <row r="16683" spans="2:6" s="116" customFormat="1" ht="15.75" customHeight="1">
      <c r="B16683" s="121" t="s">
        <v>2264</v>
      </c>
      <c r="C16683" s="118" t="s">
        <v>40</v>
      </c>
      <c r="D16683" s="119" t="s">
        <v>1236</v>
      </c>
      <c r="E16683" s="243" t="s">
        <v>1953</v>
      </c>
      <c r="F16683" s="151"/>
    </row>
    <row r="16684" spans="2:6" s="116" customFormat="1" ht="42" customHeight="1">
      <c r="B16684" s="121" t="s">
        <v>2264</v>
      </c>
      <c r="C16684" s="118" t="s">
        <v>40</v>
      </c>
      <c r="D16684" s="119" t="s">
        <v>1236</v>
      </c>
      <c r="E16684" s="243" t="s">
        <v>1953</v>
      </c>
      <c r="F16684" s="151"/>
    </row>
    <row r="16685" spans="2:6" s="116" customFormat="1" ht="15.75" customHeight="1">
      <c r="B16685" s="121" t="s">
        <v>2264</v>
      </c>
      <c r="C16685" s="118" t="s">
        <v>184</v>
      </c>
      <c r="D16685" s="119" t="s">
        <v>2546</v>
      </c>
      <c r="E16685" s="243" t="s">
        <v>1971</v>
      </c>
      <c r="F16685" s="151"/>
    </row>
    <row r="16686" spans="2:6" s="116" customFormat="1" ht="15.75" customHeight="1">
      <c r="B16686" s="121" t="s">
        <v>2264</v>
      </c>
      <c r="C16686" s="118" t="s">
        <v>322</v>
      </c>
      <c r="D16686" s="119" t="s">
        <v>2001</v>
      </c>
      <c r="E16686" s="243" t="s">
        <v>1971</v>
      </c>
      <c r="F16686" s="151"/>
    </row>
    <row r="16687" spans="2:6" s="116" customFormat="1" ht="15.75" customHeight="1">
      <c r="B16687" s="121" t="s">
        <v>2264</v>
      </c>
      <c r="C16687" s="118" t="s">
        <v>155</v>
      </c>
      <c r="D16687" s="119" t="s">
        <v>156</v>
      </c>
      <c r="E16687" s="243" t="s">
        <v>1971</v>
      </c>
      <c r="F16687" s="151"/>
    </row>
    <row r="16688" spans="2:6" s="116" customFormat="1" ht="15.75" customHeight="1">
      <c r="B16688" s="121" t="s">
        <v>2264</v>
      </c>
      <c r="C16688" s="118" t="s">
        <v>3</v>
      </c>
      <c r="D16688" s="119" t="s">
        <v>642</v>
      </c>
      <c r="E16688" s="243" t="s">
        <v>1971</v>
      </c>
      <c r="F16688" s="151"/>
    </row>
    <row r="16689" spans="2:6" s="116" customFormat="1" ht="15.75" customHeight="1">
      <c r="B16689" s="121" t="s">
        <v>2264</v>
      </c>
      <c r="C16689" s="118" t="s">
        <v>2</v>
      </c>
      <c r="D16689" s="119" t="s">
        <v>105</v>
      </c>
      <c r="E16689" s="243" t="s">
        <v>1971</v>
      </c>
      <c r="F16689" s="151"/>
    </row>
    <row r="16690" spans="2:6" s="116" customFormat="1" ht="15.75" customHeight="1">
      <c r="B16690" s="121" t="s">
        <v>2264</v>
      </c>
      <c r="C16690" s="118" t="s">
        <v>40</v>
      </c>
      <c r="D16690" s="119" t="s">
        <v>180</v>
      </c>
      <c r="E16690" s="243" t="s">
        <v>1971</v>
      </c>
      <c r="F16690" s="151"/>
    </row>
    <row r="16691" spans="2:6" s="116" customFormat="1" ht="15.75" customHeight="1">
      <c r="B16691" s="121" t="s">
        <v>2264</v>
      </c>
      <c r="C16691" s="118" t="s">
        <v>40</v>
      </c>
      <c r="D16691" s="119" t="s">
        <v>178</v>
      </c>
      <c r="E16691" s="243" t="s">
        <v>1971</v>
      </c>
      <c r="F16691" s="151"/>
    </row>
    <row r="16692" spans="2:6" s="116" customFormat="1" ht="15.75" customHeight="1">
      <c r="B16692" s="121" t="s">
        <v>2264</v>
      </c>
      <c r="C16692" s="118" t="s">
        <v>2</v>
      </c>
      <c r="D16692" s="119" t="s">
        <v>105</v>
      </c>
      <c r="E16692" s="243" t="s">
        <v>1971</v>
      </c>
      <c r="F16692" s="151"/>
    </row>
    <row r="16693" spans="2:6" s="116" customFormat="1" ht="15.75" customHeight="1">
      <c r="B16693" s="121" t="s">
        <v>2264</v>
      </c>
      <c r="C16693" s="118" t="s">
        <v>2</v>
      </c>
      <c r="D16693" s="119" t="s">
        <v>105</v>
      </c>
      <c r="E16693" s="243" t="s">
        <v>1971</v>
      </c>
      <c r="F16693" s="151"/>
    </row>
    <row r="16694" spans="2:6" s="116" customFormat="1" ht="15.75" customHeight="1">
      <c r="B16694" s="121" t="s">
        <v>2264</v>
      </c>
      <c r="C16694" s="118" t="s">
        <v>322</v>
      </c>
      <c r="D16694" s="119" t="s">
        <v>2001</v>
      </c>
      <c r="E16694" s="243" t="s">
        <v>1971</v>
      </c>
      <c r="F16694" s="151"/>
    </row>
    <row r="16695" spans="2:6" s="116" customFormat="1" ht="15.75" customHeight="1">
      <c r="B16695" s="121" t="s">
        <v>2264</v>
      </c>
      <c r="C16695" s="118" t="s">
        <v>28</v>
      </c>
      <c r="D16695" s="119" t="s">
        <v>107</v>
      </c>
      <c r="E16695" s="243" t="s">
        <v>1971</v>
      </c>
      <c r="F16695" s="151"/>
    </row>
    <row r="16696" spans="2:6" s="116" customFormat="1" ht="15.75" customHeight="1">
      <c r="B16696" s="121" t="s">
        <v>2264</v>
      </c>
      <c r="C16696" s="118" t="s">
        <v>28</v>
      </c>
      <c r="D16696" s="119" t="s">
        <v>549</v>
      </c>
      <c r="E16696" s="243" t="s">
        <v>1971</v>
      </c>
      <c r="F16696" s="151"/>
    </row>
    <row r="16697" spans="2:6" s="116" customFormat="1" ht="15.75" customHeight="1">
      <c r="B16697" s="121" t="s">
        <v>2264</v>
      </c>
      <c r="C16697" s="118" t="s">
        <v>28</v>
      </c>
      <c r="D16697" s="119" t="s">
        <v>173</v>
      </c>
      <c r="E16697" s="243" t="s">
        <v>1971</v>
      </c>
      <c r="F16697" s="151"/>
    </row>
    <row r="16698" spans="2:6" s="116" customFormat="1" ht="15.75" customHeight="1">
      <c r="B16698" s="121" t="s">
        <v>2264</v>
      </c>
      <c r="C16698" s="118" t="s">
        <v>40</v>
      </c>
      <c r="D16698" s="119" t="s">
        <v>180</v>
      </c>
      <c r="E16698" s="243" t="s">
        <v>1971</v>
      </c>
      <c r="F16698" s="151"/>
    </row>
    <row r="16699" spans="2:6" s="116" customFormat="1" ht="15.75" customHeight="1">
      <c r="B16699" s="121" t="s">
        <v>2264</v>
      </c>
      <c r="C16699" s="118" t="s">
        <v>2</v>
      </c>
      <c r="D16699" s="119" t="s">
        <v>2112</v>
      </c>
      <c r="E16699" s="243" t="s">
        <v>1971</v>
      </c>
      <c r="F16699" s="151"/>
    </row>
    <row r="16700" spans="2:6" s="116" customFormat="1" ht="15.75" customHeight="1">
      <c r="B16700" s="121" t="s">
        <v>2264</v>
      </c>
      <c r="C16700" s="118" t="s">
        <v>184</v>
      </c>
      <c r="D16700" s="119" t="s">
        <v>2546</v>
      </c>
      <c r="E16700" s="243" t="s">
        <v>1971</v>
      </c>
      <c r="F16700" s="151"/>
    </row>
    <row r="16701" spans="2:6" s="116" customFormat="1" ht="15.75" customHeight="1">
      <c r="B16701" s="276" t="s">
        <v>2265</v>
      </c>
      <c r="C16701" s="118" t="s">
        <v>40</v>
      </c>
      <c r="D16701" s="119" t="s">
        <v>1236</v>
      </c>
      <c r="E16701" s="243" t="s">
        <v>1953</v>
      </c>
      <c r="F16701" s="151"/>
    </row>
    <row r="16702" spans="2:6" s="116" customFormat="1" ht="15.75" customHeight="1">
      <c r="B16702" s="276" t="s">
        <v>2265</v>
      </c>
      <c r="C16702" s="118" t="s">
        <v>184</v>
      </c>
      <c r="D16702" s="119" t="s">
        <v>184</v>
      </c>
      <c r="E16702" s="243" t="s">
        <v>1953</v>
      </c>
      <c r="F16702" s="151"/>
    </row>
    <row r="16703" spans="2:6" s="116" customFormat="1" ht="15.75" customHeight="1">
      <c r="B16703" s="276" t="s">
        <v>2265</v>
      </c>
      <c r="C16703" s="118" t="s">
        <v>2</v>
      </c>
      <c r="D16703" s="119" t="s">
        <v>182</v>
      </c>
      <c r="E16703" s="243" t="s">
        <v>1953</v>
      </c>
      <c r="F16703" s="151"/>
    </row>
    <row r="16704" spans="2:6" s="116" customFormat="1" ht="15.75" customHeight="1">
      <c r="B16704" s="276" t="s">
        <v>2265</v>
      </c>
      <c r="C16704" s="118" t="s">
        <v>40</v>
      </c>
      <c r="D16704" s="119" t="s">
        <v>43</v>
      </c>
      <c r="E16704" s="243" t="s">
        <v>1953</v>
      </c>
      <c r="F16704" s="151"/>
    </row>
    <row r="16705" spans="2:6" s="116" customFormat="1" ht="15.75" customHeight="1">
      <c r="B16705" s="276" t="s">
        <v>2265</v>
      </c>
      <c r="C16705" s="118" t="s">
        <v>40</v>
      </c>
      <c r="D16705" s="119" t="s">
        <v>43</v>
      </c>
      <c r="E16705" s="243" t="s">
        <v>1953</v>
      </c>
      <c r="F16705" s="151"/>
    </row>
    <row r="16706" spans="2:6" s="116" customFormat="1" ht="15.75" customHeight="1">
      <c r="B16706" s="276" t="s">
        <v>2265</v>
      </c>
      <c r="C16706" s="118" t="s">
        <v>28</v>
      </c>
      <c r="D16706" s="119" t="s">
        <v>107</v>
      </c>
      <c r="E16706" s="243" t="s">
        <v>1953</v>
      </c>
      <c r="F16706" s="151"/>
    </row>
    <row r="16707" spans="2:6" s="116" customFormat="1" ht="15.75" customHeight="1">
      <c r="B16707" s="276" t="s">
        <v>2265</v>
      </c>
      <c r="C16707" s="118" t="s">
        <v>184</v>
      </c>
      <c r="D16707" s="119" t="s">
        <v>2545</v>
      </c>
      <c r="E16707" s="243" t="s">
        <v>1953</v>
      </c>
      <c r="F16707" s="151"/>
    </row>
    <row r="16708" spans="2:6" s="116" customFormat="1" ht="15.75" customHeight="1">
      <c r="B16708" s="276" t="s">
        <v>2265</v>
      </c>
      <c r="C16708" s="118" t="s">
        <v>40</v>
      </c>
      <c r="D16708" s="119" t="s">
        <v>43</v>
      </c>
      <c r="E16708" s="243" t="s">
        <v>1953</v>
      </c>
      <c r="F16708" s="151"/>
    </row>
    <row r="16709" spans="2:6" s="116" customFormat="1" ht="15.75" customHeight="1">
      <c r="B16709" s="276" t="s">
        <v>2265</v>
      </c>
      <c r="C16709" s="118" t="s">
        <v>2</v>
      </c>
      <c r="D16709" s="119" t="s">
        <v>182</v>
      </c>
      <c r="E16709" s="243" t="s">
        <v>1953</v>
      </c>
      <c r="F16709" s="151"/>
    </row>
    <row r="16710" spans="2:6" s="116" customFormat="1" ht="15.75" customHeight="1">
      <c r="B16710" s="276" t="s">
        <v>2265</v>
      </c>
      <c r="C16710" s="118" t="s">
        <v>28</v>
      </c>
      <c r="D16710" s="119" t="s">
        <v>107</v>
      </c>
      <c r="E16710" s="243" t="s">
        <v>1953</v>
      </c>
      <c r="F16710" s="151"/>
    </row>
    <row r="16711" spans="2:6" s="116" customFormat="1" ht="15.75" customHeight="1">
      <c r="B16711" s="276" t="s">
        <v>2265</v>
      </c>
      <c r="C16711" s="118" t="s">
        <v>28</v>
      </c>
      <c r="D16711" s="119" t="s">
        <v>114</v>
      </c>
      <c r="E16711" s="243" t="s">
        <v>1953</v>
      </c>
      <c r="F16711" s="151"/>
    </row>
    <row r="16712" spans="2:6" s="116" customFormat="1" ht="15.75" customHeight="1">
      <c r="B16712" s="276" t="s">
        <v>2265</v>
      </c>
      <c r="C16712" s="118" t="s">
        <v>40</v>
      </c>
      <c r="D16712" s="119" t="s">
        <v>1236</v>
      </c>
      <c r="E16712" s="243" t="s">
        <v>1953</v>
      </c>
      <c r="F16712" s="151"/>
    </row>
    <row r="16713" spans="2:6" s="116" customFormat="1" ht="15.75" customHeight="1">
      <c r="B16713" s="276" t="s">
        <v>2265</v>
      </c>
      <c r="C16713" s="118" t="s">
        <v>184</v>
      </c>
      <c r="D16713" s="119" t="s">
        <v>2545</v>
      </c>
      <c r="E16713" s="243" t="s">
        <v>1953</v>
      </c>
      <c r="F16713" s="151"/>
    </row>
    <row r="16714" spans="2:6" s="116" customFormat="1" ht="15.75" customHeight="1">
      <c r="B16714" s="276" t="s">
        <v>2265</v>
      </c>
      <c r="C16714" s="118" t="s">
        <v>155</v>
      </c>
      <c r="D16714" s="119" t="s">
        <v>156</v>
      </c>
      <c r="E16714" s="243" t="s">
        <v>1953</v>
      </c>
      <c r="F16714" s="151"/>
    </row>
    <row r="16715" spans="2:6" s="116" customFormat="1" ht="15.75" customHeight="1">
      <c r="B16715" s="276" t="s">
        <v>2265</v>
      </c>
      <c r="C16715" s="118" t="s">
        <v>322</v>
      </c>
      <c r="D16715" s="119" t="s">
        <v>1893</v>
      </c>
      <c r="E16715" s="243" t="s">
        <v>1971</v>
      </c>
      <c r="F16715" s="151"/>
    </row>
    <row r="16716" spans="2:6" s="116" customFormat="1" ht="15.75" customHeight="1">
      <c r="B16716" s="276" t="s">
        <v>2265</v>
      </c>
      <c r="C16716" s="118" t="s">
        <v>184</v>
      </c>
      <c r="D16716" s="119" t="s">
        <v>2577</v>
      </c>
      <c r="E16716" s="243" t="s">
        <v>1971</v>
      </c>
      <c r="F16716" s="151"/>
    </row>
    <row r="16717" spans="2:6" s="116" customFormat="1" ht="15.75" customHeight="1">
      <c r="B16717" s="276" t="s">
        <v>2265</v>
      </c>
      <c r="C16717" s="118" t="s">
        <v>40</v>
      </c>
      <c r="D16717" s="119" t="s">
        <v>2084</v>
      </c>
      <c r="E16717" s="243" t="s">
        <v>1971</v>
      </c>
      <c r="F16717" s="151"/>
    </row>
    <row r="16718" spans="2:6" s="116" customFormat="1" ht="15.75" customHeight="1">
      <c r="B16718" s="276" t="s">
        <v>2265</v>
      </c>
      <c r="C16718" s="118" t="s">
        <v>40</v>
      </c>
      <c r="D16718" s="119" t="s">
        <v>180</v>
      </c>
      <c r="E16718" s="243" t="s">
        <v>1971</v>
      </c>
      <c r="F16718" s="151"/>
    </row>
    <row r="16719" spans="2:6" s="116" customFormat="1" ht="15.75" customHeight="1">
      <c r="B16719" s="276" t="s">
        <v>2265</v>
      </c>
      <c r="C16719" s="118" t="s">
        <v>40</v>
      </c>
      <c r="D16719" s="119" t="s">
        <v>180</v>
      </c>
      <c r="E16719" s="243" t="s">
        <v>1971</v>
      </c>
      <c r="F16719" s="151"/>
    </row>
    <row r="16720" spans="2:6" s="116" customFormat="1" ht="15.75" customHeight="1">
      <c r="B16720" s="276" t="s">
        <v>2265</v>
      </c>
      <c r="C16720" s="118" t="s">
        <v>28</v>
      </c>
      <c r="D16720" s="119" t="s">
        <v>114</v>
      </c>
      <c r="E16720" s="243" t="s">
        <v>1971</v>
      </c>
      <c r="F16720" s="151"/>
    </row>
    <row r="16721" spans="2:6" s="116" customFormat="1" ht="15.75" customHeight="1">
      <c r="B16721" s="276" t="s">
        <v>2265</v>
      </c>
      <c r="C16721" s="118" t="s">
        <v>2</v>
      </c>
      <c r="D16721" s="119" t="s">
        <v>2102</v>
      </c>
      <c r="E16721" s="243" t="s">
        <v>1971</v>
      </c>
      <c r="F16721" s="151"/>
    </row>
    <row r="16722" spans="2:6" s="116" customFormat="1" ht="15.75" customHeight="1">
      <c r="B16722" s="276" t="s">
        <v>2265</v>
      </c>
      <c r="C16722" s="118" t="s">
        <v>40</v>
      </c>
      <c r="D16722" s="119" t="s">
        <v>2084</v>
      </c>
      <c r="E16722" s="243" t="s">
        <v>1971</v>
      </c>
      <c r="F16722" s="151"/>
    </row>
    <row r="16723" spans="2:6" s="116" customFormat="1" ht="15.75" customHeight="1">
      <c r="B16723" s="276" t="s">
        <v>2265</v>
      </c>
      <c r="C16723" s="118" t="s">
        <v>40</v>
      </c>
      <c r="D16723" s="119" t="s">
        <v>178</v>
      </c>
      <c r="E16723" s="243" t="s">
        <v>1971</v>
      </c>
      <c r="F16723" s="151"/>
    </row>
    <row r="16724" spans="2:6" s="116" customFormat="1" ht="15.75" customHeight="1">
      <c r="B16724" s="276" t="s">
        <v>2265</v>
      </c>
      <c r="C16724" s="118" t="s">
        <v>28</v>
      </c>
      <c r="D16724" s="119" t="s">
        <v>549</v>
      </c>
      <c r="E16724" s="243" t="s">
        <v>1971</v>
      </c>
      <c r="F16724" s="151"/>
    </row>
    <row r="16725" spans="2:6" s="116" customFormat="1" ht="15.75" customHeight="1">
      <c r="B16725" s="276" t="s">
        <v>2265</v>
      </c>
      <c r="C16725" s="118" t="s">
        <v>40</v>
      </c>
      <c r="D16725" s="119" t="s">
        <v>180</v>
      </c>
      <c r="E16725" s="243" t="s">
        <v>1971</v>
      </c>
      <c r="F16725" s="151"/>
    </row>
    <row r="16726" spans="2:6" s="116" customFormat="1" ht="15.75" customHeight="1">
      <c r="B16726" s="276" t="s">
        <v>2265</v>
      </c>
      <c r="C16726" s="118" t="s">
        <v>28</v>
      </c>
      <c r="D16726" s="119" t="s">
        <v>107</v>
      </c>
      <c r="E16726" s="243" t="s">
        <v>1971</v>
      </c>
      <c r="F16726" s="151"/>
    </row>
    <row r="16727" spans="2:6" s="116" customFormat="1" ht="15.75" customHeight="1">
      <c r="B16727" s="276" t="s">
        <v>2265</v>
      </c>
      <c r="C16727" s="118" t="s">
        <v>40</v>
      </c>
      <c r="D16727" s="119" t="s">
        <v>178</v>
      </c>
      <c r="E16727" s="243" t="s">
        <v>1971</v>
      </c>
      <c r="F16727" s="151"/>
    </row>
    <row r="16728" spans="2:6" s="116" customFormat="1" ht="15.75" customHeight="1">
      <c r="B16728" s="276" t="s">
        <v>2265</v>
      </c>
      <c r="C16728" s="118" t="s">
        <v>66</v>
      </c>
      <c r="D16728" s="119" t="s">
        <v>1791</v>
      </c>
      <c r="E16728" s="243" t="s">
        <v>1971</v>
      </c>
      <c r="F16728" s="151"/>
    </row>
    <row r="16729" spans="2:6" s="116" customFormat="1" ht="15.75" customHeight="1">
      <c r="B16729" s="121" t="s">
        <v>2265</v>
      </c>
      <c r="C16729" s="118" t="s">
        <v>2</v>
      </c>
      <c r="D16729" s="119" t="s">
        <v>2102</v>
      </c>
      <c r="E16729" s="243" t="s">
        <v>1971</v>
      </c>
      <c r="F16729" s="151"/>
    </row>
    <row r="16730" spans="2:6" s="116" customFormat="1" ht="15.75" customHeight="1">
      <c r="B16730" s="276" t="s">
        <v>2266</v>
      </c>
      <c r="C16730" s="118" t="s">
        <v>40</v>
      </c>
      <c r="D16730" s="119" t="s">
        <v>1349</v>
      </c>
      <c r="E16730" s="243" t="s">
        <v>1600</v>
      </c>
      <c r="F16730" s="151"/>
    </row>
    <row r="16731" spans="2:6" s="116" customFormat="1" ht="15.75" customHeight="1">
      <c r="B16731" s="276" t="s">
        <v>2266</v>
      </c>
      <c r="C16731" s="118" t="s">
        <v>2</v>
      </c>
      <c r="D16731" s="119" t="s">
        <v>182</v>
      </c>
      <c r="E16731" s="243" t="s">
        <v>1600</v>
      </c>
      <c r="F16731" s="151"/>
    </row>
    <row r="16732" spans="2:6" s="116" customFormat="1" ht="15.75" customHeight="1">
      <c r="B16732" s="276" t="s">
        <v>2266</v>
      </c>
      <c r="C16732" s="118" t="s">
        <v>28</v>
      </c>
      <c r="D16732" s="119" t="s">
        <v>1277</v>
      </c>
      <c r="E16732" s="243" t="s">
        <v>1600</v>
      </c>
      <c r="F16732" s="151"/>
    </row>
    <row r="16733" spans="2:6" s="116" customFormat="1" ht="15.75" customHeight="1">
      <c r="B16733" s="276" t="s">
        <v>2266</v>
      </c>
      <c r="C16733" s="118" t="s">
        <v>40</v>
      </c>
      <c r="D16733" s="119" t="s">
        <v>180</v>
      </c>
      <c r="E16733" s="243" t="s">
        <v>1953</v>
      </c>
      <c r="F16733" s="151"/>
    </row>
    <row r="16734" spans="2:6" s="116" customFormat="1" ht="15.75" customHeight="1">
      <c r="B16734" s="276" t="s">
        <v>2266</v>
      </c>
      <c r="C16734" s="118" t="s">
        <v>40</v>
      </c>
      <c r="D16734" s="119" t="s">
        <v>1236</v>
      </c>
      <c r="E16734" s="243" t="s">
        <v>1953</v>
      </c>
      <c r="F16734" s="151"/>
    </row>
    <row r="16735" spans="2:6" s="116" customFormat="1" ht="15.75" customHeight="1">
      <c r="B16735" s="276" t="s">
        <v>2266</v>
      </c>
      <c r="C16735" s="118" t="s">
        <v>28</v>
      </c>
      <c r="D16735" s="119" t="s">
        <v>107</v>
      </c>
      <c r="E16735" s="243" t="s">
        <v>1953</v>
      </c>
      <c r="F16735" s="151"/>
    </row>
    <row r="16736" spans="2:6" s="116" customFormat="1" ht="15.75" customHeight="1">
      <c r="B16736" s="276" t="s">
        <v>2266</v>
      </c>
      <c r="C16736" s="118" t="s">
        <v>392</v>
      </c>
      <c r="D16736" s="119" t="s">
        <v>2063</v>
      </c>
      <c r="E16736" s="243" t="s">
        <v>1953</v>
      </c>
      <c r="F16736" s="151"/>
    </row>
    <row r="16737" spans="2:6" s="116" customFormat="1" ht="15.75" customHeight="1">
      <c r="B16737" s="276" t="s">
        <v>2266</v>
      </c>
      <c r="C16737" s="118" t="s">
        <v>40</v>
      </c>
      <c r="D16737" s="119" t="s">
        <v>1236</v>
      </c>
      <c r="E16737" s="243" t="s">
        <v>1953</v>
      </c>
      <c r="F16737" s="151"/>
    </row>
    <row r="16738" spans="2:6" s="116" customFormat="1" ht="15.75" customHeight="1">
      <c r="B16738" s="276" t="s">
        <v>2266</v>
      </c>
      <c r="C16738" s="118" t="s">
        <v>40</v>
      </c>
      <c r="D16738" s="119" t="s">
        <v>1236</v>
      </c>
      <c r="E16738" s="243" t="s">
        <v>1953</v>
      </c>
      <c r="F16738" s="151"/>
    </row>
    <row r="16739" spans="2:6" s="116" customFormat="1" ht="15.75" customHeight="1">
      <c r="B16739" s="276" t="s">
        <v>2266</v>
      </c>
      <c r="C16739" s="118" t="s">
        <v>40</v>
      </c>
      <c r="D16739" s="119" t="s">
        <v>1236</v>
      </c>
      <c r="E16739" s="243" t="s">
        <v>1953</v>
      </c>
      <c r="F16739" s="151"/>
    </row>
    <row r="16740" spans="2:6" s="116" customFormat="1" ht="15.75" customHeight="1">
      <c r="B16740" s="276" t="s">
        <v>2266</v>
      </c>
      <c r="C16740" s="118" t="s">
        <v>40</v>
      </c>
      <c r="D16740" s="119" t="s">
        <v>1236</v>
      </c>
      <c r="E16740" s="243" t="s">
        <v>1953</v>
      </c>
      <c r="F16740" s="151"/>
    </row>
    <row r="16741" spans="2:6" s="116" customFormat="1" ht="15.75" customHeight="1">
      <c r="B16741" s="276" t="s">
        <v>2266</v>
      </c>
      <c r="C16741" s="118" t="s">
        <v>40</v>
      </c>
      <c r="D16741" s="119" t="s">
        <v>1236</v>
      </c>
      <c r="E16741" s="243" t="s">
        <v>1953</v>
      </c>
      <c r="F16741" s="151"/>
    </row>
    <row r="16742" spans="2:6" s="116" customFormat="1" ht="15.75" customHeight="1">
      <c r="B16742" s="276" t="s">
        <v>2266</v>
      </c>
      <c r="C16742" s="118" t="s">
        <v>40</v>
      </c>
      <c r="D16742" s="119" t="s">
        <v>1236</v>
      </c>
      <c r="E16742" s="243" t="s">
        <v>1953</v>
      </c>
      <c r="F16742" s="151"/>
    </row>
    <row r="16743" spans="2:6" s="116" customFormat="1" ht="15.75" customHeight="1">
      <c r="B16743" s="276" t="s">
        <v>2266</v>
      </c>
      <c r="C16743" s="118" t="s">
        <v>40</v>
      </c>
      <c r="D16743" s="119" t="s">
        <v>1236</v>
      </c>
      <c r="E16743" s="243" t="s">
        <v>1953</v>
      </c>
      <c r="F16743" s="151"/>
    </row>
    <row r="16744" spans="2:6" s="116" customFormat="1" ht="15.75" customHeight="1">
      <c r="B16744" s="276" t="s">
        <v>2266</v>
      </c>
      <c r="C16744" s="118" t="s">
        <v>392</v>
      </c>
      <c r="D16744" s="119" t="s">
        <v>2063</v>
      </c>
      <c r="E16744" s="243" t="s">
        <v>1953</v>
      </c>
      <c r="F16744" s="151"/>
    </row>
    <row r="16745" spans="2:6" s="116" customFormat="1" ht="15.75" customHeight="1">
      <c r="B16745" s="276" t="s">
        <v>2266</v>
      </c>
      <c r="C16745" s="118" t="s">
        <v>322</v>
      </c>
      <c r="D16745" s="119" t="s">
        <v>1796</v>
      </c>
      <c r="E16745" s="243" t="s">
        <v>1953</v>
      </c>
      <c r="F16745" s="151"/>
    </row>
    <row r="16746" spans="2:6" s="116" customFormat="1" ht="15.75" customHeight="1">
      <c r="B16746" s="276" t="s">
        <v>2266</v>
      </c>
      <c r="C16746" s="118" t="s">
        <v>28</v>
      </c>
      <c r="D16746" s="119" t="s">
        <v>173</v>
      </c>
      <c r="E16746" s="243" t="s">
        <v>1953</v>
      </c>
      <c r="F16746" s="151"/>
    </row>
    <row r="16747" spans="2:6" s="116" customFormat="1" ht="15.75" customHeight="1">
      <c r="B16747" s="276" t="s">
        <v>2266</v>
      </c>
      <c r="C16747" s="118" t="s">
        <v>28</v>
      </c>
      <c r="D16747" s="119" t="s">
        <v>114</v>
      </c>
      <c r="E16747" s="243" t="s">
        <v>1953</v>
      </c>
      <c r="F16747" s="151"/>
    </row>
    <row r="16748" spans="2:6" s="116" customFormat="1" ht="15.75" customHeight="1">
      <c r="B16748" s="276" t="s">
        <v>2266</v>
      </c>
      <c r="C16748" s="118" t="s">
        <v>28</v>
      </c>
      <c r="D16748" s="119" t="s">
        <v>173</v>
      </c>
      <c r="E16748" s="243" t="s">
        <v>1953</v>
      </c>
      <c r="F16748" s="151"/>
    </row>
    <row r="16749" spans="2:6" s="116" customFormat="1" ht="15.75" customHeight="1">
      <c r="B16749" s="276" t="s">
        <v>2266</v>
      </c>
      <c r="C16749" s="118" t="s">
        <v>28</v>
      </c>
      <c r="D16749" s="119" t="s">
        <v>107</v>
      </c>
      <c r="E16749" s="243" t="s">
        <v>1971</v>
      </c>
      <c r="F16749" s="151"/>
    </row>
    <row r="16750" spans="2:6" s="116" customFormat="1" ht="15.75" customHeight="1">
      <c r="B16750" s="276" t="s">
        <v>2266</v>
      </c>
      <c r="C16750" s="118" t="s">
        <v>184</v>
      </c>
      <c r="D16750" s="119" t="s">
        <v>2546</v>
      </c>
      <c r="E16750" s="243" t="s">
        <v>1971</v>
      </c>
      <c r="F16750" s="151"/>
    </row>
    <row r="16751" spans="2:6" s="116" customFormat="1" ht="15.75" customHeight="1">
      <c r="B16751" s="276" t="s">
        <v>2266</v>
      </c>
      <c r="C16751" s="118" t="s">
        <v>40</v>
      </c>
      <c r="D16751" s="119" t="s">
        <v>180</v>
      </c>
      <c r="E16751" s="243" t="s">
        <v>1971</v>
      </c>
      <c r="F16751" s="151"/>
    </row>
    <row r="16752" spans="2:6" s="116" customFormat="1" ht="15.75" customHeight="1">
      <c r="B16752" s="276" t="s">
        <v>2266</v>
      </c>
      <c r="C16752" s="118" t="s">
        <v>28</v>
      </c>
      <c r="D16752" s="119" t="s">
        <v>173</v>
      </c>
      <c r="E16752" s="243" t="s">
        <v>1971</v>
      </c>
      <c r="F16752" s="151"/>
    </row>
    <row r="16753" spans="2:6" s="116" customFormat="1" ht="15.75" customHeight="1">
      <c r="B16753" s="276" t="s">
        <v>2266</v>
      </c>
      <c r="C16753" s="118" t="s">
        <v>2</v>
      </c>
      <c r="D16753" s="119" t="s">
        <v>105</v>
      </c>
      <c r="E16753" s="243" t="s">
        <v>1971</v>
      </c>
      <c r="F16753" s="151"/>
    </row>
    <row r="16754" spans="2:6" s="116" customFormat="1" ht="15.75" customHeight="1">
      <c r="B16754" s="276" t="s">
        <v>2266</v>
      </c>
      <c r="C16754" s="118" t="s">
        <v>40</v>
      </c>
      <c r="D16754" s="119" t="s">
        <v>2084</v>
      </c>
      <c r="E16754" s="243" t="s">
        <v>1971</v>
      </c>
      <c r="F16754" s="151"/>
    </row>
    <row r="16755" spans="2:6" s="116" customFormat="1" ht="15.75" customHeight="1">
      <c r="B16755" s="276" t="s">
        <v>2266</v>
      </c>
      <c r="C16755" s="118" t="s">
        <v>40</v>
      </c>
      <c r="D16755" s="119" t="s">
        <v>43</v>
      </c>
      <c r="E16755" s="243" t="s">
        <v>1971</v>
      </c>
      <c r="F16755" s="151"/>
    </row>
    <row r="16756" spans="2:6" s="116" customFormat="1" ht="15.75" customHeight="1">
      <c r="B16756" s="276" t="s">
        <v>2266</v>
      </c>
      <c r="C16756" s="118" t="s">
        <v>40</v>
      </c>
      <c r="D16756" s="119" t="s">
        <v>43</v>
      </c>
      <c r="E16756" s="243" t="s">
        <v>1971</v>
      </c>
      <c r="F16756" s="151"/>
    </row>
    <row r="16757" spans="2:6" s="116" customFormat="1" ht="15.75" customHeight="1">
      <c r="B16757" s="276" t="s">
        <v>2266</v>
      </c>
      <c r="C16757" s="118" t="s">
        <v>40</v>
      </c>
      <c r="D16757" s="119" t="s">
        <v>2267</v>
      </c>
      <c r="E16757" s="243" t="s">
        <v>1971</v>
      </c>
      <c r="F16757" s="151"/>
    </row>
    <row r="16758" spans="2:6" s="116" customFormat="1" ht="15.75" customHeight="1">
      <c r="B16758" s="276" t="s">
        <v>2266</v>
      </c>
      <c r="C16758" s="118" t="s">
        <v>28</v>
      </c>
      <c r="D16758" s="119" t="s">
        <v>114</v>
      </c>
      <c r="E16758" s="243" t="s">
        <v>1971</v>
      </c>
      <c r="F16758" s="151"/>
    </row>
    <row r="16759" spans="2:6" s="116" customFormat="1" ht="15.75" customHeight="1">
      <c r="B16759" s="276" t="s">
        <v>2266</v>
      </c>
      <c r="C16759" s="118" t="s">
        <v>28</v>
      </c>
      <c r="D16759" s="119" t="s">
        <v>549</v>
      </c>
      <c r="E16759" s="243" t="s">
        <v>1971</v>
      </c>
      <c r="F16759" s="151"/>
    </row>
    <row r="16760" spans="2:6" s="116" customFormat="1" ht="15.75" customHeight="1">
      <c r="B16760" s="276" t="s">
        <v>2266</v>
      </c>
      <c r="C16760" s="118" t="s">
        <v>40</v>
      </c>
      <c r="D16760" s="119" t="s">
        <v>2084</v>
      </c>
      <c r="E16760" s="243" t="s">
        <v>1971</v>
      </c>
      <c r="F16760" s="151"/>
    </row>
    <row r="16761" spans="2:6" s="116" customFormat="1" ht="15.75" customHeight="1">
      <c r="B16761" s="276" t="s">
        <v>2266</v>
      </c>
      <c r="C16761" s="118" t="s">
        <v>40</v>
      </c>
      <c r="D16761" s="119" t="s">
        <v>180</v>
      </c>
      <c r="E16761" s="243" t="s">
        <v>1971</v>
      </c>
      <c r="F16761" s="151"/>
    </row>
    <row r="16762" spans="2:6" s="116" customFormat="1" ht="15.75" customHeight="1">
      <c r="B16762" s="121" t="s">
        <v>2268</v>
      </c>
      <c r="C16762" s="118" t="s">
        <v>322</v>
      </c>
      <c r="D16762" s="119" t="s">
        <v>1796</v>
      </c>
      <c r="E16762" s="243" t="s">
        <v>1953</v>
      </c>
      <c r="F16762" s="151"/>
    </row>
    <row r="16763" spans="2:6" s="116" customFormat="1" ht="15.75" customHeight="1">
      <c r="B16763" s="121" t="s">
        <v>2268</v>
      </c>
      <c r="C16763" s="118" t="s">
        <v>40</v>
      </c>
      <c r="D16763" s="119" t="s">
        <v>43</v>
      </c>
      <c r="E16763" s="243" t="s">
        <v>1953</v>
      </c>
      <c r="F16763" s="151"/>
    </row>
    <row r="16764" spans="2:6" s="116" customFormat="1" ht="15.75" customHeight="1">
      <c r="B16764" s="121" t="s">
        <v>2268</v>
      </c>
      <c r="C16764" s="118" t="s">
        <v>40</v>
      </c>
      <c r="D16764" s="119" t="s">
        <v>1921</v>
      </c>
      <c r="E16764" s="243" t="s">
        <v>1953</v>
      </c>
      <c r="F16764" s="151"/>
    </row>
    <row r="16765" spans="2:6" s="116" customFormat="1" ht="15.75" customHeight="1">
      <c r="B16765" s="121" t="s">
        <v>2268</v>
      </c>
      <c r="C16765" s="118" t="s">
        <v>28</v>
      </c>
      <c r="D16765" s="119" t="s">
        <v>107</v>
      </c>
      <c r="E16765" s="243" t="s">
        <v>1953</v>
      </c>
      <c r="F16765" s="151"/>
    </row>
    <row r="16766" spans="2:6" s="116" customFormat="1" ht="15.75" customHeight="1">
      <c r="B16766" s="121" t="s">
        <v>2268</v>
      </c>
      <c r="C16766" s="118" t="s">
        <v>18</v>
      </c>
      <c r="D16766" s="119" t="s">
        <v>1197</v>
      </c>
      <c r="E16766" s="243" t="s">
        <v>1953</v>
      </c>
      <c r="F16766" s="151"/>
    </row>
    <row r="16767" spans="2:6" s="116" customFormat="1" ht="15.75" customHeight="1">
      <c r="B16767" s="121" t="s">
        <v>2268</v>
      </c>
      <c r="C16767" s="118" t="s">
        <v>18</v>
      </c>
      <c r="D16767" s="119" t="s">
        <v>1197</v>
      </c>
      <c r="E16767" s="243" t="s">
        <v>1953</v>
      </c>
      <c r="F16767" s="151"/>
    </row>
    <row r="16768" spans="2:6" s="116" customFormat="1" ht="15.75" customHeight="1">
      <c r="B16768" s="121" t="s">
        <v>2268</v>
      </c>
      <c r="C16768" s="118" t="s">
        <v>40</v>
      </c>
      <c r="D16768" s="119" t="s">
        <v>1236</v>
      </c>
      <c r="E16768" s="243" t="s">
        <v>1953</v>
      </c>
      <c r="F16768" s="151"/>
    </row>
    <row r="16769" spans="2:6" s="116" customFormat="1" ht="15.75" customHeight="1">
      <c r="B16769" s="121" t="s">
        <v>2268</v>
      </c>
      <c r="C16769" s="118" t="s">
        <v>40</v>
      </c>
      <c r="D16769" s="119" t="s">
        <v>1236</v>
      </c>
      <c r="E16769" s="243" t="s">
        <v>1953</v>
      </c>
      <c r="F16769" s="151"/>
    </row>
    <row r="16770" spans="2:6" s="116" customFormat="1" ht="15.75" customHeight="1">
      <c r="B16770" s="121" t="s">
        <v>2268</v>
      </c>
      <c r="C16770" s="118" t="s">
        <v>322</v>
      </c>
      <c r="D16770" s="119" t="s">
        <v>1796</v>
      </c>
      <c r="E16770" s="243" t="s">
        <v>1953</v>
      </c>
      <c r="F16770" s="151"/>
    </row>
    <row r="16771" spans="2:6" s="116" customFormat="1" ht="15.75" customHeight="1">
      <c r="B16771" s="121" t="s">
        <v>2268</v>
      </c>
      <c r="C16771" s="118" t="s">
        <v>155</v>
      </c>
      <c r="D16771" s="119" t="s">
        <v>156</v>
      </c>
      <c r="E16771" s="243" t="s">
        <v>1953</v>
      </c>
      <c r="F16771" s="151"/>
    </row>
    <row r="16772" spans="2:6" s="116" customFormat="1" ht="15.75" customHeight="1">
      <c r="B16772" s="121" t="s">
        <v>2268</v>
      </c>
      <c r="C16772" s="118" t="s">
        <v>2</v>
      </c>
      <c r="D16772" s="119" t="s">
        <v>182</v>
      </c>
      <c r="E16772" s="243" t="s">
        <v>1953</v>
      </c>
      <c r="F16772" s="151"/>
    </row>
    <row r="16773" spans="2:6" s="116" customFormat="1" ht="15.75" customHeight="1">
      <c r="B16773" s="121" t="s">
        <v>2268</v>
      </c>
      <c r="C16773" s="118" t="s">
        <v>322</v>
      </c>
      <c r="D16773" s="119" t="s">
        <v>1796</v>
      </c>
      <c r="E16773" s="243" t="s">
        <v>1953</v>
      </c>
      <c r="F16773" s="151"/>
    </row>
    <row r="16774" spans="2:6" s="116" customFormat="1" ht="15.75" customHeight="1">
      <c r="B16774" s="121" t="s">
        <v>2268</v>
      </c>
      <c r="C16774" s="118" t="s">
        <v>322</v>
      </c>
      <c r="D16774" s="119" t="s">
        <v>1796</v>
      </c>
      <c r="E16774" s="243" t="s">
        <v>1953</v>
      </c>
      <c r="F16774" s="151"/>
    </row>
    <row r="16775" spans="2:6" s="116" customFormat="1" ht="15.75" customHeight="1">
      <c r="B16775" s="121" t="s">
        <v>2268</v>
      </c>
      <c r="C16775" s="118" t="s">
        <v>184</v>
      </c>
      <c r="D16775" s="119" t="s">
        <v>2545</v>
      </c>
      <c r="E16775" s="243" t="s">
        <v>1953</v>
      </c>
      <c r="F16775" s="151"/>
    </row>
    <row r="16776" spans="2:6" s="116" customFormat="1" ht="15.75" customHeight="1">
      <c r="B16776" s="121" t="s">
        <v>2268</v>
      </c>
      <c r="C16776" s="118" t="s">
        <v>40</v>
      </c>
      <c r="D16776" s="119" t="s">
        <v>180</v>
      </c>
      <c r="E16776" s="243" t="s">
        <v>1953</v>
      </c>
      <c r="F16776" s="151"/>
    </row>
    <row r="16777" spans="2:6" s="116" customFormat="1" ht="15.75" customHeight="1">
      <c r="B16777" s="121" t="s">
        <v>2268</v>
      </c>
      <c r="C16777" s="118" t="s">
        <v>155</v>
      </c>
      <c r="D16777" s="119" t="s">
        <v>156</v>
      </c>
      <c r="E16777" s="243" t="s">
        <v>1953</v>
      </c>
      <c r="F16777" s="151"/>
    </row>
    <row r="16778" spans="2:6" s="116" customFormat="1" ht="15.75" customHeight="1">
      <c r="B16778" s="121" t="s">
        <v>2268</v>
      </c>
      <c r="C16778" s="118" t="s">
        <v>28</v>
      </c>
      <c r="D16778" s="119" t="s">
        <v>107</v>
      </c>
      <c r="E16778" s="243" t="s">
        <v>1953</v>
      </c>
      <c r="F16778" s="151"/>
    </row>
    <row r="16779" spans="2:6" s="116" customFormat="1" ht="15.75" customHeight="1">
      <c r="B16779" s="121" t="s">
        <v>2268</v>
      </c>
      <c r="C16779" s="118" t="s">
        <v>40</v>
      </c>
      <c r="D16779" s="119" t="s">
        <v>1236</v>
      </c>
      <c r="E16779" s="243" t="s">
        <v>1953</v>
      </c>
      <c r="F16779" s="151"/>
    </row>
    <row r="16780" spans="2:6" s="116" customFormat="1" ht="15.75" customHeight="1">
      <c r="B16780" s="121" t="s">
        <v>2268</v>
      </c>
      <c r="C16780" s="118" t="s">
        <v>28</v>
      </c>
      <c r="D16780" s="119" t="s">
        <v>1118</v>
      </c>
      <c r="E16780" s="243" t="s">
        <v>1953</v>
      </c>
      <c r="F16780" s="151"/>
    </row>
    <row r="16781" spans="2:6" s="116" customFormat="1" ht="15.75" customHeight="1">
      <c r="B16781" s="121" t="s">
        <v>2268</v>
      </c>
      <c r="C16781" s="118" t="s">
        <v>322</v>
      </c>
      <c r="D16781" s="119" t="s">
        <v>1796</v>
      </c>
      <c r="E16781" s="243" t="s">
        <v>1953</v>
      </c>
      <c r="F16781" s="151"/>
    </row>
    <row r="16782" spans="2:6" s="116" customFormat="1" ht="15.75" customHeight="1">
      <c r="B16782" s="121" t="s">
        <v>2268</v>
      </c>
      <c r="C16782" s="118" t="s">
        <v>956</v>
      </c>
      <c r="D16782" s="119" t="s">
        <v>1821</v>
      </c>
      <c r="E16782" s="243" t="s">
        <v>1971</v>
      </c>
      <c r="F16782" s="151"/>
    </row>
    <row r="16783" spans="2:6" s="116" customFormat="1" ht="15.75" customHeight="1">
      <c r="B16783" s="121" t="s">
        <v>2268</v>
      </c>
      <c r="C16783" s="118" t="s">
        <v>40</v>
      </c>
      <c r="D16783" s="119" t="s">
        <v>178</v>
      </c>
      <c r="E16783" s="243" t="s">
        <v>1971</v>
      </c>
      <c r="F16783" s="151"/>
    </row>
    <row r="16784" spans="2:6" s="116" customFormat="1" ht="15.75" customHeight="1">
      <c r="B16784" s="121" t="s">
        <v>2268</v>
      </c>
      <c r="C16784" s="118" t="s">
        <v>40</v>
      </c>
      <c r="D16784" s="119" t="s">
        <v>2057</v>
      </c>
      <c r="E16784" s="243" t="s">
        <v>1971</v>
      </c>
      <c r="F16784" s="151"/>
    </row>
    <row r="16785" spans="2:6" s="116" customFormat="1" ht="15.75" customHeight="1">
      <c r="B16785" s="121" t="s">
        <v>2268</v>
      </c>
      <c r="C16785" s="118" t="s">
        <v>40</v>
      </c>
      <c r="D16785" s="119" t="s">
        <v>945</v>
      </c>
      <c r="E16785" s="243" t="s">
        <v>1971</v>
      </c>
      <c r="F16785" s="151"/>
    </row>
    <row r="16786" spans="2:6" s="116" customFormat="1" ht="15.75" customHeight="1">
      <c r="B16786" s="121" t="s">
        <v>2268</v>
      </c>
      <c r="C16786" s="118" t="s">
        <v>40</v>
      </c>
      <c r="D16786" s="119" t="s">
        <v>178</v>
      </c>
      <c r="E16786" s="243" t="s">
        <v>1971</v>
      </c>
      <c r="F16786" s="151"/>
    </row>
    <row r="16787" spans="2:6" s="116" customFormat="1" ht="15.75" customHeight="1">
      <c r="B16787" s="121" t="s">
        <v>2268</v>
      </c>
      <c r="C16787" s="118" t="s">
        <v>40</v>
      </c>
      <c r="D16787" s="119" t="s">
        <v>180</v>
      </c>
      <c r="E16787" s="243" t="s">
        <v>1971</v>
      </c>
      <c r="F16787" s="151"/>
    </row>
    <row r="16788" spans="2:6" s="116" customFormat="1" ht="15.75" customHeight="1">
      <c r="B16788" s="121" t="s">
        <v>2268</v>
      </c>
      <c r="C16788" s="118" t="s">
        <v>184</v>
      </c>
      <c r="D16788" s="119" t="s">
        <v>2545</v>
      </c>
      <c r="E16788" s="243" t="s">
        <v>1971</v>
      </c>
      <c r="F16788" s="151"/>
    </row>
    <row r="16789" spans="2:6" s="116" customFormat="1" ht="15.75" customHeight="1">
      <c r="B16789" s="121" t="s">
        <v>2268</v>
      </c>
      <c r="C16789" s="118" t="s">
        <v>322</v>
      </c>
      <c r="D16789" s="119" t="s">
        <v>2001</v>
      </c>
      <c r="E16789" s="243" t="s">
        <v>1971</v>
      </c>
      <c r="F16789" s="151"/>
    </row>
    <row r="16790" spans="2:6" s="116" customFormat="1" ht="15.75" customHeight="1">
      <c r="B16790" s="121" t="s">
        <v>2268</v>
      </c>
      <c r="C16790" s="118" t="s">
        <v>322</v>
      </c>
      <c r="D16790" s="119" t="s">
        <v>2001</v>
      </c>
      <c r="E16790" s="243" t="s">
        <v>1971</v>
      </c>
      <c r="F16790" s="151"/>
    </row>
    <row r="16791" spans="2:6" s="116" customFormat="1" ht="15.75" customHeight="1">
      <c r="B16791" s="121" t="s">
        <v>2268</v>
      </c>
      <c r="C16791" s="118" t="s">
        <v>28</v>
      </c>
      <c r="D16791" s="119" t="s">
        <v>114</v>
      </c>
      <c r="E16791" s="243" t="s">
        <v>1971</v>
      </c>
      <c r="F16791" s="151"/>
    </row>
    <row r="16792" spans="2:6" s="116" customFormat="1" ht="15.75" customHeight="1">
      <c r="B16792" s="121" t="s">
        <v>2268</v>
      </c>
      <c r="C16792" s="118" t="s">
        <v>2026</v>
      </c>
      <c r="D16792" s="119" t="s">
        <v>2027</v>
      </c>
      <c r="E16792" s="243" t="s">
        <v>1971</v>
      </c>
      <c r="F16792" s="151"/>
    </row>
    <row r="16793" spans="2:6" s="116" customFormat="1" ht="15.75" customHeight="1">
      <c r="B16793" s="121" t="s">
        <v>2268</v>
      </c>
      <c r="C16793" s="118" t="s">
        <v>40</v>
      </c>
      <c r="D16793" s="119" t="s">
        <v>178</v>
      </c>
      <c r="E16793" s="243" t="s">
        <v>1971</v>
      </c>
      <c r="F16793" s="151"/>
    </row>
    <row r="16794" spans="2:6" s="116" customFormat="1" ht="15.75" customHeight="1">
      <c r="B16794" s="121" t="s">
        <v>2268</v>
      </c>
      <c r="C16794" s="118" t="s">
        <v>40</v>
      </c>
      <c r="D16794" s="119" t="s">
        <v>2057</v>
      </c>
      <c r="E16794" s="243" t="s">
        <v>1971</v>
      </c>
      <c r="F16794" s="151"/>
    </row>
    <row r="16795" spans="2:6" s="116" customFormat="1" ht="15.75" customHeight="1">
      <c r="B16795" s="121" t="s">
        <v>2268</v>
      </c>
      <c r="C16795" s="118" t="s">
        <v>184</v>
      </c>
      <c r="D16795" s="119" t="s">
        <v>2545</v>
      </c>
      <c r="E16795" s="243" t="s">
        <v>1971</v>
      </c>
      <c r="F16795" s="151"/>
    </row>
    <row r="16796" spans="2:6" s="116" customFormat="1" ht="15.75" customHeight="1">
      <c r="B16796" s="121" t="s">
        <v>2268</v>
      </c>
      <c r="C16796" s="118" t="s">
        <v>956</v>
      </c>
      <c r="D16796" s="119" t="s">
        <v>1821</v>
      </c>
      <c r="E16796" s="243" t="s">
        <v>1971</v>
      </c>
      <c r="F16796" s="151"/>
    </row>
    <row r="16797" spans="2:6" s="116" customFormat="1" ht="15.75" customHeight="1">
      <c r="B16797" s="121" t="s">
        <v>2268</v>
      </c>
      <c r="C16797" s="118" t="s">
        <v>392</v>
      </c>
      <c r="D16797" s="119" t="s">
        <v>1115</v>
      </c>
      <c r="E16797" s="243" t="s">
        <v>1971</v>
      </c>
      <c r="F16797" s="151"/>
    </row>
    <row r="16798" spans="2:6" s="116" customFormat="1" ht="15.75" customHeight="1">
      <c r="B16798" s="121" t="s">
        <v>2268</v>
      </c>
      <c r="C16798" s="118" t="s">
        <v>392</v>
      </c>
      <c r="D16798" s="119" t="s">
        <v>1115</v>
      </c>
      <c r="E16798" s="243" t="s">
        <v>1971</v>
      </c>
      <c r="F16798" s="151"/>
    </row>
    <row r="16799" spans="2:6" s="116" customFormat="1" ht="15.75" customHeight="1">
      <c r="B16799" s="276" t="s">
        <v>2268</v>
      </c>
      <c r="C16799" s="118" t="s">
        <v>322</v>
      </c>
      <c r="D16799" s="119" t="s">
        <v>2001</v>
      </c>
      <c r="E16799" s="243" t="s">
        <v>1971</v>
      </c>
      <c r="F16799" s="151"/>
    </row>
    <row r="16800" spans="2:6" s="116" customFormat="1" ht="15.75" customHeight="1">
      <c r="B16800" s="276" t="s">
        <v>2268</v>
      </c>
      <c r="C16800" s="118" t="s">
        <v>1154</v>
      </c>
      <c r="D16800" s="119" t="s">
        <v>180</v>
      </c>
      <c r="E16800" s="243" t="s">
        <v>1971</v>
      </c>
      <c r="F16800" s="151"/>
    </row>
    <row r="16801" spans="2:6" s="116" customFormat="1" ht="15.75" customHeight="1">
      <c r="B16801" s="276" t="s">
        <v>2268</v>
      </c>
      <c r="C16801" s="118" t="s">
        <v>2</v>
      </c>
      <c r="D16801" s="119" t="s">
        <v>1178</v>
      </c>
      <c r="E16801" s="243" t="s">
        <v>1971</v>
      </c>
      <c r="F16801" s="151"/>
    </row>
    <row r="16802" spans="2:6" s="116" customFormat="1" ht="15.75" customHeight="1">
      <c r="B16802" s="121" t="s">
        <v>2269</v>
      </c>
      <c r="C16802" s="118" t="s">
        <v>28</v>
      </c>
      <c r="D16802" s="119" t="s">
        <v>126</v>
      </c>
      <c r="E16802" s="243" t="s">
        <v>1986</v>
      </c>
      <c r="F16802" s="151"/>
    </row>
    <row r="16803" spans="2:6" s="116" customFormat="1" ht="15.75" customHeight="1">
      <c r="B16803" s="121" t="s">
        <v>2269</v>
      </c>
      <c r="C16803" s="118" t="s">
        <v>40</v>
      </c>
      <c r="D16803" s="119" t="s">
        <v>1236</v>
      </c>
      <c r="E16803" s="243" t="s">
        <v>1986</v>
      </c>
      <c r="F16803" s="151"/>
    </row>
    <row r="16804" spans="2:6" s="116" customFormat="1" ht="15.75" customHeight="1">
      <c r="B16804" s="121" t="s">
        <v>2269</v>
      </c>
      <c r="C16804" s="118" t="s">
        <v>2</v>
      </c>
      <c r="D16804" s="118" t="s">
        <v>182</v>
      </c>
      <c r="E16804" s="243" t="s">
        <v>1986</v>
      </c>
      <c r="F16804" s="151"/>
    </row>
    <row r="16805" spans="2:6" s="116" customFormat="1" ht="15.75" customHeight="1">
      <c r="B16805" s="121" t="s">
        <v>2269</v>
      </c>
      <c r="C16805" s="118" t="s">
        <v>40</v>
      </c>
      <c r="D16805" s="119" t="s">
        <v>1236</v>
      </c>
      <c r="E16805" s="243" t="s">
        <v>1986</v>
      </c>
      <c r="F16805" s="151"/>
    </row>
    <row r="16806" spans="2:6" s="116" customFormat="1" ht="15.75" customHeight="1">
      <c r="B16806" s="121" t="s">
        <v>2269</v>
      </c>
      <c r="C16806" s="118" t="s">
        <v>40</v>
      </c>
      <c r="D16806" s="119" t="s">
        <v>1521</v>
      </c>
      <c r="E16806" s="243" t="s">
        <v>1986</v>
      </c>
      <c r="F16806" s="151"/>
    </row>
    <row r="16807" spans="2:6" s="116" customFormat="1" ht="15.75" customHeight="1">
      <c r="B16807" s="121" t="s">
        <v>2269</v>
      </c>
      <c r="C16807" s="118" t="s">
        <v>322</v>
      </c>
      <c r="D16807" s="119" t="s">
        <v>1796</v>
      </c>
      <c r="E16807" s="243" t="s">
        <v>1986</v>
      </c>
      <c r="F16807" s="151"/>
    </row>
    <row r="16808" spans="2:6" s="116" customFormat="1" ht="15.75" customHeight="1">
      <c r="B16808" s="121" t="s">
        <v>2269</v>
      </c>
      <c r="C16808" s="118" t="s">
        <v>40</v>
      </c>
      <c r="D16808" s="119" t="s">
        <v>1236</v>
      </c>
      <c r="E16808" s="243" t="s">
        <v>1986</v>
      </c>
      <c r="F16808" s="151"/>
    </row>
    <row r="16809" spans="2:6" s="116" customFormat="1" ht="15.75" customHeight="1">
      <c r="B16809" s="121" t="s">
        <v>2269</v>
      </c>
      <c r="C16809" s="118" t="s">
        <v>40</v>
      </c>
      <c r="D16809" s="119" t="s">
        <v>1236</v>
      </c>
      <c r="E16809" s="243" t="s">
        <v>1986</v>
      </c>
      <c r="F16809" s="151"/>
    </row>
    <row r="16810" spans="2:6" s="116" customFormat="1" ht="15.75" customHeight="1">
      <c r="B16810" s="121" t="s">
        <v>2271</v>
      </c>
      <c r="C16810" s="118" t="s">
        <v>40</v>
      </c>
      <c r="D16810" s="119" t="s">
        <v>1236</v>
      </c>
      <c r="E16810" s="243" t="s">
        <v>1953</v>
      </c>
      <c r="F16810" s="151"/>
    </row>
    <row r="16811" spans="2:6" s="116" customFormat="1" ht="15.75" customHeight="1">
      <c r="B16811" s="121" t="s">
        <v>2271</v>
      </c>
      <c r="C16811" s="118" t="s">
        <v>40</v>
      </c>
      <c r="D16811" s="119" t="s">
        <v>1236</v>
      </c>
      <c r="E16811" s="243" t="s">
        <v>1953</v>
      </c>
      <c r="F16811" s="151"/>
    </row>
    <row r="16812" spans="2:6" s="116" customFormat="1" ht="15.75" customHeight="1">
      <c r="B16812" s="121" t="s">
        <v>2271</v>
      </c>
      <c r="C16812" s="118" t="s">
        <v>28</v>
      </c>
      <c r="D16812" s="119" t="s">
        <v>107</v>
      </c>
      <c r="E16812" s="243" t="s">
        <v>1953</v>
      </c>
      <c r="F16812" s="151"/>
    </row>
    <row r="16813" spans="2:6" s="116" customFormat="1" ht="15.75" customHeight="1">
      <c r="B16813" s="121" t="s">
        <v>2271</v>
      </c>
      <c r="C16813" s="118" t="s">
        <v>28</v>
      </c>
      <c r="D16813" s="119" t="s">
        <v>107</v>
      </c>
      <c r="E16813" s="243" t="s">
        <v>1953</v>
      </c>
      <c r="F16813" s="151"/>
    </row>
    <row r="16814" spans="2:6" s="116" customFormat="1" ht="15.75" customHeight="1">
      <c r="B16814" s="121" t="s">
        <v>2271</v>
      </c>
      <c r="C16814" s="118" t="s">
        <v>28</v>
      </c>
      <c r="D16814" s="119" t="s">
        <v>107</v>
      </c>
      <c r="E16814" s="243" t="s">
        <v>1953</v>
      </c>
      <c r="F16814" s="151"/>
    </row>
    <row r="16815" spans="2:6" s="116" customFormat="1" ht="15.75" customHeight="1">
      <c r="B16815" s="121" t="s">
        <v>2271</v>
      </c>
      <c r="C16815" s="118" t="s">
        <v>28</v>
      </c>
      <c r="D16815" s="119" t="s">
        <v>107</v>
      </c>
      <c r="E16815" s="243" t="s">
        <v>1953</v>
      </c>
      <c r="F16815" s="151"/>
    </row>
    <row r="16816" spans="2:6" s="116" customFormat="1" ht="15.75" customHeight="1">
      <c r="B16816" s="121" t="s">
        <v>2271</v>
      </c>
      <c r="C16816" s="118" t="s">
        <v>40</v>
      </c>
      <c r="D16816" s="119" t="s">
        <v>1236</v>
      </c>
      <c r="E16816" s="243" t="s">
        <v>1953</v>
      </c>
      <c r="F16816" s="151"/>
    </row>
    <row r="16817" spans="2:6" s="116" customFormat="1" ht="15.75" customHeight="1">
      <c r="B16817" s="121" t="s">
        <v>2271</v>
      </c>
      <c r="C16817" s="118" t="s">
        <v>40</v>
      </c>
      <c r="D16817" s="119" t="s">
        <v>1236</v>
      </c>
      <c r="E16817" s="243" t="s">
        <v>1953</v>
      </c>
      <c r="F16817" s="151"/>
    </row>
    <row r="16818" spans="2:6" s="116" customFormat="1" ht="15.75" customHeight="1">
      <c r="B16818" s="121" t="s">
        <v>2271</v>
      </c>
      <c r="C16818" s="118" t="s">
        <v>184</v>
      </c>
      <c r="D16818" s="119" t="s">
        <v>2546</v>
      </c>
      <c r="E16818" s="243" t="s">
        <v>1971</v>
      </c>
      <c r="F16818" s="151"/>
    </row>
    <row r="16819" spans="2:6" s="116" customFormat="1" ht="15.75" customHeight="1">
      <c r="B16819" s="121" t="s">
        <v>2271</v>
      </c>
      <c r="C16819" s="118" t="s">
        <v>956</v>
      </c>
      <c r="D16819" s="119" t="s">
        <v>1821</v>
      </c>
      <c r="E16819" s="243" t="s">
        <v>1971</v>
      </c>
      <c r="F16819" s="151"/>
    </row>
    <row r="16820" spans="2:6" s="116" customFormat="1" ht="15.75" customHeight="1">
      <c r="B16820" s="121" t="s">
        <v>2271</v>
      </c>
      <c r="C16820" s="118" t="s">
        <v>40</v>
      </c>
      <c r="D16820" s="119" t="s">
        <v>180</v>
      </c>
      <c r="E16820" s="243" t="s">
        <v>1971</v>
      </c>
      <c r="F16820" s="151"/>
    </row>
    <row r="16821" spans="2:6" s="116" customFormat="1" ht="15.75" customHeight="1">
      <c r="B16821" s="121" t="s">
        <v>2271</v>
      </c>
      <c r="C16821" s="118" t="s">
        <v>40</v>
      </c>
      <c r="D16821" s="119" t="s">
        <v>178</v>
      </c>
      <c r="E16821" s="243" t="s">
        <v>1971</v>
      </c>
      <c r="F16821" s="151"/>
    </row>
    <row r="16822" spans="2:6" s="116" customFormat="1" ht="15.75" customHeight="1">
      <c r="B16822" s="121" t="s">
        <v>2271</v>
      </c>
      <c r="C16822" s="118" t="s">
        <v>40</v>
      </c>
      <c r="D16822" s="119" t="s">
        <v>2272</v>
      </c>
      <c r="E16822" s="243" t="s">
        <v>1971</v>
      </c>
      <c r="F16822" s="151"/>
    </row>
    <row r="16823" spans="2:6" s="116" customFormat="1" ht="15.75" customHeight="1">
      <c r="B16823" s="121" t="s">
        <v>2271</v>
      </c>
      <c r="C16823" s="118" t="s">
        <v>184</v>
      </c>
      <c r="D16823" s="119" t="s">
        <v>2545</v>
      </c>
      <c r="E16823" s="243" t="s">
        <v>1971</v>
      </c>
      <c r="F16823" s="151"/>
    </row>
    <row r="16824" spans="2:6" s="116" customFormat="1" ht="15.75" customHeight="1">
      <c r="B16824" s="121" t="s">
        <v>2271</v>
      </c>
      <c r="C16824" s="118" t="s">
        <v>40</v>
      </c>
      <c r="D16824" s="119" t="s">
        <v>180</v>
      </c>
      <c r="E16824" s="243" t="s">
        <v>1971</v>
      </c>
      <c r="F16824" s="151"/>
    </row>
    <row r="16825" spans="2:6" s="116" customFormat="1" ht="15.75" customHeight="1">
      <c r="B16825" s="121" t="s">
        <v>2271</v>
      </c>
      <c r="C16825" s="118" t="s">
        <v>2</v>
      </c>
      <c r="D16825" s="119" t="s">
        <v>105</v>
      </c>
      <c r="E16825" s="243" t="s">
        <v>1971</v>
      </c>
      <c r="F16825" s="151"/>
    </row>
    <row r="16826" spans="2:6" s="116" customFormat="1" ht="15.75" customHeight="1">
      <c r="B16826" s="121" t="s">
        <v>2271</v>
      </c>
      <c r="C16826" s="118" t="s">
        <v>2</v>
      </c>
      <c r="D16826" s="119" t="s">
        <v>105</v>
      </c>
      <c r="E16826" s="243" t="s">
        <v>1971</v>
      </c>
      <c r="F16826" s="151"/>
    </row>
    <row r="16827" spans="2:6" s="116" customFormat="1" ht="15.75" customHeight="1">
      <c r="B16827" s="276" t="s">
        <v>2273</v>
      </c>
      <c r="C16827" s="118" t="s">
        <v>1306</v>
      </c>
      <c r="D16827" s="119" t="s">
        <v>1536</v>
      </c>
      <c r="E16827" s="243" t="s">
        <v>1600</v>
      </c>
      <c r="F16827" s="151"/>
    </row>
    <row r="16828" spans="2:6" s="116" customFormat="1" ht="15.75" customHeight="1">
      <c r="B16828" s="276" t="s">
        <v>2273</v>
      </c>
      <c r="C16828" s="118" t="s">
        <v>2</v>
      </c>
      <c r="D16828" s="119" t="s">
        <v>182</v>
      </c>
      <c r="E16828" s="243" t="s">
        <v>1600</v>
      </c>
      <c r="F16828" s="151"/>
    </row>
    <row r="16829" spans="2:6" s="116" customFormat="1" ht="15.75" customHeight="1">
      <c r="B16829" s="276" t="s">
        <v>2273</v>
      </c>
      <c r="C16829" s="118" t="s">
        <v>1306</v>
      </c>
      <c r="D16829" s="119" t="s">
        <v>1536</v>
      </c>
      <c r="E16829" s="243" t="s">
        <v>1600</v>
      </c>
      <c r="F16829" s="151"/>
    </row>
    <row r="16830" spans="2:6" s="116" customFormat="1" ht="15.75" customHeight="1">
      <c r="B16830" s="276" t="s">
        <v>2273</v>
      </c>
      <c r="C16830" s="118" t="s">
        <v>2585</v>
      </c>
      <c r="D16830" s="119" t="s">
        <v>1115</v>
      </c>
      <c r="E16830" s="243" t="s">
        <v>1953</v>
      </c>
      <c r="F16830" s="151"/>
    </row>
    <row r="16831" spans="2:6" s="116" customFormat="1" ht="15.75" customHeight="1">
      <c r="B16831" s="276" t="s">
        <v>2273</v>
      </c>
      <c r="C16831" s="118" t="s">
        <v>28</v>
      </c>
      <c r="D16831" s="119" t="s">
        <v>549</v>
      </c>
      <c r="E16831" s="243" t="s">
        <v>1953</v>
      </c>
      <c r="F16831" s="151"/>
    </row>
    <row r="16832" spans="2:6" s="116" customFormat="1" ht="15.75" customHeight="1">
      <c r="B16832" s="276" t="s">
        <v>2273</v>
      </c>
      <c r="C16832" s="118" t="s">
        <v>28</v>
      </c>
      <c r="D16832" s="119" t="s">
        <v>549</v>
      </c>
      <c r="E16832" s="243" t="s">
        <v>1953</v>
      </c>
      <c r="F16832" s="151"/>
    </row>
    <row r="16833" spans="2:6" s="116" customFormat="1" ht="15.75" customHeight="1">
      <c r="B16833" s="276" t="s">
        <v>2273</v>
      </c>
      <c r="C16833" s="118" t="s">
        <v>28</v>
      </c>
      <c r="D16833" s="119" t="s">
        <v>107</v>
      </c>
      <c r="E16833" s="243" t="s">
        <v>1953</v>
      </c>
      <c r="F16833" s="151"/>
    </row>
    <row r="16834" spans="2:6" s="116" customFormat="1" ht="15.75" customHeight="1">
      <c r="B16834" s="276" t="s">
        <v>2273</v>
      </c>
      <c r="C16834" s="118" t="s">
        <v>28</v>
      </c>
      <c r="D16834" s="119" t="s">
        <v>107</v>
      </c>
      <c r="E16834" s="243" t="s">
        <v>1953</v>
      </c>
      <c r="F16834" s="151"/>
    </row>
    <row r="16835" spans="2:6" s="116" customFormat="1" ht="15.75" customHeight="1">
      <c r="B16835" s="276" t="s">
        <v>2273</v>
      </c>
      <c r="C16835" s="118" t="s">
        <v>322</v>
      </c>
      <c r="D16835" s="119" t="s">
        <v>1796</v>
      </c>
      <c r="E16835" s="243" t="s">
        <v>1953</v>
      </c>
      <c r="F16835" s="151"/>
    </row>
    <row r="16836" spans="2:6" s="116" customFormat="1" ht="15.75" customHeight="1">
      <c r="B16836" s="276" t="s">
        <v>2273</v>
      </c>
      <c r="C16836" s="118" t="s">
        <v>40</v>
      </c>
      <c r="D16836" s="119" t="s">
        <v>1521</v>
      </c>
      <c r="E16836" s="243" t="s">
        <v>1953</v>
      </c>
      <c r="F16836" s="151"/>
    </row>
    <row r="16837" spans="2:6" s="116" customFormat="1" ht="15.75" customHeight="1">
      <c r="B16837" s="276" t="s">
        <v>2273</v>
      </c>
      <c r="C16837" s="118" t="s">
        <v>40</v>
      </c>
      <c r="D16837" s="119" t="s">
        <v>1921</v>
      </c>
      <c r="E16837" s="243" t="s">
        <v>1953</v>
      </c>
      <c r="F16837" s="151"/>
    </row>
    <row r="16838" spans="2:6" s="116" customFormat="1" ht="15.75" customHeight="1">
      <c r="B16838" s="276" t="s">
        <v>2273</v>
      </c>
      <c r="C16838" s="118" t="s">
        <v>40</v>
      </c>
      <c r="D16838" s="119" t="s">
        <v>1921</v>
      </c>
      <c r="E16838" s="243" t="s">
        <v>1953</v>
      </c>
      <c r="F16838" s="151"/>
    </row>
    <row r="16839" spans="2:6" s="116" customFormat="1" ht="15.75" customHeight="1">
      <c r="B16839" s="276" t="s">
        <v>2273</v>
      </c>
      <c r="C16839" s="118" t="s">
        <v>2585</v>
      </c>
      <c r="D16839" s="119" t="s">
        <v>1115</v>
      </c>
      <c r="E16839" s="243" t="s">
        <v>1953</v>
      </c>
      <c r="F16839" s="151"/>
    </row>
    <row r="16840" spans="2:6" s="116" customFormat="1" ht="15.75" customHeight="1">
      <c r="B16840" s="276" t="s">
        <v>2273</v>
      </c>
      <c r="C16840" s="118" t="s">
        <v>184</v>
      </c>
      <c r="D16840" s="119" t="s">
        <v>184</v>
      </c>
      <c r="E16840" s="243" t="s">
        <v>1953</v>
      </c>
      <c r="F16840" s="151"/>
    </row>
    <row r="16841" spans="2:6" s="116" customFormat="1" ht="15.75" customHeight="1">
      <c r="B16841" s="276" t="s">
        <v>2273</v>
      </c>
      <c r="C16841" s="118" t="s">
        <v>184</v>
      </c>
      <c r="D16841" s="119" t="s">
        <v>184</v>
      </c>
      <c r="E16841" s="243" t="s">
        <v>1953</v>
      </c>
      <c r="F16841" s="151"/>
    </row>
    <row r="16842" spans="2:6" s="116" customFormat="1" ht="15.75" customHeight="1">
      <c r="B16842" s="276" t="s">
        <v>2273</v>
      </c>
      <c r="C16842" s="118" t="s">
        <v>28</v>
      </c>
      <c r="D16842" s="119" t="s">
        <v>126</v>
      </c>
      <c r="E16842" s="243" t="s">
        <v>1953</v>
      </c>
      <c r="F16842" s="151"/>
    </row>
    <row r="16843" spans="2:6" s="116" customFormat="1" ht="15.75" customHeight="1">
      <c r="B16843" s="276" t="s">
        <v>2273</v>
      </c>
      <c r="C16843" s="118" t="s">
        <v>2</v>
      </c>
      <c r="D16843" s="119" t="s">
        <v>182</v>
      </c>
      <c r="E16843" s="243" t="s">
        <v>1953</v>
      </c>
      <c r="F16843" s="151"/>
    </row>
    <row r="16844" spans="2:6" s="116" customFormat="1" ht="15.75" customHeight="1">
      <c r="B16844" s="276" t="s">
        <v>2273</v>
      </c>
      <c r="C16844" s="118" t="s">
        <v>184</v>
      </c>
      <c r="D16844" s="119" t="s">
        <v>184</v>
      </c>
      <c r="E16844" s="243" t="s">
        <v>1953</v>
      </c>
      <c r="F16844" s="151"/>
    </row>
    <row r="16845" spans="2:6" s="116" customFormat="1" ht="15.75" customHeight="1">
      <c r="B16845" s="276" t="s">
        <v>2273</v>
      </c>
      <c r="C16845" s="118" t="s">
        <v>40</v>
      </c>
      <c r="D16845" s="119" t="s">
        <v>1236</v>
      </c>
      <c r="E16845" s="243" t="s">
        <v>1953</v>
      </c>
      <c r="F16845" s="151"/>
    </row>
    <row r="16846" spans="2:6" s="116" customFormat="1" ht="15.75" customHeight="1">
      <c r="B16846" s="276" t="s">
        <v>2273</v>
      </c>
      <c r="C16846" s="118" t="s">
        <v>2585</v>
      </c>
      <c r="D16846" s="119" t="s">
        <v>2274</v>
      </c>
      <c r="E16846" s="243" t="s">
        <v>1971</v>
      </c>
      <c r="F16846" s="151"/>
    </row>
    <row r="16847" spans="2:6" s="116" customFormat="1" ht="15.75" customHeight="1">
      <c r="B16847" s="276" t="s">
        <v>2273</v>
      </c>
      <c r="C16847" s="118" t="s">
        <v>28</v>
      </c>
      <c r="D16847" s="119" t="s">
        <v>126</v>
      </c>
      <c r="E16847" s="243" t="s">
        <v>1981</v>
      </c>
      <c r="F16847" s="151"/>
    </row>
    <row r="16848" spans="2:6" s="116" customFormat="1" ht="15.75" customHeight="1">
      <c r="B16848" s="276" t="s">
        <v>2273</v>
      </c>
      <c r="C16848" s="118" t="s">
        <v>184</v>
      </c>
      <c r="D16848" s="119" t="s">
        <v>2546</v>
      </c>
      <c r="E16848" s="243" t="s">
        <v>1971</v>
      </c>
      <c r="F16848" s="151"/>
    </row>
    <row r="16849" spans="2:6" s="116" customFormat="1" ht="15.75" customHeight="1">
      <c r="B16849" s="276" t="s">
        <v>2273</v>
      </c>
      <c r="C16849" s="118" t="s">
        <v>184</v>
      </c>
      <c r="D16849" s="119" t="s">
        <v>2546</v>
      </c>
      <c r="E16849" s="243" t="s">
        <v>1971</v>
      </c>
      <c r="F16849" s="151"/>
    </row>
    <row r="16850" spans="2:6" s="116" customFormat="1" ht="15.75" customHeight="1">
      <c r="B16850" s="276" t="s">
        <v>2273</v>
      </c>
      <c r="C16850" s="118" t="s">
        <v>184</v>
      </c>
      <c r="D16850" s="119" t="s">
        <v>2545</v>
      </c>
      <c r="E16850" s="243" t="s">
        <v>1971</v>
      </c>
      <c r="F16850" s="151"/>
    </row>
    <row r="16851" spans="2:6" s="116" customFormat="1" ht="15.75" customHeight="1">
      <c r="B16851" s="276" t="s">
        <v>2273</v>
      </c>
      <c r="C16851" s="118" t="s">
        <v>28</v>
      </c>
      <c r="D16851" s="119" t="s">
        <v>850</v>
      </c>
      <c r="E16851" s="243" t="s">
        <v>1971</v>
      </c>
      <c r="F16851" s="151"/>
    </row>
    <row r="16852" spans="2:6" s="116" customFormat="1" ht="15.75" customHeight="1">
      <c r="B16852" s="276" t="s">
        <v>2273</v>
      </c>
      <c r="C16852" s="118" t="s">
        <v>184</v>
      </c>
      <c r="D16852" s="119" t="s">
        <v>2544</v>
      </c>
      <c r="E16852" s="243" t="s">
        <v>1971</v>
      </c>
      <c r="F16852" s="151"/>
    </row>
    <row r="16853" spans="2:6" s="116" customFormat="1" ht="15.75" customHeight="1">
      <c r="B16853" s="276" t="s">
        <v>2273</v>
      </c>
      <c r="C16853" s="118" t="s">
        <v>40</v>
      </c>
      <c r="D16853" s="119" t="s">
        <v>180</v>
      </c>
      <c r="E16853" s="243" t="s">
        <v>1971</v>
      </c>
      <c r="F16853" s="151"/>
    </row>
    <row r="16854" spans="2:6" s="116" customFormat="1" ht="15.75" customHeight="1">
      <c r="B16854" s="276" t="s">
        <v>2273</v>
      </c>
      <c r="C16854" s="118" t="s">
        <v>28</v>
      </c>
      <c r="D16854" s="119" t="s">
        <v>126</v>
      </c>
      <c r="E16854" s="243" t="s">
        <v>1971</v>
      </c>
      <c r="F16854" s="151"/>
    </row>
    <row r="16855" spans="2:6" s="116" customFormat="1" ht="15.75" customHeight="1">
      <c r="B16855" s="276" t="s">
        <v>2273</v>
      </c>
      <c r="C16855" s="118" t="s">
        <v>40</v>
      </c>
      <c r="D16855" s="119" t="s">
        <v>1428</v>
      </c>
      <c r="E16855" s="243" t="s">
        <v>1971</v>
      </c>
      <c r="F16855" s="151"/>
    </row>
    <row r="16856" spans="2:6" s="116" customFormat="1" ht="15.75" customHeight="1">
      <c r="B16856" s="276" t="s">
        <v>2273</v>
      </c>
      <c r="C16856" s="118" t="s">
        <v>40</v>
      </c>
      <c r="D16856" s="119" t="s">
        <v>2057</v>
      </c>
      <c r="E16856" s="243" t="s">
        <v>1971</v>
      </c>
      <c r="F16856" s="151"/>
    </row>
    <row r="16857" spans="2:6" s="116" customFormat="1" ht="15.75" customHeight="1">
      <c r="B16857" s="276" t="s">
        <v>2273</v>
      </c>
      <c r="C16857" s="118" t="s">
        <v>184</v>
      </c>
      <c r="D16857" s="119" t="s">
        <v>2545</v>
      </c>
      <c r="E16857" s="243" t="s">
        <v>1971</v>
      </c>
      <c r="F16857" s="151"/>
    </row>
    <row r="16858" spans="2:6" s="116" customFormat="1" ht="15.75" customHeight="1">
      <c r="B16858" s="276" t="s">
        <v>2273</v>
      </c>
      <c r="C16858" s="118" t="s">
        <v>2</v>
      </c>
      <c r="D16858" s="119" t="s">
        <v>105</v>
      </c>
      <c r="E16858" s="243" t="s">
        <v>1971</v>
      </c>
      <c r="F16858" s="151"/>
    </row>
    <row r="16859" spans="2:6" s="116" customFormat="1" ht="15.75" customHeight="1">
      <c r="B16859" s="276" t="s">
        <v>2273</v>
      </c>
      <c r="C16859" s="118" t="s">
        <v>2</v>
      </c>
      <c r="D16859" s="119" t="s">
        <v>182</v>
      </c>
      <c r="E16859" s="243" t="s">
        <v>1971</v>
      </c>
      <c r="F16859" s="151"/>
    </row>
    <row r="16860" spans="2:6" s="116" customFormat="1" ht="15.75" customHeight="1">
      <c r="B16860" s="276" t="s">
        <v>2273</v>
      </c>
      <c r="C16860" s="118" t="s">
        <v>40</v>
      </c>
      <c r="D16860" s="119" t="s">
        <v>1428</v>
      </c>
      <c r="E16860" s="243" t="s">
        <v>1971</v>
      </c>
      <c r="F16860" s="151"/>
    </row>
    <row r="16861" spans="2:6" s="116" customFormat="1" ht="15.75" customHeight="1">
      <c r="B16861" s="121" t="s">
        <v>2275</v>
      </c>
      <c r="C16861" s="118" t="s">
        <v>40</v>
      </c>
      <c r="D16861" s="119" t="s">
        <v>2053</v>
      </c>
      <c r="E16861" s="243" t="s">
        <v>1953</v>
      </c>
      <c r="F16861" s="151"/>
    </row>
    <row r="16862" spans="2:6" s="116" customFormat="1" ht="15.75" customHeight="1">
      <c r="B16862" s="121" t="s">
        <v>2275</v>
      </c>
      <c r="C16862" s="118" t="s">
        <v>28</v>
      </c>
      <c r="D16862" s="119" t="s">
        <v>173</v>
      </c>
      <c r="E16862" s="243" t="s">
        <v>1953</v>
      </c>
      <c r="F16862" s="151"/>
    </row>
    <row r="16863" spans="2:6" s="116" customFormat="1" ht="15.75" customHeight="1">
      <c r="B16863" s="121" t="s">
        <v>2275</v>
      </c>
      <c r="C16863" s="118" t="s">
        <v>28</v>
      </c>
      <c r="D16863" s="119" t="s">
        <v>173</v>
      </c>
      <c r="E16863" s="243" t="s">
        <v>1953</v>
      </c>
      <c r="F16863" s="151"/>
    </row>
    <row r="16864" spans="2:6" s="116" customFormat="1" ht="15.75" customHeight="1">
      <c r="B16864" s="121" t="s">
        <v>2275</v>
      </c>
      <c r="C16864" s="118" t="s">
        <v>28</v>
      </c>
      <c r="D16864" s="119" t="s">
        <v>126</v>
      </c>
      <c r="E16864" s="243" t="s">
        <v>1953</v>
      </c>
      <c r="F16864" s="151"/>
    </row>
    <row r="16865" spans="2:6" s="116" customFormat="1" ht="15.75" customHeight="1">
      <c r="B16865" s="121" t="s">
        <v>2275</v>
      </c>
      <c r="C16865" s="118" t="s">
        <v>184</v>
      </c>
      <c r="D16865" s="119" t="s">
        <v>184</v>
      </c>
      <c r="E16865" s="243" t="s">
        <v>1953</v>
      </c>
      <c r="F16865" s="151"/>
    </row>
    <row r="16866" spans="2:6" s="116" customFormat="1" ht="15.75" customHeight="1">
      <c r="B16866" s="121" t="s">
        <v>2275</v>
      </c>
      <c r="C16866" s="118" t="s">
        <v>40</v>
      </c>
      <c r="D16866" s="119" t="s">
        <v>1521</v>
      </c>
      <c r="E16866" s="243" t="s">
        <v>1953</v>
      </c>
      <c r="F16866" s="151"/>
    </row>
    <row r="16867" spans="2:6" s="116" customFormat="1" ht="15.75" customHeight="1">
      <c r="B16867" s="121" t="s">
        <v>2275</v>
      </c>
      <c r="C16867" s="118" t="s">
        <v>155</v>
      </c>
      <c r="D16867" s="119" t="s">
        <v>156</v>
      </c>
      <c r="E16867" s="243" t="s">
        <v>1953</v>
      </c>
      <c r="F16867" s="151"/>
    </row>
    <row r="16868" spans="2:6" s="116" customFormat="1" ht="15.75" customHeight="1">
      <c r="B16868" s="121" t="s">
        <v>2275</v>
      </c>
      <c r="C16868" s="118" t="s">
        <v>28</v>
      </c>
      <c r="D16868" s="119" t="s">
        <v>114</v>
      </c>
      <c r="E16868" s="243" t="s">
        <v>1953</v>
      </c>
      <c r="F16868" s="151"/>
    </row>
    <row r="16869" spans="2:6" s="116" customFormat="1" ht="15.75" customHeight="1">
      <c r="B16869" s="121" t="s">
        <v>2275</v>
      </c>
      <c r="C16869" s="118" t="s">
        <v>40</v>
      </c>
      <c r="D16869" s="119" t="s">
        <v>2053</v>
      </c>
      <c r="E16869" s="243" t="s">
        <v>1953</v>
      </c>
      <c r="F16869" s="151"/>
    </row>
    <row r="16870" spans="2:6" s="116" customFormat="1" ht="15.75" customHeight="1">
      <c r="B16870" s="121" t="s">
        <v>2275</v>
      </c>
      <c r="C16870" s="118" t="s">
        <v>40</v>
      </c>
      <c r="D16870" s="119" t="s">
        <v>1116</v>
      </c>
      <c r="E16870" s="243" t="s">
        <v>1953</v>
      </c>
      <c r="F16870" s="151"/>
    </row>
    <row r="16871" spans="2:6" s="116" customFormat="1" ht="15.75" customHeight="1">
      <c r="B16871" s="121" t="s">
        <v>2275</v>
      </c>
      <c r="C16871" s="118" t="s">
        <v>28</v>
      </c>
      <c r="D16871" s="119" t="s">
        <v>173</v>
      </c>
      <c r="E16871" s="243" t="s">
        <v>1953</v>
      </c>
      <c r="F16871" s="151"/>
    </row>
    <row r="16872" spans="2:6" s="116" customFormat="1" ht="15.75" customHeight="1">
      <c r="B16872" s="121" t="s">
        <v>2275</v>
      </c>
      <c r="C16872" s="118" t="s">
        <v>28</v>
      </c>
      <c r="D16872" s="119" t="s">
        <v>173</v>
      </c>
      <c r="E16872" s="243" t="s">
        <v>1953</v>
      </c>
      <c r="F16872" s="151"/>
    </row>
    <row r="16873" spans="2:6" s="116" customFormat="1" ht="15.75" customHeight="1">
      <c r="B16873" s="276" t="s">
        <v>2276</v>
      </c>
      <c r="C16873" s="118" t="s">
        <v>184</v>
      </c>
      <c r="D16873" s="119" t="s">
        <v>2578</v>
      </c>
      <c r="E16873" s="243" t="s">
        <v>1971</v>
      </c>
      <c r="F16873" s="151"/>
    </row>
    <row r="16874" spans="2:6" s="116" customFormat="1" ht="15.75" customHeight="1">
      <c r="B16874" s="276" t="s">
        <v>2276</v>
      </c>
      <c r="C16874" s="118" t="s">
        <v>40</v>
      </c>
      <c r="D16874" s="119" t="s">
        <v>178</v>
      </c>
      <c r="E16874" s="243" t="s">
        <v>1971</v>
      </c>
      <c r="F16874" s="151"/>
    </row>
    <row r="16875" spans="2:6" s="116" customFormat="1" ht="15.75" customHeight="1">
      <c r="B16875" s="276" t="s">
        <v>2276</v>
      </c>
      <c r="C16875" s="118" t="s">
        <v>40</v>
      </c>
      <c r="D16875" s="119" t="s">
        <v>2057</v>
      </c>
      <c r="E16875" s="243" t="s">
        <v>1971</v>
      </c>
      <c r="F16875" s="151"/>
    </row>
    <row r="16876" spans="2:6" s="116" customFormat="1" ht="15.75" customHeight="1">
      <c r="B16876" s="276" t="s">
        <v>2276</v>
      </c>
      <c r="C16876" s="118" t="s">
        <v>322</v>
      </c>
      <c r="D16876" s="119" t="s">
        <v>2001</v>
      </c>
      <c r="E16876" s="243" t="s">
        <v>1971</v>
      </c>
      <c r="F16876" s="151"/>
    </row>
    <row r="16877" spans="2:6" s="116" customFormat="1" ht="15.75" customHeight="1">
      <c r="B16877" s="276" t="s">
        <v>2276</v>
      </c>
      <c r="C16877" s="118" t="s">
        <v>184</v>
      </c>
      <c r="D16877" s="119" t="s">
        <v>2544</v>
      </c>
      <c r="E16877" s="243" t="s">
        <v>1971</v>
      </c>
      <c r="F16877" s="151"/>
    </row>
    <row r="16878" spans="2:6" s="116" customFormat="1" ht="15.75" customHeight="1">
      <c r="B16878" s="276" t="s">
        <v>2276</v>
      </c>
      <c r="C16878" s="118" t="s">
        <v>2</v>
      </c>
      <c r="D16878" s="119" t="s">
        <v>2277</v>
      </c>
      <c r="E16878" s="243" t="s">
        <v>1971</v>
      </c>
      <c r="F16878" s="151"/>
    </row>
    <row r="16879" spans="2:6" s="116" customFormat="1" ht="15.75" customHeight="1">
      <c r="B16879" s="276" t="s">
        <v>2276</v>
      </c>
      <c r="C16879" s="118" t="s">
        <v>2</v>
      </c>
      <c r="D16879" s="119" t="s">
        <v>105</v>
      </c>
      <c r="E16879" s="243" t="s">
        <v>1971</v>
      </c>
      <c r="F16879" s="151"/>
    </row>
    <row r="16880" spans="2:6" s="116" customFormat="1" ht="15.75" customHeight="1">
      <c r="B16880" s="276" t="s">
        <v>2276</v>
      </c>
      <c r="C16880" s="118" t="s">
        <v>28</v>
      </c>
      <c r="D16880" s="119" t="s">
        <v>173</v>
      </c>
      <c r="E16880" s="243" t="s">
        <v>1971</v>
      </c>
      <c r="F16880" s="151"/>
    </row>
    <row r="16881" spans="2:6" s="116" customFormat="1" ht="15.75" customHeight="1">
      <c r="B16881" s="276" t="s">
        <v>2276</v>
      </c>
      <c r="C16881" s="118" t="s">
        <v>184</v>
      </c>
      <c r="D16881" s="119" t="s">
        <v>2578</v>
      </c>
      <c r="E16881" s="243" t="s">
        <v>1971</v>
      </c>
      <c r="F16881" s="151"/>
    </row>
    <row r="16882" spans="2:6" s="116" customFormat="1" ht="15.75" customHeight="1">
      <c r="B16882" s="276" t="s">
        <v>2276</v>
      </c>
      <c r="C16882" s="118" t="s">
        <v>2</v>
      </c>
      <c r="D16882" s="119" t="s">
        <v>2112</v>
      </c>
      <c r="E16882" s="243" t="s">
        <v>1971</v>
      </c>
      <c r="F16882" s="151"/>
    </row>
    <row r="16883" spans="2:6" s="116" customFormat="1" ht="15.75" customHeight="1">
      <c r="B16883" s="276" t="s">
        <v>2276</v>
      </c>
      <c r="C16883" s="118" t="s">
        <v>2</v>
      </c>
      <c r="D16883" s="119" t="s">
        <v>2277</v>
      </c>
      <c r="E16883" s="243" t="s">
        <v>1971</v>
      </c>
      <c r="F16883" s="151"/>
    </row>
    <row r="16884" spans="2:6" s="116" customFormat="1" ht="15.75" customHeight="1">
      <c r="B16884" s="276" t="s">
        <v>2276</v>
      </c>
      <c r="C16884" s="118" t="s">
        <v>184</v>
      </c>
      <c r="D16884" s="119" t="s">
        <v>2544</v>
      </c>
      <c r="E16884" s="243" t="s">
        <v>1971</v>
      </c>
      <c r="F16884" s="151"/>
    </row>
    <row r="16885" spans="2:6" s="116" customFormat="1" ht="15.75" customHeight="1">
      <c r="B16885" s="276" t="s">
        <v>2276</v>
      </c>
      <c r="C16885" s="118" t="s">
        <v>2</v>
      </c>
      <c r="D16885" s="119" t="s">
        <v>105</v>
      </c>
      <c r="E16885" s="243" t="s">
        <v>1971</v>
      </c>
      <c r="F16885" s="151"/>
    </row>
    <row r="16886" spans="2:6" s="116" customFormat="1" ht="15.75" customHeight="1">
      <c r="B16886" s="276" t="s">
        <v>2278</v>
      </c>
      <c r="C16886" s="118" t="s">
        <v>184</v>
      </c>
      <c r="D16886" s="119" t="s">
        <v>2545</v>
      </c>
      <c r="E16886" s="243" t="s">
        <v>1966</v>
      </c>
      <c r="F16886" s="151"/>
    </row>
    <row r="16887" spans="2:6" s="116" customFormat="1" ht="15.75" customHeight="1">
      <c r="B16887" s="276" t="s">
        <v>2278</v>
      </c>
      <c r="C16887" s="118" t="s">
        <v>40</v>
      </c>
      <c r="D16887" s="119" t="s">
        <v>180</v>
      </c>
      <c r="E16887" s="243" t="s">
        <v>1966</v>
      </c>
      <c r="F16887" s="151"/>
    </row>
    <row r="16888" spans="2:6" s="116" customFormat="1" ht="15.75" customHeight="1">
      <c r="B16888" s="276" t="s">
        <v>2278</v>
      </c>
      <c r="C16888" s="118" t="s">
        <v>40</v>
      </c>
      <c r="D16888" s="119" t="s">
        <v>1371</v>
      </c>
      <c r="E16888" s="243" t="s">
        <v>1966</v>
      </c>
      <c r="F16888" s="151"/>
    </row>
    <row r="16889" spans="2:6" s="116" customFormat="1" ht="15.75" customHeight="1">
      <c r="B16889" s="276" t="s">
        <v>2278</v>
      </c>
      <c r="C16889" s="118" t="s">
        <v>2</v>
      </c>
      <c r="D16889" s="119" t="s">
        <v>105</v>
      </c>
      <c r="E16889" s="243" t="s">
        <v>1966</v>
      </c>
      <c r="F16889" s="151"/>
    </row>
    <row r="16890" spans="2:6" s="116" customFormat="1" ht="15.75" customHeight="1">
      <c r="B16890" s="276" t="s">
        <v>2278</v>
      </c>
      <c r="C16890" s="118" t="s">
        <v>18</v>
      </c>
      <c r="D16890" s="119" t="s">
        <v>2279</v>
      </c>
      <c r="E16890" s="243" t="s">
        <v>1966</v>
      </c>
      <c r="F16890" s="151"/>
    </row>
    <row r="16891" spans="2:6" s="116" customFormat="1" ht="15.75" customHeight="1">
      <c r="B16891" s="276" t="s">
        <v>2278</v>
      </c>
      <c r="C16891" s="118" t="s">
        <v>3</v>
      </c>
      <c r="D16891" s="119" t="s">
        <v>642</v>
      </c>
      <c r="E16891" s="243" t="s">
        <v>1966</v>
      </c>
      <c r="F16891" s="151"/>
    </row>
    <row r="16892" spans="2:6" s="116" customFormat="1" ht="15.75" customHeight="1">
      <c r="B16892" s="276" t="s">
        <v>2278</v>
      </c>
      <c r="C16892" s="118" t="s">
        <v>2</v>
      </c>
      <c r="D16892" s="119" t="s">
        <v>105</v>
      </c>
      <c r="E16892" s="243" t="s">
        <v>1966</v>
      </c>
      <c r="F16892" s="151"/>
    </row>
    <row r="16893" spans="2:6" s="116" customFormat="1" ht="15.75" customHeight="1">
      <c r="B16893" s="276" t="s">
        <v>2278</v>
      </c>
      <c r="C16893" s="118" t="s">
        <v>28</v>
      </c>
      <c r="D16893" s="119" t="s">
        <v>107</v>
      </c>
      <c r="E16893" s="243" t="s">
        <v>1966</v>
      </c>
      <c r="F16893" s="151"/>
    </row>
    <row r="16894" spans="2:6" s="116" customFormat="1" ht="15.75" customHeight="1">
      <c r="B16894" s="276" t="s">
        <v>2278</v>
      </c>
      <c r="C16894" s="118" t="s">
        <v>28</v>
      </c>
      <c r="D16894" s="119" t="s">
        <v>173</v>
      </c>
      <c r="E16894" s="243" t="s">
        <v>1966</v>
      </c>
      <c r="F16894" s="151"/>
    </row>
    <row r="16895" spans="2:6" s="116" customFormat="1" ht="15.75" customHeight="1">
      <c r="B16895" s="276" t="s">
        <v>2278</v>
      </c>
      <c r="C16895" s="118" t="s">
        <v>2</v>
      </c>
      <c r="D16895" s="119" t="s">
        <v>2112</v>
      </c>
      <c r="E16895" s="243" t="s">
        <v>1966</v>
      </c>
      <c r="F16895" s="151"/>
    </row>
    <row r="16896" spans="2:6" s="116" customFormat="1" ht="15.75" customHeight="1">
      <c r="B16896" s="276" t="s">
        <v>2278</v>
      </c>
      <c r="C16896" s="118" t="s">
        <v>2</v>
      </c>
      <c r="D16896" s="119" t="s">
        <v>2112</v>
      </c>
      <c r="E16896" s="243" t="s">
        <v>1966</v>
      </c>
      <c r="F16896" s="151"/>
    </row>
    <row r="16897" spans="2:6" s="116" customFormat="1" ht="15.75" customHeight="1">
      <c r="B16897" s="276" t="s">
        <v>2278</v>
      </c>
      <c r="C16897" s="118" t="s">
        <v>40</v>
      </c>
      <c r="D16897" s="119" t="s">
        <v>180</v>
      </c>
      <c r="E16897" s="243" t="s">
        <v>1966</v>
      </c>
      <c r="F16897" s="151"/>
    </row>
    <row r="16898" spans="2:6" s="116" customFormat="1" ht="15.75" customHeight="1">
      <c r="B16898" s="276" t="s">
        <v>2278</v>
      </c>
      <c r="C16898" s="118" t="s">
        <v>28</v>
      </c>
      <c r="D16898" s="119" t="s">
        <v>114</v>
      </c>
      <c r="E16898" s="243" t="s">
        <v>1966</v>
      </c>
      <c r="F16898" s="151"/>
    </row>
    <row r="16899" spans="2:6" s="116" customFormat="1" ht="15.75" customHeight="1">
      <c r="B16899" s="276" t="s">
        <v>2278</v>
      </c>
      <c r="C16899" s="118" t="s">
        <v>40</v>
      </c>
      <c r="D16899" s="119" t="s">
        <v>2084</v>
      </c>
      <c r="E16899" s="243" t="s">
        <v>1966</v>
      </c>
      <c r="F16899" s="151"/>
    </row>
    <row r="16900" spans="2:6" s="116" customFormat="1" ht="15.75" customHeight="1">
      <c r="B16900" s="276" t="s">
        <v>2278</v>
      </c>
      <c r="C16900" s="118" t="s">
        <v>2026</v>
      </c>
      <c r="D16900" s="119" t="s">
        <v>2027</v>
      </c>
      <c r="E16900" s="243" t="s">
        <v>1966</v>
      </c>
      <c r="F16900" s="151"/>
    </row>
    <row r="16901" spans="2:6" s="116" customFormat="1" ht="15.75" customHeight="1">
      <c r="B16901" s="276" t="s">
        <v>2278</v>
      </c>
      <c r="C16901" s="118" t="s">
        <v>28</v>
      </c>
      <c r="D16901" s="119" t="s">
        <v>549</v>
      </c>
      <c r="E16901" s="243" t="s">
        <v>1966</v>
      </c>
      <c r="F16901" s="151"/>
    </row>
    <row r="16902" spans="2:6" s="116" customFormat="1" ht="15.75" customHeight="1">
      <c r="B16902" s="276" t="s">
        <v>2278</v>
      </c>
      <c r="C16902" s="118" t="s">
        <v>2</v>
      </c>
      <c r="D16902" s="119" t="s">
        <v>182</v>
      </c>
      <c r="E16902" s="243" t="s">
        <v>1953</v>
      </c>
      <c r="F16902" s="151"/>
    </row>
    <row r="16903" spans="2:6" s="116" customFormat="1" ht="15.75" customHeight="1">
      <c r="B16903" s="276" t="s">
        <v>2278</v>
      </c>
      <c r="C16903" s="118" t="s">
        <v>40</v>
      </c>
      <c r="D16903" s="119" t="s">
        <v>1236</v>
      </c>
      <c r="E16903" s="243" t="s">
        <v>1953</v>
      </c>
      <c r="F16903" s="151"/>
    </row>
    <row r="16904" spans="2:6" s="116" customFormat="1" ht="15.75" customHeight="1">
      <c r="B16904" s="276" t="s">
        <v>2278</v>
      </c>
      <c r="C16904" s="118" t="s">
        <v>28</v>
      </c>
      <c r="D16904" s="119" t="s">
        <v>173</v>
      </c>
      <c r="E16904" s="243" t="s">
        <v>1953</v>
      </c>
      <c r="F16904" s="151"/>
    </row>
    <row r="16905" spans="2:6" s="116" customFormat="1" ht="15.75" customHeight="1">
      <c r="B16905" s="276" t="s">
        <v>2278</v>
      </c>
      <c r="C16905" s="118" t="s">
        <v>184</v>
      </c>
      <c r="D16905" s="119" t="s">
        <v>184</v>
      </c>
      <c r="E16905" s="243" t="s">
        <v>1953</v>
      </c>
      <c r="F16905" s="151"/>
    </row>
    <row r="16906" spans="2:6" s="116" customFormat="1" ht="15.75" customHeight="1">
      <c r="B16906" s="276" t="s">
        <v>2278</v>
      </c>
      <c r="C16906" s="118" t="s">
        <v>28</v>
      </c>
      <c r="D16906" s="119" t="s">
        <v>173</v>
      </c>
      <c r="E16906" s="243" t="s">
        <v>1953</v>
      </c>
      <c r="F16906" s="151"/>
    </row>
    <row r="16907" spans="2:6" s="116" customFormat="1" ht="15.75" customHeight="1">
      <c r="B16907" s="276" t="s">
        <v>2278</v>
      </c>
      <c r="C16907" s="118" t="s">
        <v>28</v>
      </c>
      <c r="D16907" s="119" t="s">
        <v>173</v>
      </c>
      <c r="E16907" s="243" t="s">
        <v>1953</v>
      </c>
      <c r="F16907" s="151"/>
    </row>
    <row r="16908" spans="2:6" s="116" customFormat="1" ht="15.75" customHeight="1">
      <c r="B16908" s="276" t="s">
        <v>2278</v>
      </c>
      <c r="C16908" s="118" t="s">
        <v>28</v>
      </c>
      <c r="D16908" s="119" t="s">
        <v>126</v>
      </c>
      <c r="E16908" s="243" t="s">
        <v>1953</v>
      </c>
      <c r="F16908" s="151"/>
    </row>
    <row r="16909" spans="2:6" s="116" customFormat="1" ht="15.75" customHeight="1">
      <c r="B16909" s="276" t="s">
        <v>2278</v>
      </c>
      <c r="C16909" s="118" t="s">
        <v>40</v>
      </c>
      <c r="D16909" s="119" t="s">
        <v>1921</v>
      </c>
      <c r="E16909" s="243" t="s">
        <v>1953</v>
      </c>
      <c r="F16909" s="151"/>
    </row>
    <row r="16910" spans="2:6" s="116" customFormat="1" ht="15.75" customHeight="1">
      <c r="B16910" s="276" t="s">
        <v>2278</v>
      </c>
      <c r="C16910" s="118" t="s">
        <v>184</v>
      </c>
      <c r="D16910" s="119" t="s">
        <v>184</v>
      </c>
      <c r="E16910" s="243" t="s">
        <v>1953</v>
      </c>
      <c r="F16910" s="151"/>
    </row>
    <row r="16911" spans="2:6" s="116" customFormat="1" ht="15.75" customHeight="1">
      <c r="B16911" s="276" t="s">
        <v>2278</v>
      </c>
      <c r="C16911" s="118" t="s">
        <v>28</v>
      </c>
      <c r="D16911" s="119" t="s">
        <v>173</v>
      </c>
      <c r="E16911" s="243" t="s">
        <v>1953</v>
      </c>
      <c r="F16911" s="151"/>
    </row>
    <row r="16912" spans="2:6" s="116" customFormat="1" ht="15.75" customHeight="1">
      <c r="B16912" s="276" t="s">
        <v>2278</v>
      </c>
      <c r="C16912" s="118" t="s">
        <v>155</v>
      </c>
      <c r="D16912" s="119" t="s">
        <v>156</v>
      </c>
      <c r="E16912" s="243" t="s">
        <v>1953</v>
      </c>
      <c r="F16912" s="151"/>
    </row>
    <row r="16913" spans="2:6" s="116" customFormat="1" ht="15.75" customHeight="1">
      <c r="B16913" s="276" t="s">
        <v>2278</v>
      </c>
      <c r="C16913" s="118" t="s">
        <v>322</v>
      </c>
      <c r="D16913" s="119" t="s">
        <v>1796</v>
      </c>
      <c r="E16913" s="243" t="s">
        <v>1953</v>
      </c>
      <c r="F16913" s="151"/>
    </row>
    <row r="16914" spans="2:6" s="116" customFormat="1" ht="15.75" customHeight="1">
      <c r="B16914" s="276" t="s">
        <v>2278</v>
      </c>
      <c r="C16914" s="118" t="s">
        <v>184</v>
      </c>
      <c r="D16914" s="119" t="s">
        <v>184</v>
      </c>
      <c r="E16914" s="243" t="s">
        <v>1953</v>
      </c>
      <c r="F16914" s="151"/>
    </row>
    <row r="16915" spans="2:6" s="116" customFormat="1" ht="15.75" customHeight="1">
      <c r="B16915" s="121" t="s">
        <v>2280</v>
      </c>
      <c r="C16915" s="118" t="s">
        <v>322</v>
      </c>
      <c r="D16915" s="119" t="s">
        <v>2281</v>
      </c>
      <c r="E16915" s="243" t="s">
        <v>1953</v>
      </c>
      <c r="F16915" s="151"/>
    </row>
    <row r="16916" spans="2:6" s="116" customFormat="1" ht="15.75" customHeight="1">
      <c r="B16916" s="121" t="s">
        <v>2280</v>
      </c>
      <c r="C16916" s="118" t="s">
        <v>322</v>
      </c>
      <c r="D16916" s="119" t="s">
        <v>2282</v>
      </c>
      <c r="E16916" s="243" t="s">
        <v>1953</v>
      </c>
      <c r="F16916" s="151"/>
    </row>
    <row r="16917" spans="2:6" s="116" customFormat="1" ht="15.75" customHeight="1">
      <c r="B16917" s="121" t="s">
        <v>2280</v>
      </c>
      <c r="C16917" s="118" t="s">
        <v>28</v>
      </c>
      <c r="D16917" s="119" t="s">
        <v>2283</v>
      </c>
      <c r="E16917" s="243" t="s">
        <v>1953</v>
      </c>
      <c r="F16917" s="151"/>
    </row>
    <row r="16918" spans="2:6" s="116" customFormat="1" ht="15.75" customHeight="1">
      <c r="B16918" s="121" t="s">
        <v>2280</v>
      </c>
      <c r="C16918" s="118" t="s">
        <v>40</v>
      </c>
      <c r="D16918" s="119" t="s">
        <v>1236</v>
      </c>
      <c r="E16918" s="243" t="s">
        <v>1953</v>
      </c>
      <c r="F16918" s="151"/>
    </row>
    <row r="16919" spans="2:6" s="116" customFormat="1" ht="15.75" customHeight="1">
      <c r="B16919" s="121" t="s">
        <v>2280</v>
      </c>
      <c r="C16919" s="118" t="s">
        <v>40</v>
      </c>
      <c r="D16919" s="119" t="s">
        <v>1236</v>
      </c>
      <c r="E16919" s="243" t="s">
        <v>1953</v>
      </c>
      <c r="F16919" s="151"/>
    </row>
    <row r="16920" spans="2:6" s="116" customFormat="1" ht="15.75" customHeight="1">
      <c r="B16920" s="121" t="s">
        <v>2280</v>
      </c>
      <c r="C16920" s="118" t="s">
        <v>2</v>
      </c>
      <c r="D16920" s="119" t="s">
        <v>182</v>
      </c>
      <c r="E16920" s="243" t="s">
        <v>1953</v>
      </c>
      <c r="F16920" s="151"/>
    </row>
    <row r="16921" spans="2:6" s="116" customFormat="1" ht="15.75" customHeight="1">
      <c r="B16921" s="121" t="s">
        <v>2280</v>
      </c>
      <c r="C16921" s="118" t="s">
        <v>28</v>
      </c>
      <c r="D16921" s="119" t="s">
        <v>114</v>
      </c>
      <c r="E16921" s="243" t="s">
        <v>1953</v>
      </c>
      <c r="F16921" s="151"/>
    </row>
    <row r="16922" spans="2:6" s="116" customFormat="1" ht="15.75" customHeight="1">
      <c r="B16922" s="121" t="s">
        <v>2280</v>
      </c>
      <c r="C16922" s="118" t="s">
        <v>40</v>
      </c>
      <c r="D16922" s="119" t="s">
        <v>1236</v>
      </c>
      <c r="E16922" s="243" t="s">
        <v>1953</v>
      </c>
      <c r="F16922" s="151"/>
    </row>
    <row r="16923" spans="2:6" s="116" customFormat="1" ht="15.75" customHeight="1">
      <c r="B16923" s="121" t="s">
        <v>2280</v>
      </c>
      <c r="C16923" s="118" t="s">
        <v>184</v>
      </c>
      <c r="D16923" s="119" t="s">
        <v>184</v>
      </c>
      <c r="E16923" s="243" t="s">
        <v>1953</v>
      </c>
      <c r="F16923" s="151"/>
    </row>
    <row r="16924" spans="2:6" s="116" customFormat="1" ht="15.75" customHeight="1">
      <c r="B16924" s="121" t="s">
        <v>2280</v>
      </c>
      <c r="C16924" s="118" t="s">
        <v>184</v>
      </c>
      <c r="D16924" s="119" t="s">
        <v>2545</v>
      </c>
      <c r="E16924" s="243" t="s">
        <v>1953</v>
      </c>
      <c r="F16924" s="151"/>
    </row>
    <row r="16925" spans="2:6" s="116" customFormat="1" ht="15.75" customHeight="1">
      <c r="B16925" s="121" t="s">
        <v>2280</v>
      </c>
      <c r="C16925" s="118" t="s">
        <v>40</v>
      </c>
      <c r="D16925" s="119" t="s">
        <v>1236</v>
      </c>
      <c r="E16925" s="243" t="s">
        <v>1953</v>
      </c>
      <c r="F16925" s="151"/>
    </row>
    <row r="16926" spans="2:6" s="116" customFormat="1" ht="15.75" customHeight="1">
      <c r="B16926" s="121" t="s">
        <v>2280</v>
      </c>
      <c r="C16926" s="118" t="s">
        <v>28</v>
      </c>
      <c r="D16926" s="119" t="s">
        <v>126</v>
      </c>
      <c r="E16926" s="243" t="s">
        <v>1953</v>
      </c>
      <c r="F16926" s="151"/>
    </row>
    <row r="16927" spans="2:6" s="116" customFormat="1" ht="15.75" customHeight="1">
      <c r="B16927" s="121" t="s">
        <v>2280</v>
      </c>
      <c r="C16927" s="118" t="s">
        <v>28</v>
      </c>
      <c r="D16927" s="119" t="s">
        <v>850</v>
      </c>
      <c r="E16927" s="243" t="s">
        <v>1953</v>
      </c>
      <c r="F16927" s="151"/>
    </row>
    <row r="16928" spans="2:6" s="116" customFormat="1" ht="15.75" customHeight="1">
      <c r="B16928" s="121" t="s">
        <v>2280</v>
      </c>
      <c r="C16928" s="118" t="s">
        <v>40</v>
      </c>
      <c r="D16928" s="119" t="s">
        <v>43</v>
      </c>
      <c r="E16928" s="243" t="s">
        <v>1953</v>
      </c>
      <c r="F16928" s="151"/>
    </row>
    <row r="16929" spans="2:6" s="116" customFormat="1" ht="15.75" customHeight="1">
      <c r="B16929" s="121" t="s">
        <v>2280</v>
      </c>
      <c r="C16929" s="118" t="s">
        <v>40</v>
      </c>
      <c r="D16929" s="119" t="s">
        <v>43</v>
      </c>
      <c r="E16929" s="243" t="s">
        <v>1953</v>
      </c>
      <c r="F16929" s="151"/>
    </row>
    <row r="16930" spans="2:6" s="116" customFormat="1" ht="15.75" customHeight="1">
      <c r="B16930" s="121" t="s">
        <v>2280</v>
      </c>
      <c r="C16930" s="118" t="s">
        <v>28</v>
      </c>
      <c r="D16930" s="119" t="s">
        <v>2283</v>
      </c>
      <c r="E16930" s="243" t="s">
        <v>1953</v>
      </c>
      <c r="F16930" s="151"/>
    </row>
    <row r="16931" spans="2:6" s="116" customFormat="1" ht="15.75" customHeight="1">
      <c r="B16931" s="121" t="s">
        <v>2280</v>
      </c>
      <c r="C16931" s="118" t="s">
        <v>28</v>
      </c>
      <c r="D16931" s="119" t="s">
        <v>2283</v>
      </c>
      <c r="E16931" s="243" t="s">
        <v>1953</v>
      </c>
      <c r="F16931" s="151"/>
    </row>
    <row r="16932" spans="2:6" s="116" customFormat="1" ht="15.75" customHeight="1">
      <c r="B16932" s="121" t="s">
        <v>2280</v>
      </c>
      <c r="C16932" s="118" t="s">
        <v>40</v>
      </c>
      <c r="D16932" s="119" t="s">
        <v>1236</v>
      </c>
      <c r="E16932" s="243" t="s">
        <v>1953</v>
      </c>
      <c r="F16932" s="151"/>
    </row>
    <row r="16933" spans="2:6" s="116" customFormat="1" ht="15.75" customHeight="1">
      <c r="B16933" s="121" t="s">
        <v>2280</v>
      </c>
      <c r="C16933" s="118" t="s">
        <v>40</v>
      </c>
      <c r="D16933" s="119" t="s">
        <v>1236</v>
      </c>
      <c r="E16933" s="243" t="s">
        <v>1953</v>
      </c>
      <c r="F16933" s="151"/>
    </row>
    <row r="16934" spans="2:6" s="116" customFormat="1" ht="15.75" customHeight="1">
      <c r="B16934" s="121" t="s">
        <v>2280</v>
      </c>
      <c r="C16934" s="118" t="s">
        <v>40</v>
      </c>
      <c r="D16934" s="119" t="s">
        <v>180</v>
      </c>
      <c r="E16934" s="243" t="s">
        <v>1971</v>
      </c>
      <c r="F16934" s="151"/>
    </row>
    <row r="16935" spans="2:6" s="116" customFormat="1" ht="15.75" customHeight="1">
      <c r="B16935" s="121" t="s">
        <v>2280</v>
      </c>
      <c r="C16935" s="118" t="s">
        <v>28</v>
      </c>
      <c r="D16935" s="119" t="s">
        <v>173</v>
      </c>
      <c r="E16935" s="243" t="s">
        <v>1971</v>
      </c>
      <c r="F16935" s="151"/>
    </row>
    <row r="16936" spans="2:6" s="116" customFormat="1" ht="15.75" customHeight="1">
      <c r="B16936" s="121" t="s">
        <v>2280</v>
      </c>
      <c r="C16936" s="118" t="s">
        <v>40</v>
      </c>
      <c r="D16936" s="119" t="s">
        <v>43</v>
      </c>
      <c r="E16936" s="243" t="s">
        <v>1971</v>
      </c>
      <c r="F16936" s="151"/>
    </row>
    <row r="16937" spans="2:6" s="116" customFormat="1" ht="15.75" customHeight="1">
      <c r="B16937" s="121" t="s">
        <v>2280</v>
      </c>
      <c r="C16937" s="118" t="s">
        <v>66</v>
      </c>
      <c r="D16937" s="119" t="s">
        <v>2284</v>
      </c>
      <c r="E16937" s="243" t="s">
        <v>1971</v>
      </c>
      <c r="F16937" s="151"/>
    </row>
    <row r="16938" spans="2:6" s="116" customFormat="1" ht="15.75" customHeight="1">
      <c r="B16938" s="121" t="s">
        <v>2280</v>
      </c>
      <c r="C16938" s="118" t="s">
        <v>28</v>
      </c>
      <c r="D16938" s="119" t="s">
        <v>30</v>
      </c>
      <c r="E16938" s="243" t="s">
        <v>1971</v>
      </c>
      <c r="F16938" s="151"/>
    </row>
    <row r="16939" spans="2:6" s="116" customFormat="1" ht="15.75" customHeight="1">
      <c r="B16939" s="121" t="s">
        <v>2280</v>
      </c>
      <c r="C16939" s="118" t="s">
        <v>66</v>
      </c>
      <c r="D16939" s="119" t="s">
        <v>2195</v>
      </c>
      <c r="E16939" s="243" t="s">
        <v>1971</v>
      </c>
      <c r="F16939" s="151"/>
    </row>
    <row r="16940" spans="2:6" s="116" customFormat="1" ht="15.75" customHeight="1">
      <c r="B16940" s="121" t="s">
        <v>2280</v>
      </c>
      <c r="C16940" s="118" t="s">
        <v>28</v>
      </c>
      <c r="D16940" s="119" t="s">
        <v>114</v>
      </c>
      <c r="E16940" s="243" t="s">
        <v>1971</v>
      </c>
      <c r="F16940" s="151"/>
    </row>
    <row r="16941" spans="2:6" s="116" customFormat="1" ht="15.75" customHeight="1">
      <c r="B16941" s="121" t="s">
        <v>2280</v>
      </c>
      <c r="C16941" s="118" t="s">
        <v>40</v>
      </c>
      <c r="D16941" s="119" t="s">
        <v>1359</v>
      </c>
      <c r="E16941" s="243" t="s">
        <v>1971</v>
      </c>
      <c r="F16941" s="151"/>
    </row>
    <row r="16942" spans="2:6" s="116" customFormat="1" ht="15.75" customHeight="1">
      <c r="B16942" s="121" t="s">
        <v>2280</v>
      </c>
      <c r="C16942" s="118" t="s">
        <v>2</v>
      </c>
      <c r="D16942" s="119" t="s">
        <v>1160</v>
      </c>
      <c r="E16942" s="243" t="s">
        <v>1971</v>
      </c>
      <c r="F16942" s="151"/>
    </row>
    <row r="16943" spans="2:6" s="116" customFormat="1" ht="15.75" customHeight="1">
      <c r="B16943" s="121" t="s">
        <v>2280</v>
      </c>
      <c r="C16943" s="118" t="s">
        <v>2</v>
      </c>
      <c r="D16943" s="119" t="s">
        <v>105</v>
      </c>
      <c r="E16943" s="243" t="s">
        <v>1971</v>
      </c>
      <c r="F16943" s="151"/>
    </row>
    <row r="16944" spans="2:6" s="116" customFormat="1" ht="15.75" customHeight="1">
      <c r="B16944" s="121" t="s">
        <v>2280</v>
      </c>
      <c r="C16944" s="118" t="s">
        <v>2</v>
      </c>
      <c r="D16944" s="119" t="s">
        <v>182</v>
      </c>
      <c r="E16944" s="243" t="s">
        <v>1971</v>
      </c>
      <c r="F16944" s="151"/>
    </row>
    <row r="16945" spans="2:6" s="116" customFormat="1" ht="15.75" customHeight="1">
      <c r="B16945" s="121" t="s">
        <v>2280</v>
      </c>
      <c r="C16945" s="118" t="s">
        <v>40</v>
      </c>
      <c r="D16945" s="119" t="s">
        <v>43</v>
      </c>
      <c r="E16945" s="243" t="s">
        <v>1971</v>
      </c>
      <c r="F16945" s="151"/>
    </row>
    <row r="16946" spans="2:6" s="116" customFormat="1" ht="15.75" customHeight="1">
      <c r="B16946" s="121" t="s">
        <v>2280</v>
      </c>
      <c r="C16946" s="118" t="s">
        <v>2</v>
      </c>
      <c r="D16946" s="119" t="s">
        <v>1160</v>
      </c>
      <c r="E16946" s="243" t="s">
        <v>1971</v>
      </c>
      <c r="F16946" s="151"/>
    </row>
    <row r="16947" spans="2:6" s="116" customFormat="1" ht="15.75" customHeight="1">
      <c r="B16947" s="121" t="s">
        <v>2280</v>
      </c>
      <c r="C16947" s="118" t="s">
        <v>40</v>
      </c>
      <c r="D16947" s="119" t="s">
        <v>180</v>
      </c>
      <c r="E16947" s="243" t="s">
        <v>1971</v>
      </c>
      <c r="F16947" s="151"/>
    </row>
    <row r="16948" spans="2:6" s="116" customFormat="1" ht="15.75" customHeight="1">
      <c r="B16948" s="121" t="s">
        <v>2280</v>
      </c>
      <c r="C16948" s="118" t="s">
        <v>3</v>
      </c>
      <c r="D16948" s="119" t="s">
        <v>642</v>
      </c>
      <c r="E16948" s="243" t="s">
        <v>1971</v>
      </c>
      <c r="F16948" s="151"/>
    </row>
    <row r="16949" spans="2:6" s="116" customFormat="1" ht="15.75" customHeight="1">
      <c r="B16949" s="121" t="s">
        <v>2280</v>
      </c>
      <c r="C16949" s="118" t="s">
        <v>28</v>
      </c>
      <c r="D16949" s="119" t="s">
        <v>549</v>
      </c>
      <c r="E16949" s="243" t="s">
        <v>1971</v>
      </c>
      <c r="F16949" s="151"/>
    </row>
    <row r="16950" spans="2:6" s="116" customFormat="1" ht="15.75" customHeight="1">
      <c r="B16950" s="121" t="s">
        <v>2280</v>
      </c>
      <c r="C16950" s="118" t="s">
        <v>18</v>
      </c>
      <c r="D16950" s="119" t="s">
        <v>2326</v>
      </c>
      <c r="E16950" s="243" t="s">
        <v>1971</v>
      </c>
      <c r="F16950" s="151"/>
    </row>
    <row r="16951" spans="2:6" s="116" customFormat="1" ht="15.75" customHeight="1">
      <c r="B16951" s="121" t="s">
        <v>2280</v>
      </c>
      <c r="C16951" s="118" t="s">
        <v>28</v>
      </c>
      <c r="D16951" s="119" t="s">
        <v>549</v>
      </c>
      <c r="E16951" s="243" t="s">
        <v>1971</v>
      </c>
      <c r="F16951" s="151"/>
    </row>
    <row r="16952" spans="2:6" s="116" customFormat="1" ht="15.75" customHeight="1">
      <c r="B16952" s="121" t="s">
        <v>2280</v>
      </c>
      <c r="C16952" s="118" t="s">
        <v>40</v>
      </c>
      <c r="D16952" s="119" t="s">
        <v>43</v>
      </c>
      <c r="E16952" s="243" t="s">
        <v>1971</v>
      </c>
      <c r="F16952" s="151"/>
    </row>
    <row r="16953" spans="2:6" s="116" customFormat="1" ht="15.75" customHeight="1">
      <c r="B16953" s="121" t="s">
        <v>2285</v>
      </c>
      <c r="C16953" s="118" t="s">
        <v>40</v>
      </c>
      <c r="D16953" s="119" t="s">
        <v>180</v>
      </c>
      <c r="E16953" s="243" t="s">
        <v>2004</v>
      </c>
      <c r="F16953" s="151"/>
    </row>
    <row r="16954" spans="2:6" s="116" customFormat="1" ht="15.75" customHeight="1">
      <c r="B16954" s="121" t="s">
        <v>2285</v>
      </c>
      <c r="C16954" s="118" t="s">
        <v>40</v>
      </c>
      <c r="D16954" s="119" t="s">
        <v>180</v>
      </c>
      <c r="E16954" s="243" t="s">
        <v>2004</v>
      </c>
      <c r="F16954" s="151"/>
    </row>
    <row r="16955" spans="2:6" s="116" customFormat="1" ht="15.75" customHeight="1">
      <c r="B16955" s="121" t="s">
        <v>2285</v>
      </c>
      <c r="C16955" s="118" t="s">
        <v>40</v>
      </c>
      <c r="D16955" s="119" t="s">
        <v>2286</v>
      </c>
      <c r="E16955" s="243" t="s">
        <v>2004</v>
      </c>
      <c r="F16955" s="151"/>
    </row>
    <row r="16956" spans="2:6" s="116" customFormat="1" ht="15.75" customHeight="1">
      <c r="B16956" s="121" t="s">
        <v>2285</v>
      </c>
      <c r="C16956" s="118" t="s">
        <v>40</v>
      </c>
      <c r="D16956" s="119" t="s">
        <v>178</v>
      </c>
      <c r="E16956" s="243" t="s">
        <v>2004</v>
      </c>
      <c r="F16956" s="151"/>
    </row>
    <row r="16957" spans="2:6" s="116" customFormat="1" ht="15.75" customHeight="1">
      <c r="B16957" s="121" t="s">
        <v>2285</v>
      </c>
      <c r="C16957" s="118" t="s">
        <v>2</v>
      </c>
      <c r="D16957" s="119" t="s">
        <v>105</v>
      </c>
      <c r="E16957" s="243" t="s">
        <v>2004</v>
      </c>
      <c r="F16957" s="151"/>
    </row>
    <row r="16958" spans="2:6" s="116" customFormat="1" ht="15.75" customHeight="1">
      <c r="B16958" s="121" t="s">
        <v>2285</v>
      </c>
      <c r="C16958" s="118" t="s">
        <v>2</v>
      </c>
      <c r="D16958" s="119" t="s">
        <v>105</v>
      </c>
      <c r="E16958" s="243" t="s">
        <v>2004</v>
      </c>
      <c r="F16958" s="151"/>
    </row>
    <row r="16959" spans="2:6" s="116" customFormat="1" ht="15.75" customHeight="1">
      <c r="B16959" s="276" t="s">
        <v>2287</v>
      </c>
      <c r="C16959" s="118" t="s">
        <v>2</v>
      </c>
      <c r="D16959" s="119" t="s">
        <v>182</v>
      </c>
      <c r="E16959" s="243" t="s">
        <v>1953</v>
      </c>
      <c r="F16959" s="151"/>
    </row>
    <row r="16960" spans="2:6" s="116" customFormat="1" ht="15.75" customHeight="1">
      <c r="B16960" s="276" t="s">
        <v>2287</v>
      </c>
      <c r="C16960" s="118" t="s">
        <v>155</v>
      </c>
      <c r="D16960" s="119" t="s">
        <v>156</v>
      </c>
      <c r="E16960" s="243" t="s">
        <v>1953</v>
      </c>
      <c r="F16960" s="151"/>
    </row>
    <row r="16961" spans="2:6" s="116" customFormat="1" ht="15.75" customHeight="1">
      <c r="B16961" s="276" t="s">
        <v>2287</v>
      </c>
      <c r="C16961" s="118" t="s">
        <v>40</v>
      </c>
      <c r="D16961" s="119" t="s">
        <v>1236</v>
      </c>
      <c r="E16961" s="243" t="s">
        <v>1953</v>
      </c>
      <c r="F16961" s="151"/>
    </row>
    <row r="16962" spans="2:6" s="116" customFormat="1" ht="15.75" customHeight="1">
      <c r="B16962" s="276" t="s">
        <v>2287</v>
      </c>
      <c r="C16962" s="118" t="s">
        <v>40</v>
      </c>
      <c r="D16962" s="119" t="s">
        <v>1521</v>
      </c>
      <c r="E16962" s="243" t="s">
        <v>1953</v>
      </c>
      <c r="F16962" s="151"/>
    </row>
    <row r="16963" spans="2:6" s="116" customFormat="1" ht="15.75" customHeight="1">
      <c r="B16963" s="276" t="s">
        <v>2287</v>
      </c>
      <c r="C16963" s="118" t="s">
        <v>28</v>
      </c>
      <c r="D16963" s="119" t="s">
        <v>114</v>
      </c>
      <c r="E16963" s="243" t="s">
        <v>1953</v>
      </c>
      <c r="F16963" s="151"/>
    </row>
    <row r="16964" spans="2:6" s="116" customFormat="1" ht="15.75" customHeight="1">
      <c r="B16964" s="276" t="s">
        <v>2287</v>
      </c>
      <c r="C16964" s="118" t="s">
        <v>40</v>
      </c>
      <c r="D16964" s="119" t="s">
        <v>43</v>
      </c>
      <c r="E16964" s="243" t="s">
        <v>1953</v>
      </c>
      <c r="F16964" s="151"/>
    </row>
    <row r="16965" spans="2:6" s="116" customFormat="1" ht="15.75" customHeight="1">
      <c r="B16965" s="276" t="s">
        <v>2287</v>
      </c>
      <c r="C16965" s="118" t="s">
        <v>322</v>
      </c>
      <c r="D16965" s="119" t="s">
        <v>1796</v>
      </c>
      <c r="E16965" s="243" t="s">
        <v>1953</v>
      </c>
      <c r="F16965" s="151"/>
    </row>
    <row r="16966" spans="2:6" s="116" customFormat="1" ht="15.75" customHeight="1">
      <c r="B16966" s="276" t="s">
        <v>2287</v>
      </c>
      <c r="C16966" s="118" t="s">
        <v>40</v>
      </c>
      <c r="D16966" s="119" t="s">
        <v>43</v>
      </c>
      <c r="E16966" s="243" t="s">
        <v>1953</v>
      </c>
      <c r="F16966" s="151"/>
    </row>
    <row r="16967" spans="2:6" s="116" customFormat="1" ht="15.75" customHeight="1">
      <c r="B16967" s="276" t="s">
        <v>2287</v>
      </c>
      <c r="C16967" s="118" t="s">
        <v>2</v>
      </c>
      <c r="D16967" s="119" t="s">
        <v>182</v>
      </c>
      <c r="E16967" s="243" t="s">
        <v>1953</v>
      </c>
      <c r="F16967" s="151"/>
    </row>
    <row r="16968" spans="2:6" s="116" customFormat="1" ht="15.75" customHeight="1">
      <c r="B16968" s="276" t="s">
        <v>2287</v>
      </c>
      <c r="C16968" s="118" t="s">
        <v>40</v>
      </c>
      <c r="D16968" s="119" t="s">
        <v>1236</v>
      </c>
      <c r="E16968" s="243" t="s">
        <v>1953</v>
      </c>
      <c r="F16968" s="151"/>
    </row>
    <row r="16969" spans="2:6" s="116" customFormat="1" ht="15.75" customHeight="1">
      <c r="B16969" s="276" t="s">
        <v>2287</v>
      </c>
      <c r="C16969" s="118" t="s">
        <v>184</v>
      </c>
      <c r="D16969" s="119" t="s">
        <v>184</v>
      </c>
      <c r="E16969" s="243" t="s">
        <v>1953</v>
      </c>
      <c r="F16969" s="151"/>
    </row>
    <row r="16970" spans="2:6" s="116" customFormat="1" ht="15.75" customHeight="1">
      <c r="B16970" s="276" t="s">
        <v>2287</v>
      </c>
      <c r="C16970" s="118" t="s">
        <v>322</v>
      </c>
      <c r="D16970" s="119" t="s">
        <v>1796</v>
      </c>
      <c r="E16970" s="243" t="s">
        <v>1953</v>
      </c>
      <c r="F16970" s="151"/>
    </row>
    <row r="16971" spans="2:6" s="116" customFormat="1" ht="15.75" customHeight="1">
      <c r="B16971" s="276" t="s">
        <v>2287</v>
      </c>
      <c r="C16971" s="118" t="s">
        <v>40</v>
      </c>
      <c r="D16971" s="119" t="s">
        <v>1521</v>
      </c>
      <c r="E16971" s="243" t="s">
        <v>1953</v>
      </c>
      <c r="F16971" s="151"/>
    </row>
    <row r="16972" spans="2:6" s="116" customFormat="1" ht="15.75" customHeight="1">
      <c r="B16972" s="276" t="s">
        <v>2287</v>
      </c>
      <c r="C16972" s="118" t="s">
        <v>40</v>
      </c>
      <c r="D16972" s="119" t="s">
        <v>43</v>
      </c>
      <c r="E16972" s="243" t="s">
        <v>1953</v>
      </c>
      <c r="F16972" s="151"/>
    </row>
    <row r="16973" spans="2:6" s="116" customFormat="1" ht="15.75" customHeight="1">
      <c r="B16973" s="276" t="s">
        <v>2287</v>
      </c>
      <c r="C16973" s="118" t="s">
        <v>40</v>
      </c>
      <c r="D16973" s="119" t="s">
        <v>1521</v>
      </c>
      <c r="E16973" s="243" t="s">
        <v>1953</v>
      </c>
      <c r="F16973" s="151"/>
    </row>
    <row r="16974" spans="2:6" s="116" customFormat="1" ht="15.75" customHeight="1">
      <c r="B16974" s="276" t="s">
        <v>2287</v>
      </c>
      <c r="C16974" s="118" t="s">
        <v>40</v>
      </c>
      <c r="D16974" s="119" t="s">
        <v>43</v>
      </c>
      <c r="E16974" s="243" t="s">
        <v>1953</v>
      </c>
      <c r="F16974" s="151"/>
    </row>
    <row r="16975" spans="2:6" s="116" customFormat="1" ht="15.75" customHeight="1">
      <c r="B16975" s="276" t="s">
        <v>2287</v>
      </c>
      <c r="C16975" s="118" t="s">
        <v>40</v>
      </c>
      <c r="D16975" s="119" t="s">
        <v>1236</v>
      </c>
      <c r="E16975" s="243" t="s">
        <v>1953</v>
      </c>
      <c r="F16975" s="151"/>
    </row>
    <row r="16976" spans="2:6" s="116" customFormat="1" ht="15.75" customHeight="1">
      <c r="B16976" s="276" t="s">
        <v>2287</v>
      </c>
      <c r="C16976" s="118" t="s">
        <v>40</v>
      </c>
      <c r="D16976" s="119" t="s">
        <v>180</v>
      </c>
      <c r="E16976" s="243" t="s">
        <v>1966</v>
      </c>
      <c r="F16976" s="151"/>
    </row>
    <row r="16977" spans="2:6" s="116" customFormat="1" ht="15.75" customHeight="1">
      <c r="B16977" s="276" t="s">
        <v>2287</v>
      </c>
      <c r="C16977" s="118" t="s">
        <v>28</v>
      </c>
      <c r="D16977" s="119" t="s">
        <v>1270</v>
      </c>
      <c r="E16977" s="243" t="s">
        <v>1966</v>
      </c>
      <c r="F16977" s="151"/>
    </row>
    <row r="16978" spans="2:6" s="116" customFormat="1" ht="15.75" customHeight="1">
      <c r="B16978" s="276" t="s">
        <v>2287</v>
      </c>
      <c r="C16978" s="118" t="s">
        <v>2</v>
      </c>
      <c r="D16978" s="119" t="s">
        <v>105</v>
      </c>
      <c r="E16978" s="243" t="s">
        <v>1966</v>
      </c>
      <c r="F16978" s="151"/>
    </row>
    <row r="16979" spans="2:6" s="116" customFormat="1" ht="15.75" customHeight="1">
      <c r="B16979" s="276" t="s">
        <v>2287</v>
      </c>
      <c r="C16979" s="118" t="s">
        <v>184</v>
      </c>
      <c r="D16979" s="119" t="s">
        <v>2545</v>
      </c>
      <c r="E16979" s="243" t="s">
        <v>1966</v>
      </c>
      <c r="F16979" s="151"/>
    </row>
    <row r="16980" spans="2:6" s="116" customFormat="1" ht="15.75" customHeight="1">
      <c r="B16980" s="276" t="s">
        <v>2287</v>
      </c>
      <c r="C16980" s="118" t="s">
        <v>322</v>
      </c>
      <c r="D16980" s="119" t="s">
        <v>2001</v>
      </c>
      <c r="E16980" s="243" t="s">
        <v>1966</v>
      </c>
      <c r="F16980" s="151"/>
    </row>
    <row r="16981" spans="2:6" s="116" customFormat="1" ht="15.75" customHeight="1">
      <c r="B16981" s="276" t="s">
        <v>2287</v>
      </c>
      <c r="C16981" s="118" t="s">
        <v>40</v>
      </c>
      <c r="D16981" s="119" t="s">
        <v>2057</v>
      </c>
      <c r="E16981" s="243" t="s">
        <v>1966</v>
      </c>
      <c r="F16981" s="151"/>
    </row>
    <row r="16982" spans="2:6" s="116" customFormat="1" ht="15.75" customHeight="1">
      <c r="B16982" s="276" t="s">
        <v>2287</v>
      </c>
      <c r="C16982" s="118" t="s">
        <v>40</v>
      </c>
      <c r="D16982" s="119" t="s">
        <v>178</v>
      </c>
      <c r="E16982" s="243" t="s">
        <v>1966</v>
      </c>
      <c r="F16982" s="151"/>
    </row>
    <row r="16983" spans="2:6" s="116" customFormat="1" ht="15.75" customHeight="1">
      <c r="B16983" s="276" t="s">
        <v>2287</v>
      </c>
      <c r="C16983" s="118" t="s">
        <v>40</v>
      </c>
      <c r="D16983" s="119" t="s">
        <v>2057</v>
      </c>
      <c r="E16983" s="243" t="s">
        <v>1966</v>
      </c>
      <c r="F16983" s="151"/>
    </row>
    <row r="16984" spans="2:6" s="116" customFormat="1" ht="15.75" customHeight="1">
      <c r="B16984" s="276" t="s">
        <v>2287</v>
      </c>
      <c r="C16984" s="118" t="s">
        <v>40</v>
      </c>
      <c r="D16984" s="119" t="s">
        <v>178</v>
      </c>
      <c r="E16984" s="243" t="s">
        <v>1966</v>
      </c>
      <c r="F16984" s="151"/>
    </row>
    <row r="16985" spans="2:6" s="116" customFormat="1" ht="15.75" customHeight="1">
      <c r="B16985" s="276" t="s">
        <v>2287</v>
      </c>
      <c r="C16985" s="118" t="s">
        <v>28</v>
      </c>
      <c r="D16985" s="119" t="s">
        <v>2288</v>
      </c>
      <c r="E16985" s="243" t="s">
        <v>1966</v>
      </c>
      <c r="F16985" s="151"/>
    </row>
    <row r="16986" spans="2:6" s="116" customFormat="1" ht="15.75" customHeight="1">
      <c r="B16986" s="276" t="s">
        <v>2287</v>
      </c>
      <c r="C16986" s="118" t="s">
        <v>28</v>
      </c>
      <c r="D16986" s="119" t="s">
        <v>850</v>
      </c>
      <c r="E16986" s="243" t="s">
        <v>1966</v>
      </c>
      <c r="F16986" s="151"/>
    </row>
    <row r="16987" spans="2:6" s="116" customFormat="1" ht="15.75" customHeight="1">
      <c r="B16987" s="276" t="s">
        <v>2287</v>
      </c>
      <c r="C16987" s="118" t="s">
        <v>184</v>
      </c>
      <c r="D16987" s="119" t="s">
        <v>2546</v>
      </c>
      <c r="E16987" s="243" t="s">
        <v>1966</v>
      </c>
      <c r="F16987" s="151"/>
    </row>
    <row r="16988" spans="2:6" s="116" customFormat="1" ht="15.75" customHeight="1">
      <c r="B16988" s="276" t="s">
        <v>2287</v>
      </c>
      <c r="C16988" s="118" t="s">
        <v>28</v>
      </c>
      <c r="D16988" s="119" t="s">
        <v>1118</v>
      </c>
      <c r="E16988" s="243" t="s">
        <v>1966</v>
      </c>
      <c r="F16988" s="151"/>
    </row>
    <row r="16989" spans="2:6" s="116" customFormat="1" ht="15.75" customHeight="1">
      <c r="B16989" s="276" t="s">
        <v>2287</v>
      </c>
      <c r="C16989" s="118" t="s">
        <v>956</v>
      </c>
      <c r="D16989" s="119" t="s">
        <v>1821</v>
      </c>
      <c r="E16989" s="243" t="s">
        <v>1966</v>
      </c>
      <c r="F16989" s="151"/>
    </row>
    <row r="16990" spans="2:6" s="116" customFormat="1" ht="15.75" customHeight="1">
      <c r="B16990" s="276" t="s">
        <v>2287</v>
      </c>
      <c r="C16990" s="118" t="s">
        <v>40</v>
      </c>
      <c r="D16990" s="119" t="s">
        <v>180</v>
      </c>
      <c r="E16990" s="243" t="s">
        <v>1966</v>
      </c>
      <c r="F16990" s="151"/>
    </row>
    <row r="16991" spans="2:6" s="116" customFormat="1" ht="15.75" customHeight="1">
      <c r="B16991" s="276" t="s">
        <v>2287</v>
      </c>
      <c r="C16991" s="118" t="s">
        <v>40</v>
      </c>
      <c r="D16991" s="119" t="s">
        <v>178</v>
      </c>
      <c r="E16991" s="243" t="s">
        <v>1966</v>
      </c>
      <c r="F16991" s="151"/>
    </row>
    <row r="16992" spans="2:6" s="116" customFormat="1" ht="15.75" customHeight="1">
      <c r="B16992" s="276" t="s">
        <v>2287</v>
      </c>
      <c r="C16992" s="118" t="s">
        <v>3</v>
      </c>
      <c r="D16992" s="119" t="s">
        <v>642</v>
      </c>
      <c r="E16992" s="243" t="s">
        <v>1966</v>
      </c>
      <c r="F16992" s="151"/>
    </row>
    <row r="16993" spans="2:6" s="116" customFormat="1" ht="15.75" customHeight="1">
      <c r="B16993" s="276" t="s">
        <v>2287</v>
      </c>
      <c r="C16993" s="118" t="s">
        <v>18</v>
      </c>
      <c r="D16993" s="119" t="s">
        <v>1274</v>
      </c>
      <c r="E16993" s="243" t="s">
        <v>1966</v>
      </c>
      <c r="F16993" s="151"/>
    </row>
    <row r="16994" spans="2:6" s="116" customFormat="1" ht="15.75" customHeight="1">
      <c r="B16994" s="276" t="s">
        <v>2287</v>
      </c>
      <c r="C16994" s="118" t="s">
        <v>956</v>
      </c>
      <c r="D16994" s="119" t="s">
        <v>1821</v>
      </c>
      <c r="E16994" s="243" t="s">
        <v>1966</v>
      </c>
      <c r="F16994" s="151"/>
    </row>
    <row r="16995" spans="2:6" s="116" customFormat="1" ht="15.75" customHeight="1">
      <c r="B16995" s="276" t="s">
        <v>2287</v>
      </c>
      <c r="C16995" s="118" t="s">
        <v>2</v>
      </c>
      <c r="D16995" s="119" t="s">
        <v>182</v>
      </c>
      <c r="E16995" s="243" t="s">
        <v>1966</v>
      </c>
      <c r="F16995" s="151"/>
    </row>
    <row r="16996" spans="2:6" s="116" customFormat="1" ht="15.75" customHeight="1">
      <c r="B16996" s="276" t="s">
        <v>2287</v>
      </c>
      <c r="C16996" s="118" t="s">
        <v>28</v>
      </c>
      <c r="D16996" s="119" t="s">
        <v>2046</v>
      </c>
      <c r="E16996" s="243" t="s">
        <v>1966</v>
      </c>
      <c r="F16996" s="151"/>
    </row>
    <row r="16997" spans="2:6" s="116" customFormat="1" ht="15.75" customHeight="1">
      <c r="B16997" s="276" t="s">
        <v>2287</v>
      </c>
      <c r="C16997" s="118" t="s">
        <v>40</v>
      </c>
      <c r="D16997" s="119" t="s">
        <v>2057</v>
      </c>
      <c r="E16997" s="243" t="s">
        <v>1966</v>
      </c>
      <c r="F16997" s="151"/>
    </row>
    <row r="16998" spans="2:6" s="116" customFormat="1" ht="15.75" customHeight="1">
      <c r="B16998" s="276" t="s">
        <v>2287</v>
      </c>
      <c r="C16998" s="118" t="s">
        <v>2</v>
      </c>
      <c r="D16998" s="119" t="s">
        <v>105</v>
      </c>
      <c r="E16998" s="243" t="s">
        <v>1966</v>
      </c>
      <c r="F16998" s="151"/>
    </row>
    <row r="16999" spans="2:6" s="116" customFormat="1" ht="15.75" customHeight="1">
      <c r="B16999" s="276" t="s">
        <v>2287</v>
      </c>
      <c r="C16999" s="118" t="s">
        <v>2</v>
      </c>
      <c r="D16999" s="119" t="s">
        <v>182</v>
      </c>
      <c r="E16999" s="243" t="s">
        <v>1966</v>
      </c>
      <c r="F16999" s="151"/>
    </row>
    <row r="17000" spans="2:6" s="116" customFormat="1" ht="15.75" customHeight="1">
      <c r="B17000" s="276" t="s">
        <v>2287</v>
      </c>
      <c r="C17000" s="118" t="s">
        <v>40</v>
      </c>
      <c r="D17000" s="119" t="s">
        <v>178</v>
      </c>
      <c r="E17000" s="243" t="s">
        <v>1966</v>
      </c>
      <c r="F17000" s="151"/>
    </row>
    <row r="17001" spans="2:6" s="116" customFormat="1" ht="15.75" customHeight="1">
      <c r="B17001" s="276" t="s">
        <v>2287</v>
      </c>
      <c r="C17001" s="118" t="s">
        <v>956</v>
      </c>
      <c r="D17001" s="119" t="s">
        <v>2069</v>
      </c>
      <c r="E17001" s="243" t="s">
        <v>1966</v>
      </c>
      <c r="F17001" s="151"/>
    </row>
    <row r="17002" spans="2:6" s="116" customFormat="1" ht="15.75" customHeight="1">
      <c r="B17002" s="276" t="s">
        <v>2287</v>
      </c>
      <c r="C17002" s="118" t="s">
        <v>28</v>
      </c>
      <c r="D17002" s="119" t="s">
        <v>126</v>
      </c>
      <c r="E17002" s="243" t="s">
        <v>1966</v>
      </c>
      <c r="F17002" s="151"/>
    </row>
    <row r="17003" spans="2:6" s="116" customFormat="1" ht="15.75" customHeight="1">
      <c r="B17003" s="276" t="s">
        <v>2287</v>
      </c>
      <c r="C17003" s="118" t="s">
        <v>322</v>
      </c>
      <c r="D17003" s="119" t="s">
        <v>1893</v>
      </c>
      <c r="E17003" s="243" t="s">
        <v>1966</v>
      </c>
      <c r="F17003" s="151"/>
    </row>
    <row r="17004" spans="2:6" s="116" customFormat="1" ht="15.75" customHeight="1">
      <c r="B17004" s="276" t="s">
        <v>2287</v>
      </c>
      <c r="C17004" s="118" t="s">
        <v>18</v>
      </c>
      <c r="D17004" s="119" t="s">
        <v>1274</v>
      </c>
      <c r="E17004" s="243" t="s">
        <v>1966</v>
      </c>
      <c r="F17004" s="151"/>
    </row>
    <row r="17005" spans="2:6" s="116" customFormat="1" ht="15.75" customHeight="1">
      <c r="B17005" s="276" t="s">
        <v>2287</v>
      </c>
      <c r="C17005" s="118" t="s">
        <v>322</v>
      </c>
      <c r="D17005" s="119" t="s">
        <v>2001</v>
      </c>
      <c r="E17005" s="243" t="s">
        <v>1966</v>
      </c>
      <c r="F17005" s="151"/>
    </row>
    <row r="17006" spans="2:6" s="116" customFormat="1" ht="15.75" customHeight="1">
      <c r="B17006" s="276" t="s">
        <v>2287</v>
      </c>
      <c r="C17006" s="118" t="s">
        <v>28</v>
      </c>
      <c r="D17006" s="119" t="s">
        <v>126</v>
      </c>
      <c r="E17006" s="243" t="s">
        <v>1966</v>
      </c>
      <c r="F17006" s="151"/>
    </row>
    <row r="17007" spans="2:6" s="116" customFormat="1" ht="15.75" customHeight="1">
      <c r="B17007" s="121" t="s">
        <v>2289</v>
      </c>
      <c r="C17007" s="118" t="s">
        <v>2585</v>
      </c>
      <c r="D17007" s="119" t="s">
        <v>2063</v>
      </c>
      <c r="E17007" s="243" t="s">
        <v>1953</v>
      </c>
      <c r="F17007" s="151"/>
    </row>
    <row r="17008" spans="2:6" s="116" customFormat="1" ht="15.75" customHeight="1">
      <c r="B17008" s="121" t="s">
        <v>2289</v>
      </c>
      <c r="C17008" s="118" t="s">
        <v>40</v>
      </c>
      <c r="D17008" s="119" t="s">
        <v>43</v>
      </c>
      <c r="E17008" s="243" t="s">
        <v>1953</v>
      </c>
      <c r="F17008" s="151"/>
    </row>
    <row r="17009" spans="2:6" s="116" customFormat="1" ht="15.75" customHeight="1">
      <c r="B17009" s="121" t="s">
        <v>2289</v>
      </c>
      <c r="C17009" s="118" t="s">
        <v>2</v>
      </c>
      <c r="D17009" s="119" t="s">
        <v>182</v>
      </c>
      <c r="E17009" s="243" t="s">
        <v>1953</v>
      </c>
      <c r="F17009" s="151"/>
    </row>
    <row r="17010" spans="2:6" s="116" customFormat="1" ht="15.75" customHeight="1">
      <c r="B17010" s="121" t="s">
        <v>2289</v>
      </c>
      <c r="C17010" s="118" t="s">
        <v>322</v>
      </c>
      <c r="D17010" s="119" t="s">
        <v>1796</v>
      </c>
      <c r="E17010" s="243" t="s">
        <v>1953</v>
      </c>
      <c r="F17010" s="151"/>
    </row>
    <row r="17011" spans="2:6" s="116" customFormat="1" ht="15.75" customHeight="1">
      <c r="B17011" s="121" t="s">
        <v>2289</v>
      </c>
      <c r="C17011" s="118" t="s">
        <v>2</v>
      </c>
      <c r="D17011" s="119" t="s">
        <v>182</v>
      </c>
      <c r="E17011" s="243" t="s">
        <v>1953</v>
      </c>
      <c r="F17011" s="151"/>
    </row>
    <row r="17012" spans="2:6" s="116" customFormat="1" ht="15.75" customHeight="1">
      <c r="B17012" s="121" t="s">
        <v>2289</v>
      </c>
      <c r="C17012" s="118" t="s">
        <v>2</v>
      </c>
      <c r="D17012" s="119" t="s">
        <v>182</v>
      </c>
      <c r="E17012" s="243" t="s">
        <v>1953</v>
      </c>
      <c r="F17012" s="151"/>
    </row>
    <row r="17013" spans="2:6" s="116" customFormat="1" ht="15.75" customHeight="1">
      <c r="B17013" s="121" t="s">
        <v>2289</v>
      </c>
      <c r="C17013" s="118" t="s">
        <v>40</v>
      </c>
      <c r="D17013" s="119" t="s">
        <v>43</v>
      </c>
      <c r="E17013" s="243" t="s">
        <v>1953</v>
      </c>
      <c r="F17013" s="151"/>
    </row>
    <row r="17014" spans="2:6" s="116" customFormat="1" ht="15.75" customHeight="1">
      <c r="B17014" s="121" t="s">
        <v>2289</v>
      </c>
      <c r="C17014" s="118" t="s">
        <v>40</v>
      </c>
      <c r="D17014" s="119" t="s">
        <v>43</v>
      </c>
      <c r="E17014" s="243" t="s">
        <v>1953</v>
      </c>
      <c r="F17014" s="151"/>
    </row>
    <row r="17015" spans="2:6" s="116" customFormat="1" ht="15.75" customHeight="1">
      <c r="B17015" s="121" t="s">
        <v>2289</v>
      </c>
      <c r="C17015" s="118" t="s">
        <v>28</v>
      </c>
      <c r="D17015" s="119" t="s">
        <v>114</v>
      </c>
      <c r="E17015" s="243" t="s">
        <v>1953</v>
      </c>
      <c r="F17015" s="151"/>
    </row>
    <row r="17016" spans="2:6" s="116" customFormat="1" ht="15.75" customHeight="1">
      <c r="B17016" s="121" t="s">
        <v>2289</v>
      </c>
      <c r="C17016" s="118" t="s">
        <v>40</v>
      </c>
      <c r="D17016" s="119" t="s">
        <v>43</v>
      </c>
      <c r="E17016" s="243" t="s">
        <v>1953</v>
      </c>
      <c r="F17016" s="151"/>
    </row>
    <row r="17017" spans="2:6" s="116" customFormat="1" ht="15.75" customHeight="1">
      <c r="B17017" s="121" t="s">
        <v>2289</v>
      </c>
      <c r="C17017" s="118" t="s">
        <v>40</v>
      </c>
      <c r="D17017" s="119" t="s">
        <v>43</v>
      </c>
      <c r="E17017" s="243" t="s">
        <v>1953</v>
      </c>
      <c r="F17017" s="151"/>
    </row>
    <row r="17018" spans="2:6" s="116" customFormat="1" ht="15.75" customHeight="1">
      <c r="B17018" s="121" t="s">
        <v>2289</v>
      </c>
      <c r="C17018" s="118" t="s">
        <v>40</v>
      </c>
      <c r="D17018" s="119" t="s">
        <v>43</v>
      </c>
      <c r="E17018" s="243" t="s">
        <v>1953</v>
      </c>
      <c r="F17018" s="151"/>
    </row>
    <row r="17019" spans="2:6" s="116" customFormat="1" ht="15.75" customHeight="1">
      <c r="B17019" s="121" t="s">
        <v>2289</v>
      </c>
      <c r="C17019" s="118" t="s">
        <v>184</v>
      </c>
      <c r="D17019" s="119" t="s">
        <v>184</v>
      </c>
      <c r="E17019" s="243" t="s">
        <v>1953</v>
      </c>
      <c r="F17019" s="151"/>
    </row>
    <row r="17020" spans="2:6" s="116" customFormat="1" ht="15.75" customHeight="1">
      <c r="B17020" s="121" t="s">
        <v>2289</v>
      </c>
      <c r="C17020" s="118" t="s">
        <v>184</v>
      </c>
      <c r="D17020" s="119" t="s">
        <v>184</v>
      </c>
      <c r="E17020" s="243" t="s">
        <v>1953</v>
      </c>
      <c r="F17020" s="151"/>
    </row>
    <row r="17021" spans="2:6" s="116" customFormat="1" ht="15.75" customHeight="1">
      <c r="B17021" s="121" t="s">
        <v>2289</v>
      </c>
      <c r="C17021" s="118" t="s">
        <v>2</v>
      </c>
      <c r="D17021" s="119" t="s">
        <v>182</v>
      </c>
      <c r="E17021" s="243" t="s">
        <v>1966</v>
      </c>
      <c r="F17021" s="151"/>
    </row>
    <row r="17022" spans="2:6" s="116" customFormat="1" ht="15.75" customHeight="1">
      <c r="B17022" s="121" t="s">
        <v>2289</v>
      </c>
      <c r="C17022" s="118" t="s">
        <v>40</v>
      </c>
      <c r="D17022" s="119" t="s">
        <v>945</v>
      </c>
      <c r="E17022" s="243" t="s">
        <v>1966</v>
      </c>
      <c r="F17022" s="151"/>
    </row>
    <row r="17023" spans="2:6" s="116" customFormat="1" ht="15.75" customHeight="1">
      <c r="B17023" s="121" t="s">
        <v>2289</v>
      </c>
      <c r="C17023" s="118" t="s">
        <v>1306</v>
      </c>
      <c r="D17023" s="119" t="s">
        <v>1821</v>
      </c>
      <c r="E17023" s="243" t="s">
        <v>1966</v>
      </c>
      <c r="F17023" s="151"/>
    </row>
    <row r="17024" spans="2:6" s="116" customFormat="1" ht="15.75" customHeight="1">
      <c r="B17024" s="121" t="s">
        <v>2289</v>
      </c>
      <c r="C17024" s="118" t="s">
        <v>322</v>
      </c>
      <c r="D17024" s="119" t="s">
        <v>2001</v>
      </c>
      <c r="E17024" s="243" t="s">
        <v>1966</v>
      </c>
      <c r="F17024" s="151"/>
    </row>
    <row r="17025" spans="2:6" s="116" customFormat="1" ht="15.75" customHeight="1">
      <c r="B17025" s="121" t="s">
        <v>2289</v>
      </c>
      <c r="C17025" s="118" t="s">
        <v>322</v>
      </c>
      <c r="D17025" s="119" t="s">
        <v>2001</v>
      </c>
      <c r="E17025" s="243" t="s">
        <v>1966</v>
      </c>
      <c r="F17025" s="151"/>
    </row>
    <row r="17026" spans="2:6" s="116" customFormat="1" ht="15.75" customHeight="1">
      <c r="B17026" s="121" t="s">
        <v>2289</v>
      </c>
      <c r="C17026" s="118" t="s">
        <v>28</v>
      </c>
      <c r="D17026" s="119" t="s">
        <v>2290</v>
      </c>
      <c r="E17026" s="243" t="s">
        <v>1966</v>
      </c>
      <c r="F17026" s="151"/>
    </row>
    <row r="17027" spans="2:6" s="116" customFormat="1" ht="15.75" customHeight="1">
      <c r="B17027" s="121" t="s">
        <v>2289</v>
      </c>
      <c r="C17027" s="118" t="s">
        <v>28</v>
      </c>
      <c r="D17027" s="119" t="s">
        <v>850</v>
      </c>
      <c r="E17027" s="243" t="s">
        <v>1966</v>
      </c>
      <c r="F17027" s="151"/>
    </row>
    <row r="17028" spans="2:6" s="116" customFormat="1" ht="15.75" customHeight="1">
      <c r="B17028" s="121" t="s">
        <v>2289</v>
      </c>
      <c r="C17028" s="118" t="s">
        <v>28</v>
      </c>
      <c r="D17028" s="119" t="s">
        <v>126</v>
      </c>
      <c r="E17028" s="243" t="s">
        <v>1966</v>
      </c>
      <c r="F17028" s="151"/>
    </row>
    <row r="17029" spans="2:6" s="116" customFormat="1" ht="15.75" customHeight="1">
      <c r="B17029" s="121" t="s">
        <v>2289</v>
      </c>
      <c r="C17029" s="118" t="s">
        <v>40</v>
      </c>
      <c r="D17029" s="119" t="s">
        <v>180</v>
      </c>
      <c r="E17029" s="243" t="s">
        <v>1966</v>
      </c>
      <c r="F17029" s="151"/>
    </row>
    <row r="17030" spans="2:6" s="116" customFormat="1" ht="15.75" customHeight="1">
      <c r="B17030" s="121" t="s">
        <v>2289</v>
      </c>
      <c r="C17030" s="118" t="s">
        <v>184</v>
      </c>
      <c r="D17030" s="119" t="s">
        <v>2545</v>
      </c>
      <c r="E17030" s="243" t="s">
        <v>1966</v>
      </c>
      <c r="F17030" s="151"/>
    </row>
    <row r="17031" spans="2:6" s="116" customFormat="1" ht="15.75" customHeight="1">
      <c r="B17031" s="121" t="s">
        <v>2289</v>
      </c>
      <c r="C17031" s="118" t="s">
        <v>322</v>
      </c>
      <c r="D17031" s="119" t="s">
        <v>2001</v>
      </c>
      <c r="E17031" s="243" t="s">
        <v>1966</v>
      </c>
      <c r="F17031" s="151"/>
    </row>
    <row r="17032" spans="2:6" s="116" customFormat="1" ht="15.75" customHeight="1">
      <c r="B17032" s="121" t="s">
        <v>2289</v>
      </c>
      <c r="C17032" s="118" t="s">
        <v>2</v>
      </c>
      <c r="D17032" s="119" t="s">
        <v>2291</v>
      </c>
      <c r="E17032" s="243" t="s">
        <v>1966</v>
      </c>
      <c r="F17032" s="151"/>
    </row>
    <row r="17033" spans="2:6" s="116" customFormat="1" ht="15.75" customHeight="1">
      <c r="B17033" s="121" t="s">
        <v>2289</v>
      </c>
      <c r="C17033" s="118" t="s">
        <v>184</v>
      </c>
      <c r="D17033" s="119" t="s">
        <v>2546</v>
      </c>
      <c r="E17033" s="243" t="s">
        <v>1966</v>
      </c>
      <c r="F17033" s="151"/>
    </row>
    <row r="17034" spans="2:6" s="116" customFormat="1" ht="15.75" customHeight="1">
      <c r="B17034" s="121" t="s">
        <v>2289</v>
      </c>
      <c r="C17034" s="118" t="s">
        <v>184</v>
      </c>
      <c r="D17034" s="119" t="s">
        <v>2545</v>
      </c>
      <c r="E17034" s="243" t="s">
        <v>1966</v>
      </c>
      <c r="F17034" s="151"/>
    </row>
    <row r="17035" spans="2:6" s="116" customFormat="1" ht="15.75" customHeight="1">
      <c r="B17035" s="121" t="s">
        <v>2289</v>
      </c>
      <c r="C17035" s="118" t="s">
        <v>40</v>
      </c>
      <c r="D17035" s="119" t="s">
        <v>43</v>
      </c>
      <c r="E17035" s="243" t="s">
        <v>1966</v>
      </c>
      <c r="F17035" s="151"/>
    </row>
    <row r="17036" spans="2:6" s="116" customFormat="1" ht="15.75" customHeight="1">
      <c r="B17036" s="121" t="s">
        <v>2289</v>
      </c>
      <c r="C17036" s="118" t="s">
        <v>40</v>
      </c>
      <c r="D17036" s="119" t="s">
        <v>43</v>
      </c>
      <c r="E17036" s="243" t="s">
        <v>1966</v>
      </c>
      <c r="F17036" s="151"/>
    </row>
    <row r="17037" spans="2:6" s="116" customFormat="1" ht="15.75" customHeight="1">
      <c r="B17037" s="121" t="s">
        <v>2292</v>
      </c>
      <c r="C17037" s="118" t="s">
        <v>40</v>
      </c>
      <c r="D17037" s="119" t="s">
        <v>1236</v>
      </c>
      <c r="E17037" s="243" t="s">
        <v>1953</v>
      </c>
      <c r="F17037" s="151"/>
    </row>
    <row r="17038" spans="2:6" s="116" customFormat="1" ht="15.75" customHeight="1">
      <c r="B17038" s="121" t="s">
        <v>2292</v>
      </c>
      <c r="C17038" s="118" t="s">
        <v>28</v>
      </c>
      <c r="D17038" s="119" t="s">
        <v>114</v>
      </c>
      <c r="E17038" s="243" t="s">
        <v>1953</v>
      </c>
      <c r="F17038" s="151"/>
    </row>
    <row r="17039" spans="2:6" s="116" customFormat="1" ht="15.75" customHeight="1">
      <c r="B17039" s="121" t="s">
        <v>2292</v>
      </c>
      <c r="C17039" s="118" t="s">
        <v>28</v>
      </c>
      <c r="D17039" s="119" t="s">
        <v>46</v>
      </c>
      <c r="E17039" s="243" t="s">
        <v>1953</v>
      </c>
      <c r="F17039" s="151"/>
    </row>
    <row r="17040" spans="2:6" s="116" customFormat="1" ht="15.75" customHeight="1">
      <c r="B17040" s="121" t="s">
        <v>2292</v>
      </c>
      <c r="C17040" s="118" t="s">
        <v>28</v>
      </c>
      <c r="D17040" s="119" t="s">
        <v>126</v>
      </c>
      <c r="E17040" s="243" t="s">
        <v>1953</v>
      </c>
      <c r="F17040" s="151"/>
    </row>
    <row r="17041" spans="2:6" s="116" customFormat="1" ht="15.75" customHeight="1">
      <c r="B17041" s="121" t="s">
        <v>2292</v>
      </c>
      <c r="C17041" s="118" t="s">
        <v>40</v>
      </c>
      <c r="D17041" s="119" t="s">
        <v>1236</v>
      </c>
      <c r="E17041" s="243" t="s">
        <v>1953</v>
      </c>
      <c r="F17041" s="151"/>
    </row>
    <row r="17042" spans="2:6" s="116" customFormat="1" ht="15.75" customHeight="1">
      <c r="B17042" s="121" t="s">
        <v>2292</v>
      </c>
      <c r="C17042" s="118" t="s">
        <v>40</v>
      </c>
      <c r="D17042" s="119" t="s">
        <v>177</v>
      </c>
      <c r="E17042" s="243" t="s">
        <v>1953</v>
      </c>
      <c r="F17042" s="151"/>
    </row>
    <row r="17043" spans="2:6" s="116" customFormat="1" ht="15.75" customHeight="1">
      <c r="B17043" s="121" t="s">
        <v>2292</v>
      </c>
      <c r="C17043" s="118" t="s">
        <v>40</v>
      </c>
      <c r="D17043" s="119" t="s">
        <v>1236</v>
      </c>
      <c r="E17043" s="243" t="s">
        <v>1953</v>
      </c>
      <c r="F17043" s="151"/>
    </row>
    <row r="17044" spans="2:6" s="116" customFormat="1" ht="15.75" customHeight="1">
      <c r="B17044" s="121" t="s">
        <v>2292</v>
      </c>
      <c r="C17044" s="118" t="s">
        <v>40</v>
      </c>
      <c r="D17044" s="119" t="s">
        <v>177</v>
      </c>
      <c r="E17044" s="243" t="s">
        <v>1953</v>
      </c>
      <c r="F17044" s="151"/>
    </row>
    <row r="17045" spans="2:6" s="116" customFormat="1" ht="15.75" customHeight="1">
      <c r="B17045" s="121" t="s">
        <v>2292</v>
      </c>
      <c r="C17045" s="118" t="s">
        <v>28</v>
      </c>
      <c r="D17045" s="119" t="s">
        <v>107</v>
      </c>
      <c r="E17045" s="243" t="s">
        <v>1953</v>
      </c>
      <c r="F17045" s="151"/>
    </row>
    <row r="17046" spans="2:6" s="116" customFormat="1" ht="15.75" customHeight="1">
      <c r="B17046" s="121" t="s">
        <v>2292</v>
      </c>
      <c r="C17046" s="118" t="s">
        <v>392</v>
      </c>
      <c r="D17046" s="119" t="s">
        <v>2063</v>
      </c>
      <c r="E17046" s="243" t="s">
        <v>1953</v>
      </c>
      <c r="F17046" s="151"/>
    </row>
    <row r="17047" spans="2:6" s="116" customFormat="1" ht="15.75" customHeight="1">
      <c r="B17047" s="121" t="s">
        <v>2292</v>
      </c>
      <c r="C17047" s="118" t="s">
        <v>392</v>
      </c>
      <c r="D17047" s="119" t="s">
        <v>2063</v>
      </c>
      <c r="E17047" s="243" t="s">
        <v>1953</v>
      </c>
      <c r="F17047" s="151"/>
    </row>
    <row r="17048" spans="2:6" s="116" customFormat="1" ht="15.75" customHeight="1">
      <c r="B17048" s="121" t="s">
        <v>2292</v>
      </c>
      <c r="C17048" s="118" t="s">
        <v>40</v>
      </c>
      <c r="D17048" s="119" t="s">
        <v>177</v>
      </c>
      <c r="E17048" s="243" t="s">
        <v>1953</v>
      </c>
      <c r="F17048" s="151"/>
    </row>
    <row r="17049" spans="2:6" s="116" customFormat="1" ht="15.75" customHeight="1">
      <c r="B17049" s="121" t="s">
        <v>2292</v>
      </c>
      <c r="C17049" s="118" t="s">
        <v>184</v>
      </c>
      <c r="D17049" s="119" t="s">
        <v>184</v>
      </c>
      <c r="E17049" s="243" t="s">
        <v>1953</v>
      </c>
      <c r="F17049" s="151"/>
    </row>
    <row r="17050" spans="2:6" s="116" customFormat="1" ht="15.75" customHeight="1">
      <c r="B17050" s="121" t="s">
        <v>2292</v>
      </c>
      <c r="C17050" s="118" t="s">
        <v>2</v>
      </c>
      <c r="D17050" s="119" t="s">
        <v>182</v>
      </c>
      <c r="E17050" s="243" t="s">
        <v>1953</v>
      </c>
      <c r="F17050" s="151"/>
    </row>
    <row r="17051" spans="2:6" s="116" customFormat="1" ht="15.75" customHeight="1">
      <c r="B17051" s="121" t="s">
        <v>2293</v>
      </c>
      <c r="C17051" s="118" t="s">
        <v>322</v>
      </c>
      <c r="D17051" s="119" t="s">
        <v>1796</v>
      </c>
      <c r="E17051" s="243" t="s">
        <v>1600</v>
      </c>
      <c r="F17051" s="151"/>
    </row>
    <row r="17052" spans="2:6" s="116" customFormat="1" ht="15.75" customHeight="1">
      <c r="B17052" s="121" t="s">
        <v>2293</v>
      </c>
      <c r="C17052" s="118" t="s">
        <v>40</v>
      </c>
      <c r="D17052" s="119" t="s">
        <v>177</v>
      </c>
      <c r="E17052" s="243" t="s">
        <v>1953</v>
      </c>
      <c r="F17052" s="151"/>
    </row>
    <row r="17053" spans="2:6" s="116" customFormat="1" ht="15.75" customHeight="1">
      <c r="B17053" s="121" t="s">
        <v>2293</v>
      </c>
      <c r="C17053" s="118" t="s">
        <v>40</v>
      </c>
      <c r="D17053" s="119" t="s">
        <v>177</v>
      </c>
      <c r="E17053" s="243" t="s">
        <v>1953</v>
      </c>
      <c r="F17053" s="151"/>
    </row>
    <row r="17054" spans="2:6" s="116" customFormat="1" ht="15.75" customHeight="1">
      <c r="B17054" s="121" t="s">
        <v>2293</v>
      </c>
      <c r="C17054" s="118" t="s">
        <v>40</v>
      </c>
      <c r="D17054" s="119" t="s">
        <v>2294</v>
      </c>
      <c r="E17054" s="243" t="s">
        <v>1953</v>
      </c>
      <c r="F17054" s="151"/>
    </row>
    <row r="17055" spans="2:6" s="116" customFormat="1" ht="15.75" customHeight="1">
      <c r="B17055" s="121" t="s">
        <v>2293</v>
      </c>
      <c r="C17055" s="118" t="s">
        <v>184</v>
      </c>
      <c r="D17055" s="119" t="s">
        <v>184</v>
      </c>
      <c r="E17055" s="243" t="s">
        <v>1953</v>
      </c>
      <c r="F17055" s="151"/>
    </row>
    <row r="17056" spans="2:6" s="116" customFormat="1" ht="15.75" customHeight="1">
      <c r="B17056" s="121" t="s">
        <v>2293</v>
      </c>
      <c r="C17056" s="118" t="s">
        <v>40</v>
      </c>
      <c r="D17056" s="119" t="s">
        <v>1236</v>
      </c>
      <c r="E17056" s="243" t="s">
        <v>1953</v>
      </c>
      <c r="F17056" s="151"/>
    </row>
    <row r="17057" spans="2:6" s="116" customFormat="1" ht="15.75" customHeight="1">
      <c r="B17057" s="121" t="s">
        <v>2293</v>
      </c>
      <c r="C17057" s="118" t="s">
        <v>28</v>
      </c>
      <c r="D17057" s="119" t="s">
        <v>107</v>
      </c>
      <c r="E17057" s="243" t="s">
        <v>1953</v>
      </c>
      <c r="F17057" s="151"/>
    </row>
    <row r="17058" spans="2:6" s="116" customFormat="1" ht="15.75" customHeight="1">
      <c r="B17058" s="121" t="s">
        <v>2293</v>
      </c>
      <c r="C17058" s="118" t="s">
        <v>184</v>
      </c>
      <c r="D17058" s="119" t="s">
        <v>184</v>
      </c>
      <c r="E17058" s="243" t="s">
        <v>1953</v>
      </c>
      <c r="F17058" s="151"/>
    </row>
    <row r="17059" spans="2:6" s="116" customFormat="1" ht="15.75" customHeight="1">
      <c r="B17059" s="121" t="s">
        <v>2293</v>
      </c>
      <c r="C17059" s="118" t="s">
        <v>40</v>
      </c>
      <c r="D17059" s="119" t="s">
        <v>1236</v>
      </c>
      <c r="E17059" s="243" t="s">
        <v>1953</v>
      </c>
      <c r="F17059" s="151"/>
    </row>
    <row r="17060" spans="2:6" s="116" customFormat="1" ht="15.75" customHeight="1">
      <c r="B17060" s="121" t="s">
        <v>2293</v>
      </c>
      <c r="C17060" s="118" t="s">
        <v>40</v>
      </c>
      <c r="D17060" s="119" t="s">
        <v>1236</v>
      </c>
      <c r="E17060" s="243" t="s">
        <v>1953</v>
      </c>
      <c r="F17060" s="151"/>
    </row>
    <row r="17061" spans="2:6" s="116" customFormat="1" ht="15.75" customHeight="1">
      <c r="B17061" s="121" t="s">
        <v>2293</v>
      </c>
      <c r="C17061" s="118" t="s">
        <v>40</v>
      </c>
      <c r="D17061" s="119" t="s">
        <v>1236</v>
      </c>
      <c r="E17061" s="243" t="s">
        <v>1953</v>
      </c>
      <c r="F17061" s="151"/>
    </row>
    <row r="17062" spans="2:6" s="116" customFormat="1" ht="15.75" customHeight="1">
      <c r="B17062" s="121" t="s">
        <v>2293</v>
      </c>
      <c r="C17062" s="118" t="s">
        <v>322</v>
      </c>
      <c r="D17062" s="119" t="s">
        <v>2014</v>
      </c>
      <c r="E17062" s="243" t="s">
        <v>1953</v>
      </c>
      <c r="F17062" s="151"/>
    </row>
    <row r="17063" spans="2:6" s="116" customFormat="1" ht="15.75" customHeight="1">
      <c r="B17063" s="121" t="s">
        <v>2293</v>
      </c>
      <c r="C17063" s="118" t="s">
        <v>184</v>
      </c>
      <c r="D17063" s="119" t="s">
        <v>2545</v>
      </c>
      <c r="E17063" s="243" t="s">
        <v>1966</v>
      </c>
      <c r="F17063" s="151"/>
    </row>
    <row r="17064" spans="2:6" s="116" customFormat="1" ht="15.75" customHeight="1">
      <c r="B17064" s="121" t="s">
        <v>2293</v>
      </c>
      <c r="C17064" s="118" t="s">
        <v>40</v>
      </c>
      <c r="D17064" s="119" t="s">
        <v>43</v>
      </c>
      <c r="E17064" s="243" t="s">
        <v>1966</v>
      </c>
      <c r="F17064" s="151"/>
    </row>
    <row r="17065" spans="2:6" s="116" customFormat="1" ht="15.75" customHeight="1">
      <c r="B17065" s="121" t="s">
        <v>2293</v>
      </c>
      <c r="C17065" s="118" t="s">
        <v>184</v>
      </c>
      <c r="D17065" s="119" t="s">
        <v>2546</v>
      </c>
      <c r="E17065" s="243" t="s">
        <v>1966</v>
      </c>
      <c r="F17065" s="151"/>
    </row>
    <row r="17066" spans="2:6" s="116" customFormat="1" ht="15.75" customHeight="1">
      <c r="B17066" s="121" t="s">
        <v>2293</v>
      </c>
      <c r="C17066" s="118" t="s">
        <v>184</v>
      </c>
      <c r="D17066" s="119" t="s">
        <v>2545</v>
      </c>
      <c r="E17066" s="243" t="s">
        <v>1966</v>
      </c>
      <c r="F17066" s="151"/>
    </row>
    <row r="17067" spans="2:6" s="116" customFormat="1" ht="15.75" customHeight="1">
      <c r="B17067" s="121" t="s">
        <v>2293</v>
      </c>
      <c r="C17067" s="118" t="s">
        <v>40</v>
      </c>
      <c r="D17067" s="119" t="s">
        <v>180</v>
      </c>
      <c r="E17067" s="243" t="s">
        <v>1966</v>
      </c>
      <c r="F17067" s="151"/>
    </row>
    <row r="17068" spans="2:6" s="116" customFormat="1" ht="15.75" customHeight="1">
      <c r="B17068" s="121" t="s">
        <v>2293</v>
      </c>
      <c r="C17068" s="118" t="s">
        <v>28</v>
      </c>
      <c r="D17068" s="119" t="s">
        <v>107</v>
      </c>
      <c r="E17068" s="243" t="s">
        <v>1966</v>
      </c>
      <c r="F17068" s="151"/>
    </row>
    <row r="17069" spans="2:6" s="116" customFormat="1" ht="15.75" customHeight="1">
      <c r="B17069" s="121" t="s">
        <v>2293</v>
      </c>
      <c r="C17069" s="118" t="s">
        <v>2</v>
      </c>
      <c r="D17069" s="119" t="s">
        <v>182</v>
      </c>
      <c r="E17069" s="243" t="s">
        <v>1966</v>
      </c>
      <c r="F17069" s="151"/>
    </row>
    <row r="17070" spans="2:6" s="116" customFormat="1" ht="15.75" customHeight="1">
      <c r="B17070" s="121" t="s">
        <v>2293</v>
      </c>
      <c r="C17070" s="118" t="s">
        <v>184</v>
      </c>
      <c r="D17070" s="119" t="s">
        <v>2545</v>
      </c>
      <c r="E17070" s="243" t="s">
        <v>1966</v>
      </c>
      <c r="F17070" s="151"/>
    </row>
    <row r="17071" spans="2:6" s="116" customFormat="1" ht="15.75" customHeight="1">
      <c r="B17071" s="121" t="s">
        <v>2293</v>
      </c>
      <c r="C17071" s="118" t="s">
        <v>40</v>
      </c>
      <c r="D17071" s="119" t="s">
        <v>43</v>
      </c>
      <c r="E17071" s="243" t="s">
        <v>1966</v>
      </c>
      <c r="F17071" s="151"/>
    </row>
    <row r="17072" spans="2:6" s="116" customFormat="1" ht="15.75" customHeight="1">
      <c r="B17072" s="121" t="s">
        <v>2293</v>
      </c>
      <c r="C17072" s="118" t="s">
        <v>322</v>
      </c>
      <c r="D17072" s="119" t="s">
        <v>2001</v>
      </c>
      <c r="E17072" s="243" t="s">
        <v>1966</v>
      </c>
      <c r="F17072" s="151"/>
    </row>
    <row r="17073" spans="2:6" s="116" customFormat="1" ht="15.75" customHeight="1">
      <c r="B17073" s="121" t="s">
        <v>2293</v>
      </c>
      <c r="C17073" s="118" t="s">
        <v>184</v>
      </c>
      <c r="D17073" s="119" t="s">
        <v>2546</v>
      </c>
      <c r="E17073" s="243" t="s">
        <v>1966</v>
      </c>
      <c r="F17073" s="151"/>
    </row>
    <row r="17074" spans="2:6" s="116" customFormat="1" ht="15.75" customHeight="1">
      <c r="B17074" s="121" t="s">
        <v>2293</v>
      </c>
      <c r="C17074" s="118" t="s">
        <v>2</v>
      </c>
      <c r="D17074" s="119" t="s">
        <v>2112</v>
      </c>
      <c r="E17074" s="243" t="s">
        <v>1966</v>
      </c>
      <c r="F17074" s="151"/>
    </row>
    <row r="17075" spans="2:6" s="116" customFormat="1" ht="15.75" customHeight="1">
      <c r="B17075" s="121" t="s">
        <v>2293</v>
      </c>
      <c r="C17075" s="118" t="s">
        <v>184</v>
      </c>
      <c r="D17075" s="119" t="s">
        <v>2544</v>
      </c>
      <c r="E17075" s="243" t="s">
        <v>1966</v>
      </c>
      <c r="F17075" s="151"/>
    </row>
    <row r="17076" spans="2:6" s="116" customFormat="1" ht="15.75" customHeight="1">
      <c r="B17076" s="121" t="s">
        <v>2293</v>
      </c>
      <c r="C17076" s="118" t="s">
        <v>184</v>
      </c>
      <c r="D17076" s="119" t="s">
        <v>2544</v>
      </c>
      <c r="E17076" s="243" t="s">
        <v>1966</v>
      </c>
      <c r="F17076" s="151"/>
    </row>
    <row r="17077" spans="2:6" s="116" customFormat="1" ht="15.75" customHeight="1">
      <c r="B17077" s="121" t="s">
        <v>2293</v>
      </c>
      <c r="C17077" s="118" t="s">
        <v>322</v>
      </c>
      <c r="D17077" s="119" t="s">
        <v>2001</v>
      </c>
      <c r="E17077" s="243" t="s">
        <v>1966</v>
      </c>
      <c r="F17077" s="151"/>
    </row>
    <row r="17078" spans="2:6" s="116" customFormat="1" ht="15.75" customHeight="1">
      <c r="B17078" s="121" t="s">
        <v>2293</v>
      </c>
      <c r="C17078" s="118" t="s">
        <v>184</v>
      </c>
      <c r="D17078" s="119" t="s">
        <v>2546</v>
      </c>
      <c r="E17078" s="243" t="s">
        <v>1966</v>
      </c>
      <c r="F17078" s="151"/>
    </row>
    <row r="17079" spans="2:6" s="116" customFormat="1" ht="15.75" customHeight="1">
      <c r="B17079" s="121" t="s">
        <v>2293</v>
      </c>
      <c r="C17079" s="118" t="s">
        <v>28</v>
      </c>
      <c r="D17079" s="119" t="s">
        <v>173</v>
      </c>
      <c r="E17079" s="243" t="s">
        <v>1966</v>
      </c>
      <c r="F17079" s="151"/>
    </row>
    <row r="17080" spans="2:6" s="116" customFormat="1" ht="15.75" customHeight="1">
      <c r="B17080" s="121" t="s">
        <v>2293</v>
      </c>
      <c r="C17080" s="118" t="s">
        <v>184</v>
      </c>
      <c r="D17080" s="119" t="s">
        <v>2546</v>
      </c>
      <c r="E17080" s="243" t="s">
        <v>1966</v>
      </c>
      <c r="F17080" s="151"/>
    </row>
    <row r="17081" spans="2:6" s="116" customFormat="1" ht="15.75" customHeight="1">
      <c r="B17081" s="121" t="s">
        <v>2293</v>
      </c>
      <c r="C17081" s="118" t="s">
        <v>2</v>
      </c>
      <c r="D17081" s="119" t="s">
        <v>105</v>
      </c>
      <c r="E17081" s="243" t="s">
        <v>1966</v>
      </c>
      <c r="F17081" s="151"/>
    </row>
    <row r="17082" spans="2:6" s="116" customFormat="1" ht="15.75" customHeight="1">
      <c r="B17082" s="121" t="s">
        <v>2293</v>
      </c>
      <c r="C17082" s="118" t="s">
        <v>322</v>
      </c>
      <c r="D17082" s="119" t="s">
        <v>2001</v>
      </c>
      <c r="E17082" s="243" t="s">
        <v>1966</v>
      </c>
      <c r="F17082" s="151"/>
    </row>
    <row r="17083" spans="2:6" s="116" customFormat="1" ht="15.75" customHeight="1">
      <c r="B17083" s="118" t="s">
        <v>2297</v>
      </c>
      <c r="C17083" s="118" t="s">
        <v>28</v>
      </c>
      <c r="D17083" s="119" t="s">
        <v>114</v>
      </c>
      <c r="E17083" s="243" t="s">
        <v>2296</v>
      </c>
      <c r="F17083" s="151"/>
    </row>
    <row r="17084" spans="2:6" s="116" customFormat="1" ht="15.75" customHeight="1">
      <c r="B17084" s="118" t="s">
        <v>2297</v>
      </c>
      <c r="C17084" s="118" t="s">
        <v>155</v>
      </c>
      <c r="D17084" s="119" t="s">
        <v>156</v>
      </c>
      <c r="E17084" s="243" t="s">
        <v>2296</v>
      </c>
      <c r="F17084" s="151"/>
    </row>
    <row r="17085" spans="2:6" s="116" customFormat="1" ht="15.75" customHeight="1">
      <c r="B17085" s="118" t="s">
        <v>2297</v>
      </c>
      <c r="C17085" s="118" t="s">
        <v>40</v>
      </c>
      <c r="D17085" s="119" t="s">
        <v>177</v>
      </c>
      <c r="E17085" s="243" t="s">
        <v>2296</v>
      </c>
      <c r="F17085" s="151"/>
    </row>
    <row r="17086" spans="2:6" s="116" customFormat="1" ht="15.75" customHeight="1">
      <c r="B17086" s="118" t="s">
        <v>2297</v>
      </c>
      <c r="C17086" s="118" t="s">
        <v>40</v>
      </c>
      <c r="D17086" s="119" t="s">
        <v>1236</v>
      </c>
      <c r="E17086" s="243" t="s">
        <v>2296</v>
      </c>
      <c r="F17086" s="151"/>
    </row>
    <row r="17087" spans="2:6" s="116" customFormat="1" ht="15.75" customHeight="1">
      <c r="B17087" s="118" t="s">
        <v>2297</v>
      </c>
      <c r="C17087" s="118" t="s">
        <v>40</v>
      </c>
      <c r="D17087" s="119" t="s">
        <v>1236</v>
      </c>
      <c r="E17087" s="243" t="s">
        <v>2296</v>
      </c>
      <c r="F17087" s="151"/>
    </row>
    <row r="17088" spans="2:6" s="116" customFormat="1" ht="15.75" customHeight="1">
      <c r="B17088" s="118" t="s">
        <v>2297</v>
      </c>
      <c r="C17088" s="118" t="s">
        <v>40</v>
      </c>
      <c r="D17088" s="119" t="s">
        <v>1236</v>
      </c>
      <c r="E17088" s="243" t="s">
        <v>2296</v>
      </c>
      <c r="F17088" s="151"/>
    </row>
    <row r="17089" spans="2:6" s="116" customFormat="1" ht="15.75" customHeight="1">
      <c r="B17089" s="118" t="s">
        <v>2295</v>
      </c>
      <c r="C17089" s="118" t="s">
        <v>28</v>
      </c>
      <c r="D17089" s="119" t="s">
        <v>549</v>
      </c>
      <c r="E17089" s="243" t="s">
        <v>1953</v>
      </c>
      <c r="F17089" s="151"/>
    </row>
    <row r="17090" spans="2:6" s="116" customFormat="1" ht="15.75" customHeight="1">
      <c r="B17090" s="118" t="s">
        <v>2295</v>
      </c>
      <c r="C17090" s="118" t="s">
        <v>184</v>
      </c>
      <c r="D17090" s="119" t="s">
        <v>184</v>
      </c>
      <c r="E17090" s="243" t="s">
        <v>1953</v>
      </c>
      <c r="F17090" s="151"/>
    </row>
    <row r="17091" spans="2:6" s="116" customFormat="1" ht="15.75" customHeight="1">
      <c r="B17091" s="118" t="s">
        <v>2295</v>
      </c>
      <c r="C17091" s="118" t="s">
        <v>184</v>
      </c>
      <c r="D17091" s="119" t="s">
        <v>2545</v>
      </c>
      <c r="E17091" s="243" t="s">
        <v>1953</v>
      </c>
      <c r="F17091" s="151"/>
    </row>
    <row r="17092" spans="2:6" s="116" customFormat="1" ht="15.75" customHeight="1">
      <c r="B17092" s="118" t="s">
        <v>2295</v>
      </c>
      <c r="C17092" s="118" t="s">
        <v>28</v>
      </c>
      <c r="D17092" s="119" t="s">
        <v>114</v>
      </c>
      <c r="E17092" s="243" t="s">
        <v>1953</v>
      </c>
      <c r="F17092" s="151"/>
    </row>
    <row r="17093" spans="2:6" s="116" customFormat="1" ht="15.75" customHeight="1">
      <c r="B17093" s="118" t="s">
        <v>2295</v>
      </c>
      <c r="C17093" s="118" t="s">
        <v>2</v>
      </c>
      <c r="D17093" s="119" t="s">
        <v>182</v>
      </c>
      <c r="E17093" s="243" t="s">
        <v>1953</v>
      </c>
      <c r="F17093" s="151"/>
    </row>
    <row r="17094" spans="2:6" s="116" customFormat="1" ht="15.75" customHeight="1">
      <c r="B17094" s="118" t="s">
        <v>2295</v>
      </c>
      <c r="C17094" s="118" t="s">
        <v>40</v>
      </c>
      <c r="D17094" s="119" t="s">
        <v>43</v>
      </c>
      <c r="E17094" s="243" t="s">
        <v>1953</v>
      </c>
      <c r="F17094" s="151"/>
    </row>
    <row r="17095" spans="2:6" s="116" customFormat="1" ht="15.75" customHeight="1">
      <c r="B17095" s="118" t="s">
        <v>2295</v>
      </c>
      <c r="C17095" s="118" t="s">
        <v>40</v>
      </c>
      <c r="D17095" s="119" t="s">
        <v>43</v>
      </c>
      <c r="E17095" s="243" t="s">
        <v>1953</v>
      </c>
      <c r="F17095" s="151"/>
    </row>
    <row r="17096" spans="2:6" s="116" customFormat="1" ht="15.75" customHeight="1">
      <c r="B17096" s="118" t="s">
        <v>2295</v>
      </c>
      <c r="C17096" s="118" t="s">
        <v>40</v>
      </c>
      <c r="D17096" s="119" t="s">
        <v>2053</v>
      </c>
      <c r="E17096" s="243" t="s">
        <v>1953</v>
      </c>
      <c r="F17096" s="151"/>
    </row>
    <row r="17097" spans="2:6" s="116" customFormat="1" ht="15.75" customHeight="1">
      <c r="B17097" s="118" t="s">
        <v>2295</v>
      </c>
      <c r="C17097" s="118" t="s">
        <v>2</v>
      </c>
      <c r="D17097" s="119" t="s">
        <v>182</v>
      </c>
      <c r="E17097" s="243" t="s">
        <v>1953</v>
      </c>
      <c r="F17097" s="151"/>
    </row>
    <row r="17098" spans="2:6" s="116" customFormat="1" ht="15.75" customHeight="1">
      <c r="B17098" s="118" t="s">
        <v>2295</v>
      </c>
      <c r="C17098" s="118" t="s">
        <v>2</v>
      </c>
      <c r="D17098" s="119" t="s">
        <v>182</v>
      </c>
      <c r="E17098" s="243" t="s">
        <v>1953</v>
      </c>
      <c r="F17098" s="151"/>
    </row>
    <row r="17099" spans="2:6" s="116" customFormat="1" ht="15.75" customHeight="1">
      <c r="B17099" s="118" t="s">
        <v>2295</v>
      </c>
      <c r="C17099" s="118" t="s">
        <v>40</v>
      </c>
      <c r="D17099" s="119" t="s">
        <v>1236</v>
      </c>
      <c r="E17099" s="243" t="s">
        <v>1953</v>
      </c>
      <c r="F17099" s="151"/>
    </row>
    <row r="17100" spans="2:6" s="116" customFormat="1" ht="15.75" customHeight="1">
      <c r="B17100" s="118" t="s">
        <v>2295</v>
      </c>
      <c r="C17100" s="118" t="s">
        <v>40</v>
      </c>
      <c r="D17100" s="119" t="s">
        <v>1236</v>
      </c>
      <c r="E17100" s="243" t="s">
        <v>1953</v>
      </c>
      <c r="F17100" s="151"/>
    </row>
    <row r="17101" spans="2:6" s="116" customFormat="1" ht="15.75" customHeight="1">
      <c r="B17101" s="276" t="s">
        <v>2298</v>
      </c>
      <c r="C17101" s="118" t="s">
        <v>184</v>
      </c>
      <c r="D17101" s="119" t="s">
        <v>2546</v>
      </c>
      <c r="E17101" s="243" t="s">
        <v>1966</v>
      </c>
      <c r="F17101" s="151"/>
    </row>
    <row r="17102" spans="2:6" s="116" customFormat="1" ht="15.75" customHeight="1">
      <c r="B17102" s="276" t="s">
        <v>2298</v>
      </c>
      <c r="C17102" s="118" t="s">
        <v>2</v>
      </c>
      <c r="D17102" s="119" t="s">
        <v>2112</v>
      </c>
      <c r="E17102" s="243" t="s">
        <v>1966</v>
      </c>
      <c r="F17102" s="151"/>
    </row>
    <row r="17103" spans="2:6" s="116" customFormat="1" ht="15.75" customHeight="1">
      <c r="B17103" s="276" t="s">
        <v>2298</v>
      </c>
      <c r="C17103" s="118" t="s">
        <v>2</v>
      </c>
      <c r="D17103" s="119" t="s">
        <v>182</v>
      </c>
      <c r="E17103" s="243" t="s">
        <v>1966</v>
      </c>
      <c r="F17103" s="151"/>
    </row>
    <row r="17104" spans="2:6" s="116" customFormat="1" ht="15.75" customHeight="1">
      <c r="B17104" s="276" t="s">
        <v>2298</v>
      </c>
      <c r="C17104" s="118" t="s">
        <v>40</v>
      </c>
      <c r="D17104" s="119" t="s">
        <v>43</v>
      </c>
      <c r="E17104" s="243" t="s">
        <v>1966</v>
      </c>
      <c r="F17104" s="151"/>
    </row>
    <row r="17105" spans="2:6" s="116" customFormat="1" ht="15.75" customHeight="1">
      <c r="B17105" s="276" t="s">
        <v>2298</v>
      </c>
      <c r="C17105" s="118" t="s">
        <v>28</v>
      </c>
      <c r="D17105" s="119" t="s">
        <v>549</v>
      </c>
      <c r="E17105" s="243" t="s">
        <v>1966</v>
      </c>
      <c r="F17105" s="151"/>
    </row>
    <row r="17106" spans="2:6" s="116" customFormat="1" ht="15.75" customHeight="1">
      <c r="B17106" s="276" t="s">
        <v>2298</v>
      </c>
      <c r="C17106" s="118" t="s">
        <v>3</v>
      </c>
      <c r="D17106" s="119" t="s">
        <v>2299</v>
      </c>
      <c r="E17106" s="243" t="s">
        <v>1966</v>
      </c>
      <c r="F17106" s="151"/>
    </row>
    <row r="17107" spans="2:6" s="116" customFormat="1" ht="15.75" customHeight="1">
      <c r="B17107" s="276" t="s">
        <v>2298</v>
      </c>
      <c r="C17107" s="118" t="s">
        <v>322</v>
      </c>
      <c r="D17107" s="119" t="s">
        <v>2001</v>
      </c>
      <c r="E17107" s="243" t="s">
        <v>1966</v>
      </c>
      <c r="F17107" s="151"/>
    </row>
    <row r="17108" spans="2:6" s="116" customFormat="1" ht="15.75" customHeight="1">
      <c r="B17108" s="276" t="s">
        <v>2298</v>
      </c>
      <c r="C17108" s="118" t="s">
        <v>2</v>
      </c>
      <c r="D17108" s="119" t="s">
        <v>2325</v>
      </c>
      <c r="E17108" s="243" t="s">
        <v>1966</v>
      </c>
      <c r="F17108" s="151"/>
    </row>
    <row r="17109" spans="2:6" s="116" customFormat="1" ht="15.75" customHeight="1">
      <c r="B17109" s="276" t="s">
        <v>2298</v>
      </c>
      <c r="C17109" s="118" t="s">
        <v>40</v>
      </c>
      <c r="D17109" s="119" t="s">
        <v>180</v>
      </c>
      <c r="E17109" s="243" t="s">
        <v>1966</v>
      </c>
      <c r="F17109" s="151"/>
    </row>
    <row r="17110" spans="2:6" s="116" customFormat="1" ht="15.75" customHeight="1">
      <c r="B17110" s="276" t="s">
        <v>2298</v>
      </c>
      <c r="C17110" s="118" t="s">
        <v>322</v>
      </c>
      <c r="D17110" s="119" t="s">
        <v>2001</v>
      </c>
      <c r="E17110" s="243" t="s">
        <v>1966</v>
      </c>
      <c r="F17110" s="151"/>
    </row>
    <row r="17111" spans="2:6" s="116" customFormat="1" ht="15.75" customHeight="1">
      <c r="B17111" s="276" t="s">
        <v>2298</v>
      </c>
      <c r="C17111" s="118" t="s">
        <v>322</v>
      </c>
      <c r="D17111" s="119" t="s">
        <v>1893</v>
      </c>
      <c r="E17111" s="243" t="s">
        <v>1966</v>
      </c>
      <c r="F17111" s="151"/>
    </row>
    <row r="17112" spans="2:6" s="116" customFormat="1" ht="15.75" customHeight="1">
      <c r="B17112" s="276" t="s">
        <v>2298</v>
      </c>
      <c r="C17112" s="118" t="s">
        <v>40</v>
      </c>
      <c r="D17112" s="119" t="s">
        <v>43</v>
      </c>
      <c r="E17112" s="243" t="s">
        <v>1966</v>
      </c>
      <c r="F17112" s="151"/>
    </row>
    <row r="17113" spans="2:6" s="116" customFormat="1" ht="15.75" customHeight="1">
      <c r="B17113" s="276" t="s">
        <v>2298</v>
      </c>
      <c r="C17113" s="118" t="s">
        <v>40</v>
      </c>
      <c r="D17113" s="119" t="s">
        <v>945</v>
      </c>
      <c r="E17113" s="243" t="s">
        <v>1966</v>
      </c>
      <c r="F17113" s="151"/>
    </row>
    <row r="17114" spans="2:6" s="116" customFormat="1" ht="15.75" customHeight="1">
      <c r="B17114" s="118" t="s">
        <v>2301</v>
      </c>
      <c r="C17114" s="118" t="s">
        <v>322</v>
      </c>
      <c r="D17114" s="119" t="s">
        <v>1796</v>
      </c>
      <c r="E17114" s="243" t="s">
        <v>1953</v>
      </c>
      <c r="F17114" s="151"/>
    </row>
    <row r="17115" spans="2:6" s="116" customFormat="1" ht="15.75" customHeight="1">
      <c r="B17115" s="118" t="s">
        <v>2301</v>
      </c>
      <c r="C17115" s="118" t="s">
        <v>392</v>
      </c>
      <c r="D17115" s="119" t="s">
        <v>2035</v>
      </c>
      <c r="E17115" s="243" t="s">
        <v>1953</v>
      </c>
      <c r="F17115" s="151"/>
    </row>
    <row r="17116" spans="2:6" s="116" customFormat="1" ht="15.75" customHeight="1">
      <c r="B17116" s="118" t="s">
        <v>2301</v>
      </c>
      <c r="C17116" s="118" t="s">
        <v>2</v>
      </c>
      <c r="D17116" s="119" t="s">
        <v>182</v>
      </c>
      <c r="E17116" s="243" t="s">
        <v>1953</v>
      </c>
      <c r="F17116" s="151"/>
    </row>
    <row r="17117" spans="2:6" s="116" customFormat="1" ht="15.75" customHeight="1">
      <c r="B17117" s="118" t="s">
        <v>2301</v>
      </c>
      <c r="C17117" s="118" t="s">
        <v>28</v>
      </c>
      <c r="D17117" s="119" t="s">
        <v>114</v>
      </c>
      <c r="E17117" s="243" t="s">
        <v>1953</v>
      </c>
      <c r="F17117" s="151"/>
    </row>
    <row r="17118" spans="2:6" s="116" customFormat="1" ht="15.75" customHeight="1">
      <c r="B17118" s="118" t="s">
        <v>2301</v>
      </c>
      <c r="C17118" s="118" t="s">
        <v>28</v>
      </c>
      <c r="D17118" s="119" t="s">
        <v>97</v>
      </c>
      <c r="E17118" s="243" t="s">
        <v>1953</v>
      </c>
      <c r="F17118" s="151"/>
    </row>
    <row r="17119" spans="2:6" s="116" customFormat="1" ht="15.75" customHeight="1">
      <c r="B17119" s="118" t="s">
        <v>2301</v>
      </c>
      <c r="C17119" s="118" t="s">
        <v>40</v>
      </c>
      <c r="D17119" s="119" t="s">
        <v>1236</v>
      </c>
      <c r="E17119" s="243" t="s">
        <v>1953</v>
      </c>
      <c r="F17119" s="151"/>
    </row>
    <row r="17120" spans="2:6" s="116" customFormat="1" ht="15.75" customHeight="1">
      <c r="B17120" s="118" t="s">
        <v>2301</v>
      </c>
      <c r="C17120" s="118" t="s">
        <v>40</v>
      </c>
      <c r="D17120" s="119" t="s">
        <v>1521</v>
      </c>
      <c r="E17120" s="243" t="s">
        <v>1953</v>
      </c>
      <c r="F17120" s="151"/>
    </row>
    <row r="17121" spans="2:6" s="116" customFormat="1" ht="15.75" customHeight="1">
      <c r="B17121" s="118" t="s">
        <v>2301</v>
      </c>
      <c r="C17121" s="118" t="s">
        <v>322</v>
      </c>
      <c r="D17121" s="119" t="s">
        <v>1796</v>
      </c>
      <c r="E17121" s="243" t="s">
        <v>1953</v>
      </c>
      <c r="F17121" s="151"/>
    </row>
    <row r="17122" spans="2:6" s="116" customFormat="1" ht="15.75" customHeight="1">
      <c r="B17122" s="118" t="s">
        <v>2301</v>
      </c>
      <c r="C17122" s="118" t="s">
        <v>2</v>
      </c>
      <c r="D17122" s="119" t="s">
        <v>182</v>
      </c>
      <c r="E17122" s="243" t="s">
        <v>1953</v>
      </c>
      <c r="F17122" s="151"/>
    </row>
    <row r="17123" spans="2:6" s="116" customFormat="1" ht="15.75" customHeight="1">
      <c r="B17123" s="118" t="s">
        <v>2301</v>
      </c>
      <c r="C17123" s="118" t="s">
        <v>28</v>
      </c>
      <c r="D17123" s="119" t="s">
        <v>850</v>
      </c>
      <c r="E17123" s="243" t="s">
        <v>1953</v>
      </c>
      <c r="F17123" s="151"/>
    </row>
    <row r="17124" spans="2:6" s="116" customFormat="1" ht="15.75" customHeight="1">
      <c r="B17124" s="118" t="s">
        <v>2301</v>
      </c>
      <c r="C17124" s="118" t="s">
        <v>155</v>
      </c>
      <c r="D17124" s="119" t="s">
        <v>2302</v>
      </c>
      <c r="E17124" s="243" t="s">
        <v>1953</v>
      </c>
      <c r="F17124" s="151"/>
    </row>
    <row r="17125" spans="2:6" s="116" customFormat="1" ht="15.75" customHeight="1">
      <c r="B17125" s="118" t="s">
        <v>2301</v>
      </c>
      <c r="C17125" s="118" t="s">
        <v>40</v>
      </c>
      <c r="D17125" s="119" t="s">
        <v>1236</v>
      </c>
      <c r="E17125" s="243" t="s">
        <v>1953</v>
      </c>
      <c r="F17125" s="151"/>
    </row>
    <row r="17126" spans="2:6" s="116" customFormat="1" ht="15.75" customHeight="1">
      <c r="B17126" s="118" t="s">
        <v>2301</v>
      </c>
      <c r="C17126" s="118" t="s">
        <v>184</v>
      </c>
      <c r="D17126" s="119" t="s">
        <v>184</v>
      </c>
      <c r="E17126" s="243" t="s">
        <v>1953</v>
      </c>
      <c r="F17126" s="151"/>
    </row>
    <row r="17127" spans="2:6" s="116" customFormat="1" ht="15.75" customHeight="1">
      <c r="B17127" s="118" t="s">
        <v>2301</v>
      </c>
      <c r="C17127" s="118" t="s">
        <v>184</v>
      </c>
      <c r="D17127" s="119" t="s">
        <v>184</v>
      </c>
      <c r="E17127" s="243" t="s">
        <v>1953</v>
      </c>
      <c r="F17127" s="151"/>
    </row>
    <row r="17128" spans="2:6" s="116" customFormat="1" ht="15.75" customHeight="1">
      <c r="B17128" s="118" t="s">
        <v>2301</v>
      </c>
      <c r="C17128" s="118" t="s">
        <v>392</v>
      </c>
      <c r="D17128" s="119" t="s">
        <v>2035</v>
      </c>
      <c r="E17128" s="243" t="s">
        <v>1953</v>
      </c>
      <c r="F17128" s="151"/>
    </row>
    <row r="17129" spans="2:6" s="116" customFormat="1" ht="15.75" customHeight="1">
      <c r="B17129" s="118" t="s">
        <v>2301</v>
      </c>
      <c r="C17129" s="118" t="s">
        <v>322</v>
      </c>
      <c r="D17129" s="119" t="s">
        <v>1796</v>
      </c>
      <c r="E17129" s="243" t="s">
        <v>1953</v>
      </c>
      <c r="F17129" s="151"/>
    </row>
    <row r="17130" spans="2:6" s="116" customFormat="1" ht="15.75" customHeight="1">
      <c r="B17130" s="118" t="s">
        <v>2301</v>
      </c>
      <c r="C17130" s="118" t="s">
        <v>2</v>
      </c>
      <c r="D17130" s="119" t="s">
        <v>182</v>
      </c>
      <c r="E17130" s="243" t="s">
        <v>1953</v>
      </c>
      <c r="F17130" s="151"/>
    </row>
    <row r="17131" spans="2:6" s="116" customFormat="1" ht="15.75" customHeight="1">
      <c r="B17131" s="118" t="s">
        <v>2301</v>
      </c>
      <c r="C17131" s="118" t="s">
        <v>322</v>
      </c>
      <c r="D17131" s="119" t="s">
        <v>1796</v>
      </c>
      <c r="E17131" s="243" t="s">
        <v>1600</v>
      </c>
      <c r="F17131" s="151"/>
    </row>
    <row r="17132" spans="2:6" s="116" customFormat="1" ht="15.75" customHeight="1">
      <c r="B17132" s="118" t="s">
        <v>2301</v>
      </c>
      <c r="C17132" s="118" t="s">
        <v>2</v>
      </c>
      <c r="D17132" s="119" t="s">
        <v>1198</v>
      </c>
      <c r="E17132" s="243" t="s">
        <v>1600</v>
      </c>
      <c r="F17132" s="151"/>
    </row>
    <row r="17133" spans="2:6" s="116" customFormat="1" ht="15.75" customHeight="1">
      <c r="B17133" s="118" t="s">
        <v>2301</v>
      </c>
      <c r="C17133" s="118" t="s">
        <v>392</v>
      </c>
      <c r="D17133" s="119" t="s">
        <v>1115</v>
      </c>
      <c r="E17133" s="243" t="s">
        <v>1600</v>
      </c>
      <c r="F17133" s="151"/>
    </row>
    <row r="17134" spans="2:6" s="116" customFormat="1" ht="15.75" customHeight="1">
      <c r="B17134" s="276" t="s">
        <v>2303</v>
      </c>
      <c r="C17134" s="118" t="s">
        <v>392</v>
      </c>
      <c r="D17134" s="119" t="s">
        <v>1115</v>
      </c>
      <c r="E17134" s="243" t="s">
        <v>1966</v>
      </c>
      <c r="F17134" s="151"/>
    </row>
    <row r="17135" spans="2:6" s="116" customFormat="1" ht="15.75" customHeight="1">
      <c r="B17135" s="276" t="s">
        <v>2303</v>
      </c>
      <c r="C17135" s="118" t="s">
        <v>40</v>
      </c>
      <c r="D17135" s="119" t="s">
        <v>180</v>
      </c>
      <c r="E17135" s="243" t="s">
        <v>1966</v>
      </c>
      <c r="F17135" s="151"/>
    </row>
    <row r="17136" spans="2:6" s="116" customFormat="1" ht="15.75" customHeight="1">
      <c r="B17136" s="276" t="s">
        <v>2303</v>
      </c>
      <c r="C17136" s="118" t="s">
        <v>40</v>
      </c>
      <c r="D17136" s="119" t="s">
        <v>43</v>
      </c>
      <c r="E17136" s="243" t="s">
        <v>1966</v>
      </c>
      <c r="F17136" s="151"/>
    </row>
    <row r="17137" spans="2:6" s="116" customFormat="1" ht="15.75" customHeight="1">
      <c r="B17137" s="276" t="s">
        <v>2303</v>
      </c>
      <c r="C17137" s="118" t="s">
        <v>184</v>
      </c>
      <c r="D17137" s="119" t="s">
        <v>2544</v>
      </c>
      <c r="E17137" s="243" t="s">
        <v>1966</v>
      </c>
      <c r="F17137" s="151"/>
    </row>
    <row r="17138" spans="2:6" s="116" customFormat="1" ht="15.75" customHeight="1">
      <c r="B17138" s="276" t="s">
        <v>2303</v>
      </c>
      <c r="C17138" s="118" t="s">
        <v>40</v>
      </c>
      <c r="D17138" s="119" t="s">
        <v>945</v>
      </c>
      <c r="E17138" s="243" t="s">
        <v>1966</v>
      </c>
      <c r="F17138" s="151"/>
    </row>
    <row r="17139" spans="2:6" s="116" customFormat="1" ht="15.75" customHeight="1">
      <c r="B17139" s="276" t="s">
        <v>2303</v>
      </c>
      <c r="C17139" s="118" t="s">
        <v>392</v>
      </c>
      <c r="D17139" s="119" t="s">
        <v>1115</v>
      </c>
      <c r="E17139" s="243" t="s">
        <v>1966</v>
      </c>
      <c r="F17139" s="151"/>
    </row>
    <row r="17140" spans="2:6" s="116" customFormat="1" ht="15.75" customHeight="1">
      <c r="B17140" s="276" t="s">
        <v>2303</v>
      </c>
      <c r="C17140" s="118" t="s">
        <v>28</v>
      </c>
      <c r="D17140" s="119" t="s">
        <v>173</v>
      </c>
      <c r="E17140" s="243" t="s">
        <v>1966</v>
      </c>
      <c r="F17140" s="151"/>
    </row>
    <row r="17141" spans="2:6" s="116" customFormat="1" ht="15.75" customHeight="1">
      <c r="B17141" s="276" t="s">
        <v>2303</v>
      </c>
      <c r="C17141" s="118" t="s">
        <v>3</v>
      </c>
      <c r="D17141" s="119" t="s">
        <v>642</v>
      </c>
      <c r="E17141" s="243" t="s">
        <v>1966</v>
      </c>
      <c r="F17141" s="151"/>
    </row>
    <row r="17142" spans="2:6" s="116" customFormat="1" ht="15.75" customHeight="1">
      <c r="B17142" s="276" t="s">
        <v>2303</v>
      </c>
      <c r="C17142" s="118" t="s">
        <v>322</v>
      </c>
      <c r="D17142" s="119" t="s">
        <v>1893</v>
      </c>
      <c r="E17142" s="243" t="s">
        <v>1966</v>
      </c>
      <c r="F17142" s="151"/>
    </row>
    <row r="17143" spans="2:6" s="116" customFormat="1" ht="15.75" customHeight="1">
      <c r="B17143" s="276" t="s">
        <v>2303</v>
      </c>
      <c r="C17143" s="118" t="s">
        <v>28</v>
      </c>
      <c r="D17143" s="119" t="s">
        <v>173</v>
      </c>
      <c r="E17143" s="243" t="s">
        <v>1966</v>
      </c>
      <c r="F17143" s="151"/>
    </row>
    <row r="17144" spans="2:6" s="116" customFormat="1" ht="15.75" customHeight="1">
      <c r="B17144" s="276" t="s">
        <v>2303</v>
      </c>
      <c r="C17144" s="118" t="s">
        <v>2</v>
      </c>
      <c r="D17144" s="119" t="s">
        <v>182</v>
      </c>
      <c r="E17144" s="243" t="s">
        <v>1966</v>
      </c>
      <c r="F17144" s="151"/>
    </row>
    <row r="17145" spans="2:6" s="116" customFormat="1" ht="15.75" customHeight="1">
      <c r="B17145" s="276" t="s">
        <v>2303</v>
      </c>
      <c r="C17145" s="118" t="s">
        <v>28</v>
      </c>
      <c r="D17145" s="119" t="s">
        <v>850</v>
      </c>
      <c r="E17145" s="243" t="s">
        <v>1966</v>
      </c>
      <c r="F17145" s="151"/>
    </row>
    <row r="17146" spans="2:6" s="116" customFormat="1" ht="15.75" customHeight="1">
      <c r="B17146" s="276" t="s">
        <v>2303</v>
      </c>
      <c r="C17146" s="118" t="s">
        <v>184</v>
      </c>
      <c r="D17146" s="119" t="s">
        <v>2544</v>
      </c>
      <c r="E17146" s="243" t="s">
        <v>1966</v>
      </c>
      <c r="F17146" s="151"/>
    </row>
    <row r="17147" spans="2:6" s="116" customFormat="1" ht="15.75" customHeight="1">
      <c r="B17147" s="276" t="s">
        <v>2303</v>
      </c>
      <c r="C17147" s="118" t="s">
        <v>956</v>
      </c>
      <c r="D17147" s="119" t="s">
        <v>1821</v>
      </c>
      <c r="E17147" s="243" t="s">
        <v>1966</v>
      </c>
      <c r="F17147" s="151"/>
    </row>
    <row r="17148" spans="2:6" s="116" customFormat="1" ht="15.75" customHeight="1">
      <c r="B17148" s="276" t="s">
        <v>2303</v>
      </c>
      <c r="C17148" s="118" t="s">
        <v>184</v>
      </c>
      <c r="D17148" s="119" t="s">
        <v>2546</v>
      </c>
      <c r="E17148" s="243" t="s">
        <v>1966</v>
      </c>
      <c r="F17148" s="151"/>
    </row>
    <row r="17149" spans="2:6" s="116" customFormat="1" ht="15.75" customHeight="1">
      <c r="B17149" s="276" t="s">
        <v>2303</v>
      </c>
      <c r="C17149" s="118" t="s">
        <v>28</v>
      </c>
      <c r="D17149" s="119" t="s">
        <v>126</v>
      </c>
      <c r="E17149" s="243" t="s">
        <v>1966</v>
      </c>
      <c r="F17149" s="151"/>
    </row>
    <row r="17150" spans="2:6" s="116" customFormat="1" ht="15.75" customHeight="1">
      <c r="B17150" s="276" t="s">
        <v>2303</v>
      </c>
      <c r="C17150" s="118" t="s">
        <v>2026</v>
      </c>
      <c r="D17150" s="119" t="s">
        <v>2027</v>
      </c>
      <c r="E17150" s="243" t="s">
        <v>1966</v>
      </c>
      <c r="F17150" s="151"/>
    </row>
    <row r="17151" spans="2:6" s="116" customFormat="1" ht="15.75" customHeight="1">
      <c r="B17151" s="276" t="s">
        <v>2303</v>
      </c>
      <c r="C17151" s="118" t="s">
        <v>28</v>
      </c>
      <c r="D17151" s="119" t="s">
        <v>126</v>
      </c>
      <c r="E17151" s="243" t="s">
        <v>1966</v>
      </c>
      <c r="F17151" s="151"/>
    </row>
    <row r="17152" spans="2:6" s="116" customFormat="1" ht="15.75" customHeight="1">
      <c r="B17152" s="276" t="s">
        <v>2303</v>
      </c>
      <c r="C17152" s="118" t="s">
        <v>392</v>
      </c>
      <c r="D17152" s="119" t="s">
        <v>1115</v>
      </c>
      <c r="E17152" s="243" t="s">
        <v>1966</v>
      </c>
      <c r="F17152" s="151"/>
    </row>
    <row r="17153" spans="2:6" s="116" customFormat="1" ht="15.75" customHeight="1">
      <c r="B17153" s="276" t="s">
        <v>2303</v>
      </c>
      <c r="C17153" s="118" t="s">
        <v>2</v>
      </c>
      <c r="D17153" s="119" t="s">
        <v>182</v>
      </c>
      <c r="E17153" s="243" t="s">
        <v>1966</v>
      </c>
      <c r="F17153" s="151"/>
    </row>
    <row r="17154" spans="2:6" s="116" customFormat="1" ht="15.75" customHeight="1">
      <c r="B17154" s="276" t="s">
        <v>2303</v>
      </c>
      <c r="C17154" s="118" t="s">
        <v>28</v>
      </c>
      <c r="D17154" s="119" t="s">
        <v>114</v>
      </c>
      <c r="E17154" s="243" t="s">
        <v>1966</v>
      </c>
      <c r="F17154" s="151"/>
    </row>
    <row r="17155" spans="2:6" s="116" customFormat="1" ht="15.75" customHeight="1">
      <c r="B17155" s="276" t="s">
        <v>2303</v>
      </c>
      <c r="C17155" s="118" t="s">
        <v>28</v>
      </c>
      <c r="D17155" s="119" t="s">
        <v>126</v>
      </c>
      <c r="E17155" s="243" t="s">
        <v>1966</v>
      </c>
      <c r="F17155" s="151"/>
    </row>
    <row r="17156" spans="2:6" s="116" customFormat="1" ht="15.75" customHeight="1">
      <c r="B17156" s="276" t="s">
        <v>2303</v>
      </c>
      <c r="C17156" s="118" t="s">
        <v>956</v>
      </c>
      <c r="D17156" s="119" t="s">
        <v>1821</v>
      </c>
      <c r="E17156" s="243" t="s">
        <v>1966</v>
      </c>
      <c r="F17156" s="151"/>
    </row>
    <row r="17157" spans="2:6" s="116" customFormat="1" ht="15.75" customHeight="1">
      <c r="B17157" s="276" t="s">
        <v>2304</v>
      </c>
      <c r="C17157" s="118" t="s">
        <v>28</v>
      </c>
      <c r="D17157" s="119" t="s">
        <v>114</v>
      </c>
      <c r="E17157" s="243" t="s">
        <v>1966</v>
      </c>
      <c r="F17157" s="151"/>
    </row>
    <row r="17158" spans="2:6" s="116" customFormat="1" ht="15.75" customHeight="1">
      <c r="B17158" s="276" t="s">
        <v>2304</v>
      </c>
      <c r="C17158" s="118" t="s">
        <v>28</v>
      </c>
      <c r="D17158" s="119" t="s">
        <v>107</v>
      </c>
      <c r="E17158" s="243" t="s">
        <v>1966</v>
      </c>
      <c r="F17158" s="151"/>
    </row>
    <row r="17159" spans="2:6" s="116" customFormat="1" ht="15.75" customHeight="1">
      <c r="B17159" s="276" t="s">
        <v>2304</v>
      </c>
      <c r="C17159" s="118" t="s">
        <v>40</v>
      </c>
      <c r="D17159" s="119" t="s">
        <v>180</v>
      </c>
      <c r="E17159" s="243" t="s">
        <v>1966</v>
      </c>
      <c r="F17159" s="151"/>
    </row>
    <row r="17160" spans="2:6" s="116" customFormat="1" ht="15.75" customHeight="1">
      <c r="B17160" s="276" t="s">
        <v>2304</v>
      </c>
      <c r="C17160" s="118" t="s">
        <v>28</v>
      </c>
      <c r="D17160" s="119" t="s">
        <v>107</v>
      </c>
      <c r="E17160" s="243" t="s">
        <v>1966</v>
      </c>
      <c r="F17160" s="151"/>
    </row>
    <row r="17161" spans="2:6" s="116" customFormat="1" ht="15.75" customHeight="1">
      <c r="B17161" s="276" t="s">
        <v>2304</v>
      </c>
      <c r="C17161" s="118" t="s">
        <v>28</v>
      </c>
      <c r="D17161" s="119" t="s">
        <v>173</v>
      </c>
      <c r="E17161" s="243" t="s">
        <v>1966</v>
      </c>
      <c r="F17161" s="151"/>
    </row>
    <row r="17162" spans="2:6" s="116" customFormat="1" ht="15.75" customHeight="1">
      <c r="B17162" s="276" t="s">
        <v>2304</v>
      </c>
      <c r="C17162" s="118" t="s">
        <v>66</v>
      </c>
      <c r="D17162" s="119" t="s">
        <v>1791</v>
      </c>
      <c r="E17162" s="243" t="s">
        <v>1966</v>
      </c>
      <c r="F17162" s="151"/>
    </row>
    <row r="17163" spans="2:6" s="116" customFormat="1" ht="15.75" customHeight="1">
      <c r="B17163" s="276" t="s">
        <v>2304</v>
      </c>
      <c r="C17163" s="118" t="s">
        <v>2026</v>
      </c>
      <c r="D17163" s="119" t="s">
        <v>2027</v>
      </c>
      <c r="E17163" s="243" t="s">
        <v>1966</v>
      </c>
      <c r="F17163" s="151"/>
    </row>
    <row r="17164" spans="2:6" s="116" customFormat="1" ht="15.75" customHeight="1">
      <c r="B17164" s="276" t="s">
        <v>2304</v>
      </c>
      <c r="C17164" s="118" t="s">
        <v>2</v>
      </c>
      <c r="D17164" s="119" t="s">
        <v>182</v>
      </c>
      <c r="E17164" s="243" t="s">
        <v>1966</v>
      </c>
      <c r="F17164" s="151"/>
    </row>
    <row r="17165" spans="2:6" s="116" customFormat="1" ht="15.75" customHeight="1">
      <c r="B17165" s="276" t="s">
        <v>2304</v>
      </c>
      <c r="C17165" s="118" t="s">
        <v>28</v>
      </c>
      <c r="D17165" s="119" t="s">
        <v>126</v>
      </c>
      <c r="E17165" s="243" t="s">
        <v>1966</v>
      </c>
      <c r="F17165" s="151"/>
    </row>
    <row r="17166" spans="2:6" s="116" customFormat="1" ht="15.75" customHeight="1">
      <c r="B17166" s="276" t="s">
        <v>2304</v>
      </c>
      <c r="C17166" s="118" t="s">
        <v>184</v>
      </c>
      <c r="D17166" s="119" t="s">
        <v>2544</v>
      </c>
      <c r="E17166" s="243" t="s">
        <v>1966</v>
      </c>
      <c r="F17166" s="151"/>
    </row>
    <row r="17167" spans="2:6" s="116" customFormat="1" ht="15.75" customHeight="1">
      <c r="B17167" s="276" t="s">
        <v>2304</v>
      </c>
      <c r="C17167" s="118" t="s">
        <v>2</v>
      </c>
      <c r="D17167" s="119" t="s">
        <v>182</v>
      </c>
      <c r="E17167" s="243" t="s">
        <v>1966</v>
      </c>
      <c r="F17167" s="151"/>
    </row>
    <row r="17168" spans="2:6" s="116" customFormat="1" ht="15.75" customHeight="1">
      <c r="B17168" s="276" t="s">
        <v>2304</v>
      </c>
      <c r="C17168" s="118" t="s">
        <v>40</v>
      </c>
      <c r="D17168" s="119" t="s">
        <v>180</v>
      </c>
      <c r="E17168" s="243" t="s">
        <v>1966</v>
      </c>
      <c r="F17168" s="151"/>
    </row>
    <row r="17169" spans="2:6" s="116" customFormat="1" ht="15.75" customHeight="1">
      <c r="B17169" s="276" t="s">
        <v>2304</v>
      </c>
      <c r="C17169" s="118" t="s">
        <v>322</v>
      </c>
      <c r="D17169" s="119" t="s">
        <v>2001</v>
      </c>
      <c r="E17169" s="243" t="s">
        <v>1966</v>
      </c>
      <c r="F17169" s="151"/>
    </row>
    <row r="17170" spans="2:6" s="116" customFormat="1" ht="15.75" customHeight="1">
      <c r="B17170" s="276" t="s">
        <v>2304</v>
      </c>
      <c r="C17170" s="118" t="s">
        <v>40</v>
      </c>
      <c r="D17170" s="119" t="s">
        <v>43</v>
      </c>
      <c r="E17170" s="243" t="s">
        <v>1966</v>
      </c>
      <c r="F17170" s="151"/>
    </row>
    <row r="17171" spans="2:6" s="116" customFormat="1" ht="15.75" customHeight="1">
      <c r="B17171" s="276" t="s">
        <v>2304</v>
      </c>
      <c r="C17171" s="118" t="s">
        <v>40</v>
      </c>
      <c r="D17171" s="119" t="s">
        <v>1349</v>
      </c>
      <c r="E17171" s="243" t="s">
        <v>1600</v>
      </c>
      <c r="F17171" s="151"/>
    </row>
    <row r="17172" spans="2:6" s="116" customFormat="1" ht="15.75" customHeight="1">
      <c r="B17172" s="276" t="s">
        <v>2304</v>
      </c>
      <c r="C17172" s="118" t="s">
        <v>184</v>
      </c>
      <c r="D17172" s="119" t="s">
        <v>184</v>
      </c>
      <c r="E17172" s="243" t="s">
        <v>1953</v>
      </c>
      <c r="F17172" s="151"/>
    </row>
    <row r="17173" spans="2:6" s="116" customFormat="1" ht="15.75" customHeight="1">
      <c r="B17173" s="276" t="s">
        <v>2304</v>
      </c>
      <c r="C17173" s="118" t="s">
        <v>28</v>
      </c>
      <c r="D17173" s="119" t="s">
        <v>1983</v>
      </c>
      <c r="E17173" s="243" t="s">
        <v>1953</v>
      </c>
      <c r="F17173" s="151"/>
    </row>
    <row r="17174" spans="2:6" s="116" customFormat="1" ht="15.75" customHeight="1">
      <c r="B17174" s="276" t="s">
        <v>2304</v>
      </c>
      <c r="C17174" s="118" t="s">
        <v>322</v>
      </c>
      <c r="D17174" s="119" t="s">
        <v>1796</v>
      </c>
      <c r="E17174" s="243" t="s">
        <v>1953</v>
      </c>
      <c r="F17174" s="151"/>
    </row>
    <row r="17175" spans="2:6" s="116" customFormat="1" ht="15.75" customHeight="1">
      <c r="B17175" s="276" t="s">
        <v>2304</v>
      </c>
      <c r="C17175" s="118" t="s">
        <v>2</v>
      </c>
      <c r="D17175" s="119" t="s">
        <v>182</v>
      </c>
      <c r="E17175" s="243" t="s">
        <v>1953</v>
      </c>
      <c r="F17175" s="151"/>
    </row>
    <row r="17176" spans="2:6" s="116" customFormat="1" ht="15.75" customHeight="1">
      <c r="B17176" s="276" t="s">
        <v>2304</v>
      </c>
      <c r="C17176" s="118" t="s">
        <v>40</v>
      </c>
      <c r="D17176" s="119" t="s">
        <v>180</v>
      </c>
      <c r="E17176" s="243" t="s">
        <v>1953</v>
      </c>
      <c r="F17176" s="151"/>
    </row>
    <row r="17177" spans="2:6" s="116" customFormat="1" ht="15.75" customHeight="1">
      <c r="B17177" s="276" t="s">
        <v>2304</v>
      </c>
      <c r="C17177" s="118" t="s">
        <v>40</v>
      </c>
      <c r="D17177" s="119" t="s">
        <v>177</v>
      </c>
      <c r="E17177" s="243" t="s">
        <v>1953</v>
      </c>
      <c r="F17177" s="151"/>
    </row>
    <row r="17178" spans="2:6" s="116" customFormat="1" ht="15.75" customHeight="1">
      <c r="B17178" s="276" t="s">
        <v>2304</v>
      </c>
      <c r="C17178" s="118" t="s">
        <v>40</v>
      </c>
      <c r="D17178" s="119" t="s">
        <v>177</v>
      </c>
      <c r="E17178" s="243" t="s">
        <v>1953</v>
      </c>
      <c r="F17178" s="151"/>
    </row>
    <row r="17179" spans="2:6" s="116" customFormat="1" ht="15.75" customHeight="1">
      <c r="B17179" s="276" t="s">
        <v>2304</v>
      </c>
      <c r="C17179" s="118" t="s">
        <v>184</v>
      </c>
      <c r="D17179" s="119" t="s">
        <v>184</v>
      </c>
      <c r="E17179" s="243" t="s">
        <v>1953</v>
      </c>
      <c r="F17179" s="151"/>
    </row>
    <row r="17180" spans="2:6" s="116" customFormat="1" ht="15.75" customHeight="1">
      <c r="B17180" s="276" t="s">
        <v>2304</v>
      </c>
      <c r="C17180" s="118" t="s">
        <v>322</v>
      </c>
      <c r="D17180" s="119" t="s">
        <v>1796</v>
      </c>
      <c r="E17180" s="243" t="s">
        <v>1953</v>
      </c>
      <c r="F17180" s="151"/>
    </row>
    <row r="17181" spans="2:6" s="116" customFormat="1" ht="15.75" customHeight="1">
      <c r="B17181" s="276" t="s">
        <v>2304</v>
      </c>
      <c r="C17181" s="118" t="s">
        <v>2</v>
      </c>
      <c r="D17181" s="119" t="s">
        <v>182</v>
      </c>
      <c r="E17181" s="243" t="s">
        <v>1953</v>
      </c>
      <c r="F17181" s="151"/>
    </row>
    <row r="17182" spans="2:6" s="116" customFormat="1" ht="15.75" customHeight="1">
      <c r="B17182" s="276" t="s">
        <v>2304</v>
      </c>
      <c r="C17182" s="118" t="s">
        <v>28</v>
      </c>
      <c r="D17182" s="119" t="s">
        <v>1983</v>
      </c>
      <c r="E17182" s="243" t="s">
        <v>1953</v>
      </c>
      <c r="F17182" s="151"/>
    </row>
    <row r="17183" spans="2:6" s="116" customFormat="1" ht="15.75" customHeight="1">
      <c r="B17183" s="276" t="s">
        <v>2304</v>
      </c>
      <c r="C17183" s="118" t="s">
        <v>2585</v>
      </c>
      <c r="D17183" s="119" t="s">
        <v>2063</v>
      </c>
      <c r="E17183" s="243" t="s">
        <v>1953</v>
      </c>
      <c r="F17183" s="151"/>
    </row>
    <row r="17184" spans="2:6" s="116" customFormat="1" ht="15.75" customHeight="1">
      <c r="B17184" s="276" t="s">
        <v>2304</v>
      </c>
      <c r="C17184" s="118" t="s">
        <v>2585</v>
      </c>
      <c r="D17184" s="119" t="s">
        <v>2063</v>
      </c>
      <c r="E17184" s="243" t="s">
        <v>1953</v>
      </c>
      <c r="F17184" s="151"/>
    </row>
    <row r="17185" spans="2:6" s="116" customFormat="1" ht="15.75" customHeight="1">
      <c r="B17185" s="276" t="s">
        <v>2304</v>
      </c>
      <c r="C17185" s="118" t="s">
        <v>2585</v>
      </c>
      <c r="D17185" s="119" t="s">
        <v>2063</v>
      </c>
      <c r="E17185" s="243" t="s">
        <v>1953</v>
      </c>
      <c r="F17185" s="151"/>
    </row>
    <row r="17186" spans="2:6" s="116" customFormat="1" ht="15.75" customHeight="1">
      <c r="B17186" s="121" t="s">
        <v>2305</v>
      </c>
      <c r="C17186" s="118" t="s">
        <v>28</v>
      </c>
      <c r="D17186" s="119" t="s">
        <v>850</v>
      </c>
      <c r="E17186" s="243" t="s">
        <v>1953</v>
      </c>
      <c r="F17186" s="151"/>
    </row>
    <row r="17187" spans="2:6" s="116" customFormat="1" ht="15.75" customHeight="1">
      <c r="B17187" s="121" t="s">
        <v>2305</v>
      </c>
      <c r="C17187" s="118" t="s">
        <v>322</v>
      </c>
      <c r="D17187" s="119" t="s">
        <v>1796</v>
      </c>
      <c r="E17187" s="243" t="s">
        <v>1953</v>
      </c>
      <c r="F17187" s="151"/>
    </row>
    <row r="17188" spans="2:6" s="116" customFormat="1" ht="15.75" customHeight="1">
      <c r="B17188" s="121" t="s">
        <v>2305</v>
      </c>
      <c r="C17188" s="118" t="s">
        <v>322</v>
      </c>
      <c r="D17188" s="119" t="s">
        <v>1796</v>
      </c>
      <c r="E17188" s="243" t="s">
        <v>1953</v>
      </c>
      <c r="F17188" s="151"/>
    </row>
    <row r="17189" spans="2:6" s="116" customFormat="1" ht="15.75" customHeight="1">
      <c r="B17189" s="121" t="s">
        <v>2305</v>
      </c>
      <c r="C17189" s="118" t="s">
        <v>322</v>
      </c>
      <c r="D17189" s="119" t="s">
        <v>1796</v>
      </c>
      <c r="E17189" s="243" t="s">
        <v>1953</v>
      </c>
      <c r="F17189" s="151"/>
    </row>
    <row r="17190" spans="2:6" s="116" customFormat="1" ht="15.75" customHeight="1">
      <c r="B17190" s="121" t="s">
        <v>2305</v>
      </c>
      <c r="C17190" s="118" t="s">
        <v>184</v>
      </c>
      <c r="D17190" s="119" t="s">
        <v>184</v>
      </c>
      <c r="E17190" s="243" t="s">
        <v>1953</v>
      </c>
      <c r="F17190" s="151"/>
    </row>
    <row r="17191" spans="2:6" s="116" customFormat="1" ht="15.75" customHeight="1">
      <c r="B17191" s="121" t="s">
        <v>2305</v>
      </c>
      <c r="C17191" s="118" t="s">
        <v>40</v>
      </c>
      <c r="D17191" s="119" t="s">
        <v>43</v>
      </c>
      <c r="E17191" s="243" t="s">
        <v>1953</v>
      </c>
      <c r="F17191" s="151"/>
    </row>
    <row r="17192" spans="2:6" s="116" customFormat="1" ht="15.75" customHeight="1">
      <c r="B17192" s="121" t="s">
        <v>2305</v>
      </c>
      <c r="C17192" s="118" t="s">
        <v>40</v>
      </c>
      <c r="D17192" s="119" t="s">
        <v>2306</v>
      </c>
      <c r="E17192" s="243" t="s">
        <v>1953</v>
      </c>
      <c r="F17192" s="151"/>
    </row>
    <row r="17193" spans="2:6" s="116" customFormat="1" ht="15.75" customHeight="1">
      <c r="B17193" s="121" t="s">
        <v>2305</v>
      </c>
      <c r="C17193" s="118" t="s">
        <v>28</v>
      </c>
      <c r="D17193" s="119" t="s">
        <v>114</v>
      </c>
      <c r="E17193" s="243" t="s">
        <v>1953</v>
      </c>
      <c r="F17193" s="151"/>
    </row>
    <row r="17194" spans="2:6" s="116" customFormat="1" ht="15.75" customHeight="1">
      <c r="B17194" s="121" t="s">
        <v>2305</v>
      </c>
      <c r="C17194" s="118" t="s">
        <v>2</v>
      </c>
      <c r="D17194" s="119" t="s">
        <v>2307</v>
      </c>
      <c r="E17194" s="243" t="s">
        <v>1953</v>
      </c>
      <c r="F17194" s="151"/>
    </row>
    <row r="17195" spans="2:6" s="116" customFormat="1" ht="15.75" customHeight="1">
      <c r="B17195" s="121" t="s">
        <v>2305</v>
      </c>
      <c r="C17195" s="118" t="s">
        <v>40</v>
      </c>
      <c r="D17195" s="119" t="s">
        <v>180</v>
      </c>
      <c r="E17195" s="243" t="s">
        <v>1953</v>
      </c>
      <c r="F17195" s="151"/>
    </row>
    <row r="17196" spans="2:6" s="116" customFormat="1" ht="15.75" customHeight="1">
      <c r="B17196" s="121" t="s">
        <v>2305</v>
      </c>
      <c r="C17196" s="118" t="s">
        <v>40</v>
      </c>
      <c r="D17196" s="119" t="s">
        <v>43</v>
      </c>
      <c r="E17196" s="243" t="s">
        <v>1953</v>
      </c>
      <c r="F17196" s="151"/>
    </row>
    <row r="17197" spans="2:6" s="116" customFormat="1" ht="15.75" customHeight="1">
      <c r="B17197" s="121" t="s">
        <v>2305</v>
      </c>
      <c r="C17197" s="118" t="s">
        <v>40</v>
      </c>
      <c r="D17197" s="119" t="s">
        <v>43</v>
      </c>
      <c r="E17197" s="243" t="s">
        <v>1953</v>
      </c>
      <c r="F17197" s="151"/>
    </row>
    <row r="17198" spans="2:6" s="116" customFormat="1" ht="15.75" customHeight="1">
      <c r="B17198" s="121" t="s">
        <v>2305</v>
      </c>
      <c r="C17198" s="118" t="s">
        <v>184</v>
      </c>
      <c r="D17198" s="119" t="s">
        <v>184</v>
      </c>
      <c r="E17198" s="243" t="s">
        <v>1953</v>
      </c>
      <c r="F17198" s="151"/>
    </row>
    <row r="17199" spans="2:6" s="116" customFormat="1" ht="15.75" customHeight="1">
      <c r="B17199" s="121" t="s">
        <v>2305</v>
      </c>
      <c r="C17199" s="118" t="s">
        <v>40</v>
      </c>
      <c r="D17199" s="119" t="s">
        <v>180</v>
      </c>
      <c r="E17199" s="243" t="s">
        <v>1600</v>
      </c>
      <c r="F17199" s="151"/>
    </row>
    <row r="17200" spans="2:6" s="116" customFormat="1" ht="15.75" customHeight="1">
      <c r="B17200" s="121" t="s">
        <v>2305</v>
      </c>
      <c r="C17200" s="118" t="s">
        <v>18</v>
      </c>
      <c r="D17200" s="119" t="s">
        <v>2308</v>
      </c>
      <c r="E17200" s="243" t="s">
        <v>1966</v>
      </c>
      <c r="F17200" s="151"/>
    </row>
    <row r="17201" spans="2:6" s="116" customFormat="1" ht="15.75" customHeight="1">
      <c r="B17201" s="121" t="s">
        <v>2305</v>
      </c>
      <c r="C17201" s="118" t="s">
        <v>2</v>
      </c>
      <c r="D17201" s="119" t="s">
        <v>182</v>
      </c>
      <c r="E17201" s="243" t="s">
        <v>1966</v>
      </c>
      <c r="F17201" s="151"/>
    </row>
    <row r="17202" spans="2:6" s="116" customFormat="1" ht="15.75" customHeight="1">
      <c r="B17202" s="121" t="s">
        <v>2305</v>
      </c>
      <c r="C17202" s="118" t="s">
        <v>28</v>
      </c>
      <c r="D17202" s="119" t="s">
        <v>107</v>
      </c>
      <c r="E17202" s="243" t="s">
        <v>1966</v>
      </c>
      <c r="F17202" s="151"/>
    </row>
    <row r="17203" spans="2:6" s="116" customFormat="1" ht="15.75" customHeight="1">
      <c r="B17203" s="121" t="s">
        <v>2305</v>
      </c>
      <c r="C17203" s="118" t="s">
        <v>322</v>
      </c>
      <c r="D17203" s="119" t="s">
        <v>2001</v>
      </c>
      <c r="E17203" s="243" t="s">
        <v>1966</v>
      </c>
      <c r="F17203" s="151"/>
    </row>
    <row r="17204" spans="2:6" s="116" customFormat="1" ht="15.75" customHeight="1">
      <c r="B17204" s="121" t="s">
        <v>2305</v>
      </c>
      <c r="C17204" s="118" t="s">
        <v>2</v>
      </c>
      <c r="D17204" s="119" t="s">
        <v>1160</v>
      </c>
      <c r="E17204" s="243" t="s">
        <v>1966</v>
      </c>
      <c r="F17204" s="151"/>
    </row>
    <row r="17205" spans="2:6" s="116" customFormat="1" ht="15.75" customHeight="1">
      <c r="B17205" s="121" t="s">
        <v>2305</v>
      </c>
      <c r="C17205" s="118" t="s">
        <v>40</v>
      </c>
      <c r="D17205" s="119" t="s">
        <v>178</v>
      </c>
      <c r="E17205" s="243" t="s">
        <v>1966</v>
      </c>
      <c r="F17205" s="151"/>
    </row>
    <row r="17206" spans="2:6" s="116" customFormat="1" ht="15.75" customHeight="1">
      <c r="B17206" s="121" t="s">
        <v>2305</v>
      </c>
      <c r="C17206" s="118" t="s">
        <v>40</v>
      </c>
      <c r="D17206" s="119" t="s">
        <v>180</v>
      </c>
      <c r="E17206" s="243" t="s">
        <v>1966</v>
      </c>
      <c r="F17206" s="151"/>
    </row>
    <row r="17207" spans="2:6" s="116" customFormat="1" ht="15.75" customHeight="1">
      <c r="B17207" s="121" t="s">
        <v>2305</v>
      </c>
      <c r="C17207" s="118" t="s">
        <v>322</v>
      </c>
      <c r="D17207" s="119" t="s">
        <v>2001</v>
      </c>
      <c r="E17207" s="243" t="s">
        <v>1966</v>
      </c>
      <c r="F17207" s="151"/>
    </row>
    <row r="17208" spans="2:6" s="116" customFormat="1" ht="15.75" customHeight="1">
      <c r="B17208" s="121" t="s">
        <v>2305</v>
      </c>
      <c r="C17208" s="118" t="s">
        <v>40</v>
      </c>
      <c r="D17208" s="119" t="s">
        <v>178</v>
      </c>
      <c r="E17208" s="243" t="s">
        <v>1966</v>
      </c>
      <c r="F17208" s="151"/>
    </row>
    <row r="17209" spans="2:6" s="116" customFormat="1" ht="15.75" customHeight="1">
      <c r="B17209" s="121" t="s">
        <v>2305</v>
      </c>
      <c r="C17209" s="118" t="s">
        <v>184</v>
      </c>
      <c r="D17209" s="119" t="s">
        <v>2545</v>
      </c>
      <c r="E17209" s="243" t="s">
        <v>1966</v>
      </c>
      <c r="F17209" s="151"/>
    </row>
    <row r="17210" spans="2:6" s="116" customFormat="1" ht="15.75" customHeight="1">
      <c r="B17210" s="121" t="s">
        <v>2305</v>
      </c>
      <c r="C17210" s="118" t="s">
        <v>184</v>
      </c>
      <c r="D17210" s="119" t="s">
        <v>2546</v>
      </c>
      <c r="E17210" s="243" t="s">
        <v>1966</v>
      </c>
      <c r="F17210" s="151"/>
    </row>
    <row r="17211" spans="2:6" s="116" customFormat="1" ht="15.75" customHeight="1">
      <c r="B17211" s="121" t="s">
        <v>2305</v>
      </c>
      <c r="C17211" s="118" t="s">
        <v>28</v>
      </c>
      <c r="D17211" s="119" t="s">
        <v>173</v>
      </c>
      <c r="E17211" s="243" t="s">
        <v>1966</v>
      </c>
      <c r="F17211" s="151"/>
    </row>
    <row r="17212" spans="2:6" s="116" customFormat="1" ht="15.75" customHeight="1">
      <c r="B17212" s="121" t="s">
        <v>2309</v>
      </c>
      <c r="C17212" s="118" t="s">
        <v>28</v>
      </c>
      <c r="D17212" s="119" t="s">
        <v>107</v>
      </c>
      <c r="E17212" s="243" t="s">
        <v>1953</v>
      </c>
      <c r="F17212" s="151"/>
    </row>
    <row r="17213" spans="2:6" s="116" customFormat="1" ht="15.75" customHeight="1">
      <c r="B17213" s="121" t="s">
        <v>2309</v>
      </c>
      <c r="C17213" s="118" t="s">
        <v>40</v>
      </c>
      <c r="D17213" s="119" t="s">
        <v>1236</v>
      </c>
      <c r="E17213" s="243" t="s">
        <v>1953</v>
      </c>
      <c r="F17213" s="151"/>
    </row>
    <row r="17214" spans="2:6" s="116" customFormat="1" ht="15.75" customHeight="1">
      <c r="B17214" s="121" t="s">
        <v>2309</v>
      </c>
      <c r="C17214" s="118" t="s">
        <v>40</v>
      </c>
      <c r="D17214" s="119" t="s">
        <v>1236</v>
      </c>
      <c r="E17214" s="243" t="s">
        <v>1953</v>
      </c>
      <c r="F17214" s="151"/>
    </row>
    <row r="17215" spans="2:6" s="116" customFormat="1" ht="15.75" customHeight="1">
      <c r="B17215" s="121" t="s">
        <v>2309</v>
      </c>
      <c r="C17215" s="118" t="s">
        <v>40</v>
      </c>
      <c r="D17215" s="119" t="s">
        <v>43</v>
      </c>
      <c r="E17215" s="243" t="s">
        <v>1953</v>
      </c>
      <c r="F17215" s="151"/>
    </row>
    <row r="17216" spans="2:6" s="116" customFormat="1" ht="15.75" customHeight="1">
      <c r="B17216" s="121" t="s">
        <v>2309</v>
      </c>
      <c r="C17216" s="118" t="s">
        <v>40</v>
      </c>
      <c r="D17216" s="119" t="s">
        <v>43</v>
      </c>
      <c r="E17216" s="243" t="s">
        <v>1953</v>
      </c>
      <c r="F17216" s="151"/>
    </row>
    <row r="17217" spans="2:6" s="116" customFormat="1" ht="15.75" customHeight="1">
      <c r="B17217" s="121" t="s">
        <v>2309</v>
      </c>
      <c r="C17217" s="118" t="s">
        <v>322</v>
      </c>
      <c r="D17217" s="119" t="s">
        <v>1796</v>
      </c>
      <c r="E17217" s="243" t="s">
        <v>1953</v>
      </c>
      <c r="F17217" s="151"/>
    </row>
    <row r="17218" spans="2:6" s="116" customFormat="1" ht="15.75" customHeight="1">
      <c r="B17218" s="106" t="s">
        <v>2309</v>
      </c>
      <c r="C17218" s="242" t="s">
        <v>2499</v>
      </c>
      <c r="D17218" s="92" t="s">
        <v>2310</v>
      </c>
      <c r="E17218" s="274" t="s">
        <v>1953</v>
      </c>
      <c r="F17218" s="151"/>
    </row>
    <row r="17219" spans="2:6" s="116" customFormat="1" ht="15.75" customHeight="1">
      <c r="B17219" s="121" t="s">
        <v>2309</v>
      </c>
      <c r="C17219" s="118" t="s">
        <v>40</v>
      </c>
      <c r="D17219" s="119" t="s">
        <v>1236</v>
      </c>
      <c r="E17219" s="243" t="s">
        <v>1953</v>
      </c>
      <c r="F17219" s="151"/>
    </row>
    <row r="17220" spans="2:6" s="116" customFormat="1" ht="15.75" customHeight="1">
      <c r="B17220" s="121" t="s">
        <v>2309</v>
      </c>
      <c r="C17220" s="118" t="s">
        <v>184</v>
      </c>
      <c r="D17220" s="119" t="s">
        <v>184</v>
      </c>
      <c r="E17220" s="243" t="s">
        <v>1953</v>
      </c>
      <c r="F17220" s="151"/>
    </row>
    <row r="17221" spans="2:6" s="116" customFormat="1" ht="15.75" customHeight="1">
      <c r="B17221" s="121" t="s">
        <v>2309</v>
      </c>
      <c r="C17221" s="118" t="s">
        <v>392</v>
      </c>
      <c r="D17221" s="119" t="s">
        <v>1115</v>
      </c>
      <c r="E17221" s="243" t="s">
        <v>1953</v>
      </c>
      <c r="F17221" s="151"/>
    </row>
    <row r="17222" spans="2:6" s="116" customFormat="1" ht="15.75" customHeight="1">
      <c r="B17222" s="121" t="s">
        <v>2309</v>
      </c>
      <c r="C17222" s="118" t="s">
        <v>392</v>
      </c>
      <c r="D17222" s="119" t="s">
        <v>1115</v>
      </c>
      <c r="E17222" s="243" t="s">
        <v>1953</v>
      </c>
      <c r="F17222" s="151"/>
    </row>
    <row r="17223" spans="2:6" s="116" customFormat="1" ht="15.75" customHeight="1">
      <c r="B17223" s="121" t="s">
        <v>2309</v>
      </c>
      <c r="C17223" s="118" t="s">
        <v>184</v>
      </c>
      <c r="D17223" s="119" t="s">
        <v>184</v>
      </c>
      <c r="E17223" s="243" t="s">
        <v>1953</v>
      </c>
      <c r="F17223" s="151"/>
    </row>
    <row r="17224" spans="2:6" s="116" customFormat="1" ht="15.75" customHeight="1">
      <c r="B17224" s="121" t="s">
        <v>2309</v>
      </c>
      <c r="C17224" s="118" t="s">
        <v>28</v>
      </c>
      <c r="D17224" s="119" t="s">
        <v>107</v>
      </c>
      <c r="E17224" s="243" t="s">
        <v>1953</v>
      </c>
      <c r="F17224" s="151"/>
    </row>
    <row r="17225" spans="2:6" s="116" customFormat="1" ht="15.75" customHeight="1">
      <c r="B17225" s="121" t="s">
        <v>2309</v>
      </c>
      <c r="C17225" s="118" t="s">
        <v>28</v>
      </c>
      <c r="D17225" s="119" t="s">
        <v>126</v>
      </c>
      <c r="E17225" s="243" t="s">
        <v>1953</v>
      </c>
      <c r="F17225" s="151"/>
    </row>
    <row r="17226" spans="2:6" s="116" customFormat="1" ht="15.75" customHeight="1">
      <c r="B17226" s="121" t="s">
        <v>2309</v>
      </c>
      <c r="C17226" s="118" t="s">
        <v>28</v>
      </c>
      <c r="D17226" s="119" t="s">
        <v>850</v>
      </c>
      <c r="E17226" s="243" t="s">
        <v>1953</v>
      </c>
      <c r="F17226" s="151"/>
    </row>
    <row r="17227" spans="2:6" s="116" customFormat="1" ht="15.75" customHeight="1">
      <c r="B17227" s="121" t="s">
        <v>2311</v>
      </c>
      <c r="C17227" s="118" t="s">
        <v>28</v>
      </c>
      <c r="D17227" s="119" t="s">
        <v>2312</v>
      </c>
      <c r="E17227" s="243" t="s">
        <v>1966</v>
      </c>
      <c r="F17227" s="151"/>
    </row>
    <row r="17228" spans="2:6" s="116" customFormat="1" ht="15.75" customHeight="1">
      <c r="B17228" s="121" t="s">
        <v>2311</v>
      </c>
      <c r="C17228" s="118" t="s">
        <v>37</v>
      </c>
      <c r="D17228" s="119" t="s">
        <v>2313</v>
      </c>
      <c r="E17228" s="243" t="s">
        <v>1966</v>
      </c>
      <c r="F17228" s="151"/>
    </row>
    <row r="17229" spans="2:6" s="116" customFormat="1" ht="15.75" customHeight="1">
      <c r="B17229" s="121" t="s">
        <v>2311</v>
      </c>
      <c r="C17229" s="118" t="s">
        <v>40</v>
      </c>
      <c r="D17229" s="119" t="s">
        <v>2057</v>
      </c>
      <c r="E17229" s="243" t="s">
        <v>1966</v>
      </c>
      <c r="F17229" s="151"/>
    </row>
    <row r="17230" spans="2:6" s="116" customFormat="1" ht="15.75" customHeight="1">
      <c r="B17230" s="121" t="s">
        <v>2311</v>
      </c>
      <c r="C17230" s="118" t="s">
        <v>2</v>
      </c>
      <c r="D17230" s="119" t="s">
        <v>182</v>
      </c>
      <c r="E17230" s="243" t="s">
        <v>1966</v>
      </c>
      <c r="F17230" s="151"/>
    </row>
    <row r="17231" spans="2:6" s="116" customFormat="1" ht="15.75" customHeight="1">
      <c r="B17231" s="121" t="s">
        <v>2311</v>
      </c>
      <c r="C17231" s="118" t="s">
        <v>40</v>
      </c>
      <c r="D17231" s="119" t="s">
        <v>2057</v>
      </c>
      <c r="E17231" s="243" t="s">
        <v>1966</v>
      </c>
      <c r="F17231" s="151"/>
    </row>
    <row r="17232" spans="2:6" s="116" customFormat="1" ht="15.75" customHeight="1">
      <c r="B17232" s="121" t="s">
        <v>2311</v>
      </c>
      <c r="C17232" s="118" t="s">
        <v>28</v>
      </c>
      <c r="D17232" s="119" t="s">
        <v>114</v>
      </c>
      <c r="E17232" s="243" t="s">
        <v>1966</v>
      </c>
      <c r="F17232" s="151"/>
    </row>
    <row r="17233" spans="2:6" s="116" customFormat="1" ht="15.75" customHeight="1">
      <c r="B17233" s="121" t="s">
        <v>2311</v>
      </c>
      <c r="C17233" s="118" t="s">
        <v>2</v>
      </c>
      <c r="D17233" s="119" t="s">
        <v>182</v>
      </c>
      <c r="E17233" s="243" t="s">
        <v>1966</v>
      </c>
      <c r="F17233" s="151"/>
    </row>
    <row r="17234" spans="2:6" s="116" customFormat="1" ht="15.75" customHeight="1">
      <c r="B17234" s="121" t="s">
        <v>2311</v>
      </c>
      <c r="C17234" s="118" t="s">
        <v>322</v>
      </c>
      <c r="D17234" s="119" t="s">
        <v>2314</v>
      </c>
      <c r="E17234" s="243" t="s">
        <v>1966</v>
      </c>
      <c r="F17234" s="151"/>
    </row>
    <row r="17235" spans="2:6" s="116" customFormat="1" ht="15.75" customHeight="1">
      <c r="B17235" s="121" t="s">
        <v>2311</v>
      </c>
      <c r="C17235" s="118" t="s">
        <v>2</v>
      </c>
      <c r="D17235" s="119" t="s">
        <v>105</v>
      </c>
      <c r="E17235" s="243" t="s">
        <v>1966</v>
      </c>
      <c r="F17235" s="151"/>
    </row>
    <row r="17236" spans="2:6" s="116" customFormat="1" ht="15.75" customHeight="1">
      <c r="B17236" s="121" t="s">
        <v>2311</v>
      </c>
      <c r="C17236" s="118" t="s">
        <v>18</v>
      </c>
      <c r="D17236" s="119" t="s">
        <v>1274</v>
      </c>
      <c r="E17236" s="243" t="s">
        <v>1966</v>
      </c>
      <c r="F17236" s="151"/>
    </row>
    <row r="17237" spans="2:6" s="116" customFormat="1" ht="15.75" customHeight="1">
      <c r="B17237" s="121" t="s">
        <v>2311</v>
      </c>
      <c r="C17237" s="118" t="s">
        <v>184</v>
      </c>
      <c r="D17237" s="119" t="s">
        <v>2546</v>
      </c>
      <c r="E17237" s="243" t="s">
        <v>1966</v>
      </c>
      <c r="F17237" s="151"/>
    </row>
    <row r="17238" spans="2:6" s="116" customFormat="1" ht="15.75" customHeight="1">
      <c r="B17238" s="121" t="s">
        <v>2311</v>
      </c>
      <c r="C17238" s="118" t="s">
        <v>28</v>
      </c>
      <c r="D17238" s="119" t="s">
        <v>126</v>
      </c>
      <c r="E17238" s="243" t="s">
        <v>1966</v>
      </c>
      <c r="F17238" s="151"/>
    </row>
    <row r="17239" spans="2:6" s="116" customFormat="1" ht="15.75" customHeight="1">
      <c r="B17239" s="121" t="s">
        <v>2311</v>
      </c>
      <c r="C17239" s="118" t="s">
        <v>322</v>
      </c>
      <c r="D17239" s="119" t="s">
        <v>2315</v>
      </c>
      <c r="E17239" s="243" t="s">
        <v>1966</v>
      </c>
      <c r="F17239" s="151"/>
    </row>
    <row r="17240" spans="2:6" s="116" customFormat="1" ht="15.75" customHeight="1">
      <c r="B17240" s="121" t="s">
        <v>2311</v>
      </c>
      <c r="C17240" s="118" t="s">
        <v>2</v>
      </c>
      <c r="D17240" s="119" t="s">
        <v>2112</v>
      </c>
      <c r="E17240" s="243" t="s">
        <v>1966</v>
      </c>
      <c r="F17240" s="151"/>
    </row>
    <row r="17241" spans="2:6" s="116" customFormat="1" ht="15.75" customHeight="1">
      <c r="B17241" s="121" t="s">
        <v>2311</v>
      </c>
      <c r="C17241" s="118" t="s">
        <v>956</v>
      </c>
      <c r="D17241" s="119" t="s">
        <v>2316</v>
      </c>
      <c r="E17241" s="243" t="s">
        <v>1966</v>
      </c>
      <c r="F17241" s="151"/>
    </row>
    <row r="17242" spans="2:6" s="116" customFormat="1" ht="15.75" customHeight="1">
      <c r="B17242" s="121" t="s">
        <v>2311</v>
      </c>
      <c r="C17242" s="118" t="s">
        <v>2</v>
      </c>
      <c r="D17242" s="119" t="s">
        <v>182</v>
      </c>
      <c r="E17242" s="243" t="s">
        <v>1966</v>
      </c>
      <c r="F17242" s="151"/>
    </row>
    <row r="17243" spans="2:6" s="116" customFormat="1" ht="15.75" customHeight="1">
      <c r="B17243" s="121" t="s">
        <v>2317</v>
      </c>
      <c r="C17243" s="118" t="s">
        <v>2585</v>
      </c>
      <c r="D17243" s="119" t="s">
        <v>1115</v>
      </c>
      <c r="E17243" s="243" t="s">
        <v>1953</v>
      </c>
      <c r="F17243" s="151"/>
    </row>
    <row r="17244" spans="2:6" s="116" customFormat="1" ht="15.75" customHeight="1">
      <c r="B17244" s="121" t="s">
        <v>2317</v>
      </c>
      <c r="C17244" s="118" t="s">
        <v>40</v>
      </c>
      <c r="D17244" s="119" t="s">
        <v>1236</v>
      </c>
      <c r="E17244" s="243" t="s">
        <v>1953</v>
      </c>
      <c r="F17244" s="151"/>
    </row>
    <row r="17245" spans="2:6" s="116" customFormat="1" ht="15.75" customHeight="1">
      <c r="B17245" s="121" t="s">
        <v>2317</v>
      </c>
      <c r="C17245" s="118" t="s">
        <v>40</v>
      </c>
      <c r="D17245" s="119" t="s">
        <v>1236</v>
      </c>
      <c r="E17245" s="243" t="s">
        <v>1953</v>
      </c>
      <c r="F17245" s="151"/>
    </row>
    <row r="17246" spans="2:6" s="116" customFormat="1" ht="15.75" customHeight="1">
      <c r="B17246" s="121" t="s">
        <v>2317</v>
      </c>
      <c r="C17246" s="118" t="s">
        <v>40</v>
      </c>
      <c r="D17246" s="119" t="s">
        <v>1236</v>
      </c>
      <c r="E17246" s="243" t="s">
        <v>1953</v>
      </c>
      <c r="F17246" s="151"/>
    </row>
    <row r="17247" spans="2:6" s="116" customFormat="1" ht="15.75" customHeight="1">
      <c r="B17247" s="121" t="s">
        <v>2317</v>
      </c>
      <c r="C17247" s="118" t="s">
        <v>2</v>
      </c>
      <c r="D17247" s="119" t="s">
        <v>182</v>
      </c>
      <c r="E17247" s="243" t="s">
        <v>1953</v>
      </c>
      <c r="F17247" s="151"/>
    </row>
    <row r="17248" spans="2:6" s="116" customFormat="1" ht="15.75" customHeight="1">
      <c r="B17248" s="121" t="s">
        <v>2317</v>
      </c>
      <c r="C17248" s="118" t="s">
        <v>322</v>
      </c>
      <c r="D17248" s="119" t="s">
        <v>1805</v>
      </c>
      <c r="E17248" s="243" t="s">
        <v>1600</v>
      </c>
      <c r="F17248" s="151"/>
    </row>
    <row r="17249" spans="2:6" s="116" customFormat="1" ht="15.75" customHeight="1">
      <c r="B17249" s="276" t="s">
        <v>2318</v>
      </c>
      <c r="C17249" s="118" t="s">
        <v>28</v>
      </c>
      <c r="D17249" s="119" t="s">
        <v>126</v>
      </c>
      <c r="E17249" s="243" t="s">
        <v>1966</v>
      </c>
      <c r="F17249" s="151"/>
    </row>
    <row r="17250" spans="2:6" s="116" customFormat="1" ht="15.75" customHeight="1">
      <c r="B17250" s="276" t="s">
        <v>2318</v>
      </c>
      <c r="C17250" s="118" t="s">
        <v>28</v>
      </c>
      <c r="D17250" s="119" t="s">
        <v>107</v>
      </c>
      <c r="E17250" s="243" t="s">
        <v>1966</v>
      </c>
      <c r="F17250" s="151"/>
    </row>
    <row r="17251" spans="2:6" s="116" customFormat="1" ht="15.75" customHeight="1">
      <c r="B17251" s="276" t="s">
        <v>2318</v>
      </c>
      <c r="C17251" s="118" t="s">
        <v>2</v>
      </c>
      <c r="D17251" s="119" t="s">
        <v>182</v>
      </c>
      <c r="E17251" s="243" t="s">
        <v>1966</v>
      </c>
      <c r="F17251" s="151"/>
    </row>
    <row r="17252" spans="2:6" s="116" customFormat="1" ht="15.75" customHeight="1">
      <c r="B17252" s="276" t="s">
        <v>2318</v>
      </c>
      <c r="C17252" s="118" t="s">
        <v>40</v>
      </c>
      <c r="D17252" s="119" t="s">
        <v>180</v>
      </c>
      <c r="E17252" s="243" t="s">
        <v>1966</v>
      </c>
      <c r="F17252" s="151"/>
    </row>
    <row r="17253" spans="2:6" s="116" customFormat="1" ht="15.75" customHeight="1">
      <c r="B17253" s="276" t="s">
        <v>2318</v>
      </c>
      <c r="C17253" s="118" t="s">
        <v>28</v>
      </c>
      <c r="D17253" s="119" t="s">
        <v>114</v>
      </c>
      <c r="E17253" s="243" t="s">
        <v>1966</v>
      </c>
      <c r="F17253" s="151"/>
    </row>
    <row r="17254" spans="2:6" s="116" customFormat="1" ht="15.75" customHeight="1">
      <c r="B17254" s="276" t="s">
        <v>2318</v>
      </c>
      <c r="C17254" s="118" t="s">
        <v>40</v>
      </c>
      <c r="D17254" s="119" t="s">
        <v>43</v>
      </c>
      <c r="E17254" s="243" t="s">
        <v>1966</v>
      </c>
      <c r="F17254" s="151"/>
    </row>
    <row r="17255" spans="2:6" s="116" customFormat="1" ht="15.75" customHeight="1">
      <c r="B17255" s="276" t="s">
        <v>2319</v>
      </c>
      <c r="C17255" s="118" t="s">
        <v>28</v>
      </c>
      <c r="D17255" s="119" t="s">
        <v>114</v>
      </c>
      <c r="E17255" s="243" t="s">
        <v>1966</v>
      </c>
      <c r="F17255" s="151"/>
    </row>
    <row r="17256" spans="2:6" s="116" customFormat="1" ht="15.75" customHeight="1">
      <c r="B17256" s="276" t="s">
        <v>2319</v>
      </c>
      <c r="C17256" s="118" t="s">
        <v>40</v>
      </c>
      <c r="D17256" s="119" t="s">
        <v>43</v>
      </c>
      <c r="E17256" s="243" t="s">
        <v>1966</v>
      </c>
      <c r="F17256" s="151"/>
    </row>
    <row r="17257" spans="2:6" s="116" customFormat="1" ht="15.75" customHeight="1">
      <c r="B17257" s="276" t="s">
        <v>2319</v>
      </c>
      <c r="C17257" s="118" t="s">
        <v>28</v>
      </c>
      <c r="D17257" s="119" t="s">
        <v>107</v>
      </c>
      <c r="E17257" s="243" t="s">
        <v>1966</v>
      </c>
      <c r="F17257" s="151"/>
    </row>
    <row r="17258" spans="2:6" s="116" customFormat="1" ht="15.75" customHeight="1">
      <c r="B17258" s="276" t="s">
        <v>2319</v>
      </c>
      <c r="C17258" s="118" t="s">
        <v>40</v>
      </c>
      <c r="D17258" s="119" t="s">
        <v>180</v>
      </c>
      <c r="E17258" s="243" t="s">
        <v>1966</v>
      </c>
      <c r="F17258" s="151"/>
    </row>
    <row r="17259" spans="2:6" s="116" customFormat="1" ht="15.75" customHeight="1">
      <c r="B17259" s="276" t="s">
        <v>2319</v>
      </c>
      <c r="C17259" s="118" t="s">
        <v>184</v>
      </c>
      <c r="D17259" s="119" t="s">
        <v>2546</v>
      </c>
      <c r="E17259" s="243" t="s">
        <v>1966</v>
      </c>
      <c r="F17259" s="151"/>
    </row>
    <row r="17260" spans="2:6" s="116" customFormat="1" ht="15.75" customHeight="1">
      <c r="B17260" s="276" t="s">
        <v>2319</v>
      </c>
      <c r="C17260" s="118" t="s">
        <v>184</v>
      </c>
      <c r="D17260" s="119" t="s">
        <v>2544</v>
      </c>
      <c r="E17260" s="243" t="s">
        <v>1966</v>
      </c>
      <c r="F17260" s="151"/>
    </row>
    <row r="17261" spans="2:6" s="116" customFormat="1" ht="15.75" customHeight="1">
      <c r="B17261" s="276" t="s">
        <v>2319</v>
      </c>
      <c r="C17261" s="118" t="s">
        <v>155</v>
      </c>
      <c r="D17261" s="119" t="s">
        <v>156</v>
      </c>
      <c r="E17261" s="243" t="s">
        <v>1966</v>
      </c>
      <c r="F17261" s="151"/>
    </row>
    <row r="17262" spans="2:6" s="116" customFormat="1" ht="15.75" customHeight="1">
      <c r="B17262" s="276" t="s">
        <v>2319</v>
      </c>
      <c r="C17262" s="118" t="s">
        <v>3</v>
      </c>
      <c r="D17262" s="119" t="s">
        <v>642</v>
      </c>
      <c r="E17262" s="243" t="s">
        <v>1966</v>
      </c>
      <c r="F17262" s="151"/>
    </row>
    <row r="17263" spans="2:6" s="116" customFormat="1" ht="15.75" customHeight="1">
      <c r="B17263" s="276" t="s">
        <v>2319</v>
      </c>
      <c r="C17263" s="118" t="s">
        <v>2</v>
      </c>
      <c r="D17263" s="119" t="s">
        <v>182</v>
      </c>
      <c r="E17263" s="243" t="s">
        <v>1966</v>
      </c>
      <c r="F17263" s="151"/>
    </row>
    <row r="17264" spans="2:6" s="116" customFormat="1" ht="15.75" customHeight="1">
      <c r="B17264" s="276" t="s">
        <v>2319</v>
      </c>
      <c r="C17264" s="118" t="s">
        <v>2</v>
      </c>
      <c r="D17264" s="119" t="s">
        <v>2112</v>
      </c>
      <c r="E17264" s="243" t="s">
        <v>1966</v>
      </c>
      <c r="F17264" s="151"/>
    </row>
    <row r="17265" spans="2:6" s="116" customFormat="1" ht="15.75" customHeight="1">
      <c r="B17265" s="276" t="s">
        <v>2319</v>
      </c>
      <c r="C17265" s="118" t="s">
        <v>40</v>
      </c>
      <c r="D17265" s="119" t="s">
        <v>2057</v>
      </c>
      <c r="E17265" s="243" t="s">
        <v>1966</v>
      </c>
      <c r="F17265" s="151"/>
    </row>
    <row r="17266" spans="2:6" s="116" customFormat="1" ht="15.75" customHeight="1">
      <c r="B17266" s="276" t="s">
        <v>2319</v>
      </c>
      <c r="C17266" s="118" t="s">
        <v>40</v>
      </c>
      <c r="D17266" s="119" t="s">
        <v>43</v>
      </c>
      <c r="E17266" s="243" t="s">
        <v>1966</v>
      </c>
      <c r="F17266" s="151"/>
    </row>
    <row r="17267" spans="2:6" s="116" customFormat="1" ht="15.75" customHeight="1">
      <c r="B17267" s="276" t="s">
        <v>2319</v>
      </c>
      <c r="C17267" s="118" t="s">
        <v>40</v>
      </c>
      <c r="D17267" s="119" t="s">
        <v>180</v>
      </c>
      <c r="E17267" s="243" t="s">
        <v>1966</v>
      </c>
      <c r="F17267" s="151"/>
    </row>
    <row r="17268" spans="2:6" s="116" customFormat="1" ht="15.75" customHeight="1">
      <c r="B17268" s="276" t="s">
        <v>2319</v>
      </c>
      <c r="C17268" s="118" t="s">
        <v>28</v>
      </c>
      <c r="D17268" s="119" t="s">
        <v>114</v>
      </c>
      <c r="E17268" s="243" t="s">
        <v>1966</v>
      </c>
      <c r="F17268" s="151"/>
    </row>
    <row r="17269" spans="2:6" s="116" customFormat="1" ht="15.75" customHeight="1">
      <c r="B17269" s="276" t="s">
        <v>2319</v>
      </c>
      <c r="C17269" s="118" t="s">
        <v>322</v>
      </c>
      <c r="D17269" s="119" t="s">
        <v>2001</v>
      </c>
      <c r="E17269" s="243" t="s">
        <v>1966</v>
      </c>
      <c r="F17269" s="151"/>
    </row>
    <row r="17270" spans="2:6" s="116" customFormat="1" ht="15.75" customHeight="1">
      <c r="B17270" s="276" t="s">
        <v>2319</v>
      </c>
      <c r="C17270" s="118" t="s">
        <v>322</v>
      </c>
      <c r="D17270" s="119" t="s">
        <v>2001</v>
      </c>
      <c r="E17270" s="243" t="s">
        <v>1966</v>
      </c>
      <c r="F17270" s="151"/>
    </row>
    <row r="17271" spans="2:6" s="116" customFormat="1" ht="15.75" customHeight="1">
      <c r="B17271" s="276" t="s">
        <v>2319</v>
      </c>
      <c r="C17271" s="118" t="s">
        <v>2</v>
      </c>
      <c r="D17271" s="119" t="s">
        <v>105</v>
      </c>
      <c r="E17271" s="243" t="s">
        <v>1966</v>
      </c>
      <c r="F17271" s="151"/>
    </row>
    <row r="17272" spans="2:6" s="116" customFormat="1" ht="15.75" customHeight="1">
      <c r="B17272" s="121" t="s">
        <v>2320</v>
      </c>
      <c r="C17272" s="118" t="s">
        <v>2</v>
      </c>
      <c r="D17272" s="119" t="s">
        <v>182</v>
      </c>
      <c r="E17272" s="243" t="s">
        <v>1953</v>
      </c>
      <c r="F17272" s="151"/>
    </row>
    <row r="17273" spans="2:6" s="116" customFormat="1" ht="15.75" customHeight="1">
      <c r="B17273" s="121" t="s">
        <v>2320</v>
      </c>
      <c r="C17273" s="118" t="s">
        <v>2</v>
      </c>
      <c r="D17273" s="119" t="s">
        <v>182</v>
      </c>
      <c r="E17273" s="243" t="s">
        <v>1953</v>
      </c>
      <c r="F17273" s="151"/>
    </row>
    <row r="17274" spans="2:6" s="116" customFormat="1" ht="15.75" customHeight="1">
      <c r="B17274" s="121" t="s">
        <v>2320</v>
      </c>
      <c r="C17274" s="118" t="s">
        <v>28</v>
      </c>
      <c r="D17274" s="119" t="s">
        <v>107</v>
      </c>
      <c r="E17274" s="243" t="s">
        <v>1953</v>
      </c>
      <c r="F17274" s="151"/>
    </row>
    <row r="17275" spans="2:6" s="116" customFormat="1" ht="15.75" customHeight="1">
      <c r="B17275" s="121" t="s">
        <v>2320</v>
      </c>
      <c r="C17275" s="118" t="s">
        <v>28</v>
      </c>
      <c r="D17275" s="119" t="s">
        <v>107</v>
      </c>
      <c r="E17275" s="243" t="s">
        <v>1953</v>
      </c>
      <c r="F17275" s="151"/>
    </row>
    <row r="17276" spans="2:6" s="116" customFormat="1" ht="15.75" customHeight="1">
      <c r="B17276" s="121" t="s">
        <v>2320</v>
      </c>
      <c r="C17276" s="118" t="s">
        <v>155</v>
      </c>
      <c r="D17276" s="119" t="s">
        <v>156</v>
      </c>
      <c r="E17276" s="243" t="s">
        <v>1953</v>
      </c>
      <c r="F17276" s="151"/>
    </row>
    <row r="17277" spans="2:6" s="116" customFormat="1" ht="15.75" customHeight="1">
      <c r="B17277" s="121" t="s">
        <v>2320</v>
      </c>
      <c r="C17277" s="118" t="s">
        <v>392</v>
      </c>
      <c r="D17277" s="119" t="s">
        <v>2063</v>
      </c>
      <c r="E17277" s="243" t="s">
        <v>1953</v>
      </c>
      <c r="F17277" s="151"/>
    </row>
    <row r="17278" spans="2:6" s="116" customFormat="1" ht="15.75" customHeight="1">
      <c r="B17278" s="121" t="s">
        <v>2320</v>
      </c>
      <c r="C17278" s="118" t="s">
        <v>2</v>
      </c>
      <c r="D17278" s="119" t="s">
        <v>182</v>
      </c>
      <c r="E17278" s="243" t="s">
        <v>1953</v>
      </c>
      <c r="F17278" s="151"/>
    </row>
    <row r="17279" spans="2:6" s="116" customFormat="1" ht="15.75" customHeight="1">
      <c r="B17279" s="121" t="s">
        <v>2320</v>
      </c>
      <c r="C17279" s="118" t="s">
        <v>392</v>
      </c>
      <c r="D17279" s="119" t="s">
        <v>2063</v>
      </c>
      <c r="E17279" s="243" t="s">
        <v>1953</v>
      </c>
      <c r="F17279" s="151"/>
    </row>
    <row r="17280" spans="2:6" s="116" customFormat="1" ht="15.75" customHeight="1">
      <c r="B17280" s="121" t="s">
        <v>2320</v>
      </c>
      <c r="C17280" s="118" t="s">
        <v>2</v>
      </c>
      <c r="D17280" s="119" t="s">
        <v>182</v>
      </c>
      <c r="E17280" s="243" t="s">
        <v>1953</v>
      </c>
      <c r="F17280" s="151"/>
    </row>
    <row r="17281" spans="2:6" s="116" customFormat="1" ht="15.75" customHeight="1">
      <c r="B17281" s="121" t="s">
        <v>2320</v>
      </c>
      <c r="C17281" s="118" t="s">
        <v>184</v>
      </c>
      <c r="D17281" s="119" t="s">
        <v>184</v>
      </c>
      <c r="E17281" s="243" t="s">
        <v>1953</v>
      </c>
      <c r="F17281" s="151"/>
    </row>
    <row r="17282" spans="2:6" s="116" customFormat="1" ht="15.75" customHeight="1">
      <c r="B17282" s="121" t="s">
        <v>2320</v>
      </c>
      <c r="C17282" s="118" t="s">
        <v>28</v>
      </c>
      <c r="D17282" s="119" t="s">
        <v>549</v>
      </c>
      <c r="E17282" s="243" t="s">
        <v>1953</v>
      </c>
      <c r="F17282" s="151"/>
    </row>
    <row r="17283" spans="2:6" s="116" customFormat="1" ht="15.75" customHeight="1">
      <c r="B17283" s="121" t="s">
        <v>2320</v>
      </c>
      <c r="C17283" s="118" t="s">
        <v>184</v>
      </c>
      <c r="D17283" s="119" t="s">
        <v>2545</v>
      </c>
      <c r="E17283" s="243" t="s">
        <v>1953</v>
      </c>
      <c r="F17283" s="151"/>
    </row>
    <row r="17284" spans="2:6" s="116" customFormat="1" ht="15.75" customHeight="1">
      <c r="B17284" s="121" t="s">
        <v>2320</v>
      </c>
      <c r="C17284" s="118" t="s">
        <v>322</v>
      </c>
      <c r="D17284" s="119" t="s">
        <v>1796</v>
      </c>
      <c r="E17284" s="243" t="s">
        <v>1953</v>
      </c>
      <c r="F17284" s="151"/>
    </row>
    <row r="17285" spans="2:6" s="116" customFormat="1" ht="15.75" customHeight="1">
      <c r="B17285" s="121" t="s">
        <v>2320</v>
      </c>
      <c r="C17285" s="118" t="s">
        <v>40</v>
      </c>
      <c r="D17285" s="119" t="s">
        <v>1236</v>
      </c>
      <c r="E17285" s="243" t="s">
        <v>1953</v>
      </c>
      <c r="F17285" s="151"/>
    </row>
    <row r="17286" spans="2:6" s="116" customFormat="1" ht="15.75" customHeight="1">
      <c r="B17286" s="121" t="s">
        <v>2320</v>
      </c>
      <c r="C17286" s="118" t="s">
        <v>322</v>
      </c>
      <c r="D17286" s="119" t="s">
        <v>1796</v>
      </c>
      <c r="E17286" s="243" t="s">
        <v>1953</v>
      </c>
      <c r="F17286" s="151"/>
    </row>
    <row r="17287" spans="2:6" s="116" customFormat="1" ht="15.75" customHeight="1">
      <c r="B17287" s="121" t="s">
        <v>2320</v>
      </c>
      <c r="C17287" s="118" t="s">
        <v>2</v>
      </c>
      <c r="D17287" s="119" t="s">
        <v>182</v>
      </c>
      <c r="E17287" s="243" t="s">
        <v>1953</v>
      </c>
      <c r="F17287" s="151"/>
    </row>
    <row r="17288" spans="2:6" s="116" customFormat="1" ht="15.75" customHeight="1">
      <c r="B17288" s="121" t="s">
        <v>2320</v>
      </c>
      <c r="C17288" s="118" t="s">
        <v>2</v>
      </c>
      <c r="D17288" s="119" t="s">
        <v>182</v>
      </c>
      <c r="E17288" s="243" t="s">
        <v>1953</v>
      </c>
      <c r="F17288" s="151"/>
    </row>
    <row r="17289" spans="2:6" s="116" customFormat="1" ht="15.75" customHeight="1">
      <c r="B17289" s="121" t="s">
        <v>2320</v>
      </c>
      <c r="C17289" s="118" t="s">
        <v>40</v>
      </c>
      <c r="D17289" s="119" t="s">
        <v>177</v>
      </c>
      <c r="E17289" s="243" t="s">
        <v>1953</v>
      </c>
      <c r="F17289" s="151"/>
    </row>
    <row r="17290" spans="2:6" s="116" customFormat="1" ht="15.75" customHeight="1">
      <c r="B17290" s="276" t="s">
        <v>2321</v>
      </c>
      <c r="C17290" s="118" t="s">
        <v>2</v>
      </c>
      <c r="D17290" s="119" t="s">
        <v>182</v>
      </c>
      <c r="E17290" s="243" t="s">
        <v>1971</v>
      </c>
      <c r="F17290" s="151"/>
    </row>
    <row r="17291" spans="2:6" s="116" customFormat="1" ht="15.75" customHeight="1">
      <c r="B17291" s="276" t="s">
        <v>2321</v>
      </c>
      <c r="C17291" s="118" t="s">
        <v>2</v>
      </c>
      <c r="D17291" s="119" t="s">
        <v>105</v>
      </c>
      <c r="E17291" s="243" t="s">
        <v>1971</v>
      </c>
      <c r="F17291" s="151"/>
    </row>
    <row r="17292" spans="2:6" s="116" customFormat="1" ht="15.75" customHeight="1">
      <c r="B17292" s="276" t="s">
        <v>2321</v>
      </c>
      <c r="C17292" s="118" t="s">
        <v>18</v>
      </c>
      <c r="D17292" s="119" t="s">
        <v>1274</v>
      </c>
      <c r="E17292" s="243" t="s">
        <v>1971</v>
      </c>
      <c r="F17292" s="151"/>
    </row>
    <row r="17293" spans="2:6" s="116" customFormat="1" ht="15.75" customHeight="1">
      <c r="B17293" s="276" t="s">
        <v>2321</v>
      </c>
      <c r="C17293" s="118" t="s">
        <v>28</v>
      </c>
      <c r="D17293" s="119" t="s">
        <v>114</v>
      </c>
      <c r="E17293" s="243" t="s">
        <v>1971</v>
      </c>
      <c r="F17293" s="151"/>
    </row>
    <row r="17294" spans="2:6" s="116" customFormat="1" ht="15.75" customHeight="1">
      <c r="B17294" s="276" t="s">
        <v>2321</v>
      </c>
      <c r="C17294" s="118" t="s">
        <v>40</v>
      </c>
      <c r="D17294" s="119" t="s">
        <v>43</v>
      </c>
      <c r="E17294" s="243" t="s">
        <v>1971</v>
      </c>
      <c r="F17294" s="151"/>
    </row>
    <row r="17295" spans="2:6" s="116" customFormat="1" ht="15.75" customHeight="1">
      <c r="B17295" s="276" t="s">
        <v>2321</v>
      </c>
      <c r="C17295" s="118" t="s">
        <v>40</v>
      </c>
      <c r="D17295" s="119" t="s">
        <v>180</v>
      </c>
      <c r="E17295" s="243" t="s">
        <v>1971</v>
      </c>
      <c r="F17295" s="151"/>
    </row>
    <row r="17296" spans="2:6" s="116" customFormat="1" ht="15.75" customHeight="1">
      <c r="B17296" s="276" t="s">
        <v>2321</v>
      </c>
      <c r="C17296" s="118" t="s">
        <v>2</v>
      </c>
      <c r="D17296" s="119" t="s">
        <v>182</v>
      </c>
      <c r="E17296" s="243" t="s">
        <v>1971</v>
      </c>
      <c r="F17296" s="151"/>
    </row>
    <row r="17297" spans="2:6" s="116" customFormat="1" ht="15.75" customHeight="1">
      <c r="B17297" s="276" t="s">
        <v>2321</v>
      </c>
      <c r="C17297" s="118" t="s">
        <v>40</v>
      </c>
      <c r="D17297" s="119" t="s">
        <v>43</v>
      </c>
      <c r="E17297" s="243" t="s">
        <v>1971</v>
      </c>
      <c r="F17297" s="151"/>
    </row>
    <row r="17298" spans="2:6" s="116" customFormat="1" ht="15.75" customHeight="1">
      <c r="B17298" s="276" t="s">
        <v>2321</v>
      </c>
      <c r="C17298" s="118" t="s">
        <v>28</v>
      </c>
      <c r="D17298" s="119" t="s">
        <v>107</v>
      </c>
      <c r="E17298" s="243" t="s">
        <v>1971</v>
      </c>
      <c r="F17298" s="151"/>
    </row>
    <row r="17299" spans="2:6" s="116" customFormat="1" ht="15.75" customHeight="1">
      <c r="B17299" s="276" t="s">
        <v>2321</v>
      </c>
      <c r="C17299" s="118" t="s">
        <v>28</v>
      </c>
      <c r="D17299" s="119" t="s">
        <v>107</v>
      </c>
      <c r="E17299" s="243" t="s">
        <v>1971</v>
      </c>
      <c r="F17299" s="151"/>
    </row>
    <row r="17300" spans="2:6" s="116" customFormat="1" ht="15.75" customHeight="1">
      <c r="B17300" s="276" t="s">
        <v>2321</v>
      </c>
      <c r="C17300" s="118" t="s">
        <v>2585</v>
      </c>
      <c r="D17300" s="119" t="s">
        <v>1115</v>
      </c>
      <c r="E17300" s="243" t="s">
        <v>1953</v>
      </c>
      <c r="F17300" s="151"/>
    </row>
    <row r="17301" spans="2:6" s="116" customFormat="1" ht="15.75" customHeight="1">
      <c r="B17301" s="276" t="s">
        <v>2321</v>
      </c>
      <c r="C17301" s="118" t="s">
        <v>184</v>
      </c>
      <c r="D17301" s="119" t="s">
        <v>184</v>
      </c>
      <c r="E17301" s="243" t="s">
        <v>1953</v>
      </c>
      <c r="F17301" s="151"/>
    </row>
    <row r="17302" spans="2:6" s="116" customFormat="1" ht="15.75" customHeight="1">
      <c r="B17302" s="276" t="s">
        <v>2321</v>
      </c>
      <c r="C17302" s="118" t="s">
        <v>184</v>
      </c>
      <c r="D17302" s="119" t="s">
        <v>184</v>
      </c>
      <c r="E17302" s="243" t="s">
        <v>1953</v>
      </c>
      <c r="F17302" s="151"/>
    </row>
    <row r="17303" spans="2:6" s="116" customFormat="1" ht="15.75" customHeight="1">
      <c r="B17303" s="276" t="s">
        <v>2321</v>
      </c>
      <c r="C17303" s="118" t="s">
        <v>40</v>
      </c>
      <c r="D17303" s="119" t="s">
        <v>1236</v>
      </c>
      <c r="E17303" s="243" t="s">
        <v>1953</v>
      </c>
      <c r="F17303" s="151"/>
    </row>
    <row r="17304" spans="2:6" s="116" customFormat="1" ht="15.75" customHeight="1">
      <c r="B17304" s="276" t="s">
        <v>2321</v>
      </c>
      <c r="C17304" s="118" t="s">
        <v>956</v>
      </c>
      <c r="D17304" s="119" t="s">
        <v>1815</v>
      </c>
      <c r="E17304" s="243" t="s">
        <v>1953</v>
      </c>
      <c r="F17304" s="151"/>
    </row>
    <row r="17305" spans="2:6" s="116" customFormat="1" ht="15.75" customHeight="1">
      <c r="B17305" s="276" t="s">
        <v>2321</v>
      </c>
      <c r="C17305" s="118" t="s">
        <v>956</v>
      </c>
      <c r="D17305" s="119" t="s">
        <v>1815</v>
      </c>
      <c r="E17305" s="243" t="s">
        <v>1953</v>
      </c>
      <c r="F17305" s="151"/>
    </row>
    <row r="17306" spans="2:6" s="116" customFormat="1" ht="15.75" customHeight="1">
      <c r="B17306" s="276" t="s">
        <v>2321</v>
      </c>
      <c r="C17306" s="118" t="s">
        <v>322</v>
      </c>
      <c r="D17306" s="119" t="s">
        <v>1796</v>
      </c>
      <c r="E17306" s="243" t="s">
        <v>1953</v>
      </c>
      <c r="F17306" s="151"/>
    </row>
    <row r="17307" spans="2:6" s="116" customFormat="1" ht="15.75" customHeight="1">
      <c r="B17307" s="276" t="s">
        <v>2321</v>
      </c>
      <c r="C17307" s="118" t="s">
        <v>28</v>
      </c>
      <c r="D17307" s="119" t="s">
        <v>107</v>
      </c>
      <c r="E17307" s="243" t="s">
        <v>1953</v>
      </c>
      <c r="F17307" s="151"/>
    </row>
    <row r="17308" spans="2:6" s="116" customFormat="1" ht="15.75" customHeight="1">
      <c r="B17308" s="276" t="s">
        <v>2321</v>
      </c>
      <c r="C17308" s="118" t="s">
        <v>155</v>
      </c>
      <c r="D17308" s="119" t="s">
        <v>156</v>
      </c>
      <c r="E17308" s="243" t="s">
        <v>1953</v>
      </c>
      <c r="F17308" s="151"/>
    </row>
    <row r="17309" spans="2:6" s="116" customFormat="1" ht="15.75" customHeight="1">
      <c r="B17309" s="276" t="s">
        <v>2321</v>
      </c>
      <c r="C17309" s="118" t="s">
        <v>40</v>
      </c>
      <c r="D17309" s="119" t="s">
        <v>1236</v>
      </c>
      <c r="E17309" s="243" t="s">
        <v>1953</v>
      </c>
      <c r="F17309" s="151"/>
    </row>
    <row r="17310" spans="2:6" s="116" customFormat="1" ht="15.75" customHeight="1">
      <c r="B17310" s="276" t="s">
        <v>2321</v>
      </c>
      <c r="C17310" s="118" t="s">
        <v>40</v>
      </c>
      <c r="D17310" s="119" t="s">
        <v>177</v>
      </c>
      <c r="E17310" s="243" t="s">
        <v>1953</v>
      </c>
      <c r="F17310" s="151"/>
    </row>
    <row r="17311" spans="2:6" s="116" customFormat="1" ht="15.75" customHeight="1">
      <c r="B17311" s="276" t="s">
        <v>2321</v>
      </c>
      <c r="C17311" s="118" t="s">
        <v>28</v>
      </c>
      <c r="D17311" s="119" t="s">
        <v>850</v>
      </c>
      <c r="E17311" s="243" t="s">
        <v>1971</v>
      </c>
      <c r="F17311" s="151"/>
    </row>
    <row r="17312" spans="2:6" s="116" customFormat="1" ht="15.75" customHeight="1">
      <c r="B17312" s="276" t="s">
        <v>2321</v>
      </c>
      <c r="C17312" s="118" t="s">
        <v>28</v>
      </c>
      <c r="D17312" s="119" t="s">
        <v>850</v>
      </c>
      <c r="E17312" s="243" t="s">
        <v>1971</v>
      </c>
      <c r="F17312" s="151"/>
    </row>
    <row r="17313" spans="2:6" s="116" customFormat="1" ht="15.75" customHeight="1">
      <c r="B17313" s="276" t="s">
        <v>2321</v>
      </c>
      <c r="C17313" s="118" t="s">
        <v>3</v>
      </c>
      <c r="D17313" s="119" t="s">
        <v>642</v>
      </c>
      <c r="E17313" s="243" t="s">
        <v>1971</v>
      </c>
      <c r="F17313" s="151"/>
    </row>
    <row r="17314" spans="2:6" s="116" customFormat="1" ht="15.75" customHeight="1">
      <c r="B17314" s="121" t="s">
        <v>2322</v>
      </c>
      <c r="C17314" s="118" t="s">
        <v>40</v>
      </c>
      <c r="D17314" s="119" t="s">
        <v>43</v>
      </c>
      <c r="E17314" s="243" t="s">
        <v>1966</v>
      </c>
      <c r="F17314" s="151"/>
    </row>
    <row r="17315" spans="2:6" s="116" customFormat="1" ht="15.75" customHeight="1">
      <c r="B17315" s="121" t="s">
        <v>2322</v>
      </c>
      <c r="C17315" s="118" t="s">
        <v>40</v>
      </c>
      <c r="D17315" s="119" t="s">
        <v>2057</v>
      </c>
      <c r="E17315" s="243" t="s">
        <v>1966</v>
      </c>
      <c r="F17315" s="151"/>
    </row>
    <row r="17316" spans="2:6" s="116" customFormat="1" ht="15.75" customHeight="1">
      <c r="B17316" s="121" t="s">
        <v>2322</v>
      </c>
      <c r="C17316" s="118" t="s">
        <v>28</v>
      </c>
      <c r="D17316" s="119" t="s">
        <v>173</v>
      </c>
      <c r="E17316" s="243" t="s">
        <v>1966</v>
      </c>
      <c r="F17316" s="151"/>
    </row>
    <row r="17317" spans="2:6" s="116" customFormat="1" ht="15.75" customHeight="1">
      <c r="B17317" s="121" t="s">
        <v>2322</v>
      </c>
      <c r="C17317" s="118" t="s">
        <v>40</v>
      </c>
      <c r="D17317" s="119" t="s">
        <v>43</v>
      </c>
      <c r="E17317" s="243" t="s">
        <v>1966</v>
      </c>
      <c r="F17317" s="151"/>
    </row>
    <row r="17318" spans="2:6" s="116" customFormat="1" ht="15.75" customHeight="1">
      <c r="B17318" s="121" t="s">
        <v>2322</v>
      </c>
      <c r="C17318" s="118" t="s">
        <v>3</v>
      </c>
      <c r="D17318" s="119" t="s">
        <v>642</v>
      </c>
      <c r="E17318" s="243" t="s">
        <v>1966</v>
      </c>
      <c r="F17318" s="151"/>
    </row>
    <row r="17319" spans="2:6" s="116" customFormat="1" ht="15.75" customHeight="1">
      <c r="B17319" s="121" t="s">
        <v>2322</v>
      </c>
      <c r="C17319" s="118" t="s">
        <v>322</v>
      </c>
      <c r="D17319" s="119" t="s">
        <v>2001</v>
      </c>
      <c r="E17319" s="243" t="s">
        <v>1966</v>
      </c>
      <c r="F17319" s="151"/>
    </row>
    <row r="17320" spans="2:6" s="116" customFormat="1" ht="15.75" customHeight="1">
      <c r="B17320" s="121" t="s">
        <v>2322</v>
      </c>
      <c r="C17320" s="118" t="s">
        <v>40</v>
      </c>
      <c r="D17320" s="119" t="s">
        <v>2057</v>
      </c>
      <c r="E17320" s="243" t="s">
        <v>1966</v>
      </c>
      <c r="F17320" s="151"/>
    </row>
    <row r="17321" spans="2:6" s="116" customFormat="1" ht="15.75" customHeight="1">
      <c r="B17321" s="121" t="s">
        <v>2322</v>
      </c>
      <c r="C17321" s="118" t="s">
        <v>40</v>
      </c>
      <c r="D17321" s="119" t="s">
        <v>43</v>
      </c>
      <c r="E17321" s="243" t="s">
        <v>1966</v>
      </c>
      <c r="F17321" s="151"/>
    </row>
    <row r="17322" spans="2:6" s="116" customFormat="1" ht="15.75" customHeight="1">
      <c r="B17322" s="121" t="s">
        <v>2322</v>
      </c>
      <c r="C17322" s="118" t="s">
        <v>28</v>
      </c>
      <c r="D17322" s="119" t="s">
        <v>114</v>
      </c>
      <c r="E17322" s="243" t="s">
        <v>1966</v>
      </c>
      <c r="F17322" s="151"/>
    </row>
    <row r="17323" spans="2:6" s="116" customFormat="1" ht="15.75" customHeight="1">
      <c r="B17323" s="121" t="s">
        <v>2322</v>
      </c>
      <c r="C17323" s="118" t="s">
        <v>40</v>
      </c>
      <c r="D17323" s="119" t="s">
        <v>180</v>
      </c>
      <c r="E17323" s="243" t="s">
        <v>1966</v>
      </c>
      <c r="F17323" s="151"/>
    </row>
    <row r="17324" spans="2:6" s="116" customFormat="1" ht="15.75" customHeight="1">
      <c r="B17324" s="121" t="s">
        <v>2322</v>
      </c>
      <c r="C17324" s="118" t="s">
        <v>2026</v>
      </c>
      <c r="D17324" s="119" t="s">
        <v>2067</v>
      </c>
      <c r="E17324" s="243" t="s">
        <v>1966</v>
      </c>
      <c r="F17324" s="151"/>
    </row>
    <row r="17325" spans="2:6" s="116" customFormat="1" ht="15.75" customHeight="1">
      <c r="B17325" s="121" t="s">
        <v>2322</v>
      </c>
      <c r="C17325" s="118" t="s">
        <v>28</v>
      </c>
      <c r="D17325" s="119" t="s">
        <v>173</v>
      </c>
      <c r="E17325" s="243" t="s">
        <v>1966</v>
      </c>
      <c r="F17325" s="151"/>
    </row>
    <row r="17326" spans="2:6" s="116" customFormat="1" ht="15.75" customHeight="1">
      <c r="B17326" s="121" t="s">
        <v>2322</v>
      </c>
      <c r="C17326" s="118" t="s">
        <v>2</v>
      </c>
      <c r="D17326" s="119" t="s">
        <v>1418</v>
      </c>
      <c r="E17326" s="243" t="s">
        <v>1966</v>
      </c>
      <c r="F17326" s="151"/>
    </row>
    <row r="17327" spans="2:6" s="116" customFormat="1" ht="15.75" customHeight="1">
      <c r="B17327" s="121" t="s">
        <v>2322</v>
      </c>
      <c r="C17327" s="118" t="s">
        <v>2</v>
      </c>
      <c r="D17327" s="119" t="s">
        <v>2112</v>
      </c>
      <c r="E17327" s="243" t="s">
        <v>1966</v>
      </c>
      <c r="F17327" s="151"/>
    </row>
    <row r="17328" spans="2:6" s="116" customFormat="1" ht="15.75" customHeight="1">
      <c r="B17328" s="121" t="s">
        <v>2322</v>
      </c>
      <c r="C17328" s="118" t="s">
        <v>2</v>
      </c>
      <c r="D17328" s="119" t="s">
        <v>105</v>
      </c>
      <c r="E17328" s="243" t="s">
        <v>1966</v>
      </c>
      <c r="F17328" s="151"/>
    </row>
    <row r="17329" spans="2:6" s="116" customFormat="1" ht="15.75" customHeight="1">
      <c r="B17329" s="121" t="s">
        <v>2322</v>
      </c>
      <c r="C17329" s="118" t="s">
        <v>2</v>
      </c>
      <c r="D17329" s="119" t="s">
        <v>2300</v>
      </c>
      <c r="E17329" s="243" t="s">
        <v>1966</v>
      </c>
      <c r="F17329" s="151"/>
    </row>
    <row r="17330" spans="2:6" s="116" customFormat="1" ht="15.75" customHeight="1">
      <c r="B17330" s="121" t="s">
        <v>2322</v>
      </c>
      <c r="C17330" s="118" t="s">
        <v>40</v>
      </c>
      <c r="D17330" s="119" t="s">
        <v>177</v>
      </c>
      <c r="E17330" s="243" t="s">
        <v>1953</v>
      </c>
      <c r="F17330" s="151"/>
    </row>
    <row r="17331" spans="2:6" s="116" customFormat="1" ht="15.75" customHeight="1">
      <c r="B17331" s="121" t="s">
        <v>2322</v>
      </c>
      <c r="C17331" s="118" t="s">
        <v>392</v>
      </c>
      <c r="D17331" s="119" t="s">
        <v>1115</v>
      </c>
      <c r="E17331" s="243" t="s">
        <v>1953</v>
      </c>
      <c r="F17331" s="151"/>
    </row>
    <row r="17332" spans="2:6" s="116" customFormat="1" ht="15.75" customHeight="1">
      <c r="B17332" s="121" t="s">
        <v>2322</v>
      </c>
      <c r="C17332" s="118" t="s">
        <v>40</v>
      </c>
      <c r="D17332" s="119" t="s">
        <v>1236</v>
      </c>
      <c r="E17332" s="243" t="s">
        <v>1953</v>
      </c>
      <c r="F17332" s="151"/>
    </row>
    <row r="17333" spans="2:6" s="116" customFormat="1" ht="15.75" customHeight="1">
      <c r="B17333" s="121" t="s">
        <v>2322</v>
      </c>
      <c r="C17333" s="118" t="s">
        <v>40</v>
      </c>
      <c r="D17333" s="119" t="s">
        <v>1236</v>
      </c>
      <c r="E17333" s="243" t="s">
        <v>1953</v>
      </c>
      <c r="F17333" s="151"/>
    </row>
    <row r="17334" spans="2:6" s="116" customFormat="1" ht="15.75" customHeight="1">
      <c r="B17334" s="121" t="s">
        <v>2322</v>
      </c>
      <c r="C17334" s="118" t="s">
        <v>40</v>
      </c>
      <c r="D17334" s="119" t="s">
        <v>177</v>
      </c>
      <c r="E17334" s="243" t="s">
        <v>1953</v>
      </c>
      <c r="F17334" s="151"/>
    </row>
    <row r="17335" spans="2:6" s="116" customFormat="1" ht="15.75" customHeight="1">
      <c r="B17335" s="121" t="s">
        <v>2322</v>
      </c>
      <c r="C17335" s="118" t="s">
        <v>28</v>
      </c>
      <c r="D17335" s="119" t="s">
        <v>1983</v>
      </c>
      <c r="E17335" s="243" t="s">
        <v>1953</v>
      </c>
      <c r="F17335" s="151"/>
    </row>
    <row r="17336" spans="2:6" s="116" customFormat="1" ht="15.75" customHeight="1">
      <c r="B17336" s="121" t="s">
        <v>2322</v>
      </c>
      <c r="C17336" s="118" t="s">
        <v>28</v>
      </c>
      <c r="D17336" s="119" t="s">
        <v>1983</v>
      </c>
      <c r="E17336" s="243" t="s">
        <v>1953</v>
      </c>
      <c r="F17336" s="151"/>
    </row>
    <row r="17337" spans="2:6" s="116" customFormat="1" ht="15.75" customHeight="1">
      <c r="B17337" s="121" t="s">
        <v>2322</v>
      </c>
      <c r="C17337" s="118" t="s">
        <v>28</v>
      </c>
      <c r="D17337" s="119" t="s">
        <v>1118</v>
      </c>
      <c r="E17337" s="243" t="s">
        <v>1953</v>
      </c>
      <c r="F17337" s="151"/>
    </row>
    <row r="17338" spans="2:6" s="116" customFormat="1" ht="15.75" customHeight="1">
      <c r="B17338" s="121" t="s">
        <v>2322</v>
      </c>
      <c r="C17338" s="118" t="s">
        <v>40</v>
      </c>
      <c r="D17338" s="119" t="s">
        <v>1236</v>
      </c>
      <c r="E17338" s="243" t="s">
        <v>1953</v>
      </c>
      <c r="F17338" s="151"/>
    </row>
    <row r="17339" spans="2:6" s="116" customFormat="1" ht="15.75" customHeight="1">
      <c r="B17339" s="121" t="s">
        <v>2322</v>
      </c>
      <c r="C17339" s="118" t="s">
        <v>40</v>
      </c>
      <c r="D17339" s="119" t="s">
        <v>1521</v>
      </c>
      <c r="E17339" s="243" t="s">
        <v>1953</v>
      </c>
      <c r="F17339" s="151"/>
    </row>
    <row r="17340" spans="2:6" s="116" customFormat="1" ht="15.75" customHeight="1">
      <c r="B17340" s="121" t="s">
        <v>2322</v>
      </c>
      <c r="C17340" s="118" t="s">
        <v>40</v>
      </c>
      <c r="D17340" s="119" t="s">
        <v>1236</v>
      </c>
      <c r="E17340" s="243" t="s">
        <v>1953</v>
      </c>
      <c r="F17340" s="151"/>
    </row>
    <row r="17341" spans="2:6" s="116" customFormat="1" ht="15.75" customHeight="1">
      <c r="B17341" s="121" t="s">
        <v>2322</v>
      </c>
      <c r="C17341" s="118" t="s">
        <v>40</v>
      </c>
      <c r="D17341" s="119" t="s">
        <v>1236</v>
      </c>
      <c r="E17341" s="243" t="s">
        <v>1953</v>
      </c>
      <c r="F17341" s="151"/>
    </row>
    <row r="17342" spans="2:6" s="116" customFormat="1" ht="15.75" customHeight="1">
      <c r="B17342" s="121" t="s">
        <v>2322</v>
      </c>
      <c r="C17342" s="118" t="s">
        <v>40</v>
      </c>
      <c r="D17342" s="119" t="s">
        <v>1236</v>
      </c>
      <c r="E17342" s="243" t="s">
        <v>1953</v>
      </c>
      <c r="F17342" s="151"/>
    </row>
    <row r="17343" spans="2:6" s="116" customFormat="1" ht="15.75" customHeight="1">
      <c r="B17343" s="121" t="s">
        <v>2322</v>
      </c>
      <c r="C17343" s="118" t="s">
        <v>184</v>
      </c>
      <c r="D17343" s="119" t="s">
        <v>184</v>
      </c>
      <c r="E17343" s="243" t="s">
        <v>1953</v>
      </c>
      <c r="F17343" s="151"/>
    </row>
    <row r="17344" spans="2:6" s="116" customFormat="1" ht="15.75" customHeight="1">
      <c r="B17344" s="121" t="s">
        <v>2322</v>
      </c>
      <c r="C17344" s="118" t="s">
        <v>2</v>
      </c>
      <c r="D17344" s="119" t="s">
        <v>182</v>
      </c>
      <c r="E17344" s="243" t="s">
        <v>1953</v>
      </c>
      <c r="F17344" s="151"/>
    </row>
    <row r="17345" spans="2:6" s="116" customFormat="1" ht="15.75" customHeight="1">
      <c r="B17345" s="121" t="s">
        <v>2322</v>
      </c>
      <c r="C17345" s="118" t="s">
        <v>2</v>
      </c>
      <c r="D17345" s="119" t="s">
        <v>182</v>
      </c>
      <c r="E17345" s="243" t="s">
        <v>1953</v>
      </c>
      <c r="F17345" s="151"/>
    </row>
    <row r="17346" spans="2:6" s="116" customFormat="1" ht="15.75" customHeight="1">
      <c r="B17346" s="121" t="s">
        <v>2322</v>
      </c>
      <c r="C17346" s="118" t="s">
        <v>2</v>
      </c>
      <c r="D17346" s="119" t="s">
        <v>182</v>
      </c>
      <c r="E17346" s="243" t="s">
        <v>1953</v>
      </c>
      <c r="F17346" s="151"/>
    </row>
    <row r="17347" spans="2:6" s="116" customFormat="1" ht="15.75" customHeight="1">
      <c r="B17347" s="121" t="s">
        <v>2322</v>
      </c>
      <c r="C17347" s="118" t="s">
        <v>2</v>
      </c>
      <c r="D17347" s="119" t="s">
        <v>182</v>
      </c>
      <c r="E17347" s="243" t="s">
        <v>1953</v>
      </c>
      <c r="F17347" s="151"/>
    </row>
    <row r="17348" spans="2:6" s="116" customFormat="1" ht="15.75" customHeight="1">
      <c r="B17348" s="121" t="s">
        <v>2322</v>
      </c>
      <c r="C17348" s="118" t="s">
        <v>2</v>
      </c>
      <c r="D17348" s="119" t="s">
        <v>182</v>
      </c>
      <c r="E17348" s="243" t="s">
        <v>1953</v>
      </c>
      <c r="F17348" s="151"/>
    </row>
    <row r="17349" spans="2:6" s="116" customFormat="1" ht="15.75" customHeight="1">
      <c r="B17349" s="121" t="s">
        <v>2322</v>
      </c>
      <c r="C17349" s="118" t="s">
        <v>40</v>
      </c>
      <c r="D17349" s="119" t="s">
        <v>1236</v>
      </c>
      <c r="E17349" s="243" t="s">
        <v>1953</v>
      </c>
      <c r="F17349" s="151"/>
    </row>
    <row r="17350" spans="2:6" s="116" customFormat="1" ht="15.75" customHeight="1">
      <c r="B17350" s="121" t="s">
        <v>2322</v>
      </c>
      <c r="C17350" s="118" t="s">
        <v>155</v>
      </c>
      <c r="D17350" s="119" t="s">
        <v>156</v>
      </c>
      <c r="E17350" s="243" t="s">
        <v>1953</v>
      </c>
      <c r="F17350" s="151"/>
    </row>
    <row r="17351" spans="2:6" s="116" customFormat="1" ht="15.75" customHeight="1">
      <c r="B17351" s="121" t="s">
        <v>2323</v>
      </c>
      <c r="C17351" s="118" t="s">
        <v>28</v>
      </c>
      <c r="D17351" s="119" t="s">
        <v>173</v>
      </c>
      <c r="E17351" s="243" t="s">
        <v>1971</v>
      </c>
      <c r="F17351" s="151"/>
    </row>
    <row r="17352" spans="2:6" s="116" customFormat="1" ht="15.75" customHeight="1">
      <c r="B17352" s="121" t="s">
        <v>2323</v>
      </c>
      <c r="C17352" s="118" t="s">
        <v>184</v>
      </c>
      <c r="D17352" s="119" t="s">
        <v>2546</v>
      </c>
      <c r="E17352" s="243" t="s">
        <v>1971</v>
      </c>
      <c r="F17352" s="151"/>
    </row>
    <row r="17353" spans="2:6" s="116" customFormat="1" ht="15.75" customHeight="1">
      <c r="B17353" s="121" t="s">
        <v>2323</v>
      </c>
      <c r="C17353" s="118" t="s">
        <v>40</v>
      </c>
      <c r="D17353" s="119" t="s">
        <v>180</v>
      </c>
      <c r="E17353" s="243" t="s">
        <v>1971</v>
      </c>
      <c r="F17353" s="151"/>
    </row>
    <row r="17354" spans="2:6" s="116" customFormat="1" ht="15.75" customHeight="1">
      <c r="B17354" s="121" t="s">
        <v>2323</v>
      </c>
      <c r="C17354" s="118" t="s">
        <v>28</v>
      </c>
      <c r="D17354" s="119" t="s">
        <v>1118</v>
      </c>
      <c r="E17354" s="243" t="s">
        <v>1971</v>
      </c>
      <c r="F17354" s="151"/>
    </row>
    <row r="17355" spans="2:6" s="116" customFormat="1" ht="15.75" customHeight="1">
      <c r="B17355" s="121" t="s">
        <v>2323</v>
      </c>
      <c r="C17355" s="118" t="s">
        <v>40</v>
      </c>
      <c r="D17355" s="119" t="s">
        <v>180</v>
      </c>
      <c r="E17355" s="243" t="s">
        <v>1971</v>
      </c>
      <c r="F17355" s="151"/>
    </row>
    <row r="17356" spans="2:6" s="116" customFormat="1" ht="15.75" customHeight="1">
      <c r="B17356" s="121" t="s">
        <v>2323</v>
      </c>
      <c r="C17356" s="118" t="s">
        <v>40</v>
      </c>
      <c r="D17356" s="119" t="s">
        <v>180</v>
      </c>
      <c r="E17356" s="243" t="s">
        <v>1971</v>
      </c>
      <c r="F17356" s="151"/>
    </row>
    <row r="17357" spans="2:6" s="116" customFormat="1" ht="15.75" customHeight="1">
      <c r="B17357" s="121" t="s">
        <v>2323</v>
      </c>
      <c r="C17357" s="118" t="s">
        <v>322</v>
      </c>
      <c r="D17357" s="119" t="s">
        <v>2001</v>
      </c>
      <c r="E17357" s="243" t="s">
        <v>1971</v>
      </c>
      <c r="F17357" s="151"/>
    </row>
    <row r="17358" spans="2:6" s="116" customFormat="1" ht="15.75" customHeight="1">
      <c r="B17358" s="121" t="s">
        <v>2323</v>
      </c>
      <c r="C17358" s="118" t="s">
        <v>40</v>
      </c>
      <c r="D17358" s="119" t="s">
        <v>2057</v>
      </c>
      <c r="E17358" s="243" t="s">
        <v>1971</v>
      </c>
      <c r="F17358" s="151"/>
    </row>
    <row r="17359" spans="2:6" s="116" customFormat="1" ht="15.75" customHeight="1">
      <c r="B17359" s="121" t="s">
        <v>2323</v>
      </c>
      <c r="C17359" s="118" t="s">
        <v>2</v>
      </c>
      <c r="D17359" s="119" t="s">
        <v>105</v>
      </c>
      <c r="E17359" s="243" t="s">
        <v>1971</v>
      </c>
      <c r="F17359" s="151"/>
    </row>
    <row r="17360" spans="2:6" s="116" customFormat="1" ht="15.75" customHeight="1">
      <c r="B17360" s="121" t="s">
        <v>2323</v>
      </c>
      <c r="C17360" s="118" t="s">
        <v>184</v>
      </c>
      <c r="D17360" s="119" t="s">
        <v>2579</v>
      </c>
      <c r="E17360" s="243" t="s">
        <v>1971</v>
      </c>
      <c r="F17360" s="151"/>
    </row>
    <row r="17361" spans="2:6" s="116" customFormat="1" ht="15.75" customHeight="1">
      <c r="B17361" s="121" t="s">
        <v>2323</v>
      </c>
      <c r="C17361" s="118" t="s">
        <v>28</v>
      </c>
      <c r="D17361" s="119" t="s">
        <v>126</v>
      </c>
      <c r="E17361" s="243" t="s">
        <v>1971</v>
      </c>
      <c r="F17361" s="151"/>
    </row>
    <row r="17362" spans="2:6" s="116" customFormat="1" ht="15.75" customHeight="1">
      <c r="B17362" s="121" t="s">
        <v>2323</v>
      </c>
      <c r="C17362" s="118" t="s">
        <v>40</v>
      </c>
      <c r="D17362" s="119" t="s">
        <v>180</v>
      </c>
      <c r="E17362" s="243" t="s">
        <v>1971</v>
      </c>
      <c r="F17362" s="151"/>
    </row>
    <row r="17363" spans="2:6" s="116" customFormat="1" ht="15.75" customHeight="1">
      <c r="B17363" s="121" t="s">
        <v>2323</v>
      </c>
      <c r="C17363" s="118" t="s">
        <v>40</v>
      </c>
      <c r="D17363" s="119" t="s">
        <v>180</v>
      </c>
      <c r="E17363" s="243" t="s">
        <v>1971</v>
      </c>
      <c r="F17363" s="151"/>
    </row>
    <row r="17364" spans="2:6" s="116" customFormat="1" ht="15.75" customHeight="1">
      <c r="B17364" s="121" t="s">
        <v>2323</v>
      </c>
      <c r="C17364" s="118" t="s">
        <v>2</v>
      </c>
      <c r="D17364" s="119" t="s">
        <v>2277</v>
      </c>
      <c r="E17364" s="243" t="s">
        <v>1971</v>
      </c>
      <c r="F17364" s="151"/>
    </row>
    <row r="17365" spans="2:6" s="116" customFormat="1" ht="15.75" customHeight="1">
      <c r="B17365" s="121" t="s">
        <v>2323</v>
      </c>
      <c r="C17365" s="118" t="s">
        <v>40</v>
      </c>
      <c r="D17365" s="119" t="s">
        <v>1236</v>
      </c>
      <c r="E17365" s="243" t="s">
        <v>1953</v>
      </c>
      <c r="F17365" s="151"/>
    </row>
    <row r="17366" spans="2:6" s="116" customFormat="1" ht="15.75" customHeight="1">
      <c r="B17366" s="121" t="s">
        <v>2323</v>
      </c>
      <c r="C17366" s="118" t="s">
        <v>392</v>
      </c>
      <c r="D17366" s="119" t="s">
        <v>2075</v>
      </c>
      <c r="E17366" s="243" t="s">
        <v>1953</v>
      </c>
      <c r="F17366" s="151"/>
    </row>
    <row r="17367" spans="2:6" s="116" customFormat="1" ht="15.75" customHeight="1">
      <c r="B17367" s="121" t="s">
        <v>2323</v>
      </c>
      <c r="C17367" s="118" t="s">
        <v>28</v>
      </c>
      <c r="D17367" s="119" t="s">
        <v>107</v>
      </c>
      <c r="E17367" s="243" t="s">
        <v>1953</v>
      </c>
      <c r="F17367" s="151"/>
    </row>
    <row r="17368" spans="2:6" s="116" customFormat="1" ht="15.75" customHeight="1">
      <c r="B17368" s="121" t="s">
        <v>2323</v>
      </c>
      <c r="C17368" s="118" t="s">
        <v>28</v>
      </c>
      <c r="D17368" s="119" t="s">
        <v>107</v>
      </c>
      <c r="E17368" s="243" t="s">
        <v>1953</v>
      </c>
      <c r="F17368" s="151"/>
    </row>
    <row r="17369" spans="2:6" s="116" customFormat="1" ht="15.75" customHeight="1">
      <c r="B17369" s="121" t="s">
        <v>2323</v>
      </c>
      <c r="C17369" s="118" t="s">
        <v>28</v>
      </c>
      <c r="D17369" s="119" t="s">
        <v>107</v>
      </c>
      <c r="E17369" s="243" t="s">
        <v>1953</v>
      </c>
      <c r="F17369" s="151"/>
    </row>
    <row r="17370" spans="2:6" s="116" customFormat="1" ht="15.75" customHeight="1">
      <c r="B17370" s="121" t="s">
        <v>2323</v>
      </c>
      <c r="C17370" s="118" t="s">
        <v>28</v>
      </c>
      <c r="D17370" s="119" t="s">
        <v>850</v>
      </c>
      <c r="E17370" s="243" t="s">
        <v>1953</v>
      </c>
      <c r="F17370" s="151"/>
    </row>
    <row r="17371" spans="2:6" s="116" customFormat="1" ht="15.75" customHeight="1">
      <c r="B17371" s="121" t="s">
        <v>2323</v>
      </c>
      <c r="C17371" s="118" t="s">
        <v>2</v>
      </c>
      <c r="D17371" s="119" t="s">
        <v>182</v>
      </c>
      <c r="E17371" s="243" t="s">
        <v>1953</v>
      </c>
      <c r="F17371" s="151"/>
    </row>
    <row r="17372" spans="2:6" s="116" customFormat="1" ht="15.75" customHeight="1">
      <c r="B17372" s="121" t="s">
        <v>2323</v>
      </c>
      <c r="C17372" s="118" t="s">
        <v>2</v>
      </c>
      <c r="D17372" s="119" t="s">
        <v>182</v>
      </c>
      <c r="E17372" s="243" t="s">
        <v>1953</v>
      </c>
      <c r="F17372" s="151"/>
    </row>
    <row r="17373" spans="2:6" s="116" customFormat="1" ht="15.75" customHeight="1">
      <c r="B17373" s="121" t="s">
        <v>2323</v>
      </c>
      <c r="C17373" s="118" t="s">
        <v>184</v>
      </c>
      <c r="D17373" s="119" t="s">
        <v>184</v>
      </c>
      <c r="E17373" s="243" t="s">
        <v>1953</v>
      </c>
      <c r="F17373" s="151"/>
    </row>
    <row r="17374" spans="2:6" s="116" customFormat="1" ht="15.75" customHeight="1">
      <c r="B17374" s="121" t="s">
        <v>2323</v>
      </c>
      <c r="C17374" s="118" t="s">
        <v>184</v>
      </c>
      <c r="D17374" s="119" t="s">
        <v>184</v>
      </c>
      <c r="E17374" s="243" t="s">
        <v>1953</v>
      </c>
      <c r="F17374" s="151"/>
    </row>
    <row r="17375" spans="2:6" s="116" customFormat="1" ht="15.75" customHeight="1">
      <c r="B17375" s="121" t="s">
        <v>2323</v>
      </c>
      <c r="C17375" s="118" t="s">
        <v>2</v>
      </c>
      <c r="D17375" s="119" t="s">
        <v>182</v>
      </c>
      <c r="E17375" s="243" t="s">
        <v>1953</v>
      </c>
      <c r="F17375" s="151"/>
    </row>
    <row r="17376" spans="2:6" s="116" customFormat="1" ht="15.75" customHeight="1">
      <c r="B17376" s="121" t="s">
        <v>2323</v>
      </c>
      <c r="C17376" s="118" t="s">
        <v>40</v>
      </c>
      <c r="D17376" s="119" t="s">
        <v>43</v>
      </c>
      <c r="E17376" s="243" t="s">
        <v>1953</v>
      </c>
      <c r="F17376" s="151"/>
    </row>
    <row r="17377" spans="2:6" s="116" customFormat="1" ht="15.75" customHeight="1">
      <c r="B17377" s="121" t="s">
        <v>2323</v>
      </c>
      <c r="C17377" s="118" t="s">
        <v>40</v>
      </c>
      <c r="D17377" s="119" t="s">
        <v>43</v>
      </c>
      <c r="E17377" s="243" t="s">
        <v>1953</v>
      </c>
      <c r="F17377" s="151"/>
    </row>
    <row r="17378" spans="2:6" s="116" customFormat="1" ht="15.75" customHeight="1">
      <c r="B17378" s="121" t="s">
        <v>2323</v>
      </c>
      <c r="C17378" s="118" t="s">
        <v>40</v>
      </c>
      <c r="D17378" s="119" t="s">
        <v>1236</v>
      </c>
      <c r="E17378" s="243" t="s">
        <v>1953</v>
      </c>
      <c r="F17378" s="151"/>
    </row>
    <row r="17379" spans="2:6" s="116" customFormat="1" ht="15.75" customHeight="1">
      <c r="B17379" s="121" t="s">
        <v>2323</v>
      </c>
      <c r="C17379" s="118" t="s">
        <v>40</v>
      </c>
      <c r="D17379" s="119" t="s">
        <v>1236</v>
      </c>
      <c r="E17379" s="243" t="s">
        <v>1953</v>
      </c>
      <c r="F17379" s="151"/>
    </row>
    <row r="17380" spans="2:6" s="116" customFormat="1" ht="15.75" customHeight="1">
      <c r="B17380" s="121" t="s">
        <v>2324</v>
      </c>
      <c r="C17380" s="118" t="s">
        <v>2</v>
      </c>
      <c r="D17380" s="119" t="s">
        <v>182</v>
      </c>
      <c r="E17380" s="243" t="s">
        <v>1768</v>
      </c>
      <c r="F17380" s="151"/>
    </row>
    <row r="17381" spans="2:6" s="116" customFormat="1" ht="15.75" customHeight="1">
      <c r="B17381" s="121" t="s">
        <v>2324</v>
      </c>
      <c r="C17381" s="118" t="s">
        <v>40</v>
      </c>
      <c r="D17381" s="119" t="s">
        <v>180</v>
      </c>
      <c r="E17381" s="243" t="s">
        <v>1768</v>
      </c>
      <c r="F17381" s="151"/>
    </row>
    <row r="17382" spans="2:6" s="116" customFormat="1" ht="15.75" customHeight="1">
      <c r="B17382" s="121" t="s">
        <v>2324</v>
      </c>
      <c r="C17382" s="118" t="s">
        <v>40</v>
      </c>
      <c r="D17382" s="119" t="s">
        <v>180</v>
      </c>
      <c r="E17382" s="243" t="s">
        <v>1768</v>
      </c>
      <c r="F17382" s="151"/>
    </row>
    <row r="17383" spans="2:6" s="116" customFormat="1" ht="15.75" customHeight="1">
      <c r="B17383" s="121" t="s">
        <v>2324</v>
      </c>
      <c r="C17383" s="118" t="s">
        <v>2</v>
      </c>
      <c r="D17383" s="119" t="s">
        <v>182</v>
      </c>
      <c r="E17383" s="243" t="s">
        <v>1768</v>
      </c>
      <c r="F17383" s="151"/>
    </row>
    <row r="17384" spans="2:6" s="116" customFormat="1" ht="15.75" customHeight="1">
      <c r="B17384" s="121" t="s">
        <v>2324</v>
      </c>
      <c r="C17384" s="118" t="s">
        <v>28</v>
      </c>
      <c r="D17384" s="119" t="s">
        <v>114</v>
      </c>
      <c r="E17384" s="243" t="s">
        <v>1986</v>
      </c>
      <c r="F17384" s="151"/>
    </row>
    <row r="17385" spans="2:6" s="116" customFormat="1" ht="15.75" customHeight="1">
      <c r="B17385" s="121" t="s">
        <v>2324</v>
      </c>
      <c r="C17385" s="118" t="s">
        <v>155</v>
      </c>
      <c r="D17385" s="119" t="s">
        <v>156</v>
      </c>
      <c r="E17385" s="243" t="s">
        <v>1986</v>
      </c>
      <c r="F17385" s="151"/>
    </row>
    <row r="17386" spans="2:6" s="116" customFormat="1" ht="15.75" customHeight="1">
      <c r="B17386" s="121" t="s">
        <v>2324</v>
      </c>
      <c r="C17386" s="118" t="s">
        <v>40</v>
      </c>
      <c r="D17386" s="119" t="s">
        <v>177</v>
      </c>
      <c r="E17386" s="243" t="s">
        <v>1986</v>
      </c>
      <c r="F17386" s="151"/>
    </row>
    <row r="17387" spans="2:6" s="116" customFormat="1" ht="15.75" customHeight="1">
      <c r="B17387" s="121" t="s">
        <v>2324</v>
      </c>
      <c r="C17387" s="118" t="s">
        <v>40</v>
      </c>
      <c r="D17387" s="119" t="s">
        <v>945</v>
      </c>
      <c r="E17387" s="243" t="s">
        <v>1986</v>
      </c>
      <c r="F17387" s="151"/>
    </row>
    <row r="17388" spans="2:6" s="116" customFormat="1" ht="15.75" customHeight="1">
      <c r="B17388" s="121" t="s">
        <v>2324</v>
      </c>
      <c r="C17388" s="118" t="s">
        <v>40</v>
      </c>
      <c r="D17388" s="119" t="s">
        <v>1236</v>
      </c>
      <c r="E17388" s="243" t="s">
        <v>1986</v>
      </c>
      <c r="F17388" s="151"/>
    </row>
    <row r="17389" spans="2:6" s="116" customFormat="1" ht="15.75" customHeight="1">
      <c r="B17389" s="276" t="s">
        <v>2327</v>
      </c>
      <c r="C17389" s="118" t="s">
        <v>40</v>
      </c>
      <c r="D17389" s="119" t="s">
        <v>180</v>
      </c>
      <c r="E17389" s="243" t="s">
        <v>1600</v>
      </c>
      <c r="F17389" s="151"/>
    </row>
    <row r="17390" spans="2:6" s="116" customFormat="1" ht="15.75" customHeight="1">
      <c r="B17390" s="276" t="s">
        <v>2327</v>
      </c>
      <c r="C17390" s="118" t="s">
        <v>392</v>
      </c>
      <c r="D17390" s="119" t="s">
        <v>2035</v>
      </c>
      <c r="E17390" s="243" t="s">
        <v>1953</v>
      </c>
      <c r="F17390" s="151"/>
    </row>
    <row r="17391" spans="2:6" s="116" customFormat="1" ht="15.75" customHeight="1">
      <c r="B17391" s="276" t="s">
        <v>2327</v>
      </c>
      <c r="C17391" s="118" t="s">
        <v>322</v>
      </c>
      <c r="D17391" s="119" t="s">
        <v>1796</v>
      </c>
      <c r="E17391" s="243" t="s">
        <v>1953</v>
      </c>
      <c r="F17391" s="151"/>
    </row>
    <row r="17392" spans="2:6" s="116" customFormat="1" ht="15.75" customHeight="1">
      <c r="B17392" s="276" t="s">
        <v>2327</v>
      </c>
      <c r="C17392" s="118" t="s">
        <v>2</v>
      </c>
      <c r="D17392" s="119" t="s">
        <v>182</v>
      </c>
      <c r="E17392" s="243" t="s">
        <v>1953</v>
      </c>
      <c r="F17392" s="151"/>
    </row>
    <row r="17393" spans="2:6" s="116" customFormat="1" ht="15.75" customHeight="1">
      <c r="B17393" s="276" t="s">
        <v>2327</v>
      </c>
      <c r="C17393" s="118" t="s">
        <v>2</v>
      </c>
      <c r="D17393" s="119" t="s">
        <v>182</v>
      </c>
      <c r="E17393" s="243" t="s">
        <v>1953</v>
      </c>
      <c r="F17393" s="151"/>
    </row>
    <row r="17394" spans="2:6" s="116" customFormat="1" ht="15.75" customHeight="1">
      <c r="B17394" s="276" t="s">
        <v>2327</v>
      </c>
      <c r="C17394" s="118" t="s">
        <v>2</v>
      </c>
      <c r="D17394" s="119" t="s">
        <v>182</v>
      </c>
      <c r="E17394" s="243" t="s">
        <v>1953</v>
      </c>
      <c r="F17394" s="151"/>
    </row>
    <row r="17395" spans="2:6" s="116" customFormat="1" ht="15.75" customHeight="1">
      <c r="B17395" s="276" t="s">
        <v>2327</v>
      </c>
      <c r="C17395" s="118" t="s">
        <v>2</v>
      </c>
      <c r="D17395" s="119" t="s">
        <v>182</v>
      </c>
      <c r="E17395" s="243" t="s">
        <v>1953</v>
      </c>
      <c r="F17395" s="151"/>
    </row>
    <row r="17396" spans="2:6" s="116" customFormat="1" ht="15.75" customHeight="1">
      <c r="B17396" s="276" t="s">
        <v>2327</v>
      </c>
      <c r="C17396" s="118" t="s">
        <v>184</v>
      </c>
      <c r="D17396" s="119" t="s">
        <v>184</v>
      </c>
      <c r="E17396" s="243" t="s">
        <v>1953</v>
      </c>
      <c r="F17396" s="151"/>
    </row>
    <row r="17397" spans="2:6" s="116" customFormat="1" ht="15.75" customHeight="1">
      <c r="B17397" s="276" t="s">
        <v>2327</v>
      </c>
      <c r="C17397" s="118" t="s">
        <v>155</v>
      </c>
      <c r="D17397" s="119" t="s">
        <v>156</v>
      </c>
      <c r="E17397" s="243" t="s">
        <v>1953</v>
      </c>
      <c r="F17397" s="151"/>
    </row>
    <row r="17398" spans="2:6" s="116" customFormat="1" ht="15.75" customHeight="1">
      <c r="B17398" s="276" t="s">
        <v>2327</v>
      </c>
      <c r="C17398" s="118" t="s">
        <v>40</v>
      </c>
      <c r="D17398" s="119" t="s">
        <v>1236</v>
      </c>
      <c r="E17398" s="243" t="s">
        <v>1953</v>
      </c>
      <c r="F17398" s="151"/>
    </row>
    <row r="17399" spans="2:6" s="116" customFormat="1" ht="15.75" customHeight="1">
      <c r="B17399" s="276" t="s">
        <v>2327</v>
      </c>
      <c r="C17399" s="118" t="s">
        <v>2</v>
      </c>
      <c r="D17399" s="119" t="s">
        <v>182</v>
      </c>
      <c r="E17399" s="243" t="s">
        <v>1953</v>
      </c>
      <c r="F17399" s="151"/>
    </row>
    <row r="17400" spans="2:6" s="116" customFormat="1" ht="15.75" customHeight="1">
      <c r="B17400" s="276" t="s">
        <v>2327</v>
      </c>
      <c r="C17400" s="118" t="s">
        <v>1306</v>
      </c>
      <c r="D17400" s="119" t="s">
        <v>1390</v>
      </c>
      <c r="E17400" s="243" t="s">
        <v>1953</v>
      </c>
      <c r="F17400" s="151"/>
    </row>
    <row r="17401" spans="2:6" s="116" customFormat="1" ht="15.75" customHeight="1">
      <c r="B17401" s="276" t="s">
        <v>2327</v>
      </c>
      <c r="C17401" s="118" t="s">
        <v>28</v>
      </c>
      <c r="D17401" s="119" t="s">
        <v>107</v>
      </c>
      <c r="E17401" s="243" t="s">
        <v>1953</v>
      </c>
      <c r="F17401" s="151"/>
    </row>
    <row r="17402" spans="2:6" s="116" customFormat="1" ht="15.75" customHeight="1">
      <c r="B17402" s="276" t="s">
        <v>2327</v>
      </c>
      <c r="C17402" s="118" t="s">
        <v>28</v>
      </c>
      <c r="D17402" s="119" t="s">
        <v>107</v>
      </c>
      <c r="E17402" s="243" t="s">
        <v>1953</v>
      </c>
      <c r="F17402" s="151"/>
    </row>
    <row r="17403" spans="2:6" s="116" customFormat="1" ht="15.75" customHeight="1">
      <c r="B17403" s="276" t="s">
        <v>2327</v>
      </c>
      <c r="C17403" s="118" t="s">
        <v>184</v>
      </c>
      <c r="D17403" s="119" t="s">
        <v>2545</v>
      </c>
      <c r="E17403" s="243" t="s">
        <v>1953</v>
      </c>
      <c r="F17403" s="151"/>
    </row>
    <row r="17404" spans="2:6" s="116" customFormat="1" ht="15.75" customHeight="1">
      <c r="B17404" s="276" t="s">
        <v>2327</v>
      </c>
      <c r="C17404" s="118" t="s">
        <v>40</v>
      </c>
      <c r="D17404" s="119" t="s">
        <v>43</v>
      </c>
      <c r="E17404" s="243" t="s">
        <v>1953</v>
      </c>
      <c r="F17404" s="151"/>
    </row>
    <row r="17405" spans="2:6" s="116" customFormat="1" ht="15.75" customHeight="1">
      <c r="B17405" s="276" t="s">
        <v>2327</v>
      </c>
      <c r="C17405" s="118" t="s">
        <v>40</v>
      </c>
      <c r="D17405" s="119" t="s">
        <v>43</v>
      </c>
      <c r="E17405" s="243" t="s">
        <v>1953</v>
      </c>
      <c r="F17405" s="151"/>
    </row>
    <row r="17406" spans="2:6" s="116" customFormat="1" ht="15.75" customHeight="1">
      <c r="B17406" s="276" t="s">
        <v>2327</v>
      </c>
      <c r="C17406" s="118" t="s">
        <v>322</v>
      </c>
      <c r="D17406" s="119" t="s">
        <v>1796</v>
      </c>
      <c r="E17406" s="243" t="s">
        <v>1953</v>
      </c>
      <c r="F17406" s="151"/>
    </row>
    <row r="17407" spans="2:6" s="116" customFormat="1" ht="15.75" customHeight="1">
      <c r="B17407" s="276" t="s">
        <v>2327</v>
      </c>
      <c r="C17407" s="118" t="s">
        <v>322</v>
      </c>
      <c r="D17407" s="119" t="s">
        <v>1796</v>
      </c>
      <c r="E17407" s="243" t="s">
        <v>1953</v>
      </c>
      <c r="F17407" s="151"/>
    </row>
    <row r="17408" spans="2:6" s="116" customFormat="1" ht="15.75" customHeight="1">
      <c r="B17408" s="276" t="s">
        <v>2327</v>
      </c>
      <c r="C17408" s="118" t="s">
        <v>322</v>
      </c>
      <c r="D17408" s="119" t="s">
        <v>1796</v>
      </c>
      <c r="E17408" s="243" t="s">
        <v>1953</v>
      </c>
      <c r="F17408" s="151"/>
    </row>
    <row r="17409" spans="2:6" s="116" customFormat="1" ht="15.75" customHeight="1">
      <c r="B17409" s="276" t="s">
        <v>2327</v>
      </c>
      <c r="C17409" s="118" t="s">
        <v>40</v>
      </c>
      <c r="D17409" s="119" t="s">
        <v>43</v>
      </c>
      <c r="E17409" s="243" t="s">
        <v>1953</v>
      </c>
      <c r="F17409" s="151"/>
    </row>
    <row r="17410" spans="2:6" s="116" customFormat="1" ht="15.75" customHeight="1">
      <c r="B17410" s="276" t="s">
        <v>2327</v>
      </c>
      <c r="C17410" s="118" t="s">
        <v>40</v>
      </c>
      <c r="D17410" s="119" t="s">
        <v>180</v>
      </c>
      <c r="E17410" s="243" t="s">
        <v>1953</v>
      </c>
      <c r="F17410" s="151"/>
    </row>
    <row r="17411" spans="2:6" s="116" customFormat="1" ht="15.75" customHeight="1">
      <c r="B17411" s="276" t="s">
        <v>2327</v>
      </c>
      <c r="C17411" s="118" t="s">
        <v>2</v>
      </c>
      <c r="D17411" s="119" t="s">
        <v>182</v>
      </c>
      <c r="E17411" s="243" t="s">
        <v>1966</v>
      </c>
      <c r="F17411" s="151"/>
    </row>
    <row r="17412" spans="2:6" s="116" customFormat="1" ht="15.75" customHeight="1">
      <c r="B17412" s="276" t="s">
        <v>2327</v>
      </c>
      <c r="C17412" s="118" t="s">
        <v>40</v>
      </c>
      <c r="D17412" s="119" t="s">
        <v>180</v>
      </c>
      <c r="E17412" s="243" t="s">
        <v>1966</v>
      </c>
      <c r="F17412" s="151"/>
    </row>
    <row r="17413" spans="2:6" s="116" customFormat="1" ht="15.75" customHeight="1">
      <c r="B17413" s="276" t="s">
        <v>2327</v>
      </c>
      <c r="C17413" s="118" t="s">
        <v>40</v>
      </c>
      <c r="D17413" s="119" t="s">
        <v>2057</v>
      </c>
      <c r="E17413" s="243" t="s">
        <v>1966</v>
      </c>
      <c r="F17413" s="151"/>
    </row>
    <row r="17414" spans="2:6" s="116" customFormat="1" ht="15.75" customHeight="1">
      <c r="B17414" s="276" t="s">
        <v>2327</v>
      </c>
      <c r="C17414" s="118" t="s">
        <v>2</v>
      </c>
      <c r="D17414" s="119" t="s">
        <v>105</v>
      </c>
      <c r="E17414" s="243" t="s">
        <v>1966</v>
      </c>
      <c r="F17414" s="151"/>
    </row>
    <row r="17415" spans="2:6" s="116" customFormat="1" ht="15.75" customHeight="1">
      <c r="B17415" s="276" t="s">
        <v>2327</v>
      </c>
      <c r="C17415" s="118" t="s">
        <v>2</v>
      </c>
      <c r="D17415" s="119" t="s">
        <v>2112</v>
      </c>
      <c r="E17415" s="243" t="s">
        <v>1966</v>
      </c>
      <c r="F17415" s="151"/>
    </row>
    <row r="17416" spans="2:6" s="116" customFormat="1" ht="15.75" customHeight="1">
      <c r="B17416" s="276" t="s">
        <v>2327</v>
      </c>
      <c r="C17416" s="118" t="s">
        <v>40</v>
      </c>
      <c r="D17416" s="119" t="s">
        <v>180</v>
      </c>
      <c r="E17416" s="243" t="s">
        <v>1966</v>
      </c>
      <c r="F17416" s="151"/>
    </row>
    <row r="17417" spans="2:6" s="116" customFormat="1" ht="15.75" customHeight="1">
      <c r="B17417" s="276" t="s">
        <v>2327</v>
      </c>
      <c r="C17417" s="118" t="s">
        <v>155</v>
      </c>
      <c r="D17417" s="119" t="s">
        <v>156</v>
      </c>
      <c r="E17417" s="243" t="s">
        <v>1966</v>
      </c>
      <c r="F17417" s="151"/>
    </row>
    <row r="17418" spans="2:6" s="116" customFormat="1" ht="15.75" customHeight="1">
      <c r="B17418" s="276" t="s">
        <v>2327</v>
      </c>
      <c r="C17418" s="118" t="s">
        <v>66</v>
      </c>
      <c r="D17418" s="119" t="s">
        <v>1791</v>
      </c>
      <c r="E17418" s="243" t="s">
        <v>1966</v>
      </c>
      <c r="F17418" s="151"/>
    </row>
    <row r="17419" spans="2:6" s="116" customFormat="1" ht="15.75" customHeight="1">
      <c r="B17419" s="276" t="s">
        <v>2327</v>
      </c>
      <c r="C17419" s="118" t="s">
        <v>40</v>
      </c>
      <c r="D17419" s="119" t="s">
        <v>43</v>
      </c>
      <c r="E17419" s="243" t="s">
        <v>1966</v>
      </c>
      <c r="F17419" s="151"/>
    </row>
    <row r="17420" spans="2:6" s="116" customFormat="1" ht="15.75" customHeight="1">
      <c r="B17420" s="276" t="s">
        <v>2327</v>
      </c>
      <c r="C17420" s="118" t="s">
        <v>2</v>
      </c>
      <c r="D17420" s="119" t="s">
        <v>182</v>
      </c>
      <c r="E17420" s="243" t="s">
        <v>1966</v>
      </c>
      <c r="F17420" s="151"/>
    </row>
    <row r="17421" spans="2:6" s="116" customFormat="1" ht="15.75" customHeight="1">
      <c r="B17421" s="276" t="s">
        <v>2327</v>
      </c>
      <c r="C17421" s="118" t="s">
        <v>956</v>
      </c>
      <c r="D17421" s="119" t="s">
        <v>1821</v>
      </c>
      <c r="E17421" s="243" t="s">
        <v>1966</v>
      </c>
      <c r="F17421" s="151"/>
    </row>
    <row r="17422" spans="2:6" s="116" customFormat="1" ht="15.75" customHeight="1">
      <c r="B17422" s="276" t="s">
        <v>2327</v>
      </c>
      <c r="C17422" s="118" t="s">
        <v>2026</v>
      </c>
      <c r="D17422" s="119" t="s">
        <v>2027</v>
      </c>
      <c r="E17422" s="243" t="s">
        <v>1966</v>
      </c>
      <c r="F17422" s="151"/>
    </row>
    <row r="17423" spans="2:6" s="116" customFormat="1" ht="15.75" customHeight="1">
      <c r="B17423" s="276" t="s">
        <v>2327</v>
      </c>
      <c r="C17423" s="118" t="s">
        <v>956</v>
      </c>
      <c r="D17423" s="119" t="s">
        <v>1821</v>
      </c>
      <c r="E17423" s="243" t="s">
        <v>1966</v>
      </c>
      <c r="F17423" s="151"/>
    </row>
    <row r="17424" spans="2:6" s="116" customFormat="1" ht="15.75" customHeight="1">
      <c r="B17424" s="276" t="s">
        <v>2327</v>
      </c>
      <c r="C17424" s="118" t="s">
        <v>40</v>
      </c>
      <c r="D17424" s="119" t="s">
        <v>2057</v>
      </c>
      <c r="E17424" s="243" t="s">
        <v>1966</v>
      </c>
      <c r="F17424" s="151"/>
    </row>
    <row r="17425" spans="2:6" s="116" customFormat="1" ht="15.75" customHeight="1">
      <c r="B17425" s="276" t="s">
        <v>2327</v>
      </c>
      <c r="C17425" s="118" t="s">
        <v>3</v>
      </c>
      <c r="D17425" s="119" t="s">
        <v>642</v>
      </c>
      <c r="E17425" s="243" t="s">
        <v>1966</v>
      </c>
      <c r="F17425" s="151"/>
    </row>
    <row r="17426" spans="2:6" s="116" customFormat="1" ht="15.75" customHeight="1">
      <c r="B17426" s="276" t="s">
        <v>2327</v>
      </c>
      <c r="C17426" s="118" t="s">
        <v>2</v>
      </c>
      <c r="D17426" s="119" t="s">
        <v>182</v>
      </c>
      <c r="E17426" s="243" t="s">
        <v>1966</v>
      </c>
      <c r="F17426" s="151"/>
    </row>
    <row r="17427" spans="2:6" s="116" customFormat="1" ht="15.75" customHeight="1">
      <c r="B17427" s="276" t="s">
        <v>2327</v>
      </c>
      <c r="C17427" s="118" t="s">
        <v>956</v>
      </c>
      <c r="D17427" s="119" t="s">
        <v>182</v>
      </c>
      <c r="E17427" s="243" t="s">
        <v>1966</v>
      </c>
      <c r="F17427" s="151"/>
    </row>
    <row r="17428" spans="2:6" s="116" customFormat="1" ht="15.75" customHeight="1">
      <c r="B17428" s="276" t="s">
        <v>2327</v>
      </c>
      <c r="C17428" s="118" t="s">
        <v>2</v>
      </c>
      <c r="D17428" s="119" t="s">
        <v>105</v>
      </c>
      <c r="E17428" s="243" t="s">
        <v>1966</v>
      </c>
      <c r="F17428" s="151"/>
    </row>
    <row r="17429" spans="2:6" s="116" customFormat="1" ht="15.75" customHeight="1">
      <c r="B17429" s="276" t="s">
        <v>2327</v>
      </c>
      <c r="C17429" s="118" t="s">
        <v>40</v>
      </c>
      <c r="D17429" s="119" t="s">
        <v>43</v>
      </c>
      <c r="E17429" s="243" t="s">
        <v>1966</v>
      </c>
      <c r="F17429" s="151"/>
    </row>
    <row r="17430" spans="2:6" s="116" customFormat="1" ht="15.75" customHeight="1">
      <c r="B17430" s="276" t="s">
        <v>2328</v>
      </c>
      <c r="C17430" s="118" t="s">
        <v>322</v>
      </c>
      <c r="D17430" s="119" t="s">
        <v>2001</v>
      </c>
      <c r="E17430" s="243" t="s">
        <v>1971</v>
      </c>
      <c r="F17430" s="151"/>
    </row>
    <row r="17431" spans="2:6" s="116" customFormat="1" ht="15.75" customHeight="1">
      <c r="B17431" s="276" t="s">
        <v>2328</v>
      </c>
      <c r="C17431" s="118" t="s">
        <v>28</v>
      </c>
      <c r="D17431" s="119" t="s">
        <v>107</v>
      </c>
      <c r="E17431" s="243" t="s">
        <v>1971</v>
      </c>
      <c r="F17431" s="151"/>
    </row>
    <row r="17432" spans="2:6" s="116" customFormat="1" ht="15.75" customHeight="1">
      <c r="B17432" s="276" t="s">
        <v>2328</v>
      </c>
      <c r="C17432" s="118" t="s">
        <v>40</v>
      </c>
      <c r="D17432" s="119" t="s">
        <v>180</v>
      </c>
      <c r="E17432" s="243" t="s">
        <v>1971</v>
      </c>
      <c r="F17432" s="151"/>
    </row>
    <row r="17433" spans="2:6" s="116" customFormat="1" ht="15.75" customHeight="1">
      <c r="B17433" s="276" t="s">
        <v>2328</v>
      </c>
      <c r="C17433" s="118" t="s">
        <v>40</v>
      </c>
      <c r="D17433" s="119" t="s">
        <v>180</v>
      </c>
      <c r="E17433" s="243" t="s">
        <v>1971</v>
      </c>
      <c r="F17433" s="151"/>
    </row>
    <row r="17434" spans="2:6" s="116" customFormat="1" ht="15.75" customHeight="1">
      <c r="B17434" s="276" t="s">
        <v>2328</v>
      </c>
      <c r="C17434" s="118" t="s">
        <v>322</v>
      </c>
      <c r="D17434" s="119" t="s">
        <v>2001</v>
      </c>
      <c r="E17434" s="243" t="s">
        <v>1971</v>
      </c>
      <c r="F17434" s="151"/>
    </row>
    <row r="17435" spans="2:6" s="116" customFormat="1" ht="15.75" customHeight="1">
      <c r="B17435" s="276" t="s">
        <v>2328</v>
      </c>
      <c r="C17435" s="118" t="s">
        <v>28</v>
      </c>
      <c r="D17435" s="119" t="s">
        <v>173</v>
      </c>
      <c r="E17435" s="243" t="s">
        <v>1971</v>
      </c>
      <c r="F17435" s="151"/>
    </row>
    <row r="17436" spans="2:6" s="116" customFormat="1" ht="15.75" customHeight="1">
      <c r="B17436" s="276" t="s">
        <v>2328</v>
      </c>
      <c r="C17436" s="118" t="s">
        <v>40</v>
      </c>
      <c r="D17436" s="119" t="s">
        <v>43</v>
      </c>
      <c r="E17436" s="243" t="s">
        <v>1971</v>
      </c>
      <c r="F17436" s="151"/>
    </row>
    <row r="17437" spans="2:6" s="116" customFormat="1" ht="15.75" customHeight="1">
      <c r="B17437" s="276" t="s">
        <v>2328</v>
      </c>
      <c r="C17437" s="118" t="s">
        <v>66</v>
      </c>
      <c r="D17437" s="119" t="s">
        <v>2329</v>
      </c>
      <c r="E17437" s="243" t="s">
        <v>1971</v>
      </c>
      <c r="F17437" s="151"/>
    </row>
    <row r="17438" spans="2:6" s="116" customFormat="1" ht="15.75" customHeight="1">
      <c r="B17438" s="276" t="s">
        <v>2328</v>
      </c>
      <c r="C17438" s="118" t="s">
        <v>40</v>
      </c>
      <c r="D17438" s="119" t="s">
        <v>180</v>
      </c>
      <c r="E17438" s="243" t="s">
        <v>1971</v>
      </c>
      <c r="F17438" s="151"/>
    </row>
    <row r="17439" spans="2:6" s="116" customFormat="1" ht="15.75" customHeight="1">
      <c r="B17439" s="276" t="s">
        <v>2328</v>
      </c>
      <c r="C17439" s="118" t="s">
        <v>956</v>
      </c>
      <c r="D17439" s="119" t="s">
        <v>2069</v>
      </c>
      <c r="E17439" s="243" t="s">
        <v>1971</v>
      </c>
      <c r="F17439" s="151"/>
    </row>
    <row r="17440" spans="2:6" s="116" customFormat="1" ht="15.75" customHeight="1">
      <c r="B17440" s="276" t="s">
        <v>2328</v>
      </c>
      <c r="C17440" s="118" t="s">
        <v>392</v>
      </c>
      <c r="D17440" s="119" t="s">
        <v>1115</v>
      </c>
      <c r="E17440" s="243" t="s">
        <v>1971</v>
      </c>
      <c r="F17440" s="151"/>
    </row>
    <row r="17441" spans="2:6" s="116" customFormat="1" ht="15.75" customHeight="1">
      <c r="B17441" s="276" t="s">
        <v>2328</v>
      </c>
      <c r="C17441" s="118" t="s">
        <v>392</v>
      </c>
      <c r="D17441" s="119" t="s">
        <v>1115</v>
      </c>
      <c r="E17441" s="243" t="s">
        <v>1971</v>
      </c>
      <c r="F17441" s="151"/>
    </row>
    <row r="17442" spans="2:6" s="116" customFormat="1" ht="15.75" customHeight="1">
      <c r="B17442" s="276" t="s">
        <v>2328</v>
      </c>
      <c r="C17442" s="118" t="s">
        <v>40</v>
      </c>
      <c r="D17442" s="119" t="s">
        <v>2057</v>
      </c>
      <c r="E17442" s="243" t="s">
        <v>1971</v>
      </c>
      <c r="F17442" s="151"/>
    </row>
    <row r="17443" spans="2:6" s="116" customFormat="1" ht="15.75" customHeight="1">
      <c r="B17443" s="276" t="s">
        <v>2328</v>
      </c>
      <c r="C17443" s="118" t="s">
        <v>2</v>
      </c>
      <c r="D17443" s="119" t="s">
        <v>2112</v>
      </c>
      <c r="E17443" s="243" t="s">
        <v>1971</v>
      </c>
      <c r="F17443" s="151"/>
    </row>
    <row r="17444" spans="2:6" s="116" customFormat="1" ht="15.75" customHeight="1">
      <c r="B17444" s="276" t="s">
        <v>2328</v>
      </c>
      <c r="C17444" s="118" t="s">
        <v>956</v>
      </c>
      <c r="D17444" s="119" t="s">
        <v>2069</v>
      </c>
      <c r="E17444" s="243" t="s">
        <v>1971</v>
      </c>
      <c r="F17444" s="151"/>
    </row>
    <row r="17445" spans="2:6" s="116" customFormat="1" ht="15.75" customHeight="1">
      <c r="B17445" s="276" t="s">
        <v>2328</v>
      </c>
      <c r="C17445" s="118" t="s">
        <v>40</v>
      </c>
      <c r="D17445" s="119" t="s">
        <v>43</v>
      </c>
      <c r="E17445" s="243" t="s">
        <v>1971</v>
      </c>
      <c r="F17445" s="151"/>
    </row>
    <row r="17446" spans="2:6" s="116" customFormat="1" ht="15.75" customHeight="1">
      <c r="B17446" s="276" t="s">
        <v>2328</v>
      </c>
      <c r="C17446" s="118" t="s">
        <v>28</v>
      </c>
      <c r="D17446" s="119" t="s">
        <v>126</v>
      </c>
      <c r="E17446" s="243" t="s">
        <v>1971</v>
      </c>
      <c r="F17446" s="151"/>
    </row>
    <row r="17447" spans="2:6" s="116" customFormat="1" ht="15.75" customHeight="1">
      <c r="B17447" s="276" t="s">
        <v>2328</v>
      </c>
      <c r="C17447" s="118" t="s">
        <v>28</v>
      </c>
      <c r="D17447" s="119" t="s">
        <v>126</v>
      </c>
      <c r="E17447" s="243" t="s">
        <v>1971</v>
      </c>
      <c r="F17447" s="151"/>
    </row>
    <row r="17448" spans="2:6" s="116" customFormat="1" ht="15.75" customHeight="1">
      <c r="B17448" s="276" t="s">
        <v>2328</v>
      </c>
      <c r="C17448" s="118" t="s">
        <v>392</v>
      </c>
      <c r="D17448" s="119" t="s">
        <v>1115</v>
      </c>
      <c r="E17448" s="243" t="s">
        <v>1600</v>
      </c>
      <c r="F17448" s="151"/>
    </row>
    <row r="17449" spans="2:6" s="116" customFormat="1" ht="15.75" customHeight="1">
      <c r="B17449" s="276" t="s">
        <v>2328</v>
      </c>
      <c r="C17449" s="118" t="s">
        <v>184</v>
      </c>
      <c r="D17449" s="119" t="s">
        <v>2546</v>
      </c>
      <c r="E17449" s="243" t="s">
        <v>1953</v>
      </c>
      <c r="F17449" s="151"/>
    </row>
    <row r="17450" spans="2:6" s="116" customFormat="1" ht="15.75" customHeight="1">
      <c r="B17450" s="276" t="s">
        <v>2328</v>
      </c>
      <c r="C17450" s="118" t="s">
        <v>40</v>
      </c>
      <c r="D17450" s="119" t="s">
        <v>177</v>
      </c>
      <c r="E17450" s="243" t="s">
        <v>1953</v>
      </c>
      <c r="F17450" s="151"/>
    </row>
    <row r="17451" spans="2:6" s="116" customFormat="1" ht="15.75" customHeight="1">
      <c r="B17451" s="276" t="s">
        <v>2328</v>
      </c>
      <c r="C17451" s="118" t="s">
        <v>40</v>
      </c>
      <c r="D17451" s="119" t="s">
        <v>177</v>
      </c>
      <c r="E17451" s="243" t="s">
        <v>1953</v>
      </c>
      <c r="F17451" s="151"/>
    </row>
    <row r="17452" spans="2:6" s="116" customFormat="1" ht="15.75" customHeight="1">
      <c r="B17452" s="276" t="s">
        <v>2328</v>
      </c>
      <c r="C17452" s="118" t="s">
        <v>2</v>
      </c>
      <c r="D17452" s="119" t="s">
        <v>182</v>
      </c>
      <c r="E17452" s="243" t="s">
        <v>1953</v>
      </c>
      <c r="F17452" s="151"/>
    </row>
    <row r="17453" spans="2:6" s="116" customFormat="1" ht="15.75" customHeight="1">
      <c r="B17453" s="276" t="s">
        <v>2328</v>
      </c>
      <c r="C17453" s="118" t="s">
        <v>28</v>
      </c>
      <c r="D17453" s="119" t="s">
        <v>107</v>
      </c>
      <c r="E17453" s="243" t="s">
        <v>1953</v>
      </c>
      <c r="F17453" s="151"/>
    </row>
    <row r="17454" spans="2:6" s="116" customFormat="1" ht="15.75" customHeight="1">
      <c r="B17454" s="276" t="s">
        <v>2328</v>
      </c>
      <c r="C17454" s="118" t="s">
        <v>956</v>
      </c>
      <c r="D17454" s="119" t="s">
        <v>2069</v>
      </c>
      <c r="E17454" s="243" t="s">
        <v>1953</v>
      </c>
      <c r="F17454" s="151"/>
    </row>
    <row r="17455" spans="2:6" s="116" customFormat="1" ht="15.75" customHeight="1">
      <c r="B17455" s="276" t="s">
        <v>2328</v>
      </c>
      <c r="C17455" s="118" t="s">
        <v>40</v>
      </c>
      <c r="D17455" s="119" t="s">
        <v>177</v>
      </c>
      <c r="E17455" s="243" t="s">
        <v>1953</v>
      </c>
      <c r="F17455" s="151"/>
    </row>
    <row r="17456" spans="2:6" s="116" customFormat="1" ht="15.75" customHeight="1">
      <c r="B17456" s="276" t="s">
        <v>2328</v>
      </c>
      <c r="C17456" s="118" t="s">
        <v>40</v>
      </c>
      <c r="D17456" s="119" t="s">
        <v>1236</v>
      </c>
      <c r="E17456" s="243" t="s">
        <v>1953</v>
      </c>
      <c r="F17456" s="151"/>
    </row>
    <row r="17457" spans="2:6" s="116" customFormat="1" ht="15.75" customHeight="1">
      <c r="B17457" s="276" t="s">
        <v>2328</v>
      </c>
      <c r="C17457" s="118" t="s">
        <v>28</v>
      </c>
      <c r="D17457" s="119" t="s">
        <v>107</v>
      </c>
      <c r="E17457" s="243" t="s">
        <v>1953</v>
      </c>
      <c r="F17457" s="151"/>
    </row>
    <row r="17458" spans="2:6" s="116" customFormat="1" ht="15.75" customHeight="1">
      <c r="B17458" s="276" t="s">
        <v>2328</v>
      </c>
      <c r="C17458" s="118" t="s">
        <v>28</v>
      </c>
      <c r="D17458" s="119" t="s">
        <v>126</v>
      </c>
      <c r="E17458" s="243" t="s">
        <v>1953</v>
      </c>
      <c r="F17458" s="151"/>
    </row>
    <row r="17459" spans="2:6" s="116" customFormat="1" ht="15.75" customHeight="1">
      <c r="B17459" s="276" t="s">
        <v>2328</v>
      </c>
      <c r="C17459" s="118" t="s">
        <v>40</v>
      </c>
      <c r="D17459" s="119" t="s">
        <v>177</v>
      </c>
      <c r="E17459" s="243" t="s">
        <v>1953</v>
      </c>
      <c r="F17459" s="151"/>
    </row>
    <row r="17460" spans="2:6" s="116" customFormat="1" ht="15.75" customHeight="1">
      <c r="B17460" s="276" t="s">
        <v>2328</v>
      </c>
      <c r="C17460" s="118" t="s">
        <v>40</v>
      </c>
      <c r="D17460" s="119" t="s">
        <v>1236</v>
      </c>
      <c r="E17460" s="243" t="s">
        <v>1953</v>
      </c>
      <c r="F17460" s="151"/>
    </row>
    <row r="17461" spans="2:6" s="116" customFormat="1" ht="15.75" customHeight="1">
      <c r="B17461" s="276" t="s">
        <v>2328</v>
      </c>
      <c r="C17461" s="118" t="s">
        <v>28</v>
      </c>
      <c r="D17461" s="119" t="s">
        <v>107</v>
      </c>
      <c r="E17461" s="243" t="s">
        <v>1953</v>
      </c>
      <c r="F17461" s="151"/>
    </row>
    <row r="17462" spans="2:6" s="116" customFormat="1" ht="15.75" customHeight="1">
      <c r="B17462" s="276" t="s">
        <v>2328</v>
      </c>
      <c r="C17462" s="118" t="s">
        <v>40</v>
      </c>
      <c r="D17462" s="119" t="s">
        <v>177</v>
      </c>
      <c r="E17462" s="243" t="s">
        <v>1953</v>
      </c>
      <c r="F17462" s="151"/>
    </row>
    <row r="17463" spans="2:6" s="116" customFormat="1" ht="15.75" customHeight="1">
      <c r="B17463" s="276" t="s">
        <v>2328</v>
      </c>
      <c r="C17463" s="118" t="s">
        <v>40</v>
      </c>
      <c r="D17463" s="119" t="s">
        <v>1236</v>
      </c>
      <c r="E17463" s="243" t="s">
        <v>1953</v>
      </c>
      <c r="F17463" s="151"/>
    </row>
    <row r="17464" spans="2:6" s="116" customFormat="1" ht="15.75" customHeight="1">
      <c r="B17464" s="276" t="s">
        <v>2328</v>
      </c>
      <c r="C17464" s="118" t="s">
        <v>40</v>
      </c>
      <c r="D17464" s="119" t="s">
        <v>1236</v>
      </c>
      <c r="E17464" s="243" t="s">
        <v>1953</v>
      </c>
      <c r="F17464" s="151"/>
    </row>
    <row r="17465" spans="2:6" s="116" customFormat="1" ht="15.75" customHeight="1">
      <c r="B17465" s="276" t="s">
        <v>2328</v>
      </c>
      <c r="C17465" s="118" t="s">
        <v>155</v>
      </c>
      <c r="D17465" s="119" t="s">
        <v>156</v>
      </c>
      <c r="E17465" s="243" t="s">
        <v>1953</v>
      </c>
      <c r="F17465" s="151"/>
    </row>
    <row r="17466" spans="2:6" s="116" customFormat="1" ht="15.75" customHeight="1">
      <c r="B17466" s="276" t="s">
        <v>2328</v>
      </c>
      <c r="C17466" s="118" t="s">
        <v>40</v>
      </c>
      <c r="D17466" s="119" t="s">
        <v>1236</v>
      </c>
      <c r="E17466" s="243" t="s">
        <v>1953</v>
      </c>
      <c r="F17466" s="151"/>
    </row>
    <row r="17467" spans="2:6" s="116" customFormat="1" ht="15.75" customHeight="1">
      <c r="B17467" s="276" t="s">
        <v>2328</v>
      </c>
      <c r="C17467" s="118" t="s">
        <v>2</v>
      </c>
      <c r="D17467" s="119" t="s">
        <v>182</v>
      </c>
      <c r="E17467" s="243" t="s">
        <v>1953</v>
      </c>
      <c r="F17467" s="151"/>
    </row>
    <row r="17468" spans="2:6" s="116" customFormat="1" ht="15.75" customHeight="1">
      <c r="B17468" s="276" t="s">
        <v>2328</v>
      </c>
      <c r="C17468" s="118" t="s">
        <v>956</v>
      </c>
      <c r="D17468" s="119" t="s">
        <v>2069</v>
      </c>
      <c r="E17468" s="243" t="s">
        <v>1953</v>
      </c>
      <c r="F17468" s="151"/>
    </row>
    <row r="17469" spans="2:6" s="116" customFormat="1" ht="15.75" customHeight="1">
      <c r="B17469" s="121" t="s">
        <v>2330</v>
      </c>
      <c r="C17469" s="118" t="s">
        <v>40</v>
      </c>
      <c r="D17469" s="119" t="s">
        <v>1236</v>
      </c>
      <c r="E17469" s="243" t="s">
        <v>1953</v>
      </c>
      <c r="F17469" s="151"/>
    </row>
    <row r="17470" spans="2:6" s="116" customFormat="1" ht="15.75" customHeight="1">
      <c r="B17470" s="121" t="s">
        <v>2330</v>
      </c>
      <c r="C17470" s="118" t="s">
        <v>40</v>
      </c>
      <c r="D17470" s="119" t="s">
        <v>43</v>
      </c>
      <c r="E17470" s="243" t="s">
        <v>1953</v>
      </c>
      <c r="F17470" s="151"/>
    </row>
    <row r="17471" spans="2:6" s="116" customFormat="1" ht="15.75" customHeight="1">
      <c r="B17471" s="121" t="s">
        <v>2330</v>
      </c>
      <c r="C17471" s="118" t="s">
        <v>322</v>
      </c>
      <c r="D17471" s="119" t="s">
        <v>1796</v>
      </c>
      <c r="E17471" s="243" t="s">
        <v>1953</v>
      </c>
      <c r="F17471" s="151"/>
    </row>
    <row r="17472" spans="2:6" s="116" customFormat="1" ht="15.75" customHeight="1">
      <c r="B17472" s="121" t="s">
        <v>2330</v>
      </c>
      <c r="C17472" s="118" t="s">
        <v>40</v>
      </c>
      <c r="D17472" s="119" t="s">
        <v>43</v>
      </c>
      <c r="E17472" s="243" t="s">
        <v>1953</v>
      </c>
      <c r="F17472" s="151"/>
    </row>
    <row r="17473" spans="2:6" s="116" customFormat="1" ht="15.75" customHeight="1">
      <c r="B17473" s="121" t="s">
        <v>2330</v>
      </c>
      <c r="C17473" s="118" t="s">
        <v>956</v>
      </c>
      <c r="D17473" s="119" t="s">
        <v>2069</v>
      </c>
      <c r="E17473" s="243" t="s">
        <v>1953</v>
      </c>
      <c r="F17473" s="151"/>
    </row>
    <row r="17474" spans="2:6" s="116" customFormat="1" ht="15.75" customHeight="1">
      <c r="B17474" s="121" t="s">
        <v>2330</v>
      </c>
      <c r="C17474" s="118" t="s">
        <v>40</v>
      </c>
      <c r="D17474" s="119" t="s">
        <v>43</v>
      </c>
      <c r="E17474" s="243" t="s">
        <v>1953</v>
      </c>
      <c r="F17474" s="151"/>
    </row>
    <row r="17475" spans="2:6" s="116" customFormat="1" ht="15.75" customHeight="1">
      <c r="B17475" s="121" t="s">
        <v>2330</v>
      </c>
      <c r="C17475" s="118" t="s">
        <v>40</v>
      </c>
      <c r="D17475" s="119" t="s">
        <v>43</v>
      </c>
      <c r="E17475" s="243" t="s">
        <v>1953</v>
      </c>
      <c r="F17475" s="151"/>
    </row>
    <row r="17476" spans="2:6" s="116" customFormat="1" ht="15.75" customHeight="1">
      <c r="B17476" s="121" t="s">
        <v>2330</v>
      </c>
      <c r="C17476" s="118" t="s">
        <v>40</v>
      </c>
      <c r="D17476" s="119" t="s">
        <v>43</v>
      </c>
      <c r="E17476" s="243" t="s">
        <v>1953</v>
      </c>
      <c r="F17476" s="151"/>
    </row>
    <row r="17477" spans="2:6" s="116" customFormat="1" ht="15.75" customHeight="1">
      <c r="B17477" s="121" t="s">
        <v>2330</v>
      </c>
      <c r="C17477" s="118" t="s">
        <v>2</v>
      </c>
      <c r="D17477" s="119" t="s">
        <v>182</v>
      </c>
      <c r="E17477" s="243" t="s">
        <v>1953</v>
      </c>
      <c r="F17477" s="151"/>
    </row>
    <row r="17478" spans="2:6" s="116" customFormat="1" ht="15.75" customHeight="1">
      <c r="B17478" s="121" t="s">
        <v>2330</v>
      </c>
      <c r="C17478" s="118" t="s">
        <v>184</v>
      </c>
      <c r="D17478" s="119" t="s">
        <v>2145</v>
      </c>
      <c r="E17478" s="243" t="s">
        <v>1953</v>
      </c>
      <c r="F17478" s="151"/>
    </row>
    <row r="17479" spans="2:6" s="116" customFormat="1" ht="15.75" customHeight="1">
      <c r="B17479" s="121" t="s">
        <v>2330</v>
      </c>
      <c r="C17479" s="118" t="s">
        <v>184</v>
      </c>
      <c r="D17479" s="119" t="s">
        <v>2145</v>
      </c>
      <c r="E17479" s="243" t="s">
        <v>1953</v>
      </c>
      <c r="F17479" s="151"/>
    </row>
    <row r="17480" spans="2:6" s="116" customFormat="1" ht="15.75" customHeight="1">
      <c r="B17480" s="121" t="s">
        <v>2330</v>
      </c>
      <c r="C17480" s="118" t="s">
        <v>184</v>
      </c>
      <c r="D17480" s="119" t="s">
        <v>2145</v>
      </c>
      <c r="E17480" s="243" t="s">
        <v>1953</v>
      </c>
      <c r="F17480" s="151"/>
    </row>
    <row r="17481" spans="2:6" s="116" customFormat="1" ht="15.75" customHeight="1">
      <c r="B17481" s="121" t="s">
        <v>2330</v>
      </c>
      <c r="C17481" s="118" t="s">
        <v>28</v>
      </c>
      <c r="D17481" s="119" t="s">
        <v>107</v>
      </c>
      <c r="E17481" s="243" t="s">
        <v>1953</v>
      </c>
      <c r="F17481" s="151"/>
    </row>
    <row r="17482" spans="2:6" s="116" customFormat="1" ht="15.75" customHeight="1">
      <c r="B17482" s="121" t="s">
        <v>2330</v>
      </c>
      <c r="C17482" s="118" t="s">
        <v>322</v>
      </c>
      <c r="D17482" s="119" t="s">
        <v>1796</v>
      </c>
      <c r="E17482" s="243" t="s">
        <v>1953</v>
      </c>
      <c r="F17482" s="151"/>
    </row>
    <row r="17483" spans="2:6" s="116" customFormat="1" ht="15.75" customHeight="1">
      <c r="B17483" s="276" t="s">
        <v>2331</v>
      </c>
      <c r="C17483" s="118" t="s">
        <v>322</v>
      </c>
      <c r="D17483" s="119" t="s">
        <v>2001</v>
      </c>
      <c r="E17483" s="243" t="s">
        <v>1971</v>
      </c>
      <c r="F17483" s="151"/>
    </row>
    <row r="17484" spans="2:6" s="116" customFormat="1" ht="15.75" customHeight="1">
      <c r="B17484" s="276" t="s">
        <v>2331</v>
      </c>
      <c r="C17484" s="118" t="s">
        <v>40</v>
      </c>
      <c r="D17484" s="119" t="s">
        <v>43</v>
      </c>
      <c r="E17484" s="243" t="s">
        <v>1971</v>
      </c>
      <c r="F17484" s="151"/>
    </row>
    <row r="17485" spans="2:6" s="116" customFormat="1" ht="15.75" customHeight="1">
      <c r="B17485" s="276" t="s">
        <v>2331</v>
      </c>
      <c r="C17485" s="118" t="s">
        <v>28</v>
      </c>
      <c r="D17485" s="119" t="s">
        <v>2332</v>
      </c>
      <c r="E17485" s="243" t="s">
        <v>1971</v>
      </c>
      <c r="F17485" s="151"/>
    </row>
    <row r="17486" spans="2:6" s="116" customFormat="1" ht="15.75" customHeight="1">
      <c r="B17486" s="276" t="s">
        <v>2331</v>
      </c>
      <c r="C17486" s="118" t="s">
        <v>28</v>
      </c>
      <c r="D17486" s="119" t="s">
        <v>126</v>
      </c>
      <c r="E17486" s="243" t="s">
        <v>1971</v>
      </c>
      <c r="F17486" s="151"/>
    </row>
    <row r="17487" spans="2:6" s="116" customFormat="1" ht="15.75" customHeight="1">
      <c r="B17487" s="276" t="s">
        <v>2331</v>
      </c>
      <c r="C17487" s="118" t="s">
        <v>184</v>
      </c>
      <c r="D17487" s="119" t="s">
        <v>2546</v>
      </c>
      <c r="E17487" s="243" t="s">
        <v>1971</v>
      </c>
      <c r="F17487" s="151"/>
    </row>
    <row r="17488" spans="2:6" s="116" customFormat="1" ht="15.75" customHeight="1">
      <c r="B17488" s="276" t="s">
        <v>2331</v>
      </c>
      <c r="C17488" s="118" t="s">
        <v>184</v>
      </c>
      <c r="D17488" s="119" t="s">
        <v>2544</v>
      </c>
      <c r="E17488" s="243" t="s">
        <v>1971</v>
      </c>
      <c r="F17488" s="151"/>
    </row>
    <row r="17489" spans="2:6" s="116" customFormat="1" ht="15.75" customHeight="1">
      <c r="B17489" s="276" t="s">
        <v>2331</v>
      </c>
      <c r="C17489" s="118" t="s">
        <v>40</v>
      </c>
      <c r="D17489" s="119" t="s">
        <v>2057</v>
      </c>
      <c r="E17489" s="243" t="s">
        <v>1971</v>
      </c>
      <c r="F17489" s="151"/>
    </row>
    <row r="17490" spans="2:6" s="116" customFormat="1" ht="15.75" customHeight="1">
      <c r="B17490" s="276" t="s">
        <v>2331</v>
      </c>
      <c r="C17490" s="118" t="s">
        <v>322</v>
      </c>
      <c r="D17490" s="119" t="s">
        <v>2001</v>
      </c>
      <c r="E17490" s="243" t="s">
        <v>1971</v>
      </c>
      <c r="F17490" s="151"/>
    </row>
    <row r="17491" spans="2:6" s="116" customFormat="1" ht="15.75" customHeight="1">
      <c r="B17491" s="276" t="s">
        <v>2331</v>
      </c>
      <c r="C17491" s="118" t="s">
        <v>184</v>
      </c>
      <c r="D17491" s="119" t="s">
        <v>2545</v>
      </c>
      <c r="E17491" s="243" t="s">
        <v>1971</v>
      </c>
      <c r="F17491" s="151"/>
    </row>
    <row r="17492" spans="2:6" s="116" customFormat="1" ht="15.75" customHeight="1">
      <c r="B17492" s="276" t="s">
        <v>2331</v>
      </c>
      <c r="C17492" s="118" t="s">
        <v>40</v>
      </c>
      <c r="D17492" s="119" t="s">
        <v>2057</v>
      </c>
      <c r="E17492" s="243" t="s">
        <v>1971</v>
      </c>
      <c r="F17492" s="151"/>
    </row>
    <row r="17493" spans="2:6" s="116" customFormat="1" ht="15.75" customHeight="1">
      <c r="B17493" s="276" t="s">
        <v>2331</v>
      </c>
      <c r="C17493" s="118" t="s">
        <v>40</v>
      </c>
      <c r="D17493" s="119" t="s">
        <v>945</v>
      </c>
      <c r="E17493" s="243" t="s">
        <v>1971</v>
      </c>
      <c r="F17493" s="151"/>
    </row>
    <row r="17494" spans="2:6" s="116" customFormat="1" ht="15.75" customHeight="1">
      <c r="B17494" s="276" t="s">
        <v>2331</v>
      </c>
      <c r="C17494" s="118" t="s">
        <v>40</v>
      </c>
      <c r="D17494" s="119" t="s">
        <v>180</v>
      </c>
      <c r="E17494" s="243" t="s">
        <v>1971</v>
      </c>
      <c r="F17494" s="151"/>
    </row>
    <row r="17495" spans="2:6" s="116" customFormat="1" ht="15.75" customHeight="1">
      <c r="B17495" s="276" t="s">
        <v>2331</v>
      </c>
      <c r="C17495" s="118" t="s">
        <v>40</v>
      </c>
      <c r="D17495" s="119" t="s">
        <v>180</v>
      </c>
      <c r="E17495" s="243" t="s">
        <v>1971</v>
      </c>
      <c r="F17495" s="151"/>
    </row>
    <row r="17496" spans="2:6" s="116" customFormat="1" ht="15.75" customHeight="1">
      <c r="B17496" s="276" t="s">
        <v>2331</v>
      </c>
      <c r="C17496" s="118" t="s">
        <v>184</v>
      </c>
      <c r="D17496" s="119" t="s">
        <v>2546</v>
      </c>
      <c r="E17496" s="243" t="s">
        <v>1971</v>
      </c>
      <c r="F17496" s="151"/>
    </row>
    <row r="17497" spans="2:6" s="116" customFormat="1" ht="15.75" customHeight="1">
      <c r="B17497" s="276" t="s">
        <v>2331</v>
      </c>
      <c r="C17497" s="118" t="s">
        <v>2</v>
      </c>
      <c r="D17497" s="119" t="s">
        <v>182</v>
      </c>
      <c r="E17497" s="243" t="s">
        <v>1971</v>
      </c>
      <c r="F17497" s="151"/>
    </row>
    <row r="17498" spans="2:6" s="116" customFormat="1" ht="15.75" customHeight="1">
      <c r="B17498" s="276" t="s">
        <v>2331</v>
      </c>
      <c r="C17498" s="118" t="s">
        <v>2</v>
      </c>
      <c r="D17498" s="119" t="s">
        <v>105</v>
      </c>
      <c r="E17498" s="243" t="s">
        <v>1971</v>
      </c>
      <c r="F17498" s="151"/>
    </row>
    <row r="17499" spans="2:6" s="116" customFormat="1" ht="15.75" customHeight="1">
      <c r="B17499" s="276" t="s">
        <v>2331</v>
      </c>
      <c r="C17499" s="118" t="s">
        <v>2</v>
      </c>
      <c r="D17499" s="119" t="s">
        <v>2112</v>
      </c>
      <c r="E17499" s="243" t="s">
        <v>1971</v>
      </c>
      <c r="F17499" s="151"/>
    </row>
    <row r="17500" spans="2:6" s="116" customFormat="1" ht="15.75" customHeight="1">
      <c r="B17500" s="121" t="s">
        <v>2333</v>
      </c>
      <c r="C17500" s="118" t="s">
        <v>40</v>
      </c>
      <c r="D17500" s="119" t="s">
        <v>1521</v>
      </c>
      <c r="E17500" s="243" t="s">
        <v>1953</v>
      </c>
      <c r="F17500" s="151"/>
    </row>
    <row r="17501" spans="2:6" s="116" customFormat="1" ht="15.75" customHeight="1">
      <c r="B17501" s="121" t="s">
        <v>2333</v>
      </c>
      <c r="C17501" s="118" t="s">
        <v>322</v>
      </c>
      <c r="D17501" s="119" t="s">
        <v>1796</v>
      </c>
      <c r="E17501" s="243" t="s">
        <v>1953</v>
      </c>
      <c r="F17501" s="151"/>
    </row>
    <row r="17502" spans="2:6" s="116" customFormat="1" ht="15.75" customHeight="1">
      <c r="B17502" s="121" t="s">
        <v>2333</v>
      </c>
      <c r="C17502" s="118" t="s">
        <v>40</v>
      </c>
      <c r="D17502" s="119" t="s">
        <v>1236</v>
      </c>
      <c r="E17502" s="243" t="s">
        <v>1953</v>
      </c>
      <c r="F17502" s="151"/>
    </row>
    <row r="17503" spans="2:6" s="116" customFormat="1" ht="15.75" customHeight="1">
      <c r="B17503" s="121" t="s">
        <v>2333</v>
      </c>
      <c r="C17503" s="118" t="s">
        <v>40</v>
      </c>
      <c r="D17503" s="119" t="s">
        <v>1236</v>
      </c>
      <c r="E17503" s="243" t="s">
        <v>1953</v>
      </c>
      <c r="F17503" s="151"/>
    </row>
    <row r="17504" spans="2:6" s="116" customFormat="1" ht="15.75" customHeight="1">
      <c r="B17504" s="121" t="s">
        <v>2333</v>
      </c>
      <c r="C17504" s="118" t="s">
        <v>40</v>
      </c>
      <c r="D17504" s="119" t="s">
        <v>43</v>
      </c>
      <c r="E17504" s="243" t="s">
        <v>1953</v>
      </c>
      <c r="F17504" s="151"/>
    </row>
    <row r="17505" spans="2:6" s="116" customFormat="1" ht="15.75" customHeight="1">
      <c r="B17505" s="121" t="s">
        <v>2333</v>
      </c>
      <c r="C17505" s="118" t="s">
        <v>28</v>
      </c>
      <c r="D17505" s="119" t="s">
        <v>107</v>
      </c>
      <c r="E17505" s="243" t="s">
        <v>1953</v>
      </c>
      <c r="F17505" s="151"/>
    </row>
    <row r="17506" spans="2:6" s="116" customFormat="1" ht="15.75" customHeight="1">
      <c r="B17506" s="121" t="s">
        <v>2333</v>
      </c>
      <c r="C17506" s="118" t="s">
        <v>322</v>
      </c>
      <c r="D17506" s="119" t="s">
        <v>1796</v>
      </c>
      <c r="E17506" s="243" t="s">
        <v>1953</v>
      </c>
      <c r="F17506" s="151"/>
    </row>
    <row r="17507" spans="2:6" s="116" customFormat="1" ht="15.75" customHeight="1">
      <c r="B17507" s="121" t="s">
        <v>2333</v>
      </c>
      <c r="C17507" s="118" t="s">
        <v>322</v>
      </c>
      <c r="D17507" s="119" t="s">
        <v>1796</v>
      </c>
      <c r="E17507" s="243" t="s">
        <v>1953</v>
      </c>
      <c r="F17507" s="151"/>
    </row>
    <row r="17508" spans="2:6" s="116" customFormat="1" ht="15.75" customHeight="1">
      <c r="B17508" s="121" t="s">
        <v>2333</v>
      </c>
      <c r="C17508" s="118" t="s">
        <v>184</v>
      </c>
      <c r="D17508" s="119" t="s">
        <v>184</v>
      </c>
      <c r="E17508" s="243" t="s">
        <v>1953</v>
      </c>
      <c r="F17508" s="151"/>
    </row>
    <row r="17509" spans="2:6" s="116" customFormat="1" ht="15.75" customHeight="1">
      <c r="B17509" s="121" t="s">
        <v>2333</v>
      </c>
      <c r="C17509" s="118" t="s">
        <v>184</v>
      </c>
      <c r="D17509" s="119" t="s">
        <v>184</v>
      </c>
      <c r="E17509" s="243" t="s">
        <v>1953</v>
      </c>
      <c r="F17509" s="151"/>
    </row>
    <row r="17510" spans="2:6" s="116" customFormat="1" ht="15.75" customHeight="1">
      <c r="B17510" s="121" t="s">
        <v>2333</v>
      </c>
      <c r="C17510" s="118" t="s">
        <v>40</v>
      </c>
      <c r="D17510" s="119" t="s">
        <v>180</v>
      </c>
      <c r="E17510" s="243" t="s">
        <v>1953</v>
      </c>
      <c r="F17510" s="151"/>
    </row>
    <row r="17511" spans="2:6" s="116" customFormat="1" ht="15.75" customHeight="1">
      <c r="B17511" s="121" t="s">
        <v>2333</v>
      </c>
      <c r="C17511" s="118" t="s">
        <v>40</v>
      </c>
      <c r="D17511" s="119" t="s">
        <v>1236</v>
      </c>
      <c r="E17511" s="243" t="s">
        <v>1953</v>
      </c>
      <c r="F17511" s="151"/>
    </row>
    <row r="17512" spans="2:6" s="116" customFormat="1" ht="15.75" customHeight="1">
      <c r="B17512" s="121" t="s">
        <v>2333</v>
      </c>
      <c r="C17512" s="118" t="s">
        <v>40</v>
      </c>
      <c r="D17512" s="119" t="s">
        <v>43</v>
      </c>
      <c r="E17512" s="243" t="s">
        <v>1953</v>
      </c>
      <c r="F17512" s="151"/>
    </row>
    <row r="17513" spans="2:6" s="116" customFormat="1" ht="15.75" customHeight="1">
      <c r="B17513" s="121" t="s">
        <v>2333</v>
      </c>
      <c r="C17513" s="118" t="s">
        <v>40</v>
      </c>
      <c r="D17513" s="119" t="s">
        <v>43</v>
      </c>
      <c r="E17513" s="243" t="s">
        <v>1953</v>
      </c>
      <c r="F17513" s="151"/>
    </row>
    <row r="17514" spans="2:6" s="116" customFormat="1" ht="15.75" customHeight="1">
      <c r="B17514" s="121" t="s">
        <v>2333</v>
      </c>
      <c r="C17514" s="118" t="s">
        <v>40</v>
      </c>
      <c r="D17514" s="119" t="s">
        <v>43</v>
      </c>
      <c r="E17514" s="243" t="s">
        <v>1953</v>
      </c>
      <c r="F17514" s="151"/>
    </row>
    <row r="17515" spans="2:6" s="116" customFormat="1" ht="15.75" customHeight="1">
      <c r="B17515" s="121" t="s">
        <v>2333</v>
      </c>
      <c r="C17515" s="118" t="s">
        <v>2</v>
      </c>
      <c r="D17515" s="119" t="s">
        <v>182</v>
      </c>
      <c r="E17515" s="243" t="s">
        <v>1953</v>
      </c>
      <c r="F17515" s="151"/>
    </row>
    <row r="17516" spans="2:6" s="116" customFormat="1" ht="15.75" customHeight="1">
      <c r="B17516" s="121" t="s">
        <v>2333</v>
      </c>
      <c r="C17516" s="118" t="s">
        <v>2</v>
      </c>
      <c r="D17516" s="119" t="s">
        <v>182</v>
      </c>
      <c r="E17516" s="243" t="s">
        <v>1953</v>
      </c>
      <c r="F17516" s="151"/>
    </row>
    <row r="17517" spans="2:6" s="116" customFormat="1" ht="15.75" customHeight="1">
      <c r="B17517" s="121" t="s">
        <v>2333</v>
      </c>
      <c r="C17517" s="118" t="s">
        <v>2</v>
      </c>
      <c r="D17517" s="119" t="s">
        <v>182</v>
      </c>
      <c r="E17517" s="243" t="s">
        <v>1953</v>
      </c>
      <c r="F17517" s="151"/>
    </row>
    <row r="17518" spans="2:6" s="116" customFormat="1" ht="15.75" customHeight="1">
      <c r="B17518" s="121" t="s">
        <v>2333</v>
      </c>
      <c r="C17518" s="118" t="s">
        <v>956</v>
      </c>
      <c r="D17518" s="119" t="s">
        <v>2069</v>
      </c>
      <c r="E17518" s="243" t="s">
        <v>1953</v>
      </c>
      <c r="F17518" s="151"/>
    </row>
    <row r="17519" spans="2:6" s="116" customFormat="1" ht="15.75" customHeight="1">
      <c r="B17519" s="121" t="s">
        <v>2333</v>
      </c>
      <c r="C17519" s="118" t="s">
        <v>956</v>
      </c>
      <c r="D17519" s="119" t="s">
        <v>2069</v>
      </c>
      <c r="E17519" s="243" t="s">
        <v>1953</v>
      </c>
      <c r="F17519" s="151"/>
    </row>
    <row r="17520" spans="2:6" s="116" customFormat="1" ht="15.75" customHeight="1">
      <c r="B17520" s="121" t="s">
        <v>2333</v>
      </c>
      <c r="C17520" s="118" t="s">
        <v>956</v>
      </c>
      <c r="D17520" s="119" t="s">
        <v>2069</v>
      </c>
      <c r="E17520" s="243" t="s">
        <v>1953</v>
      </c>
      <c r="F17520" s="151"/>
    </row>
    <row r="17521" spans="2:6" s="116" customFormat="1" ht="15.75" customHeight="1">
      <c r="B17521" s="276" t="s">
        <v>2334</v>
      </c>
      <c r="C17521" s="118" t="s">
        <v>322</v>
      </c>
      <c r="D17521" s="119" t="s">
        <v>1893</v>
      </c>
      <c r="E17521" s="243" t="s">
        <v>1971</v>
      </c>
      <c r="F17521" s="151"/>
    </row>
    <row r="17522" spans="2:6" s="116" customFormat="1" ht="15.75" customHeight="1">
      <c r="B17522" s="276" t="s">
        <v>2334</v>
      </c>
      <c r="C17522" s="118" t="s">
        <v>40</v>
      </c>
      <c r="D17522" s="119" t="s">
        <v>43</v>
      </c>
      <c r="E17522" s="243" t="s">
        <v>1971</v>
      </c>
      <c r="F17522" s="151"/>
    </row>
    <row r="17523" spans="2:6" s="116" customFormat="1" ht="15.75" customHeight="1">
      <c r="B17523" s="276" t="s">
        <v>2334</v>
      </c>
      <c r="C17523" s="118" t="s">
        <v>322</v>
      </c>
      <c r="D17523" s="119" t="s">
        <v>2001</v>
      </c>
      <c r="E17523" s="243" t="s">
        <v>1971</v>
      </c>
      <c r="F17523" s="151"/>
    </row>
    <row r="17524" spans="2:6" s="116" customFormat="1" ht="15.75" customHeight="1">
      <c r="B17524" s="276" t="s">
        <v>2334</v>
      </c>
      <c r="C17524" s="118" t="s">
        <v>2026</v>
      </c>
      <c r="D17524" s="119" t="s">
        <v>2067</v>
      </c>
      <c r="E17524" s="243" t="s">
        <v>1971</v>
      </c>
      <c r="F17524" s="151"/>
    </row>
    <row r="17525" spans="2:6" s="116" customFormat="1" ht="15.75" customHeight="1">
      <c r="B17525" s="276" t="s">
        <v>2334</v>
      </c>
      <c r="C17525" s="118" t="s">
        <v>40</v>
      </c>
      <c r="D17525" s="119" t="s">
        <v>2057</v>
      </c>
      <c r="E17525" s="243" t="s">
        <v>1971</v>
      </c>
      <c r="F17525" s="151"/>
    </row>
    <row r="17526" spans="2:6" s="116" customFormat="1" ht="15.75" customHeight="1">
      <c r="B17526" s="276" t="s">
        <v>2334</v>
      </c>
      <c r="C17526" s="118" t="s">
        <v>28</v>
      </c>
      <c r="D17526" s="119" t="s">
        <v>107</v>
      </c>
      <c r="E17526" s="243" t="s">
        <v>1971</v>
      </c>
      <c r="F17526" s="151"/>
    </row>
    <row r="17527" spans="2:6" s="116" customFormat="1" ht="15.75" customHeight="1">
      <c r="B17527" s="276" t="s">
        <v>2334</v>
      </c>
      <c r="C17527" s="118" t="s">
        <v>322</v>
      </c>
      <c r="D17527" s="119" t="s">
        <v>2001</v>
      </c>
      <c r="E17527" s="243" t="s">
        <v>1971</v>
      </c>
      <c r="F17527" s="151"/>
    </row>
    <row r="17528" spans="2:6" s="116" customFormat="1" ht="15.75" customHeight="1">
      <c r="B17528" s="276" t="s">
        <v>2334</v>
      </c>
      <c r="C17528" s="118" t="s">
        <v>3</v>
      </c>
      <c r="D17528" s="119" t="s">
        <v>642</v>
      </c>
      <c r="E17528" s="243" t="s">
        <v>1971</v>
      </c>
      <c r="F17528" s="151"/>
    </row>
    <row r="17529" spans="2:6" s="116" customFormat="1" ht="15.75" customHeight="1">
      <c r="B17529" s="276" t="s">
        <v>2334</v>
      </c>
      <c r="C17529" s="118" t="s">
        <v>40</v>
      </c>
      <c r="D17529" s="119" t="s">
        <v>180</v>
      </c>
      <c r="E17529" s="243" t="s">
        <v>1971</v>
      </c>
      <c r="F17529" s="151"/>
    </row>
    <row r="17530" spans="2:6" s="116" customFormat="1" ht="15.75" customHeight="1">
      <c r="B17530" s="276" t="s">
        <v>2334</v>
      </c>
      <c r="C17530" s="118" t="s">
        <v>155</v>
      </c>
      <c r="D17530" s="119" t="s">
        <v>156</v>
      </c>
      <c r="E17530" s="243" t="s">
        <v>1971</v>
      </c>
      <c r="F17530" s="151"/>
    </row>
    <row r="17531" spans="2:6" s="116" customFormat="1" ht="15.75" customHeight="1">
      <c r="B17531" s="276" t="s">
        <v>2334</v>
      </c>
      <c r="C17531" s="118" t="s">
        <v>40</v>
      </c>
      <c r="D17531" s="119" t="s">
        <v>180</v>
      </c>
      <c r="E17531" s="243" t="s">
        <v>1971</v>
      </c>
      <c r="F17531" s="151"/>
    </row>
    <row r="17532" spans="2:6" s="116" customFormat="1" ht="15.75" customHeight="1">
      <c r="B17532" s="276" t="s">
        <v>2334</v>
      </c>
      <c r="C17532" s="118" t="s">
        <v>40</v>
      </c>
      <c r="D17532" s="119" t="s">
        <v>43</v>
      </c>
      <c r="E17532" s="243" t="s">
        <v>1971</v>
      </c>
      <c r="F17532" s="151"/>
    </row>
    <row r="17533" spans="2:6" s="116" customFormat="1" ht="15.75" customHeight="1">
      <c r="B17533" s="276" t="s">
        <v>2334</v>
      </c>
      <c r="C17533" s="118" t="s">
        <v>184</v>
      </c>
      <c r="D17533" s="119" t="s">
        <v>2544</v>
      </c>
      <c r="E17533" s="243" t="s">
        <v>1971</v>
      </c>
      <c r="F17533" s="151"/>
    </row>
    <row r="17534" spans="2:6" s="116" customFormat="1" ht="15.75" customHeight="1">
      <c r="B17534" s="276" t="s">
        <v>2334</v>
      </c>
      <c r="C17534" s="118" t="s">
        <v>2</v>
      </c>
      <c r="D17534" s="119" t="s">
        <v>182</v>
      </c>
      <c r="E17534" s="243" t="s">
        <v>1971</v>
      </c>
      <c r="F17534" s="151"/>
    </row>
    <row r="17535" spans="2:6" s="116" customFormat="1" ht="15.75" customHeight="1">
      <c r="B17535" s="276" t="s">
        <v>2334</v>
      </c>
      <c r="C17535" s="118" t="s">
        <v>184</v>
      </c>
      <c r="D17535" s="119" t="s">
        <v>2546</v>
      </c>
      <c r="E17535" s="243" t="s">
        <v>1971</v>
      </c>
      <c r="F17535" s="151"/>
    </row>
    <row r="17536" spans="2:6" s="116" customFormat="1" ht="15.75" customHeight="1">
      <c r="B17536" s="276" t="s">
        <v>2334</v>
      </c>
      <c r="C17536" s="118" t="s">
        <v>2</v>
      </c>
      <c r="D17536" s="119" t="s">
        <v>105</v>
      </c>
      <c r="E17536" s="243" t="s">
        <v>1971</v>
      </c>
      <c r="F17536" s="151"/>
    </row>
    <row r="17537" spans="2:6" s="116" customFormat="1" ht="15.75" customHeight="1">
      <c r="B17537" s="276" t="s">
        <v>2334</v>
      </c>
      <c r="C17537" s="118" t="s">
        <v>2</v>
      </c>
      <c r="D17537" s="119" t="s">
        <v>182</v>
      </c>
      <c r="E17537" s="243" t="s">
        <v>1971</v>
      </c>
      <c r="F17537" s="151"/>
    </row>
    <row r="17538" spans="2:6" s="116" customFormat="1" ht="15.75" customHeight="1">
      <c r="B17538" s="276" t="s">
        <v>2334</v>
      </c>
      <c r="C17538" s="118" t="s">
        <v>1306</v>
      </c>
      <c r="D17538" s="119" t="s">
        <v>2069</v>
      </c>
      <c r="E17538" s="243" t="s">
        <v>1971</v>
      </c>
      <c r="F17538" s="151"/>
    </row>
    <row r="17539" spans="2:6" s="116" customFormat="1" ht="15.75" customHeight="1">
      <c r="B17539" s="276" t="s">
        <v>2334</v>
      </c>
      <c r="C17539" s="118" t="s">
        <v>2</v>
      </c>
      <c r="D17539" s="119" t="s">
        <v>105</v>
      </c>
      <c r="E17539" s="243" t="s">
        <v>1971</v>
      </c>
      <c r="F17539" s="151"/>
    </row>
    <row r="17540" spans="2:6" s="116" customFormat="1" ht="15.75" customHeight="1">
      <c r="B17540" s="121" t="s">
        <v>2334</v>
      </c>
      <c r="C17540" s="107" t="s">
        <v>155</v>
      </c>
      <c r="D17540" s="6" t="s">
        <v>156</v>
      </c>
      <c r="E17540" s="9" t="s">
        <v>1971</v>
      </c>
      <c r="F17540" s="151"/>
    </row>
    <row r="17541" spans="2:6" s="116" customFormat="1" ht="15.75" customHeight="1">
      <c r="B17541" s="121" t="s">
        <v>2335</v>
      </c>
      <c r="C17541" s="118" t="s">
        <v>2</v>
      </c>
      <c r="D17541" s="119" t="s">
        <v>182</v>
      </c>
      <c r="E17541" s="243" t="s">
        <v>1953</v>
      </c>
      <c r="F17541" s="151"/>
    </row>
    <row r="17542" spans="2:6" s="116" customFormat="1" ht="15.75" customHeight="1">
      <c r="B17542" s="121" t="s">
        <v>2335</v>
      </c>
      <c r="C17542" s="118" t="s">
        <v>322</v>
      </c>
      <c r="D17542" s="119" t="s">
        <v>1796</v>
      </c>
      <c r="E17542" s="243" t="s">
        <v>1953</v>
      </c>
      <c r="F17542" s="151"/>
    </row>
    <row r="17543" spans="2:6" s="116" customFormat="1" ht="15.75" customHeight="1">
      <c r="B17543" s="121" t="s">
        <v>2335</v>
      </c>
      <c r="C17543" s="118" t="s">
        <v>184</v>
      </c>
      <c r="D17543" s="119" t="s">
        <v>2545</v>
      </c>
      <c r="E17543" s="243" t="s">
        <v>1953</v>
      </c>
      <c r="F17543" s="151"/>
    </row>
    <row r="17544" spans="2:6" s="116" customFormat="1" ht="15.75" customHeight="1">
      <c r="B17544" s="121" t="s">
        <v>2335</v>
      </c>
      <c r="C17544" s="118" t="s">
        <v>2028</v>
      </c>
      <c r="D17544" s="119" t="s">
        <v>2545</v>
      </c>
      <c r="E17544" s="243" t="s">
        <v>1953</v>
      </c>
      <c r="F17544" s="151"/>
    </row>
    <row r="17545" spans="2:6" s="116" customFormat="1" ht="15.75" customHeight="1">
      <c r="B17545" s="121" t="s">
        <v>2335</v>
      </c>
      <c r="C17545" s="118" t="s">
        <v>40</v>
      </c>
      <c r="D17545" s="119" t="s">
        <v>43</v>
      </c>
      <c r="E17545" s="243" t="s">
        <v>1953</v>
      </c>
      <c r="F17545" s="151"/>
    </row>
    <row r="17546" spans="2:6" s="116" customFormat="1" ht="15.75" customHeight="1">
      <c r="B17546" s="121" t="s">
        <v>2335</v>
      </c>
      <c r="C17546" s="118" t="s">
        <v>40</v>
      </c>
      <c r="D17546" s="119" t="s">
        <v>43</v>
      </c>
      <c r="E17546" s="243" t="s">
        <v>1953</v>
      </c>
      <c r="F17546" s="151"/>
    </row>
    <row r="17547" spans="2:6" s="116" customFormat="1" ht="15.75" customHeight="1">
      <c r="B17547" s="121" t="s">
        <v>2335</v>
      </c>
      <c r="C17547" s="118" t="s">
        <v>2</v>
      </c>
      <c r="D17547" s="119" t="s">
        <v>182</v>
      </c>
      <c r="E17547" s="243" t="s">
        <v>1953</v>
      </c>
      <c r="F17547" s="151"/>
    </row>
    <row r="17548" spans="2:6" s="116" customFormat="1" ht="15.75" customHeight="1">
      <c r="B17548" s="121" t="s">
        <v>2335</v>
      </c>
      <c r="C17548" s="118" t="s">
        <v>28</v>
      </c>
      <c r="D17548" s="119" t="s">
        <v>107</v>
      </c>
      <c r="E17548" s="243" t="s">
        <v>1953</v>
      </c>
      <c r="F17548" s="151"/>
    </row>
    <row r="17549" spans="2:6" s="116" customFormat="1" ht="15.75" customHeight="1">
      <c r="B17549" s="121" t="s">
        <v>2335</v>
      </c>
      <c r="C17549" s="118" t="s">
        <v>28</v>
      </c>
      <c r="D17549" s="119" t="s">
        <v>107</v>
      </c>
      <c r="E17549" s="243" t="s">
        <v>1953</v>
      </c>
      <c r="F17549" s="151"/>
    </row>
    <row r="17550" spans="2:6" s="116" customFormat="1" ht="15.75" customHeight="1">
      <c r="B17550" s="121" t="s">
        <v>2335</v>
      </c>
      <c r="C17550" s="118" t="s">
        <v>28</v>
      </c>
      <c r="D17550" s="119" t="s">
        <v>850</v>
      </c>
      <c r="E17550" s="243" t="s">
        <v>1953</v>
      </c>
      <c r="F17550" s="151"/>
    </row>
    <row r="17551" spans="2:6" s="116" customFormat="1" ht="15.75" customHeight="1">
      <c r="B17551" s="121" t="s">
        <v>2335</v>
      </c>
      <c r="C17551" s="118" t="s">
        <v>28</v>
      </c>
      <c r="D17551" s="119" t="s">
        <v>107</v>
      </c>
      <c r="E17551" s="243" t="s">
        <v>1953</v>
      </c>
      <c r="F17551" s="151"/>
    </row>
    <row r="17552" spans="2:6" s="116" customFormat="1" ht="15.75" customHeight="1">
      <c r="B17552" s="121" t="s">
        <v>2335</v>
      </c>
      <c r="C17552" s="118" t="s">
        <v>40</v>
      </c>
      <c r="D17552" s="119" t="s">
        <v>1236</v>
      </c>
      <c r="E17552" s="243" t="s">
        <v>1953</v>
      </c>
      <c r="F17552" s="151"/>
    </row>
    <row r="17553" spans="2:6" s="116" customFormat="1" ht="15.75" customHeight="1">
      <c r="B17553" s="121" t="s">
        <v>2335</v>
      </c>
      <c r="C17553" s="118" t="s">
        <v>28</v>
      </c>
      <c r="D17553" s="119" t="s">
        <v>107</v>
      </c>
      <c r="E17553" s="243" t="s">
        <v>1971</v>
      </c>
      <c r="F17553" s="151"/>
    </row>
    <row r="17554" spans="2:6" s="116" customFormat="1" ht="15.75" customHeight="1">
      <c r="B17554" s="121" t="s">
        <v>2335</v>
      </c>
      <c r="C17554" s="118" t="s">
        <v>184</v>
      </c>
      <c r="D17554" s="119" t="s">
        <v>2546</v>
      </c>
      <c r="E17554" s="243" t="s">
        <v>1971</v>
      </c>
      <c r="F17554" s="151"/>
    </row>
    <row r="17555" spans="2:6" s="116" customFormat="1" ht="15.75" customHeight="1">
      <c r="B17555" s="121" t="s">
        <v>2335</v>
      </c>
      <c r="C17555" s="118" t="s">
        <v>184</v>
      </c>
      <c r="D17555" s="119" t="s">
        <v>2145</v>
      </c>
      <c r="E17555" s="243" t="s">
        <v>1971</v>
      </c>
      <c r="F17555" s="151"/>
    </row>
    <row r="17556" spans="2:6" s="116" customFormat="1" ht="15.75" customHeight="1">
      <c r="B17556" s="121" t="s">
        <v>2335</v>
      </c>
      <c r="C17556" s="118" t="s">
        <v>40</v>
      </c>
      <c r="D17556" s="119" t="s">
        <v>180</v>
      </c>
      <c r="E17556" s="243" t="s">
        <v>1971</v>
      </c>
      <c r="F17556" s="151"/>
    </row>
    <row r="17557" spans="2:6" s="116" customFormat="1" ht="15.75" customHeight="1">
      <c r="B17557" s="121" t="s">
        <v>2335</v>
      </c>
      <c r="C17557" s="118" t="s">
        <v>40</v>
      </c>
      <c r="D17557" s="119" t="s">
        <v>43</v>
      </c>
      <c r="E17557" s="243" t="s">
        <v>1971</v>
      </c>
      <c r="F17557" s="151"/>
    </row>
    <row r="17558" spans="2:6" s="116" customFormat="1" ht="15.75" customHeight="1">
      <c r="B17558" s="121" t="s">
        <v>2335</v>
      </c>
      <c r="C17558" s="118" t="s">
        <v>2</v>
      </c>
      <c r="D17558" s="119" t="s">
        <v>182</v>
      </c>
      <c r="E17558" s="243" t="s">
        <v>1971</v>
      </c>
      <c r="F17558" s="151"/>
    </row>
    <row r="17559" spans="2:6" s="116" customFormat="1" ht="15.75" customHeight="1">
      <c r="B17559" s="121" t="s">
        <v>2335</v>
      </c>
      <c r="C17559" s="118" t="s">
        <v>2</v>
      </c>
      <c r="D17559" s="119" t="s">
        <v>2112</v>
      </c>
      <c r="E17559" s="243" t="s">
        <v>1971</v>
      </c>
      <c r="F17559" s="151"/>
    </row>
    <row r="17560" spans="2:6" s="116" customFormat="1" ht="15.75" customHeight="1">
      <c r="B17560" s="121" t="s">
        <v>2335</v>
      </c>
      <c r="C17560" s="118" t="s">
        <v>40</v>
      </c>
      <c r="D17560" s="119" t="s">
        <v>43</v>
      </c>
      <c r="E17560" s="243" t="s">
        <v>1971</v>
      </c>
      <c r="F17560" s="151"/>
    </row>
    <row r="17561" spans="2:6" s="116" customFormat="1" ht="15.75" customHeight="1">
      <c r="B17561" s="121" t="s">
        <v>2335</v>
      </c>
      <c r="C17561" s="118" t="s">
        <v>28</v>
      </c>
      <c r="D17561" s="119" t="s">
        <v>549</v>
      </c>
      <c r="E17561" s="243" t="s">
        <v>1971</v>
      </c>
      <c r="F17561" s="151"/>
    </row>
    <row r="17562" spans="2:6" s="116" customFormat="1" ht="15.75" customHeight="1">
      <c r="B17562" s="121" t="s">
        <v>2335</v>
      </c>
      <c r="C17562" s="118" t="s">
        <v>40</v>
      </c>
      <c r="D17562" s="119" t="s">
        <v>180</v>
      </c>
      <c r="E17562" s="243" t="s">
        <v>1971</v>
      </c>
      <c r="F17562" s="151"/>
    </row>
    <row r="17563" spans="2:6" s="116" customFormat="1" ht="15.75" customHeight="1">
      <c r="B17563" s="121" t="s">
        <v>2335</v>
      </c>
      <c r="C17563" s="118" t="s">
        <v>40</v>
      </c>
      <c r="D17563" s="119" t="s">
        <v>180</v>
      </c>
      <c r="E17563" s="243" t="s">
        <v>1971</v>
      </c>
      <c r="F17563" s="151"/>
    </row>
    <row r="17564" spans="2:6" s="116" customFormat="1" ht="15.75" customHeight="1">
      <c r="B17564" s="121" t="s">
        <v>2335</v>
      </c>
      <c r="C17564" s="118" t="s">
        <v>322</v>
      </c>
      <c r="D17564" s="119" t="s">
        <v>2001</v>
      </c>
      <c r="E17564" s="243" t="s">
        <v>1971</v>
      </c>
      <c r="F17564" s="151"/>
    </row>
    <row r="17565" spans="2:6" s="116" customFormat="1" ht="15.75" customHeight="1">
      <c r="B17565" s="121" t="s">
        <v>2335</v>
      </c>
      <c r="C17565" s="118" t="s">
        <v>40</v>
      </c>
      <c r="D17565" s="119" t="s">
        <v>43</v>
      </c>
      <c r="E17565" s="243" t="s">
        <v>1971</v>
      </c>
      <c r="F17565" s="151"/>
    </row>
    <row r="17566" spans="2:6" s="116" customFormat="1" ht="15.75" customHeight="1">
      <c r="B17566" s="276" t="s">
        <v>2336</v>
      </c>
      <c r="C17566" s="118" t="s">
        <v>40</v>
      </c>
      <c r="D17566" s="119" t="s">
        <v>180</v>
      </c>
      <c r="E17566" s="243" t="s">
        <v>2199</v>
      </c>
      <c r="F17566" s="151"/>
    </row>
    <row r="17567" spans="2:6" s="116" customFormat="1" ht="15.75" customHeight="1">
      <c r="B17567" s="276" t="s">
        <v>2336</v>
      </c>
      <c r="C17567" s="118" t="s">
        <v>40</v>
      </c>
      <c r="D17567" s="119" t="s">
        <v>180</v>
      </c>
      <c r="E17567" s="243" t="s">
        <v>2199</v>
      </c>
      <c r="F17567" s="151"/>
    </row>
    <row r="17568" spans="2:6" s="116" customFormat="1" ht="15.75" customHeight="1">
      <c r="B17568" s="276" t="s">
        <v>2336</v>
      </c>
      <c r="C17568" s="118" t="s">
        <v>28</v>
      </c>
      <c r="D17568" s="119" t="s">
        <v>107</v>
      </c>
      <c r="E17568" s="243" t="s">
        <v>2199</v>
      </c>
      <c r="F17568" s="151"/>
    </row>
    <row r="17569" spans="2:6" s="116" customFormat="1" ht="15.75" customHeight="1">
      <c r="B17569" s="276" t="s">
        <v>2336</v>
      </c>
      <c r="C17569" s="118" t="s">
        <v>40</v>
      </c>
      <c r="D17569" s="119" t="s">
        <v>43</v>
      </c>
      <c r="E17569" s="243" t="s">
        <v>2199</v>
      </c>
      <c r="F17569" s="151"/>
    </row>
    <row r="17570" spans="2:6" s="116" customFormat="1" ht="15.75" customHeight="1">
      <c r="B17570" s="276" t="s">
        <v>2336</v>
      </c>
      <c r="C17570" s="118" t="s">
        <v>1306</v>
      </c>
      <c r="D17570" s="119" t="s">
        <v>2069</v>
      </c>
      <c r="E17570" s="243" t="s">
        <v>2199</v>
      </c>
      <c r="F17570" s="151"/>
    </row>
    <row r="17571" spans="2:6" s="116" customFormat="1" ht="15.75" customHeight="1">
      <c r="B17571" s="276" t="s">
        <v>2336</v>
      </c>
      <c r="C17571" s="118" t="s">
        <v>28</v>
      </c>
      <c r="D17571" s="119" t="s">
        <v>107</v>
      </c>
      <c r="E17571" s="243" t="s">
        <v>2199</v>
      </c>
      <c r="F17571" s="151"/>
    </row>
    <row r="17572" spans="2:6" s="116" customFormat="1" ht="15.75" customHeight="1">
      <c r="B17572" s="276" t="s">
        <v>2336</v>
      </c>
      <c r="C17572" s="118" t="s">
        <v>28</v>
      </c>
      <c r="D17572" s="119" t="s">
        <v>114</v>
      </c>
      <c r="E17572" s="243" t="s">
        <v>2199</v>
      </c>
      <c r="F17572" s="151"/>
    </row>
    <row r="17573" spans="2:6" s="116" customFormat="1" ht="15.75" customHeight="1">
      <c r="B17573" s="276" t="s">
        <v>2336</v>
      </c>
      <c r="C17573" s="118" t="s">
        <v>28</v>
      </c>
      <c r="D17573" s="119" t="s">
        <v>850</v>
      </c>
      <c r="E17573" s="243" t="s">
        <v>2199</v>
      </c>
      <c r="F17573" s="151"/>
    </row>
    <row r="17574" spans="2:6" s="116" customFormat="1" ht="15.75" customHeight="1">
      <c r="B17574" s="276" t="s">
        <v>2336</v>
      </c>
      <c r="C17574" s="118" t="s">
        <v>28</v>
      </c>
      <c r="D17574" s="119" t="s">
        <v>107</v>
      </c>
      <c r="E17574" s="243" t="s">
        <v>2199</v>
      </c>
      <c r="F17574" s="151"/>
    </row>
    <row r="17575" spans="2:6" s="116" customFormat="1" ht="15.75" customHeight="1">
      <c r="B17575" s="276" t="s">
        <v>2336</v>
      </c>
      <c r="C17575" s="118" t="s">
        <v>28</v>
      </c>
      <c r="D17575" s="119" t="s">
        <v>1292</v>
      </c>
      <c r="E17575" s="243" t="s">
        <v>2199</v>
      </c>
      <c r="F17575" s="151"/>
    </row>
    <row r="17576" spans="2:6" s="116" customFormat="1" ht="15.75" customHeight="1">
      <c r="B17576" s="276" t="s">
        <v>2336</v>
      </c>
      <c r="C17576" s="118" t="s">
        <v>184</v>
      </c>
      <c r="D17576" s="119" t="s">
        <v>2544</v>
      </c>
      <c r="E17576" s="243" t="s">
        <v>2199</v>
      </c>
      <c r="F17576" s="151"/>
    </row>
    <row r="17577" spans="2:6" s="116" customFormat="1" ht="15.75" customHeight="1">
      <c r="B17577" s="276" t="s">
        <v>2336</v>
      </c>
      <c r="C17577" s="118" t="s">
        <v>66</v>
      </c>
      <c r="D17577" s="119" t="s">
        <v>1791</v>
      </c>
      <c r="E17577" s="243" t="s">
        <v>2199</v>
      </c>
      <c r="F17577" s="151"/>
    </row>
    <row r="17578" spans="2:6" s="116" customFormat="1" ht="15.75" customHeight="1">
      <c r="B17578" s="276" t="s">
        <v>2337</v>
      </c>
      <c r="C17578" s="118" t="s">
        <v>184</v>
      </c>
      <c r="D17578" s="119" t="s">
        <v>2201</v>
      </c>
      <c r="E17578" s="243" t="s">
        <v>1971</v>
      </c>
      <c r="F17578" s="151"/>
    </row>
    <row r="17579" spans="2:6" s="116" customFormat="1" ht="15.75" customHeight="1">
      <c r="B17579" s="276" t="s">
        <v>2337</v>
      </c>
      <c r="C17579" s="118" t="s">
        <v>28</v>
      </c>
      <c r="D17579" s="119" t="s">
        <v>114</v>
      </c>
      <c r="E17579" s="243" t="s">
        <v>1971</v>
      </c>
      <c r="F17579" s="151"/>
    </row>
    <row r="17580" spans="2:6" s="116" customFormat="1" ht="15.75" customHeight="1">
      <c r="B17580" s="276" t="s">
        <v>2337</v>
      </c>
      <c r="C17580" s="118" t="s">
        <v>40</v>
      </c>
      <c r="D17580" s="119" t="s">
        <v>43</v>
      </c>
      <c r="E17580" s="243" t="s">
        <v>1971</v>
      </c>
      <c r="F17580" s="151"/>
    </row>
    <row r="17581" spans="2:6" s="116" customFormat="1" ht="15.75" customHeight="1">
      <c r="B17581" s="276" t="s">
        <v>2337</v>
      </c>
      <c r="C17581" s="118" t="s">
        <v>40</v>
      </c>
      <c r="D17581" s="119" t="s">
        <v>180</v>
      </c>
      <c r="E17581" s="243" t="s">
        <v>1971</v>
      </c>
      <c r="F17581" s="151"/>
    </row>
    <row r="17582" spans="2:6" s="116" customFormat="1" ht="15.75" customHeight="1">
      <c r="B17582" s="276" t="s">
        <v>2337</v>
      </c>
      <c r="C17582" s="118" t="s">
        <v>28</v>
      </c>
      <c r="D17582" s="119" t="s">
        <v>114</v>
      </c>
      <c r="E17582" s="243" t="s">
        <v>1971</v>
      </c>
      <c r="F17582" s="151"/>
    </row>
    <row r="17583" spans="2:6" s="116" customFormat="1" ht="15.75" customHeight="1">
      <c r="B17583" s="276" t="s">
        <v>2337</v>
      </c>
      <c r="C17583" s="118" t="s">
        <v>28</v>
      </c>
      <c r="D17583" s="119" t="s">
        <v>107</v>
      </c>
      <c r="E17583" s="243" t="s">
        <v>1971</v>
      </c>
      <c r="F17583" s="151"/>
    </row>
    <row r="17584" spans="2:6" s="116" customFormat="1" ht="15.75" customHeight="1">
      <c r="B17584" s="276" t="s">
        <v>2337</v>
      </c>
      <c r="C17584" s="118" t="s">
        <v>2</v>
      </c>
      <c r="D17584" s="119" t="s">
        <v>2338</v>
      </c>
      <c r="E17584" s="243" t="s">
        <v>1971</v>
      </c>
      <c r="F17584" s="151"/>
    </row>
    <row r="17585" spans="2:6" s="116" customFormat="1" ht="15.75" customHeight="1">
      <c r="B17585" s="276" t="s">
        <v>2337</v>
      </c>
      <c r="C17585" s="118" t="s">
        <v>2</v>
      </c>
      <c r="D17585" s="119" t="s">
        <v>2112</v>
      </c>
      <c r="E17585" s="243" t="s">
        <v>1971</v>
      </c>
      <c r="F17585" s="151"/>
    </row>
    <row r="17586" spans="2:6" s="116" customFormat="1" ht="15.75" customHeight="1">
      <c r="B17586" s="276" t="s">
        <v>2337</v>
      </c>
      <c r="C17586" s="118" t="s">
        <v>40</v>
      </c>
      <c r="D17586" s="119" t="s">
        <v>43</v>
      </c>
      <c r="E17586" s="243" t="s">
        <v>1971</v>
      </c>
      <c r="F17586" s="151"/>
    </row>
    <row r="17587" spans="2:6" s="116" customFormat="1" ht="15.75" customHeight="1">
      <c r="B17587" s="276" t="s">
        <v>2337</v>
      </c>
      <c r="C17587" s="118" t="s">
        <v>155</v>
      </c>
      <c r="D17587" s="119" t="s">
        <v>156</v>
      </c>
      <c r="E17587" s="243" t="s">
        <v>1971</v>
      </c>
      <c r="F17587" s="151"/>
    </row>
    <row r="17588" spans="2:6" s="116" customFormat="1" ht="15.75" customHeight="1">
      <c r="B17588" s="276" t="s">
        <v>2337</v>
      </c>
      <c r="C17588" s="118" t="s">
        <v>40</v>
      </c>
      <c r="D17588" s="119" t="s">
        <v>180</v>
      </c>
      <c r="E17588" s="243" t="s">
        <v>1971</v>
      </c>
      <c r="F17588" s="151"/>
    </row>
    <row r="17589" spans="2:6" s="116" customFormat="1" ht="15.75" customHeight="1">
      <c r="B17589" s="276" t="s">
        <v>2337</v>
      </c>
      <c r="C17589" s="118" t="s">
        <v>28</v>
      </c>
      <c r="D17589" s="119" t="s">
        <v>549</v>
      </c>
      <c r="E17589" s="243" t="s">
        <v>1971</v>
      </c>
      <c r="F17589" s="151"/>
    </row>
    <row r="17590" spans="2:6" s="116" customFormat="1" ht="15.75" customHeight="1">
      <c r="B17590" s="276" t="s">
        <v>2337</v>
      </c>
      <c r="C17590" s="118" t="s">
        <v>28</v>
      </c>
      <c r="D17590" s="119" t="s">
        <v>173</v>
      </c>
      <c r="E17590" s="243" t="s">
        <v>1971</v>
      </c>
      <c r="F17590" s="151"/>
    </row>
    <row r="17591" spans="2:6" s="116" customFormat="1" ht="15.75" customHeight="1">
      <c r="B17591" s="276" t="s">
        <v>2337</v>
      </c>
      <c r="C17591" s="118" t="s">
        <v>2585</v>
      </c>
      <c r="D17591" s="119" t="s">
        <v>1115</v>
      </c>
      <c r="E17591" s="243" t="s">
        <v>1971</v>
      </c>
      <c r="F17591" s="151"/>
    </row>
    <row r="17592" spans="2:6" s="116" customFormat="1" ht="15.75" customHeight="1">
      <c r="B17592" s="276" t="s">
        <v>2337</v>
      </c>
      <c r="C17592" s="118" t="s">
        <v>40</v>
      </c>
      <c r="D17592" s="119" t="s">
        <v>2118</v>
      </c>
      <c r="E17592" s="243" t="s">
        <v>1971</v>
      </c>
      <c r="F17592" s="151"/>
    </row>
    <row r="17593" spans="2:6" s="116" customFormat="1" ht="15.75" customHeight="1">
      <c r="B17593" s="276" t="s">
        <v>2337</v>
      </c>
      <c r="C17593" s="118" t="s">
        <v>322</v>
      </c>
      <c r="D17593" s="119" t="s">
        <v>1893</v>
      </c>
      <c r="E17593" s="243" t="s">
        <v>1971</v>
      </c>
      <c r="F17593" s="151"/>
    </row>
    <row r="17594" spans="2:6" s="116" customFormat="1" ht="15.75" customHeight="1">
      <c r="B17594" s="276" t="s">
        <v>2337</v>
      </c>
      <c r="C17594" s="118" t="s">
        <v>40</v>
      </c>
      <c r="D17594" s="119" t="s">
        <v>180</v>
      </c>
      <c r="E17594" s="243" t="s">
        <v>1971</v>
      </c>
      <c r="F17594" s="151"/>
    </row>
    <row r="17595" spans="2:6" s="116" customFormat="1" ht="15.75" customHeight="1">
      <c r="B17595" s="276" t="s">
        <v>2337</v>
      </c>
      <c r="C17595" s="118" t="s">
        <v>322</v>
      </c>
      <c r="D17595" s="119" t="s">
        <v>2001</v>
      </c>
      <c r="E17595" s="243" t="s">
        <v>1971</v>
      </c>
      <c r="F17595" s="151"/>
    </row>
    <row r="17596" spans="2:6" s="116" customFormat="1" ht="15.75" customHeight="1">
      <c r="B17596" s="276" t="s">
        <v>2337</v>
      </c>
      <c r="C17596" s="118" t="s">
        <v>2</v>
      </c>
      <c r="D17596" s="119" t="s">
        <v>182</v>
      </c>
      <c r="E17596" s="243" t="s">
        <v>1953</v>
      </c>
      <c r="F17596" s="151"/>
    </row>
    <row r="17597" spans="2:6" s="116" customFormat="1" ht="15.75" customHeight="1">
      <c r="B17597" s="276" t="s">
        <v>2337</v>
      </c>
      <c r="C17597" s="118" t="s">
        <v>40</v>
      </c>
      <c r="D17597" s="119" t="s">
        <v>180</v>
      </c>
      <c r="E17597" s="243" t="s">
        <v>1953</v>
      </c>
      <c r="F17597" s="151"/>
    </row>
    <row r="17598" spans="2:6" s="116" customFormat="1" ht="15.75" customHeight="1">
      <c r="B17598" s="276" t="s">
        <v>2337</v>
      </c>
      <c r="C17598" s="118" t="s">
        <v>40</v>
      </c>
      <c r="D17598" s="119" t="s">
        <v>1236</v>
      </c>
      <c r="E17598" s="243" t="s">
        <v>1953</v>
      </c>
      <c r="F17598" s="151"/>
    </row>
    <row r="17599" spans="2:6" s="116" customFormat="1" ht="15.75" customHeight="1">
      <c r="B17599" s="276" t="s">
        <v>2337</v>
      </c>
      <c r="C17599" s="118" t="s">
        <v>28</v>
      </c>
      <c r="D17599" s="119" t="s">
        <v>107</v>
      </c>
      <c r="E17599" s="243" t="s">
        <v>1953</v>
      </c>
      <c r="F17599" s="151"/>
    </row>
    <row r="17600" spans="2:6" s="116" customFormat="1" ht="15.75" customHeight="1">
      <c r="B17600" s="276" t="s">
        <v>2337</v>
      </c>
      <c r="C17600" s="118" t="s">
        <v>28</v>
      </c>
      <c r="D17600" s="119" t="s">
        <v>107</v>
      </c>
      <c r="E17600" s="243" t="s">
        <v>1953</v>
      </c>
      <c r="F17600" s="151"/>
    </row>
    <row r="17601" spans="2:6" s="116" customFormat="1" ht="15.75" customHeight="1">
      <c r="B17601" s="276" t="s">
        <v>2337</v>
      </c>
      <c r="C17601" s="118" t="s">
        <v>28</v>
      </c>
      <c r="D17601" s="119" t="s">
        <v>850</v>
      </c>
      <c r="E17601" s="243" t="s">
        <v>1953</v>
      </c>
      <c r="F17601" s="151"/>
    </row>
    <row r="17602" spans="2:6" s="116" customFormat="1" ht="15.75" customHeight="1">
      <c r="B17602" s="276" t="s">
        <v>2337</v>
      </c>
      <c r="C17602" s="118" t="s">
        <v>28</v>
      </c>
      <c r="D17602" s="119" t="s">
        <v>126</v>
      </c>
      <c r="E17602" s="243" t="s">
        <v>1953</v>
      </c>
      <c r="F17602" s="151"/>
    </row>
    <row r="17603" spans="2:6" s="116" customFormat="1" ht="15.75" customHeight="1">
      <c r="B17603" s="276" t="s">
        <v>2337</v>
      </c>
      <c r="C17603" s="118" t="s">
        <v>184</v>
      </c>
      <c r="D17603" s="119" t="s">
        <v>184</v>
      </c>
      <c r="E17603" s="243" t="s">
        <v>1953</v>
      </c>
      <c r="F17603" s="151"/>
    </row>
    <row r="17604" spans="2:6" s="116" customFormat="1" ht="15.75" customHeight="1">
      <c r="B17604" s="276" t="s">
        <v>2337</v>
      </c>
      <c r="C17604" s="118" t="s">
        <v>184</v>
      </c>
      <c r="D17604" s="119" t="s">
        <v>184</v>
      </c>
      <c r="E17604" s="243" t="s">
        <v>1953</v>
      </c>
      <c r="F17604" s="151"/>
    </row>
    <row r="17605" spans="2:6" s="116" customFormat="1" ht="15.75" customHeight="1">
      <c r="B17605" s="276" t="s">
        <v>2337</v>
      </c>
      <c r="C17605" s="118" t="s">
        <v>40</v>
      </c>
      <c r="D17605" s="119" t="s">
        <v>180</v>
      </c>
      <c r="E17605" s="243" t="s">
        <v>1953</v>
      </c>
      <c r="F17605" s="151"/>
    </row>
    <row r="17606" spans="2:6" s="116" customFormat="1" ht="15.75" customHeight="1">
      <c r="B17606" s="276" t="s">
        <v>2337</v>
      </c>
      <c r="C17606" s="118" t="s">
        <v>28</v>
      </c>
      <c r="D17606" s="119" t="s">
        <v>107</v>
      </c>
      <c r="E17606" s="243" t="s">
        <v>1953</v>
      </c>
      <c r="F17606" s="151"/>
    </row>
    <row r="17607" spans="2:6" s="116" customFormat="1" ht="15.75" customHeight="1">
      <c r="B17607" s="276" t="s">
        <v>2337</v>
      </c>
      <c r="C17607" s="118" t="s">
        <v>2</v>
      </c>
      <c r="D17607" s="119" t="s">
        <v>2339</v>
      </c>
      <c r="E17607" s="243" t="s">
        <v>1953</v>
      </c>
      <c r="F17607" s="151"/>
    </row>
    <row r="17608" spans="2:6" s="116" customFormat="1" ht="15.75" customHeight="1">
      <c r="B17608" s="276" t="s">
        <v>2337</v>
      </c>
      <c r="C17608" s="118" t="s">
        <v>2</v>
      </c>
      <c r="D17608" s="119" t="s">
        <v>2339</v>
      </c>
      <c r="E17608" s="243" t="s">
        <v>1953</v>
      </c>
      <c r="F17608" s="151"/>
    </row>
    <row r="17609" spans="2:6" s="116" customFormat="1" ht="15.75" customHeight="1">
      <c r="B17609" s="276" t="s">
        <v>2337</v>
      </c>
      <c r="C17609" s="118" t="s">
        <v>2</v>
      </c>
      <c r="D17609" s="119" t="s">
        <v>2339</v>
      </c>
      <c r="E17609" s="243" t="s">
        <v>1953</v>
      </c>
      <c r="F17609" s="151"/>
    </row>
    <row r="17610" spans="2:6" s="116" customFormat="1" ht="15.75" customHeight="1">
      <c r="B17610" s="276" t="s">
        <v>2337</v>
      </c>
      <c r="C17610" s="118" t="s">
        <v>28</v>
      </c>
      <c r="D17610" s="119" t="s">
        <v>107</v>
      </c>
      <c r="E17610" s="243" t="s">
        <v>1953</v>
      </c>
      <c r="F17610" s="151"/>
    </row>
    <row r="17611" spans="2:6" s="116" customFormat="1" ht="15.75" customHeight="1">
      <c r="B17611" s="276" t="s">
        <v>2340</v>
      </c>
      <c r="C17611" s="118" t="s">
        <v>155</v>
      </c>
      <c r="D17611" s="119" t="s">
        <v>1110</v>
      </c>
      <c r="E17611" s="243" t="s">
        <v>1600</v>
      </c>
      <c r="F17611" s="151"/>
    </row>
    <row r="17612" spans="2:6" s="116" customFormat="1" ht="15.75" customHeight="1">
      <c r="B17612" s="276" t="s">
        <v>2340</v>
      </c>
      <c r="C17612" s="118" t="s">
        <v>2</v>
      </c>
      <c r="D17612" s="119" t="s">
        <v>1418</v>
      </c>
      <c r="E17612" s="243" t="s">
        <v>1971</v>
      </c>
      <c r="F17612" s="151"/>
    </row>
    <row r="17613" spans="2:6" s="116" customFormat="1" ht="15.75" customHeight="1">
      <c r="B17613" s="276" t="s">
        <v>2340</v>
      </c>
      <c r="C17613" s="118" t="s">
        <v>40</v>
      </c>
      <c r="D17613" s="119" t="s">
        <v>43</v>
      </c>
      <c r="E17613" s="243" t="s">
        <v>1971</v>
      </c>
      <c r="F17613" s="151"/>
    </row>
    <row r="17614" spans="2:6" s="116" customFormat="1" ht="15.75" customHeight="1">
      <c r="B17614" s="276" t="s">
        <v>2340</v>
      </c>
      <c r="C17614" s="118" t="s">
        <v>40</v>
      </c>
      <c r="D17614" s="119" t="s">
        <v>43</v>
      </c>
      <c r="E17614" s="243" t="s">
        <v>1971</v>
      </c>
      <c r="F17614" s="151"/>
    </row>
    <row r="17615" spans="2:6" s="116" customFormat="1" ht="15.75" customHeight="1">
      <c r="B17615" s="276" t="s">
        <v>2340</v>
      </c>
      <c r="C17615" s="118" t="s">
        <v>2</v>
      </c>
      <c r="D17615" s="119" t="s">
        <v>1418</v>
      </c>
      <c r="E17615" s="243" t="s">
        <v>1971</v>
      </c>
      <c r="F17615" s="151"/>
    </row>
    <row r="17616" spans="2:6" s="116" customFormat="1" ht="15.75" customHeight="1">
      <c r="B17616" s="276" t="s">
        <v>2340</v>
      </c>
      <c r="C17616" s="118" t="s">
        <v>28</v>
      </c>
      <c r="D17616" s="119" t="s">
        <v>173</v>
      </c>
      <c r="E17616" s="243" t="s">
        <v>1971</v>
      </c>
      <c r="F17616" s="151"/>
    </row>
    <row r="17617" spans="2:6" s="116" customFormat="1" ht="15.75" customHeight="1">
      <c r="B17617" s="276" t="s">
        <v>2340</v>
      </c>
      <c r="C17617" s="118" t="s">
        <v>28</v>
      </c>
      <c r="D17617" s="119" t="s">
        <v>173</v>
      </c>
      <c r="E17617" s="243" t="s">
        <v>1971</v>
      </c>
      <c r="F17617" s="151"/>
    </row>
    <row r="17618" spans="2:6" s="116" customFormat="1" ht="15.75" customHeight="1">
      <c r="B17618" s="276" t="s">
        <v>2340</v>
      </c>
      <c r="C17618" s="118" t="s">
        <v>184</v>
      </c>
      <c r="D17618" s="119" t="s">
        <v>2546</v>
      </c>
      <c r="E17618" s="243" t="s">
        <v>1971</v>
      </c>
      <c r="F17618" s="151"/>
    </row>
    <row r="17619" spans="2:6" s="116" customFormat="1" ht="15.75" customHeight="1">
      <c r="B17619" s="276" t="s">
        <v>2340</v>
      </c>
      <c r="C17619" s="118" t="s">
        <v>155</v>
      </c>
      <c r="D17619" s="119" t="s">
        <v>156</v>
      </c>
      <c r="E17619" s="243" t="s">
        <v>1971</v>
      </c>
      <c r="F17619" s="151"/>
    </row>
    <row r="17620" spans="2:6" s="116" customFormat="1" ht="15.75" customHeight="1">
      <c r="B17620" s="276" t="s">
        <v>2340</v>
      </c>
      <c r="C17620" s="118" t="s">
        <v>184</v>
      </c>
      <c r="D17620" s="119" t="s">
        <v>2545</v>
      </c>
      <c r="E17620" s="243" t="s">
        <v>1971</v>
      </c>
      <c r="F17620" s="151"/>
    </row>
    <row r="17621" spans="2:6" s="116" customFormat="1" ht="15.75" customHeight="1">
      <c r="B17621" s="276" t="s">
        <v>2340</v>
      </c>
      <c r="C17621" s="118" t="s">
        <v>28</v>
      </c>
      <c r="D17621" s="119" t="s">
        <v>107</v>
      </c>
      <c r="E17621" s="243" t="s">
        <v>1971</v>
      </c>
      <c r="F17621" s="151"/>
    </row>
    <row r="17622" spans="2:6" s="116" customFormat="1" ht="15.75" customHeight="1">
      <c r="B17622" s="276" t="s">
        <v>2340</v>
      </c>
      <c r="C17622" s="118" t="s">
        <v>28</v>
      </c>
      <c r="D17622" s="119" t="s">
        <v>173</v>
      </c>
      <c r="E17622" s="243" t="s">
        <v>1971</v>
      </c>
      <c r="F17622" s="151"/>
    </row>
    <row r="17623" spans="2:6" s="116" customFormat="1" ht="15.75" customHeight="1">
      <c r="B17623" s="276" t="s">
        <v>2340</v>
      </c>
      <c r="C17623" s="118" t="s">
        <v>28</v>
      </c>
      <c r="D17623" s="119" t="s">
        <v>850</v>
      </c>
      <c r="E17623" s="243" t="s">
        <v>1971</v>
      </c>
      <c r="F17623" s="151"/>
    </row>
    <row r="17624" spans="2:6" s="116" customFormat="1" ht="15.75" customHeight="1">
      <c r="B17624" s="276" t="s">
        <v>2340</v>
      </c>
      <c r="C17624" s="118" t="s">
        <v>1999</v>
      </c>
      <c r="D17624" s="119" t="s">
        <v>2001</v>
      </c>
      <c r="E17624" s="243" t="s">
        <v>1971</v>
      </c>
      <c r="F17624" s="151"/>
    </row>
    <row r="17625" spans="2:6" s="116" customFormat="1" ht="15.75" customHeight="1">
      <c r="B17625" s="276" t="s">
        <v>2340</v>
      </c>
      <c r="C17625" s="118" t="s">
        <v>28</v>
      </c>
      <c r="D17625" s="119" t="s">
        <v>173</v>
      </c>
      <c r="E17625" s="243" t="s">
        <v>1971</v>
      </c>
      <c r="F17625" s="151"/>
    </row>
    <row r="17626" spans="2:6" s="116" customFormat="1" ht="15.75" customHeight="1">
      <c r="B17626" s="276" t="s">
        <v>2340</v>
      </c>
      <c r="C17626" s="118" t="s">
        <v>1999</v>
      </c>
      <c r="D17626" s="119" t="s">
        <v>2001</v>
      </c>
      <c r="E17626" s="243" t="s">
        <v>1971</v>
      </c>
      <c r="F17626" s="151"/>
    </row>
    <row r="17627" spans="2:6" s="116" customFormat="1" ht="15.75" customHeight="1">
      <c r="B17627" s="276" t="s">
        <v>2340</v>
      </c>
      <c r="C17627" s="118" t="s">
        <v>40</v>
      </c>
      <c r="D17627" s="119" t="s">
        <v>180</v>
      </c>
      <c r="E17627" s="243" t="s">
        <v>1971</v>
      </c>
      <c r="F17627" s="151"/>
    </row>
    <row r="17628" spans="2:6" s="116" customFormat="1" ht="15.75" customHeight="1">
      <c r="B17628" s="276" t="s">
        <v>2340</v>
      </c>
      <c r="C17628" s="118" t="s">
        <v>1306</v>
      </c>
      <c r="D17628" s="119" t="s">
        <v>1418</v>
      </c>
      <c r="E17628" s="243" t="s">
        <v>1971</v>
      </c>
      <c r="F17628" s="151"/>
    </row>
    <row r="17629" spans="2:6" s="116" customFormat="1" ht="15.75" customHeight="1">
      <c r="B17629" s="276" t="s">
        <v>2340</v>
      </c>
      <c r="C17629" s="118" t="s">
        <v>2</v>
      </c>
      <c r="D17629" s="119" t="s">
        <v>182</v>
      </c>
      <c r="E17629" s="243" t="s">
        <v>1953</v>
      </c>
      <c r="F17629" s="151"/>
    </row>
    <row r="17630" spans="2:6" s="116" customFormat="1" ht="15.75" customHeight="1">
      <c r="B17630" s="276" t="s">
        <v>2340</v>
      </c>
      <c r="C17630" s="118" t="s">
        <v>28</v>
      </c>
      <c r="D17630" s="119" t="s">
        <v>107</v>
      </c>
      <c r="E17630" s="243" t="s">
        <v>1953</v>
      </c>
      <c r="F17630" s="151"/>
    </row>
    <row r="17631" spans="2:6" s="116" customFormat="1" ht="15.75" customHeight="1">
      <c r="B17631" s="276" t="s">
        <v>2340</v>
      </c>
      <c r="C17631" s="118" t="s">
        <v>28</v>
      </c>
      <c r="D17631" s="119" t="s">
        <v>126</v>
      </c>
      <c r="E17631" s="243" t="s">
        <v>1953</v>
      </c>
      <c r="F17631" s="151"/>
    </row>
    <row r="17632" spans="2:6" s="116" customFormat="1" ht="15.75" customHeight="1">
      <c r="B17632" s="276" t="s">
        <v>2340</v>
      </c>
      <c r="C17632" s="118" t="s">
        <v>28</v>
      </c>
      <c r="D17632" s="119" t="s">
        <v>850</v>
      </c>
      <c r="E17632" s="243" t="s">
        <v>1953</v>
      </c>
      <c r="F17632" s="151"/>
    </row>
    <row r="17633" spans="2:6" s="116" customFormat="1" ht="15.75" customHeight="1">
      <c r="B17633" s="276" t="s">
        <v>2340</v>
      </c>
      <c r="C17633" s="118" t="s">
        <v>40</v>
      </c>
      <c r="D17633" s="119" t="s">
        <v>43</v>
      </c>
      <c r="E17633" s="243" t="s">
        <v>1953</v>
      </c>
      <c r="F17633" s="151"/>
    </row>
    <row r="17634" spans="2:6" s="116" customFormat="1" ht="15.75" customHeight="1">
      <c r="B17634" s="276" t="s">
        <v>2340</v>
      </c>
      <c r="C17634" s="118" t="s">
        <v>40</v>
      </c>
      <c r="D17634" s="119" t="s">
        <v>2053</v>
      </c>
      <c r="E17634" s="243" t="s">
        <v>1953</v>
      </c>
      <c r="F17634" s="151"/>
    </row>
    <row r="17635" spans="2:6" s="116" customFormat="1" ht="15.75" customHeight="1">
      <c r="B17635" s="276" t="s">
        <v>2340</v>
      </c>
      <c r="C17635" s="118" t="s">
        <v>40</v>
      </c>
      <c r="D17635" s="119" t="s">
        <v>43</v>
      </c>
      <c r="E17635" s="243" t="s">
        <v>1953</v>
      </c>
      <c r="F17635" s="151"/>
    </row>
    <row r="17636" spans="2:6" s="116" customFormat="1" ht="15.75" customHeight="1">
      <c r="B17636" s="276" t="s">
        <v>2340</v>
      </c>
      <c r="C17636" s="118" t="s">
        <v>28</v>
      </c>
      <c r="D17636" s="119" t="s">
        <v>107</v>
      </c>
      <c r="E17636" s="243" t="s">
        <v>1953</v>
      </c>
      <c r="F17636" s="151"/>
    </row>
    <row r="17637" spans="2:6" s="116" customFormat="1" ht="15.75" customHeight="1">
      <c r="B17637" s="276" t="s">
        <v>2340</v>
      </c>
      <c r="C17637" s="118" t="s">
        <v>184</v>
      </c>
      <c r="D17637" s="119" t="s">
        <v>184</v>
      </c>
      <c r="E17637" s="243" t="s">
        <v>1953</v>
      </c>
      <c r="F17637" s="151"/>
    </row>
    <row r="17638" spans="2:6" s="116" customFormat="1" ht="15.75" customHeight="1">
      <c r="B17638" s="276" t="s">
        <v>2340</v>
      </c>
      <c r="C17638" s="118" t="s">
        <v>2</v>
      </c>
      <c r="D17638" s="119" t="s">
        <v>182</v>
      </c>
      <c r="E17638" s="243" t="s">
        <v>1953</v>
      </c>
      <c r="F17638" s="151"/>
    </row>
    <row r="17639" spans="2:6" s="116" customFormat="1" ht="15.75" customHeight="1">
      <c r="B17639" s="276" t="s">
        <v>2340</v>
      </c>
      <c r="C17639" s="118" t="s">
        <v>1306</v>
      </c>
      <c r="D17639" s="119" t="s">
        <v>1390</v>
      </c>
      <c r="E17639" s="243" t="s">
        <v>1953</v>
      </c>
      <c r="F17639" s="151"/>
    </row>
    <row r="17640" spans="2:6" s="116" customFormat="1" ht="15.75" customHeight="1">
      <c r="B17640" s="276" t="s">
        <v>2341</v>
      </c>
      <c r="C17640" s="118" t="s">
        <v>322</v>
      </c>
      <c r="D17640" s="119" t="s">
        <v>1796</v>
      </c>
      <c r="E17640" s="243" t="s">
        <v>1953</v>
      </c>
      <c r="F17640" s="151"/>
    </row>
    <row r="17641" spans="2:6" s="116" customFormat="1" ht="15.75" customHeight="1">
      <c r="B17641" s="276" t="s">
        <v>2341</v>
      </c>
      <c r="C17641" s="118" t="s">
        <v>40</v>
      </c>
      <c r="D17641" s="119" t="s">
        <v>1236</v>
      </c>
      <c r="E17641" s="243" t="s">
        <v>1953</v>
      </c>
      <c r="F17641" s="151"/>
    </row>
    <row r="17642" spans="2:6" s="116" customFormat="1" ht="15.75" customHeight="1">
      <c r="B17642" s="276" t="s">
        <v>2341</v>
      </c>
      <c r="C17642" s="118" t="s">
        <v>28</v>
      </c>
      <c r="D17642" s="119" t="s">
        <v>107</v>
      </c>
      <c r="E17642" s="243" t="s">
        <v>1953</v>
      </c>
      <c r="F17642" s="151"/>
    </row>
    <row r="17643" spans="2:6" s="116" customFormat="1" ht="15.75" customHeight="1">
      <c r="B17643" s="276" t="s">
        <v>2341</v>
      </c>
      <c r="C17643" s="118" t="s">
        <v>28</v>
      </c>
      <c r="D17643" s="119" t="s">
        <v>107</v>
      </c>
      <c r="E17643" s="243" t="s">
        <v>1953</v>
      </c>
      <c r="F17643" s="151"/>
    </row>
    <row r="17644" spans="2:6" s="116" customFormat="1" ht="15.75" customHeight="1">
      <c r="B17644" s="276" t="s">
        <v>2341</v>
      </c>
      <c r="C17644" s="118" t="s">
        <v>2</v>
      </c>
      <c r="D17644" s="119" t="s">
        <v>182</v>
      </c>
      <c r="E17644" s="243" t="s">
        <v>1953</v>
      </c>
      <c r="F17644" s="151"/>
    </row>
    <row r="17645" spans="2:6" s="116" customFormat="1" ht="15.75" customHeight="1">
      <c r="B17645" s="276" t="s">
        <v>2341</v>
      </c>
      <c r="C17645" s="118" t="s">
        <v>322</v>
      </c>
      <c r="D17645" s="119" t="s">
        <v>1796</v>
      </c>
      <c r="E17645" s="243" t="s">
        <v>1953</v>
      </c>
      <c r="F17645" s="151"/>
    </row>
    <row r="17646" spans="2:6" s="116" customFormat="1" ht="15.75" customHeight="1">
      <c r="B17646" s="276" t="s">
        <v>2341</v>
      </c>
      <c r="C17646" s="118" t="s">
        <v>956</v>
      </c>
      <c r="D17646" s="119" t="s">
        <v>2069</v>
      </c>
      <c r="E17646" s="243" t="s">
        <v>1953</v>
      </c>
      <c r="F17646" s="151"/>
    </row>
    <row r="17647" spans="2:6" s="116" customFormat="1" ht="15.75" customHeight="1">
      <c r="B17647" s="276" t="s">
        <v>2341</v>
      </c>
      <c r="C17647" s="118" t="s">
        <v>956</v>
      </c>
      <c r="D17647" s="119" t="s">
        <v>2069</v>
      </c>
      <c r="E17647" s="243" t="s">
        <v>1953</v>
      </c>
      <c r="F17647" s="151"/>
    </row>
    <row r="17648" spans="2:6" s="116" customFormat="1" ht="15.75" customHeight="1">
      <c r="B17648" s="276" t="s">
        <v>2341</v>
      </c>
      <c r="C17648" s="118" t="s">
        <v>956</v>
      </c>
      <c r="D17648" s="119" t="s">
        <v>2069</v>
      </c>
      <c r="E17648" s="243" t="s">
        <v>1953</v>
      </c>
      <c r="F17648" s="151"/>
    </row>
    <row r="17649" spans="2:6" s="116" customFormat="1" ht="15.75" customHeight="1">
      <c r="B17649" s="276" t="s">
        <v>2341</v>
      </c>
      <c r="C17649" s="118" t="s">
        <v>155</v>
      </c>
      <c r="D17649" s="119" t="s">
        <v>156</v>
      </c>
      <c r="E17649" s="243" t="s">
        <v>1953</v>
      </c>
      <c r="F17649" s="151"/>
    </row>
    <row r="17650" spans="2:6" s="116" customFormat="1" ht="15.75" customHeight="1">
      <c r="B17650" s="276" t="s">
        <v>2341</v>
      </c>
      <c r="C17650" s="118" t="s">
        <v>28</v>
      </c>
      <c r="D17650" s="119" t="s">
        <v>113</v>
      </c>
      <c r="E17650" s="243" t="s">
        <v>1953</v>
      </c>
      <c r="F17650" s="151"/>
    </row>
    <row r="17651" spans="2:6" s="116" customFormat="1" ht="15.75" customHeight="1">
      <c r="B17651" s="276" t="s">
        <v>2341</v>
      </c>
      <c r="C17651" s="118" t="s">
        <v>40</v>
      </c>
      <c r="D17651" s="119" t="s">
        <v>180</v>
      </c>
      <c r="E17651" s="243" t="s">
        <v>1953</v>
      </c>
      <c r="F17651" s="151"/>
    </row>
    <row r="17652" spans="2:6" s="116" customFormat="1" ht="15.75" customHeight="1">
      <c r="B17652" s="276" t="s">
        <v>2341</v>
      </c>
      <c r="C17652" s="118" t="s">
        <v>184</v>
      </c>
      <c r="D17652" s="119" t="s">
        <v>2545</v>
      </c>
      <c r="E17652" s="243" t="s">
        <v>1953</v>
      </c>
      <c r="F17652" s="151"/>
    </row>
    <row r="17653" spans="2:6" s="116" customFormat="1" ht="15.75" customHeight="1">
      <c r="B17653" s="276" t="s">
        <v>2341</v>
      </c>
      <c r="C17653" s="118" t="s">
        <v>40</v>
      </c>
      <c r="D17653" s="119" t="s">
        <v>43</v>
      </c>
      <c r="E17653" s="243" t="s">
        <v>1953</v>
      </c>
      <c r="F17653" s="151"/>
    </row>
    <row r="17654" spans="2:6" s="116" customFormat="1" ht="15.75" customHeight="1">
      <c r="B17654" s="276" t="s">
        <v>2341</v>
      </c>
      <c r="C17654" s="118" t="s">
        <v>2</v>
      </c>
      <c r="D17654" s="119" t="s">
        <v>182</v>
      </c>
      <c r="E17654" s="243" t="s">
        <v>1953</v>
      </c>
      <c r="F17654" s="151"/>
    </row>
    <row r="17655" spans="2:6" s="116" customFormat="1" ht="15.75" customHeight="1">
      <c r="B17655" s="276" t="s">
        <v>2341</v>
      </c>
      <c r="C17655" s="118" t="s">
        <v>2</v>
      </c>
      <c r="D17655" s="119" t="s">
        <v>182</v>
      </c>
      <c r="E17655" s="243" t="s">
        <v>1971</v>
      </c>
      <c r="F17655" s="151"/>
    </row>
    <row r="17656" spans="2:6" s="116" customFormat="1" ht="15.75" customHeight="1">
      <c r="B17656" s="276" t="s">
        <v>2341</v>
      </c>
      <c r="C17656" s="118" t="s">
        <v>2</v>
      </c>
      <c r="D17656" s="119" t="s">
        <v>105</v>
      </c>
      <c r="E17656" s="243" t="s">
        <v>1971</v>
      </c>
      <c r="F17656" s="151"/>
    </row>
    <row r="17657" spans="2:6" s="116" customFormat="1" ht="15.75" customHeight="1">
      <c r="B17657" s="276" t="s">
        <v>2341</v>
      </c>
      <c r="C17657" s="118" t="s">
        <v>40</v>
      </c>
      <c r="D17657" s="119" t="s">
        <v>180</v>
      </c>
      <c r="E17657" s="243" t="s">
        <v>1971</v>
      </c>
      <c r="F17657" s="151"/>
    </row>
    <row r="17658" spans="2:6" s="116" customFormat="1" ht="15.75" customHeight="1">
      <c r="B17658" s="276" t="s">
        <v>2341</v>
      </c>
      <c r="C17658" s="118" t="s">
        <v>40</v>
      </c>
      <c r="D17658" s="119" t="s">
        <v>43</v>
      </c>
      <c r="E17658" s="243" t="s">
        <v>1971</v>
      </c>
      <c r="F17658" s="151"/>
    </row>
    <row r="17659" spans="2:6" s="116" customFormat="1" ht="15.75" customHeight="1">
      <c r="B17659" s="276" t="s">
        <v>2341</v>
      </c>
      <c r="C17659" s="118" t="s">
        <v>28</v>
      </c>
      <c r="D17659" s="119" t="s">
        <v>126</v>
      </c>
      <c r="E17659" s="243" t="s">
        <v>1971</v>
      </c>
      <c r="F17659" s="151"/>
    </row>
    <row r="17660" spans="2:6" s="116" customFormat="1" ht="15.75" customHeight="1">
      <c r="B17660" s="276" t="s">
        <v>2341</v>
      </c>
      <c r="C17660" s="118" t="s">
        <v>28</v>
      </c>
      <c r="D17660" s="119" t="s">
        <v>107</v>
      </c>
      <c r="E17660" s="243" t="s">
        <v>1971</v>
      </c>
      <c r="F17660" s="151"/>
    </row>
    <row r="17661" spans="2:6" s="116" customFormat="1" ht="15.75" customHeight="1">
      <c r="B17661" s="276" t="s">
        <v>2341</v>
      </c>
      <c r="C17661" s="118" t="s">
        <v>184</v>
      </c>
      <c r="D17661" s="119" t="s">
        <v>2544</v>
      </c>
      <c r="E17661" s="243" t="s">
        <v>1971</v>
      </c>
      <c r="F17661" s="151"/>
    </row>
    <row r="17662" spans="2:6" s="116" customFormat="1" ht="15.75" customHeight="1">
      <c r="B17662" s="276" t="s">
        <v>2341</v>
      </c>
      <c r="C17662" s="118" t="s">
        <v>40</v>
      </c>
      <c r="D17662" s="119" t="s">
        <v>43</v>
      </c>
      <c r="E17662" s="243" t="s">
        <v>1971</v>
      </c>
      <c r="F17662" s="151"/>
    </row>
    <row r="17663" spans="2:6" s="116" customFormat="1" ht="15.75" customHeight="1">
      <c r="B17663" s="276" t="s">
        <v>2341</v>
      </c>
      <c r="C17663" s="118" t="s">
        <v>40</v>
      </c>
      <c r="D17663" s="119" t="s">
        <v>43</v>
      </c>
      <c r="E17663" s="243" t="s">
        <v>1971</v>
      </c>
      <c r="F17663" s="151"/>
    </row>
    <row r="17664" spans="2:6" s="116" customFormat="1" ht="15.75" customHeight="1">
      <c r="B17664" s="276" t="s">
        <v>2341</v>
      </c>
      <c r="C17664" s="118" t="s">
        <v>28</v>
      </c>
      <c r="D17664" s="119" t="s">
        <v>126</v>
      </c>
      <c r="E17664" s="243" t="s">
        <v>1971</v>
      </c>
      <c r="F17664" s="151"/>
    </row>
    <row r="17665" spans="2:6" s="116" customFormat="1" ht="15.75" customHeight="1">
      <c r="B17665" s="276" t="s">
        <v>2341</v>
      </c>
      <c r="C17665" s="118" t="s">
        <v>40</v>
      </c>
      <c r="D17665" s="119" t="s">
        <v>180</v>
      </c>
      <c r="E17665" s="243" t="s">
        <v>1971</v>
      </c>
      <c r="F17665" s="151"/>
    </row>
    <row r="17666" spans="2:6" s="116" customFormat="1" ht="15.75" customHeight="1">
      <c r="B17666" s="276" t="s">
        <v>2341</v>
      </c>
      <c r="C17666" s="118" t="s">
        <v>2</v>
      </c>
      <c r="D17666" s="119" t="s">
        <v>182</v>
      </c>
      <c r="E17666" s="243" t="s">
        <v>1971</v>
      </c>
      <c r="F17666" s="151"/>
    </row>
    <row r="17667" spans="2:6" s="116" customFormat="1" ht="15.75" customHeight="1">
      <c r="B17667" s="276" t="s">
        <v>2341</v>
      </c>
      <c r="C17667" s="118" t="s">
        <v>184</v>
      </c>
      <c r="D17667" s="119" t="s">
        <v>2546</v>
      </c>
      <c r="E17667" s="243" t="s">
        <v>1971</v>
      </c>
      <c r="F17667" s="151"/>
    </row>
    <row r="17668" spans="2:6" s="116" customFormat="1" ht="15.75" customHeight="1">
      <c r="B17668" s="276" t="s">
        <v>2341</v>
      </c>
      <c r="C17668" s="118" t="s">
        <v>184</v>
      </c>
      <c r="D17668" s="119" t="s">
        <v>2546</v>
      </c>
      <c r="E17668" s="243" t="s">
        <v>1971</v>
      </c>
      <c r="F17668" s="151"/>
    </row>
    <row r="17669" spans="2:6" s="116" customFormat="1" ht="15.75" customHeight="1">
      <c r="B17669" s="121" t="s">
        <v>2342</v>
      </c>
      <c r="C17669" s="118" t="s">
        <v>322</v>
      </c>
      <c r="D17669" s="119" t="s">
        <v>1796</v>
      </c>
      <c r="E17669" s="243" t="s">
        <v>1953</v>
      </c>
      <c r="F17669" s="151"/>
    </row>
    <row r="17670" spans="2:6" s="116" customFormat="1" ht="15.75" customHeight="1">
      <c r="B17670" s="121" t="s">
        <v>2342</v>
      </c>
      <c r="C17670" s="118" t="s">
        <v>28</v>
      </c>
      <c r="D17670" s="119" t="s">
        <v>107</v>
      </c>
      <c r="E17670" s="243" t="s">
        <v>1953</v>
      </c>
      <c r="F17670" s="151"/>
    </row>
    <row r="17671" spans="2:6" s="116" customFormat="1" ht="15.75" customHeight="1">
      <c r="B17671" s="121" t="s">
        <v>2342</v>
      </c>
      <c r="C17671" s="118" t="s">
        <v>2</v>
      </c>
      <c r="D17671" s="119" t="s">
        <v>182</v>
      </c>
      <c r="E17671" s="243" t="s">
        <v>1953</v>
      </c>
      <c r="F17671" s="151"/>
    </row>
    <row r="17672" spans="2:6" s="116" customFormat="1" ht="15.75" customHeight="1">
      <c r="B17672" s="121" t="s">
        <v>2342</v>
      </c>
      <c r="C17672" s="118" t="s">
        <v>40</v>
      </c>
      <c r="D17672" s="119" t="s">
        <v>43</v>
      </c>
      <c r="E17672" s="243" t="s">
        <v>1953</v>
      </c>
      <c r="F17672" s="151"/>
    </row>
    <row r="17673" spans="2:6" s="116" customFormat="1" ht="15.75" customHeight="1">
      <c r="B17673" s="121" t="s">
        <v>2342</v>
      </c>
      <c r="C17673" s="118" t="s">
        <v>28</v>
      </c>
      <c r="D17673" s="119" t="s">
        <v>107</v>
      </c>
      <c r="E17673" s="243" t="s">
        <v>1953</v>
      </c>
      <c r="F17673" s="151"/>
    </row>
    <row r="17674" spans="2:6" s="116" customFormat="1" ht="15.75" customHeight="1">
      <c r="B17674" s="121" t="s">
        <v>2342</v>
      </c>
      <c r="C17674" s="118" t="s">
        <v>2</v>
      </c>
      <c r="D17674" s="119" t="s">
        <v>182</v>
      </c>
      <c r="E17674" s="243" t="s">
        <v>1953</v>
      </c>
      <c r="F17674" s="151"/>
    </row>
    <row r="17675" spans="2:6" s="116" customFormat="1" ht="15.75" customHeight="1">
      <c r="B17675" s="121" t="s">
        <v>2342</v>
      </c>
      <c r="C17675" s="118" t="s">
        <v>2</v>
      </c>
      <c r="D17675" s="119" t="s">
        <v>182</v>
      </c>
      <c r="E17675" s="243" t="s">
        <v>1953</v>
      </c>
      <c r="F17675" s="151"/>
    </row>
    <row r="17676" spans="2:6" s="116" customFormat="1" ht="15.75" customHeight="1">
      <c r="B17676" s="121" t="s">
        <v>2342</v>
      </c>
      <c r="C17676" s="118" t="s">
        <v>40</v>
      </c>
      <c r="D17676" s="119" t="s">
        <v>43</v>
      </c>
      <c r="E17676" s="243" t="s">
        <v>1953</v>
      </c>
      <c r="F17676" s="151"/>
    </row>
    <row r="17677" spans="2:6" s="116" customFormat="1" ht="15.75" customHeight="1">
      <c r="B17677" s="121" t="s">
        <v>2342</v>
      </c>
      <c r="C17677" s="118" t="s">
        <v>28</v>
      </c>
      <c r="D17677" s="119" t="s">
        <v>850</v>
      </c>
      <c r="E17677" s="243" t="s">
        <v>1953</v>
      </c>
      <c r="F17677" s="151"/>
    </row>
    <row r="17678" spans="2:6" s="116" customFormat="1" ht="15.75" customHeight="1">
      <c r="B17678" s="121" t="s">
        <v>2342</v>
      </c>
      <c r="C17678" s="118" t="s">
        <v>2585</v>
      </c>
      <c r="D17678" s="119" t="s">
        <v>2063</v>
      </c>
      <c r="E17678" s="243" t="s">
        <v>1953</v>
      </c>
      <c r="F17678" s="151"/>
    </row>
    <row r="17679" spans="2:6" s="116" customFormat="1" ht="15.75" customHeight="1">
      <c r="B17679" s="121" t="s">
        <v>2342</v>
      </c>
      <c r="C17679" s="118" t="s">
        <v>2585</v>
      </c>
      <c r="D17679" s="119" t="s">
        <v>2063</v>
      </c>
      <c r="E17679" s="243" t="s">
        <v>1953</v>
      </c>
      <c r="F17679" s="151"/>
    </row>
    <row r="17680" spans="2:6" s="116" customFormat="1" ht="15.75" customHeight="1">
      <c r="B17680" s="121" t="s">
        <v>2342</v>
      </c>
      <c r="C17680" s="118" t="s">
        <v>2</v>
      </c>
      <c r="D17680" s="119" t="s">
        <v>182</v>
      </c>
      <c r="E17680" s="243" t="s">
        <v>1953</v>
      </c>
      <c r="F17680" s="151"/>
    </row>
    <row r="17681" spans="2:6" s="116" customFormat="1" ht="15.75" customHeight="1">
      <c r="B17681" s="121" t="s">
        <v>2342</v>
      </c>
      <c r="C17681" s="118" t="s">
        <v>40</v>
      </c>
      <c r="D17681" s="119" t="s">
        <v>180</v>
      </c>
      <c r="E17681" s="243" t="s">
        <v>1953</v>
      </c>
      <c r="F17681" s="151"/>
    </row>
    <row r="17682" spans="2:6" s="116" customFormat="1" ht="15.75" customHeight="1">
      <c r="B17682" s="121" t="s">
        <v>2342</v>
      </c>
      <c r="C17682" s="118" t="s">
        <v>184</v>
      </c>
      <c r="D17682" s="119" t="s">
        <v>184</v>
      </c>
      <c r="E17682" s="243" t="s">
        <v>1953</v>
      </c>
      <c r="F17682" s="151"/>
    </row>
    <row r="17683" spans="2:6" s="116" customFormat="1" ht="15.75" customHeight="1">
      <c r="B17683" s="121" t="s">
        <v>2342</v>
      </c>
      <c r="C17683" s="118" t="s">
        <v>184</v>
      </c>
      <c r="D17683" s="119" t="s">
        <v>2545</v>
      </c>
      <c r="E17683" s="243" t="s">
        <v>1953</v>
      </c>
      <c r="F17683" s="151"/>
    </row>
    <row r="17684" spans="2:6" s="116" customFormat="1" ht="15.75" customHeight="1">
      <c r="B17684" s="121" t="s">
        <v>2342</v>
      </c>
      <c r="C17684" s="118" t="s">
        <v>40</v>
      </c>
      <c r="D17684" s="119" t="s">
        <v>180</v>
      </c>
      <c r="E17684" s="243" t="s">
        <v>1953</v>
      </c>
      <c r="F17684" s="151"/>
    </row>
    <row r="17685" spans="2:6" s="116" customFormat="1" ht="15.75" customHeight="1">
      <c r="B17685" s="121" t="s">
        <v>2342</v>
      </c>
      <c r="C17685" s="118" t="s">
        <v>40</v>
      </c>
      <c r="D17685" s="119" t="s">
        <v>43</v>
      </c>
      <c r="E17685" s="243" t="s">
        <v>1953</v>
      </c>
      <c r="F17685" s="151"/>
    </row>
    <row r="17686" spans="2:6" s="116" customFormat="1" ht="15.75" customHeight="1">
      <c r="B17686" s="121" t="s">
        <v>2343</v>
      </c>
      <c r="C17686" s="118" t="s">
        <v>40</v>
      </c>
      <c r="D17686" s="119" t="s">
        <v>43</v>
      </c>
      <c r="E17686" s="243" t="s">
        <v>1971</v>
      </c>
      <c r="F17686" s="151"/>
    </row>
    <row r="17687" spans="2:6" s="116" customFormat="1" ht="15.75" customHeight="1">
      <c r="B17687" s="121" t="s">
        <v>2343</v>
      </c>
      <c r="C17687" s="118" t="s">
        <v>40</v>
      </c>
      <c r="D17687" s="119" t="s">
        <v>2057</v>
      </c>
      <c r="E17687" s="243" t="s">
        <v>1971</v>
      </c>
      <c r="F17687" s="151"/>
    </row>
    <row r="17688" spans="2:6" s="116" customFormat="1" ht="15.75" customHeight="1">
      <c r="B17688" s="121" t="s">
        <v>2343</v>
      </c>
      <c r="C17688" s="118" t="s">
        <v>2</v>
      </c>
      <c r="D17688" s="119" t="s">
        <v>182</v>
      </c>
      <c r="E17688" s="243" t="s">
        <v>1971</v>
      </c>
      <c r="F17688" s="151"/>
    </row>
    <row r="17689" spans="2:6" s="116" customFormat="1" ht="15.75" customHeight="1">
      <c r="B17689" s="121" t="s">
        <v>2343</v>
      </c>
      <c r="C17689" s="118" t="s">
        <v>40</v>
      </c>
      <c r="D17689" s="119" t="s">
        <v>180</v>
      </c>
      <c r="E17689" s="243" t="s">
        <v>1971</v>
      </c>
      <c r="F17689" s="151"/>
    </row>
    <row r="17690" spans="2:6" s="116" customFormat="1" ht="15.75" customHeight="1">
      <c r="B17690" s="121" t="s">
        <v>2343</v>
      </c>
      <c r="C17690" s="118" t="s">
        <v>2</v>
      </c>
      <c r="D17690" s="119" t="s">
        <v>182</v>
      </c>
      <c r="E17690" s="243" t="s">
        <v>1971</v>
      </c>
      <c r="F17690" s="151"/>
    </row>
    <row r="17691" spans="2:6" s="116" customFormat="1" ht="15.75" customHeight="1">
      <c r="B17691" s="121" t="s">
        <v>2343</v>
      </c>
      <c r="C17691" s="118" t="s">
        <v>28</v>
      </c>
      <c r="D17691" s="119" t="s">
        <v>850</v>
      </c>
      <c r="E17691" s="243" t="s">
        <v>1971</v>
      </c>
      <c r="F17691" s="151"/>
    </row>
    <row r="17692" spans="2:6" s="116" customFormat="1" ht="15.75" customHeight="1">
      <c r="B17692" s="121" t="s">
        <v>2343</v>
      </c>
      <c r="C17692" s="118" t="s">
        <v>40</v>
      </c>
      <c r="D17692" s="119" t="s">
        <v>43</v>
      </c>
      <c r="E17692" s="243" t="s">
        <v>1971</v>
      </c>
      <c r="F17692" s="151"/>
    </row>
    <row r="17693" spans="2:6" s="116" customFormat="1" ht="15.75" customHeight="1">
      <c r="B17693" s="121" t="s">
        <v>2343</v>
      </c>
      <c r="C17693" s="118" t="s">
        <v>28</v>
      </c>
      <c r="D17693" s="119" t="s">
        <v>30</v>
      </c>
      <c r="E17693" s="243" t="s">
        <v>1971</v>
      </c>
      <c r="F17693" s="151"/>
    </row>
    <row r="17694" spans="2:6" s="116" customFormat="1" ht="15.75" customHeight="1">
      <c r="B17694" s="121" t="s">
        <v>2343</v>
      </c>
      <c r="C17694" s="118" t="s">
        <v>392</v>
      </c>
      <c r="D17694" s="119" t="s">
        <v>1115</v>
      </c>
      <c r="E17694" s="243" t="s">
        <v>1971</v>
      </c>
      <c r="F17694" s="151"/>
    </row>
    <row r="17695" spans="2:6" s="116" customFormat="1" ht="15.75" customHeight="1">
      <c r="B17695" s="121" t="s">
        <v>2343</v>
      </c>
      <c r="C17695" s="118" t="s">
        <v>2</v>
      </c>
      <c r="D17695" s="119" t="s">
        <v>182</v>
      </c>
      <c r="E17695" s="243" t="s">
        <v>1971</v>
      </c>
      <c r="F17695" s="151"/>
    </row>
    <row r="17696" spans="2:6" s="116" customFormat="1" ht="15.75" customHeight="1">
      <c r="B17696" s="121" t="s">
        <v>2343</v>
      </c>
      <c r="C17696" s="118" t="s">
        <v>2</v>
      </c>
      <c r="D17696" s="119" t="s">
        <v>105</v>
      </c>
      <c r="E17696" s="243" t="s">
        <v>1971</v>
      </c>
      <c r="F17696" s="151"/>
    </row>
    <row r="17697" spans="2:6" s="116" customFormat="1" ht="15.75" customHeight="1">
      <c r="B17697" s="121" t="s">
        <v>2343</v>
      </c>
      <c r="C17697" s="118" t="s">
        <v>322</v>
      </c>
      <c r="D17697" s="119" t="s">
        <v>1893</v>
      </c>
      <c r="E17697" s="243" t="s">
        <v>1971</v>
      </c>
      <c r="F17697" s="151"/>
    </row>
    <row r="17698" spans="2:6" s="116" customFormat="1" ht="15.75" customHeight="1">
      <c r="B17698" s="121" t="s">
        <v>2343</v>
      </c>
      <c r="C17698" s="118" t="s">
        <v>2</v>
      </c>
      <c r="D17698" s="119" t="s">
        <v>105</v>
      </c>
      <c r="E17698" s="243" t="s">
        <v>1971</v>
      </c>
      <c r="F17698" s="151"/>
    </row>
    <row r="17699" spans="2:6" s="116" customFormat="1" ht="15.75" customHeight="1">
      <c r="B17699" s="121" t="s">
        <v>2343</v>
      </c>
      <c r="C17699" s="118" t="s">
        <v>40</v>
      </c>
      <c r="D17699" s="119" t="s">
        <v>2057</v>
      </c>
      <c r="E17699" s="243" t="s">
        <v>1971</v>
      </c>
      <c r="F17699" s="151"/>
    </row>
    <row r="17700" spans="2:6" s="116" customFormat="1" ht="15.75" customHeight="1">
      <c r="B17700" s="121" t="s">
        <v>2343</v>
      </c>
      <c r="C17700" s="118" t="s">
        <v>956</v>
      </c>
      <c r="D17700" s="119" t="s">
        <v>1821</v>
      </c>
      <c r="E17700" s="243" t="s">
        <v>1971</v>
      </c>
      <c r="F17700" s="151"/>
    </row>
    <row r="17701" spans="2:6" s="116" customFormat="1" ht="15.75" customHeight="1">
      <c r="B17701" s="121" t="s">
        <v>2343</v>
      </c>
      <c r="C17701" s="118" t="s">
        <v>956</v>
      </c>
      <c r="D17701" s="119" t="s">
        <v>1821</v>
      </c>
      <c r="E17701" s="243" t="s">
        <v>1971</v>
      </c>
      <c r="F17701" s="151"/>
    </row>
    <row r="17702" spans="2:6" s="116" customFormat="1" ht="15.75" customHeight="1">
      <c r="B17702" s="121" t="s">
        <v>2344</v>
      </c>
      <c r="C17702" s="118" t="s">
        <v>2</v>
      </c>
      <c r="D17702" s="119" t="s">
        <v>182</v>
      </c>
      <c r="E17702" s="243" t="s">
        <v>1953</v>
      </c>
      <c r="F17702" s="151"/>
    </row>
    <row r="17703" spans="2:6" s="116" customFormat="1" ht="15.75" customHeight="1">
      <c r="B17703" s="121" t="s">
        <v>2344</v>
      </c>
      <c r="C17703" s="118" t="s">
        <v>184</v>
      </c>
      <c r="D17703" s="119" t="s">
        <v>184</v>
      </c>
      <c r="E17703" s="243" t="s">
        <v>1953</v>
      </c>
      <c r="F17703" s="151"/>
    </row>
    <row r="17704" spans="2:6" s="116" customFormat="1" ht="15.75" customHeight="1">
      <c r="B17704" s="121" t="s">
        <v>2344</v>
      </c>
      <c r="C17704" s="118" t="s">
        <v>28</v>
      </c>
      <c r="D17704" s="119" t="s">
        <v>850</v>
      </c>
      <c r="E17704" s="243" t="s">
        <v>1953</v>
      </c>
      <c r="F17704" s="151"/>
    </row>
    <row r="17705" spans="2:6" s="116" customFormat="1" ht="15.75" customHeight="1">
      <c r="B17705" s="121" t="s">
        <v>2344</v>
      </c>
      <c r="C17705" s="118" t="s">
        <v>28</v>
      </c>
      <c r="D17705" s="119" t="s">
        <v>850</v>
      </c>
      <c r="E17705" s="243" t="s">
        <v>1953</v>
      </c>
      <c r="F17705" s="151"/>
    </row>
    <row r="17706" spans="2:6" s="116" customFormat="1" ht="15.75" customHeight="1">
      <c r="B17706" s="121" t="s">
        <v>2344</v>
      </c>
      <c r="C17706" s="118" t="s">
        <v>2</v>
      </c>
      <c r="D17706" s="119" t="s">
        <v>105</v>
      </c>
      <c r="E17706" s="243" t="s">
        <v>1953</v>
      </c>
      <c r="F17706" s="151"/>
    </row>
    <row r="17707" spans="2:6" s="116" customFormat="1" ht="15.75" customHeight="1">
      <c r="B17707" s="121" t="s">
        <v>2344</v>
      </c>
      <c r="C17707" s="118" t="s">
        <v>2</v>
      </c>
      <c r="D17707" s="119" t="s">
        <v>182</v>
      </c>
      <c r="E17707" s="243" t="s">
        <v>1953</v>
      </c>
      <c r="F17707" s="151"/>
    </row>
    <row r="17708" spans="2:6" s="116" customFormat="1" ht="15.75" customHeight="1">
      <c r="B17708" s="121" t="s">
        <v>2344</v>
      </c>
      <c r="C17708" s="118" t="s">
        <v>2</v>
      </c>
      <c r="D17708" s="119" t="s">
        <v>105</v>
      </c>
      <c r="E17708" s="243" t="s">
        <v>1953</v>
      </c>
      <c r="F17708" s="151"/>
    </row>
    <row r="17709" spans="2:6" s="116" customFormat="1" ht="15.75" customHeight="1">
      <c r="B17709" s="121" t="s">
        <v>2344</v>
      </c>
      <c r="C17709" s="118" t="s">
        <v>40</v>
      </c>
      <c r="D17709" s="119" t="s">
        <v>1236</v>
      </c>
      <c r="E17709" s="243" t="s">
        <v>1953</v>
      </c>
      <c r="F17709" s="151"/>
    </row>
    <row r="17710" spans="2:6" s="116" customFormat="1" ht="15.75" customHeight="1">
      <c r="B17710" s="121" t="s">
        <v>2344</v>
      </c>
      <c r="C17710" s="118" t="s">
        <v>28</v>
      </c>
      <c r="D17710" s="119" t="s">
        <v>107</v>
      </c>
      <c r="E17710" s="243" t="s">
        <v>1953</v>
      </c>
      <c r="F17710" s="151"/>
    </row>
    <row r="17711" spans="2:6" s="116" customFormat="1" ht="15.75" customHeight="1">
      <c r="B17711" s="121" t="s">
        <v>2344</v>
      </c>
      <c r="C17711" s="118" t="s">
        <v>28</v>
      </c>
      <c r="D17711" s="119" t="s">
        <v>107</v>
      </c>
      <c r="E17711" s="243" t="s">
        <v>1953</v>
      </c>
      <c r="F17711" s="151"/>
    </row>
    <row r="17712" spans="2:6" s="116" customFormat="1" ht="15.75" customHeight="1">
      <c r="B17712" s="121" t="s">
        <v>2344</v>
      </c>
      <c r="C17712" s="118" t="s">
        <v>40</v>
      </c>
      <c r="D17712" s="119" t="s">
        <v>180</v>
      </c>
      <c r="E17712" s="243" t="s">
        <v>1953</v>
      </c>
      <c r="F17712" s="151"/>
    </row>
    <row r="17713" spans="2:6" s="116" customFormat="1" ht="15.75" customHeight="1">
      <c r="B17713" s="121" t="s">
        <v>2344</v>
      </c>
      <c r="C17713" s="118" t="s">
        <v>40</v>
      </c>
      <c r="D17713" s="119" t="s">
        <v>1236</v>
      </c>
      <c r="E17713" s="243" t="s">
        <v>1953</v>
      </c>
      <c r="F17713" s="151"/>
    </row>
    <row r="17714" spans="2:6" s="116" customFormat="1" ht="15.75" customHeight="1">
      <c r="B17714" s="121" t="s">
        <v>2344</v>
      </c>
      <c r="C17714" s="118" t="s">
        <v>184</v>
      </c>
      <c r="D17714" s="119" t="s">
        <v>184</v>
      </c>
      <c r="E17714" s="243" t="s">
        <v>1953</v>
      </c>
      <c r="F17714" s="151"/>
    </row>
    <row r="17715" spans="2:6" s="116" customFormat="1" ht="15.75" customHeight="1">
      <c r="B17715" s="121" t="s">
        <v>2344</v>
      </c>
      <c r="C17715" s="118" t="s">
        <v>184</v>
      </c>
      <c r="D17715" s="119" t="s">
        <v>184</v>
      </c>
      <c r="E17715" s="243" t="s">
        <v>1953</v>
      </c>
      <c r="F17715" s="151"/>
    </row>
    <row r="17716" spans="2:6" s="116" customFormat="1" ht="15.75" customHeight="1">
      <c r="B17716" s="121" t="s">
        <v>2344</v>
      </c>
      <c r="C17716" s="118" t="s">
        <v>40</v>
      </c>
      <c r="D17716" s="119" t="s">
        <v>2545</v>
      </c>
      <c r="E17716" s="243" t="s">
        <v>1953</v>
      </c>
      <c r="F17716" s="151"/>
    </row>
    <row r="17717" spans="2:6" s="116" customFormat="1" ht="15.75" customHeight="1">
      <c r="B17717" s="276" t="s">
        <v>2345</v>
      </c>
      <c r="C17717" s="118" t="s">
        <v>40</v>
      </c>
      <c r="D17717" s="119" t="s">
        <v>43</v>
      </c>
      <c r="E17717" s="243" t="s">
        <v>1971</v>
      </c>
      <c r="F17717" s="151"/>
    </row>
    <row r="17718" spans="2:6" s="116" customFormat="1" ht="15.75" customHeight="1">
      <c r="B17718" s="276" t="s">
        <v>2345</v>
      </c>
      <c r="C17718" s="118" t="s">
        <v>40</v>
      </c>
      <c r="D17718" s="119" t="s">
        <v>2057</v>
      </c>
      <c r="E17718" s="243" t="s">
        <v>1971</v>
      </c>
      <c r="F17718" s="151"/>
    </row>
    <row r="17719" spans="2:6" s="116" customFormat="1" ht="15.75" customHeight="1">
      <c r="B17719" s="276" t="s">
        <v>2345</v>
      </c>
      <c r="C17719" s="118" t="s">
        <v>2</v>
      </c>
      <c r="D17719" s="119" t="s">
        <v>182</v>
      </c>
      <c r="E17719" s="243" t="s">
        <v>1971</v>
      </c>
      <c r="F17719" s="151"/>
    </row>
    <row r="17720" spans="2:6" s="116" customFormat="1" ht="15.75" customHeight="1">
      <c r="B17720" s="276" t="s">
        <v>2345</v>
      </c>
      <c r="C17720" s="118" t="s">
        <v>2</v>
      </c>
      <c r="D17720" s="119" t="s">
        <v>2346</v>
      </c>
      <c r="E17720" s="243" t="s">
        <v>1971</v>
      </c>
      <c r="F17720" s="151"/>
    </row>
    <row r="17721" spans="2:6" s="116" customFormat="1" ht="15.75" customHeight="1">
      <c r="B17721" s="276" t="s">
        <v>2345</v>
      </c>
      <c r="C17721" s="118" t="s">
        <v>2</v>
      </c>
      <c r="D17721" s="119" t="s">
        <v>105</v>
      </c>
      <c r="E17721" s="243" t="s">
        <v>1971</v>
      </c>
      <c r="F17721" s="151"/>
    </row>
    <row r="17722" spans="2:6" s="116" customFormat="1" ht="15.75" customHeight="1">
      <c r="B17722" s="276" t="s">
        <v>2345</v>
      </c>
      <c r="C17722" s="118" t="s">
        <v>40</v>
      </c>
      <c r="D17722" s="119" t="s">
        <v>43</v>
      </c>
      <c r="E17722" s="243" t="s">
        <v>1971</v>
      </c>
      <c r="F17722" s="151"/>
    </row>
    <row r="17723" spans="2:6" s="116" customFormat="1" ht="15.75" customHeight="1">
      <c r="B17723" s="276" t="s">
        <v>2345</v>
      </c>
      <c r="C17723" s="118" t="s">
        <v>40</v>
      </c>
      <c r="D17723" s="119" t="s">
        <v>180</v>
      </c>
      <c r="E17723" s="243" t="s">
        <v>1971</v>
      </c>
      <c r="F17723" s="151"/>
    </row>
    <row r="17724" spans="2:6" s="116" customFormat="1" ht="15.75" customHeight="1">
      <c r="B17724" s="276" t="s">
        <v>2345</v>
      </c>
      <c r="C17724" s="118" t="s">
        <v>28</v>
      </c>
      <c r="D17724" s="119" t="s">
        <v>173</v>
      </c>
      <c r="E17724" s="243" t="s">
        <v>1971</v>
      </c>
      <c r="F17724" s="151"/>
    </row>
    <row r="17725" spans="2:6" s="116" customFormat="1" ht="15.75" customHeight="1">
      <c r="B17725" s="276" t="s">
        <v>2345</v>
      </c>
      <c r="C17725" s="118" t="s">
        <v>28</v>
      </c>
      <c r="D17725" s="119" t="s">
        <v>850</v>
      </c>
      <c r="E17725" s="243" t="s">
        <v>1971</v>
      </c>
      <c r="F17725" s="151"/>
    </row>
    <row r="17726" spans="2:6" s="116" customFormat="1" ht="15.75" customHeight="1">
      <c r="B17726" s="276" t="s">
        <v>2345</v>
      </c>
      <c r="C17726" s="118" t="s">
        <v>322</v>
      </c>
      <c r="D17726" s="119" t="s">
        <v>1893</v>
      </c>
      <c r="E17726" s="243" t="s">
        <v>1971</v>
      </c>
      <c r="F17726" s="151"/>
    </row>
    <row r="17727" spans="2:6" s="116" customFormat="1" ht="15.75" customHeight="1">
      <c r="B17727" s="276" t="s">
        <v>2345</v>
      </c>
      <c r="C17727" s="118" t="s">
        <v>155</v>
      </c>
      <c r="D17727" s="119" t="s">
        <v>2347</v>
      </c>
      <c r="E17727" s="243" t="s">
        <v>1971</v>
      </c>
      <c r="F17727" s="151"/>
    </row>
    <row r="17728" spans="2:6" s="116" customFormat="1" ht="15.75" customHeight="1">
      <c r="B17728" s="276" t="s">
        <v>2345</v>
      </c>
      <c r="C17728" s="118" t="s">
        <v>392</v>
      </c>
      <c r="D17728" s="119" t="s">
        <v>1115</v>
      </c>
      <c r="E17728" s="243" t="s">
        <v>1971</v>
      </c>
      <c r="F17728" s="151"/>
    </row>
    <row r="17729" spans="2:6" s="116" customFormat="1" ht="15.75" customHeight="1">
      <c r="B17729" s="276" t="s">
        <v>2345</v>
      </c>
      <c r="C17729" s="118" t="s">
        <v>40</v>
      </c>
      <c r="D17729" s="119" t="s">
        <v>43</v>
      </c>
      <c r="E17729" s="243" t="s">
        <v>1971</v>
      </c>
      <c r="F17729" s="151"/>
    </row>
    <row r="17730" spans="2:6" s="116" customFormat="1" ht="15.75" customHeight="1">
      <c r="B17730" s="276" t="s">
        <v>2345</v>
      </c>
      <c r="C17730" s="118" t="s">
        <v>392</v>
      </c>
      <c r="D17730" s="119" t="s">
        <v>1115</v>
      </c>
      <c r="E17730" s="243" t="s">
        <v>1971</v>
      </c>
      <c r="F17730" s="151"/>
    </row>
    <row r="17731" spans="2:6" s="116" customFormat="1" ht="15.75" customHeight="1">
      <c r="B17731" s="276" t="s">
        <v>2345</v>
      </c>
      <c r="C17731" s="118" t="s">
        <v>28</v>
      </c>
      <c r="D17731" s="119" t="s">
        <v>30</v>
      </c>
      <c r="E17731" s="243" t="s">
        <v>1971</v>
      </c>
      <c r="F17731" s="151"/>
    </row>
    <row r="17732" spans="2:6" s="116" customFormat="1" ht="15.75" customHeight="1">
      <c r="B17732" s="276" t="s">
        <v>2345</v>
      </c>
      <c r="C17732" s="118" t="s">
        <v>28</v>
      </c>
      <c r="D17732" s="119" t="s">
        <v>114</v>
      </c>
      <c r="E17732" s="243" t="s">
        <v>1971</v>
      </c>
      <c r="F17732" s="151"/>
    </row>
    <row r="17733" spans="2:6" s="116" customFormat="1" ht="15.75" customHeight="1">
      <c r="B17733" s="276" t="s">
        <v>2345</v>
      </c>
      <c r="C17733" s="118" t="s">
        <v>40</v>
      </c>
      <c r="D17733" s="119" t="s">
        <v>2057</v>
      </c>
      <c r="E17733" s="243" t="s">
        <v>1971</v>
      </c>
      <c r="F17733" s="151"/>
    </row>
    <row r="17734" spans="2:6" s="116" customFormat="1" ht="15.75" customHeight="1">
      <c r="B17734" s="121" t="s">
        <v>2348</v>
      </c>
      <c r="C17734" s="118" t="s">
        <v>28</v>
      </c>
      <c r="D17734" s="119" t="s">
        <v>181</v>
      </c>
      <c r="E17734" s="243" t="s">
        <v>2103</v>
      </c>
      <c r="F17734" s="151"/>
    </row>
    <row r="17735" spans="2:6" s="116" customFormat="1" ht="15.75" customHeight="1">
      <c r="B17735" s="121" t="s">
        <v>2348</v>
      </c>
      <c r="C17735" s="118" t="s">
        <v>2</v>
      </c>
      <c r="D17735" s="119" t="s">
        <v>182</v>
      </c>
      <c r="E17735" s="243" t="s">
        <v>2103</v>
      </c>
      <c r="F17735" s="151"/>
    </row>
    <row r="17736" spans="2:6" s="116" customFormat="1" ht="15.75" customHeight="1">
      <c r="B17736" s="121" t="s">
        <v>2348</v>
      </c>
      <c r="C17736" s="118" t="s">
        <v>322</v>
      </c>
      <c r="D17736" s="119" t="s">
        <v>2349</v>
      </c>
      <c r="E17736" s="243" t="s">
        <v>2103</v>
      </c>
      <c r="F17736" s="151"/>
    </row>
    <row r="17737" spans="2:6" s="116" customFormat="1" ht="15.75" customHeight="1">
      <c r="B17737" s="121" t="s">
        <v>2348</v>
      </c>
      <c r="C17737" s="118" t="s">
        <v>28</v>
      </c>
      <c r="D17737" s="119" t="s">
        <v>181</v>
      </c>
      <c r="E17737" s="243" t="s">
        <v>2103</v>
      </c>
      <c r="F17737" s="151"/>
    </row>
    <row r="17738" spans="2:6" s="116" customFormat="1" ht="15.75" customHeight="1">
      <c r="B17738" s="121" t="s">
        <v>2348</v>
      </c>
      <c r="C17738" s="118" t="s">
        <v>40</v>
      </c>
      <c r="D17738" s="119" t="s">
        <v>1521</v>
      </c>
      <c r="E17738" s="243" t="s">
        <v>1986</v>
      </c>
      <c r="F17738" s="151"/>
    </row>
    <row r="17739" spans="2:6" s="116" customFormat="1" ht="15.75" customHeight="1">
      <c r="B17739" s="121" t="s">
        <v>2348</v>
      </c>
      <c r="C17739" s="118" t="s">
        <v>40</v>
      </c>
      <c r="D17739" s="119" t="s">
        <v>180</v>
      </c>
      <c r="E17739" s="243" t="s">
        <v>1986</v>
      </c>
      <c r="F17739" s="151"/>
    </row>
    <row r="17740" spans="2:6" s="116" customFormat="1" ht="15.75" customHeight="1">
      <c r="B17740" s="121" t="s">
        <v>2348</v>
      </c>
      <c r="C17740" s="118" t="s">
        <v>28</v>
      </c>
      <c r="D17740" s="119" t="s">
        <v>107</v>
      </c>
      <c r="E17740" s="243" t="s">
        <v>1986</v>
      </c>
      <c r="F17740" s="151"/>
    </row>
    <row r="17741" spans="2:6" s="116" customFormat="1" ht="15.75" customHeight="1">
      <c r="B17741" s="121" t="s">
        <v>2348</v>
      </c>
      <c r="C17741" s="118" t="s">
        <v>28</v>
      </c>
      <c r="D17741" s="119" t="s">
        <v>1287</v>
      </c>
      <c r="E17741" s="243" t="s">
        <v>1986</v>
      </c>
      <c r="F17741" s="151"/>
    </row>
    <row r="17742" spans="2:6" s="116" customFormat="1" ht="15.75" customHeight="1">
      <c r="B17742" s="121" t="s">
        <v>2348</v>
      </c>
      <c r="C17742" s="118" t="s">
        <v>28</v>
      </c>
      <c r="D17742" s="119" t="s">
        <v>1287</v>
      </c>
      <c r="E17742" s="243" t="s">
        <v>1986</v>
      </c>
      <c r="F17742" s="151"/>
    </row>
    <row r="17743" spans="2:6" s="116" customFormat="1" ht="15.75" customHeight="1">
      <c r="B17743" s="276" t="s">
        <v>2350</v>
      </c>
      <c r="C17743" s="118" t="s">
        <v>40</v>
      </c>
      <c r="D17743" s="119" t="s">
        <v>180</v>
      </c>
      <c r="E17743" s="243" t="s">
        <v>1971</v>
      </c>
      <c r="F17743" s="151"/>
    </row>
    <row r="17744" spans="2:6" s="116" customFormat="1" ht="15.75" customHeight="1">
      <c r="B17744" s="276" t="s">
        <v>2350</v>
      </c>
      <c r="C17744" s="118" t="s">
        <v>40</v>
      </c>
      <c r="D17744" s="119" t="s">
        <v>945</v>
      </c>
      <c r="E17744" s="243" t="s">
        <v>1971</v>
      </c>
      <c r="F17744" s="151"/>
    </row>
    <row r="17745" spans="2:6" s="116" customFormat="1" ht="15.75" customHeight="1">
      <c r="B17745" s="276" t="s">
        <v>2350</v>
      </c>
      <c r="C17745" s="118" t="s">
        <v>28</v>
      </c>
      <c r="D17745" s="119" t="s">
        <v>107</v>
      </c>
      <c r="E17745" s="243" t="s">
        <v>1971</v>
      </c>
      <c r="F17745" s="151"/>
    </row>
    <row r="17746" spans="2:6" s="116" customFormat="1" ht="15.75" customHeight="1">
      <c r="B17746" s="276" t="s">
        <v>2350</v>
      </c>
      <c r="C17746" s="118" t="s">
        <v>28</v>
      </c>
      <c r="D17746" s="119" t="s">
        <v>173</v>
      </c>
      <c r="E17746" s="243" t="s">
        <v>1971</v>
      </c>
      <c r="F17746" s="151"/>
    </row>
    <row r="17747" spans="2:6" s="116" customFormat="1" ht="15.75" customHeight="1">
      <c r="B17747" s="276" t="s">
        <v>2350</v>
      </c>
      <c r="C17747" s="118" t="s">
        <v>40</v>
      </c>
      <c r="D17747" s="119" t="s">
        <v>945</v>
      </c>
      <c r="E17747" s="243" t="s">
        <v>1971</v>
      </c>
      <c r="F17747" s="151"/>
    </row>
    <row r="17748" spans="2:6" s="116" customFormat="1" ht="15.75" customHeight="1">
      <c r="B17748" s="276" t="s">
        <v>2350</v>
      </c>
      <c r="C17748" s="118" t="s">
        <v>40</v>
      </c>
      <c r="D17748" s="119" t="s">
        <v>945</v>
      </c>
      <c r="E17748" s="243" t="s">
        <v>1971</v>
      </c>
      <c r="F17748" s="151"/>
    </row>
    <row r="17749" spans="2:6" s="116" customFormat="1" ht="15.75" customHeight="1">
      <c r="B17749" s="276" t="s">
        <v>2350</v>
      </c>
      <c r="C17749" s="118" t="s">
        <v>28</v>
      </c>
      <c r="D17749" s="119" t="s">
        <v>173</v>
      </c>
      <c r="E17749" s="243" t="s">
        <v>1971</v>
      </c>
      <c r="F17749" s="151"/>
    </row>
    <row r="17750" spans="2:6" s="116" customFormat="1" ht="15.75" customHeight="1">
      <c r="B17750" s="276" t="s">
        <v>2350</v>
      </c>
      <c r="C17750" s="118" t="s">
        <v>2</v>
      </c>
      <c r="D17750" s="119" t="s">
        <v>105</v>
      </c>
      <c r="E17750" s="243" t="s">
        <v>1971</v>
      </c>
      <c r="F17750" s="151"/>
    </row>
    <row r="17751" spans="2:6" s="116" customFormat="1" ht="15.75" customHeight="1">
      <c r="B17751" s="276" t="s">
        <v>2350</v>
      </c>
      <c r="C17751" s="118" t="s">
        <v>392</v>
      </c>
      <c r="D17751" s="119" t="s">
        <v>1115</v>
      </c>
      <c r="E17751" s="243" t="s">
        <v>1971</v>
      </c>
      <c r="F17751" s="151"/>
    </row>
    <row r="17752" spans="2:6" s="116" customFormat="1" ht="15.75" customHeight="1">
      <c r="B17752" s="276" t="s">
        <v>2350</v>
      </c>
      <c r="C17752" s="118" t="s">
        <v>28</v>
      </c>
      <c r="D17752" s="119" t="s">
        <v>850</v>
      </c>
      <c r="E17752" s="243" t="s">
        <v>1971</v>
      </c>
      <c r="F17752" s="151"/>
    </row>
    <row r="17753" spans="2:6" s="116" customFormat="1" ht="15.75" customHeight="1">
      <c r="B17753" s="276" t="s">
        <v>2350</v>
      </c>
      <c r="C17753" s="118" t="s">
        <v>28</v>
      </c>
      <c r="D17753" s="119" t="s">
        <v>114</v>
      </c>
      <c r="E17753" s="243" t="s">
        <v>1971</v>
      </c>
      <c r="F17753" s="151"/>
    </row>
    <row r="17754" spans="2:6" s="116" customFormat="1" ht="15.75" customHeight="1">
      <c r="B17754" s="276" t="s">
        <v>2350</v>
      </c>
      <c r="C17754" s="118" t="s">
        <v>40</v>
      </c>
      <c r="D17754" s="119" t="s">
        <v>180</v>
      </c>
      <c r="E17754" s="243" t="s">
        <v>1971</v>
      </c>
      <c r="F17754" s="151"/>
    </row>
    <row r="17755" spans="2:6" s="116" customFormat="1" ht="15.75" customHeight="1">
      <c r="B17755" s="276" t="s">
        <v>2350</v>
      </c>
      <c r="C17755" s="118" t="s">
        <v>392</v>
      </c>
      <c r="D17755" s="119" t="s">
        <v>1115</v>
      </c>
      <c r="E17755" s="243" t="s">
        <v>1971</v>
      </c>
      <c r="F17755" s="151"/>
    </row>
    <row r="17756" spans="2:6" s="116" customFormat="1" ht="15.75" customHeight="1">
      <c r="B17756" s="276" t="s">
        <v>2350</v>
      </c>
      <c r="C17756" s="118" t="s">
        <v>28</v>
      </c>
      <c r="D17756" s="119" t="s">
        <v>850</v>
      </c>
      <c r="E17756" s="243" t="s">
        <v>1971</v>
      </c>
      <c r="F17756" s="151"/>
    </row>
    <row r="17757" spans="2:6" s="116" customFormat="1" ht="15.75" customHeight="1">
      <c r="B17757" s="276" t="s">
        <v>2350</v>
      </c>
      <c r="C17757" s="118" t="s">
        <v>956</v>
      </c>
      <c r="D17757" s="119" t="s">
        <v>1821</v>
      </c>
      <c r="E17757" s="243" t="s">
        <v>1971</v>
      </c>
      <c r="F17757" s="151"/>
    </row>
    <row r="17758" spans="2:6" s="116" customFormat="1" ht="15.75" customHeight="1">
      <c r="B17758" s="276" t="s">
        <v>2350</v>
      </c>
      <c r="C17758" s="118" t="s">
        <v>2</v>
      </c>
      <c r="D17758" s="119" t="s">
        <v>182</v>
      </c>
      <c r="E17758" s="243" t="s">
        <v>1971</v>
      </c>
      <c r="F17758" s="151"/>
    </row>
    <row r="17759" spans="2:6" s="116" customFormat="1" ht="15.75" customHeight="1">
      <c r="B17759" s="276" t="s">
        <v>2350</v>
      </c>
      <c r="C17759" s="118" t="s">
        <v>2</v>
      </c>
      <c r="D17759" s="119" t="s">
        <v>182</v>
      </c>
      <c r="E17759" s="243" t="s">
        <v>1971</v>
      </c>
      <c r="F17759" s="151"/>
    </row>
    <row r="17760" spans="2:6" s="116" customFormat="1" ht="15.75" customHeight="1">
      <c r="B17760" s="276" t="s">
        <v>2350</v>
      </c>
      <c r="C17760" s="118" t="s">
        <v>2</v>
      </c>
      <c r="D17760" s="119" t="s">
        <v>105</v>
      </c>
      <c r="E17760" s="243" t="s">
        <v>1971</v>
      </c>
      <c r="F17760" s="151"/>
    </row>
    <row r="17761" spans="2:6" s="116" customFormat="1" ht="15.75" customHeight="1">
      <c r="B17761" s="276" t="s">
        <v>2350</v>
      </c>
      <c r="C17761" s="118" t="s">
        <v>322</v>
      </c>
      <c r="D17761" s="119" t="s">
        <v>1893</v>
      </c>
      <c r="E17761" s="243" t="s">
        <v>1971</v>
      </c>
      <c r="F17761" s="151"/>
    </row>
    <row r="17762" spans="2:6" s="116" customFormat="1" ht="15.75" customHeight="1">
      <c r="B17762" s="276" t="s">
        <v>2350</v>
      </c>
      <c r="C17762" s="118" t="s">
        <v>2</v>
      </c>
      <c r="D17762" s="119" t="s">
        <v>182</v>
      </c>
      <c r="E17762" s="243" t="s">
        <v>1971</v>
      </c>
      <c r="F17762" s="151"/>
    </row>
    <row r="17763" spans="2:6" s="116" customFormat="1" ht="15.75" customHeight="1">
      <c r="B17763" s="276" t="s">
        <v>2350</v>
      </c>
      <c r="C17763" s="118" t="s">
        <v>322</v>
      </c>
      <c r="D17763" s="119" t="s">
        <v>2001</v>
      </c>
      <c r="E17763" s="243" t="s">
        <v>1971</v>
      </c>
      <c r="F17763" s="151"/>
    </row>
    <row r="17764" spans="2:6" s="116" customFormat="1" ht="15.75" customHeight="1">
      <c r="B17764" s="276" t="s">
        <v>2350</v>
      </c>
      <c r="C17764" s="118" t="s">
        <v>322</v>
      </c>
      <c r="D17764" s="119" t="s">
        <v>1796</v>
      </c>
      <c r="E17764" s="243" t="s">
        <v>1953</v>
      </c>
      <c r="F17764" s="151"/>
    </row>
    <row r="17765" spans="2:6" s="116" customFormat="1" ht="15.75" customHeight="1">
      <c r="B17765" s="276" t="s">
        <v>2350</v>
      </c>
      <c r="C17765" s="118" t="s">
        <v>28</v>
      </c>
      <c r="D17765" s="119" t="s">
        <v>107</v>
      </c>
      <c r="E17765" s="243" t="s">
        <v>1953</v>
      </c>
      <c r="F17765" s="151"/>
    </row>
    <row r="17766" spans="2:6" s="116" customFormat="1" ht="15.75" customHeight="1">
      <c r="B17766" s="276" t="s">
        <v>2350</v>
      </c>
      <c r="C17766" s="118" t="s">
        <v>322</v>
      </c>
      <c r="D17766" s="119" t="s">
        <v>1796</v>
      </c>
      <c r="E17766" s="243" t="s">
        <v>1953</v>
      </c>
      <c r="F17766" s="151"/>
    </row>
    <row r="17767" spans="2:6" s="116" customFormat="1" ht="15.75" customHeight="1">
      <c r="B17767" s="276" t="s">
        <v>2350</v>
      </c>
      <c r="C17767" s="118" t="s">
        <v>322</v>
      </c>
      <c r="D17767" s="119" t="s">
        <v>1796</v>
      </c>
      <c r="E17767" s="243" t="s">
        <v>1953</v>
      </c>
      <c r="F17767" s="151"/>
    </row>
    <row r="17768" spans="2:6" s="116" customFormat="1" ht="15.75" customHeight="1">
      <c r="B17768" s="276" t="s">
        <v>2350</v>
      </c>
      <c r="C17768" s="118" t="s">
        <v>40</v>
      </c>
      <c r="D17768" s="119" t="s">
        <v>43</v>
      </c>
      <c r="E17768" s="243" t="s">
        <v>1953</v>
      </c>
      <c r="F17768" s="151"/>
    </row>
    <row r="17769" spans="2:6" s="116" customFormat="1" ht="15.75" customHeight="1">
      <c r="B17769" s="276" t="s">
        <v>2350</v>
      </c>
      <c r="C17769" s="118" t="s">
        <v>40</v>
      </c>
      <c r="D17769" s="119" t="s">
        <v>1236</v>
      </c>
      <c r="E17769" s="243" t="s">
        <v>1953</v>
      </c>
      <c r="F17769" s="151"/>
    </row>
    <row r="17770" spans="2:6" s="116" customFormat="1" ht="15.75" customHeight="1">
      <c r="B17770" s="276" t="s">
        <v>2350</v>
      </c>
      <c r="C17770" s="118" t="s">
        <v>40</v>
      </c>
      <c r="D17770" s="119" t="s">
        <v>1236</v>
      </c>
      <c r="E17770" s="243" t="s">
        <v>1953</v>
      </c>
      <c r="F17770" s="151"/>
    </row>
    <row r="17771" spans="2:6" s="116" customFormat="1" ht="15.75" customHeight="1">
      <c r="B17771" s="276" t="s">
        <v>2350</v>
      </c>
      <c r="C17771" s="118" t="s">
        <v>40</v>
      </c>
      <c r="D17771" s="119" t="s">
        <v>43</v>
      </c>
      <c r="E17771" s="243" t="s">
        <v>1953</v>
      </c>
      <c r="F17771" s="151"/>
    </row>
    <row r="17772" spans="2:6" s="116" customFormat="1" ht="15.75" customHeight="1">
      <c r="B17772" s="276" t="s">
        <v>2350</v>
      </c>
      <c r="C17772" s="118" t="s">
        <v>28</v>
      </c>
      <c r="D17772" s="119" t="s">
        <v>2351</v>
      </c>
      <c r="E17772" s="243" t="s">
        <v>1953</v>
      </c>
      <c r="F17772" s="151"/>
    </row>
    <row r="17773" spans="2:6" s="116" customFormat="1" ht="15.75" customHeight="1">
      <c r="B17773" s="276" t="s">
        <v>2350</v>
      </c>
      <c r="C17773" s="118" t="s">
        <v>2</v>
      </c>
      <c r="D17773" s="119" t="s">
        <v>182</v>
      </c>
      <c r="E17773" s="243" t="s">
        <v>1953</v>
      </c>
      <c r="F17773" s="151"/>
    </row>
    <row r="17774" spans="2:6" s="116" customFormat="1" ht="15.75" customHeight="1">
      <c r="B17774" s="276" t="s">
        <v>2350</v>
      </c>
      <c r="C17774" s="118" t="s">
        <v>322</v>
      </c>
      <c r="D17774" s="119" t="s">
        <v>1796</v>
      </c>
      <c r="E17774" s="243" t="s">
        <v>1953</v>
      </c>
      <c r="F17774" s="151"/>
    </row>
    <row r="17775" spans="2:6" s="116" customFormat="1" ht="15.75" customHeight="1">
      <c r="B17775" s="276" t="s">
        <v>2350</v>
      </c>
      <c r="C17775" s="118" t="s">
        <v>2</v>
      </c>
      <c r="D17775" s="119" t="s">
        <v>182</v>
      </c>
      <c r="E17775" s="243" t="s">
        <v>1953</v>
      </c>
      <c r="F17775" s="151"/>
    </row>
    <row r="17776" spans="2:6" s="116" customFormat="1" ht="15.75" customHeight="1">
      <c r="B17776" s="276" t="s">
        <v>2350</v>
      </c>
      <c r="C17776" s="118" t="s">
        <v>28</v>
      </c>
      <c r="D17776" s="119" t="s">
        <v>107</v>
      </c>
      <c r="E17776" s="243" t="s">
        <v>1953</v>
      </c>
      <c r="F17776" s="151"/>
    </row>
    <row r="17777" spans="2:6" s="116" customFormat="1" ht="15.75" customHeight="1">
      <c r="B17777" s="276" t="s">
        <v>2350</v>
      </c>
      <c r="C17777" s="118" t="s">
        <v>40</v>
      </c>
      <c r="D17777" s="119" t="s">
        <v>43</v>
      </c>
      <c r="E17777" s="243" t="s">
        <v>1953</v>
      </c>
      <c r="F17777" s="151"/>
    </row>
    <row r="17778" spans="2:6" s="116" customFormat="1" ht="15.75" customHeight="1">
      <c r="B17778" s="276" t="s">
        <v>2350</v>
      </c>
      <c r="C17778" s="118" t="s">
        <v>40</v>
      </c>
      <c r="D17778" s="119" t="s">
        <v>43</v>
      </c>
      <c r="E17778" s="243" t="s">
        <v>1953</v>
      </c>
      <c r="F17778" s="151"/>
    </row>
    <row r="17779" spans="2:6" s="116" customFormat="1" ht="15.75" customHeight="1">
      <c r="B17779" s="276" t="s">
        <v>2350</v>
      </c>
      <c r="C17779" s="118" t="s">
        <v>155</v>
      </c>
      <c r="D17779" s="119" t="s">
        <v>156</v>
      </c>
      <c r="E17779" s="243" t="s">
        <v>1953</v>
      </c>
      <c r="F17779" s="151"/>
    </row>
    <row r="17780" spans="2:6" s="116" customFormat="1" ht="15.75" customHeight="1">
      <c r="B17780" s="276" t="s">
        <v>2350</v>
      </c>
      <c r="C17780" s="118" t="s">
        <v>28</v>
      </c>
      <c r="D17780" s="119" t="s">
        <v>850</v>
      </c>
      <c r="E17780" s="243" t="s">
        <v>1953</v>
      </c>
      <c r="F17780" s="151"/>
    </row>
    <row r="17781" spans="2:6" s="116" customFormat="1" ht="15.75" customHeight="1">
      <c r="B17781" s="276" t="s">
        <v>2350</v>
      </c>
      <c r="C17781" s="118" t="s">
        <v>28</v>
      </c>
      <c r="D17781" s="119" t="s">
        <v>549</v>
      </c>
      <c r="E17781" s="243" t="s">
        <v>1953</v>
      </c>
      <c r="F17781" s="151"/>
    </row>
    <row r="17782" spans="2:6" s="116" customFormat="1" ht="15.75" customHeight="1">
      <c r="B17782" s="276" t="s">
        <v>2350</v>
      </c>
      <c r="C17782" s="118" t="s">
        <v>28</v>
      </c>
      <c r="D17782" s="119" t="s">
        <v>1118</v>
      </c>
      <c r="E17782" s="243" t="s">
        <v>1953</v>
      </c>
      <c r="F17782" s="151"/>
    </row>
    <row r="17783" spans="2:6" s="116" customFormat="1" ht="15.75" customHeight="1">
      <c r="B17783" s="276" t="s">
        <v>2350</v>
      </c>
      <c r="C17783" s="118" t="s">
        <v>2</v>
      </c>
      <c r="D17783" s="119" t="s">
        <v>105</v>
      </c>
      <c r="E17783" s="243" t="s">
        <v>1953</v>
      </c>
      <c r="F17783" s="151"/>
    </row>
    <row r="17784" spans="2:6" s="116" customFormat="1" ht="15.75" customHeight="1">
      <c r="B17784" s="276" t="s">
        <v>2350</v>
      </c>
      <c r="C17784" s="118" t="s">
        <v>2</v>
      </c>
      <c r="D17784" s="119" t="s">
        <v>105</v>
      </c>
      <c r="E17784" s="243" t="s">
        <v>1953</v>
      </c>
      <c r="F17784" s="151"/>
    </row>
    <row r="17785" spans="2:6" s="116" customFormat="1" ht="15.75" customHeight="1">
      <c r="B17785" s="276" t="s">
        <v>2350</v>
      </c>
      <c r="C17785" s="118" t="s">
        <v>28</v>
      </c>
      <c r="D17785" s="119" t="s">
        <v>1292</v>
      </c>
      <c r="E17785" s="243" t="s">
        <v>1953</v>
      </c>
      <c r="F17785" s="151"/>
    </row>
    <row r="17786" spans="2:6" s="116" customFormat="1" ht="15.75" customHeight="1">
      <c r="B17786" s="276" t="s">
        <v>2350</v>
      </c>
      <c r="C17786" s="118" t="s">
        <v>40</v>
      </c>
      <c r="D17786" s="119" t="s">
        <v>2352</v>
      </c>
      <c r="E17786" s="243" t="s">
        <v>1953</v>
      </c>
      <c r="F17786" s="151"/>
    </row>
    <row r="17787" spans="2:6" s="116" customFormat="1" ht="15.75" customHeight="1">
      <c r="B17787" s="276" t="s">
        <v>2350</v>
      </c>
      <c r="C17787" s="118" t="s">
        <v>28</v>
      </c>
      <c r="D17787" s="119" t="s">
        <v>549</v>
      </c>
      <c r="E17787" s="243" t="s">
        <v>1953</v>
      </c>
      <c r="F17787" s="151"/>
    </row>
    <row r="17788" spans="2:6" s="116" customFormat="1" ht="15.75" customHeight="1">
      <c r="B17788" s="276" t="s">
        <v>2350</v>
      </c>
      <c r="C17788" s="118" t="s">
        <v>155</v>
      </c>
      <c r="D17788" s="119" t="s">
        <v>156</v>
      </c>
      <c r="E17788" s="243" t="s">
        <v>1953</v>
      </c>
      <c r="F17788" s="151"/>
    </row>
    <row r="17789" spans="2:6" s="116" customFormat="1" ht="15.75" customHeight="1">
      <c r="B17789" s="276" t="s">
        <v>2353</v>
      </c>
      <c r="C17789" s="118" t="s">
        <v>40</v>
      </c>
      <c r="D17789" s="119" t="s">
        <v>43</v>
      </c>
      <c r="E17789" s="243" t="s">
        <v>1971</v>
      </c>
      <c r="F17789" s="151"/>
    </row>
    <row r="17790" spans="2:6" s="116" customFormat="1" ht="15.75" customHeight="1">
      <c r="B17790" s="276" t="s">
        <v>2353</v>
      </c>
      <c r="C17790" s="118" t="s">
        <v>40</v>
      </c>
      <c r="D17790" s="119" t="s">
        <v>2057</v>
      </c>
      <c r="E17790" s="243" t="s">
        <v>1971</v>
      </c>
      <c r="F17790" s="151"/>
    </row>
    <row r="17791" spans="2:6" s="116" customFormat="1" ht="15.75" customHeight="1">
      <c r="B17791" s="276" t="s">
        <v>2353</v>
      </c>
      <c r="C17791" s="118" t="s">
        <v>28</v>
      </c>
      <c r="D17791" s="119" t="s">
        <v>549</v>
      </c>
      <c r="E17791" s="243" t="s">
        <v>1971</v>
      </c>
      <c r="F17791" s="151"/>
    </row>
    <row r="17792" spans="2:6" s="116" customFormat="1" ht="15.75" customHeight="1">
      <c r="B17792" s="276" t="s">
        <v>2353</v>
      </c>
      <c r="C17792" s="118" t="s">
        <v>3</v>
      </c>
      <c r="D17792" s="119" t="s">
        <v>642</v>
      </c>
      <c r="E17792" s="243" t="s">
        <v>1971</v>
      </c>
      <c r="F17792" s="151"/>
    </row>
    <row r="17793" spans="2:6" s="116" customFormat="1" ht="15.75" customHeight="1">
      <c r="B17793" s="276" t="s">
        <v>2353</v>
      </c>
      <c r="C17793" s="118" t="s">
        <v>28</v>
      </c>
      <c r="D17793" s="119" t="s">
        <v>1292</v>
      </c>
      <c r="E17793" s="243" t="s">
        <v>1971</v>
      </c>
      <c r="F17793" s="151"/>
    </row>
    <row r="17794" spans="2:6" s="116" customFormat="1" ht="15.75" customHeight="1">
      <c r="B17794" s="276" t="s">
        <v>2353</v>
      </c>
      <c r="C17794" s="118" t="s">
        <v>28</v>
      </c>
      <c r="D17794" s="119" t="s">
        <v>107</v>
      </c>
      <c r="E17794" s="243" t="s">
        <v>1971</v>
      </c>
      <c r="F17794" s="151"/>
    </row>
    <row r="17795" spans="2:6" s="116" customFormat="1" ht="15.75" customHeight="1">
      <c r="B17795" s="276" t="s">
        <v>2353</v>
      </c>
      <c r="C17795" s="118" t="s">
        <v>40</v>
      </c>
      <c r="D17795" s="119" t="s">
        <v>43</v>
      </c>
      <c r="E17795" s="243" t="s">
        <v>1971</v>
      </c>
      <c r="F17795" s="151"/>
    </row>
    <row r="17796" spans="2:6" s="116" customFormat="1" ht="15.75" customHeight="1">
      <c r="B17796" s="276" t="s">
        <v>2353</v>
      </c>
      <c r="C17796" s="118" t="s">
        <v>2</v>
      </c>
      <c r="D17796" s="119" t="s">
        <v>182</v>
      </c>
      <c r="E17796" s="243" t="s">
        <v>1971</v>
      </c>
      <c r="F17796" s="151"/>
    </row>
    <row r="17797" spans="2:6" s="116" customFormat="1" ht="15.75" customHeight="1">
      <c r="B17797" s="276" t="s">
        <v>2353</v>
      </c>
      <c r="C17797" s="118" t="s">
        <v>40</v>
      </c>
      <c r="D17797" s="119" t="s">
        <v>2057</v>
      </c>
      <c r="E17797" s="243" t="s">
        <v>1971</v>
      </c>
      <c r="F17797" s="151"/>
    </row>
    <row r="17798" spans="2:6" s="116" customFormat="1" ht="15.75" customHeight="1">
      <c r="B17798" s="276" t="s">
        <v>2353</v>
      </c>
      <c r="C17798" s="118" t="s">
        <v>28</v>
      </c>
      <c r="D17798" s="119" t="s">
        <v>114</v>
      </c>
      <c r="E17798" s="243" t="s">
        <v>1971</v>
      </c>
      <c r="F17798" s="151"/>
    </row>
    <row r="17799" spans="2:6" s="116" customFormat="1" ht="15.75" customHeight="1">
      <c r="B17799" s="276" t="s">
        <v>2353</v>
      </c>
      <c r="C17799" s="118" t="s">
        <v>392</v>
      </c>
      <c r="D17799" s="119" t="s">
        <v>1115</v>
      </c>
      <c r="E17799" s="243" t="s">
        <v>1971</v>
      </c>
      <c r="F17799" s="151"/>
    </row>
    <row r="17800" spans="2:6" s="116" customFormat="1" ht="15.75" customHeight="1">
      <c r="B17800" s="276" t="s">
        <v>2353</v>
      </c>
      <c r="C17800" s="118" t="s">
        <v>40</v>
      </c>
      <c r="D17800" s="119" t="s">
        <v>180</v>
      </c>
      <c r="E17800" s="243" t="s">
        <v>1971</v>
      </c>
      <c r="F17800" s="151"/>
    </row>
    <row r="17801" spans="2:6" s="116" customFormat="1" ht="15.75" customHeight="1">
      <c r="B17801" s="276" t="s">
        <v>2353</v>
      </c>
      <c r="C17801" s="118" t="s">
        <v>956</v>
      </c>
      <c r="D17801" s="119" t="s">
        <v>1821</v>
      </c>
      <c r="E17801" s="243" t="s">
        <v>1971</v>
      </c>
      <c r="F17801" s="151"/>
    </row>
    <row r="17802" spans="2:6" s="116" customFormat="1" ht="15.75" customHeight="1">
      <c r="B17802" s="276" t="s">
        <v>2353</v>
      </c>
      <c r="C17802" s="118" t="s">
        <v>184</v>
      </c>
      <c r="D17802" s="119" t="s">
        <v>2544</v>
      </c>
      <c r="E17802" s="243" t="s">
        <v>1971</v>
      </c>
      <c r="F17802" s="151"/>
    </row>
    <row r="17803" spans="2:6" s="116" customFormat="1" ht="15.75" customHeight="1">
      <c r="B17803" s="276" t="s">
        <v>2353</v>
      </c>
      <c r="C17803" s="118" t="s">
        <v>2</v>
      </c>
      <c r="D17803" s="119" t="s">
        <v>2112</v>
      </c>
      <c r="E17803" s="243" t="s">
        <v>1971</v>
      </c>
      <c r="F17803" s="151"/>
    </row>
    <row r="17804" spans="2:6" s="116" customFormat="1" ht="15.75" customHeight="1">
      <c r="B17804" s="276" t="s">
        <v>2353</v>
      </c>
      <c r="C17804" s="118" t="s">
        <v>28</v>
      </c>
      <c r="D17804" s="119" t="s">
        <v>549</v>
      </c>
      <c r="E17804" s="243" t="s">
        <v>1971</v>
      </c>
      <c r="F17804" s="151"/>
    </row>
    <row r="17805" spans="2:6" s="116" customFormat="1" ht="15.75" customHeight="1">
      <c r="B17805" s="276" t="s">
        <v>2353</v>
      </c>
      <c r="C17805" s="118" t="s">
        <v>28</v>
      </c>
      <c r="D17805" s="119" t="s">
        <v>107</v>
      </c>
      <c r="E17805" s="243" t="s">
        <v>1971</v>
      </c>
      <c r="F17805" s="151"/>
    </row>
    <row r="17806" spans="2:6" s="116" customFormat="1" ht="15.75" customHeight="1">
      <c r="B17806" s="276" t="s">
        <v>2353</v>
      </c>
      <c r="C17806" s="118" t="s">
        <v>40</v>
      </c>
      <c r="D17806" s="119" t="s">
        <v>43</v>
      </c>
      <c r="E17806" s="243" t="s">
        <v>1953</v>
      </c>
      <c r="F17806" s="151"/>
    </row>
    <row r="17807" spans="2:6" s="116" customFormat="1" ht="15.75" customHeight="1">
      <c r="B17807" s="276" t="s">
        <v>2353</v>
      </c>
      <c r="C17807" s="118" t="s">
        <v>40</v>
      </c>
      <c r="D17807" s="119" t="s">
        <v>1236</v>
      </c>
      <c r="E17807" s="243" t="s">
        <v>1953</v>
      </c>
      <c r="F17807" s="151"/>
    </row>
    <row r="17808" spans="2:6" s="116" customFormat="1" ht="15.75" customHeight="1">
      <c r="B17808" s="276" t="s">
        <v>2353</v>
      </c>
      <c r="C17808" s="118" t="s">
        <v>40</v>
      </c>
      <c r="D17808" s="119" t="s">
        <v>180</v>
      </c>
      <c r="E17808" s="243" t="s">
        <v>1953</v>
      </c>
      <c r="F17808" s="151"/>
    </row>
    <row r="17809" spans="2:6" s="116" customFormat="1" ht="15.75" customHeight="1">
      <c r="B17809" s="276" t="s">
        <v>2353</v>
      </c>
      <c r="C17809" s="118" t="s">
        <v>40</v>
      </c>
      <c r="D17809" s="119" t="s">
        <v>43</v>
      </c>
      <c r="E17809" s="243" t="s">
        <v>1953</v>
      </c>
      <c r="F17809" s="151"/>
    </row>
    <row r="17810" spans="2:6" s="116" customFormat="1" ht="15.75" customHeight="1">
      <c r="B17810" s="276" t="s">
        <v>2353</v>
      </c>
      <c r="C17810" s="118" t="s">
        <v>2</v>
      </c>
      <c r="D17810" s="119" t="s">
        <v>182</v>
      </c>
      <c r="E17810" s="243" t="s">
        <v>1953</v>
      </c>
      <c r="F17810" s="151"/>
    </row>
    <row r="17811" spans="2:6" s="116" customFormat="1" ht="15.75" customHeight="1">
      <c r="B17811" s="276" t="s">
        <v>2353</v>
      </c>
      <c r="C17811" s="118" t="s">
        <v>2</v>
      </c>
      <c r="D17811" s="119" t="s">
        <v>182</v>
      </c>
      <c r="E17811" s="243" t="s">
        <v>1953</v>
      </c>
      <c r="F17811" s="151"/>
    </row>
    <row r="17812" spans="2:6" s="116" customFormat="1" ht="15.75" customHeight="1">
      <c r="B17812" s="276" t="s">
        <v>2353</v>
      </c>
      <c r="C17812" s="118" t="s">
        <v>184</v>
      </c>
      <c r="D17812" s="119" t="s">
        <v>184</v>
      </c>
      <c r="E17812" s="243" t="s">
        <v>1953</v>
      </c>
      <c r="F17812" s="151"/>
    </row>
    <row r="17813" spans="2:6" s="116" customFormat="1" ht="15.75" customHeight="1">
      <c r="B17813" s="276" t="s">
        <v>2353</v>
      </c>
      <c r="C17813" s="118" t="s">
        <v>28</v>
      </c>
      <c r="D17813" s="119" t="s">
        <v>1287</v>
      </c>
      <c r="E17813" s="243" t="s">
        <v>1953</v>
      </c>
      <c r="F17813" s="151"/>
    </row>
    <row r="17814" spans="2:6" s="116" customFormat="1" ht="15.75" customHeight="1">
      <c r="B17814" s="276" t="s">
        <v>2353</v>
      </c>
      <c r="C17814" s="118" t="s">
        <v>322</v>
      </c>
      <c r="D17814" s="119" t="s">
        <v>1796</v>
      </c>
      <c r="E17814" s="243" t="s">
        <v>1953</v>
      </c>
      <c r="F17814" s="151"/>
    </row>
    <row r="17815" spans="2:6" s="116" customFormat="1" ht="15.75" customHeight="1">
      <c r="B17815" s="276" t="s">
        <v>2353</v>
      </c>
      <c r="C17815" s="118" t="s">
        <v>40</v>
      </c>
      <c r="D17815" s="119" t="s">
        <v>43</v>
      </c>
      <c r="E17815" s="243" t="s">
        <v>1953</v>
      </c>
      <c r="F17815" s="151"/>
    </row>
    <row r="17816" spans="2:6" s="116" customFormat="1" ht="15.75" customHeight="1">
      <c r="B17816" s="276" t="s">
        <v>2353</v>
      </c>
      <c r="C17816" s="118" t="s">
        <v>322</v>
      </c>
      <c r="D17816" s="119" t="s">
        <v>1796</v>
      </c>
      <c r="E17816" s="243" t="s">
        <v>1953</v>
      </c>
      <c r="F17816" s="151"/>
    </row>
    <row r="17817" spans="2:6" s="116" customFormat="1" ht="15.75" customHeight="1">
      <c r="B17817" s="276" t="s">
        <v>2353</v>
      </c>
      <c r="C17817" s="118" t="s">
        <v>40</v>
      </c>
      <c r="D17817" s="119" t="s">
        <v>43</v>
      </c>
      <c r="E17817" s="243" t="s">
        <v>1953</v>
      </c>
      <c r="F17817" s="151"/>
    </row>
    <row r="17818" spans="2:6" s="116" customFormat="1" ht="15.75" customHeight="1">
      <c r="B17818" s="276" t="s">
        <v>2353</v>
      </c>
      <c r="C17818" s="118" t="s">
        <v>40</v>
      </c>
      <c r="D17818" s="119" t="s">
        <v>180</v>
      </c>
      <c r="E17818" s="243" t="s">
        <v>1953</v>
      </c>
      <c r="F17818" s="151"/>
    </row>
    <row r="17819" spans="2:6" s="116" customFormat="1" ht="15.75" customHeight="1">
      <c r="B17819" s="276" t="s">
        <v>2354</v>
      </c>
      <c r="C17819" s="118" t="s">
        <v>2</v>
      </c>
      <c r="D17819" s="119" t="s">
        <v>182</v>
      </c>
      <c r="E17819" s="243" t="s">
        <v>1953</v>
      </c>
      <c r="F17819" s="151"/>
    </row>
    <row r="17820" spans="2:6" s="116" customFormat="1" ht="15.75" customHeight="1">
      <c r="B17820" s="276" t="s">
        <v>2354</v>
      </c>
      <c r="C17820" s="118" t="s">
        <v>2</v>
      </c>
      <c r="D17820" s="119" t="s">
        <v>182</v>
      </c>
      <c r="E17820" s="243" t="s">
        <v>1953</v>
      </c>
      <c r="F17820" s="151"/>
    </row>
    <row r="17821" spans="2:6" s="116" customFormat="1" ht="15.75" customHeight="1">
      <c r="B17821" s="276" t="s">
        <v>2354</v>
      </c>
      <c r="C17821" s="118" t="s">
        <v>2</v>
      </c>
      <c r="D17821" s="119" t="s">
        <v>105</v>
      </c>
      <c r="E17821" s="243" t="s">
        <v>1953</v>
      </c>
      <c r="F17821" s="151"/>
    </row>
    <row r="17822" spans="2:6" s="116" customFormat="1" ht="15.75" customHeight="1">
      <c r="B17822" s="276" t="s">
        <v>2354</v>
      </c>
      <c r="C17822" s="118" t="s">
        <v>2</v>
      </c>
      <c r="D17822" s="119" t="s">
        <v>182</v>
      </c>
      <c r="E17822" s="243" t="s">
        <v>1953</v>
      </c>
      <c r="F17822" s="151"/>
    </row>
    <row r="17823" spans="2:6" s="116" customFormat="1" ht="15.75" customHeight="1">
      <c r="B17823" s="276" t="s">
        <v>2354</v>
      </c>
      <c r="C17823" s="118" t="s">
        <v>28</v>
      </c>
      <c r="D17823" s="119" t="s">
        <v>107</v>
      </c>
      <c r="E17823" s="243" t="s">
        <v>1953</v>
      </c>
      <c r="F17823" s="151"/>
    </row>
    <row r="17824" spans="2:6" s="116" customFormat="1" ht="15.75" customHeight="1">
      <c r="B17824" s="276" t="s">
        <v>2354</v>
      </c>
      <c r="C17824" s="118" t="s">
        <v>40</v>
      </c>
      <c r="D17824" s="119" t="s">
        <v>180</v>
      </c>
      <c r="E17824" s="243" t="s">
        <v>1953</v>
      </c>
      <c r="F17824" s="151"/>
    </row>
    <row r="17825" spans="2:6" s="116" customFormat="1" ht="15.75" customHeight="1">
      <c r="B17825" s="276" t="s">
        <v>2354</v>
      </c>
      <c r="C17825" s="118" t="s">
        <v>40</v>
      </c>
      <c r="D17825" s="119" t="s">
        <v>180</v>
      </c>
      <c r="E17825" s="243" t="s">
        <v>1953</v>
      </c>
      <c r="F17825" s="151"/>
    </row>
    <row r="17826" spans="2:6" s="116" customFormat="1" ht="15.75" customHeight="1">
      <c r="B17826" s="276" t="s">
        <v>2354</v>
      </c>
      <c r="C17826" s="118" t="s">
        <v>392</v>
      </c>
      <c r="D17826" s="119" t="s">
        <v>2063</v>
      </c>
      <c r="E17826" s="243" t="s">
        <v>1953</v>
      </c>
      <c r="F17826" s="151"/>
    </row>
    <row r="17827" spans="2:6" s="116" customFormat="1" ht="15.75" customHeight="1">
      <c r="B17827" s="276" t="s">
        <v>2354</v>
      </c>
      <c r="C17827" s="118" t="s">
        <v>155</v>
      </c>
      <c r="D17827" s="119" t="s">
        <v>156</v>
      </c>
      <c r="E17827" s="243" t="s">
        <v>1953</v>
      </c>
      <c r="F17827" s="151"/>
    </row>
    <row r="17828" spans="2:6" s="116" customFormat="1" ht="15.75" customHeight="1">
      <c r="B17828" s="276" t="s">
        <v>2354</v>
      </c>
      <c r="C17828" s="118" t="s">
        <v>40</v>
      </c>
      <c r="D17828" s="119" t="s">
        <v>43</v>
      </c>
      <c r="E17828" s="243" t="s">
        <v>1953</v>
      </c>
      <c r="F17828" s="151"/>
    </row>
    <row r="17829" spans="2:6" s="116" customFormat="1" ht="15.75" customHeight="1">
      <c r="B17829" s="276" t="s">
        <v>2354</v>
      </c>
      <c r="C17829" s="118" t="s">
        <v>40</v>
      </c>
      <c r="D17829" s="119" t="s">
        <v>43</v>
      </c>
      <c r="E17829" s="243" t="s">
        <v>1953</v>
      </c>
      <c r="F17829" s="151"/>
    </row>
    <row r="17830" spans="2:6" s="116" customFormat="1" ht="15.75" customHeight="1">
      <c r="B17830" s="276" t="s">
        <v>2354</v>
      </c>
      <c r="C17830" s="118" t="s">
        <v>322</v>
      </c>
      <c r="D17830" s="119" t="s">
        <v>1805</v>
      </c>
      <c r="E17830" s="243" t="s">
        <v>1971</v>
      </c>
      <c r="F17830" s="151"/>
    </row>
    <row r="17831" spans="2:6" s="116" customFormat="1" ht="15.75" customHeight="1">
      <c r="B17831" s="276" t="s">
        <v>2354</v>
      </c>
      <c r="C17831" s="118" t="s">
        <v>392</v>
      </c>
      <c r="D17831" s="119" t="s">
        <v>1115</v>
      </c>
      <c r="E17831" s="243" t="s">
        <v>1971</v>
      </c>
      <c r="F17831" s="151"/>
    </row>
    <row r="17832" spans="2:6" s="116" customFormat="1" ht="15.75" customHeight="1">
      <c r="B17832" s="276" t="s">
        <v>2354</v>
      </c>
      <c r="C17832" s="118" t="s">
        <v>40</v>
      </c>
      <c r="D17832" s="119" t="s">
        <v>43</v>
      </c>
      <c r="E17832" s="243" t="s">
        <v>1971</v>
      </c>
      <c r="F17832" s="151"/>
    </row>
    <row r="17833" spans="2:6" s="116" customFormat="1" ht="15.75" customHeight="1">
      <c r="B17833" s="276" t="s">
        <v>2354</v>
      </c>
      <c r="C17833" s="118" t="s">
        <v>40</v>
      </c>
      <c r="D17833" s="119" t="s">
        <v>2118</v>
      </c>
      <c r="E17833" s="243" t="s">
        <v>1971</v>
      </c>
      <c r="F17833" s="151"/>
    </row>
    <row r="17834" spans="2:6" s="116" customFormat="1" ht="15.75" customHeight="1">
      <c r="B17834" s="276" t="s">
        <v>2354</v>
      </c>
      <c r="C17834" s="118" t="s">
        <v>322</v>
      </c>
      <c r="D17834" s="119" t="s">
        <v>1805</v>
      </c>
      <c r="E17834" s="243" t="s">
        <v>1971</v>
      </c>
      <c r="F17834" s="151"/>
    </row>
    <row r="17835" spans="2:6" s="116" customFormat="1" ht="15.75" customHeight="1">
      <c r="B17835" s="276" t="s">
        <v>2354</v>
      </c>
      <c r="C17835" s="118" t="s">
        <v>28</v>
      </c>
      <c r="D17835" s="119" t="s">
        <v>173</v>
      </c>
      <c r="E17835" s="243" t="s">
        <v>1971</v>
      </c>
      <c r="F17835" s="151"/>
    </row>
    <row r="17836" spans="2:6" s="116" customFormat="1" ht="15.75" customHeight="1">
      <c r="B17836" s="276" t="s">
        <v>2354</v>
      </c>
      <c r="C17836" s="118" t="s">
        <v>28</v>
      </c>
      <c r="D17836" s="119" t="s">
        <v>549</v>
      </c>
      <c r="E17836" s="243" t="s">
        <v>1971</v>
      </c>
      <c r="F17836" s="151"/>
    </row>
    <row r="17837" spans="2:6" s="116" customFormat="1" ht="15.75" customHeight="1">
      <c r="B17837" s="276" t="s">
        <v>2354</v>
      </c>
      <c r="C17837" s="118" t="s">
        <v>28</v>
      </c>
      <c r="D17837" s="119" t="s">
        <v>114</v>
      </c>
      <c r="E17837" s="243" t="s">
        <v>1971</v>
      </c>
      <c r="F17837" s="151"/>
    </row>
    <row r="17838" spans="2:6" s="116" customFormat="1" ht="15.75" customHeight="1">
      <c r="B17838" s="276" t="s">
        <v>2354</v>
      </c>
      <c r="C17838" s="118" t="s">
        <v>40</v>
      </c>
      <c r="D17838" s="119" t="s">
        <v>2118</v>
      </c>
      <c r="E17838" s="243" t="s">
        <v>1971</v>
      </c>
      <c r="F17838" s="151"/>
    </row>
    <row r="17839" spans="2:6" s="116" customFormat="1" ht="15.75" customHeight="1">
      <c r="B17839" s="276" t="s">
        <v>2354</v>
      </c>
      <c r="C17839" s="118" t="s">
        <v>956</v>
      </c>
      <c r="D17839" s="119" t="s">
        <v>2069</v>
      </c>
      <c r="E17839" s="243" t="s">
        <v>1971</v>
      </c>
      <c r="F17839" s="151"/>
    </row>
    <row r="17840" spans="2:6" s="116" customFormat="1" ht="15.75" customHeight="1">
      <c r="B17840" s="276" t="s">
        <v>2354</v>
      </c>
      <c r="C17840" s="118" t="s">
        <v>2</v>
      </c>
      <c r="D17840" s="119" t="s">
        <v>105</v>
      </c>
      <c r="E17840" s="243" t="s">
        <v>1971</v>
      </c>
      <c r="F17840" s="151"/>
    </row>
    <row r="17841" spans="2:6" s="116" customFormat="1" ht="15.75" customHeight="1">
      <c r="B17841" s="276" t="s">
        <v>2354</v>
      </c>
      <c r="C17841" s="118" t="s">
        <v>2</v>
      </c>
      <c r="D17841" s="119" t="s">
        <v>2112</v>
      </c>
      <c r="E17841" s="243" t="s">
        <v>1971</v>
      </c>
      <c r="F17841" s="151"/>
    </row>
    <row r="17842" spans="2:6" s="116" customFormat="1" ht="15.75" customHeight="1">
      <c r="B17842" s="276" t="s">
        <v>2354</v>
      </c>
      <c r="C17842" s="118" t="s">
        <v>2</v>
      </c>
      <c r="D17842" s="119" t="s">
        <v>2300</v>
      </c>
      <c r="E17842" s="243" t="s">
        <v>1971</v>
      </c>
      <c r="F17842" s="151"/>
    </row>
    <row r="17843" spans="2:6" s="116" customFormat="1" ht="15.75" customHeight="1">
      <c r="B17843" s="276" t="s">
        <v>2354</v>
      </c>
      <c r="C17843" s="118" t="s">
        <v>40</v>
      </c>
      <c r="D17843" s="119" t="s">
        <v>43</v>
      </c>
      <c r="E17843" s="243" t="s">
        <v>1971</v>
      </c>
      <c r="F17843" s="151"/>
    </row>
    <row r="17844" spans="2:6" s="116" customFormat="1" ht="15.75" customHeight="1">
      <c r="B17844" s="276" t="s">
        <v>2354</v>
      </c>
      <c r="C17844" s="118" t="s">
        <v>66</v>
      </c>
      <c r="D17844" s="119" t="s">
        <v>1791</v>
      </c>
      <c r="E17844" s="243" t="s">
        <v>1971</v>
      </c>
      <c r="F17844" s="151"/>
    </row>
    <row r="17845" spans="2:6" s="116" customFormat="1" ht="15.75" customHeight="1">
      <c r="B17845" s="276" t="s">
        <v>2354</v>
      </c>
      <c r="C17845" s="118" t="s">
        <v>184</v>
      </c>
      <c r="D17845" s="119" t="s">
        <v>2201</v>
      </c>
      <c r="E17845" s="243" t="s">
        <v>1971</v>
      </c>
      <c r="F17845" s="151"/>
    </row>
    <row r="17846" spans="2:6" s="116" customFormat="1" ht="15.75" customHeight="1">
      <c r="B17846" s="276" t="s">
        <v>2354</v>
      </c>
      <c r="C17846" s="118" t="s">
        <v>184</v>
      </c>
      <c r="D17846" s="119" t="s">
        <v>2559</v>
      </c>
      <c r="E17846" s="243" t="s">
        <v>1971</v>
      </c>
      <c r="F17846" s="151"/>
    </row>
    <row r="17847" spans="2:6" s="116" customFormat="1" ht="15.75" customHeight="1">
      <c r="B17847" s="276" t="s">
        <v>2354</v>
      </c>
      <c r="C17847" s="118" t="s">
        <v>40</v>
      </c>
      <c r="D17847" s="119" t="s">
        <v>180</v>
      </c>
      <c r="E17847" s="243" t="s">
        <v>1971</v>
      </c>
      <c r="F17847" s="151"/>
    </row>
    <row r="17848" spans="2:6" s="116" customFormat="1" ht="15.75" customHeight="1">
      <c r="B17848" s="276" t="s">
        <v>2354</v>
      </c>
      <c r="C17848" s="118" t="s">
        <v>40</v>
      </c>
      <c r="D17848" s="119" t="s">
        <v>43</v>
      </c>
      <c r="E17848" s="243" t="s">
        <v>1971</v>
      </c>
      <c r="F17848" s="151"/>
    </row>
    <row r="17849" spans="2:6" s="116" customFormat="1" ht="15.75" customHeight="1">
      <c r="B17849" s="276" t="s">
        <v>2354</v>
      </c>
      <c r="C17849" s="118" t="s">
        <v>184</v>
      </c>
      <c r="D17849" s="119" t="s">
        <v>2545</v>
      </c>
      <c r="E17849" s="243" t="s">
        <v>1971</v>
      </c>
      <c r="F17849" s="151"/>
    </row>
    <row r="17850" spans="2:6" s="116" customFormat="1" ht="15.75" customHeight="1">
      <c r="B17850" s="276" t="s">
        <v>2354</v>
      </c>
      <c r="C17850" s="118" t="s">
        <v>956</v>
      </c>
      <c r="D17850" s="119" t="s">
        <v>2069</v>
      </c>
      <c r="E17850" s="243" t="s">
        <v>1971</v>
      </c>
      <c r="F17850" s="151"/>
    </row>
    <row r="17851" spans="2:6" s="116" customFormat="1" ht="15.75" customHeight="1">
      <c r="B17851" s="276" t="s">
        <v>2354</v>
      </c>
      <c r="C17851" s="118" t="s">
        <v>40</v>
      </c>
      <c r="D17851" s="119" t="s">
        <v>43</v>
      </c>
      <c r="E17851" s="243" t="s">
        <v>1971</v>
      </c>
      <c r="F17851" s="151"/>
    </row>
    <row r="17852" spans="2:6" s="116" customFormat="1" ht="15.75" customHeight="1">
      <c r="B17852" s="121" t="s">
        <v>2354</v>
      </c>
      <c r="C17852" s="118" t="s">
        <v>28</v>
      </c>
      <c r="D17852" s="119" t="s">
        <v>549</v>
      </c>
      <c r="E17852" s="243" t="s">
        <v>1971</v>
      </c>
      <c r="F17852" s="151"/>
    </row>
    <row r="17853" spans="2:6" s="116" customFormat="1" ht="15.75" customHeight="1">
      <c r="B17853" s="121" t="s">
        <v>2355</v>
      </c>
      <c r="C17853" s="118" t="s">
        <v>322</v>
      </c>
      <c r="D17853" s="119" t="s">
        <v>1796</v>
      </c>
      <c r="E17853" s="243" t="s">
        <v>1953</v>
      </c>
      <c r="F17853" s="151"/>
    </row>
    <row r="17854" spans="2:6" s="116" customFormat="1" ht="15.75" customHeight="1">
      <c r="B17854" s="121" t="s">
        <v>2355</v>
      </c>
      <c r="C17854" s="118" t="s">
        <v>322</v>
      </c>
      <c r="D17854" s="119" t="s">
        <v>1796</v>
      </c>
      <c r="E17854" s="243" t="s">
        <v>1953</v>
      </c>
      <c r="F17854" s="151"/>
    </row>
    <row r="17855" spans="2:6" s="116" customFormat="1" ht="15.75" customHeight="1">
      <c r="B17855" s="121" t="s">
        <v>2355</v>
      </c>
      <c r="C17855" s="118" t="s">
        <v>40</v>
      </c>
      <c r="D17855" s="119" t="s">
        <v>180</v>
      </c>
      <c r="E17855" s="243" t="s">
        <v>1953</v>
      </c>
      <c r="F17855" s="151"/>
    </row>
    <row r="17856" spans="2:6" s="116" customFormat="1" ht="15.75" customHeight="1">
      <c r="B17856" s="121" t="s">
        <v>2355</v>
      </c>
      <c r="C17856" s="118" t="s">
        <v>322</v>
      </c>
      <c r="D17856" s="119" t="s">
        <v>1796</v>
      </c>
      <c r="E17856" s="243" t="s">
        <v>1953</v>
      </c>
      <c r="F17856" s="151"/>
    </row>
    <row r="17857" spans="2:6" s="116" customFormat="1" ht="15.75" customHeight="1">
      <c r="B17857" s="121" t="s">
        <v>2355</v>
      </c>
      <c r="C17857" s="118" t="s">
        <v>2</v>
      </c>
      <c r="D17857" s="119" t="s">
        <v>182</v>
      </c>
      <c r="E17857" s="243" t="s">
        <v>1953</v>
      </c>
      <c r="F17857" s="151"/>
    </row>
    <row r="17858" spans="2:6" s="116" customFormat="1" ht="15.75" customHeight="1">
      <c r="B17858" s="121" t="s">
        <v>2355</v>
      </c>
      <c r="C17858" s="118" t="s">
        <v>2</v>
      </c>
      <c r="D17858" s="119" t="s">
        <v>182</v>
      </c>
      <c r="E17858" s="243" t="s">
        <v>1953</v>
      </c>
      <c r="F17858" s="151"/>
    </row>
    <row r="17859" spans="2:6" s="116" customFormat="1" ht="15.75" customHeight="1">
      <c r="B17859" s="121" t="s">
        <v>2355</v>
      </c>
      <c r="C17859" s="118" t="s">
        <v>40</v>
      </c>
      <c r="D17859" s="119" t="s">
        <v>43</v>
      </c>
      <c r="E17859" s="243" t="s">
        <v>1953</v>
      </c>
      <c r="F17859" s="151"/>
    </row>
    <row r="17860" spans="2:6" s="116" customFormat="1" ht="15.75" customHeight="1">
      <c r="B17860" s="121" t="s">
        <v>2355</v>
      </c>
      <c r="C17860" s="118" t="s">
        <v>40</v>
      </c>
      <c r="D17860" s="119" t="s">
        <v>43</v>
      </c>
      <c r="E17860" s="243" t="s">
        <v>1953</v>
      </c>
      <c r="F17860" s="151"/>
    </row>
    <row r="17861" spans="2:6" s="116" customFormat="1" ht="15.75" customHeight="1">
      <c r="B17861" s="121" t="s">
        <v>2355</v>
      </c>
      <c r="C17861" s="118" t="s">
        <v>155</v>
      </c>
      <c r="D17861" s="119" t="s">
        <v>156</v>
      </c>
      <c r="E17861" s="243" t="s">
        <v>1953</v>
      </c>
      <c r="F17861" s="151"/>
    </row>
    <row r="17862" spans="2:6" s="116" customFormat="1" ht="15.75" customHeight="1">
      <c r="B17862" s="121" t="s">
        <v>2355</v>
      </c>
      <c r="C17862" s="118" t="s">
        <v>155</v>
      </c>
      <c r="D17862" s="119" t="s">
        <v>156</v>
      </c>
      <c r="E17862" s="243" t="s">
        <v>1953</v>
      </c>
      <c r="F17862" s="151"/>
    </row>
    <row r="17863" spans="2:6" s="116" customFormat="1" ht="15.75" customHeight="1">
      <c r="B17863" s="121" t="s">
        <v>2355</v>
      </c>
      <c r="C17863" s="118" t="s">
        <v>2</v>
      </c>
      <c r="D17863" s="119" t="s">
        <v>182</v>
      </c>
      <c r="E17863" s="243" t="s">
        <v>1953</v>
      </c>
      <c r="F17863" s="151"/>
    </row>
    <row r="17864" spans="2:6" s="116" customFormat="1" ht="15.75" customHeight="1">
      <c r="B17864" s="121" t="s">
        <v>2355</v>
      </c>
      <c r="C17864" s="118" t="s">
        <v>2</v>
      </c>
      <c r="D17864" s="119" t="s">
        <v>182</v>
      </c>
      <c r="E17864" s="243" t="s">
        <v>1953</v>
      </c>
      <c r="F17864" s="151"/>
    </row>
    <row r="17865" spans="2:6" s="116" customFormat="1" ht="15.75" customHeight="1">
      <c r="B17865" s="121" t="s">
        <v>2355</v>
      </c>
      <c r="C17865" s="118" t="s">
        <v>40</v>
      </c>
      <c r="D17865" s="119" t="s">
        <v>43</v>
      </c>
      <c r="E17865" s="243" t="s">
        <v>1971</v>
      </c>
      <c r="F17865" s="151"/>
    </row>
    <row r="17866" spans="2:6" s="116" customFormat="1" ht="15.75" customHeight="1">
      <c r="B17866" s="121" t="s">
        <v>2355</v>
      </c>
      <c r="C17866" s="118" t="s">
        <v>40</v>
      </c>
      <c r="D17866" s="119" t="s">
        <v>180</v>
      </c>
      <c r="E17866" s="243" t="s">
        <v>1971</v>
      </c>
      <c r="F17866" s="151"/>
    </row>
    <row r="17867" spans="2:6" s="116" customFormat="1" ht="15.75" customHeight="1">
      <c r="B17867" s="121" t="s">
        <v>2355</v>
      </c>
      <c r="C17867" s="118" t="s">
        <v>40</v>
      </c>
      <c r="D17867" s="119" t="s">
        <v>2057</v>
      </c>
      <c r="E17867" s="243" t="s">
        <v>1971</v>
      </c>
      <c r="F17867" s="151"/>
    </row>
    <row r="17868" spans="2:6" s="116" customFormat="1" ht="15.75" customHeight="1">
      <c r="B17868" s="121" t="s">
        <v>2355</v>
      </c>
      <c r="C17868" s="118" t="s">
        <v>2</v>
      </c>
      <c r="D17868" s="119" t="s">
        <v>105</v>
      </c>
      <c r="E17868" s="243" t="s">
        <v>1971</v>
      </c>
      <c r="F17868" s="151"/>
    </row>
    <row r="17869" spans="2:6" s="116" customFormat="1" ht="15.75" customHeight="1">
      <c r="B17869" s="121" t="s">
        <v>2355</v>
      </c>
      <c r="C17869" s="118" t="s">
        <v>40</v>
      </c>
      <c r="D17869" s="119" t="s">
        <v>180</v>
      </c>
      <c r="E17869" s="243" t="s">
        <v>1971</v>
      </c>
      <c r="F17869" s="151"/>
    </row>
    <row r="17870" spans="2:6" s="116" customFormat="1" ht="15.75" customHeight="1">
      <c r="B17870" s="121" t="s">
        <v>2355</v>
      </c>
      <c r="C17870" s="118" t="s">
        <v>28</v>
      </c>
      <c r="D17870" s="119" t="s">
        <v>173</v>
      </c>
      <c r="E17870" s="243" t="s">
        <v>1971</v>
      </c>
      <c r="F17870" s="151"/>
    </row>
    <row r="17871" spans="2:6" s="116" customFormat="1" ht="15.75" customHeight="1">
      <c r="B17871" s="121" t="s">
        <v>2355</v>
      </c>
      <c r="C17871" s="118" t="s">
        <v>40</v>
      </c>
      <c r="D17871" s="119" t="s">
        <v>43</v>
      </c>
      <c r="E17871" s="243" t="s">
        <v>1971</v>
      </c>
      <c r="F17871" s="151"/>
    </row>
    <row r="17872" spans="2:6" s="116" customFormat="1" ht="15.75" customHeight="1">
      <c r="B17872" s="121" t="s">
        <v>2355</v>
      </c>
      <c r="C17872" s="118" t="s">
        <v>28</v>
      </c>
      <c r="D17872" s="119" t="s">
        <v>549</v>
      </c>
      <c r="E17872" s="243" t="s">
        <v>1971</v>
      </c>
      <c r="F17872" s="151"/>
    </row>
    <row r="17873" spans="2:6" s="116" customFormat="1" ht="15.75" customHeight="1">
      <c r="B17873" s="121" t="s">
        <v>2355</v>
      </c>
      <c r="C17873" s="118" t="s">
        <v>40</v>
      </c>
      <c r="D17873" s="119" t="s">
        <v>43</v>
      </c>
      <c r="E17873" s="243" t="s">
        <v>1971</v>
      </c>
      <c r="F17873" s="151"/>
    </row>
    <row r="17874" spans="2:6" s="116" customFormat="1" ht="15.75" customHeight="1">
      <c r="B17874" s="121" t="s">
        <v>2355</v>
      </c>
      <c r="C17874" s="118" t="s">
        <v>40</v>
      </c>
      <c r="D17874" s="119" t="s">
        <v>2057</v>
      </c>
      <c r="E17874" s="243" t="s">
        <v>1971</v>
      </c>
      <c r="F17874" s="151"/>
    </row>
    <row r="17875" spans="2:6" s="116" customFormat="1" ht="15.75" customHeight="1">
      <c r="B17875" s="121" t="s">
        <v>2355</v>
      </c>
      <c r="C17875" s="118" t="s">
        <v>40</v>
      </c>
      <c r="D17875" s="119" t="s">
        <v>180</v>
      </c>
      <c r="E17875" s="243" t="s">
        <v>1971</v>
      </c>
      <c r="F17875" s="151"/>
    </row>
    <row r="17876" spans="2:6" s="116" customFormat="1" ht="15.75" customHeight="1">
      <c r="B17876" s="121" t="s">
        <v>2355</v>
      </c>
      <c r="C17876" s="118" t="s">
        <v>322</v>
      </c>
      <c r="D17876" s="119" t="s">
        <v>1805</v>
      </c>
      <c r="E17876" s="243" t="s">
        <v>1971</v>
      </c>
      <c r="F17876" s="151"/>
    </row>
    <row r="17877" spans="2:6" s="116" customFormat="1" ht="15.75" customHeight="1">
      <c r="B17877" s="121" t="s">
        <v>2356</v>
      </c>
      <c r="C17877" s="118" t="s">
        <v>2</v>
      </c>
      <c r="D17877" s="119" t="s">
        <v>182</v>
      </c>
      <c r="E17877" s="243" t="s">
        <v>1953</v>
      </c>
      <c r="F17877" s="151"/>
    </row>
    <row r="17878" spans="2:6" s="116" customFormat="1" ht="15.75" customHeight="1">
      <c r="B17878" s="121" t="s">
        <v>2356</v>
      </c>
      <c r="C17878" s="118" t="s">
        <v>2</v>
      </c>
      <c r="D17878" s="119" t="s">
        <v>182</v>
      </c>
      <c r="E17878" s="243" t="s">
        <v>1953</v>
      </c>
      <c r="F17878" s="151"/>
    </row>
    <row r="17879" spans="2:6" s="116" customFormat="1" ht="15.75" customHeight="1">
      <c r="B17879" s="121" t="s">
        <v>2356</v>
      </c>
      <c r="C17879" s="118" t="s">
        <v>28</v>
      </c>
      <c r="D17879" s="119" t="s">
        <v>107</v>
      </c>
      <c r="E17879" s="243" t="s">
        <v>1953</v>
      </c>
      <c r="F17879" s="151"/>
    </row>
    <row r="17880" spans="2:6" s="116" customFormat="1" ht="15.75" customHeight="1">
      <c r="B17880" s="121" t="s">
        <v>2356</v>
      </c>
      <c r="C17880" s="118" t="s">
        <v>40</v>
      </c>
      <c r="D17880" s="119" t="s">
        <v>180</v>
      </c>
      <c r="E17880" s="243" t="s">
        <v>1953</v>
      </c>
      <c r="F17880" s="151"/>
    </row>
    <row r="17881" spans="2:6" s="116" customFormat="1" ht="15.75" customHeight="1">
      <c r="B17881" s="276" t="s">
        <v>2357</v>
      </c>
      <c r="C17881" s="118" t="s">
        <v>2</v>
      </c>
      <c r="D17881" s="119" t="s">
        <v>105</v>
      </c>
      <c r="E17881" s="243" t="s">
        <v>1971</v>
      </c>
      <c r="F17881" s="151"/>
    </row>
    <row r="17882" spans="2:6" s="116" customFormat="1" ht="15.75" customHeight="1">
      <c r="B17882" s="276" t="s">
        <v>2357</v>
      </c>
      <c r="C17882" s="118" t="s">
        <v>40</v>
      </c>
      <c r="D17882" s="119" t="s">
        <v>43</v>
      </c>
      <c r="E17882" s="243" t="s">
        <v>1971</v>
      </c>
      <c r="F17882" s="151"/>
    </row>
    <row r="17883" spans="2:6" s="116" customFormat="1" ht="15.75" customHeight="1">
      <c r="B17883" s="276" t="s">
        <v>2357</v>
      </c>
      <c r="C17883" s="118" t="s">
        <v>28</v>
      </c>
      <c r="D17883" s="119" t="s">
        <v>549</v>
      </c>
      <c r="E17883" s="243" t="s">
        <v>1971</v>
      </c>
      <c r="F17883" s="151"/>
    </row>
    <row r="17884" spans="2:6" s="116" customFormat="1" ht="15.75" customHeight="1">
      <c r="B17884" s="276" t="s">
        <v>2357</v>
      </c>
      <c r="C17884" s="118" t="s">
        <v>28</v>
      </c>
      <c r="D17884" s="119" t="s">
        <v>107</v>
      </c>
      <c r="E17884" s="243" t="s">
        <v>1971</v>
      </c>
      <c r="F17884" s="151"/>
    </row>
    <row r="17885" spans="2:6" s="116" customFormat="1" ht="15.75" customHeight="1">
      <c r="B17885" s="276" t="s">
        <v>2357</v>
      </c>
      <c r="C17885" s="118" t="s">
        <v>40</v>
      </c>
      <c r="D17885" s="119" t="s">
        <v>2358</v>
      </c>
      <c r="E17885" s="243" t="s">
        <v>1971</v>
      </c>
      <c r="F17885" s="151"/>
    </row>
    <row r="17886" spans="2:6" s="116" customFormat="1" ht="15.75" customHeight="1">
      <c r="B17886" s="276" t="s">
        <v>2357</v>
      </c>
      <c r="C17886" s="118" t="s">
        <v>2</v>
      </c>
      <c r="D17886" s="119" t="s">
        <v>1418</v>
      </c>
      <c r="E17886" s="243" t="s">
        <v>1971</v>
      </c>
      <c r="F17886" s="151"/>
    </row>
    <row r="17887" spans="2:6" s="116" customFormat="1" ht="15.75" customHeight="1">
      <c r="B17887" s="276" t="s">
        <v>2357</v>
      </c>
      <c r="C17887" s="118" t="s">
        <v>28</v>
      </c>
      <c r="D17887" s="119" t="s">
        <v>107</v>
      </c>
      <c r="E17887" s="243" t="s">
        <v>1971</v>
      </c>
      <c r="F17887" s="151"/>
    </row>
    <row r="17888" spans="2:6" s="116" customFormat="1" ht="15.75" customHeight="1">
      <c r="B17888" s="276" t="s">
        <v>2357</v>
      </c>
      <c r="C17888" s="118" t="s">
        <v>184</v>
      </c>
      <c r="D17888" s="119" t="s">
        <v>2545</v>
      </c>
      <c r="E17888" s="243" t="s">
        <v>1971</v>
      </c>
      <c r="F17888" s="151"/>
    </row>
    <row r="17889" spans="2:6" s="116" customFormat="1" ht="15.75" customHeight="1">
      <c r="B17889" s="276" t="s">
        <v>2357</v>
      </c>
      <c r="C17889" s="118" t="s">
        <v>66</v>
      </c>
      <c r="D17889" s="119" t="s">
        <v>2195</v>
      </c>
      <c r="E17889" s="243" t="s">
        <v>1971</v>
      </c>
      <c r="F17889" s="151"/>
    </row>
    <row r="17890" spans="2:6" s="116" customFormat="1" ht="15.75" customHeight="1">
      <c r="B17890" s="276" t="s">
        <v>2357</v>
      </c>
      <c r="C17890" s="118" t="s">
        <v>28</v>
      </c>
      <c r="D17890" s="119" t="s">
        <v>114</v>
      </c>
      <c r="E17890" s="243" t="s">
        <v>1971</v>
      </c>
      <c r="F17890" s="151"/>
    </row>
    <row r="17891" spans="2:6" s="116" customFormat="1" ht="15.75" customHeight="1">
      <c r="B17891" s="276" t="s">
        <v>2357</v>
      </c>
      <c r="C17891" s="118" t="s">
        <v>40</v>
      </c>
      <c r="D17891" s="119" t="s">
        <v>43</v>
      </c>
      <c r="E17891" s="243" t="s">
        <v>1971</v>
      </c>
      <c r="F17891" s="151"/>
    </row>
    <row r="17892" spans="2:6" s="116" customFormat="1" ht="15.75" customHeight="1">
      <c r="B17892" s="276" t="s">
        <v>2359</v>
      </c>
      <c r="C17892" s="118" t="s">
        <v>2</v>
      </c>
      <c r="D17892" s="119" t="s">
        <v>182</v>
      </c>
      <c r="E17892" s="243" t="s">
        <v>2199</v>
      </c>
      <c r="F17892" s="151"/>
    </row>
    <row r="17893" spans="2:6" s="116" customFormat="1" ht="15.75" customHeight="1">
      <c r="B17893" s="276" t="s">
        <v>2359</v>
      </c>
      <c r="C17893" s="118" t="s">
        <v>2</v>
      </c>
      <c r="D17893" s="119" t="s">
        <v>182</v>
      </c>
      <c r="E17893" s="243" t="s">
        <v>2199</v>
      </c>
      <c r="F17893" s="151"/>
    </row>
    <row r="17894" spans="2:6" s="116" customFormat="1" ht="15.75" customHeight="1">
      <c r="B17894" s="276" t="s">
        <v>2359</v>
      </c>
      <c r="C17894" s="118" t="s">
        <v>28</v>
      </c>
      <c r="D17894" s="119" t="s">
        <v>549</v>
      </c>
      <c r="E17894" s="243" t="s">
        <v>2199</v>
      </c>
      <c r="F17894" s="151"/>
    </row>
    <row r="17895" spans="2:6" s="116" customFormat="1" ht="15.75" customHeight="1">
      <c r="B17895" s="276" t="s">
        <v>2359</v>
      </c>
      <c r="C17895" s="118" t="s">
        <v>28</v>
      </c>
      <c r="D17895" s="119" t="s">
        <v>850</v>
      </c>
      <c r="E17895" s="243" t="s">
        <v>2199</v>
      </c>
      <c r="F17895" s="151"/>
    </row>
    <row r="17896" spans="2:6" s="116" customFormat="1" ht="15.75" customHeight="1">
      <c r="B17896" s="276" t="s">
        <v>2359</v>
      </c>
      <c r="C17896" s="118" t="s">
        <v>40</v>
      </c>
      <c r="D17896" s="119" t="s">
        <v>180</v>
      </c>
      <c r="E17896" s="243" t="s">
        <v>2199</v>
      </c>
      <c r="F17896" s="151"/>
    </row>
    <row r="17897" spans="2:6" s="116" customFormat="1" ht="15.75" customHeight="1">
      <c r="B17897" s="276" t="s">
        <v>2359</v>
      </c>
      <c r="C17897" s="118" t="s">
        <v>28</v>
      </c>
      <c r="D17897" s="119" t="s">
        <v>850</v>
      </c>
      <c r="E17897" s="243" t="s">
        <v>2199</v>
      </c>
      <c r="F17897" s="151"/>
    </row>
    <row r="17898" spans="2:6" s="116" customFormat="1" ht="15.75" customHeight="1">
      <c r="B17898" s="276" t="s">
        <v>2359</v>
      </c>
      <c r="C17898" s="118" t="s">
        <v>2</v>
      </c>
      <c r="D17898" s="119" t="s">
        <v>182</v>
      </c>
      <c r="E17898" s="243" t="s">
        <v>2199</v>
      </c>
      <c r="F17898" s="151"/>
    </row>
    <row r="17899" spans="2:6" s="116" customFormat="1" ht="15.75" customHeight="1">
      <c r="B17899" s="276" t="s">
        <v>2359</v>
      </c>
      <c r="C17899" s="118" t="s">
        <v>2026</v>
      </c>
      <c r="D17899" s="119" t="s">
        <v>2027</v>
      </c>
      <c r="E17899" s="243" t="s">
        <v>2199</v>
      </c>
      <c r="F17899" s="151"/>
    </row>
    <row r="17900" spans="2:6" s="116" customFormat="1" ht="15.75" customHeight="1">
      <c r="B17900" s="276" t="s">
        <v>2359</v>
      </c>
      <c r="C17900" s="118" t="s">
        <v>956</v>
      </c>
      <c r="D17900" s="119" t="s">
        <v>2069</v>
      </c>
      <c r="E17900" s="243" t="s">
        <v>2199</v>
      </c>
      <c r="F17900" s="151"/>
    </row>
    <row r="17901" spans="2:6" s="116" customFormat="1" ht="15.75" customHeight="1">
      <c r="B17901" s="276" t="s">
        <v>2359</v>
      </c>
      <c r="C17901" s="118" t="s">
        <v>40</v>
      </c>
      <c r="D17901" s="119" t="s">
        <v>180</v>
      </c>
      <c r="E17901" s="243" t="s">
        <v>2199</v>
      </c>
      <c r="F17901" s="151"/>
    </row>
    <row r="17902" spans="2:6" s="116" customFormat="1" ht="15.75" customHeight="1">
      <c r="B17902" s="121" t="s">
        <v>2360</v>
      </c>
      <c r="C17902" s="118" t="s">
        <v>40</v>
      </c>
      <c r="D17902" s="119" t="s">
        <v>180</v>
      </c>
      <c r="E17902" s="243" t="s">
        <v>1953</v>
      </c>
      <c r="F17902" s="151"/>
    </row>
    <row r="17903" spans="2:6" s="116" customFormat="1" ht="15.75" customHeight="1">
      <c r="B17903" s="121" t="s">
        <v>2360</v>
      </c>
      <c r="C17903" s="118" t="s">
        <v>40</v>
      </c>
      <c r="D17903" s="119" t="s">
        <v>43</v>
      </c>
      <c r="E17903" s="243" t="s">
        <v>1953</v>
      </c>
      <c r="F17903" s="151"/>
    </row>
    <row r="17904" spans="2:6" s="116" customFormat="1" ht="15.75" customHeight="1">
      <c r="B17904" s="121" t="s">
        <v>2360</v>
      </c>
      <c r="C17904" s="118" t="s">
        <v>28</v>
      </c>
      <c r="D17904" s="119" t="s">
        <v>1118</v>
      </c>
      <c r="E17904" s="243" t="s">
        <v>1953</v>
      </c>
      <c r="F17904" s="151"/>
    </row>
    <row r="17905" spans="2:6" s="116" customFormat="1" ht="15.75" customHeight="1">
      <c r="B17905" s="121" t="s">
        <v>2360</v>
      </c>
      <c r="C17905" s="118" t="s">
        <v>28</v>
      </c>
      <c r="D17905" s="119" t="s">
        <v>173</v>
      </c>
      <c r="E17905" s="243" t="s">
        <v>1953</v>
      </c>
      <c r="F17905" s="151"/>
    </row>
    <row r="17906" spans="2:6" s="116" customFormat="1" ht="15.75" customHeight="1">
      <c r="B17906" s="121" t="s">
        <v>2360</v>
      </c>
      <c r="C17906" s="118" t="s">
        <v>322</v>
      </c>
      <c r="D17906" s="119" t="s">
        <v>1796</v>
      </c>
      <c r="E17906" s="243" t="s">
        <v>1953</v>
      </c>
      <c r="F17906" s="151"/>
    </row>
    <row r="17907" spans="2:6" s="116" customFormat="1" ht="15.75" customHeight="1">
      <c r="B17907" s="121" t="s">
        <v>2360</v>
      </c>
      <c r="C17907" s="118" t="s">
        <v>322</v>
      </c>
      <c r="D17907" s="119" t="s">
        <v>1796</v>
      </c>
      <c r="E17907" s="243" t="s">
        <v>1953</v>
      </c>
      <c r="F17907" s="151"/>
    </row>
    <row r="17908" spans="2:6" s="116" customFormat="1" ht="15.75" customHeight="1">
      <c r="B17908" s="121" t="s">
        <v>2360</v>
      </c>
      <c r="C17908" s="118" t="s">
        <v>956</v>
      </c>
      <c r="D17908" s="119" t="s">
        <v>1815</v>
      </c>
      <c r="E17908" s="243" t="s">
        <v>1953</v>
      </c>
      <c r="F17908" s="151"/>
    </row>
    <row r="17909" spans="2:6" s="116" customFormat="1" ht="15.75" customHeight="1">
      <c r="B17909" s="121" t="s">
        <v>2360</v>
      </c>
      <c r="C17909" s="118" t="s">
        <v>956</v>
      </c>
      <c r="D17909" s="119" t="s">
        <v>1815</v>
      </c>
      <c r="E17909" s="243" t="s">
        <v>1953</v>
      </c>
      <c r="F17909" s="151"/>
    </row>
    <row r="17910" spans="2:6" s="116" customFormat="1" ht="15.75" customHeight="1">
      <c r="B17910" s="121" t="s">
        <v>2360</v>
      </c>
      <c r="C17910" s="118" t="s">
        <v>392</v>
      </c>
      <c r="D17910" s="119" t="s">
        <v>2063</v>
      </c>
      <c r="E17910" s="243" t="s">
        <v>1953</v>
      </c>
      <c r="F17910" s="151"/>
    </row>
    <row r="17911" spans="2:6" s="116" customFormat="1" ht="15.75" customHeight="1">
      <c r="B17911" s="121" t="s">
        <v>2360</v>
      </c>
      <c r="C17911" s="118" t="s">
        <v>40</v>
      </c>
      <c r="D17911" s="119" t="s">
        <v>180</v>
      </c>
      <c r="E17911" s="243" t="s">
        <v>1953</v>
      </c>
      <c r="F17911" s="151"/>
    </row>
    <row r="17912" spans="2:6" s="116" customFormat="1" ht="15.75" customHeight="1">
      <c r="B17912" s="121" t="s">
        <v>2360</v>
      </c>
      <c r="C17912" s="118" t="s">
        <v>322</v>
      </c>
      <c r="D17912" s="119" t="s">
        <v>1796</v>
      </c>
      <c r="E17912" s="243" t="s">
        <v>1953</v>
      </c>
      <c r="F17912" s="151"/>
    </row>
    <row r="17913" spans="2:6" s="116" customFormat="1" ht="15.75" customHeight="1">
      <c r="B17913" s="276" t="s">
        <v>2361</v>
      </c>
      <c r="C17913" s="118" t="s">
        <v>40</v>
      </c>
      <c r="D17913" s="119" t="s">
        <v>180</v>
      </c>
      <c r="E17913" s="243" t="s">
        <v>1971</v>
      </c>
      <c r="F17913" s="151"/>
    </row>
    <row r="17914" spans="2:6" s="116" customFormat="1" ht="15.75" customHeight="1">
      <c r="B17914" s="276" t="s">
        <v>2361</v>
      </c>
      <c r="C17914" s="118" t="s">
        <v>2</v>
      </c>
      <c r="D17914" s="119" t="s">
        <v>182</v>
      </c>
      <c r="E17914" s="243" t="s">
        <v>1971</v>
      </c>
      <c r="F17914" s="151"/>
    </row>
    <row r="17915" spans="2:6" s="116" customFormat="1" ht="15.75" customHeight="1">
      <c r="B17915" s="276" t="s">
        <v>2361</v>
      </c>
      <c r="C17915" s="118" t="s">
        <v>40</v>
      </c>
      <c r="D17915" s="119" t="s">
        <v>43</v>
      </c>
      <c r="E17915" s="243" t="s">
        <v>1971</v>
      </c>
      <c r="F17915" s="151"/>
    </row>
    <row r="17916" spans="2:6" s="116" customFormat="1" ht="15.75" customHeight="1">
      <c r="B17916" s="276" t="s">
        <v>2361</v>
      </c>
      <c r="C17916" s="118" t="s">
        <v>40</v>
      </c>
      <c r="D17916" s="119" t="s">
        <v>2057</v>
      </c>
      <c r="E17916" s="243" t="s">
        <v>1971</v>
      </c>
      <c r="F17916" s="151"/>
    </row>
    <row r="17917" spans="2:6" s="116" customFormat="1" ht="15.75" customHeight="1">
      <c r="B17917" s="276" t="s">
        <v>2361</v>
      </c>
      <c r="C17917" s="118" t="s">
        <v>2</v>
      </c>
      <c r="D17917" s="119" t="s">
        <v>182</v>
      </c>
      <c r="E17917" s="243" t="s">
        <v>1971</v>
      </c>
      <c r="F17917" s="151"/>
    </row>
    <row r="17918" spans="2:6" s="116" customFormat="1" ht="15.75" customHeight="1">
      <c r="B17918" s="276" t="s">
        <v>2361</v>
      </c>
      <c r="C17918" s="118" t="s">
        <v>2026</v>
      </c>
      <c r="D17918" s="119" t="s">
        <v>2027</v>
      </c>
      <c r="E17918" s="243" t="s">
        <v>1971</v>
      </c>
      <c r="F17918" s="151"/>
    </row>
    <row r="17919" spans="2:6" s="116" customFormat="1" ht="15.75" customHeight="1">
      <c r="B17919" s="276" t="s">
        <v>2361</v>
      </c>
      <c r="C17919" s="118" t="s">
        <v>40</v>
      </c>
      <c r="D17919" s="119" t="s">
        <v>43</v>
      </c>
      <c r="E17919" s="243" t="s">
        <v>1971</v>
      </c>
      <c r="F17919" s="151"/>
    </row>
    <row r="17920" spans="2:6" s="116" customFormat="1" ht="15.75" customHeight="1">
      <c r="B17920" s="276" t="s">
        <v>2361</v>
      </c>
      <c r="C17920" s="118" t="s">
        <v>155</v>
      </c>
      <c r="D17920" s="119" t="s">
        <v>156</v>
      </c>
      <c r="E17920" s="243" t="s">
        <v>1971</v>
      </c>
      <c r="F17920" s="151"/>
    </row>
    <row r="17921" spans="2:6" s="116" customFormat="1" ht="15.75" customHeight="1">
      <c r="B17921" s="276" t="s">
        <v>2361</v>
      </c>
      <c r="C17921" s="118" t="s">
        <v>28</v>
      </c>
      <c r="D17921" s="119" t="s">
        <v>850</v>
      </c>
      <c r="E17921" s="243" t="s">
        <v>1971</v>
      </c>
      <c r="F17921" s="151"/>
    </row>
    <row r="17922" spans="2:6" s="116" customFormat="1" ht="15.75" customHeight="1">
      <c r="B17922" s="276" t="s">
        <v>2361</v>
      </c>
      <c r="C17922" s="118" t="s">
        <v>28</v>
      </c>
      <c r="D17922" s="119" t="s">
        <v>126</v>
      </c>
      <c r="E17922" s="243" t="s">
        <v>1971</v>
      </c>
      <c r="F17922" s="151"/>
    </row>
    <row r="17923" spans="2:6" s="116" customFormat="1" ht="15.75" customHeight="1">
      <c r="B17923" s="276" t="s">
        <v>2361</v>
      </c>
      <c r="C17923" s="118" t="s">
        <v>40</v>
      </c>
      <c r="D17923" s="119" t="s">
        <v>43</v>
      </c>
      <c r="E17923" s="243" t="s">
        <v>1971</v>
      </c>
      <c r="F17923" s="151"/>
    </row>
    <row r="17924" spans="2:6" s="116" customFormat="1" ht="15.75" customHeight="1">
      <c r="B17924" s="276" t="s">
        <v>2361</v>
      </c>
      <c r="C17924" s="118" t="s">
        <v>3</v>
      </c>
      <c r="D17924" s="119" t="s">
        <v>642</v>
      </c>
      <c r="E17924" s="243" t="s">
        <v>1971</v>
      </c>
      <c r="F17924" s="151"/>
    </row>
    <row r="17925" spans="2:6" s="116" customFormat="1" ht="15.75" customHeight="1">
      <c r="B17925" s="276" t="s">
        <v>2361</v>
      </c>
      <c r="C17925" s="118" t="s">
        <v>40</v>
      </c>
      <c r="D17925" s="119" t="s">
        <v>180</v>
      </c>
      <c r="E17925" s="243" t="s">
        <v>1971</v>
      </c>
      <c r="F17925" s="151"/>
    </row>
    <row r="17926" spans="2:6" s="116" customFormat="1" ht="15.75" customHeight="1">
      <c r="B17926" s="276" t="s">
        <v>2361</v>
      </c>
      <c r="C17926" s="118" t="s">
        <v>40</v>
      </c>
      <c r="D17926" s="119" t="s">
        <v>180</v>
      </c>
      <c r="E17926" s="243" t="s">
        <v>1971</v>
      </c>
      <c r="F17926" s="151"/>
    </row>
    <row r="17927" spans="2:6" s="116" customFormat="1" ht="15.75" customHeight="1">
      <c r="B17927" s="276" t="s">
        <v>2361</v>
      </c>
      <c r="C17927" s="118" t="s">
        <v>184</v>
      </c>
      <c r="D17927" s="119" t="s">
        <v>2544</v>
      </c>
      <c r="E17927" s="243" t="s">
        <v>1971</v>
      </c>
      <c r="F17927" s="151"/>
    </row>
    <row r="17928" spans="2:6" s="116" customFormat="1" ht="15.75" customHeight="1">
      <c r="B17928" s="276" t="s">
        <v>2362</v>
      </c>
      <c r="C17928" s="118" t="s">
        <v>40</v>
      </c>
      <c r="D17928" s="119" t="s">
        <v>180</v>
      </c>
      <c r="E17928" s="243" t="s">
        <v>1971</v>
      </c>
      <c r="F17928" s="151"/>
    </row>
    <row r="17929" spans="2:6" s="116" customFormat="1" ht="15.75" customHeight="1">
      <c r="B17929" s="276" t="s">
        <v>2362</v>
      </c>
      <c r="C17929" s="118" t="s">
        <v>40</v>
      </c>
      <c r="D17929" s="119" t="s">
        <v>43</v>
      </c>
      <c r="E17929" s="243" t="s">
        <v>1971</v>
      </c>
      <c r="F17929" s="151"/>
    </row>
    <row r="17930" spans="2:6" s="116" customFormat="1" ht="15.75" customHeight="1">
      <c r="B17930" s="276" t="s">
        <v>2362</v>
      </c>
      <c r="C17930" s="118" t="s">
        <v>2</v>
      </c>
      <c r="D17930" s="119" t="s">
        <v>182</v>
      </c>
      <c r="E17930" s="243" t="s">
        <v>1971</v>
      </c>
      <c r="F17930" s="151"/>
    </row>
    <row r="17931" spans="2:6" s="116" customFormat="1" ht="15.75" customHeight="1">
      <c r="B17931" s="276" t="s">
        <v>2362</v>
      </c>
      <c r="C17931" s="118" t="s">
        <v>2</v>
      </c>
      <c r="D17931" s="119" t="s">
        <v>182</v>
      </c>
      <c r="E17931" s="243" t="s">
        <v>1971</v>
      </c>
      <c r="F17931" s="151"/>
    </row>
    <row r="17932" spans="2:6" s="116" customFormat="1" ht="15.75" customHeight="1">
      <c r="B17932" s="276" t="s">
        <v>2362</v>
      </c>
      <c r="C17932" s="118" t="s">
        <v>956</v>
      </c>
      <c r="D17932" s="119" t="s">
        <v>1821</v>
      </c>
      <c r="E17932" s="243" t="s">
        <v>1971</v>
      </c>
      <c r="F17932" s="151"/>
    </row>
    <row r="17933" spans="2:6" s="116" customFormat="1" ht="15.75" customHeight="1">
      <c r="B17933" s="276" t="s">
        <v>2362</v>
      </c>
      <c r="C17933" s="118" t="s">
        <v>40</v>
      </c>
      <c r="D17933" s="119" t="s">
        <v>180</v>
      </c>
      <c r="E17933" s="243" t="s">
        <v>1971</v>
      </c>
      <c r="F17933" s="151"/>
    </row>
    <row r="17934" spans="2:6" s="116" customFormat="1" ht="15.75" customHeight="1">
      <c r="B17934" s="276" t="s">
        <v>2362</v>
      </c>
      <c r="C17934" s="118" t="s">
        <v>40</v>
      </c>
      <c r="D17934" s="119" t="s">
        <v>180</v>
      </c>
      <c r="E17934" s="243" t="s">
        <v>1971</v>
      </c>
      <c r="F17934" s="151"/>
    </row>
    <row r="17935" spans="2:6" s="116" customFormat="1" ht="15.75" customHeight="1">
      <c r="B17935" s="276" t="s">
        <v>2362</v>
      </c>
      <c r="C17935" s="118" t="s">
        <v>28</v>
      </c>
      <c r="D17935" s="119" t="s">
        <v>107</v>
      </c>
      <c r="E17935" s="243" t="s">
        <v>1971</v>
      </c>
      <c r="F17935" s="151"/>
    </row>
    <row r="17936" spans="2:6" s="116" customFormat="1" ht="15.75" customHeight="1">
      <c r="B17936" s="276" t="s">
        <v>2362</v>
      </c>
      <c r="C17936" s="118" t="s">
        <v>184</v>
      </c>
      <c r="D17936" s="119" t="s">
        <v>2580</v>
      </c>
      <c r="E17936" s="243" t="s">
        <v>1971</v>
      </c>
      <c r="F17936" s="151"/>
    </row>
    <row r="17937" spans="2:6" s="116" customFormat="1" ht="15.75" customHeight="1">
      <c r="B17937" s="276" t="s">
        <v>2362</v>
      </c>
      <c r="C17937" s="118" t="s">
        <v>40</v>
      </c>
      <c r="D17937" s="119" t="s">
        <v>180</v>
      </c>
      <c r="E17937" s="243" t="s">
        <v>1971</v>
      </c>
      <c r="F17937" s="151"/>
    </row>
    <row r="17938" spans="2:6" s="116" customFormat="1" ht="15.75" customHeight="1">
      <c r="B17938" s="276" t="s">
        <v>2362</v>
      </c>
      <c r="C17938" s="118" t="s">
        <v>40</v>
      </c>
      <c r="D17938" s="119" t="s">
        <v>180</v>
      </c>
      <c r="E17938" s="243" t="s">
        <v>1971</v>
      </c>
      <c r="F17938" s="151"/>
    </row>
    <row r="17939" spans="2:6" s="116" customFormat="1" ht="15.75" customHeight="1">
      <c r="B17939" s="276" t="s">
        <v>2362</v>
      </c>
      <c r="C17939" s="118" t="s">
        <v>40</v>
      </c>
      <c r="D17939" s="119" t="s">
        <v>180</v>
      </c>
      <c r="E17939" s="243" t="s">
        <v>1971</v>
      </c>
      <c r="F17939" s="151"/>
    </row>
    <row r="17940" spans="2:6" s="116" customFormat="1" ht="15.75" customHeight="1">
      <c r="B17940" s="276" t="s">
        <v>2362</v>
      </c>
      <c r="C17940" s="118" t="s">
        <v>184</v>
      </c>
      <c r="D17940" s="119" t="s">
        <v>2546</v>
      </c>
      <c r="E17940" s="243" t="s">
        <v>1971</v>
      </c>
      <c r="F17940" s="151"/>
    </row>
    <row r="17941" spans="2:6" s="116" customFormat="1" ht="15.75" customHeight="1">
      <c r="B17941" s="276" t="s">
        <v>2362</v>
      </c>
      <c r="C17941" s="118" t="s">
        <v>40</v>
      </c>
      <c r="D17941" s="119" t="s">
        <v>43</v>
      </c>
      <c r="E17941" s="243" t="s">
        <v>1971</v>
      </c>
      <c r="F17941" s="151"/>
    </row>
    <row r="17942" spans="2:6" s="116" customFormat="1" ht="15.75" customHeight="1">
      <c r="B17942" s="276" t="s">
        <v>2362</v>
      </c>
      <c r="C17942" s="118" t="s">
        <v>2</v>
      </c>
      <c r="D17942" s="119" t="s">
        <v>105</v>
      </c>
      <c r="E17942" s="243" t="s">
        <v>1953</v>
      </c>
      <c r="F17942" s="151"/>
    </row>
    <row r="17943" spans="2:6" s="116" customFormat="1" ht="15.75" customHeight="1">
      <c r="B17943" s="276" t="s">
        <v>2362</v>
      </c>
      <c r="C17943" s="118" t="s">
        <v>2</v>
      </c>
      <c r="D17943" s="119" t="s">
        <v>182</v>
      </c>
      <c r="E17943" s="243" t="s">
        <v>1953</v>
      </c>
      <c r="F17943" s="151"/>
    </row>
    <row r="17944" spans="2:6" s="116" customFormat="1" ht="15.75" customHeight="1">
      <c r="B17944" s="276" t="s">
        <v>2362</v>
      </c>
      <c r="C17944" s="118" t="s">
        <v>40</v>
      </c>
      <c r="D17944" s="119" t="s">
        <v>1236</v>
      </c>
      <c r="E17944" s="243" t="s">
        <v>1953</v>
      </c>
      <c r="F17944" s="151"/>
    </row>
    <row r="17945" spans="2:6" s="116" customFormat="1" ht="15.75" customHeight="1">
      <c r="B17945" s="276" t="s">
        <v>2362</v>
      </c>
      <c r="C17945" s="118" t="s">
        <v>322</v>
      </c>
      <c r="D17945" s="119" t="s">
        <v>1796</v>
      </c>
      <c r="E17945" s="243" t="s">
        <v>1953</v>
      </c>
      <c r="F17945" s="151"/>
    </row>
    <row r="17946" spans="2:6" s="116" customFormat="1" ht="15.75" customHeight="1">
      <c r="B17946" s="276" t="s">
        <v>2362</v>
      </c>
      <c r="C17946" s="118" t="s">
        <v>322</v>
      </c>
      <c r="D17946" s="119" t="s">
        <v>1796</v>
      </c>
      <c r="E17946" s="243" t="s">
        <v>1953</v>
      </c>
      <c r="F17946" s="151"/>
    </row>
    <row r="17947" spans="2:6" s="116" customFormat="1" ht="15.75" customHeight="1">
      <c r="B17947" s="276" t="s">
        <v>2362</v>
      </c>
      <c r="C17947" s="118" t="s">
        <v>28</v>
      </c>
      <c r="D17947" s="119" t="s">
        <v>173</v>
      </c>
      <c r="E17947" s="243" t="s">
        <v>1953</v>
      </c>
      <c r="F17947" s="151"/>
    </row>
    <row r="17948" spans="2:6" s="116" customFormat="1" ht="15.75" customHeight="1">
      <c r="B17948" s="276" t="s">
        <v>2362</v>
      </c>
      <c r="C17948" s="118" t="s">
        <v>40</v>
      </c>
      <c r="D17948" s="119" t="s">
        <v>1921</v>
      </c>
      <c r="E17948" s="243" t="s">
        <v>1953</v>
      </c>
      <c r="F17948" s="151"/>
    </row>
    <row r="17949" spans="2:6" s="116" customFormat="1" ht="15.75" customHeight="1">
      <c r="B17949" s="276" t="s">
        <v>2362</v>
      </c>
      <c r="C17949" s="118" t="s">
        <v>28</v>
      </c>
      <c r="D17949" s="119" t="s">
        <v>107</v>
      </c>
      <c r="E17949" s="243" t="s">
        <v>1953</v>
      </c>
      <c r="F17949" s="151"/>
    </row>
    <row r="17950" spans="2:6" s="116" customFormat="1" ht="15.75" customHeight="1">
      <c r="B17950" s="276" t="s">
        <v>2362</v>
      </c>
      <c r="C17950" s="118" t="s">
        <v>40</v>
      </c>
      <c r="D17950" s="119" t="s">
        <v>43</v>
      </c>
      <c r="E17950" s="243" t="s">
        <v>1953</v>
      </c>
      <c r="F17950" s="151"/>
    </row>
    <row r="17951" spans="2:6" s="116" customFormat="1" ht="15.75" customHeight="1">
      <c r="B17951" s="121" t="s">
        <v>2363</v>
      </c>
      <c r="C17951" s="118" t="s">
        <v>28</v>
      </c>
      <c r="D17951" s="119" t="s">
        <v>1118</v>
      </c>
      <c r="E17951" s="243" t="s">
        <v>1953</v>
      </c>
      <c r="F17951" s="151"/>
    </row>
    <row r="17952" spans="2:6" s="116" customFormat="1" ht="15.75" customHeight="1">
      <c r="B17952" s="121" t="s">
        <v>2363</v>
      </c>
      <c r="C17952" s="118" t="s">
        <v>28</v>
      </c>
      <c r="D17952" s="119" t="s">
        <v>97</v>
      </c>
      <c r="E17952" s="243" t="s">
        <v>1953</v>
      </c>
      <c r="F17952" s="151"/>
    </row>
    <row r="17953" spans="2:6" s="116" customFormat="1" ht="15.75" customHeight="1">
      <c r="B17953" s="121" t="s">
        <v>2363</v>
      </c>
      <c r="C17953" s="118" t="s">
        <v>40</v>
      </c>
      <c r="D17953" s="119" t="s">
        <v>177</v>
      </c>
      <c r="E17953" s="243" t="s">
        <v>1953</v>
      </c>
      <c r="F17953" s="151"/>
    </row>
    <row r="17954" spans="2:6" s="116" customFormat="1" ht="15.75" customHeight="1">
      <c r="B17954" s="121" t="s">
        <v>2363</v>
      </c>
      <c r="C17954" s="118" t="s">
        <v>40</v>
      </c>
      <c r="D17954" s="119" t="s">
        <v>177</v>
      </c>
      <c r="E17954" s="243" t="s">
        <v>1953</v>
      </c>
      <c r="F17954" s="151"/>
    </row>
    <row r="17955" spans="2:6" s="116" customFormat="1" ht="15.75" customHeight="1">
      <c r="B17955" s="121" t="s">
        <v>2363</v>
      </c>
      <c r="C17955" s="118" t="s">
        <v>322</v>
      </c>
      <c r="D17955" s="119" t="s">
        <v>2364</v>
      </c>
      <c r="E17955" s="243" t="s">
        <v>1953</v>
      </c>
      <c r="F17955" s="151"/>
    </row>
    <row r="17956" spans="2:6" s="116" customFormat="1" ht="15.75" customHeight="1">
      <c r="B17956" s="121" t="s">
        <v>2363</v>
      </c>
      <c r="C17956" s="118" t="s">
        <v>392</v>
      </c>
      <c r="D17956" s="119" t="s">
        <v>2063</v>
      </c>
      <c r="E17956" s="243" t="s">
        <v>1953</v>
      </c>
      <c r="F17956" s="151"/>
    </row>
    <row r="17957" spans="2:6" s="116" customFormat="1" ht="15.75" customHeight="1">
      <c r="B17957" s="121" t="s">
        <v>2363</v>
      </c>
      <c r="C17957" s="118" t="s">
        <v>184</v>
      </c>
      <c r="D17957" s="119" t="s">
        <v>184</v>
      </c>
      <c r="E17957" s="243" t="s">
        <v>1953</v>
      </c>
      <c r="F17957" s="151"/>
    </row>
    <row r="17958" spans="2:6" s="116" customFormat="1" ht="15.75" customHeight="1">
      <c r="B17958" s="121" t="s">
        <v>2363</v>
      </c>
      <c r="C17958" s="118" t="s">
        <v>40</v>
      </c>
      <c r="D17958" s="119" t="s">
        <v>177</v>
      </c>
      <c r="E17958" s="243" t="s">
        <v>1953</v>
      </c>
      <c r="F17958" s="151"/>
    </row>
    <row r="17959" spans="2:6" s="116" customFormat="1" ht="15.75" customHeight="1">
      <c r="B17959" s="121" t="s">
        <v>2363</v>
      </c>
      <c r="C17959" s="118" t="s">
        <v>2</v>
      </c>
      <c r="D17959" s="119" t="s">
        <v>1418</v>
      </c>
      <c r="E17959" s="243" t="s">
        <v>1953</v>
      </c>
      <c r="F17959" s="151"/>
    </row>
    <row r="17960" spans="2:6" s="116" customFormat="1" ht="15.75" customHeight="1">
      <c r="B17960" s="121" t="s">
        <v>2363</v>
      </c>
      <c r="C17960" s="118" t="s">
        <v>184</v>
      </c>
      <c r="D17960" s="119" t="s">
        <v>184</v>
      </c>
      <c r="E17960" s="243" t="s">
        <v>1953</v>
      </c>
      <c r="F17960" s="151"/>
    </row>
    <row r="17961" spans="2:6" s="116" customFormat="1" ht="15.75" customHeight="1">
      <c r="B17961" s="121" t="s">
        <v>2363</v>
      </c>
      <c r="C17961" s="118" t="s">
        <v>40</v>
      </c>
      <c r="D17961" s="119" t="s">
        <v>177</v>
      </c>
      <c r="E17961" s="243" t="s">
        <v>1953</v>
      </c>
      <c r="F17961" s="151"/>
    </row>
    <row r="17962" spans="2:6" s="116" customFormat="1" ht="15.75" customHeight="1">
      <c r="B17962" s="121" t="s">
        <v>2363</v>
      </c>
      <c r="C17962" s="118" t="s">
        <v>40</v>
      </c>
      <c r="D17962" s="119" t="s">
        <v>43</v>
      </c>
      <c r="E17962" s="243" t="s">
        <v>1971</v>
      </c>
      <c r="F17962" s="151"/>
    </row>
    <row r="17963" spans="2:6" s="116" customFormat="1" ht="15.75" customHeight="1">
      <c r="B17963" s="121" t="s">
        <v>2363</v>
      </c>
      <c r="C17963" s="118" t="s">
        <v>40</v>
      </c>
      <c r="D17963" s="119" t="s">
        <v>43</v>
      </c>
      <c r="E17963" s="243" t="s">
        <v>1971</v>
      </c>
      <c r="F17963" s="151"/>
    </row>
    <row r="17964" spans="2:6" s="116" customFormat="1" ht="15.75" customHeight="1">
      <c r="B17964" s="121" t="s">
        <v>2363</v>
      </c>
      <c r="C17964" s="118" t="s">
        <v>40</v>
      </c>
      <c r="D17964" s="119" t="s">
        <v>2057</v>
      </c>
      <c r="E17964" s="243" t="s">
        <v>1971</v>
      </c>
      <c r="F17964" s="151"/>
    </row>
    <row r="17965" spans="2:6" s="116" customFormat="1" ht="15.75" customHeight="1">
      <c r="B17965" s="121" t="s">
        <v>2363</v>
      </c>
      <c r="C17965" s="118" t="s">
        <v>40</v>
      </c>
      <c r="D17965" s="119" t="s">
        <v>945</v>
      </c>
      <c r="E17965" s="243" t="s">
        <v>1971</v>
      </c>
      <c r="F17965" s="151"/>
    </row>
    <row r="17966" spans="2:6" s="116" customFormat="1" ht="15.75" customHeight="1">
      <c r="B17966" s="121" t="s">
        <v>2363</v>
      </c>
      <c r="C17966" s="118" t="s">
        <v>40</v>
      </c>
      <c r="D17966" s="119" t="s">
        <v>180</v>
      </c>
      <c r="E17966" s="243" t="s">
        <v>1971</v>
      </c>
      <c r="F17966" s="151"/>
    </row>
    <row r="17967" spans="2:6" s="116" customFormat="1" ht="15.75" customHeight="1">
      <c r="B17967" s="121" t="s">
        <v>2363</v>
      </c>
      <c r="C17967" s="118" t="s">
        <v>28</v>
      </c>
      <c r="D17967" s="119" t="s">
        <v>107</v>
      </c>
      <c r="E17967" s="243" t="s">
        <v>1971</v>
      </c>
      <c r="F17967" s="151"/>
    </row>
    <row r="17968" spans="2:6" s="116" customFormat="1" ht="15.75" customHeight="1">
      <c r="B17968" s="121" t="s">
        <v>2363</v>
      </c>
      <c r="C17968" s="118" t="s">
        <v>28</v>
      </c>
      <c r="D17968" s="119" t="s">
        <v>126</v>
      </c>
      <c r="E17968" s="243" t="s">
        <v>1971</v>
      </c>
      <c r="F17968" s="151"/>
    </row>
    <row r="17969" spans="2:6" s="116" customFormat="1" ht="15.75" customHeight="1">
      <c r="B17969" s="121" t="s">
        <v>2363</v>
      </c>
      <c r="C17969" s="118" t="s">
        <v>956</v>
      </c>
      <c r="D17969" s="119" t="s">
        <v>1821</v>
      </c>
      <c r="E17969" s="243" t="s">
        <v>1971</v>
      </c>
      <c r="F17969" s="151"/>
    </row>
    <row r="17970" spans="2:6" s="116" customFormat="1" ht="15.75" customHeight="1">
      <c r="B17970" s="121" t="s">
        <v>2363</v>
      </c>
      <c r="C17970" s="118" t="s">
        <v>2</v>
      </c>
      <c r="D17970" s="119" t="s">
        <v>1160</v>
      </c>
      <c r="E17970" s="243" t="s">
        <v>1971</v>
      </c>
      <c r="F17970" s="151"/>
    </row>
    <row r="17971" spans="2:6" s="116" customFormat="1" ht="15.75" customHeight="1">
      <c r="B17971" s="121" t="s">
        <v>2363</v>
      </c>
      <c r="C17971" s="118" t="s">
        <v>2</v>
      </c>
      <c r="D17971" s="119" t="s">
        <v>182</v>
      </c>
      <c r="E17971" s="243" t="s">
        <v>1971</v>
      </c>
      <c r="F17971" s="151"/>
    </row>
    <row r="17972" spans="2:6" s="116" customFormat="1" ht="15.75" customHeight="1">
      <c r="B17972" s="121" t="s">
        <v>2363</v>
      </c>
      <c r="C17972" s="118" t="s">
        <v>40</v>
      </c>
      <c r="D17972" s="119" t="s">
        <v>43</v>
      </c>
      <c r="E17972" s="243" t="s">
        <v>1971</v>
      </c>
      <c r="F17972" s="151"/>
    </row>
    <row r="17973" spans="2:6" s="116" customFormat="1" ht="15.75" customHeight="1">
      <c r="B17973" s="121" t="s">
        <v>2363</v>
      </c>
      <c r="C17973" s="118" t="s">
        <v>28</v>
      </c>
      <c r="D17973" s="119" t="s">
        <v>173</v>
      </c>
      <c r="E17973" s="243" t="s">
        <v>1971</v>
      </c>
      <c r="F17973" s="151"/>
    </row>
    <row r="17974" spans="2:6" s="116" customFormat="1" ht="15.75" customHeight="1">
      <c r="B17974" s="121" t="s">
        <v>2363</v>
      </c>
      <c r="C17974" s="118" t="s">
        <v>2</v>
      </c>
      <c r="D17974" s="119" t="s">
        <v>182</v>
      </c>
      <c r="E17974" s="243" t="s">
        <v>1971</v>
      </c>
      <c r="F17974" s="151"/>
    </row>
    <row r="17975" spans="2:6" s="116" customFormat="1" ht="15.75" customHeight="1">
      <c r="B17975" s="121" t="s">
        <v>2363</v>
      </c>
      <c r="C17975" s="118" t="s">
        <v>3</v>
      </c>
      <c r="D17975" s="119" t="s">
        <v>642</v>
      </c>
      <c r="E17975" s="243" t="s">
        <v>1971</v>
      </c>
      <c r="F17975" s="151"/>
    </row>
    <row r="17976" spans="2:6" s="116" customFormat="1" ht="15.75" customHeight="1">
      <c r="B17976" s="121" t="s">
        <v>2363</v>
      </c>
      <c r="C17976" s="118" t="s">
        <v>28</v>
      </c>
      <c r="D17976" s="119" t="s">
        <v>850</v>
      </c>
      <c r="E17976" s="243" t="s">
        <v>1971</v>
      </c>
      <c r="F17976" s="151"/>
    </row>
    <row r="17977" spans="2:6" s="116" customFormat="1" ht="15.75" customHeight="1">
      <c r="B17977" s="121" t="s">
        <v>2363</v>
      </c>
      <c r="C17977" s="118" t="s">
        <v>40</v>
      </c>
      <c r="D17977" s="119" t="s">
        <v>180</v>
      </c>
      <c r="E17977" s="243" t="s">
        <v>1971</v>
      </c>
      <c r="F17977" s="151"/>
    </row>
    <row r="17978" spans="2:6" s="116" customFormat="1" ht="15.75" customHeight="1">
      <c r="B17978" s="121" t="s">
        <v>2363</v>
      </c>
      <c r="C17978" s="118" t="s">
        <v>28</v>
      </c>
      <c r="D17978" s="119" t="s">
        <v>114</v>
      </c>
      <c r="E17978" s="243" t="s">
        <v>1971</v>
      </c>
      <c r="F17978" s="151"/>
    </row>
    <row r="17979" spans="2:6" s="116" customFormat="1" ht="15.75" customHeight="1">
      <c r="B17979" s="121" t="s">
        <v>2363</v>
      </c>
      <c r="C17979" s="118" t="s">
        <v>40</v>
      </c>
      <c r="D17979" s="119" t="s">
        <v>180</v>
      </c>
      <c r="E17979" s="243" t="s">
        <v>1971</v>
      </c>
      <c r="F17979" s="151"/>
    </row>
    <row r="17980" spans="2:6" s="116" customFormat="1" ht="15.75" customHeight="1">
      <c r="B17980" s="276" t="s">
        <v>2365</v>
      </c>
      <c r="C17980" s="118" t="s">
        <v>392</v>
      </c>
      <c r="D17980" s="119" t="s">
        <v>1115</v>
      </c>
      <c r="E17980" s="243" t="s">
        <v>1971</v>
      </c>
      <c r="F17980" s="151"/>
    </row>
    <row r="17981" spans="2:6" s="116" customFormat="1" ht="15.75" customHeight="1">
      <c r="B17981" s="276" t="s">
        <v>2365</v>
      </c>
      <c r="C17981" s="118" t="s">
        <v>392</v>
      </c>
      <c r="D17981" s="119" t="s">
        <v>1115</v>
      </c>
      <c r="E17981" s="243" t="s">
        <v>1971</v>
      </c>
      <c r="F17981" s="151"/>
    </row>
    <row r="17982" spans="2:6" s="116" customFormat="1" ht="15.75" customHeight="1">
      <c r="B17982" s="276" t="s">
        <v>2365</v>
      </c>
      <c r="C17982" s="118" t="s">
        <v>3</v>
      </c>
      <c r="D17982" s="119" t="s">
        <v>2366</v>
      </c>
      <c r="E17982" s="243" t="s">
        <v>1971</v>
      </c>
      <c r="F17982" s="151"/>
    </row>
    <row r="17983" spans="2:6" s="116" customFormat="1" ht="15.75" customHeight="1">
      <c r="B17983" s="276" t="s">
        <v>2365</v>
      </c>
      <c r="C17983" s="118" t="s">
        <v>40</v>
      </c>
      <c r="D17983" s="119" t="s">
        <v>180</v>
      </c>
      <c r="E17983" s="243" t="s">
        <v>1971</v>
      </c>
      <c r="F17983" s="151"/>
    </row>
    <row r="17984" spans="2:6" s="116" customFormat="1" ht="15.75" customHeight="1">
      <c r="B17984" s="276" t="s">
        <v>2365</v>
      </c>
      <c r="C17984" s="118" t="s">
        <v>2</v>
      </c>
      <c r="D17984" s="119" t="s">
        <v>105</v>
      </c>
      <c r="E17984" s="243" t="s">
        <v>1971</v>
      </c>
      <c r="F17984" s="151"/>
    </row>
    <row r="17985" spans="2:6" s="116" customFormat="1" ht="15.75" customHeight="1">
      <c r="B17985" s="276" t="s">
        <v>2365</v>
      </c>
      <c r="C17985" s="118" t="s">
        <v>40</v>
      </c>
      <c r="D17985" s="119" t="s">
        <v>43</v>
      </c>
      <c r="E17985" s="243" t="s">
        <v>1971</v>
      </c>
      <c r="F17985" s="151"/>
    </row>
    <row r="17986" spans="2:6" s="116" customFormat="1" ht="15.75" customHeight="1">
      <c r="B17986" s="276" t="s">
        <v>2365</v>
      </c>
      <c r="C17986" s="118" t="s">
        <v>322</v>
      </c>
      <c r="D17986" s="119" t="s">
        <v>1805</v>
      </c>
      <c r="E17986" s="243" t="s">
        <v>1971</v>
      </c>
      <c r="F17986" s="151"/>
    </row>
    <row r="17987" spans="2:6" s="116" customFormat="1" ht="15.75" customHeight="1">
      <c r="B17987" s="276" t="s">
        <v>2365</v>
      </c>
      <c r="C17987" s="118" t="s">
        <v>40</v>
      </c>
      <c r="D17987" s="119" t="s">
        <v>43</v>
      </c>
      <c r="E17987" s="243" t="s">
        <v>1971</v>
      </c>
      <c r="F17987" s="151"/>
    </row>
    <row r="17988" spans="2:6" s="116" customFormat="1" ht="15.75" customHeight="1">
      <c r="B17988" s="276" t="s">
        <v>2365</v>
      </c>
      <c r="C17988" s="118" t="s">
        <v>322</v>
      </c>
      <c r="D17988" s="119" t="s">
        <v>2001</v>
      </c>
      <c r="E17988" s="243" t="s">
        <v>1971</v>
      </c>
      <c r="F17988" s="151"/>
    </row>
    <row r="17989" spans="2:6" s="116" customFormat="1" ht="15.75" customHeight="1">
      <c r="B17989" s="276" t="s">
        <v>2365</v>
      </c>
      <c r="C17989" s="118" t="s">
        <v>392</v>
      </c>
      <c r="D17989" s="119" t="s">
        <v>1115</v>
      </c>
      <c r="E17989" s="243" t="s">
        <v>1971</v>
      </c>
      <c r="F17989" s="151"/>
    </row>
    <row r="17990" spans="2:6" s="116" customFormat="1" ht="15.75" customHeight="1">
      <c r="B17990" s="276" t="s">
        <v>2365</v>
      </c>
      <c r="C17990" s="118" t="s">
        <v>322</v>
      </c>
      <c r="D17990" s="119" t="s">
        <v>1805</v>
      </c>
      <c r="E17990" s="243" t="s">
        <v>1971</v>
      </c>
      <c r="F17990" s="151"/>
    </row>
    <row r="17991" spans="2:6" s="116" customFormat="1" ht="15.75" customHeight="1">
      <c r="B17991" s="276" t="s">
        <v>2365</v>
      </c>
      <c r="C17991" s="118" t="s">
        <v>28</v>
      </c>
      <c r="D17991" s="119" t="s">
        <v>107</v>
      </c>
      <c r="E17991" s="243" t="s">
        <v>1971</v>
      </c>
      <c r="F17991" s="151"/>
    </row>
    <row r="17992" spans="2:6" s="116" customFormat="1" ht="15.75" customHeight="1">
      <c r="B17992" s="276" t="s">
        <v>2365</v>
      </c>
      <c r="C17992" s="118" t="s">
        <v>40</v>
      </c>
      <c r="D17992" s="119" t="s">
        <v>180</v>
      </c>
      <c r="E17992" s="243" t="s">
        <v>1971</v>
      </c>
      <c r="F17992" s="151"/>
    </row>
    <row r="17993" spans="2:6" s="116" customFormat="1" ht="15.75" customHeight="1">
      <c r="B17993" s="276" t="s">
        <v>2365</v>
      </c>
      <c r="C17993" s="118" t="s">
        <v>40</v>
      </c>
      <c r="D17993" s="119" t="s">
        <v>2057</v>
      </c>
      <c r="E17993" s="243" t="s">
        <v>1971</v>
      </c>
      <c r="F17993" s="151"/>
    </row>
    <row r="17994" spans="2:6" s="116" customFormat="1" ht="15.75" customHeight="1">
      <c r="B17994" s="276" t="s">
        <v>2365</v>
      </c>
      <c r="C17994" s="118" t="s">
        <v>28</v>
      </c>
      <c r="D17994" s="119" t="s">
        <v>114</v>
      </c>
      <c r="E17994" s="243" t="s">
        <v>1971</v>
      </c>
      <c r="F17994" s="151"/>
    </row>
    <row r="17995" spans="2:6" s="116" customFormat="1" ht="15.75" customHeight="1">
      <c r="B17995" s="276" t="s">
        <v>2365</v>
      </c>
      <c r="C17995" s="118" t="s">
        <v>392</v>
      </c>
      <c r="D17995" s="119" t="s">
        <v>1115</v>
      </c>
      <c r="E17995" s="243" t="s">
        <v>1971</v>
      </c>
      <c r="F17995" s="151"/>
    </row>
    <row r="17996" spans="2:6" s="116" customFormat="1" ht="15.75" customHeight="1">
      <c r="B17996" s="276" t="s">
        <v>2365</v>
      </c>
      <c r="C17996" s="118" t="s">
        <v>28</v>
      </c>
      <c r="D17996" s="119" t="s">
        <v>114</v>
      </c>
      <c r="E17996" s="243" t="s">
        <v>1971</v>
      </c>
      <c r="F17996" s="151"/>
    </row>
    <row r="17997" spans="2:6" s="116" customFormat="1" ht="15.75" customHeight="1">
      <c r="B17997" s="276" t="s">
        <v>2365</v>
      </c>
      <c r="C17997" s="118" t="s">
        <v>28</v>
      </c>
      <c r="D17997" s="119" t="s">
        <v>107</v>
      </c>
      <c r="E17997" s="243" t="s">
        <v>1953</v>
      </c>
      <c r="F17997" s="151"/>
    </row>
    <row r="17998" spans="2:6" s="116" customFormat="1" ht="15.75" customHeight="1">
      <c r="B17998" s="276" t="s">
        <v>2365</v>
      </c>
      <c r="C17998" s="118" t="s">
        <v>40</v>
      </c>
      <c r="D17998" s="119" t="s">
        <v>2367</v>
      </c>
      <c r="E17998" s="243" t="s">
        <v>1953</v>
      </c>
      <c r="F17998" s="151"/>
    </row>
    <row r="17999" spans="2:6" s="116" customFormat="1" ht="15.75" customHeight="1">
      <c r="B17999" s="276" t="s">
        <v>2365</v>
      </c>
      <c r="C17999" s="118" t="s">
        <v>40</v>
      </c>
      <c r="D17999" s="119" t="s">
        <v>2367</v>
      </c>
      <c r="E17999" s="243" t="s">
        <v>1953</v>
      </c>
      <c r="F17999" s="151"/>
    </row>
    <row r="18000" spans="2:6" s="116" customFormat="1" ht="15.75" customHeight="1">
      <c r="B18000" s="276" t="s">
        <v>2365</v>
      </c>
      <c r="C18000" s="118" t="s">
        <v>40</v>
      </c>
      <c r="D18000" s="119" t="s">
        <v>1921</v>
      </c>
      <c r="E18000" s="243" t="s">
        <v>1953</v>
      </c>
      <c r="F18000" s="151"/>
    </row>
    <row r="18001" spans="2:6" s="116" customFormat="1" ht="15.75" customHeight="1">
      <c r="B18001" s="276" t="s">
        <v>2365</v>
      </c>
      <c r="C18001" s="118" t="s">
        <v>40</v>
      </c>
      <c r="D18001" s="119" t="s">
        <v>2367</v>
      </c>
      <c r="E18001" s="243" t="s">
        <v>1953</v>
      </c>
      <c r="F18001" s="151"/>
    </row>
    <row r="18002" spans="2:6" s="116" customFormat="1" ht="15.75" customHeight="1">
      <c r="B18002" s="276" t="s">
        <v>2365</v>
      </c>
      <c r="C18002" s="118" t="s">
        <v>2</v>
      </c>
      <c r="D18002" s="119" t="s">
        <v>182</v>
      </c>
      <c r="E18002" s="243" t="s">
        <v>1953</v>
      </c>
      <c r="F18002" s="151"/>
    </row>
    <row r="18003" spans="2:6" s="116" customFormat="1" ht="15.75" customHeight="1">
      <c r="B18003" s="276" t="s">
        <v>2365</v>
      </c>
      <c r="C18003" s="118" t="s">
        <v>2</v>
      </c>
      <c r="D18003" s="119" t="s">
        <v>182</v>
      </c>
      <c r="E18003" s="243" t="s">
        <v>1953</v>
      </c>
      <c r="F18003" s="151"/>
    </row>
    <row r="18004" spans="2:6" s="116" customFormat="1" ht="15.75" customHeight="1">
      <c r="B18004" s="276" t="s">
        <v>2365</v>
      </c>
      <c r="C18004" s="118" t="s">
        <v>2</v>
      </c>
      <c r="D18004" s="119" t="s">
        <v>182</v>
      </c>
      <c r="E18004" s="243" t="s">
        <v>1953</v>
      </c>
      <c r="F18004" s="151"/>
    </row>
    <row r="18005" spans="2:6" s="116" customFormat="1" ht="15.75" customHeight="1">
      <c r="B18005" s="276" t="s">
        <v>2365</v>
      </c>
      <c r="C18005" s="118" t="s">
        <v>956</v>
      </c>
      <c r="D18005" s="119" t="s">
        <v>2069</v>
      </c>
      <c r="E18005" s="243" t="s">
        <v>1953</v>
      </c>
      <c r="F18005" s="151"/>
    </row>
    <row r="18006" spans="2:6" s="116" customFormat="1" ht="15.75" customHeight="1">
      <c r="B18006" s="276" t="s">
        <v>2365</v>
      </c>
      <c r="C18006" s="118" t="s">
        <v>956</v>
      </c>
      <c r="D18006" s="119" t="s">
        <v>2069</v>
      </c>
      <c r="E18006" s="243" t="s">
        <v>1953</v>
      </c>
      <c r="F18006" s="151"/>
    </row>
    <row r="18007" spans="2:6" s="116" customFormat="1" ht="15.75" customHeight="1">
      <c r="B18007" s="276" t="s">
        <v>2365</v>
      </c>
      <c r="C18007" s="118" t="s">
        <v>40</v>
      </c>
      <c r="D18007" s="119" t="s">
        <v>2367</v>
      </c>
      <c r="E18007" s="243" t="s">
        <v>1953</v>
      </c>
      <c r="F18007" s="151"/>
    </row>
    <row r="18008" spans="2:6" s="116" customFormat="1" ht="15.75" customHeight="1">
      <c r="B18008" s="276" t="s">
        <v>2365</v>
      </c>
      <c r="C18008" s="118" t="s">
        <v>40</v>
      </c>
      <c r="D18008" s="119" t="s">
        <v>2367</v>
      </c>
      <c r="E18008" s="243" t="s">
        <v>1953</v>
      </c>
      <c r="F18008" s="151"/>
    </row>
    <row r="18009" spans="2:6" s="116" customFormat="1" ht="15.75" customHeight="1">
      <c r="B18009" s="276" t="s">
        <v>2365</v>
      </c>
      <c r="C18009" s="118" t="s">
        <v>2</v>
      </c>
      <c r="D18009" s="119" t="s">
        <v>182</v>
      </c>
      <c r="E18009" s="243" t="s">
        <v>1953</v>
      </c>
      <c r="F18009" s="151"/>
    </row>
    <row r="18010" spans="2:6" s="116" customFormat="1" ht="15.75" customHeight="1">
      <c r="B18010" s="276" t="s">
        <v>2365</v>
      </c>
      <c r="C18010" s="118" t="s">
        <v>40</v>
      </c>
      <c r="D18010" s="119" t="s">
        <v>180</v>
      </c>
      <c r="E18010" s="243" t="s">
        <v>1953</v>
      </c>
      <c r="F18010" s="151"/>
    </row>
    <row r="18011" spans="2:6" s="116" customFormat="1" ht="15.75" customHeight="1">
      <c r="B18011" s="276" t="s">
        <v>2365</v>
      </c>
      <c r="C18011" s="118" t="s">
        <v>40</v>
      </c>
      <c r="D18011" s="119" t="s">
        <v>2367</v>
      </c>
      <c r="E18011" s="243" t="s">
        <v>1953</v>
      </c>
      <c r="F18011" s="151"/>
    </row>
    <row r="18012" spans="2:6" s="116" customFormat="1" ht="15.75" customHeight="1">
      <c r="B18012" s="276" t="s">
        <v>2365</v>
      </c>
      <c r="C18012" s="118" t="s">
        <v>40</v>
      </c>
      <c r="D18012" s="119" t="s">
        <v>180</v>
      </c>
      <c r="E18012" s="243" t="s">
        <v>1953</v>
      </c>
      <c r="F18012" s="151"/>
    </row>
    <row r="18013" spans="2:6" s="116" customFormat="1" ht="15.75" customHeight="1">
      <c r="B18013" s="276" t="s">
        <v>2365</v>
      </c>
      <c r="C18013" s="118" t="s">
        <v>184</v>
      </c>
      <c r="D18013" s="119" t="s">
        <v>184</v>
      </c>
      <c r="E18013" s="243" t="s">
        <v>1953</v>
      </c>
      <c r="F18013" s="151"/>
    </row>
    <row r="18014" spans="2:6" s="116" customFormat="1" ht="15.75" customHeight="1">
      <c r="B18014" s="276" t="s">
        <v>2365</v>
      </c>
      <c r="C18014" s="118" t="s">
        <v>184</v>
      </c>
      <c r="D18014" s="119" t="s">
        <v>184</v>
      </c>
      <c r="E18014" s="243" t="s">
        <v>1953</v>
      </c>
      <c r="F18014" s="151"/>
    </row>
    <row r="18015" spans="2:6" s="116" customFormat="1" ht="15.75" customHeight="1">
      <c r="B18015" s="276" t="s">
        <v>2365</v>
      </c>
      <c r="C18015" s="118" t="s">
        <v>184</v>
      </c>
      <c r="D18015" s="119" t="s">
        <v>184</v>
      </c>
      <c r="E18015" s="243" t="s">
        <v>1953</v>
      </c>
      <c r="F18015" s="151"/>
    </row>
    <row r="18016" spans="2:6" s="116" customFormat="1" ht="15.75" customHeight="1">
      <c r="B18016" s="276" t="s">
        <v>2365</v>
      </c>
      <c r="C18016" s="118" t="s">
        <v>392</v>
      </c>
      <c r="D18016" s="119" t="s">
        <v>2063</v>
      </c>
      <c r="E18016" s="243" t="s">
        <v>1953</v>
      </c>
      <c r="F18016" s="151"/>
    </row>
    <row r="18017" spans="2:6" s="116" customFormat="1" ht="15.75" customHeight="1">
      <c r="B18017" s="276" t="s">
        <v>2365</v>
      </c>
      <c r="C18017" s="118" t="s">
        <v>392</v>
      </c>
      <c r="D18017" s="119" t="s">
        <v>2063</v>
      </c>
      <c r="E18017" s="243" t="s">
        <v>1953</v>
      </c>
      <c r="F18017" s="151"/>
    </row>
    <row r="18018" spans="2:6" s="116" customFormat="1" ht="15.75" customHeight="1">
      <c r="B18018" s="276" t="s">
        <v>2368</v>
      </c>
      <c r="C18018" s="118" t="s">
        <v>322</v>
      </c>
      <c r="D18018" s="119" t="s">
        <v>1796</v>
      </c>
      <c r="E18018" s="243" t="s">
        <v>1953</v>
      </c>
      <c r="F18018" s="151"/>
    </row>
    <row r="18019" spans="2:6" s="116" customFormat="1" ht="15.75" customHeight="1">
      <c r="B18019" s="276" t="s">
        <v>2368</v>
      </c>
      <c r="C18019" s="118" t="s">
        <v>392</v>
      </c>
      <c r="D18019" s="119" t="s">
        <v>2063</v>
      </c>
      <c r="E18019" s="243" t="s">
        <v>1953</v>
      </c>
      <c r="F18019" s="151"/>
    </row>
    <row r="18020" spans="2:6" s="116" customFormat="1" ht="15.75" customHeight="1">
      <c r="B18020" s="276" t="s">
        <v>2368</v>
      </c>
      <c r="C18020" s="118" t="s">
        <v>40</v>
      </c>
      <c r="D18020" s="119" t="s">
        <v>43</v>
      </c>
      <c r="E18020" s="243" t="s">
        <v>1953</v>
      </c>
      <c r="F18020" s="151"/>
    </row>
    <row r="18021" spans="2:6" s="116" customFormat="1" ht="15.75" customHeight="1">
      <c r="B18021" s="276" t="s">
        <v>2368</v>
      </c>
      <c r="C18021" s="118" t="s">
        <v>40</v>
      </c>
      <c r="D18021" s="119" t="s">
        <v>43</v>
      </c>
      <c r="E18021" s="243" t="s">
        <v>1953</v>
      </c>
      <c r="F18021" s="151"/>
    </row>
    <row r="18022" spans="2:6" s="116" customFormat="1" ht="15.75" customHeight="1">
      <c r="B18022" s="276" t="s">
        <v>2368</v>
      </c>
      <c r="C18022" s="118" t="s">
        <v>40</v>
      </c>
      <c r="D18022" s="119" t="s">
        <v>43</v>
      </c>
      <c r="E18022" s="243" t="s">
        <v>1953</v>
      </c>
      <c r="F18022" s="151"/>
    </row>
    <row r="18023" spans="2:6" s="116" customFormat="1" ht="15.75" customHeight="1">
      <c r="B18023" s="276" t="s">
        <v>2368</v>
      </c>
      <c r="C18023" s="118" t="s">
        <v>40</v>
      </c>
      <c r="D18023" s="119" t="s">
        <v>180</v>
      </c>
      <c r="E18023" s="243" t="s">
        <v>1953</v>
      </c>
      <c r="F18023" s="151"/>
    </row>
    <row r="18024" spans="2:6" s="116" customFormat="1" ht="15.75" customHeight="1">
      <c r="B18024" s="276" t="s">
        <v>2368</v>
      </c>
      <c r="C18024" s="118" t="s">
        <v>956</v>
      </c>
      <c r="D18024" s="119" t="s">
        <v>2069</v>
      </c>
      <c r="E18024" s="243" t="s">
        <v>1953</v>
      </c>
      <c r="F18024" s="151"/>
    </row>
    <row r="18025" spans="2:6" s="116" customFormat="1" ht="15.75" customHeight="1">
      <c r="B18025" s="276" t="s">
        <v>2368</v>
      </c>
      <c r="C18025" s="118" t="s">
        <v>956</v>
      </c>
      <c r="D18025" s="119" t="s">
        <v>2069</v>
      </c>
      <c r="E18025" s="243" t="s">
        <v>1953</v>
      </c>
      <c r="F18025" s="151"/>
    </row>
    <row r="18026" spans="2:6" s="116" customFormat="1" ht="15.75" customHeight="1">
      <c r="B18026" s="276" t="s">
        <v>2368</v>
      </c>
      <c r="C18026" s="118" t="s">
        <v>2</v>
      </c>
      <c r="D18026" s="119" t="s">
        <v>182</v>
      </c>
      <c r="E18026" s="243" t="s">
        <v>1953</v>
      </c>
      <c r="F18026" s="151"/>
    </row>
    <row r="18027" spans="2:6" s="116" customFormat="1" ht="15.75" customHeight="1">
      <c r="B18027" s="276" t="s">
        <v>2368</v>
      </c>
      <c r="C18027" s="118" t="s">
        <v>28</v>
      </c>
      <c r="D18027" s="119" t="s">
        <v>107</v>
      </c>
      <c r="E18027" s="243" t="s">
        <v>1953</v>
      </c>
      <c r="F18027" s="151"/>
    </row>
    <row r="18028" spans="2:6" s="116" customFormat="1" ht="15.75" customHeight="1">
      <c r="B18028" s="276" t="s">
        <v>2368</v>
      </c>
      <c r="C18028" s="118" t="s">
        <v>184</v>
      </c>
      <c r="D18028" s="119" t="s">
        <v>184</v>
      </c>
      <c r="E18028" s="243" t="s">
        <v>1953</v>
      </c>
      <c r="F18028" s="151"/>
    </row>
    <row r="18029" spans="2:6" s="116" customFormat="1" ht="15.75" customHeight="1">
      <c r="B18029" s="276" t="s">
        <v>2368</v>
      </c>
      <c r="C18029" s="118" t="s">
        <v>40</v>
      </c>
      <c r="D18029" s="119" t="s">
        <v>43</v>
      </c>
      <c r="E18029" s="243" t="s">
        <v>1953</v>
      </c>
      <c r="F18029" s="151"/>
    </row>
    <row r="18030" spans="2:6" s="116" customFormat="1" ht="15.75" customHeight="1">
      <c r="B18030" s="276" t="s">
        <v>2368</v>
      </c>
      <c r="C18030" s="118" t="s">
        <v>392</v>
      </c>
      <c r="D18030" s="119" t="s">
        <v>2063</v>
      </c>
      <c r="E18030" s="243" t="s">
        <v>1953</v>
      </c>
      <c r="F18030" s="151"/>
    </row>
    <row r="18031" spans="2:6" s="116" customFormat="1" ht="15.75" customHeight="1">
      <c r="B18031" s="276" t="s">
        <v>2368</v>
      </c>
      <c r="C18031" s="118" t="s">
        <v>2</v>
      </c>
      <c r="D18031" s="119" t="s">
        <v>182</v>
      </c>
      <c r="E18031" s="243" t="s">
        <v>1953</v>
      </c>
      <c r="F18031" s="151"/>
    </row>
    <row r="18032" spans="2:6" s="116" customFormat="1" ht="15.75" customHeight="1">
      <c r="B18032" s="276" t="s">
        <v>2368</v>
      </c>
      <c r="C18032" s="118" t="s">
        <v>2</v>
      </c>
      <c r="D18032" s="119" t="s">
        <v>182</v>
      </c>
      <c r="E18032" s="243" t="s">
        <v>1953</v>
      </c>
      <c r="F18032" s="151"/>
    </row>
    <row r="18033" spans="2:6" s="116" customFormat="1" ht="15.75" customHeight="1">
      <c r="B18033" s="276" t="s">
        <v>2368</v>
      </c>
      <c r="C18033" s="118" t="s">
        <v>2</v>
      </c>
      <c r="D18033" s="119" t="s">
        <v>182</v>
      </c>
      <c r="E18033" s="243" t="s">
        <v>1953</v>
      </c>
      <c r="F18033" s="151"/>
    </row>
    <row r="18034" spans="2:6" s="116" customFormat="1" ht="15.75" customHeight="1">
      <c r="B18034" s="276" t="s">
        <v>2368</v>
      </c>
      <c r="C18034" s="118" t="s">
        <v>40</v>
      </c>
      <c r="D18034" s="119" t="s">
        <v>43</v>
      </c>
      <c r="E18034" s="243" t="s">
        <v>1971</v>
      </c>
      <c r="F18034" s="151"/>
    </row>
    <row r="18035" spans="2:6" s="116" customFormat="1" ht="15.75" customHeight="1">
      <c r="B18035" s="276" t="s">
        <v>2368</v>
      </c>
      <c r="C18035" s="118" t="s">
        <v>40</v>
      </c>
      <c r="D18035" s="119" t="s">
        <v>180</v>
      </c>
      <c r="E18035" s="243" t="s">
        <v>1971</v>
      </c>
      <c r="F18035" s="151"/>
    </row>
    <row r="18036" spans="2:6" s="116" customFormat="1" ht="15.75" customHeight="1">
      <c r="B18036" s="276" t="s">
        <v>2368</v>
      </c>
      <c r="C18036" s="118" t="s">
        <v>40</v>
      </c>
      <c r="D18036" s="119" t="s">
        <v>180</v>
      </c>
      <c r="E18036" s="243" t="s">
        <v>1971</v>
      </c>
      <c r="F18036" s="151"/>
    </row>
    <row r="18037" spans="2:6" s="116" customFormat="1" ht="15.75" customHeight="1">
      <c r="B18037" s="276" t="s">
        <v>2368</v>
      </c>
      <c r="C18037" s="118" t="s">
        <v>392</v>
      </c>
      <c r="D18037" s="119" t="s">
        <v>1115</v>
      </c>
      <c r="E18037" s="243" t="s">
        <v>1971</v>
      </c>
      <c r="F18037" s="151"/>
    </row>
    <row r="18038" spans="2:6" s="116" customFormat="1" ht="15.75" customHeight="1">
      <c r="B18038" s="276" t="s">
        <v>2368</v>
      </c>
      <c r="C18038" s="118" t="s">
        <v>392</v>
      </c>
      <c r="D18038" s="119" t="s">
        <v>1115</v>
      </c>
      <c r="E18038" s="243" t="s">
        <v>1971</v>
      </c>
      <c r="F18038" s="151"/>
    </row>
    <row r="18039" spans="2:6" s="116" customFormat="1" ht="15.75" customHeight="1">
      <c r="B18039" s="276" t="s">
        <v>2368</v>
      </c>
      <c r="C18039" s="118" t="s">
        <v>40</v>
      </c>
      <c r="D18039" s="119" t="s">
        <v>43</v>
      </c>
      <c r="E18039" s="243" t="s">
        <v>1971</v>
      </c>
      <c r="F18039" s="151"/>
    </row>
    <row r="18040" spans="2:6" s="116" customFormat="1" ht="15.75" customHeight="1">
      <c r="B18040" s="276" t="s">
        <v>2368</v>
      </c>
      <c r="C18040" s="118" t="s">
        <v>392</v>
      </c>
      <c r="D18040" s="119" t="s">
        <v>1115</v>
      </c>
      <c r="E18040" s="243" t="s">
        <v>1971</v>
      </c>
      <c r="F18040" s="151"/>
    </row>
    <row r="18041" spans="2:6" s="116" customFormat="1" ht="15.75" customHeight="1">
      <c r="B18041" s="276" t="s">
        <v>2368</v>
      </c>
      <c r="C18041" s="118" t="s">
        <v>28</v>
      </c>
      <c r="D18041" s="119" t="s">
        <v>114</v>
      </c>
      <c r="E18041" s="243" t="s">
        <v>1971</v>
      </c>
      <c r="F18041" s="151"/>
    </row>
    <row r="18042" spans="2:6" s="116" customFormat="1" ht="15.75" customHeight="1">
      <c r="B18042" s="276" t="s">
        <v>2368</v>
      </c>
      <c r="C18042" s="118" t="s">
        <v>184</v>
      </c>
      <c r="D18042" s="119" t="s">
        <v>2544</v>
      </c>
      <c r="E18042" s="243" t="s">
        <v>1971</v>
      </c>
      <c r="F18042" s="151"/>
    </row>
    <row r="18043" spans="2:6" s="116" customFormat="1" ht="15.75" customHeight="1">
      <c r="B18043" s="276" t="s">
        <v>2368</v>
      </c>
      <c r="C18043" s="118" t="s">
        <v>28</v>
      </c>
      <c r="D18043" s="119" t="s">
        <v>107</v>
      </c>
      <c r="E18043" s="243" t="s">
        <v>1971</v>
      </c>
      <c r="F18043" s="151"/>
    </row>
    <row r="18044" spans="2:6" s="116" customFormat="1" ht="15.75" customHeight="1">
      <c r="B18044" s="276" t="s">
        <v>2368</v>
      </c>
      <c r="C18044" s="118" t="s">
        <v>40</v>
      </c>
      <c r="D18044" s="119" t="s">
        <v>2057</v>
      </c>
      <c r="E18044" s="243" t="s">
        <v>1971</v>
      </c>
      <c r="F18044" s="151"/>
    </row>
    <row r="18045" spans="2:6" s="116" customFormat="1" ht="15.75" customHeight="1">
      <c r="B18045" s="276" t="s">
        <v>2368</v>
      </c>
      <c r="C18045" s="118" t="s">
        <v>40</v>
      </c>
      <c r="D18045" s="119" t="s">
        <v>43</v>
      </c>
      <c r="E18045" s="243" t="s">
        <v>1971</v>
      </c>
      <c r="F18045" s="151"/>
    </row>
    <row r="18046" spans="2:6" s="116" customFormat="1" ht="15.75" customHeight="1">
      <c r="B18046" s="276" t="s">
        <v>2368</v>
      </c>
      <c r="C18046" s="118" t="s">
        <v>28</v>
      </c>
      <c r="D18046" s="119" t="s">
        <v>114</v>
      </c>
      <c r="E18046" s="243" t="s">
        <v>1971</v>
      </c>
      <c r="F18046" s="151"/>
    </row>
    <row r="18047" spans="2:6" s="116" customFormat="1" ht="15.75" customHeight="1">
      <c r="B18047" s="276" t="s">
        <v>2368</v>
      </c>
      <c r="C18047" s="118" t="s">
        <v>28</v>
      </c>
      <c r="D18047" s="119" t="s">
        <v>850</v>
      </c>
      <c r="E18047" s="243" t="s">
        <v>1971</v>
      </c>
      <c r="F18047" s="151"/>
    </row>
    <row r="18048" spans="2:6" s="116" customFormat="1" ht="15.75" customHeight="1">
      <c r="B18048" s="276" t="s">
        <v>2368</v>
      </c>
      <c r="C18048" s="118" t="s">
        <v>40</v>
      </c>
      <c r="D18048" s="119" t="s">
        <v>2057</v>
      </c>
      <c r="E18048" s="243" t="s">
        <v>1971</v>
      </c>
      <c r="F18048" s="151"/>
    </row>
    <row r="18049" spans="2:6" s="116" customFormat="1" ht="15.75" customHeight="1">
      <c r="B18049" s="276" t="s">
        <v>2368</v>
      </c>
      <c r="C18049" s="118" t="s">
        <v>2</v>
      </c>
      <c r="D18049" s="119" t="s">
        <v>182</v>
      </c>
      <c r="E18049" s="243" t="s">
        <v>1971</v>
      </c>
      <c r="F18049" s="151"/>
    </row>
    <row r="18050" spans="2:6" s="116" customFormat="1" ht="15.75" customHeight="1">
      <c r="B18050" s="276" t="s">
        <v>2368</v>
      </c>
      <c r="C18050" s="118" t="s">
        <v>2</v>
      </c>
      <c r="D18050" s="119" t="s">
        <v>105</v>
      </c>
      <c r="E18050" s="243" t="s">
        <v>1971</v>
      </c>
      <c r="F18050" s="151"/>
    </row>
    <row r="18051" spans="2:6" s="116" customFormat="1" ht="15.75" customHeight="1">
      <c r="B18051" s="276" t="s">
        <v>2368</v>
      </c>
      <c r="C18051" s="118" t="s">
        <v>40</v>
      </c>
      <c r="D18051" s="119" t="s">
        <v>43</v>
      </c>
      <c r="E18051" s="243" t="s">
        <v>1971</v>
      </c>
      <c r="F18051" s="151"/>
    </row>
    <row r="18052" spans="2:6" s="116" customFormat="1" ht="15.75" customHeight="1">
      <c r="B18052" s="276" t="s">
        <v>2368</v>
      </c>
      <c r="C18052" s="118" t="s">
        <v>28</v>
      </c>
      <c r="D18052" s="119" t="s">
        <v>114</v>
      </c>
      <c r="E18052" s="243" t="s">
        <v>1971</v>
      </c>
      <c r="F18052" s="151"/>
    </row>
    <row r="18053" spans="2:6" s="116" customFormat="1" ht="15.75" customHeight="1">
      <c r="B18053" s="276" t="s">
        <v>2368</v>
      </c>
      <c r="C18053" s="118" t="s">
        <v>40</v>
      </c>
      <c r="D18053" s="119" t="s">
        <v>2369</v>
      </c>
      <c r="E18053" s="243" t="s">
        <v>2370</v>
      </c>
      <c r="F18053" s="151"/>
    </row>
    <row r="18054" spans="2:6" s="116" customFormat="1" ht="15.75" customHeight="1">
      <c r="B18054" s="276" t="s">
        <v>2368</v>
      </c>
      <c r="C18054" s="118" t="s">
        <v>40</v>
      </c>
      <c r="D18054" s="119" t="s">
        <v>2371</v>
      </c>
      <c r="E18054" s="243" t="s">
        <v>2370</v>
      </c>
      <c r="F18054" s="151"/>
    </row>
    <row r="18055" spans="2:6" s="116" customFormat="1" ht="15.75" customHeight="1">
      <c r="B18055" s="276" t="s">
        <v>2368</v>
      </c>
      <c r="C18055" s="118" t="s">
        <v>956</v>
      </c>
      <c r="D18055" s="119" t="s">
        <v>2372</v>
      </c>
      <c r="E18055" s="243" t="s">
        <v>2370</v>
      </c>
      <c r="F18055" s="151"/>
    </row>
    <row r="18056" spans="2:6" s="116" customFormat="1" ht="15.75" customHeight="1">
      <c r="B18056" s="276" t="s">
        <v>2368</v>
      </c>
      <c r="C18056" s="118" t="s">
        <v>40</v>
      </c>
      <c r="D18056" s="119" t="s">
        <v>1346</v>
      </c>
      <c r="E18056" s="243" t="s">
        <v>2370</v>
      </c>
      <c r="F18056" s="151"/>
    </row>
    <row r="18057" spans="2:6" s="116" customFormat="1" ht="15.75" customHeight="1">
      <c r="B18057" s="121" t="s">
        <v>2373</v>
      </c>
      <c r="C18057" s="118" t="s">
        <v>2</v>
      </c>
      <c r="D18057" s="119" t="s">
        <v>182</v>
      </c>
      <c r="E18057" s="243" t="s">
        <v>2374</v>
      </c>
      <c r="F18057" s="151"/>
    </row>
    <row r="18058" spans="2:6" s="116" customFormat="1" ht="15.75" customHeight="1">
      <c r="B18058" s="121" t="s">
        <v>2373</v>
      </c>
      <c r="C18058" s="118" t="s">
        <v>2</v>
      </c>
      <c r="D18058" s="119" t="s">
        <v>182</v>
      </c>
      <c r="E18058" s="243" t="s">
        <v>2374</v>
      </c>
      <c r="F18058" s="151"/>
    </row>
    <row r="18059" spans="2:6" s="116" customFormat="1" ht="15.75" customHeight="1">
      <c r="B18059" s="121" t="s">
        <v>2373</v>
      </c>
      <c r="C18059" s="118" t="s">
        <v>390</v>
      </c>
      <c r="D18059" s="119" t="s">
        <v>2089</v>
      </c>
      <c r="E18059" s="243" t="s">
        <v>2374</v>
      </c>
      <c r="F18059" s="151"/>
    </row>
    <row r="18060" spans="2:6" s="116" customFormat="1" ht="15.75" customHeight="1">
      <c r="B18060" s="121" t="s">
        <v>2373</v>
      </c>
      <c r="C18060" s="118" t="s">
        <v>28</v>
      </c>
      <c r="D18060" s="119" t="s">
        <v>850</v>
      </c>
      <c r="E18060" s="243" t="s">
        <v>2374</v>
      </c>
      <c r="F18060" s="151"/>
    </row>
    <row r="18061" spans="2:6" s="116" customFormat="1" ht="15.75" customHeight="1">
      <c r="B18061" s="121" t="s">
        <v>2373</v>
      </c>
      <c r="C18061" s="118" t="s">
        <v>956</v>
      </c>
      <c r="D18061" s="119" t="s">
        <v>2375</v>
      </c>
      <c r="E18061" s="243" t="s">
        <v>2374</v>
      </c>
      <c r="F18061" s="151"/>
    </row>
    <row r="18062" spans="2:6" s="116" customFormat="1" ht="15.75" customHeight="1">
      <c r="B18062" s="121" t="s">
        <v>2373</v>
      </c>
      <c r="C18062" s="118" t="s">
        <v>184</v>
      </c>
      <c r="D18062" s="119" t="s">
        <v>2545</v>
      </c>
      <c r="E18062" s="243" t="s">
        <v>2374</v>
      </c>
      <c r="F18062" s="151"/>
    </row>
    <row r="18063" spans="2:6" s="116" customFormat="1" ht="15.75" customHeight="1">
      <c r="B18063" s="121" t="s">
        <v>2373</v>
      </c>
      <c r="C18063" s="118" t="s">
        <v>184</v>
      </c>
      <c r="D18063" s="119" t="s">
        <v>2581</v>
      </c>
      <c r="E18063" s="243" t="s">
        <v>2374</v>
      </c>
      <c r="F18063" s="151"/>
    </row>
    <row r="18064" spans="2:6" s="116" customFormat="1" ht="15.75" customHeight="1">
      <c r="B18064" s="121" t="s">
        <v>2373</v>
      </c>
      <c r="C18064" s="118" t="s">
        <v>40</v>
      </c>
      <c r="D18064" s="119" t="s">
        <v>43</v>
      </c>
      <c r="E18064" s="243" t="s">
        <v>2374</v>
      </c>
      <c r="F18064" s="151"/>
    </row>
    <row r="18065" spans="2:6" s="116" customFormat="1" ht="15.75" customHeight="1">
      <c r="B18065" s="121" t="s">
        <v>2373</v>
      </c>
      <c r="C18065" s="118" t="s">
        <v>1154</v>
      </c>
      <c r="D18065" s="119" t="s">
        <v>43</v>
      </c>
      <c r="E18065" s="243" t="s">
        <v>2374</v>
      </c>
      <c r="F18065" s="151"/>
    </row>
    <row r="18066" spans="2:6" s="116" customFormat="1" ht="15.75" customHeight="1">
      <c r="B18066" s="121" t="s">
        <v>2373</v>
      </c>
      <c r="C18066" s="118" t="s">
        <v>184</v>
      </c>
      <c r="D18066" s="119" t="s">
        <v>2546</v>
      </c>
      <c r="E18066" s="243" t="s">
        <v>2374</v>
      </c>
      <c r="F18066" s="151"/>
    </row>
    <row r="18067" spans="2:6" s="116" customFormat="1" ht="15.75" customHeight="1">
      <c r="B18067" s="121" t="s">
        <v>2373</v>
      </c>
      <c r="C18067" s="118" t="s">
        <v>2</v>
      </c>
      <c r="D18067" s="119" t="s">
        <v>105</v>
      </c>
      <c r="E18067" s="243" t="s">
        <v>1986</v>
      </c>
      <c r="F18067" s="151"/>
    </row>
    <row r="18068" spans="2:6" s="116" customFormat="1" ht="15.75" customHeight="1">
      <c r="B18068" s="121" t="s">
        <v>2373</v>
      </c>
      <c r="C18068" s="118" t="s">
        <v>28</v>
      </c>
      <c r="D18068" s="119" t="s">
        <v>107</v>
      </c>
      <c r="E18068" s="243" t="s">
        <v>1986</v>
      </c>
      <c r="F18068" s="151"/>
    </row>
    <row r="18069" spans="2:6" s="116" customFormat="1" ht="15.75" customHeight="1">
      <c r="B18069" s="121" t="s">
        <v>2373</v>
      </c>
      <c r="C18069" s="118" t="s">
        <v>40</v>
      </c>
      <c r="D18069" s="119" t="s">
        <v>43</v>
      </c>
      <c r="E18069" s="243" t="s">
        <v>1986</v>
      </c>
      <c r="F18069" s="151"/>
    </row>
    <row r="18070" spans="2:6" s="116" customFormat="1" ht="15.75" customHeight="1">
      <c r="B18070" s="121" t="s">
        <v>2373</v>
      </c>
      <c r="C18070" s="118" t="s">
        <v>28</v>
      </c>
      <c r="D18070" s="119" t="s">
        <v>1287</v>
      </c>
      <c r="E18070" s="243" t="s">
        <v>1986</v>
      </c>
      <c r="F18070" s="151"/>
    </row>
    <row r="18071" spans="2:6" s="116" customFormat="1" ht="15.75" customHeight="1">
      <c r="B18071" s="121" t="s">
        <v>2373</v>
      </c>
      <c r="C18071" s="118" t="s">
        <v>28</v>
      </c>
      <c r="D18071" s="119" t="s">
        <v>1287</v>
      </c>
      <c r="E18071" s="243" t="s">
        <v>1986</v>
      </c>
      <c r="F18071" s="151"/>
    </row>
    <row r="18072" spans="2:6" s="116" customFormat="1" ht="15.75" customHeight="1">
      <c r="B18072" s="121" t="s">
        <v>2373</v>
      </c>
      <c r="C18072" s="118" t="s">
        <v>40</v>
      </c>
      <c r="D18072" s="119" t="s">
        <v>43</v>
      </c>
      <c r="E18072" s="243" t="s">
        <v>1986</v>
      </c>
      <c r="F18072" s="151"/>
    </row>
    <row r="18073" spans="2:6" s="116" customFormat="1" ht="15.75" customHeight="1">
      <c r="B18073" s="121" t="s">
        <v>2373</v>
      </c>
      <c r="C18073" s="118" t="s">
        <v>40</v>
      </c>
      <c r="D18073" s="119" t="s">
        <v>43</v>
      </c>
      <c r="E18073" s="243" t="s">
        <v>1986</v>
      </c>
      <c r="F18073" s="151"/>
    </row>
    <row r="18074" spans="2:6" s="116" customFormat="1" ht="15.75" customHeight="1">
      <c r="B18074" s="121" t="s">
        <v>2373</v>
      </c>
      <c r="C18074" s="118" t="s">
        <v>956</v>
      </c>
      <c r="D18074" s="119" t="s">
        <v>2069</v>
      </c>
      <c r="E18074" s="243" t="s">
        <v>1986</v>
      </c>
      <c r="F18074" s="151"/>
    </row>
    <row r="18075" spans="2:6" s="116" customFormat="1" ht="15.75" customHeight="1">
      <c r="B18075" s="121" t="s">
        <v>2373</v>
      </c>
      <c r="C18075" s="118" t="s">
        <v>28</v>
      </c>
      <c r="D18075" s="119" t="s">
        <v>2376</v>
      </c>
      <c r="E18075" s="243" t="s">
        <v>1986</v>
      </c>
      <c r="F18075" s="151"/>
    </row>
    <row r="18076" spans="2:6" s="116" customFormat="1" ht="15.75" customHeight="1">
      <c r="B18076" s="276" t="s">
        <v>2377</v>
      </c>
      <c r="C18076" s="118" t="s">
        <v>184</v>
      </c>
      <c r="D18076" s="119" t="s">
        <v>184</v>
      </c>
      <c r="E18076" s="243" t="s">
        <v>1953</v>
      </c>
      <c r="F18076" s="151"/>
    </row>
    <row r="18077" spans="2:6" s="116" customFormat="1" ht="15.75" customHeight="1">
      <c r="B18077" s="276" t="s">
        <v>2377</v>
      </c>
      <c r="C18077" s="118" t="s">
        <v>184</v>
      </c>
      <c r="D18077" s="119" t="s">
        <v>184</v>
      </c>
      <c r="E18077" s="243" t="s">
        <v>1953</v>
      </c>
      <c r="F18077" s="151"/>
    </row>
    <row r="18078" spans="2:6" s="116" customFormat="1" ht="15.75" customHeight="1">
      <c r="B18078" s="276" t="s">
        <v>2377</v>
      </c>
      <c r="C18078" s="118" t="s">
        <v>2</v>
      </c>
      <c r="D18078" s="119" t="s">
        <v>182</v>
      </c>
      <c r="E18078" s="243" t="s">
        <v>1953</v>
      </c>
      <c r="F18078" s="151"/>
    </row>
    <row r="18079" spans="2:6" s="116" customFormat="1" ht="15.75" customHeight="1">
      <c r="B18079" s="276" t="s">
        <v>2377</v>
      </c>
      <c r="C18079" s="118" t="s">
        <v>2</v>
      </c>
      <c r="D18079" s="119" t="s">
        <v>182</v>
      </c>
      <c r="E18079" s="243" t="s">
        <v>1953</v>
      </c>
      <c r="F18079" s="151"/>
    </row>
    <row r="18080" spans="2:6" s="116" customFormat="1" ht="15.75" customHeight="1">
      <c r="B18080" s="276" t="s">
        <v>2377</v>
      </c>
      <c r="C18080" s="118" t="s">
        <v>40</v>
      </c>
      <c r="D18080" s="119" t="s">
        <v>43</v>
      </c>
      <c r="E18080" s="243" t="s">
        <v>1953</v>
      </c>
      <c r="F18080" s="151"/>
    </row>
    <row r="18081" spans="2:6" s="116" customFormat="1" ht="15.75" customHeight="1">
      <c r="B18081" s="276" t="s">
        <v>2377</v>
      </c>
      <c r="C18081" s="118" t="s">
        <v>40</v>
      </c>
      <c r="D18081" s="119" t="s">
        <v>1236</v>
      </c>
      <c r="E18081" s="243" t="s">
        <v>1953</v>
      </c>
      <c r="F18081" s="151"/>
    </row>
    <row r="18082" spans="2:6" s="116" customFormat="1" ht="15.75" customHeight="1">
      <c r="B18082" s="276" t="s">
        <v>2377</v>
      </c>
      <c r="C18082" s="118" t="s">
        <v>2</v>
      </c>
      <c r="D18082" s="119" t="s">
        <v>182</v>
      </c>
      <c r="E18082" s="243" t="s">
        <v>1953</v>
      </c>
      <c r="F18082" s="151"/>
    </row>
    <row r="18083" spans="2:6" s="116" customFormat="1" ht="15.75" customHeight="1">
      <c r="B18083" s="276" t="s">
        <v>2377</v>
      </c>
      <c r="C18083" s="118" t="s">
        <v>28</v>
      </c>
      <c r="D18083" s="119" t="s">
        <v>107</v>
      </c>
      <c r="E18083" s="243" t="s">
        <v>1953</v>
      </c>
      <c r="F18083" s="151"/>
    </row>
    <row r="18084" spans="2:6" s="116" customFormat="1" ht="15.75" customHeight="1">
      <c r="B18084" s="276" t="s">
        <v>2377</v>
      </c>
      <c r="C18084" s="118" t="s">
        <v>40</v>
      </c>
      <c r="D18084" s="119" t="s">
        <v>1236</v>
      </c>
      <c r="E18084" s="243" t="s">
        <v>1953</v>
      </c>
      <c r="F18084" s="151"/>
    </row>
    <row r="18085" spans="2:6" s="116" customFormat="1" ht="15.75" customHeight="1">
      <c r="B18085" s="276" t="s">
        <v>2377</v>
      </c>
      <c r="C18085" s="118" t="s">
        <v>40</v>
      </c>
      <c r="D18085" s="119" t="s">
        <v>1236</v>
      </c>
      <c r="E18085" s="243" t="s">
        <v>1953</v>
      </c>
      <c r="F18085" s="151"/>
    </row>
    <row r="18086" spans="2:6" s="116" customFormat="1" ht="15.75" customHeight="1">
      <c r="B18086" s="276" t="s">
        <v>2377</v>
      </c>
      <c r="C18086" s="118" t="s">
        <v>40</v>
      </c>
      <c r="D18086" s="119" t="s">
        <v>1236</v>
      </c>
      <c r="E18086" s="243" t="s">
        <v>1953</v>
      </c>
      <c r="F18086" s="151"/>
    </row>
    <row r="18087" spans="2:6" s="116" customFormat="1" ht="15.75" customHeight="1">
      <c r="B18087" s="276" t="s">
        <v>2377</v>
      </c>
      <c r="C18087" s="118" t="s">
        <v>155</v>
      </c>
      <c r="D18087" s="119" t="s">
        <v>156</v>
      </c>
      <c r="E18087" s="243" t="s">
        <v>1953</v>
      </c>
      <c r="F18087" s="151"/>
    </row>
    <row r="18088" spans="2:6" s="116" customFormat="1" ht="15.75" customHeight="1">
      <c r="B18088" s="276" t="s">
        <v>2377</v>
      </c>
      <c r="C18088" s="118" t="s">
        <v>40</v>
      </c>
      <c r="D18088" s="119" t="s">
        <v>180</v>
      </c>
      <c r="E18088" s="243" t="s">
        <v>2370</v>
      </c>
      <c r="F18088" s="151"/>
    </row>
    <row r="18089" spans="2:6" s="116" customFormat="1" ht="15.75" customHeight="1">
      <c r="B18089" s="276" t="s">
        <v>2377</v>
      </c>
      <c r="C18089" s="118" t="s">
        <v>40</v>
      </c>
      <c r="D18089" s="119" t="s">
        <v>180</v>
      </c>
      <c r="E18089" s="243" t="s">
        <v>2370</v>
      </c>
      <c r="F18089" s="151"/>
    </row>
    <row r="18090" spans="2:6" s="116" customFormat="1" ht="15.75" customHeight="1">
      <c r="B18090" s="276" t="s">
        <v>2377</v>
      </c>
      <c r="C18090" s="118" t="s">
        <v>184</v>
      </c>
      <c r="D18090" s="119" t="s">
        <v>2546</v>
      </c>
      <c r="E18090" s="243" t="s">
        <v>2370</v>
      </c>
      <c r="F18090" s="151"/>
    </row>
    <row r="18091" spans="2:6" s="116" customFormat="1" ht="15.75" customHeight="1">
      <c r="B18091" s="276" t="s">
        <v>2377</v>
      </c>
      <c r="C18091" s="118" t="s">
        <v>184</v>
      </c>
      <c r="D18091" s="119" t="s">
        <v>2582</v>
      </c>
      <c r="E18091" s="243" t="s">
        <v>2370</v>
      </c>
      <c r="F18091" s="151"/>
    </row>
    <row r="18092" spans="2:6" s="116" customFormat="1" ht="15.75" customHeight="1">
      <c r="B18092" s="276" t="s">
        <v>2377</v>
      </c>
      <c r="C18092" s="118" t="s">
        <v>40</v>
      </c>
      <c r="D18092" s="119" t="s">
        <v>2118</v>
      </c>
      <c r="E18092" s="243" t="s">
        <v>2370</v>
      </c>
      <c r="F18092" s="151"/>
    </row>
    <row r="18093" spans="2:6" s="116" customFormat="1" ht="15.75" customHeight="1">
      <c r="B18093" s="276" t="s">
        <v>2377</v>
      </c>
      <c r="C18093" s="118" t="s">
        <v>2378</v>
      </c>
      <c r="D18093" s="119" t="s">
        <v>173</v>
      </c>
      <c r="E18093" s="243" t="s">
        <v>2370</v>
      </c>
      <c r="F18093" s="151"/>
    </row>
    <row r="18094" spans="2:6" s="116" customFormat="1" ht="15.75" customHeight="1">
      <c r="B18094" s="276" t="s">
        <v>2377</v>
      </c>
      <c r="C18094" s="118" t="s">
        <v>40</v>
      </c>
      <c r="D18094" s="119" t="s">
        <v>180</v>
      </c>
      <c r="E18094" s="243" t="s">
        <v>2370</v>
      </c>
      <c r="F18094" s="151"/>
    </row>
    <row r="18095" spans="2:6" s="116" customFormat="1" ht="15.75" customHeight="1">
      <c r="B18095" s="276" t="s">
        <v>2377</v>
      </c>
      <c r="C18095" s="118" t="s">
        <v>184</v>
      </c>
      <c r="D18095" s="119" t="s">
        <v>2544</v>
      </c>
      <c r="E18095" s="243" t="s">
        <v>2370</v>
      </c>
      <c r="F18095" s="151"/>
    </row>
    <row r="18096" spans="2:6" s="116" customFormat="1" ht="15.75" customHeight="1">
      <c r="B18096" s="276" t="s">
        <v>2377</v>
      </c>
      <c r="C18096" s="118" t="s">
        <v>2585</v>
      </c>
      <c r="D18096" s="119" t="s">
        <v>1115</v>
      </c>
      <c r="E18096" s="243" t="s">
        <v>1971</v>
      </c>
      <c r="F18096" s="151"/>
    </row>
    <row r="18097" spans="2:6" s="116" customFormat="1" ht="15.75" customHeight="1">
      <c r="B18097" s="276" t="s">
        <v>2377</v>
      </c>
      <c r="C18097" s="118" t="s">
        <v>322</v>
      </c>
      <c r="D18097" s="119" t="s">
        <v>1805</v>
      </c>
      <c r="E18097" s="243" t="s">
        <v>1971</v>
      </c>
      <c r="F18097" s="151"/>
    </row>
    <row r="18098" spans="2:6" s="116" customFormat="1" ht="15.75" customHeight="1">
      <c r="B18098" s="276" t="s">
        <v>2377</v>
      </c>
      <c r="C18098" s="118" t="s">
        <v>322</v>
      </c>
      <c r="D18098" s="119" t="s">
        <v>2001</v>
      </c>
      <c r="E18098" s="243" t="s">
        <v>1971</v>
      </c>
      <c r="F18098" s="151"/>
    </row>
    <row r="18099" spans="2:6" s="116" customFormat="1" ht="15.75" customHeight="1">
      <c r="B18099" s="276" t="s">
        <v>2377</v>
      </c>
      <c r="C18099" s="118" t="s">
        <v>2585</v>
      </c>
      <c r="D18099" s="119" t="s">
        <v>1115</v>
      </c>
      <c r="E18099" s="243" t="s">
        <v>1971</v>
      </c>
      <c r="F18099" s="151"/>
    </row>
    <row r="18100" spans="2:6" s="116" customFormat="1" ht="15.75" customHeight="1">
      <c r="B18100" s="276" t="s">
        <v>2377</v>
      </c>
      <c r="C18100" s="118" t="s">
        <v>40</v>
      </c>
      <c r="D18100" s="119" t="s">
        <v>180</v>
      </c>
      <c r="E18100" s="243" t="s">
        <v>1971</v>
      </c>
      <c r="F18100" s="151"/>
    </row>
    <row r="18101" spans="2:6" s="116" customFormat="1" ht="15.75" customHeight="1">
      <c r="B18101" s="276" t="s">
        <v>2377</v>
      </c>
      <c r="C18101" s="118" t="s">
        <v>40</v>
      </c>
      <c r="D18101" s="119" t="s">
        <v>2057</v>
      </c>
      <c r="E18101" s="243" t="s">
        <v>1971</v>
      </c>
      <c r="F18101" s="151"/>
    </row>
    <row r="18102" spans="2:6" s="116" customFormat="1" ht="15.75" customHeight="1">
      <c r="B18102" s="276" t="s">
        <v>2377</v>
      </c>
      <c r="C18102" s="118" t="s">
        <v>28</v>
      </c>
      <c r="D18102" s="119" t="s">
        <v>126</v>
      </c>
      <c r="E18102" s="243" t="s">
        <v>1971</v>
      </c>
      <c r="F18102" s="151"/>
    </row>
    <row r="18103" spans="2:6" s="116" customFormat="1" ht="15.75" customHeight="1">
      <c r="B18103" s="276" t="s">
        <v>2377</v>
      </c>
      <c r="C18103" s="118" t="s">
        <v>40</v>
      </c>
      <c r="D18103" s="119" t="s">
        <v>2057</v>
      </c>
      <c r="E18103" s="243" t="s">
        <v>1971</v>
      </c>
      <c r="F18103" s="151"/>
    </row>
    <row r="18104" spans="2:6" s="116" customFormat="1" ht="15.75" customHeight="1">
      <c r="B18104" s="276" t="s">
        <v>2377</v>
      </c>
      <c r="C18104" s="118" t="s">
        <v>40</v>
      </c>
      <c r="D18104" s="119" t="s">
        <v>43</v>
      </c>
      <c r="E18104" s="243" t="s">
        <v>1971</v>
      </c>
      <c r="F18104" s="151"/>
    </row>
    <row r="18105" spans="2:6" s="116" customFormat="1" ht="15.75" customHeight="1">
      <c r="B18105" s="276" t="s">
        <v>2377</v>
      </c>
      <c r="C18105" s="118" t="s">
        <v>956</v>
      </c>
      <c r="D18105" s="119" t="s">
        <v>2379</v>
      </c>
      <c r="E18105" s="243" t="s">
        <v>1971</v>
      </c>
      <c r="F18105" s="151"/>
    </row>
    <row r="18106" spans="2:6" s="116" customFormat="1" ht="15.75" customHeight="1">
      <c r="B18106" s="276" t="s">
        <v>2377</v>
      </c>
      <c r="C18106" s="118" t="s">
        <v>2585</v>
      </c>
      <c r="D18106" s="119" t="s">
        <v>1115</v>
      </c>
      <c r="E18106" s="243" t="s">
        <v>1971</v>
      </c>
      <c r="F18106" s="151"/>
    </row>
    <row r="18107" spans="2:6" s="116" customFormat="1" ht="15.75" customHeight="1">
      <c r="B18107" s="276" t="s">
        <v>2377</v>
      </c>
      <c r="C18107" s="118" t="s">
        <v>40</v>
      </c>
      <c r="D18107" s="119" t="s">
        <v>945</v>
      </c>
      <c r="E18107" s="243" t="s">
        <v>1971</v>
      </c>
      <c r="F18107" s="151"/>
    </row>
    <row r="18108" spans="2:6" s="116" customFormat="1" ht="15.75" customHeight="1">
      <c r="B18108" s="276" t="s">
        <v>2377</v>
      </c>
      <c r="C18108" s="118" t="s">
        <v>66</v>
      </c>
      <c r="D18108" s="119" t="s">
        <v>107</v>
      </c>
      <c r="E18108" s="243" t="s">
        <v>1971</v>
      </c>
      <c r="F18108" s="151"/>
    </row>
    <row r="18109" spans="2:6" s="116" customFormat="1" ht="15.75" customHeight="1">
      <c r="B18109" s="276" t="s">
        <v>2377</v>
      </c>
      <c r="C18109" s="118" t="s">
        <v>66</v>
      </c>
      <c r="D18109" s="119" t="s">
        <v>2195</v>
      </c>
      <c r="E18109" s="243" t="s">
        <v>1971</v>
      </c>
      <c r="F18109" s="151"/>
    </row>
    <row r="18110" spans="2:6" s="116" customFormat="1" ht="15.75" customHeight="1">
      <c r="B18110" s="276" t="s">
        <v>2377</v>
      </c>
      <c r="C18110" s="118" t="s">
        <v>184</v>
      </c>
      <c r="D18110" s="119" t="s">
        <v>2545</v>
      </c>
      <c r="E18110" s="243" t="s">
        <v>1971</v>
      </c>
      <c r="F18110" s="151"/>
    </row>
    <row r="18111" spans="2:6" s="116" customFormat="1" ht="15.75" customHeight="1">
      <c r="B18111" s="276" t="s">
        <v>2377</v>
      </c>
      <c r="C18111" s="118" t="s">
        <v>40</v>
      </c>
      <c r="D18111" s="119" t="s">
        <v>43</v>
      </c>
      <c r="E18111" s="243" t="s">
        <v>1971</v>
      </c>
      <c r="F18111" s="151"/>
    </row>
    <row r="18112" spans="2:6" s="116" customFormat="1" ht="15.75" customHeight="1">
      <c r="B18112" s="276" t="s">
        <v>2377</v>
      </c>
      <c r="C18112" s="118" t="s">
        <v>184</v>
      </c>
      <c r="D18112" s="119" t="s">
        <v>2544</v>
      </c>
      <c r="E18112" s="243" t="s">
        <v>1971</v>
      </c>
      <c r="F18112" s="151"/>
    </row>
    <row r="18113" spans="2:6" s="116" customFormat="1" ht="15.75" customHeight="1">
      <c r="B18113" s="276" t="s">
        <v>2377</v>
      </c>
      <c r="C18113" s="118" t="s">
        <v>322</v>
      </c>
      <c r="D18113" s="119" t="s">
        <v>2001</v>
      </c>
      <c r="E18113" s="243" t="s">
        <v>1971</v>
      </c>
      <c r="F18113" s="151"/>
    </row>
    <row r="18114" spans="2:6" s="116" customFormat="1" ht="15.75" customHeight="1">
      <c r="B18114" s="276" t="s">
        <v>2377</v>
      </c>
      <c r="C18114" s="118" t="s">
        <v>3</v>
      </c>
      <c r="D18114" s="119" t="s">
        <v>642</v>
      </c>
      <c r="E18114" s="243" t="s">
        <v>1971</v>
      </c>
      <c r="F18114" s="151"/>
    </row>
    <row r="18115" spans="2:6" s="116" customFormat="1" ht="15.75" customHeight="1">
      <c r="B18115" s="276" t="s">
        <v>2377</v>
      </c>
      <c r="C18115" s="118" t="s">
        <v>28</v>
      </c>
      <c r="D18115" s="119" t="s">
        <v>173</v>
      </c>
      <c r="E18115" s="243" t="s">
        <v>1971</v>
      </c>
      <c r="F18115" s="151"/>
    </row>
    <row r="18116" spans="2:6" s="116" customFormat="1" ht="15.75" customHeight="1">
      <c r="B18116" s="276" t="s">
        <v>2377</v>
      </c>
      <c r="C18116" s="107" t="s">
        <v>184</v>
      </c>
      <c r="D18116" s="6" t="s">
        <v>2553</v>
      </c>
      <c r="E18116" s="243" t="s">
        <v>1971</v>
      </c>
      <c r="F18116" s="151"/>
    </row>
    <row r="18117" spans="2:6" s="116" customFormat="1" ht="15.75" customHeight="1">
      <c r="B18117" s="121" t="s">
        <v>2380</v>
      </c>
      <c r="C18117" s="118" t="s">
        <v>40</v>
      </c>
      <c r="D18117" s="119" t="s">
        <v>43</v>
      </c>
      <c r="E18117" s="243" t="s">
        <v>1971</v>
      </c>
      <c r="F18117" s="151"/>
    </row>
    <row r="18118" spans="2:6" s="116" customFormat="1" ht="15.75" customHeight="1">
      <c r="B18118" s="121" t="s">
        <v>2380</v>
      </c>
      <c r="C18118" s="118" t="s">
        <v>28</v>
      </c>
      <c r="D18118" s="119" t="s">
        <v>173</v>
      </c>
      <c r="E18118" s="243" t="s">
        <v>1971</v>
      </c>
      <c r="F18118" s="151"/>
    </row>
    <row r="18119" spans="2:6" s="116" customFormat="1" ht="15.75" customHeight="1">
      <c r="B18119" s="121" t="s">
        <v>2380</v>
      </c>
      <c r="C18119" s="118" t="s">
        <v>40</v>
      </c>
      <c r="D18119" s="119" t="s">
        <v>2057</v>
      </c>
      <c r="E18119" s="243" t="s">
        <v>1971</v>
      </c>
      <c r="F18119" s="151"/>
    </row>
    <row r="18120" spans="2:6" s="116" customFormat="1" ht="15.75" customHeight="1">
      <c r="B18120" s="121" t="s">
        <v>2380</v>
      </c>
      <c r="C18120" s="118" t="s">
        <v>40</v>
      </c>
      <c r="D18120" s="119" t="s">
        <v>180</v>
      </c>
      <c r="E18120" s="243" t="s">
        <v>1971</v>
      </c>
      <c r="F18120" s="151"/>
    </row>
    <row r="18121" spans="2:6" s="116" customFormat="1" ht="15.75" customHeight="1">
      <c r="B18121" s="121" t="s">
        <v>2380</v>
      </c>
      <c r="C18121" s="118" t="s">
        <v>184</v>
      </c>
      <c r="D18121" s="119" t="s">
        <v>2546</v>
      </c>
      <c r="E18121" s="243" t="s">
        <v>1971</v>
      </c>
      <c r="F18121" s="151"/>
    </row>
    <row r="18122" spans="2:6" s="116" customFormat="1" ht="15.75" customHeight="1">
      <c r="B18122" s="121" t="s">
        <v>2380</v>
      </c>
      <c r="C18122" s="118" t="s">
        <v>392</v>
      </c>
      <c r="D18122" s="119" t="s">
        <v>1115</v>
      </c>
      <c r="E18122" s="243" t="s">
        <v>1971</v>
      </c>
      <c r="F18122" s="151"/>
    </row>
    <row r="18123" spans="2:6" s="116" customFormat="1" ht="15.75" customHeight="1">
      <c r="B18123" s="121" t="s">
        <v>2380</v>
      </c>
      <c r="C18123" s="118" t="s">
        <v>2</v>
      </c>
      <c r="D18123" s="119" t="s">
        <v>2381</v>
      </c>
      <c r="E18123" s="243" t="s">
        <v>1971</v>
      </c>
      <c r="F18123" s="151"/>
    </row>
    <row r="18124" spans="2:6" s="116" customFormat="1" ht="15.75" customHeight="1">
      <c r="B18124" s="121" t="s">
        <v>2380</v>
      </c>
      <c r="C18124" s="118" t="s">
        <v>2</v>
      </c>
      <c r="D18124" s="119" t="s">
        <v>2381</v>
      </c>
      <c r="E18124" s="243" t="s">
        <v>1971</v>
      </c>
      <c r="F18124" s="151"/>
    </row>
    <row r="18125" spans="2:6" s="116" customFormat="1" ht="15.75" customHeight="1">
      <c r="B18125" s="121" t="s">
        <v>2380</v>
      </c>
      <c r="C18125" s="118" t="s">
        <v>322</v>
      </c>
      <c r="D18125" s="119" t="s">
        <v>2001</v>
      </c>
      <c r="E18125" s="243" t="s">
        <v>1971</v>
      </c>
      <c r="F18125" s="151"/>
    </row>
    <row r="18126" spans="2:6" s="116" customFormat="1" ht="15.75" customHeight="1">
      <c r="B18126" s="121" t="s">
        <v>2380</v>
      </c>
      <c r="C18126" s="118" t="s">
        <v>2</v>
      </c>
      <c r="D18126" s="119" t="s">
        <v>182</v>
      </c>
      <c r="E18126" s="243" t="s">
        <v>1971</v>
      </c>
      <c r="F18126" s="151"/>
    </row>
    <row r="18127" spans="2:6" s="116" customFormat="1" ht="15.75" customHeight="1">
      <c r="B18127" s="121" t="s">
        <v>2380</v>
      </c>
      <c r="C18127" s="118" t="s">
        <v>2</v>
      </c>
      <c r="D18127" s="119" t="s">
        <v>182</v>
      </c>
      <c r="E18127" s="243" t="s">
        <v>1971</v>
      </c>
      <c r="F18127" s="151"/>
    </row>
    <row r="18128" spans="2:6" s="116" customFormat="1" ht="15.75" customHeight="1">
      <c r="B18128" s="121" t="s">
        <v>2380</v>
      </c>
      <c r="C18128" s="118" t="s">
        <v>28</v>
      </c>
      <c r="D18128" s="119" t="s">
        <v>173</v>
      </c>
      <c r="E18128" s="243" t="s">
        <v>2370</v>
      </c>
      <c r="F18128" s="151"/>
    </row>
    <row r="18129" spans="2:6" s="116" customFormat="1" ht="15.75" customHeight="1">
      <c r="B18129" s="121" t="s">
        <v>2380</v>
      </c>
      <c r="C18129" s="118" t="s">
        <v>184</v>
      </c>
      <c r="D18129" s="119" t="s">
        <v>2546</v>
      </c>
      <c r="E18129" s="243" t="s">
        <v>2370</v>
      </c>
      <c r="F18129" s="151"/>
    </row>
    <row r="18130" spans="2:6" s="116" customFormat="1" ht="15.75" customHeight="1">
      <c r="B18130" s="121" t="s">
        <v>2380</v>
      </c>
      <c r="C18130" s="118" t="s">
        <v>40</v>
      </c>
      <c r="D18130" s="119" t="s">
        <v>43</v>
      </c>
      <c r="E18130" s="243" t="s">
        <v>2370</v>
      </c>
      <c r="F18130" s="151"/>
    </row>
    <row r="18131" spans="2:6" s="116" customFormat="1" ht="15.75" customHeight="1">
      <c r="B18131" s="121" t="s">
        <v>2380</v>
      </c>
      <c r="C18131" s="118" t="s">
        <v>28</v>
      </c>
      <c r="D18131" s="119" t="s">
        <v>549</v>
      </c>
      <c r="E18131" s="243" t="s">
        <v>2370</v>
      </c>
      <c r="F18131" s="151"/>
    </row>
    <row r="18132" spans="2:6" s="116" customFormat="1" ht="15.75" customHeight="1">
      <c r="B18132" s="121" t="s">
        <v>2380</v>
      </c>
      <c r="C18132" s="118" t="s">
        <v>40</v>
      </c>
      <c r="D18132" s="119" t="s">
        <v>43</v>
      </c>
      <c r="E18132" s="243" t="s">
        <v>1953</v>
      </c>
      <c r="F18132" s="151"/>
    </row>
    <row r="18133" spans="2:6" s="116" customFormat="1" ht="15.75" customHeight="1">
      <c r="B18133" s="121" t="s">
        <v>2380</v>
      </c>
      <c r="C18133" s="118" t="s">
        <v>155</v>
      </c>
      <c r="D18133" s="119" t="s">
        <v>156</v>
      </c>
      <c r="E18133" s="243" t="s">
        <v>1953</v>
      </c>
      <c r="F18133" s="151"/>
    </row>
    <row r="18134" spans="2:6" s="116" customFormat="1" ht="15.75" customHeight="1">
      <c r="B18134" s="121" t="s">
        <v>2380</v>
      </c>
      <c r="C18134" s="118" t="s">
        <v>28</v>
      </c>
      <c r="D18134" s="119" t="s">
        <v>173</v>
      </c>
      <c r="E18134" s="243" t="s">
        <v>1953</v>
      </c>
      <c r="F18134" s="151"/>
    </row>
    <row r="18135" spans="2:6" s="116" customFormat="1" ht="15.75" customHeight="1">
      <c r="B18135" s="121" t="s">
        <v>2380</v>
      </c>
      <c r="C18135" s="118" t="s">
        <v>40</v>
      </c>
      <c r="D18135" s="119" t="s">
        <v>43</v>
      </c>
      <c r="E18135" s="243" t="s">
        <v>1953</v>
      </c>
      <c r="F18135" s="151"/>
    </row>
    <row r="18136" spans="2:6" s="116" customFormat="1" ht="15.75" customHeight="1">
      <c r="B18136" s="121" t="s">
        <v>2380</v>
      </c>
      <c r="C18136" s="118" t="s">
        <v>40</v>
      </c>
      <c r="D18136" s="119" t="s">
        <v>43</v>
      </c>
      <c r="E18136" s="243" t="s">
        <v>1953</v>
      </c>
      <c r="F18136" s="151"/>
    </row>
    <row r="18137" spans="2:6" s="116" customFormat="1" ht="15.75" customHeight="1">
      <c r="B18137" s="121" t="s">
        <v>2380</v>
      </c>
      <c r="C18137" s="118" t="s">
        <v>184</v>
      </c>
      <c r="D18137" s="119" t="s">
        <v>184</v>
      </c>
      <c r="E18137" s="243" t="s">
        <v>1953</v>
      </c>
      <c r="F18137" s="151"/>
    </row>
    <row r="18138" spans="2:6" s="116" customFormat="1" ht="15.75" customHeight="1">
      <c r="B18138" s="121" t="s">
        <v>2380</v>
      </c>
      <c r="C18138" s="118" t="s">
        <v>184</v>
      </c>
      <c r="D18138" s="119" t="s">
        <v>184</v>
      </c>
      <c r="E18138" s="243" t="s">
        <v>1953</v>
      </c>
      <c r="F18138" s="151"/>
    </row>
    <row r="18139" spans="2:6" s="116" customFormat="1" ht="15.75" customHeight="1">
      <c r="B18139" s="121" t="s">
        <v>2380</v>
      </c>
      <c r="C18139" s="118" t="s">
        <v>184</v>
      </c>
      <c r="D18139" s="119" t="s">
        <v>184</v>
      </c>
      <c r="E18139" s="243" t="s">
        <v>1953</v>
      </c>
      <c r="F18139" s="151"/>
    </row>
    <row r="18140" spans="2:6" s="116" customFormat="1" ht="15.75" customHeight="1">
      <c r="B18140" s="121" t="s">
        <v>2380</v>
      </c>
      <c r="C18140" s="118" t="s">
        <v>2</v>
      </c>
      <c r="D18140" s="119" t="s">
        <v>182</v>
      </c>
      <c r="E18140" s="243" t="s">
        <v>1953</v>
      </c>
      <c r="F18140" s="151"/>
    </row>
    <row r="18141" spans="2:6" s="116" customFormat="1" ht="15.75" customHeight="1">
      <c r="B18141" s="121" t="s">
        <v>2382</v>
      </c>
      <c r="C18141" s="118" t="s">
        <v>2</v>
      </c>
      <c r="D18141" s="119" t="s">
        <v>182</v>
      </c>
      <c r="E18141" s="243" t="s">
        <v>1953</v>
      </c>
      <c r="F18141" s="151"/>
    </row>
    <row r="18142" spans="2:6" s="116" customFormat="1" ht="15.75" customHeight="1">
      <c r="B18142" s="121" t="s">
        <v>2382</v>
      </c>
      <c r="C18142" s="118" t="s">
        <v>40</v>
      </c>
      <c r="D18142" s="119" t="s">
        <v>43</v>
      </c>
      <c r="E18142" s="243" t="s">
        <v>1953</v>
      </c>
      <c r="F18142" s="151"/>
    </row>
    <row r="18143" spans="2:6" s="116" customFormat="1" ht="15.75" customHeight="1">
      <c r="B18143" s="121" t="s">
        <v>2389</v>
      </c>
      <c r="C18143" s="118" t="s">
        <v>2</v>
      </c>
      <c r="D18143" s="119" t="s">
        <v>182</v>
      </c>
      <c r="E18143" s="243" t="s">
        <v>1953</v>
      </c>
      <c r="F18143" s="151"/>
    </row>
    <row r="18144" spans="2:6" s="116" customFormat="1" ht="15.75" customHeight="1">
      <c r="B18144" s="121" t="s">
        <v>2389</v>
      </c>
      <c r="C18144" s="118" t="s">
        <v>40</v>
      </c>
      <c r="D18144" s="119" t="s">
        <v>177</v>
      </c>
      <c r="E18144" s="243" t="s">
        <v>1953</v>
      </c>
      <c r="F18144" s="151"/>
    </row>
    <row r="18145" spans="2:6" s="116" customFormat="1" ht="15.75" customHeight="1">
      <c r="B18145" s="121" t="s">
        <v>2389</v>
      </c>
      <c r="C18145" s="118" t="s">
        <v>2</v>
      </c>
      <c r="D18145" s="119" t="s">
        <v>2339</v>
      </c>
      <c r="E18145" s="243" t="s">
        <v>1953</v>
      </c>
      <c r="F18145" s="151"/>
    </row>
    <row r="18146" spans="2:6" s="116" customFormat="1" ht="15.75" customHeight="1">
      <c r="B18146" s="121" t="s">
        <v>2389</v>
      </c>
      <c r="C18146" s="118" t="s">
        <v>28</v>
      </c>
      <c r="D18146" s="119" t="s">
        <v>107</v>
      </c>
      <c r="E18146" s="243" t="s">
        <v>1953</v>
      </c>
      <c r="F18146" s="151"/>
    </row>
    <row r="18147" spans="2:6" s="116" customFormat="1" ht="15.75" customHeight="1">
      <c r="B18147" s="121" t="s">
        <v>2389</v>
      </c>
      <c r="C18147" s="118" t="s">
        <v>2</v>
      </c>
      <c r="D18147" s="119" t="s">
        <v>182</v>
      </c>
      <c r="E18147" s="243" t="s">
        <v>1953</v>
      </c>
      <c r="F18147" s="151"/>
    </row>
    <row r="18148" spans="2:6" s="116" customFormat="1" ht="15.75" customHeight="1">
      <c r="B18148" s="121" t="s">
        <v>2389</v>
      </c>
      <c r="C18148" s="118" t="s">
        <v>184</v>
      </c>
      <c r="D18148" s="119" t="s">
        <v>184</v>
      </c>
      <c r="E18148" s="243" t="s">
        <v>1953</v>
      </c>
      <c r="F18148" s="151"/>
    </row>
    <row r="18149" spans="2:6" s="116" customFormat="1" ht="15.75" customHeight="1">
      <c r="B18149" s="121" t="s">
        <v>2389</v>
      </c>
      <c r="C18149" s="118" t="s">
        <v>28</v>
      </c>
      <c r="D18149" s="119" t="s">
        <v>107</v>
      </c>
      <c r="E18149" s="243" t="s">
        <v>1953</v>
      </c>
      <c r="F18149" s="151"/>
    </row>
    <row r="18150" spans="2:6" s="116" customFormat="1" ht="15.75" customHeight="1">
      <c r="B18150" s="121" t="s">
        <v>2389</v>
      </c>
      <c r="C18150" s="118" t="s">
        <v>2</v>
      </c>
      <c r="D18150" s="119" t="s">
        <v>2339</v>
      </c>
      <c r="E18150" s="243" t="s">
        <v>1953</v>
      </c>
      <c r="F18150" s="151"/>
    </row>
    <row r="18151" spans="2:6" s="116" customFormat="1" ht="15.75" customHeight="1">
      <c r="B18151" s="121" t="s">
        <v>2389</v>
      </c>
      <c r="C18151" s="118" t="s">
        <v>28</v>
      </c>
      <c r="D18151" s="119" t="s">
        <v>107</v>
      </c>
      <c r="E18151" s="243" t="s">
        <v>1953</v>
      </c>
      <c r="F18151" s="151"/>
    </row>
    <row r="18152" spans="2:6" s="116" customFormat="1" ht="15.75" customHeight="1">
      <c r="B18152" s="121" t="s">
        <v>2389</v>
      </c>
      <c r="C18152" s="118" t="s">
        <v>28</v>
      </c>
      <c r="D18152" s="119" t="s">
        <v>107</v>
      </c>
      <c r="E18152" s="243" t="s">
        <v>1953</v>
      </c>
      <c r="F18152" s="151"/>
    </row>
    <row r="18153" spans="2:6" s="116" customFormat="1" ht="15.75" customHeight="1">
      <c r="B18153" s="121" t="s">
        <v>2389</v>
      </c>
      <c r="C18153" s="118" t="s">
        <v>956</v>
      </c>
      <c r="D18153" s="119" t="s">
        <v>2069</v>
      </c>
      <c r="E18153" s="243" t="s">
        <v>1953</v>
      </c>
      <c r="F18153" s="151"/>
    </row>
    <row r="18154" spans="2:6" s="116" customFormat="1" ht="15.75" customHeight="1">
      <c r="B18154" s="121" t="s">
        <v>2389</v>
      </c>
      <c r="C18154" s="118" t="s">
        <v>956</v>
      </c>
      <c r="D18154" s="119" t="s">
        <v>2069</v>
      </c>
      <c r="E18154" s="243" t="s">
        <v>1953</v>
      </c>
      <c r="F18154" s="151"/>
    </row>
    <row r="18155" spans="2:6" s="116" customFormat="1" ht="15.75" customHeight="1">
      <c r="B18155" s="121" t="s">
        <v>2389</v>
      </c>
      <c r="C18155" s="118" t="s">
        <v>956</v>
      </c>
      <c r="D18155" s="119" t="s">
        <v>2040</v>
      </c>
      <c r="E18155" s="243" t="s">
        <v>2370</v>
      </c>
      <c r="F18155" s="151"/>
    </row>
    <row r="18156" spans="2:6" s="116" customFormat="1" ht="15.75" customHeight="1">
      <c r="B18156" s="121" t="s">
        <v>2389</v>
      </c>
      <c r="C18156" s="118" t="s">
        <v>184</v>
      </c>
      <c r="D18156" s="119" t="s">
        <v>2544</v>
      </c>
      <c r="E18156" s="243" t="s">
        <v>2370</v>
      </c>
      <c r="F18156" s="151"/>
    </row>
    <row r="18157" spans="2:6" s="116" customFormat="1" ht="15.75" customHeight="1">
      <c r="B18157" s="121" t="s">
        <v>2389</v>
      </c>
      <c r="C18157" s="118" t="s">
        <v>40</v>
      </c>
      <c r="D18157" s="119" t="s">
        <v>1402</v>
      </c>
      <c r="E18157" s="243" t="s">
        <v>2370</v>
      </c>
      <c r="F18157" s="151"/>
    </row>
    <row r="18158" spans="2:6" s="116" customFormat="1" ht="15.75" customHeight="1">
      <c r="B18158" s="121" t="s">
        <v>2389</v>
      </c>
      <c r="C18158" s="118" t="s">
        <v>40</v>
      </c>
      <c r="D18158" s="119" t="s">
        <v>177</v>
      </c>
      <c r="E18158" s="243" t="s">
        <v>2370</v>
      </c>
      <c r="F18158" s="151"/>
    </row>
    <row r="18159" spans="2:6" s="116" customFormat="1" ht="15.75" customHeight="1">
      <c r="B18159" s="121" t="s">
        <v>2389</v>
      </c>
      <c r="C18159" s="118" t="s">
        <v>40</v>
      </c>
      <c r="D18159" s="119" t="s">
        <v>177</v>
      </c>
      <c r="E18159" s="243" t="s">
        <v>2370</v>
      </c>
      <c r="F18159" s="151"/>
    </row>
    <row r="18160" spans="2:6" s="116" customFormat="1" ht="15.75" customHeight="1">
      <c r="B18160" s="121" t="s">
        <v>2389</v>
      </c>
      <c r="C18160" s="118" t="s">
        <v>1154</v>
      </c>
      <c r="D18160" s="119" t="s">
        <v>1402</v>
      </c>
      <c r="E18160" s="243" t="s">
        <v>2370</v>
      </c>
      <c r="F18160" s="151"/>
    </row>
    <row r="18161" spans="2:6" s="116" customFormat="1" ht="15.75" customHeight="1">
      <c r="B18161" s="121" t="s">
        <v>2389</v>
      </c>
      <c r="C18161" s="118" t="s">
        <v>40</v>
      </c>
      <c r="D18161" s="119" t="s">
        <v>177</v>
      </c>
      <c r="E18161" s="243" t="s">
        <v>1971</v>
      </c>
      <c r="F18161" s="151"/>
    </row>
    <row r="18162" spans="2:6" s="116" customFormat="1" ht="15.75" customHeight="1">
      <c r="B18162" s="121" t="s">
        <v>2389</v>
      </c>
      <c r="C18162" s="118" t="s">
        <v>40</v>
      </c>
      <c r="D18162" s="119" t="s">
        <v>180</v>
      </c>
      <c r="E18162" s="243" t="s">
        <v>1971</v>
      </c>
      <c r="F18162" s="151"/>
    </row>
    <row r="18163" spans="2:6" s="116" customFormat="1" ht="15.75" customHeight="1">
      <c r="B18163" s="121" t="s">
        <v>2389</v>
      </c>
      <c r="C18163" s="118" t="s">
        <v>28</v>
      </c>
      <c r="D18163" s="119" t="s">
        <v>107</v>
      </c>
      <c r="E18163" s="243" t="s">
        <v>1971</v>
      </c>
      <c r="F18163" s="151"/>
    </row>
    <row r="18164" spans="2:6" s="116" customFormat="1" ht="15.75" customHeight="1">
      <c r="B18164" s="121" t="s">
        <v>2389</v>
      </c>
      <c r="C18164" s="118" t="s">
        <v>28</v>
      </c>
      <c r="D18164" s="119" t="s">
        <v>850</v>
      </c>
      <c r="E18164" s="243" t="s">
        <v>1971</v>
      </c>
      <c r="F18164" s="151"/>
    </row>
    <row r="18165" spans="2:6" s="116" customFormat="1" ht="15.75" customHeight="1">
      <c r="B18165" s="121" t="s">
        <v>2389</v>
      </c>
      <c r="C18165" s="118" t="s">
        <v>28</v>
      </c>
      <c r="D18165" s="119" t="s">
        <v>173</v>
      </c>
      <c r="E18165" s="243" t="s">
        <v>1971</v>
      </c>
      <c r="F18165" s="151"/>
    </row>
    <row r="18166" spans="2:6" s="116" customFormat="1" ht="15.75" customHeight="1">
      <c r="B18166" s="121" t="s">
        <v>2389</v>
      </c>
      <c r="C18166" s="118" t="s">
        <v>40</v>
      </c>
      <c r="D18166" s="119" t="s">
        <v>177</v>
      </c>
      <c r="E18166" s="243" t="s">
        <v>1971</v>
      </c>
      <c r="F18166" s="151"/>
    </row>
    <row r="18167" spans="2:6" s="116" customFormat="1" ht="15.75" customHeight="1">
      <c r="B18167" s="121" t="s">
        <v>2389</v>
      </c>
      <c r="C18167" s="118" t="s">
        <v>40</v>
      </c>
      <c r="D18167" s="119" t="s">
        <v>945</v>
      </c>
      <c r="E18167" s="243" t="s">
        <v>1971</v>
      </c>
      <c r="F18167" s="151"/>
    </row>
    <row r="18168" spans="2:6" s="116" customFormat="1" ht="15.75" customHeight="1">
      <c r="B18168" s="121" t="s">
        <v>2389</v>
      </c>
      <c r="C18168" s="118" t="s">
        <v>392</v>
      </c>
      <c r="D18168" s="119" t="s">
        <v>1115</v>
      </c>
      <c r="E18168" s="243" t="s">
        <v>1971</v>
      </c>
      <c r="F18168" s="151"/>
    </row>
    <row r="18169" spans="2:6" s="116" customFormat="1" ht="15.75" customHeight="1">
      <c r="B18169" s="121" t="s">
        <v>2389</v>
      </c>
      <c r="C18169" s="118" t="s">
        <v>2</v>
      </c>
      <c r="D18169" s="119" t="s">
        <v>182</v>
      </c>
      <c r="E18169" s="243" t="s">
        <v>1971</v>
      </c>
      <c r="F18169" s="151"/>
    </row>
    <row r="18170" spans="2:6" s="116" customFormat="1" ht="15.75" customHeight="1">
      <c r="B18170" s="121" t="s">
        <v>2389</v>
      </c>
      <c r="C18170" s="118" t="s">
        <v>956</v>
      </c>
      <c r="D18170" s="119" t="s">
        <v>1390</v>
      </c>
      <c r="E18170" s="243" t="s">
        <v>1971</v>
      </c>
      <c r="F18170" s="151"/>
    </row>
    <row r="18171" spans="2:6" s="116" customFormat="1" ht="15.75" customHeight="1">
      <c r="B18171" s="121" t="s">
        <v>2389</v>
      </c>
      <c r="C18171" s="118" t="s">
        <v>2</v>
      </c>
      <c r="D18171" s="119" t="s">
        <v>105</v>
      </c>
      <c r="E18171" s="243" t="s">
        <v>1971</v>
      </c>
      <c r="F18171" s="151"/>
    </row>
    <row r="18172" spans="2:6" s="116" customFormat="1" ht="15.75" customHeight="1">
      <c r="B18172" s="121" t="s">
        <v>2389</v>
      </c>
      <c r="C18172" s="118" t="s">
        <v>2</v>
      </c>
      <c r="D18172" s="119" t="s">
        <v>2346</v>
      </c>
      <c r="E18172" s="243" t="s">
        <v>1971</v>
      </c>
      <c r="F18172" s="151"/>
    </row>
    <row r="18173" spans="2:6" s="116" customFormat="1" ht="15.75" customHeight="1">
      <c r="B18173" s="121" t="s">
        <v>2389</v>
      </c>
      <c r="C18173" s="118" t="s">
        <v>40</v>
      </c>
      <c r="D18173" s="119" t="s">
        <v>177</v>
      </c>
      <c r="E18173" s="243" t="s">
        <v>1971</v>
      </c>
      <c r="F18173" s="151"/>
    </row>
    <row r="18174" spans="2:6" s="116" customFormat="1" ht="15.75" customHeight="1">
      <c r="B18174" s="121" t="s">
        <v>2389</v>
      </c>
      <c r="C18174" s="118" t="s">
        <v>40</v>
      </c>
      <c r="D18174" s="119" t="s">
        <v>180</v>
      </c>
      <c r="E18174" s="243" t="s">
        <v>1971</v>
      </c>
      <c r="F18174" s="151"/>
    </row>
    <row r="18175" spans="2:6" s="116" customFormat="1" ht="15.75" customHeight="1">
      <c r="B18175" s="121" t="s">
        <v>2389</v>
      </c>
      <c r="C18175" s="118" t="s">
        <v>28</v>
      </c>
      <c r="D18175" s="119" t="s">
        <v>126</v>
      </c>
      <c r="E18175" s="243" t="s">
        <v>1971</v>
      </c>
      <c r="F18175" s="151"/>
    </row>
    <row r="18176" spans="2:6" s="116" customFormat="1" ht="15.75" customHeight="1">
      <c r="B18176" s="121" t="s">
        <v>2390</v>
      </c>
      <c r="C18176" s="118" t="s">
        <v>28</v>
      </c>
      <c r="D18176" s="119" t="s">
        <v>107</v>
      </c>
      <c r="E18176" s="243" t="s">
        <v>1953</v>
      </c>
      <c r="F18176" s="151"/>
    </row>
    <row r="18177" spans="2:6" s="116" customFormat="1" ht="15.75" customHeight="1">
      <c r="B18177" s="121" t="s">
        <v>2390</v>
      </c>
      <c r="C18177" s="118" t="s">
        <v>28</v>
      </c>
      <c r="D18177" s="119" t="s">
        <v>107</v>
      </c>
      <c r="E18177" s="243" t="s">
        <v>1953</v>
      </c>
      <c r="F18177" s="151"/>
    </row>
    <row r="18178" spans="2:6" s="116" customFormat="1" ht="15.75" customHeight="1">
      <c r="B18178" s="121" t="s">
        <v>2390</v>
      </c>
      <c r="C18178" s="118" t="s">
        <v>28</v>
      </c>
      <c r="D18178" s="119" t="s">
        <v>107</v>
      </c>
      <c r="E18178" s="243" t="s">
        <v>1953</v>
      </c>
      <c r="F18178" s="151"/>
    </row>
    <row r="18179" spans="2:6" s="116" customFormat="1" ht="15.75" customHeight="1">
      <c r="B18179" s="121" t="s">
        <v>2390</v>
      </c>
      <c r="C18179" s="118" t="s">
        <v>40</v>
      </c>
      <c r="D18179" s="119" t="s">
        <v>177</v>
      </c>
      <c r="E18179" s="243" t="s">
        <v>1953</v>
      </c>
      <c r="F18179" s="151"/>
    </row>
    <row r="18180" spans="2:6" s="116" customFormat="1" ht="15.75" customHeight="1">
      <c r="B18180" s="121" t="s">
        <v>2390</v>
      </c>
      <c r="C18180" s="118" t="s">
        <v>40</v>
      </c>
      <c r="D18180" s="119" t="s">
        <v>177</v>
      </c>
      <c r="E18180" s="243" t="s">
        <v>1953</v>
      </c>
      <c r="F18180" s="151"/>
    </row>
    <row r="18181" spans="2:6" s="116" customFormat="1" ht="15.75" customHeight="1">
      <c r="B18181" s="121" t="s">
        <v>2390</v>
      </c>
      <c r="C18181" s="118" t="s">
        <v>40</v>
      </c>
      <c r="D18181" s="119" t="s">
        <v>177</v>
      </c>
      <c r="E18181" s="243" t="s">
        <v>1953</v>
      </c>
      <c r="F18181" s="151"/>
    </row>
    <row r="18182" spans="2:6" s="116" customFormat="1" ht="15.75" customHeight="1">
      <c r="B18182" s="121" t="s">
        <v>2390</v>
      </c>
      <c r="C18182" s="118" t="s">
        <v>956</v>
      </c>
      <c r="D18182" s="119" t="s">
        <v>2069</v>
      </c>
      <c r="E18182" s="243" t="s">
        <v>1953</v>
      </c>
      <c r="F18182" s="151"/>
    </row>
    <row r="18183" spans="2:6" s="116" customFormat="1" ht="15.75" customHeight="1">
      <c r="B18183" s="121" t="s">
        <v>2390</v>
      </c>
      <c r="C18183" s="118" t="s">
        <v>40</v>
      </c>
      <c r="D18183" s="119" t="s">
        <v>177</v>
      </c>
      <c r="E18183" s="243" t="s">
        <v>1953</v>
      </c>
      <c r="F18183" s="151"/>
    </row>
    <row r="18184" spans="2:6" s="116" customFormat="1" ht="15.75" customHeight="1">
      <c r="B18184" s="276" t="s">
        <v>2391</v>
      </c>
      <c r="C18184" s="118" t="s">
        <v>40</v>
      </c>
      <c r="D18184" s="119" t="s">
        <v>177</v>
      </c>
      <c r="E18184" s="243" t="s">
        <v>1953</v>
      </c>
      <c r="F18184" s="151"/>
    </row>
    <row r="18185" spans="2:6" s="116" customFormat="1" ht="15.75" customHeight="1">
      <c r="B18185" s="276" t="s">
        <v>2391</v>
      </c>
      <c r="C18185" s="118" t="s">
        <v>392</v>
      </c>
      <c r="D18185" s="119" t="s">
        <v>2063</v>
      </c>
      <c r="E18185" s="243" t="s">
        <v>1953</v>
      </c>
      <c r="F18185" s="151"/>
    </row>
    <row r="18186" spans="2:6" s="116" customFormat="1" ht="15.75" customHeight="1">
      <c r="B18186" s="276" t="s">
        <v>2391</v>
      </c>
      <c r="C18186" s="118" t="s">
        <v>2</v>
      </c>
      <c r="D18186" s="119" t="s">
        <v>182</v>
      </c>
      <c r="E18186" s="243" t="s">
        <v>1953</v>
      </c>
      <c r="F18186" s="151"/>
    </row>
    <row r="18187" spans="2:6" s="116" customFormat="1" ht="15.75" customHeight="1">
      <c r="B18187" s="276" t="s">
        <v>2391</v>
      </c>
      <c r="C18187" s="118" t="s">
        <v>40</v>
      </c>
      <c r="D18187" s="119" t="s">
        <v>1236</v>
      </c>
      <c r="E18187" s="243" t="s">
        <v>1953</v>
      </c>
      <c r="F18187" s="151"/>
    </row>
    <row r="18188" spans="2:6" s="116" customFormat="1" ht="15.75" customHeight="1">
      <c r="B18188" s="276" t="s">
        <v>2391</v>
      </c>
      <c r="C18188" s="118" t="s">
        <v>40</v>
      </c>
      <c r="D18188" s="119" t="s">
        <v>180</v>
      </c>
      <c r="E18188" s="243" t="s">
        <v>1953</v>
      </c>
      <c r="F18188" s="151"/>
    </row>
    <row r="18189" spans="2:6" s="116" customFormat="1" ht="15.75" customHeight="1">
      <c r="B18189" s="276" t="s">
        <v>2391</v>
      </c>
      <c r="C18189" s="118" t="s">
        <v>40</v>
      </c>
      <c r="D18189" s="119" t="s">
        <v>177</v>
      </c>
      <c r="E18189" s="243" t="s">
        <v>1953</v>
      </c>
      <c r="F18189" s="151"/>
    </row>
    <row r="18190" spans="2:6" s="116" customFormat="1" ht="15.75" customHeight="1">
      <c r="B18190" s="276" t="s">
        <v>2391</v>
      </c>
      <c r="C18190" s="118" t="s">
        <v>184</v>
      </c>
      <c r="D18190" s="119" t="s">
        <v>184</v>
      </c>
      <c r="E18190" s="243" t="s">
        <v>1953</v>
      </c>
      <c r="F18190" s="151"/>
    </row>
    <row r="18191" spans="2:6" s="116" customFormat="1" ht="15.75" customHeight="1">
      <c r="B18191" s="276" t="s">
        <v>2391</v>
      </c>
      <c r="C18191" s="118" t="s">
        <v>40</v>
      </c>
      <c r="D18191" s="119" t="s">
        <v>177</v>
      </c>
      <c r="E18191" s="243" t="s">
        <v>1953</v>
      </c>
      <c r="F18191" s="151"/>
    </row>
    <row r="18192" spans="2:6" s="116" customFormat="1" ht="15.75" customHeight="1">
      <c r="B18192" s="276" t="s">
        <v>2391</v>
      </c>
      <c r="C18192" s="118" t="s">
        <v>40</v>
      </c>
      <c r="D18192" s="119" t="s">
        <v>177</v>
      </c>
      <c r="E18192" s="243" t="s">
        <v>1953</v>
      </c>
      <c r="F18192" s="151"/>
    </row>
    <row r="18193" spans="2:6" s="116" customFormat="1" ht="15.75" customHeight="1">
      <c r="B18193" s="276" t="s">
        <v>2391</v>
      </c>
      <c r="C18193" s="118" t="s">
        <v>28</v>
      </c>
      <c r="D18193" s="119" t="s">
        <v>30</v>
      </c>
      <c r="E18193" s="243" t="s">
        <v>1953</v>
      </c>
      <c r="F18193" s="151"/>
    </row>
    <row r="18194" spans="2:6" s="116" customFormat="1" ht="15.75" customHeight="1">
      <c r="B18194" s="276" t="s">
        <v>2391</v>
      </c>
      <c r="C18194" s="118" t="s">
        <v>28</v>
      </c>
      <c r="D18194" s="119" t="s">
        <v>30</v>
      </c>
      <c r="E18194" s="243" t="s">
        <v>1953</v>
      </c>
      <c r="F18194" s="151"/>
    </row>
    <row r="18195" spans="2:6" s="116" customFormat="1" ht="15.75" customHeight="1">
      <c r="B18195" s="276" t="s">
        <v>2391</v>
      </c>
      <c r="C18195" s="118" t="s">
        <v>2</v>
      </c>
      <c r="D18195" s="119" t="s">
        <v>2392</v>
      </c>
      <c r="E18195" s="243" t="s">
        <v>1953</v>
      </c>
      <c r="F18195" s="151"/>
    </row>
    <row r="18196" spans="2:6" s="116" customFormat="1" ht="15.75" customHeight="1">
      <c r="B18196" s="276" t="s">
        <v>2391</v>
      </c>
      <c r="C18196" s="118" t="s">
        <v>40</v>
      </c>
      <c r="D18196" s="119" t="s">
        <v>180</v>
      </c>
      <c r="E18196" s="243" t="s">
        <v>1953</v>
      </c>
      <c r="F18196" s="151"/>
    </row>
    <row r="18197" spans="2:6" s="116" customFormat="1" ht="15.75" customHeight="1">
      <c r="B18197" s="276" t="s">
        <v>2391</v>
      </c>
      <c r="C18197" s="118" t="s">
        <v>40</v>
      </c>
      <c r="D18197" s="119" t="s">
        <v>180</v>
      </c>
      <c r="E18197" s="243" t="s">
        <v>1953</v>
      </c>
      <c r="F18197" s="151"/>
    </row>
    <row r="18198" spans="2:6" s="116" customFormat="1" ht="15.75" customHeight="1">
      <c r="B18198" s="276" t="s">
        <v>2391</v>
      </c>
      <c r="C18198" s="118" t="s">
        <v>40</v>
      </c>
      <c r="D18198" s="119" t="s">
        <v>180</v>
      </c>
      <c r="E18198" s="243" t="s">
        <v>1953</v>
      </c>
      <c r="F18198" s="151"/>
    </row>
    <row r="18199" spans="2:6" s="116" customFormat="1" ht="15.75" customHeight="1">
      <c r="B18199" s="276" t="s">
        <v>2391</v>
      </c>
      <c r="C18199" s="118" t="s">
        <v>40</v>
      </c>
      <c r="D18199" s="119" t="s">
        <v>180</v>
      </c>
      <c r="E18199" s="243" t="s">
        <v>1953</v>
      </c>
      <c r="F18199" s="151"/>
    </row>
    <row r="18200" spans="2:6" s="116" customFormat="1" ht="15.75" customHeight="1">
      <c r="B18200" s="276" t="s">
        <v>2391</v>
      </c>
      <c r="C18200" s="118" t="s">
        <v>28</v>
      </c>
      <c r="D18200" s="119" t="s">
        <v>1851</v>
      </c>
      <c r="E18200" s="243" t="s">
        <v>2370</v>
      </c>
      <c r="F18200" s="151"/>
    </row>
    <row r="18201" spans="2:6" s="116" customFormat="1" ht="15.75" customHeight="1">
      <c r="B18201" s="276" t="s">
        <v>2391</v>
      </c>
      <c r="C18201" s="118" t="s">
        <v>40</v>
      </c>
      <c r="D18201" s="119" t="s">
        <v>177</v>
      </c>
      <c r="E18201" s="243" t="s">
        <v>2370</v>
      </c>
      <c r="F18201" s="151"/>
    </row>
    <row r="18202" spans="2:6" s="116" customFormat="1" ht="15.75" customHeight="1">
      <c r="B18202" s="276" t="s">
        <v>2391</v>
      </c>
      <c r="C18202" s="118" t="s">
        <v>40</v>
      </c>
      <c r="D18202" s="119" t="s">
        <v>177</v>
      </c>
      <c r="E18202" s="243" t="s">
        <v>2370</v>
      </c>
      <c r="F18202" s="151"/>
    </row>
    <row r="18203" spans="2:6" s="116" customFormat="1" ht="15.75" customHeight="1">
      <c r="B18203" s="276" t="s">
        <v>2391</v>
      </c>
      <c r="C18203" s="118" t="s">
        <v>28</v>
      </c>
      <c r="D18203" s="119" t="s">
        <v>1851</v>
      </c>
      <c r="E18203" s="243" t="s">
        <v>2370</v>
      </c>
      <c r="F18203" s="151"/>
    </row>
    <row r="18204" spans="2:6" s="116" customFormat="1" ht="15.75" customHeight="1">
      <c r="B18204" s="276" t="s">
        <v>2391</v>
      </c>
      <c r="C18204" s="118" t="s">
        <v>40</v>
      </c>
      <c r="D18204" s="119" t="s">
        <v>177</v>
      </c>
      <c r="E18204" s="243" t="s">
        <v>2370</v>
      </c>
      <c r="F18204" s="151"/>
    </row>
    <row r="18205" spans="2:6" s="116" customFormat="1" ht="15.75" customHeight="1">
      <c r="B18205" s="276" t="s">
        <v>2391</v>
      </c>
      <c r="C18205" s="118" t="s">
        <v>2</v>
      </c>
      <c r="D18205" s="119" t="s">
        <v>105</v>
      </c>
      <c r="E18205" s="243" t="s">
        <v>1971</v>
      </c>
      <c r="F18205" s="151"/>
    </row>
    <row r="18206" spans="2:6" s="116" customFormat="1" ht="15.75" customHeight="1">
      <c r="B18206" s="276" t="s">
        <v>2391</v>
      </c>
      <c r="C18206" s="118" t="s">
        <v>2</v>
      </c>
      <c r="D18206" s="119" t="s">
        <v>2112</v>
      </c>
      <c r="E18206" s="243" t="s">
        <v>1971</v>
      </c>
      <c r="F18206" s="151"/>
    </row>
    <row r="18207" spans="2:6" s="116" customFormat="1" ht="15.75" customHeight="1">
      <c r="B18207" s="276" t="s">
        <v>2391</v>
      </c>
      <c r="C18207" s="118" t="s">
        <v>184</v>
      </c>
      <c r="D18207" s="119" t="s">
        <v>2546</v>
      </c>
      <c r="E18207" s="243" t="s">
        <v>1971</v>
      </c>
      <c r="F18207" s="151"/>
    </row>
    <row r="18208" spans="2:6" s="116" customFormat="1" ht="15.75" customHeight="1">
      <c r="B18208" s="276" t="s">
        <v>2391</v>
      </c>
      <c r="C18208" s="118" t="s">
        <v>40</v>
      </c>
      <c r="D18208" s="119" t="s">
        <v>945</v>
      </c>
      <c r="E18208" s="243" t="s">
        <v>1971</v>
      </c>
      <c r="F18208" s="151"/>
    </row>
    <row r="18209" spans="2:6" s="116" customFormat="1" ht="15.75" customHeight="1">
      <c r="B18209" s="276" t="s">
        <v>2391</v>
      </c>
      <c r="C18209" s="118" t="s">
        <v>40</v>
      </c>
      <c r="D18209" s="119" t="s">
        <v>177</v>
      </c>
      <c r="E18209" s="243" t="s">
        <v>1971</v>
      </c>
      <c r="F18209" s="151"/>
    </row>
    <row r="18210" spans="2:6" s="116" customFormat="1" ht="15.75" customHeight="1">
      <c r="B18210" s="276" t="s">
        <v>2391</v>
      </c>
      <c r="C18210" s="118" t="s">
        <v>40</v>
      </c>
      <c r="D18210" s="119" t="s">
        <v>177</v>
      </c>
      <c r="E18210" s="243" t="s">
        <v>1971</v>
      </c>
      <c r="F18210" s="151"/>
    </row>
    <row r="18211" spans="2:6" s="116" customFormat="1" ht="15.75" customHeight="1">
      <c r="B18211" s="276" t="s">
        <v>2391</v>
      </c>
      <c r="C18211" s="118" t="s">
        <v>184</v>
      </c>
      <c r="D18211" s="119" t="s">
        <v>2546</v>
      </c>
      <c r="E18211" s="243" t="s">
        <v>1971</v>
      </c>
      <c r="F18211" s="151"/>
    </row>
    <row r="18212" spans="2:6" s="116" customFormat="1" ht="15.75" customHeight="1">
      <c r="B18212" s="276" t="s">
        <v>2391</v>
      </c>
      <c r="C18212" s="118" t="s">
        <v>2</v>
      </c>
      <c r="D18212" s="119" t="s">
        <v>105</v>
      </c>
      <c r="E18212" s="243" t="s">
        <v>1971</v>
      </c>
      <c r="F18212" s="151"/>
    </row>
    <row r="18213" spans="2:6" s="116" customFormat="1" ht="15.75" customHeight="1">
      <c r="B18213" s="276" t="s">
        <v>2391</v>
      </c>
      <c r="C18213" s="118" t="s">
        <v>28</v>
      </c>
      <c r="D18213" s="119" t="s">
        <v>173</v>
      </c>
      <c r="E18213" s="243" t="s">
        <v>1971</v>
      </c>
      <c r="F18213" s="151"/>
    </row>
    <row r="18214" spans="2:6" s="116" customFormat="1" ht="15.75" customHeight="1">
      <c r="B18214" s="276" t="s">
        <v>2391</v>
      </c>
      <c r="C18214" s="118" t="s">
        <v>28</v>
      </c>
      <c r="D18214" s="119" t="s">
        <v>549</v>
      </c>
      <c r="E18214" s="243" t="s">
        <v>1971</v>
      </c>
      <c r="F18214" s="151"/>
    </row>
    <row r="18215" spans="2:6" s="116" customFormat="1" ht="15.75" customHeight="1">
      <c r="B18215" s="276" t="s">
        <v>2391</v>
      </c>
      <c r="C18215" s="118" t="s">
        <v>28</v>
      </c>
      <c r="D18215" s="119" t="s">
        <v>2393</v>
      </c>
      <c r="E18215" s="243" t="s">
        <v>1971</v>
      </c>
      <c r="F18215" s="151"/>
    </row>
    <row r="18216" spans="2:6" s="116" customFormat="1" ht="15.75" customHeight="1">
      <c r="B18216" s="276" t="s">
        <v>2391</v>
      </c>
      <c r="C18216" s="118" t="s">
        <v>28</v>
      </c>
      <c r="D18216" s="119" t="s">
        <v>126</v>
      </c>
      <c r="E18216" s="243" t="s">
        <v>1971</v>
      </c>
      <c r="F18216" s="151"/>
    </row>
    <row r="18217" spans="2:6" s="116" customFormat="1" ht="15.75" customHeight="1">
      <c r="B18217" s="276" t="s">
        <v>2391</v>
      </c>
      <c r="C18217" s="118" t="s">
        <v>40</v>
      </c>
      <c r="D18217" s="119" t="s">
        <v>180</v>
      </c>
      <c r="E18217" s="243" t="s">
        <v>1971</v>
      </c>
      <c r="F18217" s="151"/>
    </row>
    <row r="18218" spans="2:6" s="116" customFormat="1" ht="15.75" customHeight="1">
      <c r="B18218" s="276" t="s">
        <v>2391</v>
      </c>
      <c r="C18218" s="118" t="s">
        <v>392</v>
      </c>
      <c r="D18218" s="119" t="s">
        <v>1115</v>
      </c>
      <c r="E18218" s="243" t="s">
        <v>1971</v>
      </c>
      <c r="F18218" s="151"/>
    </row>
    <row r="18219" spans="2:6" s="116" customFormat="1" ht="15.75" customHeight="1">
      <c r="B18219" s="276" t="s">
        <v>2391</v>
      </c>
      <c r="C18219" s="118" t="s">
        <v>40</v>
      </c>
      <c r="D18219" s="119" t="s">
        <v>177</v>
      </c>
      <c r="E18219" s="243" t="s">
        <v>1971</v>
      </c>
      <c r="F18219" s="151"/>
    </row>
    <row r="18220" spans="2:6" s="116" customFormat="1" ht="15.75" customHeight="1">
      <c r="B18220" s="276" t="s">
        <v>2394</v>
      </c>
      <c r="C18220" s="118" t="s">
        <v>28</v>
      </c>
      <c r="D18220" s="119" t="s">
        <v>107</v>
      </c>
      <c r="E18220" s="243" t="s">
        <v>1953</v>
      </c>
      <c r="F18220" s="151"/>
    </row>
    <row r="18221" spans="2:6" s="116" customFormat="1" ht="15.75" customHeight="1">
      <c r="B18221" s="276" t="s">
        <v>2394</v>
      </c>
      <c r="C18221" s="118" t="s">
        <v>28</v>
      </c>
      <c r="D18221" s="119" t="s">
        <v>107</v>
      </c>
      <c r="E18221" s="243" t="s">
        <v>1953</v>
      </c>
      <c r="F18221" s="151"/>
    </row>
    <row r="18222" spans="2:6" s="116" customFormat="1" ht="15.75" customHeight="1">
      <c r="B18222" s="276" t="s">
        <v>2394</v>
      </c>
      <c r="C18222" s="118" t="s">
        <v>28</v>
      </c>
      <c r="D18222" s="119" t="s">
        <v>126</v>
      </c>
      <c r="E18222" s="243" t="s">
        <v>1953</v>
      </c>
      <c r="F18222" s="151"/>
    </row>
    <row r="18223" spans="2:6" s="116" customFormat="1" ht="15.75" customHeight="1">
      <c r="B18223" s="276" t="s">
        <v>2394</v>
      </c>
      <c r="C18223" s="118" t="s">
        <v>28</v>
      </c>
      <c r="D18223" s="119" t="s">
        <v>126</v>
      </c>
      <c r="E18223" s="243" t="s">
        <v>1953</v>
      </c>
      <c r="F18223" s="151"/>
    </row>
    <row r="18224" spans="2:6" s="116" customFormat="1" ht="15.75" customHeight="1">
      <c r="B18224" s="276" t="s">
        <v>2394</v>
      </c>
      <c r="C18224" s="118" t="s">
        <v>155</v>
      </c>
      <c r="D18224" s="119" t="s">
        <v>156</v>
      </c>
      <c r="E18224" s="243" t="s">
        <v>1953</v>
      </c>
      <c r="F18224" s="151"/>
    </row>
    <row r="18225" spans="2:6" s="116" customFormat="1" ht="15.75" customHeight="1">
      <c r="B18225" s="276" t="s">
        <v>2394</v>
      </c>
      <c r="C18225" s="118" t="s">
        <v>28</v>
      </c>
      <c r="D18225" s="119" t="s">
        <v>107</v>
      </c>
      <c r="E18225" s="243" t="s">
        <v>1953</v>
      </c>
      <c r="F18225" s="151"/>
    </row>
    <row r="18226" spans="2:6" s="116" customFormat="1" ht="15.75" customHeight="1">
      <c r="B18226" s="276" t="s">
        <v>2394</v>
      </c>
      <c r="C18226" s="118" t="s">
        <v>322</v>
      </c>
      <c r="D18226" s="119" t="s">
        <v>1796</v>
      </c>
      <c r="E18226" s="243" t="s">
        <v>1953</v>
      </c>
      <c r="F18226" s="151"/>
    </row>
    <row r="18227" spans="2:6" s="116" customFormat="1" ht="15.75" customHeight="1">
      <c r="B18227" s="276" t="s">
        <v>2394</v>
      </c>
      <c r="C18227" s="118" t="s">
        <v>322</v>
      </c>
      <c r="D18227" s="119" t="s">
        <v>1796</v>
      </c>
      <c r="E18227" s="243" t="s">
        <v>1953</v>
      </c>
      <c r="F18227" s="151"/>
    </row>
    <row r="18228" spans="2:6" s="116" customFormat="1" ht="15.75" customHeight="1">
      <c r="B18228" s="276" t="s">
        <v>2394</v>
      </c>
      <c r="C18228" s="118" t="s">
        <v>40</v>
      </c>
      <c r="D18228" s="119" t="s">
        <v>180</v>
      </c>
      <c r="E18228" s="243" t="s">
        <v>1953</v>
      </c>
      <c r="F18228" s="151"/>
    </row>
    <row r="18229" spans="2:6" s="116" customFormat="1" ht="15.75" customHeight="1">
      <c r="B18229" s="276" t="s">
        <v>2394</v>
      </c>
      <c r="C18229" s="118" t="s">
        <v>40</v>
      </c>
      <c r="D18229" s="119" t="s">
        <v>180</v>
      </c>
      <c r="E18229" s="243" t="s">
        <v>1953</v>
      </c>
      <c r="F18229" s="151"/>
    </row>
    <row r="18230" spans="2:6" s="116" customFormat="1" ht="15.75" customHeight="1">
      <c r="B18230" s="276" t="s">
        <v>2394</v>
      </c>
      <c r="C18230" s="118" t="s">
        <v>322</v>
      </c>
      <c r="D18230" s="119" t="s">
        <v>1796</v>
      </c>
      <c r="E18230" s="243" t="s">
        <v>1953</v>
      </c>
      <c r="F18230" s="151"/>
    </row>
    <row r="18231" spans="2:6" s="116" customFormat="1" ht="15.75" customHeight="1">
      <c r="B18231" s="276" t="s">
        <v>2394</v>
      </c>
      <c r="C18231" s="118" t="s">
        <v>2</v>
      </c>
      <c r="D18231" s="119" t="s">
        <v>182</v>
      </c>
      <c r="E18231" s="243" t="s">
        <v>1953</v>
      </c>
      <c r="F18231" s="151"/>
    </row>
    <row r="18232" spans="2:6" s="116" customFormat="1" ht="15.75" customHeight="1">
      <c r="B18232" s="276" t="s">
        <v>2394</v>
      </c>
      <c r="C18232" s="118" t="s">
        <v>2</v>
      </c>
      <c r="D18232" s="119" t="s">
        <v>105</v>
      </c>
      <c r="E18232" s="243" t="s">
        <v>1953</v>
      </c>
      <c r="F18232" s="151"/>
    </row>
    <row r="18233" spans="2:6" s="116" customFormat="1" ht="15.75" customHeight="1">
      <c r="B18233" s="276" t="s">
        <v>2394</v>
      </c>
      <c r="C18233" s="118" t="s">
        <v>956</v>
      </c>
      <c r="D18233" s="119" t="s">
        <v>2069</v>
      </c>
      <c r="E18233" s="243" t="s">
        <v>1953</v>
      </c>
      <c r="F18233" s="151"/>
    </row>
    <row r="18234" spans="2:6" s="116" customFormat="1" ht="15.75" customHeight="1">
      <c r="B18234" s="276" t="s">
        <v>2394</v>
      </c>
      <c r="C18234" s="118" t="s">
        <v>956</v>
      </c>
      <c r="D18234" s="119" t="s">
        <v>2069</v>
      </c>
      <c r="E18234" s="243" t="s">
        <v>1953</v>
      </c>
      <c r="F18234" s="151"/>
    </row>
    <row r="18235" spans="2:6" s="116" customFormat="1" ht="15.75" customHeight="1">
      <c r="B18235" s="276" t="s">
        <v>2394</v>
      </c>
      <c r="C18235" s="118" t="s">
        <v>956</v>
      </c>
      <c r="D18235" s="119" t="s">
        <v>2395</v>
      </c>
      <c r="E18235" s="243" t="s">
        <v>1953</v>
      </c>
      <c r="F18235" s="151"/>
    </row>
    <row r="18236" spans="2:6" s="116" customFormat="1" ht="15.75" customHeight="1">
      <c r="B18236" s="276" t="s">
        <v>2394</v>
      </c>
      <c r="C18236" s="118" t="s">
        <v>40</v>
      </c>
      <c r="D18236" s="119" t="s">
        <v>177</v>
      </c>
      <c r="E18236" s="243" t="s">
        <v>1953</v>
      </c>
      <c r="F18236" s="151"/>
    </row>
    <row r="18237" spans="2:6" s="116" customFormat="1" ht="15.75" customHeight="1">
      <c r="B18237" s="276" t="s">
        <v>2394</v>
      </c>
      <c r="C18237" s="118" t="s">
        <v>40</v>
      </c>
      <c r="D18237" s="119" t="s">
        <v>177</v>
      </c>
      <c r="E18237" s="243" t="s">
        <v>1953</v>
      </c>
      <c r="F18237" s="151"/>
    </row>
    <row r="18238" spans="2:6" s="116" customFormat="1" ht="15.75" customHeight="1">
      <c r="B18238" s="276" t="s">
        <v>2394</v>
      </c>
      <c r="C18238" s="118" t="s">
        <v>40</v>
      </c>
      <c r="D18238" s="119" t="s">
        <v>177</v>
      </c>
      <c r="E18238" s="243" t="s">
        <v>2370</v>
      </c>
      <c r="F18238" s="151"/>
    </row>
    <row r="18239" spans="2:6" s="116" customFormat="1" ht="15.75" customHeight="1">
      <c r="B18239" s="276" t="s">
        <v>2394</v>
      </c>
      <c r="C18239" s="118" t="s">
        <v>40</v>
      </c>
      <c r="D18239" s="119" t="s">
        <v>177</v>
      </c>
      <c r="E18239" s="243" t="s">
        <v>1971</v>
      </c>
      <c r="F18239" s="151"/>
    </row>
    <row r="18240" spans="2:6" s="116" customFormat="1" ht="15.75" customHeight="1">
      <c r="B18240" s="276" t="s">
        <v>2394</v>
      </c>
      <c r="C18240" s="118" t="s">
        <v>40</v>
      </c>
      <c r="D18240" s="119" t="s">
        <v>180</v>
      </c>
      <c r="E18240" s="243" t="s">
        <v>1971</v>
      </c>
      <c r="F18240" s="151"/>
    </row>
    <row r="18241" spans="2:6" s="116" customFormat="1" ht="15.75" customHeight="1">
      <c r="B18241" s="276" t="s">
        <v>2394</v>
      </c>
      <c r="C18241" s="118" t="s">
        <v>155</v>
      </c>
      <c r="D18241" s="119" t="s">
        <v>156</v>
      </c>
      <c r="E18241" s="243" t="s">
        <v>1971</v>
      </c>
      <c r="F18241" s="151"/>
    </row>
    <row r="18242" spans="2:6" s="116" customFormat="1" ht="15.75" customHeight="1">
      <c r="B18242" s="276" t="s">
        <v>2394</v>
      </c>
      <c r="C18242" s="118" t="s">
        <v>28</v>
      </c>
      <c r="D18242" s="119" t="s">
        <v>107</v>
      </c>
      <c r="E18242" s="243" t="s">
        <v>1971</v>
      </c>
      <c r="F18242" s="151"/>
    </row>
    <row r="18243" spans="2:6" s="116" customFormat="1" ht="15.75" customHeight="1">
      <c r="B18243" s="276" t="s">
        <v>2394</v>
      </c>
      <c r="C18243" s="118" t="s">
        <v>28</v>
      </c>
      <c r="D18243" s="119" t="s">
        <v>549</v>
      </c>
      <c r="E18243" s="243" t="s">
        <v>1971</v>
      </c>
      <c r="F18243" s="151"/>
    </row>
    <row r="18244" spans="2:6" s="116" customFormat="1" ht="15.75" customHeight="1">
      <c r="B18244" s="276" t="s">
        <v>2394</v>
      </c>
      <c r="C18244" s="118" t="s">
        <v>28</v>
      </c>
      <c r="D18244" s="119" t="s">
        <v>173</v>
      </c>
      <c r="E18244" s="243" t="s">
        <v>1971</v>
      </c>
      <c r="F18244" s="151"/>
    </row>
    <row r="18245" spans="2:6" s="116" customFormat="1" ht="15.75" customHeight="1">
      <c r="B18245" s="276" t="s">
        <v>2394</v>
      </c>
      <c r="C18245" s="118" t="s">
        <v>3</v>
      </c>
      <c r="D18245" s="119" t="s">
        <v>642</v>
      </c>
      <c r="E18245" s="243" t="s">
        <v>1971</v>
      </c>
      <c r="F18245" s="151"/>
    </row>
    <row r="18246" spans="2:6" s="116" customFormat="1" ht="15.75" customHeight="1">
      <c r="B18246" s="276" t="s">
        <v>2394</v>
      </c>
      <c r="C18246" s="118" t="s">
        <v>40</v>
      </c>
      <c r="D18246" s="119" t="s">
        <v>180</v>
      </c>
      <c r="E18246" s="243" t="s">
        <v>1971</v>
      </c>
      <c r="F18246" s="151"/>
    </row>
    <row r="18247" spans="2:6" s="116" customFormat="1" ht="15.75" customHeight="1">
      <c r="B18247" s="276" t="s">
        <v>2394</v>
      </c>
      <c r="C18247" s="118" t="s">
        <v>40</v>
      </c>
      <c r="D18247" s="119" t="s">
        <v>2396</v>
      </c>
      <c r="E18247" s="243" t="s">
        <v>1971</v>
      </c>
      <c r="F18247" s="151"/>
    </row>
    <row r="18248" spans="2:6" s="116" customFormat="1" ht="15.75" customHeight="1">
      <c r="B18248" s="276" t="s">
        <v>2394</v>
      </c>
      <c r="C18248" s="118" t="s">
        <v>184</v>
      </c>
      <c r="D18248" s="119" t="s">
        <v>2568</v>
      </c>
      <c r="E18248" s="243" t="s">
        <v>1971</v>
      </c>
      <c r="F18248" s="151"/>
    </row>
    <row r="18249" spans="2:6" s="116" customFormat="1" ht="15.75" customHeight="1">
      <c r="B18249" s="276" t="s">
        <v>2394</v>
      </c>
      <c r="C18249" s="118" t="s">
        <v>2</v>
      </c>
      <c r="D18249" s="119" t="s">
        <v>105</v>
      </c>
      <c r="E18249" s="243" t="s">
        <v>1971</v>
      </c>
      <c r="F18249" s="151"/>
    </row>
    <row r="18250" spans="2:6" s="116" customFormat="1" ht="15.75" customHeight="1">
      <c r="B18250" s="276" t="s">
        <v>2394</v>
      </c>
      <c r="C18250" s="118" t="s">
        <v>2</v>
      </c>
      <c r="D18250" s="119" t="s">
        <v>182</v>
      </c>
      <c r="E18250" s="243" t="s">
        <v>1971</v>
      </c>
      <c r="F18250" s="151"/>
    </row>
    <row r="18251" spans="2:6" s="116" customFormat="1" ht="15.75" customHeight="1">
      <c r="B18251" s="276" t="s">
        <v>2394</v>
      </c>
      <c r="C18251" s="118" t="s">
        <v>2</v>
      </c>
      <c r="D18251" s="119" t="s">
        <v>182</v>
      </c>
      <c r="E18251" s="243" t="s">
        <v>1971</v>
      </c>
      <c r="F18251" s="151"/>
    </row>
    <row r="18252" spans="2:6" s="116" customFormat="1" ht="15.75" customHeight="1">
      <c r="B18252" s="276" t="s">
        <v>2394</v>
      </c>
      <c r="C18252" s="118" t="s">
        <v>40</v>
      </c>
      <c r="D18252" s="119" t="s">
        <v>180</v>
      </c>
      <c r="E18252" s="243" t="s">
        <v>1971</v>
      </c>
      <c r="F18252" s="151"/>
    </row>
    <row r="18253" spans="2:6" s="116" customFormat="1" ht="15.75" customHeight="1">
      <c r="B18253" s="276" t="s">
        <v>2394</v>
      </c>
      <c r="C18253" s="118" t="s">
        <v>184</v>
      </c>
      <c r="D18253" s="119" t="s">
        <v>2544</v>
      </c>
      <c r="E18253" s="243" t="s">
        <v>1971</v>
      </c>
      <c r="F18253" s="151"/>
    </row>
    <row r="18254" spans="2:6" s="116" customFormat="1" ht="15.75" customHeight="1">
      <c r="B18254" s="276" t="s">
        <v>2394</v>
      </c>
      <c r="C18254" s="118" t="s">
        <v>28</v>
      </c>
      <c r="D18254" s="119" t="s">
        <v>549</v>
      </c>
      <c r="E18254" s="243" t="s">
        <v>1971</v>
      </c>
      <c r="F18254" s="151"/>
    </row>
    <row r="18255" spans="2:6" s="116" customFormat="1" ht="15.75" customHeight="1">
      <c r="B18255" s="276" t="s">
        <v>2394</v>
      </c>
      <c r="C18255" s="118" t="s">
        <v>184</v>
      </c>
      <c r="D18255" s="119" t="s">
        <v>2544</v>
      </c>
      <c r="E18255" s="243" t="s">
        <v>1971</v>
      </c>
      <c r="F18255" s="151"/>
    </row>
    <row r="18256" spans="2:6" s="116" customFormat="1" ht="15.75" customHeight="1">
      <c r="B18256" s="276" t="s">
        <v>2397</v>
      </c>
      <c r="C18256" s="118" t="s">
        <v>956</v>
      </c>
      <c r="D18256" s="119" t="s">
        <v>2398</v>
      </c>
      <c r="E18256" s="243" t="s">
        <v>1953</v>
      </c>
      <c r="F18256" s="151"/>
    </row>
    <row r="18257" spans="2:6" s="116" customFormat="1" ht="15.75" customHeight="1">
      <c r="B18257" s="276" t="s">
        <v>2397</v>
      </c>
      <c r="C18257" s="118" t="s">
        <v>40</v>
      </c>
      <c r="D18257" s="119" t="s">
        <v>177</v>
      </c>
      <c r="E18257" s="243" t="s">
        <v>1953</v>
      </c>
      <c r="F18257" s="151"/>
    </row>
    <row r="18258" spans="2:6" s="116" customFormat="1" ht="15.75" customHeight="1">
      <c r="B18258" s="276" t="s">
        <v>2397</v>
      </c>
      <c r="C18258" s="118" t="s">
        <v>956</v>
      </c>
      <c r="D18258" s="119" t="s">
        <v>2398</v>
      </c>
      <c r="E18258" s="243" t="s">
        <v>1953</v>
      </c>
      <c r="F18258" s="151"/>
    </row>
    <row r="18259" spans="2:6" s="116" customFormat="1" ht="15.75" customHeight="1">
      <c r="B18259" s="276" t="s">
        <v>2397</v>
      </c>
      <c r="C18259" s="118" t="s">
        <v>956</v>
      </c>
      <c r="D18259" s="119" t="s">
        <v>2398</v>
      </c>
      <c r="E18259" s="243" t="s">
        <v>1953</v>
      </c>
      <c r="F18259" s="151"/>
    </row>
    <row r="18260" spans="2:6" s="116" customFormat="1" ht="15.75" customHeight="1">
      <c r="B18260" s="276" t="s">
        <v>2397</v>
      </c>
      <c r="C18260" s="118" t="s">
        <v>956</v>
      </c>
      <c r="D18260" s="119" t="s">
        <v>2398</v>
      </c>
      <c r="E18260" s="243" t="s">
        <v>1953</v>
      </c>
      <c r="F18260" s="151"/>
    </row>
    <row r="18261" spans="2:6" s="116" customFormat="1" ht="15.75" customHeight="1">
      <c r="B18261" s="276" t="s">
        <v>2397</v>
      </c>
      <c r="C18261" s="118" t="s">
        <v>28</v>
      </c>
      <c r="D18261" s="119" t="s">
        <v>549</v>
      </c>
      <c r="E18261" s="243" t="s">
        <v>1953</v>
      </c>
      <c r="F18261" s="151"/>
    </row>
    <row r="18262" spans="2:6" s="116" customFormat="1" ht="15.75" customHeight="1">
      <c r="B18262" s="276" t="s">
        <v>2397</v>
      </c>
      <c r="C18262" s="118" t="s">
        <v>2</v>
      </c>
      <c r="D18262" s="119" t="s">
        <v>182</v>
      </c>
      <c r="E18262" s="243" t="s">
        <v>1953</v>
      </c>
      <c r="F18262" s="151"/>
    </row>
    <row r="18263" spans="2:6" s="116" customFormat="1" ht="15.75" customHeight="1">
      <c r="B18263" s="276" t="s">
        <v>2397</v>
      </c>
      <c r="C18263" s="118" t="s">
        <v>2</v>
      </c>
      <c r="D18263" s="119" t="s">
        <v>182</v>
      </c>
      <c r="E18263" s="243" t="s">
        <v>1953</v>
      </c>
      <c r="F18263" s="151"/>
    </row>
    <row r="18264" spans="2:6" s="116" customFormat="1" ht="15.75" customHeight="1">
      <c r="B18264" s="276" t="s">
        <v>2397</v>
      </c>
      <c r="C18264" s="118" t="s">
        <v>2</v>
      </c>
      <c r="D18264" s="119" t="s">
        <v>105</v>
      </c>
      <c r="E18264" s="243" t="s">
        <v>1953</v>
      </c>
      <c r="F18264" s="151"/>
    </row>
    <row r="18265" spans="2:6" s="116" customFormat="1" ht="15.75" customHeight="1">
      <c r="B18265" s="276" t="s">
        <v>2397</v>
      </c>
      <c r="C18265" s="118" t="s">
        <v>40</v>
      </c>
      <c r="D18265" s="119" t="s">
        <v>1236</v>
      </c>
      <c r="E18265" s="243" t="s">
        <v>1953</v>
      </c>
      <c r="F18265" s="151"/>
    </row>
    <row r="18266" spans="2:6" s="116" customFormat="1" ht="15.75" customHeight="1">
      <c r="B18266" s="276" t="s">
        <v>2397</v>
      </c>
      <c r="C18266" s="118" t="s">
        <v>2</v>
      </c>
      <c r="D18266" s="119" t="s">
        <v>182</v>
      </c>
      <c r="E18266" s="243" t="s">
        <v>1953</v>
      </c>
      <c r="F18266" s="151"/>
    </row>
    <row r="18267" spans="2:6" s="116" customFormat="1" ht="15.75" customHeight="1">
      <c r="B18267" s="276" t="s">
        <v>2397</v>
      </c>
      <c r="C18267" s="118" t="s">
        <v>184</v>
      </c>
      <c r="D18267" s="119" t="s">
        <v>184</v>
      </c>
      <c r="E18267" s="243" t="s">
        <v>1953</v>
      </c>
      <c r="F18267" s="151"/>
    </row>
    <row r="18268" spans="2:6" s="116" customFormat="1" ht="15.75" customHeight="1">
      <c r="B18268" s="276" t="s">
        <v>2397</v>
      </c>
      <c r="C18268" s="118" t="s">
        <v>155</v>
      </c>
      <c r="D18268" s="119" t="s">
        <v>156</v>
      </c>
      <c r="E18268" s="243" t="s">
        <v>1953</v>
      </c>
      <c r="F18268" s="151"/>
    </row>
    <row r="18269" spans="2:6" s="116" customFormat="1" ht="15.75" customHeight="1">
      <c r="B18269" s="276" t="s">
        <v>2397</v>
      </c>
      <c r="C18269" s="118" t="s">
        <v>2</v>
      </c>
      <c r="D18269" s="119" t="s">
        <v>182</v>
      </c>
      <c r="E18269" s="243" t="s">
        <v>1953</v>
      </c>
      <c r="F18269" s="151"/>
    </row>
    <row r="18270" spans="2:6" s="116" customFormat="1" ht="15.75" customHeight="1">
      <c r="B18270" s="276" t="s">
        <v>2397</v>
      </c>
      <c r="C18270" s="118" t="s">
        <v>2</v>
      </c>
      <c r="D18270" s="119" t="s">
        <v>182</v>
      </c>
      <c r="E18270" s="243" t="s">
        <v>1953</v>
      </c>
      <c r="F18270" s="151"/>
    </row>
    <row r="18271" spans="2:6" s="116" customFormat="1" ht="15.75" customHeight="1">
      <c r="B18271" s="276" t="s">
        <v>2397</v>
      </c>
      <c r="C18271" s="118" t="s">
        <v>2</v>
      </c>
      <c r="D18271" s="119" t="s">
        <v>105</v>
      </c>
      <c r="E18271" s="243" t="s">
        <v>1953</v>
      </c>
      <c r="F18271" s="151"/>
    </row>
    <row r="18272" spans="2:6" s="116" customFormat="1" ht="15.75" customHeight="1">
      <c r="B18272" s="276" t="s">
        <v>2397</v>
      </c>
      <c r="C18272" s="118" t="s">
        <v>1306</v>
      </c>
      <c r="D18272" s="119" t="s">
        <v>2399</v>
      </c>
      <c r="E18272" s="243" t="s">
        <v>2370</v>
      </c>
      <c r="F18272" s="151"/>
    </row>
    <row r="18273" spans="2:6" s="116" customFormat="1" ht="15.75" customHeight="1">
      <c r="B18273" s="276" t="s">
        <v>2397</v>
      </c>
      <c r="C18273" s="118" t="s">
        <v>40</v>
      </c>
      <c r="D18273" s="119" t="s">
        <v>177</v>
      </c>
      <c r="E18273" s="243" t="s">
        <v>2370</v>
      </c>
      <c r="F18273" s="151"/>
    </row>
    <row r="18274" spans="2:6" s="116" customFormat="1" ht="15.75" customHeight="1">
      <c r="B18274" s="276" t="s">
        <v>2397</v>
      </c>
      <c r="C18274" s="118" t="s">
        <v>184</v>
      </c>
      <c r="D18274" s="119" t="s">
        <v>2544</v>
      </c>
      <c r="E18274" s="243" t="s">
        <v>2370</v>
      </c>
      <c r="F18274" s="151"/>
    </row>
    <row r="18275" spans="2:6" s="116" customFormat="1" ht="15.75" customHeight="1">
      <c r="B18275" s="276" t="s">
        <v>2397</v>
      </c>
      <c r="C18275" s="118" t="s">
        <v>184</v>
      </c>
      <c r="D18275" s="119" t="s">
        <v>2546</v>
      </c>
      <c r="E18275" s="243" t="s">
        <v>2370</v>
      </c>
      <c r="F18275" s="151"/>
    </row>
    <row r="18276" spans="2:6" s="116" customFormat="1" ht="15.75" customHeight="1">
      <c r="B18276" s="276" t="s">
        <v>2397</v>
      </c>
      <c r="C18276" s="118" t="s">
        <v>1306</v>
      </c>
      <c r="D18276" s="119" t="s">
        <v>1390</v>
      </c>
      <c r="E18276" s="243" t="s">
        <v>2370</v>
      </c>
      <c r="F18276" s="151"/>
    </row>
    <row r="18277" spans="2:6" s="116" customFormat="1" ht="15.75" customHeight="1">
      <c r="B18277" s="276" t="s">
        <v>2397</v>
      </c>
      <c r="C18277" s="118" t="s">
        <v>1306</v>
      </c>
      <c r="D18277" s="119" t="s">
        <v>1390</v>
      </c>
      <c r="E18277" s="243" t="s">
        <v>2370</v>
      </c>
      <c r="F18277" s="151"/>
    </row>
    <row r="18278" spans="2:6" s="116" customFormat="1" ht="15.75" customHeight="1">
      <c r="B18278" s="276" t="s">
        <v>2397</v>
      </c>
      <c r="C18278" s="118" t="s">
        <v>2585</v>
      </c>
      <c r="D18278" s="119" t="s">
        <v>1115</v>
      </c>
      <c r="E18278" s="243" t="s">
        <v>2370</v>
      </c>
      <c r="F18278" s="151"/>
    </row>
    <row r="18279" spans="2:6" s="116" customFormat="1" ht="15.75" customHeight="1">
      <c r="B18279" s="276" t="s">
        <v>2397</v>
      </c>
      <c r="C18279" s="118" t="s">
        <v>2</v>
      </c>
      <c r="D18279" s="119" t="s">
        <v>182</v>
      </c>
      <c r="E18279" s="243" t="s">
        <v>2370</v>
      </c>
      <c r="F18279" s="151"/>
    </row>
    <row r="18280" spans="2:6" s="116" customFormat="1" ht="15.75" customHeight="1">
      <c r="B18280" s="276" t="s">
        <v>2397</v>
      </c>
      <c r="C18280" s="118" t="s">
        <v>2</v>
      </c>
      <c r="D18280" s="119" t="s">
        <v>105</v>
      </c>
      <c r="E18280" s="243" t="s">
        <v>2370</v>
      </c>
      <c r="F18280" s="151"/>
    </row>
    <row r="18281" spans="2:6" s="116" customFormat="1" ht="15.75" customHeight="1">
      <c r="B18281" s="276" t="s">
        <v>2397</v>
      </c>
      <c r="C18281" s="118" t="s">
        <v>40</v>
      </c>
      <c r="D18281" s="119" t="s">
        <v>177</v>
      </c>
      <c r="E18281" s="243" t="s">
        <v>2370</v>
      </c>
      <c r="F18281" s="151"/>
    </row>
    <row r="18282" spans="2:6" s="116" customFormat="1" ht="15.75" customHeight="1">
      <c r="B18282" s="276" t="s">
        <v>2397</v>
      </c>
      <c r="C18282" s="118" t="s">
        <v>28</v>
      </c>
      <c r="D18282" s="119" t="s">
        <v>126</v>
      </c>
      <c r="E18282" s="243" t="s">
        <v>1971</v>
      </c>
      <c r="F18282" s="151"/>
    </row>
    <row r="18283" spans="2:6" s="116" customFormat="1" ht="15.75" customHeight="1">
      <c r="B18283" s="276" t="s">
        <v>2397</v>
      </c>
      <c r="C18283" s="118" t="s">
        <v>40</v>
      </c>
      <c r="D18283" s="119" t="s">
        <v>180</v>
      </c>
      <c r="E18283" s="243" t="s">
        <v>1971</v>
      </c>
      <c r="F18283" s="151"/>
    </row>
    <row r="18284" spans="2:6" s="116" customFormat="1" ht="15.75" customHeight="1">
      <c r="B18284" s="276" t="s">
        <v>2397</v>
      </c>
      <c r="C18284" s="118" t="s">
        <v>40</v>
      </c>
      <c r="D18284" s="119" t="s">
        <v>177</v>
      </c>
      <c r="E18284" s="243" t="s">
        <v>1971</v>
      </c>
      <c r="F18284" s="151"/>
    </row>
    <row r="18285" spans="2:6" s="116" customFormat="1" ht="15.75" customHeight="1">
      <c r="B18285" s="276" t="s">
        <v>2397</v>
      </c>
      <c r="C18285" s="118" t="s">
        <v>184</v>
      </c>
      <c r="D18285" s="119" t="s">
        <v>2546</v>
      </c>
      <c r="E18285" s="243" t="s">
        <v>1971</v>
      </c>
      <c r="F18285" s="151"/>
    </row>
    <row r="18286" spans="2:6" s="116" customFormat="1" ht="15.75" customHeight="1">
      <c r="B18286" s="276" t="s">
        <v>2397</v>
      </c>
      <c r="C18286" s="118" t="s">
        <v>40</v>
      </c>
      <c r="D18286" s="119" t="s">
        <v>180</v>
      </c>
      <c r="E18286" s="243" t="s">
        <v>1971</v>
      </c>
      <c r="F18286" s="151"/>
    </row>
    <row r="18287" spans="2:6" s="116" customFormat="1" ht="15.75" customHeight="1">
      <c r="B18287" s="276" t="s">
        <v>2397</v>
      </c>
      <c r="C18287" s="118" t="s">
        <v>28</v>
      </c>
      <c r="D18287" s="119" t="s">
        <v>173</v>
      </c>
      <c r="E18287" s="243" t="s">
        <v>1971</v>
      </c>
      <c r="F18287" s="151"/>
    </row>
    <row r="18288" spans="2:6" s="116" customFormat="1" ht="15.75" customHeight="1">
      <c r="B18288" s="276" t="s">
        <v>2397</v>
      </c>
      <c r="C18288" s="118" t="s">
        <v>392</v>
      </c>
      <c r="D18288" s="119" t="s">
        <v>1115</v>
      </c>
      <c r="E18288" s="243" t="s">
        <v>1971</v>
      </c>
      <c r="F18288" s="151"/>
    </row>
    <row r="18289" spans="2:6" s="116" customFormat="1" ht="15.75" customHeight="1">
      <c r="B18289" s="276" t="s">
        <v>2397</v>
      </c>
      <c r="C18289" s="118" t="s">
        <v>956</v>
      </c>
      <c r="D18289" s="119" t="s">
        <v>2401</v>
      </c>
      <c r="E18289" s="243" t="s">
        <v>1971</v>
      </c>
      <c r="F18289" s="151"/>
    </row>
    <row r="18290" spans="2:6" s="116" customFormat="1" ht="15.75" customHeight="1">
      <c r="B18290" s="276" t="s">
        <v>2397</v>
      </c>
      <c r="C18290" s="118" t="s">
        <v>956</v>
      </c>
      <c r="D18290" s="119" t="s">
        <v>2401</v>
      </c>
      <c r="E18290" s="243" t="s">
        <v>1971</v>
      </c>
      <c r="F18290" s="151"/>
    </row>
    <row r="18291" spans="2:6" s="116" customFormat="1" ht="15.75" customHeight="1">
      <c r="B18291" s="276" t="s">
        <v>2397</v>
      </c>
      <c r="C18291" s="118" t="s">
        <v>155</v>
      </c>
      <c r="D18291" s="119" t="s">
        <v>156</v>
      </c>
      <c r="E18291" s="243" t="s">
        <v>1971</v>
      </c>
      <c r="F18291" s="151"/>
    </row>
    <row r="18292" spans="2:6" s="116" customFormat="1" ht="15.75" customHeight="1">
      <c r="B18292" s="276" t="s">
        <v>2397</v>
      </c>
      <c r="C18292" s="118" t="s">
        <v>28</v>
      </c>
      <c r="D18292" s="119" t="s">
        <v>549</v>
      </c>
      <c r="E18292" s="243" t="s">
        <v>1971</v>
      </c>
      <c r="F18292" s="151"/>
    </row>
    <row r="18293" spans="2:6" s="116" customFormat="1" ht="15.75" customHeight="1">
      <c r="B18293" s="276" t="s">
        <v>2397</v>
      </c>
      <c r="C18293" s="118" t="s">
        <v>40</v>
      </c>
      <c r="D18293" s="119" t="s">
        <v>945</v>
      </c>
      <c r="E18293" s="243" t="s">
        <v>1971</v>
      </c>
      <c r="F18293" s="151"/>
    </row>
    <row r="18294" spans="2:6" s="116" customFormat="1" ht="15.75" customHeight="1">
      <c r="B18294" s="276" t="s">
        <v>2397</v>
      </c>
      <c r="C18294" s="118" t="s">
        <v>3</v>
      </c>
      <c r="D18294" s="119" t="s">
        <v>642</v>
      </c>
      <c r="E18294" s="243" t="s">
        <v>1971</v>
      </c>
      <c r="F18294" s="151"/>
    </row>
    <row r="18295" spans="2:6" s="116" customFormat="1" ht="15.75" customHeight="1">
      <c r="B18295" s="276" t="s">
        <v>2397</v>
      </c>
      <c r="C18295" s="118" t="s">
        <v>28</v>
      </c>
      <c r="D18295" s="119" t="s">
        <v>1182</v>
      </c>
      <c r="E18295" s="243" t="s">
        <v>1971</v>
      </c>
      <c r="F18295" s="151"/>
    </row>
    <row r="18296" spans="2:6" s="116" customFormat="1" ht="15.75" customHeight="1">
      <c r="B18296" s="276" t="s">
        <v>2397</v>
      </c>
      <c r="C18296" s="118" t="s">
        <v>2</v>
      </c>
      <c r="D18296" s="119" t="s">
        <v>105</v>
      </c>
      <c r="E18296" s="243" t="s">
        <v>1971</v>
      </c>
      <c r="F18296" s="151"/>
    </row>
    <row r="18297" spans="2:6" s="116" customFormat="1" ht="15.75" customHeight="1">
      <c r="B18297" s="276" t="s">
        <v>2397</v>
      </c>
      <c r="C18297" s="107" t="s">
        <v>40</v>
      </c>
      <c r="D18297" s="119" t="s">
        <v>177</v>
      </c>
      <c r="E18297" s="243" t="s">
        <v>1971</v>
      </c>
      <c r="F18297" s="151"/>
    </row>
    <row r="18298" spans="2:6" s="116" customFormat="1" ht="15.75" customHeight="1">
      <c r="B18298" s="276" t="s">
        <v>2402</v>
      </c>
      <c r="C18298" s="118" t="s">
        <v>40</v>
      </c>
      <c r="D18298" s="119" t="s">
        <v>177</v>
      </c>
      <c r="E18298" s="243" t="s">
        <v>2370</v>
      </c>
      <c r="F18298" s="151"/>
    </row>
    <row r="18299" spans="2:6" s="116" customFormat="1" ht="15.75" customHeight="1">
      <c r="B18299" s="276" t="s">
        <v>2402</v>
      </c>
      <c r="C18299" s="118" t="s">
        <v>2028</v>
      </c>
      <c r="D18299" s="119" t="s">
        <v>2544</v>
      </c>
      <c r="E18299" s="243" t="s">
        <v>2370</v>
      </c>
      <c r="F18299" s="151"/>
    </row>
    <row r="18300" spans="2:6" s="116" customFormat="1" ht="15.75" customHeight="1">
      <c r="B18300" s="276" t="s">
        <v>2402</v>
      </c>
      <c r="C18300" s="118" t="s">
        <v>2</v>
      </c>
      <c r="D18300" s="119" t="s">
        <v>182</v>
      </c>
      <c r="E18300" s="243" t="s">
        <v>2370</v>
      </c>
      <c r="F18300" s="151"/>
    </row>
    <row r="18301" spans="2:6" s="116" customFormat="1" ht="15.75" customHeight="1">
      <c r="B18301" s="276" t="s">
        <v>2402</v>
      </c>
      <c r="C18301" s="118" t="s">
        <v>2</v>
      </c>
      <c r="D18301" s="119" t="s">
        <v>182</v>
      </c>
      <c r="E18301" s="243" t="s">
        <v>2370</v>
      </c>
      <c r="F18301" s="151"/>
    </row>
    <row r="18302" spans="2:6" s="116" customFormat="1" ht="15.75" customHeight="1">
      <c r="B18302" s="276" t="s">
        <v>2402</v>
      </c>
      <c r="C18302" s="118" t="s">
        <v>40</v>
      </c>
      <c r="D18302" s="119" t="s">
        <v>945</v>
      </c>
      <c r="E18302" s="243" t="s">
        <v>2370</v>
      </c>
      <c r="F18302" s="151"/>
    </row>
    <row r="18303" spans="2:6" s="116" customFormat="1" ht="15.75" customHeight="1">
      <c r="B18303" s="276" t="s">
        <v>2402</v>
      </c>
      <c r="C18303" s="118" t="s">
        <v>40</v>
      </c>
      <c r="D18303" s="119" t="s">
        <v>177</v>
      </c>
      <c r="E18303" s="243" t="s">
        <v>2370</v>
      </c>
      <c r="F18303" s="151"/>
    </row>
    <row r="18304" spans="2:6" s="116" customFormat="1" ht="15.75" customHeight="1">
      <c r="B18304" s="276" t="s">
        <v>2402</v>
      </c>
      <c r="C18304" s="118" t="s">
        <v>2585</v>
      </c>
      <c r="D18304" s="119" t="s">
        <v>1115</v>
      </c>
      <c r="E18304" s="243" t="s">
        <v>2370</v>
      </c>
      <c r="F18304" s="151"/>
    </row>
    <row r="18305" spans="2:6" s="116" customFormat="1" ht="15.75" customHeight="1">
      <c r="B18305" s="276" t="s">
        <v>2402</v>
      </c>
      <c r="C18305" s="118" t="s">
        <v>40</v>
      </c>
      <c r="D18305" s="119" t="s">
        <v>180</v>
      </c>
      <c r="E18305" s="243" t="s">
        <v>1953</v>
      </c>
      <c r="F18305" s="151"/>
    </row>
    <row r="18306" spans="2:6" s="116" customFormat="1" ht="15.75" customHeight="1">
      <c r="B18306" s="276" t="s">
        <v>2402</v>
      </c>
      <c r="C18306" s="118" t="s">
        <v>155</v>
      </c>
      <c r="D18306" s="119" t="s">
        <v>156</v>
      </c>
      <c r="E18306" s="243" t="s">
        <v>1953</v>
      </c>
      <c r="F18306" s="151"/>
    </row>
    <row r="18307" spans="2:6" s="116" customFormat="1" ht="15.75" customHeight="1">
      <c r="B18307" s="276" t="s">
        <v>2402</v>
      </c>
      <c r="C18307" s="118" t="s">
        <v>40</v>
      </c>
      <c r="D18307" s="119" t="s">
        <v>180</v>
      </c>
      <c r="E18307" s="243" t="s">
        <v>1953</v>
      </c>
      <c r="F18307" s="151"/>
    </row>
    <row r="18308" spans="2:6" s="116" customFormat="1" ht="15.75" customHeight="1">
      <c r="B18308" s="276" t="s">
        <v>2402</v>
      </c>
      <c r="C18308" s="118" t="s">
        <v>2</v>
      </c>
      <c r="D18308" s="119" t="s">
        <v>105</v>
      </c>
      <c r="E18308" s="243" t="s">
        <v>1953</v>
      </c>
      <c r="F18308" s="151"/>
    </row>
    <row r="18309" spans="2:6" s="116" customFormat="1" ht="15.75" customHeight="1">
      <c r="B18309" s="276" t="s">
        <v>2402</v>
      </c>
      <c r="C18309" s="118" t="s">
        <v>2</v>
      </c>
      <c r="D18309" s="119" t="s">
        <v>182</v>
      </c>
      <c r="E18309" s="243" t="s">
        <v>1953</v>
      </c>
      <c r="F18309" s="151"/>
    </row>
    <row r="18310" spans="2:6" s="116" customFormat="1" ht="15.75" customHeight="1">
      <c r="B18310" s="276" t="s">
        <v>2402</v>
      </c>
      <c r="C18310" s="118" t="s">
        <v>956</v>
      </c>
      <c r="D18310" s="119" t="s">
        <v>2069</v>
      </c>
      <c r="E18310" s="243" t="s">
        <v>1953</v>
      </c>
      <c r="F18310" s="151"/>
    </row>
    <row r="18311" spans="2:6" s="116" customFormat="1" ht="15.75" customHeight="1">
      <c r="B18311" s="276" t="s">
        <v>2402</v>
      </c>
      <c r="C18311" s="118" t="s">
        <v>956</v>
      </c>
      <c r="D18311" s="119" t="s">
        <v>2069</v>
      </c>
      <c r="E18311" s="243" t="s">
        <v>1953</v>
      </c>
      <c r="F18311" s="151"/>
    </row>
    <row r="18312" spans="2:6" s="116" customFormat="1" ht="15.75" customHeight="1">
      <c r="B18312" s="276" t="s">
        <v>2402</v>
      </c>
      <c r="C18312" s="118" t="s">
        <v>2</v>
      </c>
      <c r="D18312" s="119" t="s">
        <v>105</v>
      </c>
      <c r="E18312" s="243" t="s">
        <v>1953</v>
      </c>
      <c r="F18312" s="151"/>
    </row>
    <row r="18313" spans="2:6" s="116" customFormat="1" ht="15.75" customHeight="1">
      <c r="B18313" s="276" t="s">
        <v>2402</v>
      </c>
      <c r="C18313" s="118" t="s">
        <v>184</v>
      </c>
      <c r="D18313" s="119" t="s">
        <v>184</v>
      </c>
      <c r="E18313" s="243" t="s">
        <v>1953</v>
      </c>
      <c r="F18313" s="151"/>
    </row>
    <row r="18314" spans="2:6" s="116" customFormat="1" ht="15.75" customHeight="1">
      <c r="B18314" s="276" t="s">
        <v>2402</v>
      </c>
      <c r="C18314" s="118" t="s">
        <v>28</v>
      </c>
      <c r="D18314" s="119" t="s">
        <v>107</v>
      </c>
      <c r="E18314" s="243" t="s">
        <v>1953</v>
      </c>
      <c r="F18314" s="151"/>
    </row>
    <row r="18315" spans="2:6" s="116" customFormat="1" ht="15.75" customHeight="1">
      <c r="B18315" s="276" t="s">
        <v>2402</v>
      </c>
      <c r="C18315" s="118" t="s">
        <v>28</v>
      </c>
      <c r="D18315" s="119" t="s">
        <v>107</v>
      </c>
      <c r="E18315" s="243" t="s">
        <v>1953</v>
      </c>
      <c r="F18315" s="151"/>
    </row>
    <row r="18316" spans="2:6" s="116" customFormat="1" ht="15.75" customHeight="1">
      <c r="B18316" s="276" t="s">
        <v>2402</v>
      </c>
      <c r="C18316" s="118" t="s">
        <v>28</v>
      </c>
      <c r="D18316" s="119" t="s">
        <v>850</v>
      </c>
      <c r="E18316" s="243" t="s">
        <v>1953</v>
      </c>
      <c r="F18316" s="151"/>
    </row>
    <row r="18317" spans="2:6" s="116" customFormat="1" ht="15.75" customHeight="1">
      <c r="B18317" s="276" t="s">
        <v>2402</v>
      </c>
      <c r="C18317" s="118" t="s">
        <v>2</v>
      </c>
      <c r="D18317" s="119" t="s">
        <v>182</v>
      </c>
      <c r="E18317" s="243" t="s">
        <v>1953</v>
      </c>
      <c r="F18317" s="151"/>
    </row>
    <row r="18318" spans="2:6" s="116" customFormat="1" ht="15.75" customHeight="1">
      <c r="B18318" s="276" t="s">
        <v>2402</v>
      </c>
      <c r="C18318" s="118" t="s">
        <v>2</v>
      </c>
      <c r="D18318" s="119" t="s">
        <v>182</v>
      </c>
      <c r="E18318" s="243" t="s">
        <v>1953</v>
      </c>
      <c r="F18318" s="151"/>
    </row>
    <row r="18319" spans="2:6" s="116" customFormat="1" ht="15.75" customHeight="1">
      <c r="B18319" s="276" t="s">
        <v>2402</v>
      </c>
      <c r="C18319" s="118" t="s">
        <v>2</v>
      </c>
      <c r="D18319" s="119" t="s">
        <v>182</v>
      </c>
      <c r="E18319" s="243" t="s">
        <v>1953</v>
      </c>
      <c r="F18319" s="151"/>
    </row>
    <row r="18320" spans="2:6" s="116" customFormat="1" ht="15.75" customHeight="1">
      <c r="B18320" s="276" t="s">
        <v>2402</v>
      </c>
      <c r="C18320" s="118" t="s">
        <v>28</v>
      </c>
      <c r="D18320" s="119" t="s">
        <v>850</v>
      </c>
      <c r="E18320" s="243" t="s">
        <v>1971</v>
      </c>
      <c r="F18320" s="151"/>
    </row>
    <row r="18321" spans="2:6" s="116" customFormat="1" ht="15.75" customHeight="1">
      <c r="B18321" s="276" t="s">
        <v>2402</v>
      </c>
      <c r="C18321" s="118" t="s">
        <v>2</v>
      </c>
      <c r="D18321" s="119" t="s">
        <v>2346</v>
      </c>
      <c r="E18321" s="243" t="s">
        <v>1971</v>
      </c>
      <c r="F18321" s="151"/>
    </row>
    <row r="18322" spans="2:6" s="116" customFormat="1" ht="15.75" customHeight="1">
      <c r="B18322" s="276" t="s">
        <v>2402</v>
      </c>
      <c r="C18322" s="118" t="s">
        <v>2</v>
      </c>
      <c r="D18322" s="119" t="s">
        <v>182</v>
      </c>
      <c r="E18322" s="243" t="s">
        <v>1971</v>
      </c>
      <c r="F18322" s="151"/>
    </row>
    <row r="18323" spans="2:6" s="116" customFormat="1" ht="15.75" customHeight="1">
      <c r="B18323" s="276" t="s">
        <v>2402</v>
      </c>
      <c r="C18323" s="118" t="s">
        <v>40</v>
      </c>
      <c r="D18323" s="119" t="s">
        <v>945</v>
      </c>
      <c r="E18323" s="243" t="s">
        <v>1971</v>
      </c>
      <c r="F18323" s="151"/>
    </row>
    <row r="18324" spans="2:6" s="116" customFormat="1" ht="15.75" customHeight="1">
      <c r="B18324" s="276" t="s">
        <v>2402</v>
      </c>
      <c r="C18324" s="118" t="s">
        <v>40</v>
      </c>
      <c r="D18324" s="119" t="s">
        <v>177</v>
      </c>
      <c r="E18324" s="243" t="s">
        <v>1971</v>
      </c>
      <c r="F18324" s="151"/>
    </row>
    <row r="18325" spans="2:6" s="116" customFormat="1" ht="15.75" customHeight="1">
      <c r="B18325" s="276" t="s">
        <v>2402</v>
      </c>
      <c r="C18325" s="118" t="s">
        <v>28</v>
      </c>
      <c r="D18325" s="119" t="s">
        <v>107</v>
      </c>
      <c r="E18325" s="243" t="s">
        <v>1971</v>
      </c>
      <c r="F18325" s="151"/>
    </row>
    <row r="18326" spans="2:6" s="116" customFormat="1" ht="15.75" customHeight="1">
      <c r="B18326" s="276" t="s">
        <v>2402</v>
      </c>
      <c r="C18326" s="118" t="s">
        <v>28</v>
      </c>
      <c r="D18326" s="119" t="s">
        <v>173</v>
      </c>
      <c r="E18326" s="243" t="s">
        <v>1971</v>
      </c>
      <c r="F18326" s="151"/>
    </row>
    <row r="18327" spans="2:6" s="116" customFormat="1" ht="15.75" customHeight="1">
      <c r="B18327" s="276" t="s">
        <v>2402</v>
      </c>
      <c r="C18327" s="118" t="s">
        <v>184</v>
      </c>
      <c r="D18327" s="119" t="s">
        <v>2544</v>
      </c>
      <c r="E18327" s="243" t="s">
        <v>1971</v>
      </c>
      <c r="F18327" s="151"/>
    </row>
    <row r="18328" spans="2:6" s="116" customFormat="1" ht="15.75" customHeight="1">
      <c r="B18328" s="276" t="s">
        <v>2402</v>
      </c>
      <c r="C18328" s="118" t="s">
        <v>956</v>
      </c>
      <c r="D18328" s="119" t="s">
        <v>1390</v>
      </c>
      <c r="E18328" s="243" t="s">
        <v>1971</v>
      </c>
      <c r="F18328" s="151"/>
    </row>
    <row r="18329" spans="2:6" s="116" customFormat="1" ht="15.75" customHeight="1">
      <c r="B18329" s="276" t="s">
        <v>2402</v>
      </c>
      <c r="C18329" s="118" t="s">
        <v>2026</v>
      </c>
      <c r="D18329" s="119" t="s">
        <v>2067</v>
      </c>
      <c r="E18329" s="243" t="s">
        <v>1971</v>
      </c>
      <c r="F18329" s="151"/>
    </row>
    <row r="18330" spans="2:6" s="116" customFormat="1" ht="15.75" customHeight="1">
      <c r="B18330" s="276" t="s">
        <v>2402</v>
      </c>
      <c r="C18330" s="118" t="s">
        <v>28</v>
      </c>
      <c r="D18330" s="119" t="s">
        <v>173</v>
      </c>
      <c r="E18330" s="243" t="s">
        <v>1971</v>
      </c>
      <c r="F18330" s="151"/>
    </row>
    <row r="18331" spans="2:6" s="116" customFormat="1" ht="15.75" customHeight="1">
      <c r="B18331" s="276" t="s">
        <v>2402</v>
      </c>
      <c r="C18331" s="118" t="s">
        <v>28</v>
      </c>
      <c r="D18331" s="119" t="s">
        <v>850</v>
      </c>
      <c r="E18331" s="243" t="s">
        <v>1971</v>
      </c>
      <c r="F18331" s="151"/>
    </row>
    <row r="18332" spans="2:6" s="116" customFormat="1" ht="15.75" customHeight="1">
      <c r="B18332" s="276" t="s">
        <v>2402</v>
      </c>
      <c r="C18332" s="118" t="s">
        <v>40</v>
      </c>
      <c r="D18332" s="119" t="s">
        <v>945</v>
      </c>
      <c r="E18332" s="243" t="s">
        <v>1971</v>
      </c>
      <c r="F18332" s="151"/>
    </row>
    <row r="18333" spans="2:6" s="116" customFormat="1" ht="15.75" customHeight="1">
      <c r="B18333" s="276" t="s">
        <v>2402</v>
      </c>
      <c r="C18333" s="118" t="s">
        <v>28</v>
      </c>
      <c r="D18333" s="119" t="s">
        <v>107</v>
      </c>
      <c r="E18333" s="243" t="s">
        <v>1971</v>
      </c>
      <c r="F18333" s="151"/>
    </row>
    <row r="18334" spans="2:6" s="116" customFormat="1" ht="15.75" customHeight="1">
      <c r="B18334" s="276" t="s">
        <v>2402</v>
      </c>
      <c r="C18334" s="118" t="s">
        <v>40</v>
      </c>
      <c r="D18334" s="119" t="s">
        <v>177</v>
      </c>
      <c r="E18334" s="243" t="s">
        <v>1971</v>
      </c>
      <c r="F18334" s="151"/>
    </row>
    <row r="18335" spans="2:6" s="116" customFormat="1" ht="15.75" customHeight="1">
      <c r="B18335" s="121" t="s">
        <v>2403</v>
      </c>
      <c r="C18335" s="118" t="s">
        <v>322</v>
      </c>
      <c r="D18335" s="119" t="s">
        <v>1796</v>
      </c>
      <c r="E18335" s="243" t="s">
        <v>1953</v>
      </c>
      <c r="F18335" s="151"/>
    </row>
    <row r="18336" spans="2:6" s="116" customFormat="1" ht="15.75" customHeight="1">
      <c r="B18336" s="121" t="s">
        <v>2403</v>
      </c>
      <c r="C18336" s="118" t="s">
        <v>40</v>
      </c>
      <c r="D18336" s="119" t="s">
        <v>177</v>
      </c>
      <c r="E18336" s="243" t="s">
        <v>1953</v>
      </c>
      <c r="F18336" s="151"/>
    </row>
    <row r="18337" spans="2:6" s="116" customFormat="1" ht="15.75" customHeight="1">
      <c r="B18337" s="121" t="s">
        <v>2403</v>
      </c>
      <c r="C18337" s="118" t="s">
        <v>28</v>
      </c>
      <c r="D18337" s="119" t="s">
        <v>126</v>
      </c>
      <c r="E18337" s="243" t="s">
        <v>1953</v>
      </c>
      <c r="F18337" s="151"/>
    </row>
    <row r="18338" spans="2:6" s="116" customFormat="1" ht="15.75" customHeight="1">
      <c r="B18338" s="121" t="s">
        <v>2403</v>
      </c>
      <c r="C18338" s="118" t="s">
        <v>40</v>
      </c>
      <c r="D18338" s="119" t="s">
        <v>43</v>
      </c>
      <c r="E18338" s="243" t="s">
        <v>1953</v>
      </c>
      <c r="F18338" s="151"/>
    </row>
    <row r="18339" spans="2:6" s="116" customFormat="1" ht="15.75" customHeight="1">
      <c r="B18339" s="121" t="s">
        <v>2403</v>
      </c>
      <c r="C18339" s="118" t="s">
        <v>40</v>
      </c>
      <c r="D18339" s="119" t="s">
        <v>177</v>
      </c>
      <c r="E18339" s="243" t="s">
        <v>1953</v>
      </c>
      <c r="F18339" s="151"/>
    </row>
    <row r="18340" spans="2:6" s="116" customFormat="1" ht="15.75" customHeight="1">
      <c r="B18340" s="121" t="s">
        <v>2403</v>
      </c>
      <c r="C18340" s="118" t="s">
        <v>40</v>
      </c>
      <c r="D18340" s="119" t="s">
        <v>177</v>
      </c>
      <c r="E18340" s="243" t="s">
        <v>1953</v>
      </c>
      <c r="F18340" s="151"/>
    </row>
    <row r="18341" spans="2:6" s="116" customFormat="1" ht="15.75" customHeight="1">
      <c r="B18341" s="121" t="s">
        <v>2403</v>
      </c>
      <c r="C18341" s="118" t="s">
        <v>40</v>
      </c>
      <c r="D18341" s="119" t="s">
        <v>177</v>
      </c>
      <c r="E18341" s="243" t="s">
        <v>1953</v>
      </c>
      <c r="F18341" s="151"/>
    </row>
    <row r="18342" spans="2:6" s="116" customFormat="1" ht="15.75" customHeight="1">
      <c r="B18342" s="121" t="s">
        <v>2403</v>
      </c>
      <c r="C18342" s="118" t="s">
        <v>28</v>
      </c>
      <c r="D18342" s="119" t="s">
        <v>107</v>
      </c>
      <c r="E18342" s="243" t="s">
        <v>1953</v>
      </c>
      <c r="F18342" s="151"/>
    </row>
    <row r="18343" spans="2:6" s="116" customFormat="1" ht="15.75" customHeight="1">
      <c r="B18343" s="121" t="s">
        <v>2403</v>
      </c>
      <c r="C18343" s="118" t="s">
        <v>322</v>
      </c>
      <c r="D18343" s="119" t="s">
        <v>1796</v>
      </c>
      <c r="E18343" s="243" t="s">
        <v>1953</v>
      </c>
      <c r="F18343" s="151"/>
    </row>
    <row r="18344" spans="2:6" s="116" customFormat="1" ht="15.75" customHeight="1">
      <c r="B18344" s="121" t="s">
        <v>2403</v>
      </c>
      <c r="C18344" s="118" t="s">
        <v>40</v>
      </c>
      <c r="D18344" s="119" t="s">
        <v>177</v>
      </c>
      <c r="E18344" s="243" t="s">
        <v>1953</v>
      </c>
      <c r="F18344" s="151"/>
    </row>
    <row r="18345" spans="2:6" s="116" customFormat="1" ht="15.75" customHeight="1">
      <c r="B18345" s="121" t="s">
        <v>2403</v>
      </c>
      <c r="C18345" s="118" t="s">
        <v>28</v>
      </c>
      <c r="D18345" s="119" t="s">
        <v>107</v>
      </c>
      <c r="E18345" s="243" t="s">
        <v>1953</v>
      </c>
      <c r="F18345" s="151"/>
    </row>
    <row r="18346" spans="2:6" s="116" customFormat="1" ht="15.75" customHeight="1">
      <c r="B18346" s="121" t="s">
        <v>2403</v>
      </c>
      <c r="C18346" s="118" t="s">
        <v>40</v>
      </c>
      <c r="D18346" s="119" t="s">
        <v>177</v>
      </c>
      <c r="E18346" s="243" t="s">
        <v>2370</v>
      </c>
      <c r="F18346" s="151"/>
    </row>
    <row r="18347" spans="2:6" s="116" customFormat="1" ht="15.75" customHeight="1">
      <c r="B18347" s="121" t="s">
        <v>2403</v>
      </c>
      <c r="C18347" s="118" t="s">
        <v>2</v>
      </c>
      <c r="D18347" s="119" t="s">
        <v>182</v>
      </c>
      <c r="E18347" s="243" t="s">
        <v>2370</v>
      </c>
      <c r="F18347" s="151"/>
    </row>
    <row r="18348" spans="2:6" s="116" customFormat="1" ht="15.75" customHeight="1">
      <c r="B18348" s="121" t="s">
        <v>2403</v>
      </c>
      <c r="C18348" s="118" t="s">
        <v>40</v>
      </c>
      <c r="D18348" s="119" t="s">
        <v>180</v>
      </c>
      <c r="E18348" s="243" t="s">
        <v>2370</v>
      </c>
      <c r="F18348" s="151"/>
    </row>
    <row r="18349" spans="2:6" s="116" customFormat="1" ht="15.75" customHeight="1">
      <c r="B18349" s="121" t="s">
        <v>2403</v>
      </c>
      <c r="C18349" s="118" t="s">
        <v>40</v>
      </c>
      <c r="D18349" s="119" t="s">
        <v>177</v>
      </c>
      <c r="E18349" s="243" t="s">
        <v>2370</v>
      </c>
      <c r="F18349" s="151"/>
    </row>
    <row r="18350" spans="2:6" s="116" customFormat="1" ht="15.75" customHeight="1">
      <c r="B18350" s="121" t="s">
        <v>2403</v>
      </c>
      <c r="C18350" s="118" t="s">
        <v>28</v>
      </c>
      <c r="D18350" s="119" t="s">
        <v>126</v>
      </c>
      <c r="E18350" s="243" t="s">
        <v>2370</v>
      </c>
      <c r="F18350" s="151"/>
    </row>
    <row r="18351" spans="2:6" s="116" customFormat="1" ht="15.75" customHeight="1">
      <c r="B18351" s="121" t="s">
        <v>2403</v>
      </c>
      <c r="C18351" s="118" t="s">
        <v>322</v>
      </c>
      <c r="D18351" s="119" t="s">
        <v>2001</v>
      </c>
      <c r="E18351" s="243" t="s">
        <v>2370</v>
      </c>
      <c r="F18351" s="151"/>
    </row>
    <row r="18352" spans="2:6" s="116" customFormat="1" ht="15.75" customHeight="1">
      <c r="B18352" s="121" t="s">
        <v>2403</v>
      </c>
      <c r="C18352" s="118" t="s">
        <v>2585</v>
      </c>
      <c r="D18352" s="119" t="s">
        <v>1115</v>
      </c>
      <c r="E18352" s="243" t="s">
        <v>2370</v>
      </c>
      <c r="F18352" s="151"/>
    </row>
    <row r="18353" spans="2:6" s="116" customFormat="1" ht="15.75" customHeight="1">
      <c r="B18353" s="121" t="s">
        <v>2403</v>
      </c>
      <c r="C18353" s="118" t="s">
        <v>3</v>
      </c>
      <c r="D18353" s="119" t="s">
        <v>642</v>
      </c>
      <c r="E18353" s="243" t="s">
        <v>1971</v>
      </c>
      <c r="F18353" s="151"/>
    </row>
    <row r="18354" spans="2:6" s="116" customFormat="1" ht="15.75" customHeight="1">
      <c r="B18354" s="121" t="s">
        <v>2403</v>
      </c>
      <c r="C18354" s="118" t="s">
        <v>28</v>
      </c>
      <c r="D18354" s="119" t="s">
        <v>173</v>
      </c>
      <c r="E18354" s="243" t="s">
        <v>1971</v>
      </c>
      <c r="F18354" s="151"/>
    </row>
    <row r="18355" spans="2:6" s="116" customFormat="1" ht="15.75" customHeight="1">
      <c r="B18355" s="121" t="s">
        <v>2403</v>
      </c>
      <c r="C18355" s="118" t="s">
        <v>28</v>
      </c>
      <c r="D18355" s="119" t="s">
        <v>850</v>
      </c>
      <c r="E18355" s="243" t="s">
        <v>1971</v>
      </c>
      <c r="F18355" s="151"/>
    </row>
    <row r="18356" spans="2:6" s="116" customFormat="1" ht="15.75" customHeight="1">
      <c r="B18356" s="121" t="s">
        <v>2403</v>
      </c>
      <c r="C18356" s="118" t="s">
        <v>28</v>
      </c>
      <c r="D18356" s="119" t="s">
        <v>126</v>
      </c>
      <c r="E18356" s="243" t="s">
        <v>1971</v>
      </c>
      <c r="F18356" s="151"/>
    </row>
    <row r="18357" spans="2:6" s="116" customFormat="1" ht="15.75" customHeight="1">
      <c r="B18357" s="121" t="s">
        <v>2403</v>
      </c>
      <c r="C18357" s="118" t="s">
        <v>28</v>
      </c>
      <c r="D18357" s="119" t="s">
        <v>1118</v>
      </c>
      <c r="E18357" s="243" t="s">
        <v>1971</v>
      </c>
      <c r="F18357" s="151"/>
    </row>
    <row r="18358" spans="2:6" s="116" customFormat="1" ht="15.75" customHeight="1">
      <c r="B18358" s="121" t="s">
        <v>2403</v>
      </c>
      <c r="C18358" s="118" t="s">
        <v>392</v>
      </c>
      <c r="D18358" s="119" t="s">
        <v>1115</v>
      </c>
      <c r="E18358" s="243" t="s">
        <v>1971</v>
      </c>
      <c r="F18358" s="151"/>
    </row>
    <row r="18359" spans="2:6" s="116" customFormat="1" ht="15.75" customHeight="1">
      <c r="B18359" s="121" t="s">
        <v>2403</v>
      </c>
      <c r="C18359" s="118" t="s">
        <v>2</v>
      </c>
      <c r="D18359" s="119" t="s">
        <v>105</v>
      </c>
      <c r="E18359" s="243" t="s">
        <v>1971</v>
      </c>
      <c r="F18359" s="151"/>
    </row>
    <row r="18360" spans="2:6" s="116" customFormat="1" ht="15.75" customHeight="1">
      <c r="B18360" s="121" t="s">
        <v>2403</v>
      </c>
      <c r="C18360" s="118" t="s">
        <v>2</v>
      </c>
      <c r="D18360" s="119" t="s">
        <v>105</v>
      </c>
      <c r="E18360" s="243" t="s">
        <v>1971</v>
      </c>
      <c r="F18360" s="151"/>
    </row>
    <row r="18361" spans="2:6" s="116" customFormat="1" ht="15.75" customHeight="1">
      <c r="B18361" s="121" t="s">
        <v>2403</v>
      </c>
      <c r="C18361" s="118" t="s">
        <v>2</v>
      </c>
      <c r="D18361" s="119" t="s">
        <v>2112</v>
      </c>
      <c r="E18361" s="243" t="s">
        <v>1971</v>
      </c>
      <c r="F18361" s="151"/>
    </row>
    <row r="18362" spans="2:6" s="116" customFormat="1" ht="15.75" customHeight="1">
      <c r="B18362" s="121" t="s">
        <v>2403</v>
      </c>
      <c r="C18362" s="118" t="s">
        <v>40</v>
      </c>
      <c r="D18362" s="119" t="s">
        <v>177</v>
      </c>
      <c r="E18362" s="243" t="s">
        <v>1971</v>
      </c>
      <c r="F18362" s="151"/>
    </row>
    <row r="18363" spans="2:6" s="116" customFormat="1" ht="15.75" customHeight="1">
      <c r="B18363" s="121" t="s">
        <v>2403</v>
      </c>
      <c r="C18363" s="118" t="s">
        <v>28</v>
      </c>
      <c r="D18363" s="119" t="s">
        <v>114</v>
      </c>
      <c r="E18363" s="243" t="s">
        <v>1971</v>
      </c>
      <c r="F18363" s="151"/>
    </row>
    <row r="18364" spans="2:6" s="116" customFormat="1" ht="15.75" customHeight="1">
      <c r="B18364" s="121" t="s">
        <v>2403</v>
      </c>
      <c r="C18364" s="118" t="s">
        <v>40</v>
      </c>
      <c r="D18364" s="119" t="s">
        <v>177</v>
      </c>
      <c r="E18364" s="243" t="s">
        <v>1971</v>
      </c>
      <c r="F18364" s="151"/>
    </row>
    <row r="18365" spans="2:6" s="116" customFormat="1" ht="15.75" customHeight="1">
      <c r="B18365" s="121" t="s">
        <v>2403</v>
      </c>
      <c r="C18365" s="118" t="s">
        <v>28</v>
      </c>
      <c r="D18365" s="119" t="s">
        <v>850</v>
      </c>
      <c r="E18365" s="243" t="s">
        <v>1971</v>
      </c>
      <c r="F18365" s="151"/>
    </row>
    <row r="18366" spans="2:6" s="116" customFormat="1" ht="15.75" customHeight="1">
      <c r="B18366" s="121" t="s">
        <v>2403</v>
      </c>
      <c r="C18366" s="118" t="s">
        <v>40</v>
      </c>
      <c r="D18366" s="119" t="s">
        <v>177</v>
      </c>
      <c r="E18366" s="243" t="s">
        <v>1971</v>
      </c>
      <c r="F18366" s="151"/>
    </row>
    <row r="18367" spans="2:6" s="116" customFormat="1" ht="15.75" customHeight="1">
      <c r="B18367" s="276" t="s">
        <v>2404</v>
      </c>
      <c r="C18367" s="118" t="s">
        <v>28</v>
      </c>
      <c r="D18367" s="119" t="s">
        <v>126</v>
      </c>
      <c r="E18367" s="243" t="s">
        <v>2199</v>
      </c>
      <c r="F18367" s="151"/>
    </row>
    <row r="18368" spans="2:6" s="116" customFormat="1" ht="15.75" customHeight="1">
      <c r="B18368" s="276" t="s">
        <v>2404</v>
      </c>
      <c r="C18368" s="118" t="s">
        <v>28</v>
      </c>
      <c r="D18368" s="119" t="s">
        <v>1182</v>
      </c>
      <c r="E18368" s="243" t="s">
        <v>2199</v>
      </c>
      <c r="F18368" s="151"/>
    </row>
    <row r="18369" spans="2:6" s="116" customFormat="1" ht="15.75" customHeight="1">
      <c r="B18369" s="276" t="s">
        <v>2404</v>
      </c>
      <c r="C18369" s="118" t="s">
        <v>2</v>
      </c>
      <c r="D18369" s="119" t="s">
        <v>182</v>
      </c>
      <c r="E18369" s="243" t="s">
        <v>2199</v>
      </c>
      <c r="F18369" s="151"/>
    </row>
    <row r="18370" spans="2:6" s="116" customFormat="1" ht="15.75" customHeight="1">
      <c r="B18370" s="276" t="s">
        <v>2404</v>
      </c>
      <c r="C18370" s="118" t="s">
        <v>2</v>
      </c>
      <c r="D18370" s="119" t="s">
        <v>2112</v>
      </c>
      <c r="E18370" s="243" t="s">
        <v>2199</v>
      </c>
      <c r="F18370" s="151"/>
    </row>
    <row r="18371" spans="2:6" s="116" customFormat="1" ht="15.75" customHeight="1">
      <c r="B18371" s="276" t="s">
        <v>2404</v>
      </c>
      <c r="C18371" s="118" t="s">
        <v>2</v>
      </c>
      <c r="D18371" s="119" t="s">
        <v>105</v>
      </c>
      <c r="E18371" s="243" t="s">
        <v>2199</v>
      </c>
      <c r="F18371" s="151"/>
    </row>
    <row r="18372" spans="2:6" s="116" customFormat="1" ht="15.75" customHeight="1">
      <c r="B18372" s="276" t="s">
        <v>2404</v>
      </c>
      <c r="C18372" s="118" t="s">
        <v>40</v>
      </c>
      <c r="D18372" s="119" t="s">
        <v>180</v>
      </c>
      <c r="E18372" s="243" t="s">
        <v>2199</v>
      </c>
      <c r="F18372" s="151"/>
    </row>
    <row r="18373" spans="2:6" s="116" customFormat="1" ht="15.75" customHeight="1">
      <c r="B18373" s="276" t="s">
        <v>2404</v>
      </c>
      <c r="C18373" s="118" t="s">
        <v>40</v>
      </c>
      <c r="D18373" s="119" t="s">
        <v>180</v>
      </c>
      <c r="E18373" s="243" t="s">
        <v>2199</v>
      </c>
      <c r="F18373" s="151"/>
    </row>
    <row r="18374" spans="2:6" s="116" customFormat="1" ht="15.75" customHeight="1">
      <c r="B18374" s="276" t="s">
        <v>2404</v>
      </c>
      <c r="C18374" s="118" t="s">
        <v>40</v>
      </c>
      <c r="D18374" s="119" t="s">
        <v>177</v>
      </c>
      <c r="E18374" s="243" t="s">
        <v>2199</v>
      </c>
      <c r="F18374" s="151"/>
    </row>
    <row r="18375" spans="2:6" s="116" customFormat="1" ht="15.75" customHeight="1">
      <c r="B18375" s="276" t="s">
        <v>2404</v>
      </c>
      <c r="C18375" s="118" t="s">
        <v>155</v>
      </c>
      <c r="D18375" s="119" t="s">
        <v>156</v>
      </c>
      <c r="E18375" s="243" t="s">
        <v>2199</v>
      </c>
      <c r="F18375" s="151"/>
    </row>
    <row r="18376" spans="2:6" s="116" customFormat="1" ht="15.75" customHeight="1">
      <c r="B18376" s="276" t="s">
        <v>2404</v>
      </c>
      <c r="C18376" s="118" t="s">
        <v>40</v>
      </c>
      <c r="D18376" s="119" t="s">
        <v>180</v>
      </c>
      <c r="E18376" s="243" t="s">
        <v>2199</v>
      </c>
      <c r="F18376" s="151"/>
    </row>
    <row r="18377" spans="2:6" s="116" customFormat="1" ht="15.75" customHeight="1">
      <c r="B18377" s="276" t="s">
        <v>2404</v>
      </c>
      <c r="C18377" s="118" t="s">
        <v>40</v>
      </c>
      <c r="D18377" s="119" t="s">
        <v>177</v>
      </c>
      <c r="E18377" s="243" t="s">
        <v>2199</v>
      </c>
      <c r="F18377" s="151"/>
    </row>
    <row r="18378" spans="2:6" s="116" customFormat="1" ht="15.75" customHeight="1">
      <c r="B18378" s="276" t="s">
        <v>2404</v>
      </c>
      <c r="C18378" s="118" t="s">
        <v>28</v>
      </c>
      <c r="D18378" s="119" t="s">
        <v>126</v>
      </c>
      <c r="E18378" s="243" t="s">
        <v>2199</v>
      </c>
      <c r="F18378" s="151"/>
    </row>
    <row r="18379" spans="2:6" s="116" customFormat="1" ht="15.75" customHeight="1">
      <c r="B18379" s="276" t="s">
        <v>2404</v>
      </c>
      <c r="C18379" s="118" t="s">
        <v>40</v>
      </c>
      <c r="D18379" s="119" t="s">
        <v>180</v>
      </c>
      <c r="E18379" s="243" t="s">
        <v>2374</v>
      </c>
      <c r="F18379" s="151"/>
    </row>
    <row r="18380" spans="2:6" s="116" customFormat="1" ht="15.75" customHeight="1">
      <c r="B18380" s="276" t="s">
        <v>2404</v>
      </c>
      <c r="C18380" s="118" t="s">
        <v>40</v>
      </c>
      <c r="D18380" s="119" t="s">
        <v>177</v>
      </c>
      <c r="E18380" s="243" t="s">
        <v>2374</v>
      </c>
      <c r="F18380" s="151"/>
    </row>
    <row r="18381" spans="2:6" s="116" customFormat="1" ht="15.75" customHeight="1">
      <c r="B18381" s="276" t="s">
        <v>2404</v>
      </c>
      <c r="C18381" s="118" t="s">
        <v>40</v>
      </c>
      <c r="D18381" s="119" t="s">
        <v>177</v>
      </c>
      <c r="E18381" s="243" t="s">
        <v>2374</v>
      </c>
      <c r="F18381" s="151"/>
    </row>
    <row r="18382" spans="2:6" s="116" customFormat="1" ht="15.75" customHeight="1">
      <c r="B18382" s="276" t="s">
        <v>2404</v>
      </c>
      <c r="C18382" s="118" t="s">
        <v>2585</v>
      </c>
      <c r="D18382" s="119" t="s">
        <v>1115</v>
      </c>
      <c r="E18382" s="243" t="s">
        <v>2374</v>
      </c>
      <c r="F18382" s="151"/>
    </row>
    <row r="18383" spans="2:6" s="116" customFormat="1" ht="15.75" customHeight="1">
      <c r="B18383" s="276" t="s">
        <v>2404</v>
      </c>
      <c r="C18383" s="118" t="s">
        <v>28</v>
      </c>
      <c r="D18383" s="119" t="s">
        <v>126</v>
      </c>
      <c r="E18383" s="243" t="s">
        <v>2374</v>
      </c>
      <c r="F18383" s="151"/>
    </row>
    <row r="18384" spans="2:6" s="116" customFormat="1" ht="15.75" customHeight="1">
      <c r="B18384" s="276" t="s">
        <v>2404</v>
      </c>
      <c r="C18384" s="118" t="s">
        <v>2</v>
      </c>
      <c r="D18384" s="119" t="s">
        <v>182</v>
      </c>
      <c r="E18384" s="243" t="s">
        <v>2374</v>
      </c>
      <c r="F18384" s="151"/>
    </row>
    <row r="18385" spans="2:6" s="116" customFormat="1" ht="15.75" customHeight="1">
      <c r="B18385" s="276" t="s">
        <v>2404</v>
      </c>
      <c r="C18385" s="118" t="s">
        <v>2</v>
      </c>
      <c r="D18385" s="119" t="s">
        <v>105</v>
      </c>
      <c r="E18385" s="243" t="s">
        <v>2374</v>
      </c>
      <c r="F18385" s="151"/>
    </row>
    <row r="18386" spans="2:6" s="116" customFormat="1" ht="15.75" customHeight="1">
      <c r="B18386" s="276" t="s">
        <v>2405</v>
      </c>
      <c r="C18386" s="118" t="s">
        <v>322</v>
      </c>
      <c r="D18386" s="119" t="s">
        <v>1796</v>
      </c>
      <c r="E18386" s="243" t="s">
        <v>1953</v>
      </c>
      <c r="F18386" s="151"/>
    </row>
    <row r="18387" spans="2:6" s="116" customFormat="1" ht="15.75" customHeight="1">
      <c r="B18387" s="276" t="s">
        <v>2405</v>
      </c>
      <c r="C18387" s="118" t="s">
        <v>322</v>
      </c>
      <c r="D18387" s="119" t="s">
        <v>1796</v>
      </c>
      <c r="E18387" s="243" t="s">
        <v>1953</v>
      </c>
      <c r="F18387" s="151"/>
    </row>
    <row r="18388" spans="2:6" s="116" customFormat="1" ht="15.75" customHeight="1">
      <c r="B18388" s="276" t="s">
        <v>2405</v>
      </c>
      <c r="C18388" s="118" t="s">
        <v>322</v>
      </c>
      <c r="D18388" s="119" t="s">
        <v>1796</v>
      </c>
      <c r="E18388" s="243" t="s">
        <v>1953</v>
      </c>
      <c r="F18388" s="151"/>
    </row>
    <row r="18389" spans="2:6" s="116" customFormat="1" ht="15.75" customHeight="1">
      <c r="B18389" s="276" t="s">
        <v>2405</v>
      </c>
      <c r="C18389" s="118" t="s">
        <v>40</v>
      </c>
      <c r="D18389" s="119" t="s">
        <v>43</v>
      </c>
      <c r="E18389" s="243" t="s">
        <v>1953</v>
      </c>
      <c r="F18389" s="151"/>
    </row>
    <row r="18390" spans="2:6" s="116" customFormat="1" ht="15.75" customHeight="1">
      <c r="B18390" s="276" t="s">
        <v>2405</v>
      </c>
      <c r="C18390" s="118" t="s">
        <v>40</v>
      </c>
      <c r="D18390" s="119" t="s">
        <v>177</v>
      </c>
      <c r="E18390" s="243" t="s">
        <v>1953</v>
      </c>
      <c r="F18390" s="151"/>
    </row>
    <row r="18391" spans="2:6" s="116" customFormat="1" ht="15.75" customHeight="1">
      <c r="B18391" s="276" t="s">
        <v>2405</v>
      </c>
      <c r="C18391" s="118" t="s">
        <v>184</v>
      </c>
      <c r="D18391" s="119" t="s">
        <v>184</v>
      </c>
      <c r="E18391" s="243" t="s">
        <v>1953</v>
      </c>
      <c r="F18391" s="151"/>
    </row>
    <row r="18392" spans="2:6" s="116" customFormat="1" ht="15.75" customHeight="1">
      <c r="B18392" s="276" t="s">
        <v>2405</v>
      </c>
      <c r="C18392" s="118" t="s">
        <v>184</v>
      </c>
      <c r="D18392" s="119" t="s">
        <v>184</v>
      </c>
      <c r="E18392" s="243" t="s">
        <v>1953</v>
      </c>
      <c r="F18392" s="151"/>
    </row>
    <row r="18393" spans="2:6" s="116" customFormat="1" ht="15.75" customHeight="1">
      <c r="B18393" s="276" t="s">
        <v>2405</v>
      </c>
      <c r="C18393" s="118" t="s">
        <v>184</v>
      </c>
      <c r="D18393" s="119" t="s">
        <v>184</v>
      </c>
      <c r="E18393" s="243" t="s">
        <v>1953</v>
      </c>
      <c r="F18393" s="151"/>
    </row>
    <row r="18394" spans="2:6" s="116" customFormat="1" ht="15.75" customHeight="1">
      <c r="B18394" s="276" t="s">
        <v>2405</v>
      </c>
      <c r="C18394" s="118" t="s">
        <v>28</v>
      </c>
      <c r="D18394" s="119" t="s">
        <v>107</v>
      </c>
      <c r="E18394" s="243" t="s">
        <v>1953</v>
      </c>
      <c r="F18394" s="151"/>
    </row>
    <row r="18395" spans="2:6" s="116" customFormat="1" ht="15.75" customHeight="1">
      <c r="B18395" s="276" t="s">
        <v>2405</v>
      </c>
      <c r="C18395" s="118" t="s">
        <v>28</v>
      </c>
      <c r="D18395" s="119" t="s">
        <v>107</v>
      </c>
      <c r="E18395" s="243" t="s">
        <v>1953</v>
      </c>
      <c r="F18395" s="151"/>
    </row>
    <row r="18396" spans="2:6" s="116" customFormat="1" ht="15.75" customHeight="1">
      <c r="B18396" s="276" t="s">
        <v>2405</v>
      </c>
      <c r="C18396" s="118" t="s">
        <v>2</v>
      </c>
      <c r="D18396" s="119" t="s">
        <v>182</v>
      </c>
      <c r="E18396" s="243" t="s">
        <v>1953</v>
      </c>
      <c r="F18396" s="151"/>
    </row>
    <row r="18397" spans="2:6" s="116" customFormat="1" ht="15.75" customHeight="1">
      <c r="B18397" s="276" t="s">
        <v>2405</v>
      </c>
      <c r="C18397" s="118" t="s">
        <v>2</v>
      </c>
      <c r="D18397" s="119" t="s">
        <v>182</v>
      </c>
      <c r="E18397" s="243" t="s">
        <v>1953</v>
      </c>
      <c r="F18397" s="151"/>
    </row>
    <row r="18398" spans="2:6" s="116" customFormat="1" ht="15.75" customHeight="1">
      <c r="B18398" s="276" t="s">
        <v>2405</v>
      </c>
      <c r="C18398" s="118" t="s">
        <v>2</v>
      </c>
      <c r="D18398" s="119" t="s">
        <v>182</v>
      </c>
      <c r="E18398" s="243" t="s">
        <v>1953</v>
      </c>
      <c r="F18398" s="151"/>
    </row>
    <row r="18399" spans="2:6" s="116" customFormat="1" ht="15.75" customHeight="1">
      <c r="B18399" s="276" t="s">
        <v>2405</v>
      </c>
      <c r="C18399" s="118" t="s">
        <v>2028</v>
      </c>
      <c r="D18399" s="119" t="s">
        <v>2546</v>
      </c>
      <c r="E18399" s="243" t="s">
        <v>2370</v>
      </c>
      <c r="F18399" s="151"/>
    </row>
    <row r="18400" spans="2:6" s="116" customFormat="1" ht="15.75" customHeight="1">
      <c r="B18400" s="276" t="s">
        <v>2405</v>
      </c>
      <c r="C18400" s="118" t="s">
        <v>40</v>
      </c>
      <c r="D18400" s="119" t="s">
        <v>177</v>
      </c>
      <c r="E18400" s="243" t="s">
        <v>2370</v>
      </c>
      <c r="F18400" s="151"/>
    </row>
    <row r="18401" spans="2:6" s="116" customFormat="1" ht="15.75" customHeight="1">
      <c r="B18401" s="276" t="s">
        <v>2405</v>
      </c>
      <c r="C18401" s="118" t="s">
        <v>40</v>
      </c>
      <c r="D18401" s="119" t="s">
        <v>177</v>
      </c>
      <c r="E18401" s="243" t="s">
        <v>2370</v>
      </c>
      <c r="F18401" s="151"/>
    </row>
    <row r="18402" spans="2:6" s="116" customFormat="1" ht="15.75" customHeight="1">
      <c r="B18402" s="276" t="s">
        <v>2405</v>
      </c>
      <c r="C18402" s="118" t="s">
        <v>28</v>
      </c>
      <c r="D18402" s="119" t="s">
        <v>126</v>
      </c>
      <c r="E18402" s="243" t="s">
        <v>2370</v>
      </c>
      <c r="F18402" s="151"/>
    </row>
    <row r="18403" spans="2:6" s="116" customFormat="1" ht="15.75" customHeight="1">
      <c r="B18403" s="276" t="s">
        <v>2405</v>
      </c>
      <c r="C18403" s="118" t="s">
        <v>28</v>
      </c>
      <c r="D18403" s="119" t="s">
        <v>126</v>
      </c>
      <c r="E18403" s="243" t="s">
        <v>2370</v>
      </c>
      <c r="F18403" s="151"/>
    </row>
    <row r="18404" spans="2:6" s="116" customFormat="1" ht="15.75" customHeight="1">
      <c r="B18404" s="276" t="s">
        <v>2405</v>
      </c>
      <c r="C18404" s="118" t="s">
        <v>956</v>
      </c>
      <c r="D18404" s="119" t="s">
        <v>2372</v>
      </c>
      <c r="E18404" s="243" t="s">
        <v>2370</v>
      </c>
      <c r="F18404" s="151"/>
    </row>
    <row r="18405" spans="2:6" s="116" customFormat="1" ht="15.75" customHeight="1">
      <c r="B18405" s="276" t="s">
        <v>2405</v>
      </c>
      <c r="C18405" s="118" t="s">
        <v>322</v>
      </c>
      <c r="D18405" s="119" t="s">
        <v>2001</v>
      </c>
      <c r="E18405" s="243" t="s">
        <v>1971</v>
      </c>
      <c r="F18405" s="151"/>
    </row>
    <row r="18406" spans="2:6" s="116" customFormat="1" ht="15.75" customHeight="1">
      <c r="B18406" s="276" t="s">
        <v>2405</v>
      </c>
      <c r="C18406" s="118" t="s">
        <v>184</v>
      </c>
      <c r="D18406" s="119" t="s">
        <v>2546</v>
      </c>
      <c r="E18406" s="243" t="s">
        <v>1971</v>
      </c>
      <c r="F18406" s="151"/>
    </row>
    <row r="18407" spans="2:6" s="116" customFormat="1" ht="15.75" customHeight="1">
      <c r="B18407" s="276" t="s">
        <v>2405</v>
      </c>
      <c r="C18407" s="118" t="s">
        <v>1825</v>
      </c>
      <c r="D18407" s="119" t="s">
        <v>2406</v>
      </c>
      <c r="E18407" s="243" t="s">
        <v>1971</v>
      </c>
      <c r="F18407" s="151"/>
    </row>
    <row r="18408" spans="2:6" s="116" customFormat="1" ht="15.75" customHeight="1">
      <c r="B18408" s="276" t="s">
        <v>2405</v>
      </c>
      <c r="C18408" s="118" t="s">
        <v>40</v>
      </c>
      <c r="D18408" s="119" t="s">
        <v>177</v>
      </c>
      <c r="E18408" s="243" t="s">
        <v>1971</v>
      </c>
      <c r="F18408" s="151"/>
    </row>
    <row r="18409" spans="2:6" s="116" customFormat="1" ht="15.75" customHeight="1">
      <c r="B18409" s="276" t="s">
        <v>2405</v>
      </c>
      <c r="C18409" s="118" t="s">
        <v>3</v>
      </c>
      <c r="D18409" s="119" t="s">
        <v>642</v>
      </c>
      <c r="E18409" s="243" t="s">
        <v>1971</v>
      </c>
      <c r="F18409" s="151"/>
    </row>
    <row r="18410" spans="2:6" s="116" customFormat="1" ht="15.75" customHeight="1">
      <c r="B18410" s="276" t="s">
        <v>2405</v>
      </c>
      <c r="C18410" s="118" t="s">
        <v>40</v>
      </c>
      <c r="D18410" s="119" t="s">
        <v>177</v>
      </c>
      <c r="E18410" s="243" t="s">
        <v>1971</v>
      </c>
      <c r="F18410" s="151"/>
    </row>
    <row r="18411" spans="2:6" s="116" customFormat="1" ht="15.75" customHeight="1">
      <c r="B18411" s="276" t="s">
        <v>2405</v>
      </c>
      <c r="C18411" s="118" t="s">
        <v>322</v>
      </c>
      <c r="D18411" s="119" t="s">
        <v>2001</v>
      </c>
      <c r="E18411" s="243" t="s">
        <v>1971</v>
      </c>
      <c r="F18411" s="151"/>
    </row>
    <row r="18412" spans="2:6" s="116" customFormat="1" ht="15.75" customHeight="1">
      <c r="B18412" s="276" t="s">
        <v>2405</v>
      </c>
      <c r="C18412" s="118" t="s">
        <v>322</v>
      </c>
      <c r="D18412" s="119" t="s">
        <v>1805</v>
      </c>
      <c r="E18412" s="243" t="s">
        <v>1971</v>
      </c>
      <c r="F18412" s="151"/>
    </row>
    <row r="18413" spans="2:6" s="116" customFormat="1" ht="15.75" customHeight="1">
      <c r="B18413" s="276" t="s">
        <v>2405</v>
      </c>
      <c r="C18413" s="118" t="s">
        <v>40</v>
      </c>
      <c r="D18413" s="119" t="s">
        <v>177</v>
      </c>
      <c r="E18413" s="243" t="s">
        <v>1971</v>
      </c>
      <c r="F18413" s="151"/>
    </row>
    <row r="18414" spans="2:6" s="116" customFormat="1" ht="15.75" customHeight="1">
      <c r="B18414" s="276" t="s">
        <v>2405</v>
      </c>
      <c r="C18414" s="118" t="s">
        <v>40</v>
      </c>
      <c r="D18414" s="119" t="s">
        <v>180</v>
      </c>
      <c r="E18414" s="243" t="s">
        <v>1971</v>
      </c>
      <c r="F18414" s="151"/>
    </row>
    <row r="18415" spans="2:6" s="116" customFormat="1" ht="15.75" customHeight="1">
      <c r="B18415" s="276" t="s">
        <v>2405</v>
      </c>
      <c r="C18415" s="118" t="s">
        <v>184</v>
      </c>
      <c r="D18415" s="119" t="s">
        <v>2546</v>
      </c>
      <c r="E18415" s="243" t="s">
        <v>1971</v>
      </c>
      <c r="F18415" s="151"/>
    </row>
    <row r="18416" spans="2:6" s="116" customFormat="1" ht="15.75" customHeight="1">
      <c r="B18416" s="276" t="s">
        <v>2405</v>
      </c>
      <c r="C18416" s="118" t="s">
        <v>40</v>
      </c>
      <c r="D18416" s="119" t="s">
        <v>180</v>
      </c>
      <c r="E18416" s="243" t="s">
        <v>1971</v>
      </c>
      <c r="F18416" s="151"/>
    </row>
    <row r="18417" spans="2:6" s="116" customFormat="1" ht="15.75" customHeight="1">
      <c r="B18417" s="276" t="s">
        <v>2405</v>
      </c>
      <c r="C18417" s="118" t="s">
        <v>40</v>
      </c>
      <c r="D18417" s="119" t="s">
        <v>177</v>
      </c>
      <c r="E18417" s="243" t="s">
        <v>1971</v>
      </c>
      <c r="F18417" s="151"/>
    </row>
    <row r="18418" spans="2:6" s="116" customFormat="1" ht="15.75" customHeight="1">
      <c r="B18418" s="276" t="s">
        <v>2407</v>
      </c>
      <c r="C18418" s="118" t="s">
        <v>40</v>
      </c>
      <c r="D18418" s="119" t="s">
        <v>1402</v>
      </c>
      <c r="E18418" s="243" t="s">
        <v>2370</v>
      </c>
      <c r="F18418" s="151"/>
    </row>
    <row r="18419" spans="2:6" s="116" customFormat="1" ht="15.75" customHeight="1">
      <c r="B18419" s="276" t="s">
        <v>2407</v>
      </c>
      <c r="C18419" s="118" t="s">
        <v>40</v>
      </c>
      <c r="D18419" s="119" t="s">
        <v>1402</v>
      </c>
      <c r="E18419" s="243" t="s">
        <v>2370</v>
      </c>
      <c r="F18419" s="151"/>
    </row>
    <row r="18420" spans="2:6" s="116" customFormat="1" ht="15.75" customHeight="1">
      <c r="B18420" s="276" t="s">
        <v>2407</v>
      </c>
      <c r="C18420" s="118" t="s">
        <v>2</v>
      </c>
      <c r="D18420" s="119" t="s">
        <v>2408</v>
      </c>
      <c r="E18420" s="243" t="s">
        <v>2370</v>
      </c>
      <c r="F18420" s="151"/>
    </row>
    <row r="18421" spans="2:6" s="116" customFormat="1" ht="15.75" customHeight="1">
      <c r="B18421" s="276" t="s">
        <v>2407</v>
      </c>
      <c r="C18421" s="118" t="s">
        <v>2</v>
      </c>
      <c r="D18421" s="119" t="s">
        <v>2112</v>
      </c>
      <c r="E18421" s="243" t="s">
        <v>2370</v>
      </c>
      <c r="F18421" s="151"/>
    </row>
    <row r="18422" spans="2:6" s="116" customFormat="1" ht="15.75" customHeight="1">
      <c r="B18422" s="276" t="s">
        <v>2407</v>
      </c>
      <c r="C18422" s="118" t="s">
        <v>2</v>
      </c>
      <c r="D18422" s="119" t="s">
        <v>105</v>
      </c>
      <c r="E18422" s="243" t="s">
        <v>2370</v>
      </c>
      <c r="F18422" s="151"/>
    </row>
    <row r="18423" spans="2:6" s="116" customFormat="1" ht="15.75" customHeight="1">
      <c r="B18423" s="276" t="s">
        <v>2407</v>
      </c>
      <c r="C18423" s="118" t="s">
        <v>2</v>
      </c>
      <c r="D18423" s="119" t="s">
        <v>105</v>
      </c>
      <c r="E18423" s="243" t="s">
        <v>2370</v>
      </c>
      <c r="F18423" s="151"/>
    </row>
    <row r="18424" spans="2:6" s="116" customFormat="1" ht="15.75" customHeight="1">
      <c r="B18424" s="276" t="s">
        <v>2407</v>
      </c>
      <c r="C18424" s="118" t="s">
        <v>2585</v>
      </c>
      <c r="D18424" s="119" t="s">
        <v>2409</v>
      </c>
      <c r="E18424" s="243" t="s">
        <v>2370</v>
      </c>
      <c r="F18424" s="151"/>
    </row>
    <row r="18425" spans="2:6" s="116" customFormat="1" ht="15.75" customHeight="1">
      <c r="B18425" s="276" t="s">
        <v>2407</v>
      </c>
      <c r="C18425" s="118" t="s">
        <v>40</v>
      </c>
      <c r="D18425" s="119" t="s">
        <v>945</v>
      </c>
      <c r="E18425" s="243" t="s">
        <v>2370</v>
      </c>
      <c r="F18425" s="151"/>
    </row>
    <row r="18426" spans="2:6" s="116" customFormat="1" ht="15.75" customHeight="1">
      <c r="B18426" s="276" t="s">
        <v>2407</v>
      </c>
      <c r="C18426" s="118" t="s">
        <v>40</v>
      </c>
      <c r="D18426" s="119" t="s">
        <v>177</v>
      </c>
      <c r="E18426" s="243" t="s">
        <v>2370</v>
      </c>
      <c r="F18426" s="151"/>
    </row>
    <row r="18427" spans="2:6" s="116" customFormat="1" ht="15.75" customHeight="1">
      <c r="B18427" s="276" t="s">
        <v>2407</v>
      </c>
      <c r="C18427" s="118" t="s">
        <v>28</v>
      </c>
      <c r="D18427" s="119" t="s">
        <v>1277</v>
      </c>
      <c r="E18427" s="243" t="s">
        <v>2370</v>
      </c>
      <c r="F18427" s="151"/>
    </row>
    <row r="18428" spans="2:6" s="116" customFormat="1" ht="15.75" customHeight="1">
      <c r="B18428" s="276" t="s">
        <v>2407</v>
      </c>
      <c r="C18428" s="118" t="s">
        <v>1318</v>
      </c>
      <c r="D18428" s="119" t="s">
        <v>1277</v>
      </c>
      <c r="E18428" s="243" t="s">
        <v>2370</v>
      </c>
      <c r="F18428" s="151"/>
    </row>
    <row r="18429" spans="2:6" s="116" customFormat="1" ht="15.75" customHeight="1">
      <c r="B18429" s="276" t="s">
        <v>2407</v>
      </c>
      <c r="C18429" s="118" t="s">
        <v>322</v>
      </c>
      <c r="D18429" s="119" t="s">
        <v>2001</v>
      </c>
      <c r="E18429" s="243" t="s">
        <v>2370</v>
      </c>
      <c r="F18429" s="151"/>
    </row>
    <row r="18430" spans="2:6" s="116" customFormat="1" ht="15.75" customHeight="1">
      <c r="B18430" s="276" t="s">
        <v>2407</v>
      </c>
      <c r="C18430" s="118" t="s">
        <v>28</v>
      </c>
      <c r="D18430" s="119" t="s">
        <v>549</v>
      </c>
      <c r="E18430" s="243" t="s">
        <v>2370</v>
      </c>
      <c r="F18430" s="151"/>
    </row>
    <row r="18431" spans="2:6" s="116" customFormat="1" ht="15.75" customHeight="1">
      <c r="B18431" s="276" t="s">
        <v>2407</v>
      </c>
      <c r="C18431" s="118" t="s">
        <v>28</v>
      </c>
      <c r="D18431" s="119" t="s">
        <v>107</v>
      </c>
      <c r="E18431" s="243" t="s">
        <v>1953</v>
      </c>
      <c r="F18431" s="151"/>
    </row>
    <row r="18432" spans="2:6" s="116" customFormat="1" ht="15.75" customHeight="1">
      <c r="B18432" s="276" t="s">
        <v>2407</v>
      </c>
      <c r="C18432" s="118" t="s">
        <v>28</v>
      </c>
      <c r="D18432" s="119" t="s">
        <v>1287</v>
      </c>
      <c r="E18432" s="243" t="s">
        <v>1953</v>
      </c>
      <c r="F18432" s="151"/>
    </row>
    <row r="18433" spans="2:6" s="116" customFormat="1" ht="15.75" customHeight="1">
      <c r="B18433" s="276" t="s">
        <v>2407</v>
      </c>
      <c r="C18433" s="118" t="s">
        <v>28</v>
      </c>
      <c r="D18433" s="119" t="s">
        <v>1287</v>
      </c>
      <c r="E18433" s="243" t="s">
        <v>1953</v>
      </c>
      <c r="F18433" s="151"/>
    </row>
    <row r="18434" spans="2:6" s="116" customFormat="1" ht="15.75" customHeight="1">
      <c r="B18434" s="276" t="s">
        <v>2407</v>
      </c>
      <c r="C18434" s="118" t="s">
        <v>28</v>
      </c>
      <c r="D18434" s="119" t="s">
        <v>107</v>
      </c>
      <c r="E18434" s="243" t="s">
        <v>1953</v>
      </c>
      <c r="F18434" s="151"/>
    </row>
    <row r="18435" spans="2:6" s="116" customFormat="1" ht="15.75" customHeight="1">
      <c r="B18435" s="276" t="s">
        <v>2407</v>
      </c>
      <c r="C18435" s="118" t="s">
        <v>2</v>
      </c>
      <c r="D18435" s="119" t="s">
        <v>182</v>
      </c>
      <c r="E18435" s="243" t="s">
        <v>1953</v>
      </c>
      <c r="F18435" s="151"/>
    </row>
    <row r="18436" spans="2:6" s="116" customFormat="1" ht="15.75" customHeight="1">
      <c r="B18436" s="276" t="s">
        <v>2407</v>
      </c>
      <c r="C18436" s="118" t="s">
        <v>2</v>
      </c>
      <c r="D18436" s="119" t="s">
        <v>105</v>
      </c>
      <c r="E18436" s="243" t="s">
        <v>1953</v>
      </c>
      <c r="F18436" s="151"/>
    </row>
    <row r="18437" spans="2:6" s="116" customFormat="1" ht="15.75" customHeight="1">
      <c r="B18437" s="276" t="s">
        <v>2407</v>
      </c>
      <c r="C18437" s="118" t="s">
        <v>2</v>
      </c>
      <c r="D18437" s="119" t="s">
        <v>182</v>
      </c>
      <c r="E18437" s="243" t="s">
        <v>1953</v>
      </c>
      <c r="F18437" s="151"/>
    </row>
    <row r="18438" spans="2:6" s="116" customFormat="1" ht="15.75" customHeight="1">
      <c r="B18438" s="276" t="s">
        <v>2407</v>
      </c>
      <c r="C18438" s="118" t="s">
        <v>40</v>
      </c>
      <c r="D18438" s="119" t="s">
        <v>177</v>
      </c>
      <c r="E18438" s="243" t="s">
        <v>1953</v>
      </c>
      <c r="F18438" s="151"/>
    </row>
    <row r="18439" spans="2:6" s="116" customFormat="1" ht="15.75" customHeight="1">
      <c r="B18439" s="276" t="s">
        <v>2407</v>
      </c>
      <c r="C18439" s="118" t="s">
        <v>40</v>
      </c>
      <c r="D18439" s="119" t="s">
        <v>177</v>
      </c>
      <c r="E18439" s="243" t="s">
        <v>1953</v>
      </c>
      <c r="F18439" s="151"/>
    </row>
    <row r="18440" spans="2:6" s="116" customFormat="1" ht="15.75" customHeight="1">
      <c r="B18440" s="276" t="s">
        <v>2407</v>
      </c>
      <c r="C18440" s="118" t="s">
        <v>40</v>
      </c>
      <c r="D18440" s="119" t="s">
        <v>1402</v>
      </c>
      <c r="E18440" s="243" t="s">
        <v>1953</v>
      </c>
      <c r="F18440" s="151"/>
    </row>
    <row r="18441" spans="2:6" s="116" customFormat="1" ht="15.75" customHeight="1">
      <c r="B18441" s="276" t="s">
        <v>2407</v>
      </c>
      <c r="C18441" s="118" t="s">
        <v>40</v>
      </c>
      <c r="D18441" s="119" t="s">
        <v>1402</v>
      </c>
      <c r="E18441" s="243" t="s">
        <v>1953</v>
      </c>
      <c r="F18441" s="151"/>
    </row>
    <row r="18442" spans="2:6" s="116" customFormat="1" ht="15.75" customHeight="1">
      <c r="B18442" s="276" t="s">
        <v>2407</v>
      </c>
      <c r="C18442" s="118" t="s">
        <v>184</v>
      </c>
      <c r="D18442" s="119" t="s">
        <v>184</v>
      </c>
      <c r="E18442" s="243" t="s">
        <v>1953</v>
      </c>
      <c r="F18442" s="151"/>
    </row>
    <row r="18443" spans="2:6" s="116" customFormat="1" ht="15.75" customHeight="1">
      <c r="B18443" s="276" t="s">
        <v>2407</v>
      </c>
      <c r="C18443" s="118" t="s">
        <v>184</v>
      </c>
      <c r="D18443" s="119" t="s">
        <v>184</v>
      </c>
      <c r="E18443" s="243" t="s">
        <v>1953</v>
      </c>
      <c r="F18443" s="151"/>
    </row>
    <row r="18444" spans="2:6" s="116" customFormat="1" ht="15.75" customHeight="1">
      <c r="B18444" s="276" t="s">
        <v>2407</v>
      </c>
      <c r="C18444" s="118" t="s">
        <v>184</v>
      </c>
      <c r="D18444" s="119" t="s">
        <v>2545</v>
      </c>
      <c r="E18444" s="243" t="s">
        <v>1953</v>
      </c>
      <c r="F18444" s="151"/>
    </row>
    <row r="18445" spans="2:6" s="116" customFormat="1" ht="15.75" customHeight="1">
      <c r="B18445" s="276" t="s">
        <v>2407</v>
      </c>
      <c r="C18445" s="118" t="s">
        <v>184</v>
      </c>
      <c r="D18445" s="119" t="s">
        <v>2545</v>
      </c>
      <c r="E18445" s="243" t="s">
        <v>1953</v>
      </c>
      <c r="F18445" s="151"/>
    </row>
    <row r="18446" spans="2:6" s="116" customFormat="1" ht="15.75" customHeight="1">
      <c r="B18446" s="276" t="s">
        <v>2407</v>
      </c>
      <c r="C18446" s="118" t="s">
        <v>392</v>
      </c>
      <c r="D18446" s="119" t="s">
        <v>1115</v>
      </c>
      <c r="E18446" s="243" t="s">
        <v>1971</v>
      </c>
      <c r="F18446" s="151"/>
    </row>
    <row r="18447" spans="2:6" s="116" customFormat="1" ht="15.75" customHeight="1">
      <c r="B18447" s="276" t="s">
        <v>2407</v>
      </c>
      <c r="C18447" s="118" t="s">
        <v>40</v>
      </c>
      <c r="D18447" s="119" t="s">
        <v>2410</v>
      </c>
      <c r="E18447" s="243" t="s">
        <v>1971</v>
      </c>
      <c r="F18447" s="151"/>
    </row>
    <row r="18448" spans="2:6" s="116" customFormat="1" ht="15.75" customHeight="1">
      <c r="B18448" s="276" t="s">
        <v>2407</v>
      </c>
      <c r="C18448" s="118" t="s">
        <v>40</v>
      </c>
      <c r="D18448" s="119" t="s">
        <v>180</v>
      </c>
      <c r="E18448" s="243" t="s">
        <v>1971</v>
      </c>
      <c r="F18448" s="151"/>
    </row>
    <row r="18449" spans="2:6" s="116" customFormat="1" ht="15.75" customHeight="1">
      <c r="B18449" s="276" t="s">
        <v>2407</v>
      </c>
      <c r="C18449" s="118" t="s">
        <v>28</v>
      </c>
      <c r="D18449" s="119" t="s">
        <v>549</v>
      </c>
      <c r="E18449" s="243" t="s">
        <v>1971</v>
      </c>
      <c r="F18449" s="151"/>
    </row>
    <row r="18450" spans="2:6" s="116" customFormat="1" ht="15.75" customHeight="1">
      <c r="B18450" s="276" t="s">
        <v>2407</v>
      </c>
      <c r="C18450" s="118" t="s">
        <v>28</v>
      </c>
      <c r="D18450" s="119" t="s">
        <v>114</v>
      </c>
      <c r="E18450" s="243" t="s">
        <v>1971</v>
      </c>
      <c r="F18450" s="151"/>
    </row>
    <row r="18451" spans="2:6" s="116" customFormat="1" ht="15.75" customHeight="1">
      <c r="B18451" s="276" t="s">
        <v>2407</v>
      </c>
      <c r="C18451" s="118" t="s">
        <v>66</v>
      </c>
      <c r="D18451" s="119" t="s">
        <v>2195</v>
      </c>
      <c r="E18451" s="243" t="s">
        <v>1971</v>
      </c>
      <c r="F18451" s="151"/>
    </row>
    <row r="18452" spans="2:6" s="116" customFormat="1" ht="15.75" customHeight="1">
      <c r="B18452" s="276" t="s">
        <v>2407</v>
      </c>
      <c r="C18452" s="118" t="s">
        <v>28</v>
      </c>
      <c r="D18452" s="119" t="s">
        <v>850</v>
      </c>
      <c r="E18452" s="243" t="s">
        <v>1971</v>
      </c>
      <c r="F18452" s="151"/>
    </row>
    <row r="18453" spans="2:6" s="116" customFormat="1" ht="15.75" customHeight="1">
      <c r="B18453" s="276" t="s">
        <v>2407</v>
      </c>
      <c r="C18453" s="118" t="s">
        <v>28</v>
      </c>
      <c r="D18453" s="119" t="s">
        <v>850</v>
      </c>
      <c r="E18453" s="243" t="s">
        <v>1971</v>
      </c>
      <c r="F18453" s="151"/>
    </row>
    <row r="18454" spans="2:6" s="116" customFormat="1" ht="15.75" customHeight="1">
      <c r="B18454" s="276" t="s">
        <v>2407</v>
      </c>
      <c r="C18454" s="118" t="s">
        <v>2</v>
      </c>
      <c r="D18454" s="119" t="s">
        <v>2112</v>
      </c>
      <c r="E18454" s="243" t="s">
        <v>1971</v>
      </c>
      <c r="F18454" s="151"/>
    </row>
    <row r="18455" spans="2:6" s="116" customFormat="1" ht="15.75" customHeight="1">
      <c r="B18455" s="276" t="s">
        <v>2407</v>
      </c>
      <c r="C18455" s="118" t="s">
        <v>322</v>
      </c>
      <c r="D18455" s="119" t="s">
        <v>2001</v>
      </c>
      <c r="E18455" s="243" t="s">
        <v>1971</v>
      </c>
      <c r="F18455" s="151"/>
    </row>
    <row r="18456" spans="2:6" s="116" customFormat="1" ht="15.75" customHeight="1">
      <c r="B18456" s="276" t="s">
        <v>2407</v>
      </c>
      <c r="C18456" s="118" t="s">
        <v>322</v>
      </c>
      <c r="D18456" s="119" t="s">
        <v>1805</v>
      </c>
      <c r="E18456" s="243" t="s">
        <v>1971</v>
      </c>
      <c r="F18456" s="151"/>
    </row>
    <row r="18457" spans="2:6" s="116" customFormat="1" ht="15.75" customHeight="1">
      <c r="B18457" s="276" t="s">
        <v>2407</v>
      </c>
      <c r="C18457" s="118" t="s">
        <v>392</v>
      </c>
      <c r="D18457" s="119" t="s">
        <v>1115</v>
      </c>
      <c r="E18457" s="243" t="s">
        <v>1971</v>
      </c>
      <c r="F18457" s="151"/>
    </row>
    <row r="18458" spans="2:6" s="116" customFormat="1" ht="15.75" customHeight="1">
      <c r="B18458" s="276" t="s">
        <v>2407</v>
      </c>
      <c r="C18458" s="118" t="s">
        <v>40</v>
      </c>
      <c r="D18458" s="119" t="s">
        <v>177</v>
      </c>
      <c r="E18458" s="243" t="s">
        <v>1971</v>
      </c>
      <c r="F18458" s="151"/>
    </row>
    <row r="18459" spans="2:6" s="116" customFormat="1" ht="15.75" customHeight="1">
      <c r="B18459" s="276" t="s">
        <v>2407</v>
      </c>
      <c r="C18459" s="118" t="s">
        <v>40</v>
      </c>
      <c r="D18459" s="119" t="s">
        <v>177</v>
      </c>
      <c r="E18459" s="243" t="s">
        <v>1971</v>
      </c>
      <c r="F18459" s="151"/>
    </row>
    <row r="18460" spans="2:6" s="116" customFormat="1" ht="15.75" customHeight="1">
      <c r="B18460" s="276" t="s">
        <v>2407</v>
      </c>
      <c r="C18460" s="118" t="s">
        <v>322</v>
      </c>
      <c r="D18460" s="119" t="s">
        <v>1799</v>
      </c>
      <c r="E18460" s="243" t="s">
        <v>1971</v>
      </c>
      <c r="F18460" s="151"/>
    </row>
    <row r="18461" spans="2:6" s="116" customFormat="1" ht="15.75" customHeight="1">
      <c r="B18461" s="276" t="s">
        <v>2407</v>
      </c>
      <c r="C18461" s="118" t="s">
        <v>322</v>
      </c>
      <c r="D18461" s="119" t="s">
        <v>2001</v>
      </c>
      <c r="E18461" s="243" t="s">
        <v>1971</v>
      </c>
      <c r="F18461" s="151"/>
    </row>
    <row r="18462" spans="2:6" s="116" customFormat="1" ht="15.75" customHeight="1">
      <c r="B18462" s="276" t="s">
        <v>2407</v>
      </c>
      <c r="C18462" s="118" t="s">
        <v>28</v>
      </c>
      <c r="D18462" s="119" t="s">
        <v>549</v>
      </c>
      <c r="E18462" s="243" t="s">
        <v>1971</v>
      </c>
      <c r="F18462" s="151"/>
    </row>
    <row r="18463" spans="2:6" s="116" customFormat="1" ht="15.75" customHeight="1">
      <c r="B18463" s="276" t="s">
        <v>2411</v>
      </c>
      <c r="C18463" s="118" t="s">
        <v>322</v>
      </c>
      <c r="D18463" s="119" t="s">
        <v>2014</v>
      </c>
      <c r="E18463" s="243" t="s">
        <v>2370</v>
      </c>
      <c r="F18463" s="151"/>
    </row>
    <row r="18464" spans="2:6" s="116" customFormat="1" ht="15.75" customHeight="1">
      <c r="B18464" s="276" t="s">
        <v>2411</v>
      </c>
      <c r="C18464" s="118" t="s">
        <v>40</v>
      </c>
      <c r="D18464" s="119" t="s">
        <v>177</v>
      </c>
      <c r="E18464" s="243" t="s">
        <v>2370</v>
      </c>
      <c r="F18464" s="151"/>
    </row>
    <row r="18465" spans="2:6" s="116" customFormat="1" ht="15.75" customHeight="1">
      <c r="B18465" s="276" t="s">
        <v>2411</v>
      </c>
      <c r="C18465" s="118" t="s">
        <v>40</v>
      </c>
      <c r="D18465" s="119" t="s">
        <v>177</v>
      </c>
      <c r="E18465" s="243" t="s">
        <v>2370</v>
      </c>
      <c r="F18465" s="151"/>
    </row>
    <row r="18466" spans="2:6" s="116" customFormat="1" ht="15.75" customHeight="1">
      <c r="B18466" s="276" t="s">
        <v>2411</v>
      </c>
      <c r="C18466" s="118" t="s">
        <v>40</v>
      </c>
      <c r="D18466" s="119" t="s">
        <v>177</v>
      </c>
      <c r="E18466" s="243" t="s">
        <v>2370</v>
      </c>
      <c r="F18466" s="151"/>
    </row>
    <row r="18467" spans="2:6" s="116" customFormat="1" ht="15.75" customHeight="1">
      <c r="B18467" s="276" t="s">
        <v>2411</v>
      </c>
      <c r="C18467" s="118" t="s">
        <v>184</v>
      </c>
      <c r="D18467" s="119" t="s">
        <v>2546</v>
      </c>
      <c r="E18467" s="243" t="s">
        <v>2370</v>
      </c>
      <c r="F18467" s="151"/>
    </row>
    <row r="18468" spans="2:6" s="116" customFormat="1" ht="15.75" customHeight="1">
      <c r="B18468" s="276" t="s">
        <v>2411</v>
      </c>
      <c r="C18468" s="118" t="s">
        <v>184</v>
      </c>
      <c r="D18468" s="119" t="s">
        <v>2546</v>
      </c>
      <c r="E18468" s="243" t="s">
        <v>2370</v>
      </c>
      <c r="F18468" s="151"/>
    </row>
    <row r="18469" spans="2:6" s="116" customFormat="1" ht="15.75" customHeight="1">
      <c r="B18469" s="276" t="s">
        <v>2411</v>
      </c>
      <c r="C18469" s="118" t="s">
        <v>392</v>
      </c>
      <c r="D18469" s="119" t="s">
        <v>1115</v>
      </c>
      <c r="E18469" s="243" t="s">
        <v>2370</v>
      </c>
      <c r="F18469" s="151"/>
    </row>
    <row r="18470" spans="2:6" s="116" customFormat="1" ht="15.75" customHeight="1">
      <c r="B18470" s="276" t="s">
        <v>2411</v>
      </c>
      <c r="C18470" s="118" t="s">
        <v>184</v>
      </c>
      <c r="D18470" s="119" t="s">
        <v>2546</v>
      </c>
      <c r="E18470" s="243" t="s">
        <v>2370</v>
      </c>
      <c r="F18470" s="151"/>
    </row>
    <row r="18471" spans="2:6" s="116" customFormat="1" ht="15.75" customHeight="1">
      <c r="B18471" s="276" t="s">
        <v>2411</v>
      </c>
      <c r="C18471" s="118" t="s">
        <v>1306</v>
      </c>
      <c r="D18471" s="119" t="s">
        <v>1390</v>
      </c>
      <c r="E18471" s="243" t="s">
        <v>2370</v>
      </c>
      <c r="F18471" s="151"/>
    </row>
    <row r="18472" spans="2:6" s="116" customFormat="1" ht="15.75" customHeight="1">
      <c r="B18472" s="276" t="s">
        <v>2411</v>
      </c>
      <c r="C18472" s="118" t="s">
        <v>184</v>
      </c>
      <c r="D18472" s="119" t="s">
        <v>2546</v>
      </c>
      <c r="E18472" s="243" t="s">
        <v>2370</v>
      </c>
      <c r="F18472" s="151"/>
    </row>
    <row r="18473" spans="2:6" s="116" customFormat="1" ht="15.75" customHeight="1">
      <c r="B18473" s="276" t="s">
        <v>2411</v>
      </c>
      <c r="C18473" s="118" t="s">
        <v>322</v>
      </c>
      <c r="D18473" s="119" t="s">
        <v>2014</v>
      </c>
      <c r="E18473" s="243" t="s">
        <v>2370</v>
      </c>
      <c r="F18473" s="151"/>
    </row>
    <row r="18474" spans="2:6" s="116" customFormat="1" ht="15.75" customHeight="1">
      <c r="B18474" s="276" t="s">
        <v>2411</v>
      </c>
      <c r="C18474" s="118" t="s">
        <v>28</v>
      </c>
      <c r="D18474" s="119" t="s">
        <v>126</v>
      </c>
      <c r="E18474" s="243" t="s">
        <v>2370</v>
      </c>
      <c r="F18474" s="151"/>
    </row>
    <row r="18475" spans="2:6" s="116" customFormat="1" ht="15.75" customHeight="1">
      <c r="B18475" s="276" t="s">
        <v>2411</v>
      </c>
      <c r="C18475" s="118" t="s">
        <v>28</v>
      </c>
      <c r="D18475" s="119" t="s">
        <v>1277</v>
      </c>
      <c r="E18475" s="243" t="s">
        <v>2370</v>
      </c>
      <c r="F18475" s="151"/>
    </row>
    <row r="18476" spans="2:6" s="116" customFormat="1" ht="15.75" customHeight="1">
      <c r="B18476" s="276" t="s">
        <v>2411</v>
      </c>
      <c r="C18476" s="118" t="s">
        <v>40</v>
      </c>
      <c r="D18476" s="119" t="s">
        <v>177</v>
      </c>
      <c r="E18476" s="243" t="s">
        <v>2370</v>
      </c>
      <c r="F18476" s="151"/>
    </row>
    <row r="18477" spans="2:6" s="116" customFormat="1" ht="15.75" customHeight="1">
      <c r="B18477" s="276" t="s">
        <v>2411</v>
      </c>
      <c r="C18477" s="118" t="s">
        <v>1999</v>
      </c>
      <c r="D18477" s="119" t="s">
        <v>2014</v>
      </c>
      <c r="E18477" s="243" t="s">
        <v>2370</v>
      </c>
      <c r="F18477" s="151"/>
    </row>
    <row r="18478" spans="2:6" s="116" customFormat="1" ht="15.75" customHeight="1">
      <c r="B18478" s="276" t="s">
        <v>2411</v>
      </c>
      <c r="C18478" s="118" t="s">
        <v>28</v>
      </c>
      <c r="D18478" s="119" t="s">
        <v>114</v>
      </c>
      <c r="E18478" s="243" t="s">
        <v>2370</v>
      </c>
      <c r="F18478" s="151"/>
    </row>
    <row r="18479" spans="2:6" s="116" customFormat="1" ht="15.75" customHeight="1">
      <c r="B18479" s="276" t="s">
        <v>2411</v>
      </c>
      <c r="C18479" s="118" t="s">
        <v>322</v>
      </c>
      <c r="D18479" s="119" t="s">
        <v>1796</v>
      </c>
      <c r="E18479" s="243" t="s">
        <v>1953</v>
      </c>
      <c r="F18479" s="151"/>
    </row>
    <row r="18480" spans="2:6" s="116" customFormat="1" ht="15.75" customHeight="1">
      <c r="B18480" s="276" t="s">
        <v>2411</v>
      </c>
      <c r="C18480" s="118" t="s">
        <v>40</v>
      </c>
      <c r="D18480" s="119" t="s">
        <v>177</v>
      </c>
      <c r="E18480" s="243" t="s">
        <v>1953</v>
      </c>
      <c r="F18480" s="151"/>
    </row>
    <row r="18481" spans="2:6" s="116" customFormat="1" ht="15.75" customHeight="1">
      <c r="B18481" s="276" t="s">
        <v>2411</v>
      </c>
      <c r="C18481" s="118" t="s">
        <v>2</v>
      </c>
      <c r="D18481" s="119" t="s">
        <v>182</v>
      </c>
      <c r="E18481" s="243" t="s">
        <v>1953</v>
      </c>
      <c r="F18481" s="151"/>
    </row>
    <row r="18482" spans="2:6" s="116" customFormat="1" ht="15.75" customHeight="1">
      <c r="B18482" s="276" t="s">
        <v>2411</v>
      </c>
      <c r="C18482" s="118" t="s">
        <v>2</v>
      </c>
      <c r="D18482" s="119" t="s">
        <v>182</v>
      </c>
      <c r="E18482" s="243" t="s">
        <v>1953</v>
      </c>
      <c r="F18482" s="151"/>
    </row>
    <row r="18483" spans="2:6" s="116" customFormat="1" ht="15.75" customHeight="1">
      <c r="B18483" s="276" t="s">
        <v>2411</v>
      </c>
      <c r="C18483" s="118" t="s">
        <v>28</v>
      </c>
      <c r="D18483" s="119" t="s">
        <v>107</v>
      </c>
      <c r="E18483" s="243" t="s">
        <v>1953</v>
      </c>
      <c r="F18483" s="151"/>
    </row>
    <row r="18484" spans="2:6" s="116" customFormat="1" ht="15.75" customHeight="1">
      <c r="B18484" s="276" t="s">
        <v>2411</v>
      </c>
      <c r="C18484" s="118" t="s">
        <v>28</v>
      </c>
      <c r="D18484" s="119" t="s">
        <v>107</v>
      </c>
      <c r="E18484" s="243" t="s">
        <v>1953</v>
      </c>
      <c r="F18484" s="151"/>
    </row>
    <row r="18485" spans="2:6" s="116" customFormat="1" ht="15.75" customHeight="1">
      <c r="B18485" s="276" t="s">
        <v>2411</v>
      </c>
      <c r="C18485" s="118" t="s">
        <v>28</v>
      </c>
      <c r="D18485" s="119" t="s">
        <v>107</v>
      </c>
      <c r="E18485" s="243" t="s">
        <v>1953</v>
      </c>
      <c r="F18485" s="151"/>
    </row>
    <row r="18486" spans="2:6" s="116" customFormat="1" ht="15.75" customHeight="1">
      <c r="B18486" s="276" t="s">
        <v>2411</v>
      </c>
      <c r="C18486" s="118" t="s">
        <v>2</v>
      </c>
      <c r="D18486" s="119" t="s">
        <v>182</v>
      </c>
      <c r="E18486" s="243" t="s">
        <v>1953</v>
      </c>
      <c r="F18486" s="151"/>
    </row>
    <row r="18487" spans="2:6" s="116" customFormat="1" ht="15.75" customHeight="1">
      <c r="B18487" s="276" t="s">
        <v>2411</v>
      </c>
      <c r="C18487" s="118" t="s">
        <v>184</v>
      </c>
      <c r="D18487" s="119" t="s">
        <v>184</v>
      </c>
      <c r="E18487" s="243" t="s">
        <v>1953</v>
      </c>
      <c r="F18487" s="151"/>
    </row>
    <row r="18488" spans="2:6" s="116" customFormat="1" ht="15.75" customHeight="1">
      <c r="B18488" s="276" t="s">
        <v>2411</v>
      </c>
      <c r="C18488" s="118" t="s">
        <v>184</v>
      </c>
      <c r="D18488" s="119" t="s">
        <v>184</v>
      </c>
      <c r="E18488" s="243" t="s">
        <v>1953</v>
      </c>
      <c r="F18488" s="151"/>
    </row>
    <row r="18489" spans="2:6" s="116" customFormat="1" ht="15.75" customHeight="1">
      <c r="B18489" s="276" t="s">
        <v>2411</v>
      </c>
      <c r="C18489" s="118" t="s">
        <v>184</v>
      </c>
      <c r="D18489" s="119" t="s">
        <v>184</v>
      </c>
      <c r="E18489" s="243" t="s">
        <v>1953</v>
      </c>
      <c r="F18489" s="151"/>
    </row>
    <row r="18490" spans="2:6" s="116" customFormat="1" ht="15.75" customHeight="1">
      <c r="B18490" s="276" t="s">
        <v>2411</v>
      </c>
      <c r="C18490" s="118" t="s">
        <v>322</v>
      </c>
      <c r="D18490" s="119" t="s">
        <v>1796</v>
      </c>
      <c r="E18490" s="243" t="s">
        <v>1953</v>
      </c>
      <c r="F18490" s="151"/>
    </row>
    <row r="18491" spans="2:6" s="116" customFormat="1" ht="15.75" customHeight="1">
      <c r="B18491" s="276" t="s">
        <v>2411</v>
      </c>
      <c r="C18491" s="118" t="s">
        <v>322</v>
      </c>
      <c r="D18491" s="119" t="s">
        <v>1796</v>
      </c>
      <c r="E18491" s="243" t="s">
        <v>1953</v>
      </c>
      <c r="F18491" s="151"/>
    </row>
    <row r="18492" spans="2:6" s="116" customFormat="1" ht="15.75" customHeight="1">
      <c r="B18492" s="276" t="s">
        <v>2411</v>
      </c>
      <c r="C18492" s="118" t="s">
        <v>322</v>
      </c>
      <c r="D18492" s="119" t="s">
        <v>1796</v>
      </c>
      <c r="E18492" s="243" t="s">
        <v>1953</v>
      </c>
      <c r="F18492" s="151"/>
    </row>
    <row r="18493" spans="2:6" s="116" customFormat="1" ht="15.75" customHeight="1">
      <c r="B18493" s="276" t="s">
        <v>2411</v>
      </c>
      <c r="C18493" s="118" t="s">
        <v>28</v>
      </c>
      <c r="D18493" s="119" t="s">
        <v>114</v>
      </c>
      <c r="E18493" s="243" t="s">
        <v>1971</v>
      </c>
      <c r="F18493" s="151"/>
    </row>
    <row r="18494" spans="2:6" s="116" customFormat="1" ht="15.75" customHeight="1">
      <c r="B18494" s="276" t="s">
        <v>2411</v>
      </c>
      <c r="C18494" s="118" t="s">
        <v>2</v>
      </c>
      <c r="D18494" s="119" t="s">
        <v>182</v>
      </c>
      <c r="E18494" s="243" t="s">
        <v>1971</v>
      </c>
      <c r="F18494" s="151"/>
    </row>
    <row r="18495" spans="2:6" s="116" customFormat="1" ht="15.75" customHeight="1">
      <c r="B18495" s="276" t="s">
        <v>2411</v>
      </c>
      <c r="C18495" s="118" t="s">
        <v>184</v>
      </c>
      <c r="D18495" s="119" t="s">
        <v>2546</v>
      </c>
      <c r="E18495" s="243" t="s">
        <v>1971</v>
      </c>
      <c r="F18495" s="151"/>
    </row>
    <row r="18496" spans="2:6" s="116" customFormat="1" ht="15.75" customHeight="1">
      <c r="B18496" s="276" t="s">
        <v>2411</v>
      </c>
      <c r="C18496" s="118" t="s">
        <v>40</v>
      </c>
      <c r="D18496" s="119" t="s">
        <v>180</v>
      </c>
      <c r="E18496" s="243" t="s">
        <v>1971</v>
      </c>
      <c r="F18496" s="151"/>
    </row>
    <row r="18497" spans="2:6" s="116" customFormat="1" ht="15.75" customHeight="1">
      <c r="B18497" s="276" t="s">
        <v>2411</v>
      </c>
      <c r="C18497" s="118" t="s">
        <v>40</v>
      </c>
      <c r="D18497" s="119" t="s">
        <v>177</v>
      </c>
      <c r="E18497" s="243" t="s">
        <v>1971</v>
      </c>
      <c r="F18497" s="151"/>
    </row>
    <row r="18498" spans="2:6" s="116" customFormat="1" ht="15.75" customHeight="1">
      <c r="B18498" s="276" t="s">
        <v>2411</v>
      </c>
      <c r="C18498" s="118" t="s">
        <v>184</v>
      </c>
      <c r="D18498" s="119" t="s">
        <v>2583</v>
      </c>
      <c r="E18498" s="243" t="s">
        <v>1971</v>
      </c>
      <c r="F18498" s="151"/>
    </row>
    <row r="18499" spans="2:6" s="116" customFormat="1" ht="15.75" customHeight="1">
      <c r="B18499" s="276" t="s">
        <v>2411</v>
      </c>
      <c r="C18499" s="118" t="s">
        <v>2</v>
      </c>
      <c r="D18499" s="119" t="s">
        <v>105</v>
      </c>
      <c r="E18499" s="243" t="s">
        <v>1971</v>
      </c>
      <c r="F18499" s="151"/>
    </row>
    <row r="18500" spans="2:6" s="116" customFormat="1" ht="15.75" customHeight="1">
      <c r="B18500" s="276" t="s">
        <v>2411</v>
      </c>
      <c r="C18500" s="118" t="s">
        <v>322</v>
      </c>
      <c r="D18500" s="119" t="s">
        <v>2001</v>
      </c>
      <c r="E18500" s="243" t="s">
        <v>1971</v>
      </c>
      <c r="F18500" s="151"/>
    </row>
    <row r="18501" spans="2:6" s="116" customFormat="1" ht="15.75" customHeight="1">
      <c r="B18501" s="276" t="s">
        <v>2411</v>
      </c>
      <c r="C18501" s="118" t="s">
        <v>392</v>
      </c>
      <c r="D18501" s="119" t="s">
        <v>1115</v>
      </c>
      <c r="E18501" s="243" t="s">
        <v>1971</v>
      </c>
      <c r="F18501" s="151"/>
    </row>
    <row r="18502" spans="2:6" s="116" customFormat="1" ht="15.75" customHeight="1">
      <c r="B18502" s="276" t="s">
        <v>2411</v>
      </c>
      <c r="C18502" s="118" t="s">
        <v>3</v>
      </c>
      <c r="D18502" s="119" t="s">
        <v>642</v>
      </c>
      <c r="E18502" s="243" t="s">
        <v>1971</v>
      </c>
      <c r="F18502" s="151"/>
    </row>
    <row r="18503" spans="2:6" s="116" customFormat="1" ht="15.75" customHeight="1">
      <c r="B18503" s="276" t="s">
        <v>2411</v>
      </c>
      <c r="C18503" s="118" t="s">
        <v>40</v>
      </c>
      <c r="D18503" s="119" t="s">
        <v>177</v>
      </c>
      <c r="E18503" s="243" t="s">
        <v>1971</v>
      </c>
      <c r="F18503" s="151"/>
    </row>
    <row r="18504" spans="2:6" s="116" customFormat="1" ht="15.75" customHeight="1">
      <c r="B18504" s="276" t="s">
        <v>2411</v>
      </c>
      <c r="C18504" s="118" t="s">
        <v>40</v>
      </c>
      <c r="D18504" s="119" t="s">
        <v>177</v>
      </c>
      <c r="E18504" s="243" t="s">
        <v>1971</v>
      </c>
      <c r="F18504" s="151"/>
    </row>
    <row r="18505" spans="2:6" s="116" customFormat="1" ht="15.75" customHeight="1">
      <c r="B18505" s="276" t="s">
        <v>2411</v>
      </c>
      <c r="C18505" s="118" t="s">
        <v>28</v>
      </c>
      <c r="D18505" s="119" t="s">
        <v>549</v>
      </c>
      <c r="E18505" s="243" t="s">
        <v>1971</v>
      </c>
      <c r="F18505" s="151"/>
    </row>
    <row r="18506" spans="2:6" s="116" customFormat="1" ht="15.75" customHeight="1">
      <c r="B18506" s="276" t="s">
        <v>2411</v>
      </c>
      <c r="C18506" s="118" t="s">
        <v>155</v>
      </c>
      <c r="D18506" s="119" t="s">
        <v>156</v>
      </c>
      <c r="E18506" s="243" t="s">
        <v>1971</v>
      </c>
      <c r="F18506" s="151"/>
    </row>
    <row r="18507" spans="2:6" s="116" customFormat="1" ht="15.75" customHeight="1">
      <c r="B18507" s="276" t="s">
        <v>2413</v>
      </c>
      <c r="C18507" s="118" t="s">
        <v>1318</v>
      </c>
      <c r="D18507" s="119" t="s">
        <v>173</v>
      </c>
      <c r="E18507" s="243" t="s">
        <v>2370</v>
      </c>
      <c r="F18507" s="151"/>
    </row>
    <row r="18508" spans="2:6" s="116" customFormat="1" ht="15.75" customHeight="1">
      <c r="B18508" s="276" t="s">
        <v>2413</v>
      </c>
      <c r="C18508" s="118" t="s">
        <v>184</v>
      </c>
      <c r="D18508" s="119" t="s">
        <v>2546</v>
      </c>
      <c r="E18508" s="243" t="s">
        <v>2370</v>
      </c>
      <c r="F18508" s="151"/>
    </row>
    <row r="18509" spans="2:6" s="116" customFormat="1" ht="15.75" customHeight="1">
      <c r="B18509" s="276" t="s">
        <v>2413</v>
      </c>
      <c r="C18509" s="118" t="s">
        <v>184</v>
      </c>
      <c r="D18509" s="119" t="s">
        <v>2582</v>
      </c>
      <c r="E18509" s="243" t="s">
        <v>2370</v>
      </c>
      <c r="F18509" s="151"/>
    </row>
    <row r="18510" spans="2:6" s="116" customFormat="1" ht="15.75" customHeight="1">
      <c r="B18510" s="276" t="s">
        <v>2413</v>
      </c>
      <c r="C18510" s="118" t="s">
        <v>322</v>
      </c>
      <c r="D18510" s="119" t="s">
        <v>2014</v>
      </c>
      <c r="E18510" s="243" t="s">
        <v>2370</v>
      </c>
      <c r="F18510" s="151"/>
    </row>
    <row r="18511" spans="2:6" s="116" customFormat="1" ht="15.75" customHeight="1">
      <c r="B18511" s="276" t="s">
        <v>2413</v>
      </c>
      <c r="C18511" s="118" t="s">
        <v>2</v>
      </c>
      <c r="D18511" s="119" t="s">
        <v>182</v>
      </c>
      <c r="E18511" s="243" t="s">
        <v>2370</v>
      </c>
      <c r="F18511" s="151"/>
    </row>
    <row r="18512" spans="2:6" s="116" customFormat="1" ht="15.75" customHeight="1">
      <c r="B18512" s="276" t="s">
        <v>2413</v>
      </c>
      <c r="C18512" s="118" t="s">
        <v>1318</v>
      </c>
      <c r="D18512" s="119" t="s">
        <v>173</v>
      </c>
      <c r="E18512" s="243" t="s">
        <v>2370</v>
      </c>
      <c r="F18512" s="151"/>
    </row>
    <row r="18513" spans="2:6" s="116" customFormat="1" ht="15.75" customHeight="1">
      <c r="B18513" s="276" t="s">
        <v>2413</v>
      </c>
      <c r="C18513" s="118" t="s">
        <v>322</v>
      </c>
      <c r="D18513" s="119" t="s">
        <v>2014</v>
      </c>
      <c r="E18513" s="243" t="s">
        <v>2370</v>
      </c>
      <c r="F18513" s="151"/>
    </row>
    <row r="18514" spans="2:6" s="116" customFormat="1" ht="15.75" customHeight="1">
      <c r="B18514" s="276" t="s">
        <v>2413</v>
      </c>
      <c r="C18514" s="118" t="s">
        <v>40</v>
      </c>
      <c r="D18514" s="119" t="s">
        <v>177</v>
      </c>
      <c r="E18514" s="243" t="s">
        <v>1953</v>
      </c>
      <c r="F18514" s="151"/>
    </row>
    <row r="18515" spans="2:6" s="116" customFormat="1" ht="15.75" customHeight="1">
      <c r="B18515" s="276" t="s">
        <v>2413</v>
      </c>
      <c r="C18515" s="118" t="s">
        <v>40</v>
      </c>
      <c r="D18515" s="119" t="s">
        <v>177</v>
      </c>
      <c r="E18515" s="243" t="s">
        <v>1953</v>
      </c>
      <c r="F18515" s="151"/>
    </row>
    <row r="18516" spans="2:6" s="116" customFormat="1" ht="15.75" customHeight="1">
      <c r="B18516" s="276" t="s">
        <v>2413</v>
      </c>
      <c r="C18516" s="118" t="s">
        <v>40</v>
      </c>
      <c r="D18516" s="119" t="s">
        <v>177</v>
      </c>
      <c r="E18516" s="243" t="s">
        <v>1953</v>
      </c>
      <c r="F18516" s="151"/>
    </row>
    <row r="18517" spans="2:6" s="116" customFormat="1" ht="15.75" customHeight="1">
      <c r="B18517" s="276" t="s">
        <v>2413</v>
      </c>
      <c r="C18517" s="118" t="s">
        <v>28</v>
      </c>
      <c r="D18517" s="119" t="s">
        <v>126</v>
      </c>
      <c r="E18517" s="243" t="s">
        <v>1953</v>
      </c>
      <c r="F18517" s="151"/>
    </row>
    <row r="18518" spans="2:6" s="116" customFormat="1" ht="15.75" customHeight="1">
      <c r="B18518" s="276" t="s">
        <v>2413</v>
      </c>
      <c r="C18518" s="118" t="s">
        <v>155</v>
      </c>
      <c r="D18518" s="119" t="s">
        <v>156</v>
      </c>
      <c r="E18518" s="243" t="s">
        <v>1953</v>
      </c>
      <c r="F18518" s="151"/>
    </row>
    <row r="18519" spans="2:6" s="116" customFormat="1" ht="15.75" customHeight="1">
      <c r="B18519" s="276" t="s">
        <v>2413</v>
      </c>
      <c r="C18519" s="118" t="s">
        <v>40</v>
      </c>
      <c r="D18519" s="119" t="s">
        <v>177</v>
      </c>
      <c r="E18519" s="243" t="s">
        <v>1953</v>
      </c>
      <c r="F18519" s="151"/>
    </row>
    <row r="18520" spans="2:6" s="116" customFormat="1" ht="15.75" customHeight="1">
      <c r="B18520" s="276" t="s">
        <v>2413</v>
      </c>
      <c r="C18520" s="118" t="s">
        <v>28</v>
      </c>
      <c r="D18520" s="119" t="s">
        <v>173</v>
      </c>
      <c r="E18520" s="243" t="s">
        <v>1953</v>
      </c>
      <c r="F18520" s="151"/>
    </row>
    <row r="18521" spans="2:6" s="116" customFormat="1" ht="15.75" customHeight="1">
      <c r="B18521" s="276" t="s">
        <v>2413</v>
      </c>
      <c r="C18521" s="118" t="s">
        <v>184</v>
      </c>
      <c r="D18521" s="119" t="s">
        <v>184</v>
      </c>
      <c r="E18521" s="243" t="s">
        <v>1953</v>
      </c>
      <c r="F18521" s="151"/>
    </row>
    <row r="18522" spans="2:6" s="116" customFormat="1" ht="15.75" customHeight="1">
      <c r="B18522" s="276" t="s">
        <v>2413</v>
      </c>
      <c r="C18522" s="118" t="s">
        <v>184</v>
      </c>
      <c r="D18522" s="119" t="s">
        <v>184</v>
      </c>
      <c r="E18522" s="243" t="s">
        <v>1953</v>
      </c>
      <c r="F18522" s="151"/>
    </row>
    <row r="18523" spans="2:6" s="116" customFormat="1" ht="15.75" customHeight="1">
      <c r="B18523" s="276" t="s">
        <v>2413</v>
      </c>
      <c r="C18523" s="118" t="s">
        <v>184</v>
      </c>
      <c r="D18523" s="119" t="s">
        <v>184</v>
      </c>
      <c r="E18523" s="243" t="s">
        <v>1953</v>
      </c>
      <c r="F18523" s="151"/>
    </row>
    <row r="18524" spans="2:6" s="116" customFormat="1" ht="15.75" customHeight="1">
      <c r="B18524" s="276" t="s">
        <v>2413</v>
      </c>
      <c r="C18524" s="118" t="s">
        <v>184</v>
      </c>
      <c r="D18524" s="119" t="s">
        <v>184</v>
      </c>
      <c r="E18524" s="243" t="s">
        <v>1953</v>
      </c>
      <c r="F18524" s="151"/>
    </row>
    <row r="18525" spans="2:6" s="116" customFormat="1" ht="15.75" customHeight="1">
      <c r="B18525" s="276" t="s">
        <v>2413</v>
      </c>
      <c r="C18525" s="118" t="s">
        <v>392</v>
      </c>
      <c r="D18525" s="119" t="s">
        <v>1115</v>
      </c>
      <c r="E18525" s="243" t="s">
        <v>1953</v>
      </c>
      <c r="F18525" s="151"/>
    </row>
    <row r="18526" spans="2:6" s="116" customFormat="1" ht="15.75" customHeight="1">
      <c r="B18526" s="276" t="s">
        <v>2413</v>
      </c>
      <c r="C18526" s="118" t="s">
        <v>2</v>
      </c>
      <c r="D18526" s="119" t="s">
        <v>1385</v>
      </c>
      <c r="E18526" s="243" t="s">
        <v>1953</v>
      </c>
      <c r="F18526" s="151"/>
    </row>
    <row r="18527" spans="2:6" s="116" customFormat="1" ht="15.75" customHeight="1">
      <c r="B18527" s="276" t="s">
        <v>2413</v>
      </c>
      <c r="C18527" s="118" t="s">
        <v>2</v>
      </c>
      <c r="D18527" s="119" t="s">
        <v>1385</v>
      </c>
      <c r="E18527" s="243" t="s">
        <v>1953</v>
      </c>
      <c r="F18527" s="151"/>
    </row>
    <row r="18528" spans="2:6" s="116" customFormat="1" ht="15.75" customHeight="1">
      <c r="B18528" s="276" t="s">
        <v>2413</v>
      </c>
      <c r="C18528" s="118" t="s">
        <v>28</v>
      </c>
      <c r="D18528" s="119" t="s">
        <v>114</v>
      </c>
      <c r="E18528" s="243" t="s">
        <v>1971</v>
      </c>
      <c r="F18528" s="151"/>
    </row>
    <row r="18529" spans="2:6" s="116" customFormat="1" ht="15.75" customHeight="1">
      <c r="B18529" s="276" t="s">
        <v>2413</v>
      </c>
      <c r="C18529" s="118" t="s">
        <v>28</v>
      </c>
      <c r="D18529" s="119" t="s">
        <v>173</v>
      </c>
      <c r="E18529" s="243" t="s">
        <v>1971</v>
      </c>
      <c r="F18529" s="151"/>
    </row>
    <row r="18530" spans="2:6" s="116" customFormat="1" ht="15.75" customHeight="1">
      <c r="B18530" s="276" t="s">
        <v>2413</v>
      </c>
      <c r="C18530" s="118" t="s">
        <v>40</v>
      </c>
      <c r="D18530" s="119" t="s">
        <v>180</v>
      </c>
      <c r="E18530" s="243" t="s">
        <v>1971</v>
      </c>
      <c r="F18530" s="151"/>
    </row>
    <row r="18531" spans="2:6" s="116" customFormat="1" ht="15.75" customHeight="1">
      <c r="B18531" s="276" t="s">
        <v>2413</v>
      </c>
      <c r="C18531" s="118" t="s">
        <v>40</v>
      </c>
      <c r="D18531" s="119" t="s">
        <v>177</v>
      </c>
      <c r="E18531" s="243" t="s">
        <v>1971</v>
      </c>
      <c r="F18531" s="151"/>
    </row>
    <row r="18532" spans="2:6" s="116" customFormat="1" ht="15.75" customHeight="1">
      <c r="B18532" s="276" t="s">
        <v>2413</v>
      </c>
      <c r="C18532" s="118" t="s">
        <v>2</v>
      </c>
      <c r="D18532" s="119" t="s">
        <v>105</v>
      </c>
      <c r="E18532" s="243" t="s">
        <v>1971</v>
      </c>
      <c r="F18532" s="151"/>
    </row>
    <row r="18533" spans="2:6" s="116" customFormat="1" ht="15.75" customHeight="1">
      <c r="B18533" s="276" t="s">
        <v>2413</v>
      </c>
      <c r="C18533" s="118" t="s">
        <v>912</v>
      </c>
      <c r="D18533" s="119" t="s">
        <v>2300</v>
      </c>
      <c r="E18533" s="243" t="s">
        <v>1971</v>
      </c>
      <c r="F18533" s="151"/>
    </row>
    <row r="18534" spans="2:6" s="116" customFormat="1" ht="15.75" customHeight="1">
      <c r="B18534" s="276" t="s">
        <v>2413</v>
      </c>
      <c r="C18534" s="118" t="s">
        <v>184</v>
      </c>
      <c r="D18534" s="119" t="s">
        <v>2544</v>
      </c>
      <c r="E18534" s="243" t="s">
        <v>1971</v>
      </c>
      <c r="F18534" s="151"/>
    </row>
    <row r="18535" spans="2:6" s="116" customFormat="1" ht="15.75" customHeight="1">
      <c r="B18535" s="276" t="s">
        <v>2413</v>
      </c>
      <c r="C18535" s="118" t="s">
        <v>2</v>
      </c>
      <c r="D18535" s="119" t="s">
        <v>2414</v>
      </c>
      <c r="E18535" s="243" t="s">
        <v>1971</v>
      </c>
      <c r="F18535" s="151"/>
    </row>
    <row r="18536" spans="2:6" s="116" customFormat="1" ht="15.75" customHeight="1">
      <c r="B18536" s="276" t="s">
        <v>2413</v>
      </c>
      <c r="C18536" s="118" t="s">
        <v>392</v>
      </c>
      <c r="D18536" s="119" t="s">
        <v>1115</v>
      </c>
      <c r="E18536" s="243" t="s">
        <v>1971</v>
      </c>
      <c r="F18536" s="151"/>
    </row>
    <row r="18537" spans="2:6" s="116" customFormat="1" ht="15.75" customHeight="1">
      <c r="B18537" s="276" t="s">
        <v>2413</v>
      </c>
      <c r="C18537" s="118" t="s">
        <v>28</v>
      </c>
      <c r="D18537" s="119" t="s">
        <v>114</v>
      </c>
      <c r="E18537" s="243" t="s">
        <v>1971</v>
      </c>
      <c r="F18537" s="151"/>
    </row>
    <row r="18538" spans="2:6" s="116" customFormat="1" ht="15.75" customHeight="1">
      <c r="B18538" s="276" t="s">
        <v>2415</v>
      </c>
      <c r="C18538" s="118" t="s">
        <v>40</v>
      </c>
      <c r="D18538" s="119" t="s">
        <v>177</v>
      </c>
      <c r="E18538" s="243" t="s">
        <v>1953</v>
      </c>
      <c r="F18538" s="151"/>
    </row>
    <row r="18539" spans="2:6" s="116" customFormat="1" ht="15.75" customHeight="1">
      <c r="B18539" s="276" t="s">
        <v>2415</v>
      </c>
      <c r="C18539" s="118" t="s">
        <v>40</v>
      </c>
      <c r="D18539" s="119" t="s">
        <v>177</v>
      </c>
      <c r="E18539" s="243" t="s">
        <v>1953</v>
      </c>
      <c r="F18539" s="151"/>
    </row>
    <row r="18540" spans="2:6" s="116" customFormat="1" ht="15.75" customHeight="1">
      <c r="B18540" s="276" t="s">
        <v>2415</v>
      </c>
      <c r="C18540" s="118" t="s">
        <v>28</v>
      </c>
      <c r="D18540" s="119" t="s">
        <v>1287</v>
      </c>
      <c r="E18540" s="243" t="s">
        <v>1953</v>
      </c>
      <c r="F18540" s="151"/>
    </row>
    <row r="18541" spans="2:6" s="116" customFormat="1" ht="15.75" customHeight="1">
      <c r="B18541" s="276" t="s">
        <v>2415</v>
      </c>
      <c r="C18541" s="118" t="s">
        <v>28</v>
      </c>
      <c r="D18541" s="119" t="s">
        <v>126</v>
      </c>
      <c r="E18541" s="243" t="s">
        <v>1953</v>
      </c>
      <c r="F18541" s="151"/>
    </row>
    <row r="18542" spans="2:6" s="116" customFormat="1" ht="15.75" customHeight="1">
      <c r="B18542" s="276" t="s">
        <v>2415</v>
      </c>
      <c r="C18542" s="118" t="s">
        <v>28</v>
      </c>
      <c r="D18542" s="119" t="s">
        <v>2416</v>
      </c>
      <c r="E18542" s="243" t="s">
        <v>1953</v>
      </c>
      <c r="F18542" s="151"/>
    </row>
    <row r="18543" spans="2:6" s="116" customFormat="1" ht="15.75" customHeight="1">
      <c r="B18543" s="276" t="s">
        <v>2415</v>
      </c>
      <c r="C18543" s="118" t="s">
        <v>28</v>
      </c>
      <c r="D18543" s="119" t="s">
        <v>107</v>
      </c>
      <c r="E18543" s="243" t="s">
        <v>1953</v>
      </c>
      <c r="F18543" s="151"/>
    </row>
    <row r="18544" spans="2:6" s="116" customFormat="1" ht="15.75" customHeight="1">
      <c r="B18544" s="276" t="s">
        <v>2415</v>
      </c>
      <c r="C18544" s="118" t="s">
        <v>40</v>
      </c>
      <c r="D18544" s="119" t="s">
        <v>177</v>
      </c>
      <c r="E18544" s="243" t="s">
        <v>1953</v>
      </c>
      <c r="F18544" s="151"/>
    </row>
    <row r="18545" spans="2:6" s="116" customFormat="1" ht="15.75" customHeight="1">
      <c r="B18545" s="276" t="s">
        <v>2415</v>
      </c>
      <c r="C18545" s="118" t="s">
        <v>40</v>
      </c>
      <c r="D18545" s="119" t="s">
        <v>177</v>
      </c>
      <c r="E18545" s="243" t="s">
        <v>1953</v>
      </c>
      <c r="F18545" s="151"/>
    </row>
    <row r="18546" spans="2:6" s="116" customFormat="1" ht="15.75" customHeight="1">
      <c r="B18546" s="276" t="s">
        <v>2415</v>
      </c>
      <c r="C18546" s="118" t="s">
        <v>40</v>
      </c>
      <c r="D18546" s="119" t="s">
        <v>177</v>
      </c>
      <c r="E18546" s="243" t="s">
        <v>1953</v>
      </c>
      <c r="F18546" s="151"/>
    </row>
    <row r="18547" spans="2:6" s="116" customFormat="1" ht="15.75" customHeight="1">
      <c r="B18547" s="276" t="s">
        <v>2415</v>
      </c>
      <c r="C18547" s="118" t="s">
        <v>28</v>
      </c>
      <c r="D18547" s="119" t="s">
        <v>850</v>
      </c>
      <c r="E18547" s="243" t="s">
        <v>1953</v>
      </c>
      <c r="F18547" s="151"/>
    </row>
    <row r="18548" spans="2:6" s="116" customFormat="1" ht="15.75" customHeight="1">
      <c r="B18548" s="276" t="s">
        <v>2415</v>
      </c>
      <c r="C18548" s="118" t="s">
        <v>184</v>
      </c>
      <c r="D18548" s="119" t="s">
        <v>184</v>
      </c>
      <c r="E18548" s="243" t="s">
        <v>1953</v>
      </c>
      <c r="F18548" s="151"/>
    </row>
    <row r="18549" spans="2:6" s="116" customFormat="1" ht="15.75" customHeight="1">
      <c r="B18549" s="276" t="s">
        <v>2415</v>
      </c>
      <c r="C18549" s="118" t="s">
        <v>956</v>
      </c>
      <c r="D18549" s="119" t="s">
        <v>1815</v>
      </c>
      <c r="E18549" s="243" t="s">
        <v>1953</v>
      </c>
      <c r="F18549" s="151"/>
    </row>
    <row r="18550" spans="2:6" s="116" customFormat="1" ht="15.75" customHeight="1">
      <c r="B18550" s="276" t="s">
        <v>2415</v>
      </c>
      <c r="C18550" s="118" t="s">
        <v>2</v>
      </c>
      <c r="D18550" s="119" t="s">
        <v>182</v>
      </c>
      <c r="E18550" s="243" t="s">
        <v>1953</v>
      </c>
      <c r="F18550" s="151"/>
    </row>
    <row r="18551" spans="2:6" s="116" customFormat="1" ht="15.75" customHeight="1">
      <c r="B18551" s="276" t="s">
        <v>2415</v>
      </c>
      <c r="C18551" s="118" t="s">
        <v>2</v>
      </c>
      <c r="D18551" s="119" t="s">
        <v>2417</v>
      </c>
      <c r="E18551" s="243" t="s">
        <v>1953</v>
      </c>
      <c r="F18551" s="151"/>
    </row>
    <row r="18552" spans="2:6" s="116" customFormat="1" ht="15.75" customHeight="1">
      <c r="B18552" s="276" t="s">
        <v>2415</v>
      </c>
      <c r="C18552" s="118" t="s">
        <v>2</v>
      </c>
      <c r="D18552" s="119" t="s">
        <v>182</v>
      </c>
      <c r="E18552" s="243" t="s">
        <v>1953</v>
      </c>
      <c r="F18552" s="151"/>
    </row>
    <row r="18553" spans="2:6" s="116" customFormat="1" ht="15.75" customHeight="1">
      <c r="B18553" s="276" t="s">
        <v>2415</v>
      </c>
      <c r="C18553" s="118" t="s">
        <v>1318</v>
      </c>
      <c r="D18553" s="119" t="s">
        <v>173</v>
      </c>
      <c r="E18553" s="243" t="s">
        <v>2370</v>
      </c>
      <c r="F18553" s="151"/>
    </row>
    <row r="18554" spans="2:6" s="116" customFormat="1" ht="15.75" customHeight="1">
      <c r="B18554" s="276" t="s">
        <v>2415</v>
      </c>
      <c r="C18554" s="118" t="s">
        <v>184</v>
      </c>
      <c r="D18554" s="119" t="s">
        <v>2546</v>
      </c>
      <c r="E18554" s="243" t="s">
        <v>2370</v>
      </c>
      <c r="F18554" s="151"/>
    </row>
    <row r="18555" spans="2:6" s="116" customFormat="1" ht="15.75" customHeight="1">
      <c r="B18555" s="276" t="s">
        <v>2415</v>
      </c>
      <c r="C18555" s="118" t="s">
        <v>184</v>
      </c>
      <c r="D18555" s="119" t="s">
        <v>2582</v>
      </c>
      <c r="E18555" s="243" t="s">
        <v>2370</v>
      </c>
      <c r="F18555" s="151"/>
    </row>
    <row r="18556" spans="2:6" s="116" customFormat="1" ht="15.75" customHeight="1">
      <c r="B18556" s="276" t="s">
        <v>2415</v>
      </c>
      <c r="C18556" s="118" t="s">
        <v>1318</v>
      </c>
      <c r="D18556" s="119" t="s">
        <v>173</v>
      </c>
      <c r="E18556" s="243" t="s">
        <v>2370</v>
      </c>
      <c r="F18556" s="151"/>
    </row>
    <row r="18557" spans="2:6" s="116" customFormat="1" ht="15.75" customHeight="1">
      <c r="B18557" s="276" t="s">
        <v>2415</v>
      </c>
      <c r="C18557" s="118" t="s">
        <v>40</v>
      </c>
      <c r="D18557" s="119" t="s">
        <v>177</v>
      </c>
      <c r="E18557" s="243" t="s">
        <v>2370</v>
      </c>
      <c r="F18557" s="151"/>
    </row>
    <row r="18558" spans="2:6" s="116" customFormat="1" ht="15.75" customHeight="1">
      <c r="B18558" s="276" t="s">
        <v>2415</v>
      </c>
      <c r="C18558" s="118" t="s">
        <v>40</v>
      </c>
      <c r="D18558" s="119" t="s">
        <v>2418</v>
      </c>
      <c r="E18558" s="243" t="s">
        <v>2370</v>
      </c>
      <c r="F18558" s="151"/>
    </row>
    <row r="18559" spans="2:6" s="116" customFormat="1" ht="15.75" customHeight="1">
      <c r="B18559" s="276" t="s">
        <v>2415</v>
      </c>
      <c r="C18559" s="118" t="s">
        <v>40</v>
      </c>
      <c r="D18559" s="119" t="s">
        <v>177</v>
      </c>
      <c r="E18559" s="243" t="s">
        <v>2370</v>
      </c>
      <c r="F18559" s="151"/>
    </row>
    <row r="18560" spans="2:6" s="116" customFormat="1" ht="15.75" customHeight="1">
      <c r="B18560" s="276" t="s">
        <v>2415</v>
      </c>
      <c r="C18560" s="118" t="s">
        <v>40</v>
      </c>
      <c r="D18560" s="119" t="s">
        <v>2418</v>
      </c>
      <c r="E18560" s="243" t="s">
        <v>2370</v>
      </c>
      <c r="F18560" s="151"/>
    </row>
    <row r="18561" spans="2:6" s="116" customFormat="1" ht="15.75" customHeight="1">
      <c r="B18561" s="276" t="s">
        <v>2415</v>
      </c>
      <c r="C18561" s="118" t="s">
        <v>28</v>
      </c>
      <c r="D18561" s="119" t="s">
        <v>2439</v>
      </c>
      <c r="E18561" s="243" t="s">
        <v>2370</v>
      </c>
      <c r="F18561" s="151"/>
    </row>
    <row r="18562" spans="2:6" s="116" customFormat="1" ht="15.75" customHeight="1">
      <c r="B18562" s="276" t="s">
        <v>2415</v>
      </c>
      <c r="C18562" s="118" t="s">
        <v>28</v>
      </c>
      <c r="D18562" s="119" t="s">
        <v>850</v>
      </c>
      <c r="E18562" s="243" t="s">
        <v>1971</v>
      </c>
      <c r="F18562" s="151"/>
    </row>
    <row r="18563" spans="2:6" s="116" customFormat="1" ht="15.75" customHeight="1">
      <c r="B18563" s="276" t="s">
        <v>2415</v>
      </c>
      <c r="C18563" s="118" t="s">
        <v>28</v>
      </c>
      <c r="D18563" s="119" t="s">
        <v>173</v>
      </c>
      <c r="E18563" s="243" t="s">
        <v>1971</v>
      </c>
      <c r="F18563" s="151"/>
    </row>
    <row r="18564" spans="2:6" s="116" customFormat="1" ht="15.75" customHeight="1">
      <c r="B18564" s="276" t="s">
        <v>2415</v>
      </c>
      <c r="C18564" s="118" t="s">
        <v>40</v>
      </c>
      <c r="D18564" s="119" t="s">
        <v>177</v>
      </c>
      <c r="E18564" s="243" t="s">
        <v>1971</v>
      </c>
      <c r="F18564" s="151"/>
    </row>
    <row r="18565" spans="2:6" s="116" customFormat="1" ht="15.75" customHeight="1">
      <c r="B18565" s="276" t="s">
        <v>2415</v>
      </c>
      <c r="C18565" s="118" t="s">
        <v>322</v>
      </c>
      <c r="D18565" s="119" t="s">
        <v>2001</v>
      </c>
      <c r="E18565" s="243" t="s">
        <v>1971</v>
      </c>
      <c r="F18565" s="151"/>
    </row>
    <row r="18566" spans="2:6" s="116" customFormat="1" ht="15.75" customHeight="1">
      <c r="B18566" s="276" t="s">
        <v>2415</v>
      </c>
      <c r="C18566" s="118" t="s">
        <v>184</v>
      </c>
      <c r="D18566" s="119" t="s">
        <v>2544</v>
      </c>
      <c r="E18566" s="243" t="s">
        <v>1971</v>
      </c>
      <c r="F18566" s="151"/>
    </row>
    <row r="18567" spans="2:6" s="116" customFormat="1" ht="15.75" customHeight="1">
      <c r="B18567" s="276" t="s">
        <v>2415</v>
      </c>
      <c r="C18567" s="118" t="s">
        <v>40</v>
      </c>
      <c r="D18567" s="119" t="s">
        <v>177</v>
      </c>
      <c r="E18567" s="243" t="s">
        <v>1971</v>
      </c>
      <c r="F18567" s="151"/>
    </row>
    <row r="18568" spans="2:6" s="116" customFormat="1" ht="15.75" customHeight="1">
      <c r="B18568" s="276" t="s">
        <v>2415</v>
      </c>
      <c r="C18568" s="118" t="s">
        <v>184</v>
      </c>
      <c r="D18568" s="119" t="s">
        <v>2545</v>
      </c>
      <c r="E18568" s="243" t="s">
        <v>1971</v>
      </c>
      <c r="F18568" s="151"/>
    </row>
    <row r="18569" spans="2:6" s="116" customFormat="1" ht="15.75" customHeight="1">
      <c r="B18569" s="276" t="s">
        <v>2415</v>
      </c>
      <c r="C18569" s="118" t="s">
        <v>28</v>
      </c>
      <c r="D18569" s="119" t="s">
        <v>107</v>
      </c>
      <c r="E18569" s="243" t="s">
        <v>1971</v>
      </c>
      <c r="F18569" s="151"/>
    </row>
    <row r="18570" spans="2:6" s="116" customFormat="1" ht="15.75" customHeight="1">
      <c r="B18570" s="276" t="s">
        <v>2415</v>
      </c>
      <c r="C18570" s="118" t="s">
        <v>28</v>
      </c>
      <c r="D18570" s="119" t="s">
        <v>126</v>
      </c>
      <c r="E18570" s="243" t="s">
        <v>1971</v>
      </c>
      <c r="F18570" s="151"/>
    </row>
    <row r="18571" spans="2:6" s="116" customFormat="1" ht="15.75" customHeight="1">
      <c r="B18571" s="276" t="s">
        <v>2415</v>
      </c>
      <c r="C18571" s="118" t="s">
        <v>28</v>
      </c>
      <c r="D18571" s="119" t="s">
        <v>850</v>
      </c>
      <c r="E18571" s="243" t="s">
        <v>1971</v>
      </c>
      <c r="F18571" s="151"/>
    </row>
    <row r="18572" spans="2:6" s="116" customFormat="1" ht="15.75" customHeight="1">
      <c r="B18572" s="276" t="s">
        <v>2415</v>
      </c>
      <c r="C18572" s="118" t="s">
        <v>28</v>
      </c>
      <c r="D18572" s="119" t="s">
        <v>1118</v>
      </c>
      <c r="E18572" s="243" t="s">
        <v>1971</v>
      </c>
      <c r="F18572" s="151"/>
    </row>
    <row r="18573" spans="2:6" s="116" customFormat="1" ht="15.75" customHeight="1">
      <c r="B18573" s="276" t="s">
        <v>2415</v>
      </c>
      <c r="C18573" s="118" t="s">
        <v>2</v>
      </c>
      <c r="D18573" s="119" t="s">
        <v>105</v>
      </c>
      <c r="E18573" s="243" t="s">
        <v>1971</v>
      </c>
      <c r="F18573" s="151"/>
    </row>
    <row r="18574" spans="2:6" s="116" customFormat="1" ht="15.75" customHeight="1">
      <c r="B18574" s="276" t="s">
        <v>2415</v>
      </c>
      <c r="C18574" s="118" t="s">
        <v>2</v>
      </c>
      <c r="D18574" s="119" t="s">
        <v>182</v>
      </c>
      <c r="E18574" s="243" t="s">
        <v>1971</v>
      </c>
      <c r="F18574" s="151"/>
    </row>
    <row r="18575" spans="2:6" s="116" customFormat="1" ht="15.75" customHeight="1">
      <c r="B18575" s="276" t="s">
        <v>2419</v>
      </c>
      <c r="C18575" s="118" t="s">
        <v>28</v>
      </c>
      <c r="D18575" s="119" t="s">
        <v>850</v>
      </c>
      <c r="E18575" s="243" t="s">
        <v>2199</v>
      </c>
      <c r="F18575" s="151"/>
    </row>
    <row r="18576" spans="2:6" s="116" customFormat="1" ht="15.75" customHeight="1">
      <c r="B18576" s="276" t="s">
        <v>2419</v>
      </c>
      <c r="C18576" s="118" t="s">
        <v>322</v>
      </c>
      <c r="D18576" s="119" t="s">
        <v>1799</v>
      </c>
      <c r="E18576" s="243" t="s">
        <v>2199</v>
      </c>
      <c r="F18576" s="151"/>
    </row>
    <row r="18577" spans="2:6" s="116" customFormat="1" ht="15.75" customHeight="1">
      <c r="B18577" s="276" t="s">
        <v>2419</v>
      </c>
      <c r="C18577" s="118" t="s">
        <v>40</v>
      </c>
      <c r="D18577" s="119" t="s">
        <v>177</v>
      </c>
      <c r="E18577" s="243" t="s">
        <v>2199</v>
      </c>
      <c r="F18577" s="151"/>
    </row>
    <row r="18578" spans="2:6" s="116" customFormat="1" ht="15.75" customHeight="1">
      <c r="B18578" s="276" t="s">
        <v>2419</v>
      </c>
      <c r="C18578" s="118" t="s">
        <v>28</v>
      </c>
      <c r="D18578" s="119" t="s">
        <v>850</v>
      </c>
      <c r="E18578" s="243" t="s">
        <v>2199</v>
      </c>
      <c r="F18578" s="151"/>
    </row>
    <row r="18579" spans="2:6" s="116" customFormat="1" ht="15.75" customHeight="1">
      <c r="B18579" s="276" t="s">
        <v>2419</v>
      </c>
      <c r="C18579" s="118" t="s">
        <v>28</v>
      </c>
      <c r="D18579" s="119" t="s">
        <v>114</v>
      </c>
      <c r="E18579" s="243" t="s">
        <v>2199</v>
      </c>
      <c r="F18579" s="151"/>
    </row>
    <row r="18580" spans="2:6" s="116" customFormat="1" ht="15.75" customHeight="1">
      <c r="B18580" s="276" t="s">
        <v>2419</v>
      </c>
      <c r="C18580" s="118" t="s">
        <v>40</v>
      </c>
      <c r="D18580" s="119" t="s">
        <v>180</v>
      </c>
      <c r="E18580" s="243" t="s">
        <v>2199</v>
      </c>
      <c r="F18580" s="151"/>
    </row>
    <row r="18581" spans="2:6" s="116" customFormat="1" ht="15.75" customHeight="1">
      <c r="B18581" s="276" t="s">
        <v>2419</v>
      </c>
      <c r="C18581" s="118" t="s">
        <v>40</v>
      </c>
      <c r="D18581" s="119" t="s">
        <v>180</v>
      </c>
      <c r="E18581" s="243" t="s">
        <v>2199</v>
      </c>
      <c r="F18581" s="151"/>
    </row>
    <row r="18582" spans="2:6" s="116" customFormat="1" ht="15.75" customHeight="1">
      <c r="B18582" s="276" t="s">
        <v>2419</v>
      </c>
      <c r="C18582" s="118" t="s">
        <v>40</v>
      </c>
      <c r="D18582" s="119" t="s">
        <v>180</v>
      </c>
      <c r="E18582" s="243" t="s">
        <v>2199</v>
      </c>
      <c r="F18582" s="151"/>
    </row>
    <row r="18583" spans="2:6" s="116" customFormat="1" ht="15.75" customHeight="1">
      <c r="B18583" s="276" t="s">
        <v>2419</v>
      </c>
      <c r="C18583" s="118" t="s">
        <v>28</v>
      </c>
      <c r="D18583" s="119" t="s">
        <v>126</v>
      </c>
      <c r="E18583" s="243" t="s">
        <v>2199</v>
      </c>
      <c r="F18583" s="151"/>
    </row>
    <row r="18584" spans="2:6" s="116" customFormat="1" ht="15.75" customHeight="1">
      <c r="B18584" s="276" t="s">
        <v>2419</v>
      </c>
      <c r="C18584" s="118" t="s">
        <v>40</v>
      </c>
      <c r="D18584" s="119" t="s">
        <v>180</v>
      </c>
      <c r="E18584" s="243" t="s">
        <v>2199</v>
      </c>
      <c r="F18584" s="151"/>
    </row>
    <row r="18585" spans="2:6" s="116" customFormat="1" ht="15.75" customHeight="1">
      <c r="B18585" s="276" t="s">
        <v>2419</v>
      </c>
      <c r="C18585" s="118" t="s">
        <v>40</v>
      </c>
      <c r="D18585" s="119" t="s">
        <v>180</v>
      </c>
      <c r="E18585" s="243" t="s">
        <v>2199</v>
      </c>
      <c r="F18585" s="151"/>
    </row>
    <row r="18586" spans="2:6" s="116" customFormat="1" ht="15.75" customHeight="1">
      <c r="B18586" s="276" t="s">
        <v>2420</v>
      </c>
      <c r="C18586" s="118" t="s">
        <v>40</v>
      </c>
      <c r="D18586" s="119" t="s">
        <v>177</v>
      </c>
      <c r="E18586" s="243" t="s">
        <v>2374</v>
      </c>
      <c r="F18586" s="151"/>
    </row>
    <row r="18587" spans="2:6" s="116" customFormat="1" ht="15.75" customHeight="1">
      <c r="B18587" s="276" t="s">
        <v>2420</v>
      </c>
      <c r="C18587" s="118" t="s">
        <v>40</v>
      </c>
      <c r="D18587" s="119" t="s">
        <v>177</v>
      </c>
      <c r="E18587" s="243" t="s">
        <v>2374</v>
      </c>
      <c r="F18587" s="151"/>
    </row>
    <row r="18588" spans="2:6" s="116" customFormat="1" ht="15.75" customHeight="1">
      <c r="B18588" s="276" t="s">
        <v>2420</v>
      </c>
      <c r="C18588" s="118" t="s">
        <v>28</v>
      </c>
      <c r="D18588" s="119" t="s">
        <v>2439</v>
      </c>
      <c r="E18588" s="243" t="s">
        <v>2374</v>
      </c>
      <c r="F18588" s="151"/>
    </row>
    <row r="18589" spans="2:6" s="116" customFormat="1" ht="15.75" customHeight="1">
      <c r="B18589" s="276" t="s">
        <v>2420</v>
      </c>
      <c r="C18589" s="118" t="s">
        <v>2</v>
      </c>
      <c r="D18589" s="119" t="s">
        <v>182</v>
      </c>
      <c r="E18589" s="243" t="s">
        <v>2374</v>
      </c>
      <c r="F18589" s="151"/>
    </row>
    <row r="18590" spans="2:6" s="116" customFormat="1" ht="15.75" customHeight="1">
      <c r="B18590" s="276" t="s">
        <v>2420</v>
      </c>
      <c r="C18590" s="118" t="s">
        <v>2</v>
      </c>
      <c r="D18590" s="119" t="s">
        <v>105</v>
      </c>
      <c r="E18590" s="243" t="s">
        <v>2374</v>
      </c>
      <c r="F18590" s="151"/>
    </row>
    <row r="18591" spans="2:6" s="116" customFormat="1" ht="15.75" customHeight="1">
      <c r="B18591" s="276" t="s">
        <v>2420</v>
      </c>
      <c r="C18591" s="118" t="s">
        <v>322</v>
      </c>
      <c r="D18591" s="119" t="s">
        <v>2014</v>
      </c>
      <c r="E18591" s="243" t="s">
        <v>2374</v>
      </c>
      <c r="F18591" s="151"/>
    </row>
    <row r="18592" spans="2:6" s="116" customFormat="1" ht="15.75" customHeight="1">
      <c r="B18592" s="276" t="s">
        <v>2421</v>
      </c>
      <c r="C18592" s="118" t="s">
        <v>28</v>
      </c>
      <c r="D18592" s="119" t="s">
        <v>173</v>
      </c>
      <c r="E18592" s="243" t="s">
        <v>2370</v>
      </c>
      <c r="F18592" s="151"/>
    </row>
    <row r="18593" spans="2:6" s="116" customFormat="1" ht="15.75" customHeight="1">
      <c r="B18593" s="276" t="s">
        <v>2421</v>
      </c>
      <c r="C18593" s="118" t="s">
        <v>322</v>
      </c>
      <c r="D18593" s="119" t="s">
        <v>2014</v>
      </c>
      <c r="E18593" s="243" t="s">
        <v>2370</v>
      </c>
      <c r="F18593" s="151"/>
    </row>
    <row r="18594" spans="2:6" s="116" customFormat="1" ht="15.75" customHeight="1">
      <c r="B18594" s="276" t="s">
        <v>2421</v>
      </c>
      <c r="C18594" s="118" t="s">
        <v>184</v>
      </c>
      <c r="D18594" s="119" t="s">
        <v>2546</v>
      </c>
      <c r="E18594" s="243" t="s">
        <v>2370</v>
      </c>
      <c r="F18594" s="151"/>
    </row>
    <row r="18595" spans="2:6" s="116" customFormat="1" ht="15.75" customHeight="1">
      <c r="B18595" s="276" t="s">
        <v>2421</v>
      </c>
      <c r="C18595" s="118" t="s">
        <v>28</v>
      </c>
      <c r="D18595" s="119" t="s">
        <v>1277</v>
      </c>
      <c r="E18595" s="243" t="s">
        <v>2370</v>
      </c>
      <c r="F18595" s="151"/>
    </row>
    <row r="18596" spans="2:6" s="116" customFormat="1" ht="15.75" customHeight="1">
      <c r="B18596" s="276" t="s">
        <v>2421</v>
      </c>
      <c r="C18596" s="118" t="s">
        <v>2</v>
      </c>
      <c r="D18596" s="119" t="s">
        <v>182</v>
      </c>
      <c r="E18596" s="243" t="s">
        <v>2370</v>
      </c>
      <c r="F18596" s="151"/>
    </row>
    <row r="18597" spans="2:6" s="116" customFormat="1" ht="15.75" customHeight="1">
      <c r="B18597" s="276" t="s">
        <v>2421</v>
      </c>
      <c r="C18597" s="118" t="s">
        <v>2</v>
      </c>
      <c r="D18597" s="119" t="s">
        <v>105</v>
      </c>
      <c r="E18597" s="243" t="s">
        <v>2370</v>
      </c>
      <c r="F18597" s="151"/>
    </row>
    <row r="18598" spans="2:6" s="116" customFormat="1" ht="15.75" customHeight="1">
      <c r="B18598" s="276" t="s">
        <v>2421</v>
      </c>
      <c r="C18598" s="118" t="s">
        <v>2</v>
      </c>
      <c r="D18598" s="119" t="s">
        <v>105</v>
      </c>
      <c r="E18598" s="243" t="s">
        <v>2370</v>
      </c>
      <c r="F18598" s="151"/>
    </row>
    <row r="18599" spans="2:6" s="116" customFormat="1" ht="15.75" customHeight="1">
      <c r="B18599" s="276" t="s">
        <v>2421</v>
      </c>
      <c r="C18599" s="118" t="s">
        <v>28</v>
      </c>
      <c r="D18599" s="119" t="s">
        <v>1277</v>
      </c>
      <c r="E18599" s="243" t="s">
        <v>2370</v>
      </c>
      <c r="F18599" s="151"/>
    </row>
    <row r="18600" spans="2:6" s="116" customFormat="1" ht="15.75" customHeight="1">
      <c r="B18600" s="276" t="s">
        <v>2421</v>
      </c>
      <c r="C18600" s="118" t="s">
        <v>322</v>
      </c>
      <c r="D18600" s="119" t="s">
        <v>1796</v>
      </c>
      <c r="E18600" s="243" t="s">
        <v>1953</v>
      </c>
      <c r="F18600" s="151"/>
    </row>
    <row r="18601" spans="2:6" s="116" customFormat="1" ht="15.75" customHeight="1">
      <c r="B18601" s="276" t="s">
        <v>2421</v>
      </c>
      <c r="C18601" s="118" t="s">
        <v>956</v>
      </c>
      <c r="D18601" s="119" t="s">
        <v>1815</v>
      </c>
      <c r="E18601" s="243" t="s">
        <v>1953</v>
      </c>
      <c r="F18601" s="151"/>
    </row>
    <row r="18602" spans="2:6" s="116" customFormat="1" ht="15.75" customHeight="1">
      <c r="B18602" s="276" t="s">
        <v>2421</v>
      </c>
      <c r="C18602" s="118" t="s">
        <v>956</v>
      </c>
      <c r="D18602" s="119" t="s">
        <v>1815</v>
      </c>
      <c r="E18602" s="243" t="s">
        <v>1953</v>
      </c>
      <c r="F18602" s="151"/>
    </row>
    <row r="18603" spans="2:6" s="116" customFormat="1" ht="15.75" customHeight="1">
      <c r="B18603" s="276" t="s">
        <v>2421</v>
      </c>
      <c r="C18603" s="118" t="s">
        <v>184</v>
      </c>
      <c r="D18603" s="119" t="s">
        <v>184</v>
      </c>
      <c r="E18603" s="243" t="s">
        <v>1953</v>
      </c>
      <c r="F18603" s="151"/>
    </row>
    <row r="18604" spans="2:6" s="116" customFormat="1" ht="15.75" customHeight="1">
      <c r="B18604" s="276" t="s">
        <v>2421</v>
      </c>
      <c r="C18604" s="118" t="s">
        <v>184</v>
      </c>
      <c r="D18604" s="119" t="s">
        <v>184</v>
      </c>
      <c r="E18604" s="243" t="s">
        <v>1953</v>
      </c>
      <c r="F18604" s="151"/>
    </row>
    <row r="18605" spans="2:6" s="116" customFormat="1" ht="15.75" customHeight="1">
      <c r="B18605" s="276" t="s">
        <v>2421</v>
      </c>
      <c r="C18605" s="118" t="s">
        <v>956</v>
      </c>
      <c r="D18605" s="119" t="s">
        <v>1815</v>
      </c>
      <c r="E18605" s="243" t="s">
        <v>1953</v>
      </c>
      <c r="F18605" s="151"/>
    </row>
    <row r="18606" spans="2:6" s="116" customFormat="1" ht="15.75" customHeight="1">
      <c r="B18606" s="276" t="s">
        <v>2421</v>
      </c>
      <c r="C18606" s="118" t="s">
        <v>956</v>
      </c>
      <c r="D18606" s="119" t="s">
        <v>1815</v>
      </c>
      <c r="E18606" s="243" t="s">
        <v>1953</v>
      </c>
      <c r="F18606" s="151"/>
    </row>
    <row r="18607" spans="2:6" s="116" customFormat="1" ht="15.75" customHeight="1">
      <c r="B18607" s="276" t="s">
        <v>2421</v>
      </c>
      <c r="C18607" s="118" t="s">
        <v>184</v>
      </c>
      <c r="D18607" s="119" t="s">
        <v>184</v>
      </c>
      <c r="E18607" s="243" t="s">
        <v>1953</v>
      </c>
      <c r="F18607" s="151"/>
    </row>
    <row r="18608" spans="2:6" s="116" customFormat="1" ht="15.75" customHeight="1">
      <c r="B18608" s="276" t="s">
        <v>2421</v>
      </c>
      <c r="C18608" s="118" t="s">
        <v>2</v>
      </c>
      <c r="D18608" s="119" t="s">
        <v>182</v>
      </c>
      <c r="E18608" s="243" t="s">
        <v>1953</v>
      </c>
      <c r="F18608" s="151"/>
    </row>
    <row r="18609" spans="2:6" s="116" customFormat="1" ht="15.75" customHeight="1">
      <c r="B18609" s="276" t="s">
        <v>2421</v>
      </c>
      <c r="C18609" s="118" t="s">
        <v>2</v>
      </c>
      <c r="D18609" s="119" t="s">
        <v>182</v>
      </c>
      <c r="E18609" s="243" t="s">
        <v>1953</v>
      </c>
      <c r="F18609" s="151"/>
    </row>
    <row r="18610" spans="2:6" s="116" customFormat="1" ht="15.75" customHeight="1">
      <c r="B18610" s="276" t="s">
        <v>2421</v>
      </c>
      <c r="C18610" s="118" t="s">
        <v>28</v>
      </c>
      <c r="D18610" s="119" t="s">
        <v>107</v>
      </c>
      <c r="E18610" s="243" t="s">
        <v>1953</v>
      </c>
      <c r="F18610" s="151"/>
    </row>
    <row r="18611" spans="2:6" s="116" customFormat="1" ht="15.75" customHeight="1">
      <c r="B18611" s="276" t="s">
        <v>2421</v>
      </c>
      <c r="C18611" s="118" t="s">
        <v>28</v>
      </c>
      <c r="D18611" s="119" t="s">
        <v>107</v>
      </c>
      <c r="E18611" s="243" t="s">
        <v>1953</v>
      </c>
      <c r="F18611" s="151"/>
    </row>
    <row r="18612" spans="2:6" s="116" customFormat="1" ht="15.75" customHeight="1">
      <c r="B18612" s="276" t="s">
        <v>2421</v>
      </c>
      <c r="C18612" s="118" t="s">
        <v>28</v>
      </c>
      <c r="D18612" s="119" t="s">
        <v>114</v>
      </c>
      <c r="E18612" s="243" t="s">
        <v>1953</v>
      </c>
      <c r="F18612" s="151"/>
    </row>
    <row r="18613" spans="2:6" s="116" customFormat="1" ht="15.75" customHeight="1">
      <c r="B18613" s="276" t="s">
        <v>2421</v>
      </c>
      <c r="C18613" s="118" t="s">
        <v>28</v>
      </c>
      <c r="D18613" s="119" t="s">
        <v>114</v>
      </c>
      <c r="E18613" s="243" t="s">
        <v>1953</v>
      </c>
      <c r="F18613" s="151"/>
    </row>
    <row r="18614" spans="2:6" s="116" customFormat="1" ht="15.75" customHeight="1">
      <c r="B18614" s="276" t="s">
        <v>2421</v>
      </c>
      <c r="C18614" s="118" t="s">
        <v>40</v>
      </c>
      <c r="D18614" s="119" t="s">
        <v>180</v>
      </c>
      <c r="E18614" s="243" t="s">
        <v>1953</v>
      </c>
      <c r="F18614" s="151"/>
    </row>
    <row r="18615" spans="2:6" s="116" customFormat="1" ht="15.75" customHeight="1">
      <c r="B18615" s="276" t="s">
        <v>2421</v>
      </c>
      <c r="C18615" s="118" t="s">
        <v>40</v>
      </c>
      <c r="D18615" s="119" t="s">
        <v>2422</v>
      </c>
      <c r="E18615" s="243" t="s">
        <v>1953</v>
      </c>
      <c r="F18615" s="151"/>
    </row>
    <row r="18616" spans="2:6" s="116" customFormat="1" ht="15.75" customHeight="1">
      <c r="B18616" s="276" t="s">
        <v>2421</v>
      </c>
      <c r="C18616" s="118" t="s">
        <v>40</v>
      </c>
      <c r="D18616" s="119" t="s">
        <v>177</v>
      </c>
      <c r="E18616" s="243" t="s">
        <v>1953</v>
      </c>
      <c r="F18616" s="151"/>
    </row>
    <row r="18617" spans="2:6" s="116" customFormat="1" ht="15.75" customHeight="1">
      <c r="B18617" s="276" t="s">
        <v>2421</v>
      </c>
      <c r="C18617" s="118" t="s">
        <v>28</v>
      </c>
      <c r="D18617" s="119" t="s">
        <v>850</v>
      </c>
      <c r="E18617" s="243" t="s">
        <v>1971</v>
      </c>
      <c r="F18617" s="151"/>
    </row>
    <row r="18618" spans="2:6" s="116" customFormat="1" ht="15.75" customHeight="1">
      <c r="B18618" s="276" t="s">
        <v>2421</v>
      </c>
      <c r="C18618" s="118" t="s">
        <v>40</v>
      </c>
      <c r="D18618" s="119" t="s">
        <v>180</v>
      </c>
      <c r="E18618" s="243" t="s">
        <v>1971</v>
      </c>
      <c r="F18618" s="151"/>
    </row>
    <row r="18619" spans="2:6" s="116" customFormat="1" ht="15.75" customHeight="1">
      <c r="B18619" s="276" t="s">
        <v>2421</v>
      </c>
      <c r="C18619" s="118" t="s">
        <v>40</v>
      </c>
      <c r="D18619" s="119" t="s">
        <v>177</v>
      </c>
      <c r="E18619" s="243" t="s">
        <v>1971</v>
      </c>
      <c r="F18619" s="151"/>
    </row>
    <row r="18620" spans="2:6" s="116" customFormat="1" ht="15.75" customHeight="1">
      <c r="B18620" s="276" t="s">
        <v>2421</v>
      </c>
      <c r="C18620" s="118" t="s">
        <v>28</v>
      </c>
      <c r="D18620" s="119" t="s">
        <v>2423</v>
      </c>
      <c r="E18620" s="243" t="s">
        <v>1971</v>
      </c>
      <c r="F18620" s="151"/>
    </row>
    <row r="18621" spans="2:6" s="116" customFormat="1" ht="15.75" customHeight="1">
      <c r="B18621" s="276" t="s">
        <v>2421</v>
      </c>
      <c r="C18621" s="118" t="s">
        <v>40</v>
      </c>
      <c r="D18621" s="119" t="s">
        <v>945</v>
      </c>
      <c r="E18621" s="243" t="s">
        <v>1971</v>
      </c>
      <c r="F18621" s="151"/>
    </row>
    <row r="18622" spans="2:6" s="116" customFormat="1" ht="15.75" customHeight="1">
      <c r="B18622" s="276" t="s">
        <v>2421</v>
      </c>
      <c r="C18622" s="118" t="s">
        <v>18</v>
      </c>
      <c r="D18622" s="119" t="s">
        <v>1274</v>
      </c>
      <c r="E18622" s="243" t="s">
        <v>1971</v>
      </c>
      <c r="F18622" s="151"/>
    </row>
    <row r="18623" spans="2:6" s="116" customFormat="1" ht="15.75" customHeight="1">
      <c r="B18623" s="276" t="s">
        <v>2421</v>
      </c>
      <c r="C18623" s="118" t="s">
        <v>2</v>
      </c>
      <c r="D18623" s="119" t="s">
        <v>2424</v>
      </c>
      <c r="E18623" s="243" t="s">
        <v>1971</v>
      </c>
      <c r="F18623" s="151"/>
    </row>
    <row r="18624" spans="2:6" s="116" customFormat="1" ht="15.75" customHeight="1">
      <c r="B18624" s="276" t="s">
        <v>2421</v>
      </c>
      <c r="C18624" s="118" t="s">
        <v>28</v>
      </c>
      <c r="D18624" s="119" t="s">
        <v>126</v>
      </c>
      <c r="E18624" s="243" t="s">
        <v>1971</v>
      </c>
      <c r="F18624" s="151"/>
    </row>
    <row r="18625" spans="2:6" s="116" customFormat="1" ht="15.75" customHeight="1">
      <c r="B18625" s="276" t="s">
        <v>2421</v>
      </c>
      <c r="C18625" s="118" t="s">
        <v>322</v>
      </c>
      <c r="D18625" s="119" t="s">
        <v>2001</v>
      </c>
      <c r="E18625" s="243" t="s">
        <v>1971</v>
      </c>
      <c r="F18625" s="151"/>
    </row>
    <row r="18626" spans="2:6" s="116" customFormat="1" ht="15.75" customHeight="1">
      <c r="B18626" s="276" t="s">
        <v>2421</v>
      </c>
      <c r="C18626" s="118" t="s">
        <v>322</v>
      </c>
      <c r="D18626" s="119" t="s">
        <v>1799</v>
      </c>
      <c r="E18626" s="243" t="s">
        <v>1971</v>
      </c>
      <c r="F18626" s="151"/>
    </row>
    <row r="18627" spans="2:6" s="116" customFormat="1" ht="15.75" customHeight="1">
      <c r="B18627" s="276" t="s">
        <v>2421</v>
      </c>
      <c r="C18627" s="118" t="s">
        <v>40</v>
      </c>
      <c r="D18627" s="119" t="s">
        <v>180</v>
      </c>
      <c r="E18627" s="243" t="s">
        <v>1971</v>
      </c>
      <c r="F18627" s="151"/>
    </row>
    <row r="18628" spans="2:6" s="116" customFormat="1" ht="15.75" customHeight="1">
      <c r="B18628" s="276" t="s">
        <v>2421</v>
      </c>
      <c r="C18628" s="118" t="s">
        <v>2</v>
      </c>
      <c r="D18628" s="119" t="s">
        <v>182</v>
      </c>
      <c r="E18628" s="243" t="s">
        <v>1971</v>
      </c>
      <c r="F18628" s="151"/>
    </row>
    <row r="18629" spans="2:6" s="116" customFormat="1" ht="15.75" customHeight="1">
      <c r="B18629" s="276" t="s">
        <v>2421</v>
      </c>
      <c r="C18629" s="118" t="s">
        <v>2</v>
      </c>
      <c r="D18629" s="119" t="s">
        <v>2112</v>
      </c>
      <c r="E18629" s="243" t="s">
        <v>1971</v>
      </c>
      <c r="F18629" s="151"/>
    </row>
    <row r="18630" spans="2:6" s="116" customFormat="1" ht="15.75" customHeight="1">
      <c r="B18630" s="276" t="s">
        <v>2425</v>
      </c>
      <c r="C18630" s="118" t="s">
        <v>28</v>
      </c>
      <c r="D18630" s="119" t="s">
        <v>1998</v>
      </c>
      <c r="E18630" s="243" t="s">
        <v>2370</v>
      </c>
      <c r="F18630" s="151"/>
    </row>
    <row r="18631" spans="2:6" s="116" customFormat="1" ht="15.75" customHeight="1">
      <c r="B18631" s="276" t="s">
        <v>2425</v>
      </c>
      <c r="C18631" s="118" t="s">
        <v>28</v>
      </c>
      <c r="D18631" s="119" t="s">
        <v>2426</v>
      </c>
      <c r="E18631" s="243" t="s">
        <v>2370</v>
      </c>
      <c r="F18631" s="151"/>
    </row>
    <row r="18632" spans="2:6" s="116" customFormat="1" ht="15.75" customHeight="1">
      <c r="B18632" s="276" t="s">
        <v>2425</v>
      </c>
      <c r="C18632" s="118" t="s">
        <v>322</v>
      </c>
      <c r="D18632" s="119" t="s">
        <v>2014</v>
      </c>
      <c r="E18632" s="243" t="s">
        <v>2370</v>
      </c>
      <c r="F18632" s="151"/>
    </row>
    <row r="18633" spans="2:6" s="116" customFormat="1" ht="15.75" customHeight="1">
      <c r="B18633" s="276" t="s">
        <v>2425</v>
      </c>
      <c r="C18633" s="118" t="s">
        <v>2</v>
      </c>
      <c r="D18633" s="119" t="s">
        <v>182</v>
      </c>
      <c r="E18633" s="243" t="s">
        <v>2370</v>
      </c>
      <c r="F18633" s="151"/>
    </row>
    <row r="18634" spans="2:6" s="116" customFormat="1" ht="15.75" customHeight="1">
      <c r="B18634" s="276" t="s">
        <v>2425</v>
      </c>
      <c r="C18634" s="118" t="s">
        <v>322</v>
      </c>
      <c r="D18634" s="119" t="s">
        <v>1796</v>
      </c>
      <c r="E18634" s="243" t="s">
        <v>2370</v>
      </c>
      <c r="F18634" s="151"/>
    </row>
    <row r="18635" spans="2:6" s="116" customFormat="1" ht="15.75" customHeight="1">
      <c r="B18635" s="276" t="s">
        <v>2425</v>
      </c>
      <c r="C18635" s="118" t="s">
        <v>392</v>
      </c>
      <c r="D18635" s="119" t="s">
        <v>1115</v>
      </c>
      <c r="E18635" s="243" t="s">
        <v>2370</v>
      </c>
      <c r="F18635" s="151"/>
    </row>
    <row r="18636" spans="2:6" s="116" customFormat="1" ht="15.75" customHeight="1">
      <c r="B18636" s="276" t="s">
        <v>2425</v>
      </c>
      <c r="C18636" s="118" t="s">
        <v>28</v>
      </c>
      <c r="D18636" s="119" t="s">
        <v>2426</v>
      </c>
      <c r="E18636" s="243" t="s">
        <v>2370</v>
      </c>
      <c r="F18636" s="151"/>
    </row>
    <row r="18637" spans="2:6" s="116" customFormat="1" ht="15.75" customHeight="1">
      <c r="B18637" s="276" t="s">
        <v>2425</v>
      </c>
      <c r="C18637" s="118" t="s">
        <v>184</v>
      </c>
      <c r="D18637" s="119" t="s">
        <v>2546</v>
      </c>
      <c r="E18637" s="243" t="s">
        <v>2370</v>
      </c>
      <c r="F18637" s="151"/>
    </row>
    <row r="18638" spans="2:6" s="116" customFormat="1" ht="15.75" customHeight="1">
      <c r="B18638" s="276" t="s">
        <v>2425</v>
      </c>
      <c r="C18638" s="118" t="s">
        <v>1999</v>
      </c>
      <c r="D18638" s="119" t="s">
        <v>2014</v>
      </c>
      <c r="E18638" s="243" t="s">
        <v>2370</v>
      </c>
      <c r="F18638" s="151"/>
    </row>
    <row r="18639" spans="2:6" s="116" customFormat="1" ht="15.75" customHeight="1">
      <c r="B18639" s="276" t="s">
        <v>2425</v>
      </c>
      <c r="C18639" s="118" t="s">
        <v>28</v>
      </c>
      <c r="D18639" s="119" t="s">
        <v>850</v>
      </c>
      <c r="E18639" s="243" t="s">
        <v>2370</v>
      </c>
      <c r="F18639" s="151"/>
    </row>
    <row r="18640" spans="2:6" s="116" customFormat="1" ht="15.75" customHeight="1">
      <c r="B18640" s="276" t="s">
        <v>2425</v>
      </c>
      <c r="C18640" s="118" t="s">
        <v>322</v>
      </c>
      <c r="D18640" s="119" t="s">
        <v>1796</v>
      </c>
      <c r="E18640" s="243" t="s">
        <v>1953</v>
      </c>
      <c r="F18640" s="151"/>
    </row>
    <row r="18641" spans="2:6" s="116" customFormat="1" ht="15.75" customHeight="1">
      <c r="B18641" s="276" t="s">
        <v>2425</v>
      </c>
      <c r="C18641" s="118" t="s">
        <v>2</v>
      </c>
      <c r="D18641" s="119" t="s">
        <v>182</v>
      </c>
      <c r="E18641" s="243" t="s">
        <v>1953</v>
      </c>
      <c r="F18641" s="151"/>
    </row>
    <row r="18642" spans="2:6" s="116" customFormat="1" ht="15.75" customHeight="1">
      <c r="B18642" s="276" t="s">
        <v>2425</v>
      </c>
      <c r="C18642" s="118" t="s">
        <v>956</v>
      </c>
      <c r="D18642" s="119" t="s">
        <v>2427</v>
      </c>
      <c r="E18642" s="243" t="s">
        <v>1953</v>
      </c>
      <c r="F18642" s="151"/>
    </row>
    <row r="18643" spans="2:6" s="116" customFormat="1" ht="15.75" customHeight="1">
      <c r="B18643" s="276" t="s">
        <v>2425</v>
      </c>
      <c r="C18643" s="118" t="s">
        <v>2</v>
      </c>
      <c r="D18643" s="119" t="s">
        <v>182</v>
      </c>
      <c r="E18643" s="243" t="s">
        <v>1953</v>
      </c>
      <c r="F18643" s="151"/>
    </row>
    <row r="18644" spans="2:6" s="116" customFormat="1" ht="15.75" customHeight="1">
      <c r="B18644" s="276" t="s">
        <v>2425</v>
      </c>
      <c r="C18644" s="118" t="s">
        <v>2</v>
      </c>
      <c r="D18644" s="119" t="s">
        <v>182</v>
      </c>
      <c r="E18644" s="243" t="s">
        <v>1953</v>
      </c>
      <c r="F18644" s="151"/>
    </row>
    <row r="18645" spans="2:6" s="116" customFormat="1" ht="15.75" customHeight="1">
      <c r="B18645" s="276" t="s">
        <v>2425</v>
      </c>
      <c r="C18645" s="118" t="s">
        <v>322</v>
      </c>
      <c r="D18645" s="119" t="s">
        <v>2001</v>
      </c>
      <c r="E18645" s="243" t="s">
        <v>1971</v>
      </c>
      <c r="F18645" s="151"/>
    </row>
    <row r="18646" spans="2:6" s="116" customFormat="1" ht="15.75" customHeight="1">
      <c r="B18646" s="276" t="s">
        <v>2425</v>
      </c>
      <c r="C18646" s="118" t="s">
        <v>18</v>
      </c>
      <c r="D18646" s="119" t="s">
        <v>1274</v>
      </c>
      <c r="E18646" s="243" t="s">
        <v>1971</v>
      </c>
      <c r="F18646" s="151"/>
    </row>
    <row r="18647" spans="2:6" s="116" customFormat="1" ht="15.75" customHeight="1">
      <c r="B18647" s="276" t="s">
        <v>2425</v>
      </c>
      <c r="C18647" s="118" t="s">
        <v>28</v>
      </c>
      <c r="D18647" s="119" t="s">
        <v>126</v>
      </c>
      <c r="E18647" s="243" t="s">
        <v>1971</v>
      </c>
      <c r="F18647" s="151"/>
    </row>
    <row r="18648" spans="2:6" s="116" customFormat="1" ht="15.75" customHeight="1">
      <c r="B18648" s="276" t="s">
        <v>2425</v>
      </c>
      <c r="C18648" s="118" t="s">
        <v>40</v>
      </c>
      <c r="D18648" s="119" t="s">
        <v>177</v>
      </c>
      <c r="E18648" s="243" t="s">
        <v>1971</v>
      </c>
      <c r="F18648" s="151"/>
    </row>
    <row r="18649" spans="2:6" s="116" customFormat="1" ht="15.75" customHeight="1">
      <c r="B18649" s="276" t="s">
        <v>2425</v>
      </c>
      <c r="C18649" s="118" t="s">
        <v>40</v>
      </c>
      <c r="D18649" s="119" t="s">
        <v>177</v>
      </c>
      <c r="E18649" s="243" t="s">
        <v>1971</v>
      </c>
      <c r="F18649" s="151"/>
    </row>
    <row r="18650" spans="2:6" s="116" customFormat="1" ht="15.75" customHeight="1">
      <c r="B18650" s="276" t="s">
        <v>2425</v>
      </c>
      <c r="C18650" s="118" t="s">
        <v>28</v>
      </c>
      <c r="D18650" s="119" t="s">
        <v>850</v>
      </c>
      <c r="E18650" s="243" t="s">
        <v>1971</v>
      </c>
      <c r="F18650" s="151"/>
    </row>
    <row r="18651" spans="2:6" s="116" customFormat="1" ht="15.75" customHeight="1">
      <c r="B18651" s="276" t="s">
        <v>2425</v>
      </c>
      <c r="C18651" s="118" t="s">
        <v>28</v>
      </c>
      <c r="D18651" s="119" t="s">
        <v>1182</v>
      </c>
      <c r="E18651" s="243" t="s">
        <v>1971</v>
      </c>
      <c r="F18651" s="151"/>
    </row>
    <row r="18652" spans="2:6" s="116" customFormat="1" ht="15.75" customHeight="1">
      <c r="B18652" s="276" t="s">
        <v>2425</v>
      </c>
      <c r="C18652" s="118" t="s">
        <v>184</v>
      </c>
      <c r="D18652" s="119" t="s">
        <v>2546</v>
      </c>
      <c r="E18652" s="243" t="s">
        <v>1971</v>
      </c>
      <c r="F18652" s="151"/>
    </row>
    <row r="18653" spans="2:6" s="116" customFormat="1" ht="15.75" customHeight="1">
      <c r="B18653" s="276" t="s">
        <v>2425</v>
      </c>
      <c r="C18653" s="118" t="s">
        <v>40</v>
      </c>
      <c r="D18653" s="119" t="s">
        <v>180</v>
      </c>
      <c r="E18653" s="243" t="s">
        <v>1971</v>
      </c>
      <c r="F18653" s="151"/>
    </row>
    <row r="18654" spans="2:6" s="116" customFormat="1" ht="15.75" customHeight="1">
      <c r="B18654" s="276" t="s">
        <v>2425</v>
      </c>
      <c r="C18654" s="118" t="s">
        <v>28</v>
      </c>
      <c r="D18654" s="119" t="s">
        <v>107</v>
      </c>
      <c r="E18654" s="243" t="s">
        <v>1971</v>
      </c>
      <c r="F18654" s="151"/>
    </row>
    <row r="18655" spans="2:6" s="116" customFormat="1" ht="15.75" customHeight="1">
      <c r="B18655" s="276" t="s">
        <v>2425</v>
      </c>
      <c r="C18655" s="118" t="s">
        <v>392</v>
      </c>
      <c r="D18655" s="119" t="s">
        <v>1115</v>
      </c>
      <c r="E18655" s="243" t="s">
        <v>1971</v>
      </c>
      <c r="F18655" s="151"/>
    </row>
    <row r="18656" spans="2:6" s="116" customFormat="1" ht="15.75" customHeight="1">
      <c r="B18656" s="276" t="s">
        <v>2428</v>
      </c>
      <c r="C18656" s="118" t="s">
        <v>28</v>
      </c>
      <c r="D18656" s="119" t="s">
        <v>850</v>
      </c>
      <c r="E18656" s="243" t="s">
        <v>1953</v>
      </c>
      <c r="F18656" s="151"/>
    </row>
    <row r="18657" spans="2:6" s="116" customFormat="1" ht="15.75" customHeight="1">
      <c r="B18657" s="276" t="s">
        <v>2428</v>
      </c>
      <c r="C18657" s="118" t="s">
        <v>28</v>
      </c>
      <c r="D18657" s="119" t="s">
        <v>107</v>
      </c>
      <c r="E18657" s="243" t="s">
        <v>1953</v>
      </c>
      <c r="F18657" s="151"/>
    </row>
    <row r="18658" spans="2:6" s="116" customFormat="1" ht="15.75" customHeight="1">
      <c r="B18658" s="276" t="s">
        <v>2428</v>
      </c>
      <c r="C18658" s="118" t="s">
        <v>956</v>
      </c>
      <c r="D18658" s="119" t="s">
        <v>1815</v>
      </c>
      <c r="E18658" s="243" t="s">
        <v>1953</v>
      </c>
      <c r="F18658" s="151"/>
    </row>
    <row r="18659" spans="2:6" s="116" customFormat="1" ht="15.75" customHeight="1">
      <c r="B18659" s="276" t="s">
        <v>2428</v>
      </c>
      <c r="C18659" s="118" t="s">
        <v>956</v>
      </c>
      <c r="D18659" s="119" t="s">
        <v>1815</v>
      </c>
      <c r="E18659" s="243" t="s">
        <v>1953</v>
      </c>
      <c r="F18659" s="151"/>
    </row>
    <row r="18660" spans="2:6" s="116" customFormat="1" ht="15.75" customHeight="1">
      <c r="B18660" s="276" t="s">
        <v>2428</v>
      </c>
      <c r="C18660" s="118" t="s">
        <v>155</v>
      </c>
      <c r="D18660" s="119" t="s">
        <v>156</v>
      </c>
      <c r="E18660" s="243" t="s">
        <v>1953</v>
      </c>
      <c r="F18660" s="151"/>
    </row>
    <row r="18661" spans="2:6" s="116" customFormat="1" ht="15.75" customHeight="1">
      <c r="B18661" s="276" t="s">
        <v>2428</v>
      </c>
      <c r="C18661" s="118" t="s">
        <v>40</v>
      </c>
      <c r="D18661" s="119" t="s">
        <v>177</v>
      </c>
      <c r="E18661" s="243" t="s">
        <v>1953</v>
      </c>
      <c r="F18661" s="151"/>
    </row>
    <row r="18662" spans="2:6" s="116" customFormat="1" ht="15.75" customHeight="1">
      <c r="B18662" s="276" t="s">
        <v>2428</v>
      </c>
      <c r="C18662" s="118" t="s">
        <v>40</v>
      </c>
      <c r="D18662" s="119" t="s">
        <v>177</v>
      </c>
      <c r="E18662" s="243" t="s">
        <v>1953</v>
      </c>
      <c r="F18662" s="151"/>
    </row>
    <row r="18663" spans="2:6" s="116" customFormat="1" ht="15.75" customHeight="1">
      <c r="B18663" s="276" t="s">
        <v>2428</v>
      </c>
      <c r="C18663" s="118" t="s">
        <v>40</v>
      </c>
      <c r="D18663" s="119" t="s">
        <v>177</v>
      </c>
      <c r="E18663" s="243" t="s">
        <v>1953</v>
      </c>
      <c r="F18663" s="151"/>
    </row>
    <row r="18664" spans="2:6" s="116" customFormat="1" ht="15.75" customHeight="1">
      <c r="B18664" s="276" t="s">
        <v>2428</v>
      </c>
      <c r="C18664" s="118" t="s">
        <v>40</v>
      </c>
      <c r="D18664" s="119" t="s">
        <v>180</v>
      </c>
      <c r="E18664" s="243" t="s">
        <v>1953</v>
      </c>
      <c r="F18664" s="151"/>
    </row>
    <row r="18665" spans="2:6" s="116" customFormat="1" ht="15.75" customHeight="1">
      <c r="B18665" s="276" t="s">
        <v>2428</v>
      </c>
      <c r="C18665" s="118" t="s">
        <v>28</v>
      </c>
      <c r="D18665" s="119" t="s">
        <v>126</v>
      </c>
      <c r="E18665" s="243" t="s">
        <v>2370</v>
      </c>
      <c r="F18665" s="151"/>
    </row>
    <row r="18666" spans="2:6" s="116" customFormat="1" ht="15.75" customHeight="1">
      <c r="B18666" s="276" t="s">
        <v>2428</v>
      </c>
      <c r="C18666" s="118" t="s">
        <v>2585</v>
      </c>
      <c r="D18666" s="119" t="s">
        <v>1115</v>
      </c>
      <c r="E18666" s="243" t="s">
        <v>2370</v>
      </c>
      <c r="F18666" s="151"/>
    </row>
    <row r="18667" spans="2:6" s="116" customFormat="1" ht="15.75" customHeight="1">
      <c r="B18667" s="276" t="s">
        <v>2428</v>
      </c>
      <c r="C18667" s="118" t="s">
        <v>184</v>
      </c>
      <c r="D18667" s="119" t="s">
        <v>2546</v>
      </c>
      <c r="E18667" s="243" t="s">
        <v>2370</v>
      </c>
      <c r="F18667" s="151"/>
    </row>
    <row r="18668" spans="2:6" s="116" customFormat="1" ht="15.75" customHeight="1">
      <c r="B18668" s="276" t="s">
        <v>2428</v>
      </c>
      <c r="C18668" s="118" t="s">
        <v>40</v>
      </c>
      <c r="D18668" s="119" t="s">
        <v>177</v>
      </c>
      <c r="E18668" s="243" t="s">
        <v>2370</v>
      </c>
      <c r="F18668" s="151"/>
    </row>
    <row r="18669" spans="2:6" s="116" customFormat="1" ht="15.75" customHeight="1">
      <c r="B18669" s="276" t="s">
        <v>2428</v>
      </c>
      <c r="C18669" s="118" t="s">
        <v>40</v>
      </c>
      <c r="D18669" s="119" t="s">
        <v>2418</v>
      </c>
      <c r="E18669" s="243" t="s">
        <v>2370</v>
      </c>
      <c r="F18669" s="151"/>
    </row>
    <row r="18670" spans="2:6" s="116" customFormat="1" ht="15.75" customHeight="1">
      <c r="B18670" s="276" t="s">
        <v>2428</v>
      </c>
      <c r="C18670" s="118" t="s">
        <v>184</v>
      </c>
      <c r="D18670" s="119" t="s">
        <v>2546</v>
      </c>
      <c r="E18670" s="243" t="s">
        <v>2370</v>
      </c>
      <c r="F18670" s="151"/>
    </row>
    <row r="18671" spans="2:6" s="116" customFormat="1" ht="15.75" customHeight="1">
      <c r="B18671" s="276" t="s">
        <v>2428</v>
      </c>
      <c r="C18671" s="118" t="s">
        <v>956</v>
      </c>
      <c r="D18671" s="119" t="s">
        <v>1390</v>
      </c>
      <c r="E18671" s="243" t="s">
        <v>2370</v>
      </c>
      <c r="F18671" s="151"/>
    </row>
    <row r="18672" spans="2:6" s="116" customFormat="1" ht="15.75" customHeight="1">
      <c r="B18672" s="276" t="s">
        <v>2428</v>
      </c>
      <c r="C18672" s="118" t="s">
        <v>40</v>
      </c>
      <c r="D18672" s="119" t="s">
        <v>2418</v>
      </c>
      <c r="E18672" s="243" t="s">
        <v>2370</v>
      </c>
      <c r="F18672" s="151"/>
    </row>
    <row r="18673" spans="2:6" s="116" customFormat="1" ht="15.75" customHeight="1">
      <c r="B18673" s="276" t="s">
        <v>2428</v>
      </c>
      <c r="C18673" s="118" t="s">
        <v>28</v>
      </c>
      <c r="D18673" s="119" t="s">
        <v>1182</v>
      </c>
      <c r="E18673" s="243" t="s">
        <v>1971</v>
      </c>
      <c r="F18673" s="151"/>
    </row>
    <row r="18674" spans="2:6" s="116" customFormat="1" ht="15.75" customHeight="1">
      <c r="B18674" s="276" t="s">
        <v>2428</v>
      </c>
      <c r="C18674" s="118" t="s">
        <v>40</v>
      </c>
      <c r="D18674" s="119" t="s">
        <v>177</v>
      </c>
      <c r="E18674" s="243" t="s">
        <v>1971</v>
      </c>
      <c r="F18674" s="151"/>
    </row>
    <row r="18675" spans="2:6" s="116" customFormat="1" ht="15.75" customHeight="1">
      <c r="B18675" s="276" t="s">
        <v>2428</v>
      </c>
      <c r="C18675" s="118" t="s">
        <v>2585</v>
      </c>
      <c r="D18675" s="119" t="s">
        <v>1115</v>
      </c>
      <c r="E18675" s="243" t="s">
        <v>1971</v>
      </c>
      <c r="F18675" s="151"/>
    </row>
    <row r="18676" spans="2:6" s="116" customFormat="1" ht="15.75" customHeight="1">
      <c r="B18676" s="276" t="s">
        <v>2428</v>
      </c>
      <c r="C18676" s="118" t="s">
        <v>40</v>
      </c>
      <c r="D18676" s="119" t="s">
        <v>180</v>
      </c>
      <c r="E18676" s="243" t="s">
        <v>1971</v>
      </c>
      <c r="F18676" s="151"/>
    </row>
    <row r="18677" spans="2:6" s="116" customFormat="1" ht="15.75" customHeight="1">
      <c r="B18677" s="276" t="s">
        <v>2428</v>
      </c>
      <c r="C18677" s="118" t="s">
        <v>40</v>
      </c>
      <c r="D18677" s="119" t="s">
        <v>177</v>
      </c>
      <c r="E18677" s="243" t="s">
        <v>1971</v>
      </c>
      <c r="F18677" s="151"/>
    </row>
    <row r="18678" spans="2:6" s="116" customFormat="1" ht="15.75" customHeight="1">
      <c r="B18678" s="276" t="s">
        <v>2428</v>
      </c>
      <c r="C18678" s="118" t="s">
        <v>2585</v>
      </c>
      <c r="D18678" s="119" t="s">
        <v>1115</v>
      </c>
      <c r="E18678" s="243" t="s">
        <v>1971</v>
      </c>
      <c r="F18678" s="151"/>
    </row>
    <row r="18679" spans="2:6" s="116" customFormat="1" ht="15.75" customHeight="1">
      <c r="B18679" s="276" t="s">
        <v>2428</v>
      </c>
      <c r="C18679" s="118" t="s">
        <v>40</v>
      </c>
      <c r="D18679" s="119" t="s">
        <v>180</v>
      </c>
      <c r="E18679" s="243" t="s">
        <v>1971</v>
      </c>
      <c r="F18679" s="151"/>
    </row>
    <row r="18680" spans="2:6" s="116" customFormat="1" ht="15.75" customHeight="1">
      <c r="B18680" s="276" t="s">
        <v>2428</v>
      </c>
      <c r="C18680" s="118" t="s">
        <v>184</v>
      </c>
      <c r="D18680" s="119" t="s">
        <v>2544</v>
      </c>
      <c r="E18680" s="243" t="s">
        <v>1971</v>
      </c>
      <c r="F18680" s="151"/>
    </row>
    <row r="18681" spans="2:6" s="116" customFormat="1" ht="15.75" customHeight="1">
      <c r="B18681" s="276" t="s">
        <v>2428</v>
      </c>
      <c r="C18681" s="118" t="s">
        <v>2585</v>
      </c>
      <c r="D18681" s="119" t="s">
        <v>1115</v>
      </c>
      <c r="E18681" s="243" t="s">
        <v>1971</v>
      </c>
      <c r="F18681" s="151"/>
    </row>
    <row r="18682" spans="2:6" s="116" customFormat="1" ht="15.75" customHeight="1">
      <c r="B18682" s="276" t="s">
        <v>2428</v>
      </c>
      <c r="C18682" s="118" t="s">
        <v>28</v>
      </c>
      <c r="D18682" s="119" t="s">
        <v>126</v>
      </c>
      <c r="E18682" s="243" t="s">
        <v>1971</v>
      </c>
      <c r="F18682" s="151"/>
    </row>
    <row r="18683" spans="2:6" s="116" customFormat="1" ht="15.75" customHeight="1">
      <c r="B18683" s="276" t="s">
        <v>2428</v>
      </c>
      <c r="C18683" s="118" t="s">
        <v>28</v>
      </c>
      <c r="D18683" s="119" t="s">
        <v>1182</v>
      </c>
      <c r="E18683" s="243" t="s">
        <v>1971</v>
      </c>
      <c r="F18683" s="151"/>
    </row>
    <row r="18684" spans="2:6" s="116" customFormat="1" ht="15.75" customHeight="1">
      <c r="B18684" s="276" t="s">
        <v>2428</v>
      </c>
      <c r="C18684" s="118" t="s">
        <v>956</v>
      </c>
      <c r="D18684" s="119" t="s">
        <v>1390</v>
      </c>
      <c r="E18684" s="243" t="s">
        <v>1971</v>
      </c>
      <c r="F18684" s="151"/>
    </row>
    <row r="18685" spans="2:6" s="116" customFormat="1" ht="15.75" customHeight="1">
      <c r="B18685" s="121" t="s">
        <v>2429</v>
      </c>
      <c r="C18685" s="118" t="s">
        <v>28</v>
      </c>
      <c r="D18685" s="119" t="s">
        <v>126</v>
      </c>
      <c r="E18685" s="243" t="s">
        <v>1953</v>
      </c>
      <c r="F18685" s="151"/>
    </row>
    <row r="18686" spans="2:6" s="116" customFormat="1" ht="15.75" customHeight="1">
      <c r="B18686" s="121" t="s">
        <v>2429</v>
      </c>
      <c r="C18686" s="118" t="s">
        <v>40</v>
      </c>
      <c r="D18686" s="119" t="s">
        <v>177</v>
      </c>
      <c r="E18686" s="243" t="s">
        <v>1953</v>
      </c>
      <c r="F18686" s="151"/>
    </row>
    <row r="18687" spans="2:6" s="116" customFormat="1" ht="15.75" customHeight="1">
      <c r="B18687" s="121" t="s">
        <v>2429</v>
      </c>
      <c r="C18687" s="118" t="s">
        <v>40</v>
      </c>
      <c r="D18687" s="119" t="s">
        <v>177</v>
      </c>
      <c r="E18687" s="243" t="s">
        <v>1953</v>
      </c>
      <c r="F18687" s="151"/>
    </row>
    <row r="18688" spans="2:6" s="116" customFormat="1" ht="15.75" customHeight="1">
      <c r="B18688" s="121" t="s">
        <v>2429</v>
      </c>
      <c r="C18688" s="118" t="s">
        <v>40</v>
      </c>
      <c r="D18688" s="119" t="s">
        <v>177</v>
      </c>
      <c r="E18688" s="243" t="s">
        <v>1953</v>
      </c>
      <c r="F18688" s="151"/>
    </row>
    <row r="18689" spans="2:6" s="116" customFormat="1" ht="15.75" customHeight="1">
      <c r="B18689" s="121" t="s">
        <v>2429</v>
      </c>
      <c r="C18689" s="118" t="s">
        <v>2</v>
      </c>
      <c r="D18689" s="119" t="s">
        <v>182</v>
      </c>
      <c r="E18689" s="243" t="s">
        <v>1953</v>
      </c>
      <c r="F18689" s="151"/>
    </row>
    <row r="18690" spans="2:6" s="116" customFormat="1" ht="15.75" customHeight="1">
      <c r="B18690" s="121" t="s">
        <v>2429</v>
      </c>
      <c r="C18690" s="118" t="s">
        <v>2</v>
      </c>
      <c r="D18690" s="119" t="s">
        <v>182</v>
      </c>
      <c r="E18690" s="243" t="s">
        <v>1953</v>
      </c>
      <c r="F18690" s="151"/>
    </row>
    <row r="18691" spans="2:6" s="116" customFormat="1" ht="15.75" customHeight="1">
      <c r="B18691" s="121" t="s">
        <v>2429</v>
      </c>
      <c r="C18691" s="118" t="s">
        <v>2</v>
      </c>
      <c r="D18691" s="119" t="s">
        <v>105</v>
      </c>
      <c r="E18691" s="243" t="s">
        <v>1953</v>
      </c>
      <c r="F18691" s="151"/>
    </row>
    <row r="18692" spans="2:6" s="116" customFormat="1" ht="15.75" customHeight="1">
      <c r="B18692" s="121" t="s">
        <v>2429</v>
      </c>
      <c r="C18692" s="118" t="s">
        <v>2</v>
      </c>
      <c r="D18692" s="119" t="s">
        <v>105</v>
      </c>
      <c r="E18692" s="243" t="s">
        <v>1953</v>
      </c>
      <c r="F18692" s="151"/>
    </row>
    <row r="18693" spans="2:6" s="116" customFormat="1" ht="15.75" customHeight="1">
      <c r="B18693" s="121" t="s">
        <v>2429</v>
      </c>
      <c r="C18693" s="118" t="s">
        <v>28</v>
      </c>
      <c r="D18693" s="119" t="s">
        <v>107</v>
      </c>
      <c r="E18693" s="243" t="s">
        <v>1953</v>
      </c>
      <c r="F18693" s="151"/>
    </row>
    <row r="18694" spans="2:6" s="116" customFormat="1" ht="15.75" customHeight="1">
      <c r="B18694" s="121" t="s">
        <v>2429</v>
      </c>
      <c r="C18694" s="118" t="s">
        <v>28</v>
      </c>
      <c r="D18694" s="119" t="s">
        <v>107</v>
      </c>
      <c r="E18694" s="243" t="s">
        <v>1953</v>
      </c>
      <c r="F18694" s="151"/>
    </row>
    <row r="18695" spans="2:6" s="116" customFormat="1" ht="15.75" customHeight="1">
      <c r="B18695" s="121" t="s">
        <v>2429</v>
      </c>
      <c r="C18695" s="118" t="s">
        <v>40</v>
      </c>
      <c r="D18695" s="119" t="s">
        <v>177</v>
      </c>
      <c r="E18695" s="243" t="s">
        <v>1953</v>
      </c>
      <c r="F18695" s="151"/>
    </row>
    <row r="18696" spans="2:6" s="116" customFormat="1" ht="15.75" customHeight="1">
      <c r="B18696" s="121" t="s">
        <v>2429</v>
      </c>
      <c r="C18696" s="118" t="s">
        <v>40</v>
      </c>
      <c r="D18696" s="119" t="s">
        <v>180</v>
      </c>
      <c r="E18696" s="243" t="s">
        <v>1953</v>
      </c>
      <c r="F18696" s="151"/>
    </row>
    <row r="18697" spans="2:6" s="116" customFormat="1" ht="15.75" customHeight="1">
      <c r="B18697" s="121" t="s">
        <v>2429</v>
      </c>
      <c r="C18697" s="118" t="s">
        <v>40</v>
      </c>
      <c r="D18697" s="119" t="s">
        <v>180</v>
      </c>
      <c r="E18697" s="243" t="s">
        <v>1953</v>
      </c>
      <c r="F18697" s="151"/>
    </row>
    <row r="18698" spans="2:6" s="116" customFormat="1" ht="15.75" customHeight="1">
      <c r="B18698" s="121" t="s">
        <v>2429</v>
      </c>
      <c r="C18698" s="118" t="s">
        <v>28</v>
      </c>
      <c r="D18698" s="119" t="s">
        <v>549</v>
      </c>
      <c r="E18698" s="243" t="s">
        <v>1953</v>
      </c>
      <c r="F18698" s="151"/>
    </row>
    <row r="18699" spans="2:6" s="116" customFormat="1" ht="15.75" customHeight="1">
      <c r="B18699" s="121" t="s">
        <v>2429</v>
      </c>
      <c r="C18699" s="118" t="s">
        <v>28</v>
      </c>
      <c r="D18699" s="119" t="s">
        <v>549</v>
      </c>
      <c r="E18699" s="243" t="s">
        <v>1953</v>
      </c>
      <c r="F18699" s="151"/>
    </row>
    <row r="18700" spans="2:6" s="116" customFormat="1" ht="15.75" customHeight="1">
      <c r="B18700" s="121" t="s">
        <v>2429</v>
      </c>
      <c r="C18700" s="118" t="s">
        <v>40</v>
      </c>
      <c r="D18700" s="119" t="s">
        <v>177</v>
      </c>
      <c r="E18700" s="243" t="s">
        <v>2370</v>
      </c>
      <c r="F18700" s="151"/>
    </row>
    <row r="18701" spans="2:6" s="116" customFormat="1" ht="15.75" customHeight="1">
      <c r="B18701" s="121" t="s">
        <v>2429</v>
      </c>
      <c r="C18701" s="118" t="s">
        <v>2</v>
      </c>
      <c r="D18701" s="119" t="s">
        <v>105</v>
      </c>
      <c r="E18701" s="243" t="s">
        <v>2370</v>
      </c>
      <c r="F18701" s="151"/>
    </row>
    <row r="18702" spans="2:6" s="116" customFormat="1" ht="15.75" customHeight="1">
      <c r="B18702" s="121" t="s">
        <v>2429</v>
      </c>
      <c r="C18702" s="118" t="s">
        <v>2</v>
      </c>
      <c r="D18702" s="119" t="s">
        <v>2408</v>
      </c>
      <c r="E18702" s="243" t="s">
        <v>2370</v>
      </c>
      <c r="F18702" s="151"/>
    </row>
    <row r="18703" spans="2:6" s="116" customFormat="1" ht="15.75" customHeight="1">
      <c r="B18703" s="121" t="s">
        <v>2429</v>
      </c>
      <c r="C18703" s="118" t="s">
        <v>2585</v>
      </c>
      <c r="D18703" s="119" t="s">
        <v>2409</v>
      </c>
      <c r="E18703" s="243" t="s">
        <v>2370</v>
      </c>
      <c r="F18703" s="151"/>
    </row>
    <row r="18704" spans="2:6" s="116" customFormat="1" ht="15.75" customHeight="1">
      <c r="B18704" s="121" t="s">
        <v>2429</v>
      </c>
      <c r="C18704" s="118" t="s">
        <v>40</v>
      </c>
      <c r="D18704" s="119" t="s">
        <v>177</v>
      </c>
      <c r="E18704" s="243" t="s">
        <v>2370</v>
      </c>
      <c r="F18704" s="151"/>
    </row>
    <row r="18705" spans="2:6" s="116" customFormat="1" ht="15.75" customHeight="1">
      <c r="B18705" s="121" t="s">
        <v>2429</v>
      </c>
      <c r="C18705" s="118" t="s">
        <v>40</v>
      </c>
      <c r="D18705" s="119" t="s">
        <v>180</v>
      </c>
      <c r="E18705" s="243" t="s">
        <v>2370</v>
      </c>
      <c r="F18705" s="151"/>
    </row>
    <row r="18706" spans="2:6" s="116" customFormat="1" ht="15.75" customHeight="1">
      <c r="B18706" s="121" t="s">
        <v>2429</v>
      </c>
      <c r="C18706" s="118" t="s">
        <v>2</v>
      </c>
      <c r="D18706" s="119" t="s">
        <v>105</v>
      </c>
      <c r="E18706" s="243" t="s">
        <v>2370</v>
      </c>
      <c r="F18706" s="151"/>
    </row>
    <row r="18707" spans="2:6" s="116" customFormat="1" ht="15.75" customHeight="1">
      <c r="B18707" s="121" t="s">
        <v>2429</v>
      </c>
      <c r="C18707" s="118" t="s">
        <v>2</v>
      </c>
      <c r="D18707" s="119" t="s">
        <v>182</v>
      </c>
      <c r="E18707" s="243" t="s">
        <v>2370</v>
      </c>
      <c r="F18707" s="151"/>
    </row>
    <row r="18708" spans="2:6" s="116" customFormat="1" ht="15.75" customHeight="1">
      <c r="B18708" s="121" t="s">
        <v>2429</v>
      </c>
      <c r="C18708" s="118" t="s">
        <v>184</v>
      </c>
      <c r="D18708" s="119" t="s">
        <v>2546</v>
      </c>
      <c r="E18708" s="243" t="s">
        <v>1971</v>
      </c>
      <c r="F18708" s="151"/>
    </row>
    <row r="18709" spans="2:6" s="116" customFormat="1" ht="15.75" customHeight="1">
      <c r="B18709" s="121" t="s">
        <v>2429</v>
      </c>
      <c r="C18709" s="118" t="s">
        <v>40</v>
      </c>
      <c r="D18709" s="119" t="s">
        <v>177</v>
      </c>
      <c r="E18709" s="243" t="s">
        <v>1971</v>
      </c>
      <c r="F18709" s="151"/>
    </row>
    <row r="18710" spans="2:6" s="116" customFormat="1" ht="15.75" customHeight="1">
      <c r="B18710" s="121" t="s">
        <v>2429</v>
      </c>
      <c r="C18710" s="118" t="s">
        <v>184</v>
      </c>
      <c r="D18710" s="119" t="s">
        <v>2546</v>
      </c>
      <c r="E18710" s="243" t="s">
        <v>1971</v>
      </c>
      <c r="F18710" s="151"/>
    </row>
    <row r="18711" spans="2:6" s="116" customFormat="1" ht="15.75" customHeight="1">
      <c r="B18711" s="121" t="s">
        <v>2429</v>
      </c>
      <c r="C18711" s="118" t="s">
        <v>40</v>
      </c>
      <c r="D18711" s="119" t="s">
        <v>180</v>
      </c>
      <c r="E18711" s="243" t="s">
        <v>1971</v>
      </c>
      <c r="F18711" s="151"/>
    </row>
    <row r="18712" spans="2:6" s="116" customFormat="1" ht="15.75" customHeight="1">
      <c r="B18712" s="121" t="s">
        <v>2429</v>
      </c>
      <c r="C18712" s="118" t="s">
        <v>28</v>
      </c>
      <c r="D18712" s="119" t="s">
        <v>173</v>
      </c>
      <c r="E18712" s="243" t="s">
        <v>1971</v>
      </c>
      <c r="F18712" s="151"/>
    </row>
    <row r="18713" spans="2:6" s="116" customFormat="1" ht="15.75" customHeight="1">
      <c r="B18713" s="121" t="s">
        <v>2429</v>
      </c>
      <c r="C18713" s="118" t="s">
        <v>28</v>
      </c>
      <c r="D18713" s="119" t="s">
        <v>107</v>
      </c>
      <c r="E18713" s="243" t="s">
        <v>1971</v>
      </c>
      <c r="F18713" s="151"/>
    </row>
    <row r="18714" spans="2:6" s="116" customFormat="1" ht="15.75" customHeight="1">
      <c r="B18714" s="121" t="s">
        <v>2429</v>
      </c>
      <c r="C18714" s="118" t="s">
        <v>40</v>
      </c>
      <c r="D18714" s="119" t="s">
        <v>180</v>
      </c>
      <c r="E18714" s="243" t="s">
        <v>1971</v>
      </c>
      <c r="F18714" s="151"/>
    </row>
    <row r="18715" spans="2:6" s="116" customFormat="1" ht="15.75" customHeight="1">
      <c r="B18715" s="121" t="s">
        <v>2429</v>
      </c>
      <c r="C18715" s="118" t="s">
        <v>40</v>
      </c>
      <c r="D18715" s="119" t="s">
        <v>177</v>
      </c>
      <c r="E18715" s="243" t="s">
        <v>1971</v>
      </c>
      <c r="F18715" s="151"/>
    </row>
    <row r="18716" spans="2:6" s="116" customFormat="1" ht="15.75" customHeight="1">
      <c r="B18716" s="121" t="s">
        <v>2429</v>
      </c>
      <c r="C18716" s="118" t="s">
        <v>184</v>
      </c>
      <c r="D18716" s="119" t="s">
        <v>2544</v>
      </c>
      <c r="E18716" s="243" t="s">
        <v>1971</v>
      </c>
      <c r="F18716" s="151"/>
    </row>
    <row r="18717" spans="2:6" s="116" customFormat="1" ht="15.75" customHeight="1">
      <c r="B18717" s="121" t="s">
        <v>2429</v>
      </c>
      <c r="C18717" s="118" t="s">
        <v>40</v>
      </c>
      <c r="D18717" s="119" t="s">
        <v>180</v>
      </c>
      <c r="E18717" s="243" t="s">
        <v>1971</v>
      </c>
      <c r="F18717" s="151"/>
    </row>
    <row r="18718" spans="2:6" s="116" customFormat="1" ht="15.75" customHeight="1">
      <c r="B18718" s="276" t="s">
        <v>2430</v>
      </c>
      <c r="C18718" s="118" t="s">
        <v>40</v>
      </c>
      <c r="D18718" s="119" t="s">
        <v>180</v>
      </c>
      <c r="E18718" s="243" t="s">
        <v>1971</v>
      </c>
      <c r="F18718" s="151"/>
    </row>
    <row r="18719" spans="2:6" s="116" customFormat="1" ht="15.75" customHeight="1">
      <c r="B18719" s="276" t="s">
        <v>2430</v>
      </c>
      <c r="C18719" s="118" t="s">
        <v>28</v>
      </c>
      <c r="D18719" s="119" t="s">
        <v>107</v>
      </c>
      <c r="E18719" s="243" t="s">
        <v>1971</v>
      </c>
      <c r="F18719" s="151"/>
    </row>
    <row r="18720" spans="2:6" s="116" customFormat="1" ht="15.75" customHeight="1">
      <c r="B18720" s="276" t="s">
        <v>2430</v>
      </c>
      <c r="C18720" s="118" t="s">
        <v>40</v>
      </c>
      <c r="D18720" s="119" t="s">
        <v>180</v>
      </c>
      <c r="E18720" s="243" t="s">
        <v>1971</v>
      </c>
      <c r="F18720" s="151"/>
    </row>
    <row r="18721" spans="2:6" s="116" customFormat="1" ht="15.75" customHeight="1">
      <c r="B18721" s="276" t="s">
        <v>2430</v>
      </c>
      <c r="C18721" s="118" t="s">
        <v>40</v>
      </c>
      <c r="D18721" s="119" t="s">
        <v>180</v>
      </c>
      <c r="E18721" s="243" t="s">
        <v>1971</v>
      </c>
      <c r="F18721" s="151"/>
    </row>
    <row r="18722" spans="2:6" s="116" customFormat="1" ht="15.75" customHeight="1">
      <c r="B18722" s="276" t="s">
        <v>2430</v>
      </c>
      <c r="C18722" s="118" t="s">
        <v>28</v>
      </c>
      <c r="D18722" s="119" t="s">
        <v>850</v>
      </c>
      <c r="E18722" s="243" t="s">
        <v>1971</v>
      </c>
      <c r="F18722" s="151"/>
    </row>
    <row r="18723" spans="2:6" s="116" customFormat="1" ht="15.75" customHeight="1">
      <c r="B18723" s="276" t="s">
        <v>2430</v>
      </c>
      <c r="C18723" s="118" t="s">
        <v>28</v>
      </c>
      <c r="D18723" s="119" t="s">
        <v>549</v>
      </c>
      <c r="E18723" s="243" t="s">
        <v>2370</v>
      </c>
      <c r="F18723" s="151"/>
    </row>
    <row r="18724" spans="2:6" s="116" customFormat="1" ht="15.75" customHeight="1">
      <c r="B18724" s="276" t="s">
        <v>2430</v>
      </c>
      <c r="C18724" s="118" t="s">
        <v>322</v>
      </c>
      <c r="D18724" s="119" t="s">
        <v>2014</v>
      </c>
      <c r="E18724" s="243" t="s">
        <v>2370</v>
      </c>
      <c r="F18724" s="151"/>
    </row>
    <row r="18725" spans="2:6" s="116" customFormat="1" ht="15.75" customHeight="1">
      <c r="B18725" s="276" t="s">
        <v>2430</v>
      </c>
      <c r="C18725" s="118" t="s">
        <v>28</v>
      </c>
      <c r="D18725" s="119" t="s">
        <v>2440</v>
      </c>
      <c r="E18725" s="243" t="s">
        <v>2370</v>
      </c>
      <c r="F18725" s="151"/>
    </row>
    <row r="18726" spans="2:6" s="116" customFormat="1" ht="15.75" customHeight="1">
      <c r="B18726" s="276" t="s">
        <v>2430</v>
      </c>
      <c r="C18726" s="118" t="s">
        <v>28</v>
      </c>
      <c r="D18726" s="119" t="s">
        <v>1277</v>
      </c>
      <c r="E18726" s="243" t="s">
        <v>2370</v>
      </c>
      <c r="F18726" s="151"/>
    </row>
    <row r="18727" spans="2:6" s="116" customFormat="1" ht="15.75" customHeight="1">
      <c r="B18727" s="276" t="s">
        <v>2430</v>
      </c>
      <c r="C18727" s="118" t="s">
        <v>40</v>
      </c>
      <c r="D18727" s="119" t="s">
        <v>2418</v>
      </c>
      <c r="E18727" s="243" t="s">
        <v>2370</v>
      </c>
      <c r="F18727" s="151"/>
    </row>
    <row r="18728" spans="2:6" s="116" customFormat="1" ht="15.75" customHeight="1">
      <c r="B18728" s="276" t="s">
        <v>2430</v>
      </c>
      <c r="C18728" s="118" t="s">
        <v>40</v>
      </c>
      <c r="D18728" s="119" t="s">
        <v>177</v>
      </c>
      <c r="E18728" s="243" t="s">
        <v>2370</v>
      </c>
      <c r="F18728" s="151"/>
    </row>
    <row r="18729" spans="2:6" s="116" customFormat="1" ht="15.75" customHeight="1">
      <c r="B18729" s="276" t="s">
        <v>2430</v>
      </c>
      <c r="C18729" s="118" t="s">
        <v>2585</v>
      </c>
      <c r="D18729" s="119" t="s">
        <v>2409</v>
      </c>
      <c r="E18729" s="243" t="s">
        <v>2370</v>
      </c>
      <c r="F18729" s="151"/>
    </row>
    <row r="18730" spans="2:6" s="116" customFormat="1" ht="15.75" customHeight="1">
      <c r="B18730" s="276" t="s">
        <v>2430</v>
      </c>
      <c r="C18730" s="118" t="s">
        <v>2585</v>
      </c>
      <c r="D18730" s="119" t="s">
        <v>2409</v>
      </c>
      <c r="E18730" s="243" t="s">
        <v>2370</v>
      </c>
      <c r="F18730" s="151"/>
    </row>
    <row r="18731" spans="2:6" s="116" customFormat="1" ht="15.75" customHeight="1">
      <c r="B18731" s="276" t="s">
        <v>2430</v>
      </c>
      <c r="C18731" s="118" t="s">
        <v>2</v>
      </c>
      <c r="D18731" s="119" t="s">
        <v>182</v>
      </c>
      <c r="E18731" s="243" t="s">
        <v>2370</v>
      </c>
      <c r="F18731" s="151"/>
    </row>
    <row r="18732" spans="2:6" s="116" customFormat="1" ht="15.75" customHeight="1">
      <c r="B18732" s="276" t="s">
        <v>2430</v>
      </c>
      <c r="C18732" s="118" t="s">
        <v>2</v>
      </c>
      <c r="D18732" s="119" t="s">
        <v>105</v>
      </c>
      <c r="E18732" s="243" t="s">
        <v>2370</v>
      </c>
      <c r="F18732" s="151"/>
    </row>
    <row r="18733" spans="2:6" s="116" customFormat="1" ht="15.75" customHeight="1">
      <c r="B18733" s="276" t="s">
        <v>2430</v>
      </c>
      <c r="C18733" s="118" t="s">
        <v>2</v>
      </c>
      <c r="D18733" s="119" t="s">
        <v>105</v>
      </c>
      <c r="E18733" s="243" t="s">
        <v>2370</v>
      </c>
      <c r="F18733" s="151"/>
    </row>
    <row r="18734" spans="2:6" s="116" customFormat="1" ht="15.75" customHeight="1">
      <c r="B18734" s="276" t="s">
        <v>2430</v>
      </c>
      <c r="C18734" s="118" t="s">
        <v>2</v>
      </c>
      <c r="D18734" s="119" t="s">
        <v>182</v>
      </c>
      <c r="E18734" s="243" t="s">
        <v>2370</v>
      </c>
      <c r="F18734" s="151"/>
    </row>
    <row r="18735" spans="2:6" s="116" customFormat="1" ht="15.75" customHeight="1">
      <c r="B18735" s="276" t="s">
        <v>2430</v>
      </c>
      <c r="C18735" s="118" t="s">
        <v>2</v>
      </c>
      <c r="D18735" s="119" t="s">
        <v>2408</v>
      </c>
      <c r="E18735" s="243" t="s">
        <v>2370</v>
      </c>
      <c r="F18735" s="151"/>
    </row>
    <row r="18736" spans="2:6" s="116" customFormat="1" ht="15.75" customHeight="1">
      <c r="B18736" s="276" t="s">
        <v>2430</v>
      </c>
      <c r="C18736" s="118" t="s">
        <v>1306</v>
      </c>
      <c r="D18736" s="119" t="s">
        <v>2431</v>
      </c>
      <c r="E18736" s="243" t="s">
        <v>2370</v>
      </c>
      <c r="F18736" s="151"/>
    </row>
    <row r="18737" spans="2:6" s="116" customFormat="1" ht="15.75" customHeight="1">
      <c r="B18737" s="276" t="s">
        <v>2430</v>
      </c>
      <c r="C18737" s="118" t="s">
        <v>1306</v>
      </c>
      <c r="D18737" s="119" t="s">
        <v>2431</v>
      </c>
      <c r="E18737" s="243" t="s">
        <v>2370</v>
      </c>
      <c r="F18737" s="151"/>
    </row>
    <row r="18738" spans="2:6" s="116" customFormat="1" ht="15.75" customHeight="1">
      <c r="B18738" s="276" t="s">
        <v>2430</v>
      </c>
      <c r="C18738" s="118" t="s">
        <v>28</v>
      </c>
      <c r="D18738" s="119" t="s">
        <v>850</v>
      </c>
      <c r="E18738" s="243" t="s">
        <v>2370</v>
      </c>
      <c r="F18738" s="151"/>
    </row>
    <row r="18739" spans="2:6" s="116" customFormat="1" ht="15.75" customHeight="1">
      <c r="B18739" s="276" t="s">
        <v>2430</v>
      </c>
      <c r="C18739" s="118" t="s">
        <v>2585</v>
      </c>
      <c r="D18739" s="119" t="s">
        <v>2409</v>
      </c>
      <c r="E18739" s="243" t="s">
        <v>2370</v>
      </c>
      <c r="F18739" s="151"/>
    </row>
    <row r="18740" spans="2:6" s="116" customFormat="1" ht="15.75" customHeight="1">
      <c r="B18740" s="276" t="s">
        <v>2430</v>
      </c>
      <c r="C18740" s="118" t="s">
        <v>2</v>
      </c>
      <c r="D18740" s="119" t="s">
        <v>1418</v>
      </c>
      <c r="E18740" s="243" t="s">
        <v>1953</v>
      </c>
      <c r="F18740" s="151"/>
    </row>
    <row r="18741" spans="2:6" s="116" customFormat="1" ht="15.75" customHeight="1">
      <c r="B18741" s="276" t="s">
        <v>2430</v>
      </c>
      <c r="C18741" s="118" t="s">
        <v>2</v>
      </c>
      <c r="D18741" s="119" t="s">
        <v>1418</v>
      </c>
      <c r="E18741" s="243" t="s">
        <v>1953</v>
      </c>
      <c r="F18741" s="151"/>
    </row>
    <row r="18742" spans="2:6" s="116" customFormat="1" ht="15.75" customHeight="1">
      <c r="B18742" s="276" t="s">
        <v>2430</v>
      </c>
      <c r="C18742" s="118" t="s">
        <v>322</v>
      </c>
      <c r="D18742" s="119" t="s">
        <v>1796</v>
      </c>
      <c r="E18742" s="243" t="s">
        <v>1953</v>
      </c>
      <c r="F18742" s="151"/>
    </row>
    <row r="18743" spans="2:6" s="116" customFormat="1" ht="15.75" customHeight="1">
      <c r="B18743" s="276" t="s">
        <v>2430</v>
      </c>
      <c r="C18743" s="118" t="s">
        <v>322</v>
      </c>
      <c r="D18743" s="119" t="s">
        <v>1796</v>
      </c>
      <c r="E18743" s="243" t="s">
        <v>1953</v>
      </c>
      <c r="F18743" s="151"/>
    </row>
    <row r="18744" spans="2:6" s="116" customFormat="1" ht="15.75" customHeight="1">
      <c r="B18744" s="276" t="s">
        <v>2430</v>
      </c>
      <c r="C18744" s="118" t="s">
        <v>392</v>
      </c>
      <c r="D18744" s="119" t="s">
        <v>1115</v>
      </c>
      <c r="E18744" s="243" t="s">
        <v>1953</v>
      </c>
      <c r="F18744" s="151"/>
    </row>
    <row r="18745" spans="2:6" s="116" customFormat="1" ht="15.75" customHeight="1">
      <c r="B18745" s="276" t="s">
        <v>2430</v>
      </c>
      <c r="C18745" s="118" t="s">
        <v>28</v>
      </c>
      <c r="D18745" s="119" t="s">
        <v>30</v>
      </c>
      <c r="E18745" s="243" t="s">
        <v>1953</v>
      </c>
      <c r="F18745" s="151"/>
    </row>
    <row r="18746" spans="2:6" s="116" customFormat="1" ht="15.75" customHeight="1">
      <c r="B18746" s="276" t="s">
        <v>2430</v>
      </c>
      <c r="C18746" s="118" t="s">
        <v>28</v>
      </c>
      <c r="D18746" s="119" t="s">
        <v>850</v>
      </c>
      <c r="E18746" s="243" t="s">
        <v>1953</v>
      </c>
      <c r="F18746" s="151"/>
    </row>
    <row r="18747" spans="2:6" s="116" customFormat="1" ht="15.75" customHeight="1">
      <c r="B18747" s="276" t="s">
        <v>2430</v>
      </c>
      <c r="C18747" s="118" t="s">
        <v>28</v>
      </c>
      <c r="D18747" s="119" t="s">
        <v>850</v>
      </c>
      <c r="E18747" s="243" t="s">
        <v>1953</v>
      </c>
      <c r="F18747" s="151"/>
    </row>
    <row r="18748" spans="2:6" s="116" customFormat="1" ht="15.75" customHeight="1">
      <c r="B18748" s="276" t="s">
        <v>2430</v>
      </c>
      <c r="C18748" s="118" t="s">
        <v>2</v>
      </c>
      <c r="D18748" s="119" t="s">
        <v>105</v>
      </c>
      <c r="E18748" s="243" t="s">
        <v>1953</v>
      </c>
      <c r="F18748" s="151"/>
    </row>
    <row r="18749" spans="2:6" s="116" customFormat="1" ht="15.75" customHeight="1">
      <c r="B18749" s="276" t="s">
        <v>2430</v>
      </c>
      <c r="C18749" s="118" t="s">
        <v>2</v>
      </c>
      <c r="D18749" s="119" t="s">
        <v>1418</v>
      </c>
      <c r="E18749" s="243" t="s">
        <v>1953</v>
      </c>
      <c r="F18749" s="151"/>
    </row>
    <row r="18750" spans="2:6" s="116" customFormat="1" ht="15.75" customHeight="1">
      <c r="B18750" s="276" t="s">
        <v>2430</v>
      </c>
      <c r="C18750" s="118" t="s">
        <v>40</v>
      </c>
      <c r="D18750" s="119" t="s">
        <v>177</v>
      </c>
      <c r="E18750" s="243" t="s">
        <v>1953</v>
      </c>
      <c r="F18750" s="151"/>
    </row>
    <row r="18751" spans="2:6" s="116" customFormat="1" ht="15.75" customHeight="1">
      <c r="B18751" s="276" t="s">
        <v>2430</v>
      </c>
      <c r="C18751" s="118" t="s">
        <v>40</v>
      </c>
      <c r="D18751" s="119" t="s">
        <v>177</v>
      </c>
      <c r="E18751" s="243" t="s">
        <v>1953</v>
      </c>
      <c r="F18751" s="151"/>
    </row>
    <row r="18752" spans="2:6" s="116" customFormat="1" ht="15.75" customHeight="1">
      <c r="B18752" s="276" t="s">
        <v>2430</v>
      </c>
      <c r="C18752" s="118" t="s">
        <v>40</v>
      </c>
      <c r="D18752" s="119" t="s">
        <v>177</v>
      </c>
      <c r="E18752" s="243" t="s">
        <v>1953</v>
      </c>
      <c r="F18752" s="151"/>
    </row>
    <row r="18753" spans="2:6" s="116" customFormat="1" ht="15.75" customHeight="1">
      <c r="B18753" s="121" t="s">
        <v>2432</v>
      </c>
      <c r="C18753" s="118" t="s">
        <v>40</v>
      </c>
      <c r="D18753" s="119" t="s">
        <v>177</v>
      </c>
      <c r="E18753" s="243" t="s">
        <v>1986</v>
      </c>
      <c r="F18753" s="151"/>
    </row>
    <row r="18754" spans="2:6" s="116" customFormat="1" ht="15.75" customHeight="1">
      <c r="B18754" s="121" t="s">
        <v>2432</v>
      </c>
      <c r="C18754" s="118" t="s">
        <v>40</v>
      </c>
      <c r="D18754" s="119" t="s">
        <v>180</v>
      </c>
      <c r="E18754" s="243" t="s">
        <v>1986</v>
      </c>
      <c r="F18754" s="151"/>
    </row>
    <row r="18755" spans="2:6" s="116" customFormat="1" ht="15.75" customHeight="1">
      <c r="B18755" s="276" t="s">
        <v>2433</v>
      </c>
      <c r="C18755" s="118" t="s">
        <v>28</v>
      </c>
      <c r="D18755" s="119" t="s">
        <v>549</v>
      </c>
      <c r="E18755" s="243" t="s">
        <v>2370</v>
      </c>
      <c r="F18755" s="151"/>
    </row>
    <row r="18756" spans="2:6" s="116" customFormat="1" ht="15.75" customHeight="1">
      <c r="B18756" s="276" t="s">
        <v>2433</v>
      </c>
      <c r="C18756" s="118" t="s">
        <v>40</v>
      </c>
      <c r="D18756" s="119" t="s">
        <v>177</v>
      </c>
      <c r="E18756" s="243" t="s">
        <v>2370</v>
      </c>
      <c r="F18756" s="151"/>
    </row>
    <row r="18757" spans="2:6" s="116" customFormat="1" ht="15.75" customHeight="1">
      <c r="B18757" s="276" t="s">
        <v>2433</v>
      </c>
      <c r="C18757" s="118" t="s">
        <v>40</v>
      </c>
      <c r="D18757" s="119" t="s">
        <v>180</v>
      </c>
      <c r="E18757" s="243" t="s">
        <v>2370</v>
      </c>
      <c r="F18757" s="151"/>
    </row>
    <row r="18758" spans="2:6" s="116" customFormat="1" ht="15.75" customHeight="1">
      <c r="B18758" s="276" t="s">
        <v>2433</v>
      </c>
      <c r="C18758" s="118" t="s">
        <v>2585</v>
      </c>
      <c r="D18758" s="119" t="s">
        <v>1115</v>
      </c>
      <c r="E18758" s="243" t="s">
        <v>2370</v>
      </c>
      <c r="F18758" s="151"/>
    </row>
    <row r="18759" spans="2:6" s="116" customFormat="1" ht="15.75" customHeight="1">
      <c r="B18759" s="276" t="s">
        <v>2433</v>
      </c>
      <c r="C18759" s="118" t="s">
        <v>40</v>
      </c>
      <c r="D18759" s="119" t="s">
        <v>177</v>
      </c>
      <c r="E18759" s="243" t="s">
        <v>2370</v>
      </c>
      <c r="F18759" s="151"/>
    </row>
    <row r="18760" spans="2:6" s="116" customFormat="1" ht="15.75" customHeight="1">
      <c r="B18760" s="276" t="s">
        <v>2433</v>
      </c>
      <c r="C18760" s="118" t="s">
        <v>40</v>
      </c>
      <c r="D18760" s="119" t="s">
        <v>177</v>
      </c>
      <c r="E18760" s="243" t="s">
        <v>2370</v>
      </c>
      <c r="F18760" s="151"/>
    </row>
    <row r="18761" spans="2:6" s="116" customFormat="1" ht="15.75" customHeight="1">
      <c r="B18761" s="276" t="s">
        <v>2433</v>
      </c>
      <c r="C18761" s="118" t="s">
        <v>40</v>
      </c>
      <c r="D18761" s="119" t="s">
        <v>945</v>
      </c>
      <c r="E18761" s="243" t="s">
        <v>2370</v>
      </c>
      <c r="F18761" s="151"/>
    </row>
    <row r="18762" spans="2:6" s="116" customFormat="1" ht="15.75" customHeight="1">
      <c r="B18762" s="276" t="s">
        <v>2433</v>
      </c>
      <c r="C18762" s="118" t="s">
        <v>2585</v>
      </c>
      <c r="D18762" s="119" t="s">
        <v>1115</v>
      </c>
      <c r="E18762" s="243" t="s">
        <v>2370</v>
      </c>
      <c r="F18762" s="151"/>
    </row>
    <row r="18763" spans="2:6" s="116" customFormat="1" ht="15.75" customHeight="1">
      <c r="B18763" s="276" t="s">
        <v>2433</v>
      </c>
      <c r="C18763" s="118" t="s">
        <v>2</v>
      </c>
      <c r="D18763" s="119" t="s">
        <v>105</v>
      </c>
      <c r="E18763" s="243" t="s">
        <v>2370</v>
      </c>
      <c r="F18763" s="151"/>
    </row>
    <row r="18764" spans="2:6" s="116" customFormat="1" ht="15.75" customHeight="1">
      <c r="B18764" s="276" t="s">
        <v>2433</v>
      </c>
      <c r="C18764" s="118" t="s">
        <v>2</v>
      </c>
      <c r="D18764" s="119" t="s">
        <v>1739</v>
      </c>
      <c r="E18764" s="243" t="s">
        <v>2370</v>
      </c>
      <c r="F18764" s="151"/>
    </row>
    <row r="18765" spans="2:6" s="116" customFormat="1" ht="15.75" customHeight="1">
      <c r="B18765" s="276" t="s">
        <v>2433</v>
      </c>
      <c r="C18765" s="118" t="s">
        <v>2</v>
      </c>
      <c r="D18765" s="119" t="s">
        <v>2434</v>
      </c>
      <c r="E18765" s="243" t="s">
        <v>2370</v>
      </c>
      <c r="F18765" s="151"/>
    </row>
    <row r="18766" spans="2:6" s="116" customFormat="1" ht="15.75" customHeight="1">
      <c r="B18766" s="276" t="s">
        <v>2433</v>
      </c>
      <c r="C18766" s="118" t="s">
        <v>2</v>
      </c>
      <c r="D18766" s="119" t="s">
        <v>182</v>
      </c>
      <c r="E18766" s="243" t="s">
        <v>2370</v>
      </c>
      <c r="F18766" s="151"/>
    </row>
    <row r="18767" spans="2:6" s="116" customFormat="1" ht="15.75" customHeight="1">
      <c r="B18767" s="276" t="s">
        <v>2433</v>
      </c>
      <c r="C18767" s="118" t="s">
        <v>2585</v>
      </c>
      <c r="D18767" s="119" t="s">
        <v>1115</v>
      </c>
      <c r="E18767" s="243" t="s">
        <v>2370</v>
      </c>
      <c r="F18767" s="151"/>
    </row>
    <row r="18768" spans="2:6" s="116" customFormat="1" ht="15.75" customHeight="1">
      <c r="B18768" s="276" t="s">
        <v>2433</v>
      </c>
      <c r="C18768" s="118" t="s">
        <v>322</v>
      </c>
      <c r="D18768" s="119" t="s">
        <v>2016</v>
      </c>
      <c r="E18768" s="243" t="s">
        <v>1953</v>
      </c>
      <c r="F18768" s="151"/>
    </row>
    <row r="18769" spans="2:6" s="116" customFormat="1" ht="15.75" customHeight="1">
      <c r="B18769" s="276" t="s">
        <v>2433</v>
      </c>
      <c r="C18769" s="118" t="s">
        <v>2</v>
      </c>
      <c r="D18769" s="119" t="s">
        <v>105</v>
      </c>
      <c r="E18769" s="243" t="s">
        <v>1953</v>
      </c>
      <c r="F18769" s="151"/>
    </row>
    <row r="18770" spans="2:6" s="116" customFormat="1" ht="15.75" customHeight="1">
      <c r="B18770" s="276" t="s">
        <v>2433</v>
      </c>
      <c r="C18770" s="118" t="s">
        <v>28</v>
      </c>
      <c r="D18770" s="119" t="s">
        <v>107</v>
      </c>
      <c r="E18770" s="243" t="s">
        <v>1953</v>
      </c>
      <c r="F18770" s="151"/>
    </row>
    <row r="18771" spans="2:6" s="116" customFormat="1" ht="15.75" customHeight="1">
      <c r="B18771" s="276" t="s">
        <v>2433</v>
      </c>
      <c r="C18771" s="118" t="s">
        <v>956</v>
      </c>
      <c r="D18771" s="119" t="s">
        <v>1815</v>
      </c>
      <c r="E18771" s="243" t="s">
        <v>1953</v>
      </c>
      <c r="F18771" s="151"/>
    </row>
    <row r="18772" spans="2:6" s="116" customFormat="1" ht="15.75" customHeight="1">
      <c r="B18772" s="276" t="s">
        <v>2433</v>
      </c>
      <c r="C18772" s="118" t="s">
        <v>956</v>
      </c>
      <c r="D18772" s="119" t="s">
        <v>1937</v>
      </c>
      <c r="E18772" s="243" t="s">
        <v>1953</v>
      </c>
      <c r="F18772" s="151"/>
    </row>
    <row r="18773" spans="2:6" s="116" customFormat="1" ht="15.75" customHeight="1">
      <c r="B18773" s="276" t="s">
        <v>2433</v>
      </c>
      <c r="C18773" s="118" t="s">
        <v>28</v>
      </c>
      <c r="D18773" s="119" t="s">
        <v>107</v>
      </c>
      <c r="E18773" s="243" t="s">
        <v>1953</v>
      </c>
      <c r="F18773" s="151"/>
    </row>
    <row r="18774" spans="2:6" s="116" customFormat="1" ht="15.75" customHeight="1">
      <c r="B18774" s="276" t="s">
        <v>2433</v>
      </c>
      <c r="C18774" s="118" t="s">
        <v>184</v>
      </c>
      <c r="D18774" s="119" t="s">
        <v>184</v>
      </c>
      <c r="E18774" s="243" t="s">
        <v>1953</v>
      </c>
      <c r="F18774" s="151"/>
    </row>
    <row r="18775" spans="2:6" s="116" customFormat="1" ht="15.75" customHeight="1">
      <c r="B18775" s="276" t="s">
        <v>2433</v>
      </c>
      <c r="C18775" s="118" t="s">
        <v>2</v>
      </c>
      <c r="D18775" s="119" t="s">
        <v>1350</v>
      </c>
      <c r="E18775" s="243" t="s">
        <v>1953</v>
      </c>
      <c r="F18775" s="151"/>
    </row>
    <row r="18776" spans="2:6" s="116" customFormat="1" ht="15.75" customHeight="1">
      <c r="B18776" s="276" t="s">
        <v>2433</v>
      </c>
      <c r="C18776" s="118" t="s">
        <v>28</v>
      </c>
      <c r="D18776" s="119" t="s">
        <v>173</v>
      </c>
      <c r="E18776" s="243" t="s">
        <v>1953</v>
      </c>
      <c r="F18776" s="151"/>
    </row>
    <row r="18777" spans="2:6" s="116" customFormat="1" ht="15.75" customHeight="1">
      <c r="B18777" s="276" t="s">
        <v>2433</v>
      </c>
      <c r="C18777" s="118" t="s">
        <v>40</v>
      </c>
      <c r="D18777" s="119" t="s">
        <v>177</v>
      </c>
      <c r="E18777" s="243" t="s">
        <v>1953</v>
      </c>
      <c r="F18777" s="151"/>
    </row>
    <row r="18778" spans="2:6" s="116" customFormat="1" ht="15.75" customHeight="1">
      <c r="B18778" s="276" t="s">
        <v>2433</v>
      </c>
      <c r="C18778" s="118" t="s">
        <v>40</v>
      </c>
      <c r="D18778" s="119" t="s">
        <v>177</v>
      </c>
      <c r="E18778" s="243" t="s">
        <v>1953</v>
      </c>
      <c r="F18778" s="151"/>
    </row>
    <row r="18779" spans="2:6" s="116" customFormat="1" ht="15.75" customHeight="1">
      <c r="B18779" s="276" t="s">
        <v>2433</v>
      </c>
      <c r="C18779" s="118" t="s">
        <v>184</v>
      </c>
      <c r="D18779" s="119" t="s">
        <v>184</v>
      </c>
      <c r="E18779" s="243" t="s">
        <v>1953</v>
      </c>
      <c r="F18779" s="151"/>
    </row>
    <row r="18780" spans="2:6" s="116" customFormat="1" ht="15.75" customHeight="1">
      <c r="B18780" s="276" t="s">
        <v>2433</v>
      </c>
      <c r="C18780" s="118" t="s">
        <v>184</v>
      </c>
      <c r="D18780" s="119" t="s">
        <v>184</v>
      </c>
      <c r="E18780" s="243" t="s">
        <v>1953</v>
      </c>
      <c r="F18780" s="151"/>
    </row>
    <row r="18781" spans="2:6" s="116" customFormat="1" ht="15.75" customHeight="1">
      <c r="B18781" s="276" t="s">
        <v>2433</v>
      </c>
      <c r="C18781" s="118" t="s">
        <v>155</v>
      </c>
      <c r="D18781" s="119" t="s">
        <v>156</v>
      </c>
      <c r="E18781" s="243" t="s">
        <v>1953</v>
      </c>
      <c r="F18781" s="151"/>
    </row>
    <row r="18782" spans="2:6" s="116" customFormat="1" ht="15.75" customHeight="1">
      <c r="B18782" s="276" t="s">
        <v>2433</v>
      </c>
      <c r="C18782" s="118" t="s">
        <v>40</v>
      </c>
      <c r="D18782" s="119" t="s">
        <v>177</v>
      </c>
      <c r="E18782" s="243" t="s">
        <v>1971</v>
      </c>
      <c r="F18782" s="151"/>
    </row>
    <row r="18783" spans="2:6" s="116" customFormat="1" ht="15.75" customHeight="1">
      <c r="B18783" s="276" t="s">
        <v>2433</v>
      </c>
      <c r="C18783" s="118" t="s">
        <v>40</v>
      </c>
      <c r="D18783" s="119" t="s">
        <v>180</v>
      </c>
      <c r="E18783" s="243" t="s">
        <v>1971</v>
      </c>
      <c r="F18783" s="151"/>
    </row>
    <row r="18784" spans="2:6" s="116" customFormat="1" ht="15.75" customHeight="1">
      <c r="B18784" s="276" t="s">
        <v>2433</v>
      </c>
      <c r="C18784" s="118" t="s">
        <v>40</v>
      </c>
      <c r="D18784" s="119" t="s">
        <v>177</v>
      </c>
      <c r="E18784" s="243" t="s">
        <v>1971</v>
      </c>
      <c r="F18784" s="151"/>
    </row>
    <row r="18785" spans="2:6" s="116" customFormat="1" ht="15.75" customHeight="1">
      <c r="B18785" s="276" t="s">
        <v>2433</v>
      </c>
      <c r="C18785" s="118" t="s">
        <v>40</v>
      </c>
      <c r="D18785" s="119" t="s">
        <v>180</v>
      </c>
      <c r="E18785" s="243" t="s">
        <v>1971</v>
      </c>
      <c r="F18785" s="151"/>
    </row>
    <row r="18786" spans="2:6" s="116" customFormat="1" ht="15.75" customHeight="1">
      <c r="B18786" s="276" t="s">
        <v>2433</v>
      </c>
      <c r="C18786" s="118" t="s">
        <v>28</v>
      </c>
      <c r="D18786" s="119" t="s">
        <v>1182</v>
      </c>
      <c r="E18786" s="243" t="s">
        <v>1971</v>
      </c>
      <c r="F18786" s="151"/>
    </row>
    <row r="18787" spans="2:6" s="116" customFormat="1" ht="15.75" customHeight="1">
      <c r="B18787" s="276" t="s">
        <v>2433</v>
      </c>
      <c r="C18787" s="118" t="s">
        <v>28</v>
      </c>
      <c r="D18787" s="119" t="s">
        <v>173</v>
      </c>
      <c r="E18787" s="243" t="s">
        <v>1971</v>
      </c>
      <c r="F18787" s="151"/>
    </row>
    <row r="18788" spans="2:6" s="116" customFormat="1" ht="15.75" customHeight="1">
      <c r="B18788" s="276" t="s">
        <v>2433</v>
      </c>
      <c r="C18788" s="118" t="s">
        <v>2</v>
      </c>
      <c r="D18788" s="119" t="s">
        <v>2112</v>
      </c>
      <c r="E18788" s="243" t="s">
        <v>1971</v>
      </c>
      <c r="F18788" s="151"/>
    </row>
    <row r="18789" spans="2:6" s="116" customFormat="1" ht="15.75" customHeight="1">
      <c r="B18789" s="276" t="s">
        <v>2433</v>
      </c>
      <c r="C18789" s="118" t="s">
        <v>40</v>
      </c>
      <c r="D18789" s="119" t="s">
        <v>177</v>
      </c>
      <c r="E18789" s="243" t="s">
        <v>1971</v>
      </c>
      <c r="F18789" s="151"/>
    </row>
    <row r="18790" spans="2:6" s="116" customFormat="1" ht="15.75" customHeight="1">
      <c r="B18790" s="276" t="s">
        <v>2433</v>
      </c>
      <c r="C18790" s="118" t="s">
        <v>40</v>
      </c>
      <c r="D18790" s="119" t="s">
        <v>180</v>
      </c>
      <c r="E18790" s="243" t="s">
        <v>1971</v>
      </c>
      <c r="F18790" s="151"/>
    </row>
    <row r="18791" spans="2:6" s="116" customFormat="1" ht="15.75" customHeight="1">
      <c r="B18791" s="276" t="s">
        <v>2433</v>
      </c>
      <c r="C18791" s="118" t="s">
        <v>2</v>
      </c>
      <c r="D18791" s="119" t="s">
        <v>182</v>
      </c>
      <c r="E18791" s="243" t="s">
        <v>1971</v>
      </c>
      <c r="F18791" s="151"/>
    </row>
    <row r="18792" spans="2:6" s="116" customFormat="1" ht="15.75" customHeight="1">
      <c r="B18792" s="276" t="s">
        <v>2433</v>
      </c>
      <c r="C18792" s="118" t="s">
        <v>2</v>
      </c>
      <c r="D18792" s="119" t="s">
        <v>105</v>
      </c>
      <c r="E18792" s="243" t="s">
        <v>1971</v>
      </c>
      <c r="F18792" s="151"/>
    </row>
    <row r="18793" spans="2:6" s="116" customFormat="1" ht="15.75" customHeight="1">
      <c r="B18793" s="276" t="s">
        <v>2433</v>
      </c>
      <c r="C18793" s="118" t="s">
        <v>40</v>
      </c>
      <c r="D18793" s="119" t="s">
        <v>177</v>
      </c>
      <c r="E18793" s="243" t="s">
        <v>1971</v>
      </c>
      <c r="F18793" s="151"/>
    </row>
    <row r="18794" spans="2:6" s="116" customFormat="1" ht="15.75" customHeight="1">
      <c r="B18794" s="276" t="s">
        <v>2433</v>
      </c>
      <c r="C18794" s="118" t="s">
        <v>155</v>
      </c>
      <c r="D18794" s="119" t="s">
        <v>156</v>
      </c>
      <c r="E18794" s="243" t="s">
        <v>1971</v>
      </c>
      <c r="F18794" s="151"/>
    </row>
    <row r="18795" spans="2:6" s="116" customFormat="1" ht="15.75" customHeight="1">
      <c r="B18795" s="276" t="s">
        <v>2433</v>
      </c>
      <c r="C18795" s="118" t="s">
        <v>28</v>
      </c>
      <c r="D18795" s="119" t="s">
        <v>549</v>
      </c>
      <c r="E18795" s="243" t="s">
        <v>1971</v>
      </c>
      <c r="F18795" s="151"/>
    </row>
    <row r="18796" spans="2:6" s="116" customFormat="1" ht="15.75" customHeight="1">
      <c r="B18796" s="276" t="s">
        <v>2433</v>
      </c>
      <c r="C18796" s="107" t="s">
        <v>40</v>
      </c>
      <c r="D18796" s="119" t="s">
        <v>177</v>
      </c>
      <c r="E18796" s="243" t="s">
        <v>1971</v>
      </c>
      <c r="F18796" s="151"/>
    </row>
    <row r="18797" spans="2:6" s="116" customFormat="1" ht="15.75" customHeight="1">
      <c r="B18797" s="121" t="s">
        <v>2435</v>
      </c>
      <c r="C18797" s="118" t="s">
        <v>40</v>
      </c>
      <c r="D18797" s="119" t="s">
        <v>177</v>
      </c>
      <c r="E18797" s="243" t="s">
        <v>1953</v>
      </c>
      <c r="F18797" s="151"/>
    </row>
    <row r="18798" spans="2:6" s="116" customFormat="1" ht="15.75" customHeight="1">
      <c r="B18798" s="121" t="s">
        <v>2435</v>
      </c>
      <c r="C18798" s="118" t="s">
        <v>956</v>
      </c>
      <c r="D18798" s="119" t="s">
        <v>1815</v>
      </c>
      <c r="E18798" s="243" t="s">
        <v>1953</v>
      </c>
      <c r="F18798" s="151"/>
    </row>
    <row r="18799" spans="2:6" s="116" customFormat="1" ht="15.75" customHeight="1">
      <c r="B18799" s="121" t="s">
        <v>2435</v>
      </c>
      <c r="C18799" s="118" t="s">
        <v>956</v>
      </c>
      <c r="D18799" s="119" t="s">
        <v>2436</v>
      </c>
      <c r="E18799" s="243" t="s">
        <v>1953</v>
      </c>
      <c r="F18799" s="151"/>
    </row>
    <row r="18800" spans="2:6" s="116" customFormat="1" ht="15.75" customHeight="1">
      <c r="B18800" s="121" t="s">
        <v>2435</v>
      </c>
      <c r="C18800" s="118" t="s">
        <v>28</v>
      </c>
      <c r="D18800" s="119" t="s">
        <v>107</v>
      </c>
      <c r="E18800" s="243" t="s">
        <v>1953</v>
      </c>
      <c r="F18800" s="151"/>
    </row>
    <row r="18801" spans="2:6" s="116" customFormat="1" ht="15.75" customHeight="1">
      <c r="B18801" s="121" t="s">
        <v>2435</v>
      </c>
      <c r="C18801" s="118" t="s">
        <v>2</v>
      </c>
      <c r="D18801" s="119" t="s">
        <v>182</v>
      </c>
      <c r="E18801" s="243" t="s">
        <v>1953</v>
      </c>
      <c r="F18801" s="151"/>
    </row>
    <row r="18802" spans="2:6" s="116" customFormat="1" ht="15.75" customHeight="1">
      <c r="B18802" s="121" t="s">
        <v>2435</v>
      </c>
      <c r="C18802" s="118" t="s">
        <v>2</v>
      </c>
      <c r="D18802" s="119" t="s">
        <v>105</v>
      </c>
      <c r="E18802" s="243" t="s">
        <v>1953</v>
      </c>
      <c r="F18802" s="151"/>
    </row>
    <row r="18803" spans="2:6" s="116" customFormat="1" ht="15.75" customHeight="1">
      <c r="B18803" s="121" t="s">
        <v>2435</v>
      </c>
      <c r="C18803" s="118" t="s">
        <v>40</v>
      </c>
      <c r="D18803" s="119" t="s">
        <v>177</v>
      </c>
      <c r="E18803" s="243" t="s">
        <v>1953</v>
      </c>
      <c r="F18803" s="151"/>
    </row>
    <row r="18804" spans="2:6" s="116" customFormat="1" ht="15.75" customHeight="1">
      <c r="B18804" s="121" t="s">
        <v>2435</v>
      </c>
      <c r="C18804" s="118" t="s">
        <v>40</v>
      </c>
      <c r="D18804" s="119" t="s">
        <v>180</v>
      </c>
      <c r="E18804" s="243" t="s">
        <v>1953</v>
      </c>
      <c r="F18804" s="151"/>
    </row>
    <row r="18805" spans="2:6" s="116" customFormat="1" ht="15.75" customHeight="1">
      <c r="B18805" s="121" t="s">
        <v>2435</v>
      </c>
      <c r="C18805" s="118" t="s">
        <v>40</v>
      </c>
      <c r="D18805" s="119" t="s">
        <v>180</v>
      </c>
      <c r="E18805" s="243" t="s">
        <v>1953</v>
      </c>
      <c r="F18805" s="151"/>
    </row>
    <row r="18806" spans="2:6" s="116" customFormat="1" ht="15.75" customHeight="1">
      <c r="B18806" s="121" t="s">
        <v>2435</v>
      </c>
      <c r="C18806" s="118" t="s">
        <v>40</v>
      </c>
      <c r="D18806" s="119" t="s">
        <v>1236</v>
      </c>
      <c r="E18806" s="243" t="s">
        <v>1953</v>
      </c>
      <c r="F18806" s="151"/>
    </row>
    <row r="18807" spans="2:6" s="116" customFormat="1" ht="15.75" customHeight="1">
      <c r="B18807" s="121" t="s">
        <v>2435</v>
      </c>
      <c r="C18807" s="118" t="s">
        <v>184</v>
      </c>
      <c r="D18807" s="119" t="s">
        <v>184</v>
      </c>
      <c r="E18807" s="243" t="s">
        <v>1953</v>
      </c>
      <c r="F18807" s="151"/>
    </row>
    <row r="18808" spans="2:6" s="116" customFormat="1" ht="15.75" customHeight="1">
      <c r="B18808" s="121" t="s">
        <v>2435</v>
      </c>
      <c r="C18808" s="118" t="s">
        <v>184</v>
      </c>
      <c r="D18808" s="119" t="s">
        <v>184</v>
      </c>
      <c r="E18808" s="243" t="s">
        <v>1953</v>
      </c>
      <c r="F18808" s="151"/>
    </row>
    <row r="18809" spans="2:6" s="116" customFormat="1" ht="15.75" customHeight="1">
      <c r="B18809" s="121" t="s">
        <v>2435</v>
      </c>
      <c r="C18809" s="118" t="s">
        <v>2</v>
      </c>
      <c r="D18809" s="119" t="s">
        <v>182</v>
      </c>
      <c r="E18809" s="243" t="s">
        <v>2370</v>
      </c>
      <c r="F18809" s="151"/>
    </row>
    <row r="18810" spans="2:6" s="116" customFormat="1" ht="15.75" customHeight="1">
      <c r="B18810" s="121" t="s">
        <v>2435</v>
      </c>
      <c r="C18810" s="118" t="s">
        <v>40</v>
      </c>
      <c r="D18810" s="119" t="s">
        <v>1402</v>
      </c>
      <c r="E18810" s="243" t="s">
        <v>2370</v>
      </c>
      <c r="F18810" s="151"/>
    </row>
    <row r="18811" spans="2:6" s="116" customFormat="1" ht="15.75" customHeight="1">
      <c r="B18811" s="121" t="s">
        <v>2435</v>
      </c>
      <c r="C18811" s="118" t="s">
        <v>40</v>
      </c>
      <c r="D18811" s="119" t="s">
        <v>177</v>
      </c>
      <c r="E18811" s="243" t="s">
        <v>2370</v>
      </c>
      <c r="F18811" s="151"/>
    </row>
    <row r="18812" spans="2:6" s="116" customFormat="1" ht="15.75" customHeight="1">
      <c r="B18812" s="121" t="s">
        <v>2435</v>
      </c>
      <c r="C18812" s="118" t="s">
        <v>28</v>
      </c>
      <c r="D18812" s="119" t="s">
        <v>549</v>
      </c>
      <c r="E18812" s="243" t="s">
        <v>2370</v>
      </c>
      <c r="F18812" s="151"/>
    </row>
    <row r="18813" spans="2:6" s="116" customFormat="1" ht="15.75" customHeight="1">
      <c r="B18813" s="121" t="s">
        <v>2435</v>
      </c>
      <c r="C18813" s="118" t="s">
        <v>40</v>
      </c>
      <c r="D18813" s="119" t="s">
        <v>1236</v>
      </c>
      <c r="E18813" s="243" t="s">
        <v>2370</v>
      </c>
      <c r="F18813" s="151"/>
    </row>
    <row r="18814" spans="2:6" s="116" customFormat="1" ht="15.75" customHeight="1">
      <c r="B18814" s="121" t="s">
        <v>2435</v>
      </c>
      <c r="C18814" s="118" t="s">
        <v>2</v>
      </c>
      <c r="D18814" s="119" t="s">
        <v>182</v>
      </c>
      <c r="E18814" s="243" t="s">
        <v>2370</v>
      </c>
      <c r="F18814" s="151"/>
    </row>
    <row r="18815" spans="2:6" s="116" customFormat="1" ht="15.75" customHeight="1">
      <c r="B18815" s="121" t="s">
        <v>2435</v>
      </c>
      <c r="C18815" s="118" t="s">
        <v>2585</v>
      </c>
      <c r="D18815" s="119" t="s">
        <v>1115</v>
      </c>
      <c r="E18815" s="243" t="s">
        <v>2370</v>
      </c>
      <c r="F18815" s="151"/>
    </row>
    <row r="18816" spans="2:6" s="116" customFormat="1" ht="15.75" customHeight="1">
      <c r="B18816" s="121" t="s">
        <v>2435</v>
      </c>
      <c r="C18816" s="118" t="s">
        <v>28</v>
      </c>
      <c r="D18816" s="119" t="s">
        <v>549</v>
      </c>
      <c r="E18816" s="243" t="s">
        <v>2370</v>
      </c>
      <c r="F18816" s="151"/>
    </row>
    <row r="18817" spans="2:6" s="116" customFormat="1" ht="15.75" customHeight="1">
      <c r="B18817" s="121" t="s">
        <v>2435</v>
      </c>
      <c r="C18817" s="118" t="s">
        <v>28</v>
      </c>
      <c r="D18817" s="119" t="s">
        <v>2426</v>
      </c>
      <c r="E18817" s="243" t="s">
        <v>2370</v>
      </c>
      <c r="F18817" s="151"/>
    </row>
    <row r="18818" spans="2:6" s="116" customFormat="1" ht="15.75" customHeight="1">
      <c r="B18818" s="121" t="s">
        <v>2435</v>
      </c>
      <c r="C18818" s="118" t="s">
        <v>28</v>
      </c>
      <c r="D18818" s="119" t="s">
        <v>173</v>
      </c>
      <c r="E18818" s="243" t="s">
        <v>1971</v>
      </c>
      <c r="F18818" s="151"/>
    </row>
    <row r="18819" spans="2:6" s="116" customFormat="1" ht="15.75" customHeight="1">
      <c r="B18819" s="121" t="s">
        <v>2435</v>
      </c>
      <c r="C18819" s="118" t="s">
        <v>956</v>
      </c>
      <c r="D18819" s="119" t="s">
        <v>1390</v>
      </c>
      <c r="E18819" s="243" t="s">
        <v>1971</v>
      </c>
      <c r="F18819" s="151"/>
    </row>
    <row r="18820" spans="2:6" s="116" customFormat="1" ht="15.75" customHeight="1">
      <c r="B18820" s="121" t="s">
        <v>2435</v>
      </c>
      <c r="C18820" s="118" t="s">
        <v>28</v>
      </c>
      <c r="D18820" s="119" t="s">
        <v>107</v>
      </c>
      <c r="E18820" s="243" t="s">
        <v>1971</v>
      </c>
      <c r="F18820" s="151"/>
    </row>
    <row r="18821" spans="2:6" s="116" customFormat="1" ht="15.75" customHeight="1">
      <c r="B18821" s="121" t="s">
        <v>2435</v>
      </c>
      <c r="C18821" s="118" t="s">
        <v>40</v>
      </c>
      <c r="D18821" s="119" t="s">
        <v>177</v>
      </c>
      <c r="E18821" s="243" t="s">
        <v>1971</v>
      </c>
      <c r="F18821" s="151"/>
    </row>
    <row r="18822" spans="2:6" s="116" customFormat="1" ht="15.75" customHeight="1">
      <c r="B18822" s="121" t="s">
        <v>2435</v>
      </c>
      <c r="C18822" s="118" t="s">
        <v>322</v>
      </c>
      <c r="D18822" s="119" t="s">
        <v>2001</v>
      </c>
      <c r="E18822" s="243" t="s">
        <v>1971</v>
      </c>
      <c r="F18822" s="151"/>
    </row>
    <row r="18823" spans="2:6" s="116" customFormat="1" ht="15.75" customHeight="1">
      <c r="B18823" s="121" t="s">
        <v>2435</v>
      </c>
      <c r="C18823" s="118" t="s">
        <v>40</v>
      </c>
      <c r="D18823" s="119" t="s">
        <v>180</v>
      </c>
      <c r="E18823" s="243" t="s">
        <v>1971</v>
      </c>
      <c r="F18823" s="151"/>
    </row>
    <row r="18824" spans="2:6" s="116" customFormat="1" ht="15.75" customHeight="1">
      <c r="B18824" s="121" t="s">
        <v>2435</v>
      </c>
      <c r="C18824" s="118" t="s">
        <v>28</v>
      </c>
      <c r="D18824" s="119" t="s">
        <v>1182</v>
      </c>
      <c r="E18824" s="243" t="s">
        <v>1971</v>
      </c>
      <c r="F18824" s="151"/>
    </row>
    <row r="18825" spans="2:6" s="116" customFormat="1" ht="15.75" customHeight="1">
      <c r="B18825" s="121" t="s">
        <v>2435</v>
      </c>
      <c r="C18825" s="118" t="s">
        <v>40</v>
      </c>
      <c r="D18825" s="119" t="s">
        <v>177</v>
      </c>
      <c r="E18825" s="243" t="s">
        <v>1971</v>
      </c>
      <c r="F18825" s="151"/>
    </row>
    <row r="18826" spans="2:6" s="116" customFormat="1" ht="15.75" customHeight="1">
      <c r="B18826" s="121" t="s">
        <v>2435</v>
      </c>
      <c r="C18826" s="118" t="s">
        <v>40</v>
      </c>
      <c r="D18826" s="119" t="s">
        <v>177</v>
      </c>
      <c r="E18826" s="243" t="s">
        <v>1971</v>
      </c>
      <c r="F18826" s="151"/>
    </row>
    <row r="18827" spans="2:6" s="116" customFormat="1" ht="15.75" customHeight="1">
      <c r="B18827" s="121" t="s">
        <v>2435</v>
      </c>
      <c r="C18827" s="118" t="s">
        <v>28</v>
      </c>
      <c r="D18827" s="119" t="s">
        <v>1182</v>
      </c>
      <c r="E18827" s="243" t="s">
        <v>1971</v>
      </c>
      <c r="F18827" s="151"/>
    </row>
    <row r="18828" spans="2:6" s="116" customFormat="1" ht="15.75" customHeight="1">
      <c r="B18828" s="121" t="s">
        <v>2435</v>
      </c>
      <c r="C18828" s="118" t="s">
        <v>184</v>
      </c>
      <c r="D18828" s="119" t="s">
        <v>2544</v>
      </c>
      <c r="E18828" s="243" t="s">
        <v>1971</v>
      </c>
      <c r="F18828" s="151"/>
    </row>
    <row r="18829" spans="2:6" s="116" customFormat="1" ht="15.75" customHeight="1">
      <c r="B18829" s="121" t="s">
        <v>2435</v>
      </c>
      <c r="C18829" s="118" t="s">
        <v>40</v>
      </c>
      <c r="D18829" s="119" t="s">
        <v>180</v>
      </c>
      <c r="E18829" s="243" t="s">
        <v>1971</v>
      </c>
      <c r="F18829" s="151"/>
    </row>
    <row r="18830" spans="2:6" s="116" customFormat="1" ht="15.75" customHeight="1">
      <c r="B18830" s="276" t="s">
        <v>2437</v>
      </c>
      <c r="C18830" s="118" t="s">
        <v>40</v>
      </c>
      <c r="D18830" s="119" t="s">
        <v>177</v>
      </c>
      <c r="E18830" s="243" t="s">
        <v>2370</v>
      </c>
      <c r="F18830" s="151"/>
    </row>
    <row r="18831" spans="2:6" s="116" customFormat="1" ht="15.75" customHeight="1">
      <c r="B18831" s="276" t="s">
        <v>2437</v>
      </c>
      <c r="C18831" s="118" t="s">
        <v>28</v>
      </c>
      <c r="D18831" s="119" t="s">
        <v>1277</v>
      </c>
      <c r="E18831" s="243" t="s">
        <v>2370</v>
      </c>
      <c r="F18831" s="151"/>
    </row>
    <row r="18832" spans="2:6" s="116" customFormat="1" ht="15.75" customHeight="1">
      <c r="B18832" s="276" t="s">
        <v>2437</v>
      </c>
      <c r="C18832" s="118" t="s">
        <v>2</v>
      </c>
      <c r="D18832" s="119" t="s">
        <v>1418</v>
      </c>
      <c r="E18832" s="243" t="s">
        <v>2370</v>
      </c>
      <c r="F18832" s="151"/>
    </row>
    <row r="18833" spans="2:6" s="116" customFormat="1" ht="15.75" customHeight="1">
      <c r="B18833" s="276" t="s">
        <v>2437</v>
      </c>
      <c r="C18833" s="118" t="s">
        <v>28</v>
      </c>
      <c r="D18833" s="119" t="s">
        <v>1550</v>
      </c>
      <c r="E18833" s="243" t="s">
        <v>2370</v>
      </c>
      <c r="F18833" s="151"/>
    </row>
    <row r="18834" spans="2:6" s="116" customFormat="1" ht="15.75" customHeight="1">
      <c r="B18834" s="276" t="s">
        <v>2437</v>
      </c>
      <c r="C18834" s="118" t="s">
        <v>2</v>
      </c>
      <c r="D18834" s="119" t="s">
        <v>182</v>
      </c>
      <c r="E18834" s="243" t="s">
        <v>2370</v>
      </c>
      <c r="F18834" s="151"/>
    </row>
    <row r="18835" spans="2:6" s="116" customFormat="1" ht="15.75" customHeight="1">
      <c r="B18835" s="276" t="s">
        <v>2437</v>
      </c>
      <c r="C18835" s="118" t="s">
        <v>40</v>
      </c>
      <c r="D18835" s="119" t="s">
        <v>180</v>
      </c>
      <c r="E18835" s="243" t="s">
        <v>2370</v>
      </c>
      <c r="F18835" s="151"/>
    </row>
    <row r="18836" spans="2:6" s="116" customFormat="1" ht="15.75" customHeight="1">
      <c r="B18836" s="276" t="s">
        <v>2437</v>
      </c>
      <c r="C18836" s="118" t="s">
        <v>40</v>
      </c>
      <c r="D18836" s="119" t="s">
        <v>177</v>
      </c>
      <c r="E18836" s="243" t="s">
        <v>2370</v>
      </c>
      <c r="F18836" s="151"/>
    </row>
    <row r="18837" spans="2:6" s="116" customFormat="1" ht="15.75" customHeight="1">
      <c r="B18837" s="276" t="s">
        <v>2437</v>
      </c>
      <c r="C18837" s="118" t="s">
        <v>40</v>
      </c>
      <c r="D18837" s="119" t="s">
        <v>177</v>
      </c>
      <c r="E18837" s="243" t="s">
        <v>2370</v>
      </c>
      <c r="F18837" s="151"/>
    </row>
    <row r="18838" spans="2:6" s="116" customFormat="1" ht="15.75" customHeight="1">
      <c r="B18838" s="276" t="s">
        <v>2437</v>
      </c>
      <c r="C18838" s="118" t="s">
        <v>322</v>
      </c>
      <c r="D18838" s="119" t="s">
        <v>1796</v>
      </c>
      <c r="E18838" s="243" t="s">
        <v>2370</v>
      </c>
      <c r="F18838" s="151"/>
    </row>
    <row r="18839" spans="2:6" s="116" customFormat="1" ht="15.75" customHeight="1">
      <c r="B18839" s="276" t="s">
        <v>2437</v>
      </c>
      <c r="C18839" s="118" t="s">
        <v>322</v>
      </c>
      <c r="D18839" s="119" t="s">
        <v>1796</v>
      </c>
      <c r="E18839" s="243" t="s">
        <v>2370</v>
      </c>
      <c r="F18839" s="151"/>
    </row>
    <row r="18840" spans="2:6" s="116" customFormat="1" ht="15.75" customHeight="1">
      <c r="B18840" s="276" t="s">
        <v>2437</v>
      </c>
      <c r="C18840" s="118" t="s">
        <v>2585</v>
      </c>
      <c r="D18840" s="119" t="s">
        <v>1115</v>
      </c>
      <c r="E18840" s="243" t="s">
        <v>2370</v>
      </c>
      <c r="F18840" s="151"/>
    </row>
    <row r="18841" spans="2:6" s="116" customFormat="1" ht="15.75" customHeight="1">
      <c r="B18841" s="276" t="s">
        <v>2437</v>
      </c>
      <c r="C18841" s="118" t="s">
        <v>322</v>
      </c>
      <c r="D18841" s="119" t="s">
        <v>1796</v>
      </c>
      <c r="E18841" s="243" t="s">
        <v>1953</v>
      </c>
      <c r="F18841" s="151"/>
    </row>
    <row r="18842" spans="2:6" s="116" customFormat="1" ht="15.75" customHeight="1">
      <c r="B18842" s="276" t="s">
        <v>2437</v>
      </c>
      <c r="C18842" s="118" t="s">
        <v>322</v>
      </c>
      <c r="D18842" s="119" t="s">
        <v>1796</v>
      </c>
      <c r="E18842" s="243" t="s">
        <v>1953</v>
      </c>
      <c r="F18842" s="151"/>
    </row>
    <row r="18843" spans="2:6" s="116" customFormat="1" ht="15.75" customHeight="1">
      <c r="B18843" s="276" t="s">
        <v>2437</v>
      </c>
      <c r="C18843" s="118" t="s">
        <v>392</v>
      </c>
      <c r="D18843" s="119" t="s">
        <v>2063</v>
      </c>
      <c r="E18843" s="243" t="s">
        <v>1953</v>
      </c>
      <c r="F18843" s="151"/>
    </row>
    <row r="18844" spans="2:6" s="116" customFormat="1" ht="15.75" customHeight="1">
      <c r="B18844" s="276" t="s">
        <v>2437</v>
      </c>
      <c r="C18844" s="118" t="s">
        <v>40</v>
      </c>
      <c r="D18844" s="119" t="s">
        <v>177</v>
      </c>
      <c r="E18844" s="243" t="s">
        <v>1953</v>
      </c>
      <c r="F18844" s="151"/>
    </row>
    <row r="18845" spans="2:6" s="116" customFormat="1" ht="15.75" customHeight="1">
      <c r="B18845" s="276" t="s">
        <v>2437</v>
      </c>
      <c r="C18845" s="118" t="s">
        <v>28</v>
      </c>
      <c r="D18845" s="119" t="s">
        <v>107</v>
      </c>
      <c r="E18845" s="243" t="s">
        <v>1953</v>
      </c>
      <c r="F18845" s="151"/>
    </row>
    <row r="18846" spans="2:6" s="116" customFormat="1" ht="15.75" customHeight="1">
      <c r="B18846" s="276" t="s">
        <v>2437</v>
      </c>
      <c r="C18846" s="118" t="s">
        <v>28</v>
      </c>
      <c r="D18846" s="119" t="s">
        <v>1287</v>
      </c>
      <c r="E18846" s="243" t="s">
        <v>1953</v>
      </c>
      <c r="F18846" s="151"/>
    </row>
    <row r="18847" spans="2:6" s="116" customFormat="1" ht="15.75" customHeight="1">
      <c r="B18847" s="276" t="s">
        <v>2437</v>
      </c>
      <c r="C18847" s="118" t="s">
        <v>40</v>
      </c>
      <c r="D18847" s="119" t="s">
        <v>180</v>
      </c>
      <c r="E18847" s="243" t="s">
        <v>1953</v>
      </c>
      <c r="F18847" s="151"/>
    </row>
    <row r="18848" spans="2:6" s="116" customFormat="1" ht="15.75" customHeight="1">
      <c r="B18848" s="276" t="s">
        <v>2437</v>
      </c>
      <c r="C18848" s="118" t="s">
        <v>40</v>
      </c>
      <c r="D18848" s="119" t="s">
        <v>177</v>
      </c>
      <c r="E18848" s="243" t="s">
        <v>1953</v>
      </c>
      <c r="F18848" s="151"/>
    </row>
    <row r="18849" spans="2:6" s="116" customFormat="1" ht="15.75" customHeight="1">
      <c r="B18849" s="276" t="s">
        <v>2437</v>
      </c>
      <c r="C18849" s="118" t="s">
        <v>40</v>
      </c>
      <c r="D18849" s="119" t="s">
        <v>177</v>
      </c>
      <c r="E18849" s="243" t="s">
        <v>1953</v>
      </c>
      <c r="F18849" s="151"/>
    </row>
    <row r="18850" spans="2:6" s="116" customFormat="1" ht="15.75" customHeight="1">
      <c r="B18850" s="276" t="s">
        <v>2437</v>
      </c>
      <c r="C18850" s="118" t="s">
        <v>28</v>
      </c>
      <c r="D18850" s="119" t="s">
        <v>850</v>
      </c>
      <c r="E18850" s="243" t="s">
        <v>1971</v>
      </c>
      <c r="F18850" s="151"/>
    </row>
    <row r="18851" spans="2:6" s="116" customFormat="1" ht="15.75" customHeight="1">
      <c r="B18851" s="276" t="s">
        <v>2437</v>
      </c>
      <c r="C18851" s="118" t="s">
        <v>28</v>
      </c>
      <c r="D18851" s="119" t="s">
        <v>107</v>
      </c>
      <c r="E18851" s="243" t="s">
        <v>1971</v>
      </c>
      <c r="F18851" s="151"/>
    </row>
    <row r="18852" spans="2:6" s="116" customFormat="1" ht="15.75" customHeight="1">
      <c r="B18852" s="276" t="s">
        <v>2437</v>
      </c>
      <c r="C18852" s="118" t="s">
        <v>40</v>
      </c>
      <c r="D18852" s="119" t="s">
        <v>180</v>
      </c>
      <c r="E18852" s="243" t="s">
        <v>1971</v>
      </c>
      <c r="F18852" s="151"/>
    </row>
    <row r="18853" spans="2:6" s="116" customFormat="1" ht="15.75" customHeight="1">
      <c r="B18853" s="276" t="s">
        <v>2437</v>
      </c>
      <c r="C18853" s="118" t="s">
        <v>40</v>
      </c>
      <c r="D18853" s="119" t="s">
        <v>177</v>
      </c>
      <c r="E18853" s="243" t="s">
        <v>1971</v>
      </c>
      <c r="F18853" s="151"/>
    </row>
    <row r="18854" spans="2:6" s="116" customFormat="1" ht="15.75" customHeight="1">
      <c r="B18854" s="276" t="s">
        <v>2437</v>
      </c>
      <c r="C18854" s="118" t="s">
        <v>40</v>
      </c>
      <c r="D18854" s="119" t="s">
        <v>180</v>
      </c>
      <c r="E18854" s="243" t="s">
        <v>1971</v>
      </c>
      <c r="F18854" s="151"/>
    </row>
    <row r="18855" spans="2:6" s="116" customFormat="1" ht="15.75" customHeight="1">
      <c r="B18855" s="276" t="s">
        <v>2437</v>
      </c>
      <c r="C18855" s="118" t="s">
        <v>28</v>
      </c>
      <c r="D18855" s="119" t="s">
        <v>850</v>
      </c>
      <c r="E18855" s="243" t="s">
        <v>1971</v>
      </c>
      <c r="F18855" s="151"/>
    </row>
    <row r="18856" spans="2:6" s="116" customFormat="1" ht="15.75" customHeight="1">
      <c r="B18856" s="276" t="s">
        <v>2437</v>
      </c>
      <c r="C18856" s="118" t="s">
        <v>2</v>
      </c>
      <c r="D18856" s="119" t="s">
        <v>1178</v>
      </c>
      <c r="E18856" s="243" t="s">
        <v>1971</v>
      </c>
      <c r="F18856" s="151"/>
    </row>
    <row r="18857" spans="2:6" s="116" customFormat="1" ht="15.75" customHeight="1">
      <c r="B18857" s="276" t="s">
        <v>2437</v>
      </c>
      <c r="C18857" s="118" t="s">
        <v>2</v>
      </c>
      <c r="D18857" s="119" t="s">
        <v>182</v>
      </c>
      <c r="E18857" s="243" t="s">
        <v>1971</v>
      </c>
      <c r="F18857" s="151"/>
    </row>
    <row r="18858" spans="2:6" s="116" customFormat="1" ht="15.75" customHeight="1">
      <c r="B18858" s="276" t="s">
        <v>2437</v>
      </c>
      <c r="C18858" s="118" t="s">
        <v>40</v>
      </c>
      <c r="D18858" s="119" t="s">
        <v>180</v>
      </c>
      <c r="E18858" s="243" t="s">
        <v>1971</v>
      </c>
      <c r="F18858" s="151"/>
    </row>
    <row r="18859" spans="2:6" s="116" customFormat="1" ht="15.75" customHeight="1">
      <c r="B18859" s="276" t="s">
        <v>2437</v>
      </c>
      <c r="C18859" s="118" t="s">
        <v>40</v>
      </c>
      <c r="D18859" s="119" t="s">
        <v>177</v>
      </c>
      <c r="E18859" s="243" t="s">
        <v>1971</v>
      </c>
      <c r="F18859" s="151"/>
    </row>
    <row r="18860" spans="2:6" s="116" customFormat="1" ht="15.75" customHeight="1">
      <c r="B18860" s="276" t="s">
        <v>2437</v>
      </c>
      <c r="C18860" s="118" t="s">
        <v>392</v>
      </c>
      <c r="D18860" s="119" t="s">
        <v>1115</v>
      </c>
      <c r="E18860" s="243" t="s">
        <v>1971</v>
      </c>
      <c r="F18860" s="151"/>
    </row>
    <row r="18861" spans="2:6" s="116" customFormat="1" ht="15.75" customHeight="1">
      <c r="B18861" s="276" t="s">
        <v>2438</v>
      </c>
      <c r="C18861" s="118" t="s">
        <v>40</v>
      </c>
      <c r="D18861" s="119" t="s">
        <v>1521</v>
      </c>
      <c r="E18861" s="263" t="s">
        <v>1953</v>
      </c>
      <c r="F18861" s="151"/>
    </row>
    <row r="18862" spans="2:6" s="116" customFormat="1" ht="15.75" customHeight="1">
      <c r="B18862" s="276" t="s">
        <v>2438</v>
      </c>
      <c r="C18862" s="118" t="s">
        <v>40</v>
      </c>
      <c r="D18862" s="119" t="s">
        <v>177</v>
      </c>
      <c r="E18862" s="263" t="s">
        <v>1953</v>
      </c>
      <c r="F18862" s="151"/>
    </row>
    <row r="18863" spans="2:6" s="116" customFormat="1" ht="15.75" customHeight="1">
      <c r="B18863" s="276" t="s">
        <v>2438</v>
      </c>
      <c r="C18863" s="118" t="s">
        <v>392</v>
      </c>
      <c r="D18863" s="119" t="s">
        <v>2063</v>
      </c>
      <c r="E18863" s="263" t="s">
        <v>1953</v>
      </c>
      <c r="F18863" s="151"/>
    </row>
    <row r="18864" spans="2:6" s="116" customFormat="1" ht="15.75" customHeight="1">
      <c r="B18864" s="276" t="s">
        <v>2438</v>
      </c>
      <c r="C18864" s="118" t="s">
        <v>184</v>
      </c>
      <c r="D18864" s="119" t="s">
        <v>184</v>
      </c>
      <c r="E18864" s="263" t="s">
        <v>1953</v>
      </c>
      <c r="F18864" s="151"/>
    </row>
    <row r="18865" spans="2:6" s="116" customFormat="1" ht="15.75" customHeight="1">
      <c r="B18865" s="276" t="s">
        <v>2438</v>
      </c>
      <c r="C18865" s="118" t="s">
        <v>155</v>
      </c>
      <c r="D18865" s="119" t="s">
        <v>156</v>
      </c>
      <c r="E18865" s="263" t="s">
        <v>1953</v>
      </c>
      <c r="F18865" s="151"/>
    </row>
    <row r="18866" spans="2:6" s="116" customFormat="1" ht="15.75" customHeight="1">
      <c r="B18866" s="276" t="s">
        <v>2438</v>
      </c>
      <c r="C18866" s="118" t="s">
        <v>2</v>
      </c>
      <c r="D18866" s="119" t="s">
        <v>105</v>
      </c>
      <c r="E18866" s="263" t="s">
        <v>1953</v>
      </c>
      <c r="F18866" s="151"/>
    </row>
    <row r="18867" spans="2:6" s="116" customFormat="1" ht="15.75" customHeight="1">
      <c r="B18867" s="276" t="s">
        <v>2438</v>
      </c>
      <c r="C18867" s="118" t="s">
        <v>956</v>
      </c>
      <c r="D18867" s="119" t="s">
        <v>1815</v>
      </c>
      <c r="E18867" s="263" t="s">
        <v>1953</v>
      </c>
      <c r="F18867" s="151"/>
    </row>
    <row r="18868" spans="2:6" s="116" customFormat="1" ht="15.75" customHeight="1">
      <c r="B18868" s="276" t="s">
        <v>2438</v>
      </c>
      <c r="C18868" s="118" t="s">
        <v>956</v>
      </c>
      <c r="D18868" s="119" t="s">
        <v>1815</v>
      </c>
      <c r="E18868" s="263" t="s">
        <v>1953</v>
      </c>
      <c r="F18868" s="151"/>
    </row>
    <row r="18869" spans="2:6" s="116" customFormat="1" ht="15.75" customHeight="1">
      <c r="B18869" s="276" t="s">
        <v>2438</v>
      </c>
      <c r="C18869" s="118" t="s">
        <v>40</v>
      </c>
      <c r="D18869" s="119" t="s">
        <v>177</v>
      </c>
      <c r="E18869" s="263" t="s">
        <v>1953</v>
      </c>
      <c r="F18869" s="151"/>
    </row>
    <row r="18870" spans="2:6" s="116" customFormat="1" ht="15.75" customHeight="1">
      <c r="B18870" s="276" t="s">
        <v>2438</v>
      </c>
      <c r="C18870" s="118" t="s">
        <v>40</v>
      </c>
      <c r="D18870" s="119" t="s">
        <v>1521</v>
      </c>
      <c r="E18870" s="263" t="s">
        <v>1953</v>
      </c>
      <c r="F18870" s="151"/>
    </row>
    <row r="18871" spans="2:6" s="116" customFormat="1" ht="15.75" customHeight="1">
      <c r="B18871" s="276" t="s">
        <v>2438</v>
      </c>
      <c r="C18871" s="118" t="s">
        <v>322</v>
      </c>
      <c r="D18871" s="119" t="s">
        <v>1796</v>
      </c>
      <c r="E18871" s="243" t="s">
        <v>2370</v>
      </c>
      <c r="F18871" s="151"/>
    </row>
    <row r="18872" spans="2:6" s="116" customFormat="1" ht="15.75" customHeight="1">
      <c r="B18872" s="276" t="s">
        <v>2438</v>
      </c>
      <c r="C18872" s="118" t="s">
        <v>322</v>
      </c>
      <c r="D18872" s="119" t="s">
        <v>1796</v>
      </c>
      <c r="E18872" s="243" t="s">
        <v>2370</v>
      </c>
      <c r="F18872" s="151"/>
    </row>
    <row r="18873" spans="2:6" s="116" customFormat="1" ht="15.75" customHeight="1">
      <c r="B18873" s="276" t="s">
        <v>2438</v>
      </c>
      <c r="C18873" s="118" t="s">
        <v>956</v>
      </c>
      <c r="D18873" s="119" t="s">
        <v>1390</v>
      </c>
      <c r="E18873" s="243" t="s">
        <v>2370</v>
      </c>
      <c r="F18873" s="151"/>
    </row>
    <row r="18874" spans="2:6" s="116" customFormat="1" ht="15.75" customHeight="1">
      <c r="B18874" s="276" t="s">
        <v>2438</v>
      </c>
      <c r="C18874" s="118" t="s">
        <v>28</v>
      </c>
      <c r="D18874" s="119" t="s">
        <v>1277</v>
      </c>
      <c r="E18874" s="243" t="s">
        <v>2370</v>
      </c>
      <c r="F18874" s="151"/>
    </row>
    <row r="18875" spans="2:6" s="116" customFormat="1" ht="15.75" customHeight="1">
      <c r="B18875" s="276" t="s">
        <v>2438</v>
      </c>
      <c r="C18875" s="118" t="s">
        <v>322</v>
      </c>
      <c r="D18875" s="119" t="s">
        <v>1796</v>
      </c>
      <c r="E18875" s="243" t="s">
        <v>2370</v>
      </c>
      <c r="F18875" s="151"/>
    </row>
    <row r="18876" spans="2:6" s="116" customFormat="1" ht="15.75" customHeight="1">
      <c r="B18876" s="276" t="s">
        <v>2438</v>
      </c>
      <c r="C18876" s="118" t="s">
        <v>40</v>
      </c>
      <c r="D18876" s="119" t="s">
        <v>1402</v>
      </c>
      <c r="E18876" s="243" t="s">
        <v>2370</v>
      </c>
      <c r="F18876" s="151"/>
    </row>
    <row r="18877" spans="2:6" s="116" customFormat="1" ht="15.75" customHeight="1">
      <c r="B18877" s="276" t="s">
        <v>2438</v>
      </c>
      <c r="C18877" s="118" t="s">
        <v>40</v>
      </c>
      <c r="D18877" s="119" t="s">
        <v>177</v>
      </c>
      <c r="E18877" s="243" t="s">
        <v>2370</v>
      </c>
      <c r="F18877" s="151"/>
    </row>
    <row r="18878" spans="2:6" s="116" customFormat="1" ht="15.75" customHeight="1">
      <c r="B18878" s="276" t="s">
        <v>2438</v>
      </c>
      <c r="C18878" s="118" t="s">
        <v>2</v>
      </c>
      <c r="D18878" s="119" t="s">
        <v>105</v>
      </c>
      <c r="E18878" s="243" t="s">
        <v>2370</v>
      </c>
      <c r="F18878" s="151"/>
    </row>
    <row r="18879" spans="2:6" s="116" customFormat="1" ht="15.75" customHeight="1">
      <c r="B18879" s="276" t="s">
        <v>2438</v>
      </c>
      <c r="C18879" s="118" t="s">
        <v>2</v>
      </c>
      <c r="D18879" s="119" t="s">
        <v>182</v>
      </c>
      <c r="E18879" s="243" t="s">
        <v>2370</v>
      </c>
      <c r="F18879" s="151"/>
    </row>
    <row r="18880" spans="2:6" s="116" customFormat="1" ht="15.75" customHeight="1">
      <c r="B18880" s="276" t="s">
        <v>2438</v>
      </c>
      <c r="C18880" s="118" t="s">
        <v>392</v>
      </c>
      <c r="D18880" s="119" t="s">
        <v>1115</v>
      </c>
      <c r="E18880" s="243" t="s">
        <v>2370</v>
      </c>
      <c r="F18880" s="151"/>
    </row>
    <row r="18881" spans="2:6" s="116" customFormat="1" ht="15.75" customHeight="1">
      <c r="B18881" s="276" t="s">
        <v>2438</v>
      </c>
      <c r="C18881" s="118" t="s">
        <v>40</v>
      </c>
      <c r="D18881" s="119" t="s">
        <v>1402</v>
      </c>
      <c r="E18881" s="243" t="s">
        <v>2370</v>
      </c>
      <c r="F18881" s="151"/>
    </row>
    <row r="18882" spans="2:6" s="116" customFormat="1" ht="15.75" customHeight="1">
      <c r="B18882" s="276" t="s">
        <v>2438</v>
      </c>
      <c r="C18882" s="118" t="s">
        <v>322</v>
      </c>
      <c r="D18882" s="119" t="s">
        <v>1796</v>
      </c>
      <c r="E18882" s="243" t="s">
        <v>2370</v>
      </c>
      <c r="F18882" s="151"/>
    </row>
    <row r="18883" spans="2:6" s="116" customFormat="1" ht="15.75" customHeight="1">
      <c r="B18883" s="276" t="s">
        <v>2438</v>
      </c>
      <c r="C18883" s="118" t="s">
        <v>40</v>
      </c>
      <c r="D18883" s="119" t="s">
        <v>177</v>
      </c>
      <c r="E18883" s="243" t="s">
        <v>1971</v>
      </c>
      <c r="F18883" s="151"/>
    </row>
    <row r="18884" spans="2:6" s="116" customFormat="1" ht="15.75" customHeight="1">
      <c r="B18884" s="276" t="s">
        <v>2438</v>
      </c>
      <c r="C18884" s="118" t="s">
        <v>40</v>
      </c>
      <c r="D18884" s="119" t="s">
        <v>180</v>
      </c>
      <c r="E18884" s="243" t="s">
        <v>1971</v>
      </c>
      <c r="F18884" s="151"/>
    </row>
    <row r="18885" spans="2:6" s="116" customFormat="1" ht="15.75" customHeight="1">
      <c r="B18885" s="276" t="s">
        <v>2438</v>
      </c>
      <c r="C18885" s="118" t="s">
        <v>28</v>
      </c>
      <c r="D18885" s="119" t="s">
        <v>850</v>
      </c>
      <c r="E18885" s="243" t="s">
        <v>1971</v>
      </c>
      <c r="F18885" s="151"/>
    </row>
    <row r="18886" spans="2:6" s="116" customFormat="1" ht="15.75" customHeight="1">
      <c r="B18886" s="276" t="s">
        <v>2438</v>
      </c>
      <c r="C18886" s="118" t="s">
        <v>40</v>
      </c>
      <c r="D18886" s="119" t="s">
        <v>177</v>
      </c>
      <c r="E18886" s="243" t="s">
        <v>1971</v>
      </c>
      <c r="F18886" s="151"/>
    </row>
    <row r="18887" spans="2:6" s="116" customFormat="1" ht="15.75" customHeight="1">
      <c r="B18887" s="276" t="s">
        <v>2438</v>
      </c>
      <c r="C18887" s="118" t="s">
        <v>155</v>
      </c>
      <c r="D18887" s="119" t="s">
        <v>156</v>
      </c>
      <c r="E18887" s="243" t="s">
        <v>1971</v>
      </c>
      <c r="F18887" s="151"/>
    </row>
    <row r="18888" spans="2:6" s="116" customFormat="1" ht="15.75" customHeight="1">
      <c r="B18888" s="276" t="s">
        <v>2438</v>
      </c>
      <c r="C18888" s="118" t="s">
        <v>2</v>
      </c>
      <c r="D18888" s="119" t="s">
        <v>1418</v>
      </c>
      <c r="E18888" s="243" t="s">
        <v>1971</v>
      </c>
      <c r="F18888" s="151"/>
    </row>
    <row r="18889" spans="2:6" s="116" customFormat="1" ht="15.75" customHeight="1">
      <c r="B18889" s="276" t="s">
        <v>2438</v>
      </c>
      <c r="C18889" s="118" t="s">
        <v>2</v>
      </c>
      <c r="D18889" s="119" t="s">
        <v>1160</v>
      </c>
      <c r="E18889" s="243" t="s">
        <v>1971</v>
      </c>
      <c r="F18889" s="151"/>
    </row>
    <row r="18890" spans="2:6" s="116" customFormat="1" ht="15.75" customHeight="1">
      <c r="B18890" s="276" t="s">
        <v>2438</v>
      </c>
      <c r="C18890" s="118" t="s">
        <v>40</v>
      </c>
      <c r="D18890" s="119" t="s">
        <v>180</v>
      </c>
      <c r="E18890" s="243" t="s">
        <v>1971</v>
      </c>
      <c r="F18890" s="151"/>
    </row>
    <row r="18891" spans="2:6" s="116" customFormat="1" ht="15.75" customHeight="1">
      <c r="B18891" s="276" t="s">
        <v>2438</v>
      </c>
      <c r="C18891" s="118" t="s">
        <v>28</v>
      </c>
      <c r="D18891" s="119" t="s">
        <v>850</v>
      </c>
      <c r="E18891" s="243" t="s">
        <v>1971</v>
      </c>
      <c r="F18891" s="151"/>
    </row>
    <row r="18892" spans="2:6" s="116" customFormat="1" ht="15.75" customHeight="1">
      <c r="B18892" s="276" t="s">
        <v>2438</v>
      </c>
      <c r="C18892" s="118" t="s">
        <v>322</v>
      </c>
      <c r="D18892" s="119" t="s">
        <v>2001</v>
      </c>
      <c r="E18892" s="243" t="s">
        <v>1971</v>
      </c>
      <c r="F18892" s="151"/>
    </row>
    <row r="18893" spans="2:6" s="116" customFormat="1" ht="15.75" customHeight="1">
      <c r="B18893" s="276" t="s">
        <v>2438</v>
      </c>
      <c r="C18893" s="118" t="s">
        <v>2026</v>
      </c>
      <c r="D18893" s="119" t="s">
        <v>2027</v>
      </c>
      <c r="E18893" s="243" t="s">
        <v>1971</v>
      </c>
      <c r="F18893" s="151"/>
    </row>
    <row r="18894" spans="2:6" s="116" customFormat="1" ht="15.75" customHeight="1">
      <c r="B18894" s="276" t="s">
        <v>2441</v>
      </c>
      <c r="C18894" s="118" t="s">
        <v>28</v>
      </c>
      <c r="D18894" s="119" t="s">
        <v>1277</v>
      </c>
      <c r="E18894" s="243" t="s">
        <v>2370</v>
      </c>
      <c r="F18894" s="151"/>
    </row>
    <row r="18895" spans="2:6" s="116" customFormat="1" ht="15.75" customHeight="1">
      <c r="B18895" s="276" t="s">
        <v>2441</v>
      </c>
      <c r="C18895" s="118" t="s">
        <v>28</v>
      </c>
      <c r="D18895" s="119" t="s">
        <v>549</v>
      </c>
      <c r="E18895" s="243" t="s">
        <v>2370</v>
      </c>
      <c r="F18895" s="151"/>
    </row>
    <row r="18896" spans="2:6" s="116" customFormat="1" ht="15.75" customHeight="1">
      <c r="B18896" s="276" t="s">
        <v>2441</v>
      </c>
      <c r="C18896" s="118" t="s">
        <v>184</v>
      </c>
      <c r="D18896" s="119" t="s">
        <v>2546</v>
      </c>
      <c r="E18896" s="243" t="s">
        <v>2370</v>
      </c>
      <c r="F18896" s="151"/>
    </row>
    <row r="18897" spans="2:6" s="116" customFormat="1" ht="15.75" customHeight="1">
      <c r="B18897" s="276" t="s">
        <v>2441</v>
      </c>
      <c r="C18897" s="118" t="s">
        <v>322</v>
      </c>
      <c r="D18897" s="119" t="s">
        <v>1796</v>
      </c>
      <c r="E18897" s="243" t="s">
        <v>2370</v>
      </c>
      <c r="F18897" s="151"/>
    </row>
    <row r="18898" spans="2:6" s="116" customFormat="1" ht="15.75" customHeight="1">
      <c r="B18898" s="276" t="s">
        <v>2441</v>
      </c>
      <c r="C18898" s="118" t="s">
        <v>956</v>
      </c>
      <c r="D18898" s="119" t="s">
        <v>1390</v>
      </c>
      <c r="E18898" s="243" t="s">
        <v>2370</v>
      </c>
      <c r="F18898" s="151"/>
    </row>
    <row r="18899" spans="2:6" s="116" customFormat="1" ht="15.75" customHeight="1">
      <c r="B18899" s="276" t="s">
        <v>2441</v>
      </c>
      <c r="C18899" s="118" t="s">
        <v>28</v>
      </c>
      <c r="D18899" s="119" t="s">
        <v>114</v>
      </c>
      <c r="E18899" s="243" t="s">
        <v>2370</v>
      </c>
      <c r="F18899" s="151"/>
    </row>
    <row r="18900" spans="2:6" s="116" customFormat="1" ht="15.75" customHeight="1">
      <c r="B18900" s="276" t="s">
        <v>2441</v>
      </c>
      <c r="C18900" s="118" t="s">
        <v>2585</v>
      </c>
      <c r="D18900" s="119" t="s">
        <v>1115</v>
      </c>
      <c r="E18900" s="243" t="s">
        <v>2370</v>
      </c>
      <c r="F18900" s="151"/>
    </row>
    <row r="18901" spans="2:6" s="116" customFormat="1" ht="15.75" customHeight="1">
      <c r="B18901" s="276" t="s">
        <v>2441</v>
      </c>
      <c r="C18901" s="118" t="s">
        <v>322</v>
      </c>
      <c r="D18901" s="119" t="s">
        <v>1796</v>
      </c>
      <c r="E18901" s="243" t="s">
        <v>2370</v>
      </c>
      <c r="F18901" s="151"/>
    </row>
    <row r="18902" spans="2:6" s="116" customFormat="1" ht="15.75" customHeight="1">
      <c r="B18902" s="276" t="s">
        <v>2441</v>
      </c>
      <c r="C18902" s="118" t="s">
        <v>40</v>
      </c>
      <c r="D18902" s="119" t="s">
        <v>43</v>
      </c>
      <c r="E18902" s="243" t="s">
        <v>2370</v>
      </c>
      <c r="F18902" s="151"/>
    </row>
    <row r="18903" spans="2:6" s="116" customFormat="1" ht="15.75" customHeight="1">
      <c r="B18903" s="276" t="s">
        <v>2441</v>
      </c>
      <c r="C18903" s="118" t="s">
        <v>40</v>
      </c>
      <c r="D18903" s="119" t="s">
        <v>180</v>
      </c>
      <c r="E18903" s="243" t="s">
        <v>2370</v>
      </c>
      <c r="F18903" s="151"/>
    </row>
    <row r="18904" spans="2:6" s="116" customFormat="1" ht="15.75" customHeight="1">
      <c r="B18904" s="276" t="s">
        <v>2441</v>
      </c>
      <c r="C18904" s="118" t="s">
        <v>40</v>
      </c>
      <c r="D18904" s="119" t="s">
        <v>1192</v>
      </c>
      <c r="E18904" s="243" t="s">
        <v>2370</v>
      </c>
      <c r="F18904" s="151"/>
    </row>
    <row r="18905" spans="2:6" s="116" customFormat="1" ht="15.75" customHeight="1">
      <c r="B18905" s="276" t="s">
        <v>2441</v>
      </c>
      <c r="C18905" s="118" t="s">
        <v>2585</v>
      </c>
      <c r="D18905" s="119" t="s">
        <v>1115</v>
      </c>
      <c r="E18905" s="243" t="s">
        <v>2370</v>
      </c>
      <c r="F18905" s="151"/>
    </row>
    <row r="18906" spans="2:6" s="116" customFormat="1" ht="15.75" customHeight="1">
      <c r="B18906" s="276" t="s">
        <v>2441</v>
      </c>
      <c r="C18906" s="118" t="s">
        <v>28</v>
      </c>
      <c r="D18906" s="119" t="s">
        <v>850</v>
      </c>
      <c r="E18906" s="243" t="s">
        <v>1953</v>
      </c>
      <c r="F18906" s="151"/>
    </row>
    <row r="18907" spans="2:6" s="116" customFormat="1" ht="15.75" customHeight="1">
      <c r="B18907" s="276" t="s">
        <v>2441</v>
      </c>
      <c r="C18907" s="118" t="s">
        <v>956</v>
      </c>
      <c r="D18907" s="119" t="s">
        <v>1815</v>
      </c>
      <c r="E18907" s="243" t="s">
        <v>1953</v>
      </c>
      <c r="F18907" s="151"/>
    </row>
    <row r="18908" spans="2:6" s="116" customFormat="1" ht="15.75" customHeight="1">
      <c r="B18908" s="276" t="s">
        <v>2441</v>
      </c>
      <c r="C18908" s="118" t="s">
        <v>2</v>
      </c>
      <c r="D18908" s="119" t="s">
        <v>182</v>
      </c>
      <c r="E18908" s="243" t="s">
        <v>1953</v>
      </c>
      <c r="F18908" s="151"/>
    </row>
    <row r="18909" spans="2:6" s="116" customFormat="1" ht="15.75" customHeight="1">
      <c r="B18909" s="276" t="s">
        <v>2441</v>
      </c>
      <c r="C18909" s="118" t="s">
        <v>2</v>
      </c>
      <c r="D18909" s="119" t="s">
        <v>182</v>
      </c>
      <c r="E18909" s="243" t="s">
        <v>1953</v>
      </c>
      <c r="F18909" s="151"/>
    </row>
    <row r="18910" spans="2:6" s="116" customFormat="1" ht="15.75" customHeight="1">
      <c r="B18910" s="276" t="s">
        <v>2441</v>
      </c>
      <c r="C18910" s="118" t="s">
        <v>28</v>
      </c>
      <c r="D18910" s="119" t="s">
        <v>107</v>
      </c>
      <c r="E18910" s="243" t="s">
        <v>1953</v>
      </c>
      <c r="F18910" s="151"/>
    </row>
    <row r="18911" spans="2:6" s="116" customFormat="1" ht="15.75" customHeight="1">
      <c r="B18911" s="276" t="s">
        <v>2441</v>
      </c>
      <c r="C18911" s="118" t="s">
        <v>184</v>
      </c>
      <c r="D18911" s="119" t="s">
        <v>184</v>
      </c>
      <c r="E18911" s="243" t="s">
        <v>1953</v>
      </c>
      <c r="F18911" s="151"/>
    </row>
    <row r="18912" spans="2:6" s="116" customFormat="1" ht="15.75" customHeight="1">
      <c r="B18912" s="276" t="s">
        <v>2441</v>
      </c>
      <c r="C18912" s="118" t="s">
        <v>956</v>
      </c>
      <c r="D18912" s="119" t="s">
        <v>1815</v>
      </c>
      <c r="E18912" s="243" t="s">
        <v>1953</v>
      </c>
      <c r="F18912" s="151"/>
    </row>
    <row r="18913" spans="2:6" s="116" customFormat="1" ht="15.75" customHeight="1">
      <c r="B18913" s="276" t="s">
        <v>2441</v>
      </c>
      <c r="C18913" s="118" t="s">
        <v>392</v>
      </c>
      <c r="D18913" s="119" t="s">
        <v>2063</v>
      </c>
      <c r="E18913" s="243" t="s">
        <v>1953</v>
      </c>
      <c r="F18913" s="151"/>
    </row>
    <row r="18914" spans="2:6" s="116" customFormat="1" ht="15.75" customHeight="1">
      <c r="B18914" s="276" t="s">
        <v>2441</v>
      </c>
      <c r="C18914" s="118" t="s">
        <v>392</v>
      </c>
      <c r="D18914" s="119" t="s">
        <v>2063</v>
      </c>
      <c r="E18914" s="243" t="s">
        <v>1953</v>
      </c>
      <c r="F18914" s="151"/>
    </row>
    <row r="18915" spans="2:6" s="116" customFormat="1" ht="15.75" customHeight="1">
      <c r="B18915" s="276" t="s">
        <v>2441</v>
      </c>
      <c r="C18915" s="118" t="s">
        <v>40</v>
      </c>
      <c r="D18915" s="119" t="s">
        <v>43</v>
      </c>
      <c r="E18915" s="243" t="s">
        <v>1953</v>
      </c>
      <c r="F18915" s="151"/>
    </row>
    <row r="18916" spans="2:6" s="116" customFormat="1" ht="15.75" customHeight="1">
      <c r="B18916" s="276" t="s">
        <v>2441</v>
      </c>
      <c r="C18916" s="118" t="s">
        <v>40</v>
      </c>
      <c r="D18916" s="119" t="s">
        <v>43</v>
      </c>
      <c r="E18916" s="243" t="s">
        <v>1953</v>
      </c>
      <c r="F18916" s="151"/>
    </row>
    <row r="18917" spans="2:6" s="116" customFormat="1" ht="15.75" customHeight="1">
      <c r="B18917" s="276" t="s">
        <v>2441</v>
      </c>
      <c r="C18917" s="118" t="s">
        <v>392</v>
      </c>
      <c r="D18917" s="119" t="s">
        <v>1115</v>
      </c>
      <c r="E18917" s="243" t="s">
        <v>1971</v>
      </c>
      <c r="F18917" s="151"/>
    </row>
    <row r="18918" spans="2:6" s="116" customFormat="1" ht="15.75" customHeight="1">
      <c r="B18918" s="276" t="s">
        <v>2441</v>
      </c>
      <c r="C18918" s="118" t="s">
        <v>2</v>
      </c>
      <c r="D18918" s="119" t="s">
        <v>1418</v>
      </c>
      <c r="E18918" s="243" t="s">
        <v>1971</v>
      </c>
      <c r="F18918" s="151"/>
    </row>
    <row r="18919" spans="2:6" s="116" customFormat="1" ht="15.75" customHeight="1">
      <c r="B18919" s="276" t="s">
        <v>2441</v>
      </c>
      <c r="C18919" s="118" t="s">
        <v>392</v>
      </c>
      <c r="D18919" s="119" t="s">
        <v>1115</v>
      </c>
      <c r="E18919" s="243" t="s">
        <v>1971</v>
      </c>
      <c r="F18919" s="151"/>
    </row>
    <row r="18920" spans="2:6" s="116" customFormat="1" ht="15.75" customHeight="1">
      <c r="B18920" s="276" t="s">
        <v>2441</v>
      </c>
      <c r="C18920" s="118" t="s">
        <v>40</v>
      </c>
      <c r="D18920" s="119" t="s">
        <v>43</v>
      </c>
      <c r="E18920" s="243" t="s">
        <v>1971</v>
      </c>
      <c r="F18920" s="151"/>
    </row>
    <row r="18921" spans="2:6" s="116" customFormat="1" ht="15.75" customHeight="1">
      <c r="B18921" s="276" t="s">
        <v>2441</v>
      </c>
      <c r="C18921" s="118" t="s">
        <v>28</v>
      </c>
      <c r="D18921" s="119" t="s">
        <v>107</v>
      </c>
      <c r="E18921" s="243" t="s">
        <v>1971</v>
      </c>
      <c r="F18921" s="151"/>
    </row>
    <row r="18922" spans="2:6" s="116" customFormat="1" ht="15.75" customHeight="1">
      <c r="B18922" s="276" t="s">
        <v>2441</v>
      </c>
      <c r="C18922" s="118" t="s">
        <v>28</v>
      </c>
      <c r="D18922" s="119" t="s">
        <v>114</v>
      </c>
      <c r="E18922" s="243" t="s">
        <v>1971</v>
      </c>
      <c r="F18922" s="151"/>
    </row>
    <row r="18923" spans="2:6" s="116" customFormat="1" ht="15.75" customHeight="1">
      <c r="B18923" s="276" t="s">
        <v>2441</v>
      </c>
      <c r="C18923" s="118" t="s">
        <v>392</v>
      </c>
      <c r="D18923" s="119" t="s">
        <v>1115</v>
      </c>
      <c r="E18923" s="243" t="s">
        <v>1971</v>
      </c>
      <c r="F18923" s="151"/>
    </row>
    <row r="18924" spans="2:6" s="116" customFormat="1" ht="15.75" customHeight="1">
      <c r="B18924" s="276" t="s">
        <v>2441</v>
      </c>
      <c r="C18924" s="118" t="s">
        <v>40</v>
      </c>
      <c r="D18924" s="119" t="s">
        <v>2057</v>
      </c>
      <c r="E18924" s="243" t="s">
        <v>1971</v>
      </c>
      <c r="F18924" s="151"/>
    </row>
    <row r="18925" spans="2:6" s="116" customFormat="1" ht="15.75" customHeight="1">
      <c r="B18925" s="276" t="s">
        <v>2441</v>
      </c>
      <c r="C18925" s="118" t="s">
        <v>322</v>
      </c>
      <c r="D18925" s="119" t="s">
        <v>2001</v>
      </c>
      <c r="E18925" s="243" t="s">
        <v>1971</v>
      </c>
      <c r="F18925" s="151"/>
    </row>
    <row r="18926" spans="2:6" s="116" customFormat="1" ht="15.75" customHeight="1">
      <c r="B18926" s="276" t="s">
        <v>2441</v>
      </c>
      <c r="C18926" s="118" t="s">
        <v>184</v>
      </c>
      <c r="D18926" s="119" t="s">
        <v>2544</v>
      </c>
      <c r="E18926" s="243" t="s">
        <v>1971</v>
      </c>
      <c r="F18926" s="151"/>
    </row>
    <row r="18927" spans="2:6" s="116" customFormat="1" ht="15.75" customHeight="1">
      <c r="B18927" s="276" t="s">
        <v>2441</v>
      </c>
      <c r="C18927" s="118" t="s">
        <v>184</v>
      </c>
      <c r="D18927" s="119" t="s">
        <v>2545</v>
      </c>
      <c r="E18927" s="243" t="s">
        <v>1971</v>
      </c>
      <c r="F18927" s="151"/>
    </row>
    <row r="18928" spans="2:6" s="116" customFormat="1" ht="15.75" customHeight="1">
      <c r="B18928" s="121">
        <v>42126</v>
      </c>
      <c r="C18928" s="118" t="s">
        <v>40</v>
      </c>
      <c r="D18928" s="119" t="s">
        <v>1521</v>
      </c>
      <c r="E18928" s="243" t="s">
        <v>1986</v>
      </c>
      <c r="F18928" s="151"/>
    </row>
    <row r="18929" spans="2:6" s="116" customFormat="1" ht="15.75" customHeight="1">
      <c r="B18929" s="121">
        <v>42126</v>
      </c>
      <c r="C18929" s="118" t="s">
        <v>40</v>
      </c>
      <c r="D18929" s="119" t="s">
        <v>1521</v>
      </c>
      <c r="E18929" s="243" t="s">
        <v>1986</v>
      </c>
      <c r="F18929" s="151"/>
    </row>
    <row r="18930" spans="2:6" s="116" customFormat="1" ht="15.75" customHeight="1">
      <c r="B18930" s="121">
        <v>42126</v>
      </c>
      <c r="C18930" s="118" t="s">
        <v>2</v>
      </c>
      <c r="D18930" s="119" t="s">
        <v>1418</v>
      </c>
      <c r="E18930" s="243" t="s">
        <v>1986</v>
      </c>
      <c r="F18930" s="151"/>
    </row>
    <row r="18931" spans="2:6" s="116" customFormat="1" ht="15.75" customHeight="1">
      <c r="B18931" s="276" t="s">
        <v>2442</v>
      </c>
      <c r="C18931" s="118" t="s">
        <v>322</v>
      </c>
      <c r="D18931" s="119" t="s">
        <v>1796</v>
      </c>
      <c r="E18931" s="243" t="s">
        <v>2374</v>
      </c>
      <c r="F18931" s="151"/>
    </row>
    <row r="18932" spans="2:6" s="116" customFormat="1" ht="15.75" customHeight="1">
      <c r="B18932" s="276" t="s">
        <v>2442</v>
      </c>
      <c r="C18932" s="118" t="s">
        <v>2</v>
      </c>
      <c r="D18932" s="119" t="s">
        <v>182</v>
      </c>
      <c r="E18932" s="243" t="s">
        <v>2374</v>
      </c>
      <c r="F18932" s="151"/>
    </row>
    <row r="18933" spans="2:6" s="116" customFormat="1" ht="15.75" customHeight="1">
      <c r="B18933" s="276" t="s">
        <v>2443</v>
      </c>
      <c r="C18933" s="118" t="s">
        <v>322</v>
      </c>
      <c r="D18933" s="119" t="s">
        <v>1978</v>
      </c>
      <c r="E18933" s="243" t="s">
        <v>1953</v>
      </c>
      <c r="F18933" s="151"/>
    </row>
    <row r="18934" spans="2:6" s="116" customFormat="1" ht="15.75" customHeight="1">
      <c r="B18934" s="276" t="s">
        <v>2443</v>
      </c>
      <c r="C18934" s="118" t="s">
        <v>956</v>
      </c>
      <c r="D18934" s="119" t="s">
        <v>1815</v>
      </c>
      <c r="E18934" s="243" t="s">
        <v>1953</v>
      </c>
      <c r="F18934" s="151"/>
    </row>
    <row r="18935" spans="2:6" s="116" customFormat="1" ht="15.75" customHeight="1">
      <c r="B18935" s="276" t="s">
        <v>2443</v>
      </c>
      <c r="C18935" s="118" t="s">
        <v>392</v>
      </c>
      <c r="D18935" s="119" t="s">
        <v>1115</v>
      </c>
      <c r="E18935" s="243" t="s">
        <v>1953</v>
      </c>
      <c r="F18935" s="151"/>
    </row>
    <row r="18936" spans="2:6" s="116" customFormat="1" ht="15.75" customHeight="1">
      <c r="B18936" s="276" t="s">
        <v>2443</v>
      </c>
      <c r="C18936" s="118" t="s">
        <v>184</v>
      </c>
      <c r="D18936" s="119" t="s">
        <v>184</v>
      </c>
      <c r="E18936" s="243" t="s">
        <v>1953</v>
      </c>
      <c r="F18936" s="151"/>
    </row>
    <row r="18937" spans="2:6" s="116" customFormat="1" ht="15.75" customHeight="1">
      <c r="B18937" s="276" t="s">
        <v>2443</v>
      </c>
      <c r="C18937" s="118" t="s">
        <v>40</v>
      </c>
      <c r="D18937" s="119" t="s">
        <v>180</v>
      </c>
      <c r="E18937" s="243" t="s">
        <v>1953</v>
      </c>
      <c r="F18937" s="151"/>
    </row>
    <row r="18938" spans="2:6" s="116" customFormat="1" ht="15.75" customHeight="1">
      <c r="B18938" s="276" t="s">
        <v>2443</v>
      </c>
      <c r="C18938" s="118" t="s">
        <v>40</v>
      </c>
      <c r="D18938" s="119" t="s">
        <v>1921</v>
      </c>
      <c r="E18938" s="243" t="s">
        <v>1953</v>
      </c>
      <c r="F18938" s="151"/>
    </row>
    <row r="18939" spans="2:6" s="116" customFormat="1" ht="15.75" customHeight="1">
      <c r="B18939" s="276" t="s">
        <v>2443</v>
      </c>
      <c r="C18939" s="118" t="s">
        <v>40</v>
      </c>
      <c r="D18939" s="119" t="s">
        <v>180</v>
      </c>
      <c r="E18939" s="243" t="s">
        <v>1953</v>
      </c>
      <c r="F18939" s="151"/>
    </row>
    <row r="18940" spans="2:6" s="116" customFormat="1" ht="15.75" customHeight="1">
      <c r="B18940" s="276" t="s">
        <v>2443</v>
      </c>
      <c r="C18940" s="118" t="s">
        <v>2</v>
      </c>
      <c r="D18940" s="119" t="s">
        <v>182</v>
      </c>
      <c r="E18940" s="243" t="s">
        <v>1953</v>
      </c>
      <c r="F18940" s="151"/>
    </row>
    <row r="18941" spans="2:6" s="116" customFormat="1" ht="15.75" customHeight="1">
      <c r="B18941" s="276" t="s">
        <v>2443</v>
      </c>
      <c r="C18941" s="118" t="s">
        <v>28</v>
      </c>
      <c r="D18941" s="119" t="s">
        <v>107</v>
      </c>
      <c r="E18941" s="243" t="s">
        <v>1953</v>
      </c>
      <c r="F18941" s="151"/>
    </row>
    <row r="18942" spans="2:6" s="116" customFormat="1" ht="15.75" customHeight="1">
      <c r="B18942" s="276" t="s">
        <v>2443</v>
      </c>
      <c r="C18942" s="118" t="s">
        <v>28</v>
      </c>
      <c r="D18942" s="119" t="s">
        <v>107</v>
      </c>
      <c r="E18942" s="243" t="s">
        <v>1953</v>
      </c>
      <c r="F18942" s="151"/>
    </row>
    <row r="18943" spans="2:6" s="116" customFormat="1" ht="15.75" customHeight="1">
      <c r="B18943" s="276" t="s">
        <v>2443</v>
      </c>
      <c r="C18943" s="118" t="s">
        <v>28</v>
      </c>
      <c r="D18943" s="119" t="s">
        <v>107</v>
      </c>
      <c r="E18943" s="243" t="s">
        <v>1953</v>
      </c>
      <c r="F18943" s="151"/>
    </row>
    <row r="18944" spans="2:6" s="116" customFormat="1" ht="15.75" customHeight="1">
      <c r="B18944" s="276" t="s">
        <v>2443</v>
      </c>
      <c r="C18944" s="118" t="s">
        <v>28</v>
      </c>
      <c r="D18944" s="119" t="s">
        <v>107</v>
      </c>
      <c r="E18944" s="243" t="s">
        <v>1953</v>
      </c>
      <c r="F18944" s="151"/>
    </row>
    <row r="18945" spans="2:6" s="116" customFormat="1" ht="15.75" customHeight="1">
      <c r="B18945" s="276" t="s">
        <v>2443</v>
      </c>
      <c r="C18945" s="118" t="s">
        <v>956</v>
      </c>
      <c r="D18945" s="119" t="s">
        <v>1815</v>
      </c>
      <c r="E18945" s="243" t="s">
        <v>1953</v>
      </c>
      <c r="F18945" s="151"/>
    </row>
    <row r="18946" spans="2:6" s="116" customFormat="1" ht="15.75" customHeight="1">
      <c r="B18946" s="276" t="s">
        <v>2443</v>
      </c>
      <c r="C18946" s="118" t="s">
        <v>956</v>
      </c>
      <c r="D18946" s="119" t="s">
        <v>1815</v>
      </c>
      <c r="E18946" s="243" t="s">
        <v>1953</v>
      </c>
      <c r="F18946" s="151"/>
    </row>
    <row r="18947" spans="2:6" s="116" customFormat="1" ht="15.75" customHeight="1">
      <c r="B18947" s="276" t="s">
        <v>2443</v>
      </c>
      <c r="C18947" s="118" t="s">
        <v>40</v>
      </c>
      <c r="D18947" s="119" t="s">
        <v>180</v>
      </c>
      <c r="E18947" s="243" t="s">
        <v>1953</v>
      </c>
      <c r="F18947" s="151"/>
    </row>
    <row r="18948" spans="2:6" s="116" customFormat="1" ht="15.75" customHeight="1">
      <c r="B18948" s="276" t="s">
        <v>2443</v>
      </c>
      <c r="C18948" s="118" t="s">
        <v>322</v>
      </c>
      <c r="D18948" s="119" t="s">
        <v>1796</v>
      </c>
      <c r="E18948" s="243" t="s">
        <v>1953</v>
      </c>
      <c r="F18948" s="151"/>
    </row>
    <row r="18949" spans="2:6" s="116" customFormat="1" ht="15.75" customHeight="1">
      <c r="B18949" s="276" t="s">
        <v>2443</v>
      </c>
      <c r="C18949" s="118" t="s">
        <v>184</v>
      </c>
      <c r="D18949" s="119" t="s">
        <v>2569</v>
      </c>
      <c r="E18949" s="243" t="s">
        <v>1953</v>
      </c>
      <c r="F18949" s="151"/>
    </row>
    <row r="18950" spans="2:6" s="116" customFormat="1" ht="15.75" customHeight="1">
      <c r="B18950" s="276" t="s">
        <v>2443</v>
      </c>
      <c r="C18950" s="118" t="s">
        <v>184</v>
      </c>
      <c r="D18950" s="119" t="s">
        <v>2569</v>
      </c>
      <c r="E18950" s="243" t="s">
        <v>1953</v>
      </c>
      <c r="F18950" s="151"/>
    </row>
    <row r="18951" spans="2:6" s="116" customFormat="1" ht="15.75" customHeight="1">
      <c r="B18951" s="276" t="s">
        <v>2443</v>
      </c>
      <c r="C18951" s="118" t="s">
        <v>28</v>
      </c>
      <c r="D18951" s="119" t="s">
        <v>2444</v>
      </c>
      <c r="E18951" s="243" t="s">
        <v>1953</v>
      </c>
      <c r="F18951" s="151"/>
    </row>
    <row r="18952" spans="2:6" s="116" customFormat="1" ht="15.75" customHeight="1">
      <c r="B18952" s="276" t="s">
        <v>2443</v>
      </c>
      <c r="C18952" s="118" t="s">
        <v>322</v>
      </c>
      <c r="D18952" s="119" t="s">
        <v>1796</v>
      </c>
      <c r="E18952" s="243" t="s">
        <v>1953</v>
      </c>
      <c r="F18952" s="151"/>
    </row>
    <row r="18953" spans="2:6" s="116" customFormat="1" ht="15.75" customHeight="1">
      <c r="B18953" s="276" t="s">
        <v>2443</v>
      </c>
      <c r="C18953" s="118" t="s">
        <v>40</v>
      </c>
      <c r="D18953" s="119" t="s">
        <v>180</v>
      </c>
      <c r="E18953" s="243" t="s">
        <v>1953</v>
      </c>
      <c r="F18953" s="151"/>
    </row>
    <row r="18954" spans="2:6" s="116" customFormat="1" ht="15.75" customHeight="1">
      <c r="B18954" s="276" t="s">
        <v>2443</v>
      </c>
      <c r="C18954" s="118" t="s">
        <v>322</v>
      </c>
      <c r="D18954" s="119" t="s">
        <v>1796</v>
      </c>
      <c r="E18954" s="243" t="s">
        <v>2370</v>
      </c>
      <c r="F18954" s="151"/>
    </row>
    <row r="18955" spans="2:6" s="116" customFormat="1" ht="15.75" customHeight="1">
      <c r="B18955" s="276" t="s">
        <v>2443</v>
      </c>
      <c r="C18955" s="118" t="s">
        <v>28</v>
      </c>
      <c r="D18955" s="119" t="s">
        <v>1106</v>
      </c>
      <c r="E18955" s="243" t="s">
        <v>2370</v>
      </c>
      <c r="F18955" s="151"/>
    </row>
    <row r="18956" spans="2:6" s="116" customFormat="1" ht="15.75" customHeight="1">
      <c r="B18956" s="276" t="s">
        <v>2443</v>
      </c>
      <c r="C18956" s="118" t="s">
        <v>184</v>
      </c>
      <c r="D18956" s="119" t="s">
        <v>2546</v>
      </c>
      <c r="E18956" s="243" t="s">
        <v>2370</v>
      </c>
      <c r="F18956" s="151"/>
    </row>
    <row r="18957" spans="2:6" s="116" customFormat="1" ht="15.75" customHeight="1">
      <c r="B18957" s="276" t="s">
        <v>2443</v>
      </c>
      <c r="C18957" s="118" t="s">
        <v>40</v>
      </c>
      <c r="D18957" s="119" t="s">
        <v>2418</v>
      </c>
      <c r="E18957" s="243" t="s">
        <v>2370</v>
      </c>
      <c r="F18957" s="151"/>
    </row>
    <row r="18958" spans="2:6" s="116" customFormat="1" ht="15.75" customHeight="1">
      <c r="B18958" s="276" t="s">
        <v>2443</v>
      </c>
      <c r="C18958" s="118" t="s">
        <v>40</v>
      </c>
      <c r="D18958" s="119" t="s">
        <v>43</v>
      </c>
      <c r="E18958" s="243" t="s">
        <v>2370</v>
      </c>
      <c r="F18958" s="151"/>
    </row>
    <row r="18959" spans="2:6" s="116" customFormat="1" ht="15.75" customHeight="1">
      <c r="B18959" s="276" t="s">
        <v>2443</v>
      </c>
      <c r="C18959" s="118" t="s">
        <v>40</v>
      </c>
      <c r="D18959" s="119" t="s">
        <v>1184</v>
      </c>
      <c r="E18959" s="243" t="s">
        <v>2370</v>
      </c>
      <c r="F18959" s="151"/>
    </row>
    <row r="18960" spans="2:6" s="116" customFormat="1" ht="15.75" customHeight="1">
      <c r="B18960" s="276" t="s">
        <v>2443</v>
      </c>
      <c r="C18960" s="118" t="s">
        <v>2585</v>
      </c>
      <c r="D18960" s="119" t="s">
        <v>1115</v>
      </c>
      <c r="E18960" s="243" t="s">
        <v>2370</v>
      </c>
      <c r="F18960" s="151"/>
    </row>
    <row r="18961" spans="2:6" s="116" customFormat="1" ht="15.75" customHeight="1">
      <c r="B18961" s="276" t="s">
        <v>2443</v>
      </c>
      <c r="C18961" s="118" t="s">
        <v>28</v>
      </c>
      <c r="D18961" s="119" t="s">
        <v>2445</v>
      </c>
      <c r="E18961" s="243" t="s">
        <v>2370</v>
      </c>
      <c r="F18961" s="151"/>
    </row>
    <row r="18962" spans="2:6" s="116" customFormat="1" ht="15.75" customHeight="1">
      <c r="B18962" s="276" t="s">
        <v>2443</v>
      </c>
      <c r="C18962" s="118" t="s">
        <v>322</v>
      </c>
      <c r="D18962" s="119" t="s">
        <v>1796</v>
      </c>
      <c r="E18962" s="243" t="s">
        <v>2370</v>
      </c>
      <c r="F18962" s="151"/>
    </row>
    <row r="18963" spans="2:6" s="116" customFormat="1" ht="15.75" customHeight="1">
      <c r="B18963" s="276" t="s">
        <v>2443</v>
      </c>
      <c r="C18963" s="118" t="s">
        <v>28</v>
      </c>
      <c r="D18963" s="119" t="s">
        <v>850</v>
      </c>
      <c r="E18963" s="243" t="s">
        <v>2370</v>
      </c>
      <c r="F18963" s="151"/>
    </row>
    <row r="18964" spans="2:6" s="116" customFormat="1" ht="15.75" customHeight="1">
      <c r="B18964" s="276" t="s">
        <v>2443</v>
      </c>
      <c r="C18964" s="118" t="s">
        <v>28</v>
      </c>
      <c r="D18964" s="119" t="s">
        <v>850</v>
      </c>
      <c r="E18964" s="243" t="s">
        <v>1971</v>
      </c>
      <c r="F18964" s="151"/>
    </row>
    <row r="18965" spans="2:6" s="116" customFormat="1" ht="15.75" customHeight="1">
      <c r="B18965" s="276" t="s">
        <v>2443</v>
      </c>
      <c r="C18965" s="118" t="s">
        <v>40</v>
      </c>
      <c r="D18965" s="119" t="s">
        <v>43</v>
      </c>
      <c r="E18965" s="243" t="s">
        <v>1971</v>
      </c>
      <c r="F18965" s="151"/>
    </row>
    <row r="18966" spans="2:6" s="116" customFormat="1" ht="15.75" customHeight="1">
      <c r="B18966" s="276" t="s">
        <v>2443</v>
      </c>
      <c r="C18966" s="118" t="s">
        <v>322</v>
      </c>
      <c r="D18966" s="119" t="s">
        <v>2001</v>
      </c>
      <c r="E18966" s="243" t="s">
        <v>1971</v>
      </c>
      <c r="F18966" s="151"/>
    </row>
    <row r="18967" spans="2:6" s="116" customFormat="1" ht="15.75" customHeight="1">
      <c r="B18967" s="276" t="s">
        <v>2443</v>
      </c>
      <c r="C18967" s="118" t="s">
        <v>322</v>
      </c>
      <c r="D18967" s="119" t="s">
        <v>2001</v>
      </c>
      <c r="E18967" s="243" t="s">
        <v>1971</v>
      </c>
      <c r="F18967" s="151"/>
    </row>
    <row r="18968" spans="2:6" s="116" customFormat="1" ht="15.75" customHeight="1">
      <c r="B18968" s="276" t="s">
        <v>2443</v>
      </c>
      <c r="C18968" s="118" t="s">
        <v>28</v>
      </c>
      <c r="D18968" s="119" t="s">
        <v>173</v>
      </c>
      <c r="E18968" s="243" t="s">
        <v>1971</v>
      </c>
      <c r="F18968" s="151"/>
    </row>
    <row r="18969" spans="2:6" s="116" customFormat="1" ht="15.75" customHeight="1">
      <c r="B18969" s="276" t="s">
        <v>2443</v>
      </c>
      <c r="C18969" s="118" t="s">
        <v>28</v>
      </c>
      <c r="D18969" s="119" t="s">
        <v>850</v>
      </c>
      <c r="E18969" s="243" t="s">
        <v>1971</v>
      </c>
      <c r="F18969" s="151"/>
    </row>
    <row r="18970" spans="2:6" s="116" customFormat="1" ht="15.75" customHeight="1">
      <c r="B18970" s="276" t="s">
        <v>2443</v>
      </c>
      <c r="C18970" s="118" t="s">
        <v>28</v>
      </c>
      <c r="D18970" s="119" t="s">
        <v>1118</v>
      </c>
      <c r="E18970" s="243" t="s">
        <v>1971</v>
      </c>
      <c r="F18970" s="151"/>
    </row>
    <row r="18971" spans="2:6" s="116" customFormat="1" ht="15.75" customHeight="1">
      <c r="B18971" s="276" t="s">
        <v>2443</v>
      </c>
      <c r="C18971" s="118" t="s">
        <v>40</v>
      </c>
      <c r="D18971" s="119" t="s">
        <v>180</v>
      </c>
      <c r="E18971" s="243" t="s">
        <v>1971</v>
      </c>
      <c r="F18971" s="151"/>
    </row>
    <row r="18972" spans="2:6" s="116" customFormat="1" ht="15.75" customHeight="1">
      <c r="B18972" s="276" t="s">
        <v>2443</v>
      </c>
      <c r="C18972" s="118" t="s">
        <v>40</v>
      </c>
      <c r="D18972" s="119" t="s">
        <v>43</v>
      </c>
      <c r="E18972" s="243" t="s">
        <v>1971</v>
      </c>
      <c r="F18972" s="151"/>
    </row>
    <row r="18973" spans="2:6" s="116" customFormat="1" ht="15.75" customHeight="1">
      <c r="B18973" s="276" t="s">
        <v>2443</v>
      </c>
      <c r="C18973" s="118" t="s">
        <v>40</v>
      </c>
      <c r="D18973" s="119" t="s">
        <v>2118</v>
      </c>
      <c r="E18973" s="243" t="s">
        <v>1971</v>
      </c>
      <c r="F18973" s="151"/>
    </row>
    <row r="18974" spans="2:6" s="116" customFormat="1" ht="15.75" customHeight="1">
      <c r="B18974" s="276" t="s">
        <v>2443</v>
      </c>
      <c r="C18974" s="118" t="s">
        <v>956</v>
      </c>
      <c r="D18974" s="119" t="s">
        <v>1390</v>
      </c>
      <c r="E18974" s="243" t="s">
        <v>1971</v>
      </c>
      <c r="F18974" s="151"/>
    </row>
    <row r="18975" spans="2:6" s="116" customFormat="1" ht="15.75" customHeight="1">
      <c r="B18975" s="276" t="s">
        <v>2443</v>
      </c>
      <c r="C18975" s="118" t="s">
        <v>322</v>
      </c>
      <c r="D18975" s="119" t="s">
        <v>1799</v>
      </c>
      <c r="E18975" s="243" t="s">
        <v>1971</v>
      </c>
      <c r="F18975" s="151"/>
    </row>
    <row r="18976" spans="2:6" s="116" customFormat="1" ht="15.75" customHeight="1">
      <c r="B18976" s="276" t="s">
        <v>2443</v>
      </c>
      <c r="C18976" s="118" t="s">
        <v>28</v>
      </c>
      <c r="D18976" s="119" t="s">
        <v>126</v>
      </c>
      <c r="E18976" s="243" t="s">
        <v>1971</v>
      </c>
      <c r="F18976" s="151"/>
    </row>
    <row r="18977" spans="2:6" s="116" customFormat="1" ht="15.75" customHeight="1">
      <c r="B18977" s="276" t="s">
        <v>2443</v>
      </c>
      <c r="C18977" s="118" t="s">
        <v>956</v>
      </c>
      <c r="D18977" s="119" t="s">
        <v>1390</v>
      </c>
      <c r="E18977" s="243" t="s">
        <v>1971</v>
      </c>
      <c r="F18977" s="151"/>
    </row>
    <row r="18978" spans="2:6" s="116" customFormat="1" ht="15.75" customHeight="1">
      <c r="B18978" s="276" t="s">
        <v>2443</v>
      </c>
      <c r="C18978" s="118" t="s">
        <v>40</v>
      </c>
      <c r="D18978" s="119" t="s">
        <v>43</v>
      </c>
      <c r="E18978" s="243" t="s">
        <v>1971</v>
      </c>
      <c r="F18978" s="151"/>
    </row>
    <row r="18979" spans="2:6" s="116" customFormat="1" ht="15.75" customHeight="1">
      <c r="B18979" s="276" t="s">
        <v>2443</v>
      </c>
      <c r="C18979" s="118" t="s">
        <v>40</v>
      </c>
      <c r="D18979" s="119" t="s">
        <v>2118</v>
      </c>
      <c r="E18979" s="243" t="s">
        <v>1971</v>
      </c>
      <c r="F18979" s="151"/>
    </row>
    <row r="18980" spans="2:6" s="116" customFormat="1" ht="15.75" customHeight="1">
      <c r="B18980" s="276" t="s">
        <v>2443</v>
      </c>
      <c r="C18980" s="118" t="s">
        <v>28</v>
      </c>
      <c r="D18980" s="119" t="s">
        <v>107</v>
      </c>
      <c r="E18980" s="243" t="s">
        <v>1971</v>
      </c>
      <c r="F18980" s="151"/>
    </row>
    <row r="18981" spans="2:6" s="116" customFormat="1" ht="15.75" customHeight="1">
      <c r="B18981" s="276" t="s">
        <v>2443</v>
      </c>
      <c r="C18981" s="118" t="s">
        <v>392</v>
      </c>
      <c r="D18981" s="119" t="s">
        <v>1115</v>
      </c>
      <c r="E18981" s="243" t="s">
        <v>1971</v>
      </c>
      <c r="F18981" s="151"/>
    </row>
    <row r="18982" spans="2:6" s="116" customFormat="1" ht="15.75" customHeight="1">
      <c r="B18982" s="276" t="s">
        <v>2443</v>
      </c>
      <c r="C18982" s="118" t="s">
        <v>322</v>
      </c>
      <c r="D18982" s="119" t="s">
        <v>1893</v>
      </c>
      <c r="E18982" s="243" t="s">
        <v>1971</v>
      </c>
      <c r="F18982" s="151"/>
    </row>
    <row r="18983" spans="2:6" s="116" customFormat="1" ht="15.75" customHeight="1">
      <c r="B18983" s="276" t="s">
        <v>2443</v>
      </c>
      <c r="C18983" s="118" t="s">
        <v>18</v>
      </c>
      <c r="D18983" s="119" t="s">
        <v>1274</v>
      </c>
      <c r="E18983" s="243" t="s">
        <v>1971</v>
      </c>
      <c r="F18983" s="151"/>
    </row>
    <row r="18984" spans="2:6" s="116" customFormat="1" ht="15.75" customHeight="1">
      <c r="B18984" s="276" t="s">
        <v>2446</v>
      </c>
      <c r="C18984" s="118" t="s">
        <v>956</v>
      </c>
      <c r="D18984" s="119" t="s">
        <v>1815</v>
      </c>
      <c r="E18984" s="243" t="s">
        <v>1953</v>
      </c>
      <c r="F18984" s="151"/>
    </row>
    <row r="18985" spans="2:6" s="116" customFormat="1" ht="15.75" customHeight="1">
      <c r="B18985" s="276" t="s">
        <v>2446</v>
      </c>
      <c r="C18985" s="118" t="s">
        <v>956</v>
      </c>
      <c r="D18985" s="119" t="s">
        <v>1815</v>
      </c>
      <c r="E18985" s="243" t="s">
        <v>1953</v>
      </c>
      <c r="F18985" s="151"/>
    </row>
    <row r="18986" spans="2:6" s="116" customFormat="1" ht="15.75" customHeight="1">
      <c r="B18986" s="276" t="s">
        <v>2446</v>
      </c>
      <c r="C18986" s="118" t="s">
        <v>184</v>
      </c>
      <c r="D18986" s="119" t="s">
        <v>184</v>
      </c>
      <c r="E18986" s="243" t="s">
        <v>1953</v>
      </c>
      <c r="F18986" s="151"/>
    </row>
    <row r="18987" spans="2:6" s="116" customFormat="1" ht="15.75" customHeight="1">
      <c r="B18987" s="276" t="s">
        <v>2446</v>
      </c>
      <c r="C18987" s="118" t="s">
        <v>155</v>
      </c>
      <c r="D18987" s="119" t="s">
        <v>156</v>
      </c>
      <c r="E18987" s="243" t="s">
        <v>1953</v>
      </c>
      <c r="F18987" s="151"/>
    </row>
    <row r="18988" spans="2:6" s="116" customFormat="1" ht="15.75" customHeight="1">
      <c r="B18988" s="276" t="s">
        <v>2446</v>
      </c>
      <c r="C18988" s="118" t="s">
        <v>40</v>
      </c>
      <c r="D18988" s="119" t="s">
        <v>43</v>
      </c>
      <c r="E18988" s="243" t="s">
        <v>1953</v>
      </c>
      <c r="F18988" s="151"/>
    </row>
    <row r="18989" spans="2:6" s="116" customFormat="1" ht="15.75" customHeight="1">
      <c r="B18989" s="276" t="s">
        <v>2446</v>
      </c>
      <c r="C18989" s="118" t="s">
        <v>40</v>
      </c>
      <c r="D18989" s="119" t="s">
        <v>43</v>
      </c>
      <c r="E18989" s="243" t="s">
        <v>1953</v>
      </c>
      <c r="F18989" s="151"/>
    </row>
    <row r="18990" spans="2:6" s="116" customFormat="1" ht="15.75" customHeight="1">
      <c r="B18990" s="276" t="s">
        <v>2446</v>
      </c>
      <c r="C18990" s="118" t="s">
        <v>40</v>
      </c>
      <c r="D18990" s="119" t="s">
        <v>2053</v>
      </c>
      <c r="E18990" s="243" t="s">
        <v>1953</v>
      </c>
      <c r="F18990" s="151"/>
    </row>
    <row r="18991" spans="2:6" s="116" customFormat="1" ht="15.75" customHeight="1">
      <c r="B18991" s="276" t="s">
        <v>2446</v>
      </c>
      <c r="C18991" s="118" t="s">
        <v>392</v>
      </c>
      <c r="D18991" s="119" t="s">
        <v>1115</v>
      </c>
      <c r="E18991" s="243" t="s">
        <v>1953</v>
      </c>
      <c r="F18991" s="151"/>
    </row>
    <row r="18992" spans="2:6" s="116" customFormat="1" ht="15.75" customHeight="1">
      <c r="B18992" s="276" t="s">
        <v>2446</v>
      </c>
      <c r="C18992" s="118" t="s">
        <v>392</v>
      </c>
      <c r="D18992" s="119" t="s">
        <v>1115</v>
      </c>
      <c r="E18992" s="243" t="s">
        <v>1953</v>
      </c>
      <c r="F18992" s="151"/>
    </row>
    <row r="18993" spans="2:6" s="116" customFormat="1" ht="15.75" customHeight="1">
      <c r="B18993" s="276" t="s">
        <v>2446</v>
      </c>
      <c r="C18993" s="118" t="s">
        <v>2</v>
      </c>
      <c r="D18993" s="119" t="s">
        <v>105</v>
      </c>
      <c r="E18993" s="243" t="s">
        <v>1953</v>
      </c>
      <c r="F18993" s="151"/>
    </row>
    <row r="18994" spans="2:6" s="116" customFormat="1" ht="15.75" customHeight="1">
      <c r="B18994" s="276" t="s">
        <v>2446</v>
      </c>
      <c r="C18994" s="118" t="s">
        <v>2</v>
      </c>
      <c r="D18994" s="119" t="s">
        <v>182</v>
      </c>
      <c r="E18994" s="243" t="s">
        <v>1953</v>
      </c>
      <c r="F18994" s="151"/>
    </row>
    <row r="18995" spans="2:6" s="116" customFormat="1" ht="15.75" customHeight="1">
      <c r="B18995" s="276" t="s">
        <v>2446</v>
      </c>
      <c r="C18995" s="118" t="s">
        <v>2</v>
      </c>
      <c r="D18995" s="119" t="s">
        <v>182</v>
      </c>
      <c r="E18995" s="243" t="s">
        <v>1953</v>
      </c>
      <c r="F18995" s="151"/>
    </row>
    <row r="18996" spans="2:6" s="116" customFormat="1" ht="15.75" customHeight="1">
      <c r="B18996" s="276" t="s">
        <v>2446</v>
      </c>
      <c r="C18996" s="118" t="s">
        <v>40</v>
      </c>
      <c r="D18996" s="119" t="s">
        <v>43</v>
      </c>
      <c r="E18996" s="243" t="s">
        <v>1953</v>
      </c>
      <c r="F18996" s="151"/>
    </row>
    <row r="18997" spans="2:6" s="116" customFormat="1" ht="15.75" customHeight="1">
      <c r="B18997" s="276" t="s">
        <v>2446</v>
      </c>
      <c r="C18997" s="118" t="s">
        <v>28</v>
      </c>
      <c r="D18997" s="119" t="s">
        <v>107</v>
      </c>
      <c r="E18997" s="243" t="s">
        <v>1953</v>
      </c>
      <c r="F18997" s="151"/>
    </row>
    <row r="18998" spans="2:6" s="116" customFormat="1" ht="15.75" customHeight="1">
      <c r="B18998" s="276" t="s">
        <v>2446</v>
      </c>
      <c r="C18998" s="118" t="s">
        <v>28</v>
      </c>
      <c r="D18998" s="119" t="s">
        <v>107</v>
      </c>
      <c r="E18998" s="243" t="s">
        <v>1953</v>
      </c>
      <c r="F18998" s="151"/>
    </row>
    <row r="18999" spans="2:6" s="116" customFormat="1" ht="15.75" customHeight="1">
      <c r="B18999" s="276" t="s">
        <v>2446</v>
      </c>
      <c r="C18999" s="118" t="s">
        <v>28</v>
      </c>
      <c r="D18999" s="119" t="s">
        <v>850</v>
      </c>
      <c r="E18999" s="243" t="s">
        <v>1953</v>
      </c>
      <c r="F18999" s="151"/>
    </row>
    <row r="19000" spans="2:6" s="116" customFormat="1" ht="15.75" customHeight="1">
      <c r="B19000" s="276" t="s">
        <v>2446</v>
      </c>
      <c r="C19000" s="118" t="s">
        <v>184</v>
      </c>
      <c r="D19000" s="119" t="s">
        <v>2546</v>
      </c>
      <c r="E19000" s="243" t="s">
        <v>1971</v>
      </c>
      <c r="F19000" s="151"/>
    </row>
    <row r="19001" spans="2:6" s="116" customFormat="1" ht="15.75" customHeight="1">
      <c r="B19001" s="276" t="s">
        <v>2446</v>
      </c>
      <c r="C19001" s="118" t="s">
        <v>2</v>
      </c>
      <c r="D19001" s="119" t="s">
        <v>105</v>
      </c>
      <c r="E19001" s="243" t="s">
        <v>1971</v>
      </c>
      <c r="F19001" s="151"/>
    </row>
    <row r="19002" spans="2:6" s="116" customFormat="1" ht="15.75" customHeight="1">
      <c r="B19002" s="276" t="s">
        <v>2446</v>
      </c>
      <c r="C19002" s="118" t="s">
        <v>2</v>
      </c>
      <c r="D19002" s="119" t="s">
        <v>105</v>
      </c>
      <c r="E19002" s="243" t="s">
        <v>1971</v>
      </c>
      <c r="F19002" s="151"/>
    </row>
    <row r="19003" spans="2:6" s="116" customFormat="1" ht="15.75" customHeight="1">
      <c r="B19003" s="276" t="s">
        <v>2446</v>
      </c>
      <c r="C19003" s="118" t="s">
        <v>40</v>
      </c>
      <c r="D19003" s="119" t="s">
        <v>43</v>
      </c>
      <c r="E19003" s="243" t="s">
        <v>1971</v>
      </c>
      <c r="F19003" s="151"/>
    </row>
    <row r="19004" spans="2:6" s="116" customFormat="1" ht="15.75" customHeight="1">
      <c r="B19004" s="276" t="s">
        <v>2446</v>
      </c>
      <c r="C19004" s="118" t="s">
        <v>40</v>
      </c>
      <c r="D19004" s="119" t="s">
        <v>945</v>
      </c>
      <c r="E19004" s="243" t="s">
        <v>1971</v>
      </c>
      <c r="F19004" s="151"/>
    </row>
    <row r="19005" spans="2:6" s="116" customFormat="1" ht="15.75" customHeight="1">
      <c r="B19005" s="276" t="s">
        <v>2446</v>
      </c>
      <c r="C19005" s="118" t="s">
        <v>184</v>
      </c>
      <c r="D19005" s="119" t="s">
        <v>2544</v>
      </c>
      <c r="E19005" s="243" t="s">
        <v>1971</v>
      </c>
      <c r="F19005" s="151"/>
    </row>
    <row r="19006" spans="2:6" s="116" customFormat="1" ht="15.75" customHeight="1">
      <c r="B19006" s="276" t="s">
        <v>2446</v>
      </c>
      <c r="C19006" s="118" t="s">
        <v>18</v>
      </c>
      <c r="D19006" s="119" t="s">
        <v>1274</v>
      </c>
      <c r="E19006" s="243" t="s">
        <v>1971</v>
      </c>
      <c r="F19006" s="151"/>
    </row>
    <row r="19007" spans="2:6" s="116" customFormat="1" ht="15.75" customHeight="1">
      <c r="B19007" s="276" t="s">
        <v>2446</v>
      </c>
      <c r="C19007" s="118" t="s">
        <v>392</v>
      </c>
      <c r="D19007" s="119" t="s">
        <v>1115</v>
      </c>
      <c r="E19007" s="243" t="s">
        <v>1971</v>
      </c>
      <c r="F19007" s="151"/>
    </row>
    <row r="19008" spans="2:6" s="116" customFormat="1" ht="15.75" customHeight="1">
      <c r="B19008" s="276" t="s">
        <v>2446</v>
      </c>
      <c r="C19008" s="118" t="s">
        <v>392</v>
      </c>
      <c r="D19008" s="119" t="s">
        <v>1115</v>
      </c>
      <c r="E19008" s="243" t="s">
        <v>1971</v>
      </c>
      <c r="F19008" s="151"/>
    </row>
    <row r="19009" spans="2:6" s="116" customFormat="1" ht="15.75" customHeight="1">
      <c r="B19009" s="276" t="s">
        <v>2446</v>
      </c>
      <c r="C19009" s="118" t="s">
        <v>2</v>
      </c>
      <c r="D19009" s="119" t="s">
        <v>105</v>
      </c>
      <c r="E19009" s="243" t="s">
        <v>1971</v>
      </c>
      <c r="F19009" s="151"/>
    </row>
    <row r="19010" spans="2:6" s="116" customFormat="1" ht="15.75" customHeight="1">
      <c r="B19010" s="276" t="s">
        <v>2446</v>
      </c>
      <c r="C19010" s="118" t="s">
        <v>28</v>
      </c>
      <c r="D19010" s="119" t="s">
        <v>107</v>
      </c>
      <c r="E19010" s="243" t="s">
        <v>1971</v>
      </c>
      <c r="F19010" s="151"/>
    </row>
    <row r="19011" spans="2:6" s="116" customFormat="1" ht="15.75" customHeight="1">
      <c r="B19011" s="276" t="s">
        <v>2446</v>
      </c>
      <c r="C19011" s="118" t="s">
        <v>2</v>
      </c>
      <c r="D19011" s="119" t="s">
        <v>182</v>
      </c>
      <c r="E19011" s="243" t="s">
        <v>1971</v>
      </c>
      <c r="F19011" s="151"/>
    </row>
    <row r="19012" spans="2:6" s="116" customFormat="1" ht="15.75" customHeight="1">
      <c r="B19012" s="276" t="s">
        <v>2446</v>
      </c>
      <c r="C19012" s="118" t="s">
        <v>18</v>
      </c>
      <c r="D19012" s="119" t="s">
        <v>1274</v>
      </c>
      <c r="E19012" s="243" t="s">
        <v>1971</v>
      </c>
      <c r="F19012" s="151"/>
    </row>
    <row r="19013" spans="2:6" s="116" customFormat="1" ht="15.75" customHeight="1">
      <c r="B19013" s="276" t="s">
        <v>2446</v>
      </c>
      <c r="C19013" s="118" t="s">
        <v>40</v>
      </c>
      <c r="D19013" s="119" t="s">
        <v>2118</v>
      </c>
      <c r="E19013" s="243" t="s">
        <v>1971</v>
      </c>
      <c r="F19013" s="151"/>
    </row>
    <row r="19014" spans="2:6" s="116" customFormat="1" ht="15.75" customHeight="1">
      <c r="B19014" s="276" t="s">
        <v>2446</v>
      </c>
      <c r="C19014" s="118" t="s">
        <v>40</v>
      </c>
      <c r="D19014" s="119" t="s">
        <v>180</v>
      </c>
      <c r="E19014" s="243" t="s">
        <v>1971</v>
      </c>
      <c r="F19014" s="151"/>
    </row>
    <row r="19015" spans="2:6" s="116" customFormat="1" ht="15.75" customHeight="1">
      <c r="B19015" s="276" t="s">
        <v>2446</v>
      </c>
      <c r="C19015" s="118" t="s">
        <v>2</v>
      </c>
      <c r="D19015" s="119" t="s">
        <v>182</v>
      </c>
      <c r="E19015" s="243" t="s">
        <v>1971</v>
      </c>
      <c r="F19015" s="151"/>
    </row>
    <row r="19016" spans="2:6" s="116" customFormat="1" ht="15.75" customHeight="1">
      <c r="B19016" s="276" t="s">
        <v>2447</v>
      </c>
      <c r="C19016" s="118" t="s">
        <v>322</v>
      </c>
      <c r="D19016" s="119" t="s">
        <v>1796</v>
      </c>
      <c r="E19016" s="243" t="s">
        <v>2370</v>
      </c>
      <c r="F19016" s="151"/>
    </row>
    <row r="19017" spans="2:6" s="116" customFormat="1" ht="15.75" customHeight="1">
      <c r="B19017" s="276" t="s">
        <v>2447</v>
      </c>
      <c r="C19017" s="118" t="s">
        <v>28</v>
      </c>
      <c r="D19017" s="119" t="s">
        <v>1277</v>
      </c>
      <c r="E19017" s="243" t="s">
        <v>2370</v>
      </c>
      <c r="F19017" s="151"/>
    </row>
    <row r="19018" spans="2:6" s="116" customFormat="1" ht="15.75" customHeight="1">
      <c r="B19018" s="276" t="s">
        <v>2447</v>
      </c>
      <c r="C19018" s="118" t="s">
        <v>2</v>
      </c>
      <c r="D19018" s="119" t="s">
        <v>105</v>
      </c>
      <c r="E19018" s="243" t="s">
        <v>2370</v>
      </c>
      <c r="F19018" s="151"/>
    </row>
    <row r="19019" spans="2:6" s="116" customFormat="1" ht="15.75" customHeight="1">
      <c r="B19019" s="276" t="s">
        <v>2447</v>
      </c>
      <c r="C19019" s="118" t="s">
        <v>2585</v>
      </c>
      <c r="D19019" s="119" t="s">
        <v>2035</v>
      </c>
      <c r="E19019" s="243" t="s">
        <v>2370</v>
      </c>
      <c r="F19019" s="151"/>
    </row>
    <row r="19020" spans="2:6" s="116" customFormat="1" ht="15.75" customHeight="1">
      <c r="B19020" s="276" t="s">
        <v>2447</v>
      </c>
      <c r="C19020" s="118" t="s">
        <v>28</v>
      </c>
      <c r="D19020" s="119" t="s">
        <v>1277</v>
      </c>
      <c r="E19020" s="243" t="s">
        <v>2370</v>
      </c>
      <c r="F19020" s="151"/>
    </row>
    <row r="19021" spans="2:6" s="116" customFormat="1" ht="15.75" customHeight="1">
      <c r="B19021" s="276" t="s">
        <v>2447</v>
      </c>
      <c r="C19021" s="118" t="s">
        <v>28</v>
      </c>
      <c r="D19021" s="119" t="s">
        <v>1277</v>
      </c>
      <c r="E19021" s="243" t="s">
        <v>2370</v>
      </c>
      <c r="F19021" s="151"/>
    </row>
    <row r="19022" spans="2:6" s="116" customFormat="1" ht="15.75" customHeight="1">
      <c r="B19022" s="276" t="s">
        <v>2447</v>
      </c>
      <c r="C19022" s="118" t="s">
        <v>40</v>
      </c>
      <c r="D19022" s="119" t="s">
        <v>1359</v>
      </c>
      <c r="E19022" s="243" t="s">
        <v>2370</v>
      </c>
      <c r="F19022" s="151"/>
    </row>
    <row r="19023" spans="2:6" s="116" customFormat="1" ht="15.75" customHeight="1">
      <c r="B19023" s="276" t="s">
        <v>2447</v>
      </c>
      <c r="C19023" s="118" t="s">
        <v>40</v>
      </c>
      <c r="D19023" s="119" t="s">
        <v>180</v>
      </c>
      <c r="E19023" s="243" t="s">
        <v>1953</v>
      </c>
      <c r="F19023" s="151"/>
    </row>
    <row r="19024" spans="2:6" s="116" customFormat="1" ht="15.75" customHeight="1">
      <c r="B19024" s="276" t="s">
        <v>2447</v>
      </c>
      <c r="C19024" s="118" t="s">
        <v>2</v>
      </c>
      <c r="D19024" s="119" t="s">
        <v>182</v>
      </c>
      <c r="E19024" s="243" t="s">
        <v>1953</v>
      </c>
      <c r="F19024" s="151"/>
    </row>
    <row r="19025" spans="2:6" s="116" customFormat="1" ht="15.75" customHeight="1">
      <c r="B19025" s="276" t="s">
        <v>2447</v>
      </c>
      <c r="C19025" s="118" t="s">
        <v>40</v>
      </c>
      <c r="D19025" s="119" t="s">
        <v>43</v>
      </c>
      <c r="E19025" s="243" t="s">
        <v>1953</v>
      </c>
      <c r="F19025" s="151"/>
    </row>
    <row r="19026" spans="2:6" s="116" customFormat="1" ht="15.75" customHeight="1">
      <c r="B19026" s="276" t="s">
        <v>2447</v>
      </c>
      <c r="C19026" s="118" t="s">
        <v>2</v>
      </c>
      <c r="D19026" s="119" t="s">
        <v>105</v>
      </c>
      <c r="E19026" s="243" t="s">
        <v>1953</v>
      </c>
      <c r="F19026" s="151"/>
    </row>
    <row r="19027" spans="2:6" s="116" customFormat="1" ht="15.75" customHeight="1">
      <c r="B19027" s="276" t="s">
        <v>2447</v>
      </c>
      <c r="C19027" s="118" t="s">
        <v>40</v>
      </c>
      <c r="D19027" s="119" t="s">
        <v>43</v>
      </c>
      <c r="E19027" s="243" t="s">
        <v>1953</v>
      </c>
      <c r="F19027" s="151"/>
    </row>
    <row r="19028" spans="2:6" s="116" customFormat="1" ht="15.75" customHeight="1">
      <c r="B19028" s="276" t="s">
        <v>2447</v>
      </c>
      <c r="C19028" s="118" t="s">
        <v>28</v>
      </c>
      <c r="D19028" s="119" t="s">
        <v>107</v>
      </c>
      <c r="E19028" s="243" t="s">
        <v>1953</v>
      </c>
      <c r="F19028" s="151"/>
    </row>
    <row r="19029" spans="2:6" s="116" customFormat="1" ht="15.75" customHeight="1">
      <c r="B19029" s="276" t="s">
        <v>2447</v>
      </c>
      <c r="C19029" s="118" t="s">
        <v>184</v>
      </c>
      <c r="D19029" s="119" t="s">
        <v>2546</v>
      </c>
      <c r="E19029" s="243" t="s">
        <v>1971</v>
      </c>
      <c r="F19029" s="151"/>
    </row>
    <row r="19030" spans="2:6" s="116" customFormat="1" ht="15.75" customHeight="1">
      <c r="B19030" s="276" t="s">
        <v>2447</v>
      </c>
      <c r="C19030" s="118" t="s">
        <v>184</v>
      </c>
      <c r="D19030" s="119" t="s">
        <v>2546</v>
      </c>
      <c r="E19030" s="243" t="s">
        <v>1971</v>
      </c>
      <c r="F19030" s="151"/>
    </row>
    <row r="19031" spans="2:6" s="116" customFormat="1" ht="15.75" customHeight="1">
      <c r="B19031" s="276" t="s">
        <v>2447</v>
      </c>
      <c r="C19031" s="118" t="s">
        <v>40</v>
      </c>
      <c r="D19031" s="119" t="s">
        <v>180</v>
      </c>
      <c r="E19031" s="243" t="s">
        <v>1971</v>
      </c>
      <c r="F19031" s="151"/>
    </row>
    <row r="19032" spans="2:6" s="116" customFormat="1" ht="15.75" customHeight="1">
      <c r="B19032" s="276" t="s">
        <v>2447</v>
      </c>
      <c r="C19032" s="118" t="s">
        <v>40</v>
      </c>
      <c r="D19032" s="119" t="s">
        <v>180</v>
      </c>
      <c r="E19032" s="243" t="s">
        <v>1971</v>
      </c>
      <c r="F19032" s="151"/>
    </row>
    <row r="19033" spans="2:6" s="116" customFormat="1" ht="15.75" customHeight="1">
      <c r="B19033" s="276" t="s">
        <v>2447</v>
      </c>
      <c r="C19033" s="118" t="s">
        <v>40</v>
      </c>
      <c r="D19033" s="119" t="s">
        <v>2057</v>
      </c>
      <c r="E19033" s="243" t="s">
        <v>1971</v>
      </c>
      <c r="F19033" s="151"/>
    </row>
    <row r="19034" spans="2:6" s="116" customFormat="1" ht="15.75" customHeight="1">
      <c r="B19034" s="276" t="s">
        <v>2447</v>
      </c>
      <c r="C19034" s="118" t="s">
        <v>66</v>
      </c>
      <c r="D19034" s="119" t="s">
        <v>2448</v>
      </c>
      <c r="E19034" s="243" t="s">
        <v>1971</v>
      </c>
      <c r="F19034" s="151"/>
    </row>
    <row r="19035" spans="2:6" s="116" customFormat="1" ht="15.75" customHeight="1">
      <c r="B19035" s="276" t="s">
        <v>2447</v>
      </c>
      <c r="C19035" s="118" t="s">
        <v>392</v>
      </c>
      <c r="D19035" s="119" t="s">
        <v>1115</v>
      </c>
      <c r="E19035" s="243" t="s">
        <v>1971</v>
      </c>
      <c r="F19035" s="151"/>
    </row>
    <row r="19036" spans="2:6" s="116" customFormat="1" ht="15.75" customHeight="1">
      <c r="B19036" s="276" t="s">
        <v>2447</v>
      </c>
      <c r="C19036" s="118" t="s">
        <v>40</v>
      </c>
      <c r="D19036" s="119" t="s">
        <v>180</v>
      </c>
      <c r="E19036" s="243" t="s">
        <v>1971</v>
      </c>
      <c r="F19036" s="151"/>
    </row>
    <row r="19037" spans="2:6" s="116" customFormat="1" ht="15.75" customHeight="1">
      <c r="B19037" s="276" t="s">
        <v>2447</v>
      </c>
      <c r="C19037" s="118" t="s">
        <v>28</v>
      </c>
      <c r="D19037" s="119" t="s">
        <v>114</v>
      </c>
      <c r="E19037" s="243" t="s">
        <v>1971</v>
      </c>
      <c r="F19037" s="151"/>
    </row>
    <row r="19038" spans="2:6" s="116" customFormat="1" ht="15.75" customHeight="1">
      <c r="B19038" s="276" t="s">
        <v>2447</v>
      </c>
      <c r="C19038" s="118" t="s">
        <v>392</v>
      </c>
      <c r="D19038" s="119" t="s">
        <v>1115</v>
      </c>
      <c r="E19038" s="243" t="s">
        <v>1971</v>
      </c>
      <c r="F19038" s="151"/>
    </row>
    <row r="19039" spans="2:6" s="116" customFormat="1" ht="15.75" customHeight="1">
      <c r="B19039" s="276" t="s">
        <v>2447</v>
      </c>
      <c r="C19039" s="118" t="s">
        <v>28</v>
      </c>
      <c r="D19039" s="119" t="s">
        <v>173</v>
      </c>
      <c r="E19039" s="243" t="s">
        <v>1971</v>
      </c>
      <c r="F19039" s="151"/>
    </row>
    <row r="19040" spans="2:6" s="116" customFormat="1" ht="15.75" customHeight="1">
      <c r="B19040" s="276" t="s">
        <v>2447</v>
      </c>
      <c r="C19040" s="118" t="s">
        <v>184</v>
      </c>
      <c r="D19040" s="119" t="s">
        <v>2202</v>
      </c>
      <c r="E19040" s="243" t="s">
        <v>1971</v>
      </c>
      <c r="F19040" s="151"/>
    </row>
    <row r="19041" spans="2:6" s="116" customFormat="1" ht="15.75" customHeight="1">
      <c r="B19041" s="276" t="s">
        <v>2447</v>
      </c>
      <c r="C19041" s="118" t="s">
        <v>322</v>
      </c>
      <c r="D19041" s="119" t="s">
        <v>2001</v>
      </c>
      <c r="E19041" s="243" t="s">
        <v>1971</v>
      </c>
      <c r="F19041" s="151"/>
    </row>
    <row r="19042" spans="2:6" s="116" customFormat="1" ht="15.75" customHeight="1">
      <c r="B19042" s="276" t="s">
        <v>2447</v>
      </c>
      <c r="C19042" s="118" t="s">
        <v>2</v>
      </c>
      <c r="D19042" s="119" t="s">
        <v>182</v>
      </c>
      <c r="E19042" s="243" t="s">
        <v>1971</v>
      </c>
      <c r="F19042" s="151"/>
    </row>
    <row r="19043" spans="2:6" s="116" customFormat="1" ht="15.75" customHeight="1">
      <c r="B19043" s="276" t="s">
        <v>2447</v>
      </c>
      <c r="C19043" s="118" t="s">
        <v>2</v>
      </c>
      <c r="D19043" s="119" t="s">
        <v>105</v>
      </c>
      <c r="E19043" s="243" t="s">
        <v>1971</v>
      </c>
      <c r="F19043" s="151"/>
    </row>
    <row r="19044" spans="2:6" s="116" customFormat="1" ht="15.75" customHeight="1">
      <c r="B19044" s="276" t="s">
        <v>2447</v>
      </c>
      <c r="C19044" s="118" t="s">
        <v>40</v>
      </c>
      <c r="D19044" s="119" t="s">
        <v>43</v>
      </c>
      <c r="E19044" s="243" t="s">
        <v>1971</v>
      </c>
      <c r="F19044" s="151"/>
    </row>
    <row r="19045" spans="2:6" s="116" customFormat="1" ht="15.75" customHeight="1">
      <c r="B19045" s="276" t="s">
        <v>2447</v>
      </c>
      <c r="C19045" s="118" t="s">
        <v>184</v>
      </c>
      <c r="D19045" s="119" t="s">
        <v>2202</v>
      </c>
      <c r="E19045" s="243" t="s">
        <v>1971</v>
      </c>
      <c r="F19045" s="151"/>
    </row>
    <row r="19046" spans="2:6" s="116" customFormat="1" ht="15.75" customHeight="1">
      <c r="B19046" s="276" t="s">
        <v>2449</v>
      </c>
      <c r="C19046" s="118" t="s">
        <v>2</v>
      </c>
      <c r="D19046" s="119" t="s">
        <v>182</v>
      </c>
      <c r="E19046" s="243" t="s">
        <v>1953</v>
      </c>
      <c r="F19046" s="151"/>
    </row>
    <row r="19047" spans="2:6" s="116" customFormat="1" ht="15.75" customHeight="1">
      <c r="B19047" s="276" t="s">
        <v>2449</v>
      </c>
      <c r="C19047" s="118" t="s">
        <v>956</v>
      </c>
      <c r="D19047" s="119" t="s">
        <v>182</v>
      </c>
      <c r="E19047" s="243" t="s">
        <v>1953</v>
      </c>
      <c r="F19047" s="151"/>
    </row>
    <row r="19048" spans="2:6" s="116" customFormat="1" ht="15.75" customHeight="1">
      <c r="B19048" s="276" t="s">
        <v>2449</v>
      </c>
      <c r="C19048" s="118" t="s">
        <v>40</v>
      </c>
      <c r="D19048" s="119" t="s">
        <v>180</v>
      </c>
      <c r="E19048" s="243" t="s">
        <v>1953</v>
      </c>
      <c r="F19048" s="151"/>
    </row>
    <row r="19049" spans="2:6" s="116" customFormat="1" ht="15.75" customHeight="1">
      <c r="B19049" s="276" t="s">
        <v>2449</v>
      </c>
      <c r="C19049" s="118" t="s">
        <v>322</v>
      </c>
      <c r="D19049" s="119" t="s">
        <v>1796</v>
      </c>
      <c r="E19049" s="243" t="s">
        <v>1953</v>
      </c>
      <c r="F19049" s="151"/>
    </row>
    <row r="19050" spans="2:6" s="116" customFormat="1" ht="15.75" customHeight="1">
      <c r="B19050" s="276" t="s">
        <v>2449</v>
      </c>
      <c r="C19050" s="118" t="s">
        <v>322</v>
      </c>
      <c r="D19050" s="119" t="s">
        <v>1796</v>
      </c>
      <c r="E19050" s="243" t="s">
        <v>1953</v>
      </c>
      <c r="F19050" s="151"/>
    </row>
    <row r="19051" spans="2:6" s="116" customFormat="1" ht="15.75" customHeight="1">
      <c r="B19051" s="276" t="s">
        <v>2449</v>
      </c>
      <c r="C19051" s="118" t="s">
        <v>956</v>
      </c>
      <c r="D19051" s="119" t="s">
        <v>182</v>
      </c>
      <c r="E19051" s="243" t="s">
        <v>1953</v>
      </c>
      <c r="F19051" s="151"/>
    </row>
    <row r="19052" spans="2:6" s="116" customFormat="1" ht="15.75" customHeight="1">
      <c r="B19052" s="276" t="s">
        <v>2449</v>
      </c>
      <c r="C19052" s="118" t="s">
        <v>956</v>
      </c>
      <c r="D19052" s="119" t="s">
        <v>2450</v>
      </c>
      <c r="E19052" s="243" t="s">
        <v>1953</v>
      </c>
      <c r="F19052" s="151"/>
    </row>
    <row r="19053" spans="2:6" s="116" customFormat="1" ht="15.75" customHeight="1">
      <c r="B19053" s="276" t="s">
        <v>2449</v>
      </c>
      <c r="C19053" s="118" t="s">
        <v>2</v>
      </c>
      <c r="D19053" s="119" t="s">
        <v>182</v>
      </c>
      <c r="E19053" s="243" t="s">
        <v>1953</v>
      </c>
      <c r="F19053" s="151"/>
    </row>
    <row r="19054" spans="2:6" s="116" customFormat="1" ht="15.75" customHeight="1">
      <c r="B19054" s="276" t="s">
        <v>2449</v>
      </c>
      <c r="C19054" s="118" t="s">
        <v>2</v>
      </c>
      <c r="D19054" s="119" t="s">
        <v>105</v>
      </c>
      <c r="E19054" s="243" t="s">
        <v>1953</v>
      </c>
      <c r="F19054" s="151"/>
    </row>
    <row r="19055" spans="2:6" s="116" customFormat="1" ht="15.75" customHeight="1">
      <c r="B19055" s="276" t="s">
        <v>2449</v>
      </c>
      <c r="C19055" s="118" t="s">
        <v>2</v>
      </c>
      <c r="D19055" s="119" t="s">
        <v>105</v>
      </c>
      <c r="E19055" s="243" t="s">
        <v>1953</v>
      </c>
      <c r="F19055" s="151"/>
    </row>
    <row r="19056" spans="2:6" s="116" customFormat="1" ht="15.75" customHeight="1">
      <c r="B19056" s="276" t="s">
        <v>2449</v>
      </c>
      <c r="C19056" s="118" t="s">
        <v>184</v>
      </c>
      <c r="D19056" s="119" t="s">
        <v>2569</v>
      </c>
      <c r="E19056" s="243" t="s">
        <v>1953</v>
      </c>
      <c r="F19056" s="151"/>
    </row>
    <row r="19057" spans="2:6" s="116" customFormat="1" ht="15.75" customHeight="1">
      <c r="B19057" s="276" t="s">
        <v>2449</v>
      </c>
      <c r="C19057" s="118" t="s">
        <v>28</v>
      </c>
      <c r="D19057" s="119" t="s">
        <v>107</v>
      </c>
      <c r="E19057" s="243" t="s">
        <v>1953</v>
      </c>
      <c r="F19057" s="151"/>
    </row>
    <row r="19058" spans="2:6" s="116" customFormat="1" ht="15.75" customHeight="1">
      <c r="B19058" s="276" t="s">
        <v>2449</v>
      </c>
      <c r="C19058" s="118" t="s">
        <v>28</v>
      </c>
      <c r="D19058" s="119" t="s">
        <v>107</v>
      </c>
      <c r="E19058" s="243" t="s">
        <v>1953</v>
      </c>
      <c r="F19058" s="151"/>
    </row>
    <row r="19059" spans="2:6" s="116" customFormat="1" ht="15.75" customHeight="1">
      <c r="B19059" s="276" t="s">
        <v>2449</v>
      </c>
      <c r="C19059" s="118" t="s">
        <v>2451</v>
      </c>
      <c r="D19059" s="119" t="s">
        <v>2452</v>
      </c>
      <c r="E19059" s="243" t="s">
        <v>2370</v>
      </c>
      <c r="F19059" s="151"/>
    </row>
    <row r="19060" spans="2:6" s="116" customFormat="1" ht="15.75" customHeight="1">
      <c r="B19060" s="276" t="s">
        <v>2449</v>
      </c>
      <c r="C19060" s="118" t="s">
        <v>2</v>
      </c>
      <c r="D19060" s="119" t="s">
        <v>182</v>
      </c>
      <c r="E19060" s="243" t="s">
        <v>2370</v>
      </c>
      <c r="F19060" s="151"/>
    </row>
    <row r="19061" spans="2:6" s="116" customFormat="1" ht="15.75" customHeight="1">
      <c r="B19061" s="276" t="s">
        <v>2449</v>
      </c>
      <c r="C19061" s="118" t="s">
        <v>2</v>
      </c>
      <c r="D19061" s="119" t="s">
        <v>182</v>
      </c>
      <c r="E19061" s="243" t="s">
        <v>2370</v>
      </c>
      <c r="F19061" s="151"/>
    </row>
    <row r="19062" spans="2:6" s="116" customFormat="1" ht="15.75" customHeight="1">
      <c r="B19062" s="276" t="s">
        <v>2449</v>
      </c>
      <c r="C19062" s="118" t="s">
        <v>40</v>
      </c>
      <c r="D19062" s="119" t="s">
        <v>1121</v>
      </c>
      <c r="E19062" s="243" t="s">
        <v>2370</v>
      </c>
      <c r="F19062" s="151"/>
    </row>
    <row r="19063" spans="2:6" s="116" customFormat="1" ht="15.75" customHeight="1">
      <c r="B19063" s="276" t="s">
        <v>2449</v>
      </c>
      <c r="C19063" s="118" t="s">
        <v>40</v>
      </c>
      <c r="D19063" s="119" t="s">
        <v>2418</v>
      </c>
      <c r="E19063" s="243" t="s">
        <v>2370</v>
      </c>
      <c r="F19063" s="151"/>
    </row>
    <row r="19064" spans="2:6" s="116" customFormat="1" ht="15.75" customHeight="1">
      <c r="B19064" s="276" t="s">
        <v>2449</v>
      </c>
      <c r="C19064" s="118" t="s">
        <v>392</v>
      </c>
      <c r="D19064" s="119" t="s">
        <v>1115</v>
      </c>
      <c r="E19064" s="243" t="s">
        <v>2370</v>
      </c>
      <c r="F19064" s="151"/>
    </row>
    <row r="19065" spans="2:6" s="116" customFormat="1" ht="15.75" customHeight="1">
      <c r="B19065" s="276" t="s">
        <v>2449</v>
      </c>
      <c r="C19065" s="118" t="s">
        <v>1306</v>
      </c>
      <c r="D19065" s="119" t="s">
        <v>1874</v>
      </c>
      <c r="E19065" s="243" t="s">
        <v>2370</v>
      </c>
      <c r="F19065" s="151"/>
    </row>
    <row r="19066" spans="2:6" s="116" customFormat="1" ht="15.75" customHeight="1">
      <c r="B19066" s="276" t="s">
        <v>2449</v>
      </c>
      <c r="C19066" s="118" t="s">
        <v>28</v>
      </c>
      <c r="D19066" s="119" t="s">
        <v>2453</v>
      </c>
      <c r="E19066" s="243" t="s">
        <v>2370</v>
      </c>
      <c r="F19066" s="151"/>
    </row>
    <row r="19067" spans="2:6" s="116" customFormat="1" ht="15.75" customHeight="1">
      <c r="B19067" s="276" t="s">
        <v>2449</v>
      </c>
      <c r="C19067" s="118" t="s">
        <v>28</v>
      </c>
      <c r="D19067" s="119" t="s">
        <v>549</v>
      </c>
      <c r="E19067" s="243" t="s">
        <v>2370</v>
      </c>
      <c r="F19067" s="151"/>
    </row>
    <row r="19068" spans="2:6" s="116" customFormat="1" ht="15.75" customHeight="1">
      <c r="B19068" s="276" t="s">
        <v>2449</v>
      </c>
      <c r="C19068" s="118" t="s">
        <v>40</v>
      </c>
      <c r="D19068" s="119" t="s">
        <v>2418</v>
      </c>
      <c r="E19068" s="243" t="s">
        <v>2370</v>
      </c>
      <c r="F19068" s="151"/>
    </row>
    <row r="19069" spans="2:6" s="116" customFormat="1" ht="15.75" customHeight="1">
      <c r="B19069" s="276" t="s">
        <v>2449</v>
      </c>
      <c r="C19069" s="118" t="s">
        <v>40</v>
      </c>
      <c r="D19069" s="119" t="s">
        <v>178</v>
      </c>
      <c r="E19069" s="243" t="s">
        <v>2370</v>
      </c>
      <c r="F19069" s="151"/>
    </row>
    <row r="19070" spans="2:6" s="116" customFormat="1" ht="15.75" customHeight="1">
      <c r="B19070" s="276" t="s">
        <v>2449</v>
      </c>
      <c r="C19070" s="118" t="s">
        <v>40</v>
      </c>
      <c r="D19070" s="119" t="s">
        <v>180</v>
      </c>
      <c r="E19070" s="243" t="s">
        <v>1971</v>
      </c>
      <c r="F19070" s="151"/>
    </row>
    <row r="19071" spans="2:6" s="116" customFormat="1" ht="15.75" customHeight="1">
      <c r="B19071" s="276" t="s">
        <v>2449</v>
      </c>
      <c r="C19071" s="118" t="s">
        <v>392</v>
      </c>
      <c r="D19071" s="119" t="s">
        <v>1115</v>
      </c>
      <c r="E19071" s="243" t="s">
        <v>1971</v>
      </c>
      <c r="F19071" s="151"/>
    </row>
    <row r="19072" spans="2:6" s="116" customFormat="1" ht="15.75" customHeight="1">
      <c r="B19072" s="276" t="s">
        <v>2449</v>
      </c>
      <c r="C19072" s="118" t="s">
        <v>28</v>
      </c>
      <c r="D19072" s="119" t="s">
        <v>1182</v>
      </c>
      <c r="E19072" s="243" t="s">
        <v>1971</v>
      </c>
      <c r="F19072" s="151"/>
    </row>
    <row r="19073" spans="2:24" s="116" customFormat="1" ht="15.75" customHeight="1">
      <c r="B19073" s="276" t="s">
        <v>2449</v>
      </c>
      <c r="C19073" s="118" t="s">
        <v>40</v>
      </c>
      <c r="D19073" s="119" t="s">
        <v>43</v>
      </c>
      <c r="E19073" s="243" t="s">
        <v>1971</v>
      </c>
      <c r="F19073" s="151"/>
      <c r="G19073" s="345"/>
    </row>
    <row r="19074" spans="2:24" s="116" customFormat="1" ht="15.75" customHeight="1">
      <c r="B19074" s="276" t="s">
        <v>2449</v>
      </c>
      <c r="C19074" s="118" t="s">
        <v>40</v>
      </c>
      <c r="D19074" s="119" t="s">
        <v>180</v>
      </c>
      <c r="E19074" s="243" t="s">
        <v>1971</v>
      </c>
      <c r="F19074" s="151"/>
    </row>
    <row r="19075" spans="2:24" s="116" customFormat="1" ht="15.75" customHeight="1">
      <c r="B19075" s="276" t="s">
        <v>2449</v>
      </c>
      <c r="C19075" s="118" t="s">
        <v>40</v>
      </c>
      <c r="D19075" s="119" t="s">
        <v>2057</v>
      </c>
      <c r="E19075" s="243" t="s">
        <v>1971</v>
      </c>
      <c r="F19075" s="151"/>
    </row>
    <row r="19076" spans="2:24" s="116" customFormat="1" ht="15.75" customHeight="1">
      <c r="B19076" s="276" t="s">
        <v>2449</v>
      </c>
      <c r="C19076" s="118" t="s">
        <v>40</v>
      </c>
      <c r="D19076" s="119" t="s">
        <v>180</v>
      </c>
      <c r="E19076" s="243" t="s">
        <v>1971</v>
      </c>
      <c r="F19076" s="151"/>
    </row>
    <row r="19077" spans="2:24" s="116" customFormat="1" ht="15.75" customHeight="1">
      <c r="B19077" s="276" t="s">
        <v>2449</v>
      </c>
      <c r="C19077" s="118" t="s">
        <v>322</v>
      </c>
      <c r="D19077" s="119" t="s">
        <v>1799</v>
      </c>
      <c r="E19077" s="243" t="s">
        <v>1971</v>
      </c>
      <c r="F19077" s="151"/>
    </row>
    <row r="19078" spans="2:24" s="116" customFormat="1" ht="15.75" customHeight="1">
      <c r="B19078" s="276" t="s">
        <v>2449</v>
      </c>
      <c r="C19078" s="118" t="s">
        <v>322</v>
      </c>
      <c r="D19078" s="119" t="s">
        <v>2001</v>
      </c>
      <c r="E19078" s="243" t="s">
        <v>1971</v>
      </c>
      <c r="F19078" s="151"/>
    </row>
    <row r="19079" spans="2:24" s="116" customFormat="1" ht="15.75" customHeight="1">
      <c r="B19079" s="276" t="s">
        <v>2454</v>
      </c>
      <c r="C19079" s="118" t="s">
        <v>40</v>
      </c>
      <c r="D19079" s="119" t="s">
        <v>180</v>
      </c>
      <c r="E19079" s="243" t="s">
        <v>2023</v>
      </c>
      <c r="F19079" s="151"/>
    </row>
    <row r="19080" spans="2:24" s="116" customFormat="1" ht="15.75" customHeight="1">
      <c r="B19080" s="276" t="s">
        <v>2454</v>
      </c>
      <c r="C19080" s="118" t="s">
        <v>40</v>
      </c>
      <c r="D19080" s="119" t="s">
        <v>180</v>
      </c>
      <c r="E19080" s="243" t="s">
        <v>2023</v>
      </c>
      <c r="F19080" s="151"/>
    </row>
    <row r="19081" spans="2:24" s="116" customFormat="1" ht="15.75" customHeight="1">
      <c r="B19081" s="276" t="s">
        <v>2454</v>
      </c>
      <c r="C19081" s="118" t="s">
        <v>28</v>
      </c>
      <c r="D19081" s="119" t="s">
        <v>107</v>
      </c>
      <c r="E19081" s="243" t="s">
        <v>2023</v>
      </c>
      <c r="F19081" s="151"/>
    </row>
    <row r="19082" spans="2:24" s="116" customFormat="1" ht="15.75" customHeight="1">
      <c r="B19082" s="276" t="s">
        <v>2454</v>
      </c>
      <c r="C19082" s="118" t="s">
        <v>40</v>
      </c>
      <c r="D19082" s="119" t="s">
        <v>180</v>
      </c>
      <c r="E19082" s="243" t="s">
        <v>2023</v>
      </c>
      <c r="F19082" s="151"/>
    </row>
    <row r="19083" spans="2:24" s="116" customFormat="1" ht="15.75" customHeight="1">
      <c r="B19083" s="276" t="s">
        <v>2454</v>
      </c>
      <c r="C19083" s="118" t="s">
        <v>66</v>
      </c>
      <c r="D19083" s="119" t="s">
        <v>2448</v>
      </c>
      <c r="E19083" s="243" t="s">
        <v>2023</v>
      </c>
      <c r="F19083" s="151"/>
    </row>
    <row r="19084" spans="2:24" s="116" customFormat="1" ht="15.75" customHeight="1">
      <c r="B19084" s="276" t="s">
        <v>2454</v>
      </c>
      <c r="C19084" s="118" t="s">
        <v>66</v>
      </c>
      <c r="D19084" s="119" t="s">
        <v>1791</v>
      </c>
      <c r="E19084" s="243" t="s">
        <v>2023</v>
      </c>
      <c r="F19084" s="151"/>
      <c r="G19084" s="110"/>
      <c r="H19084" s="109"/>
      <c r="I19084" s="109"/>
      <c r="J19084" s="109"/>
      <c r="K19084" s="109"/>
      <c r="L19084" s="109"/>
      <c r="M19084" s="109"/>
      <c r="N19084" s="109"/>
      <c r="O19084" s="109"/>
      <c r="P19084" s="109"/>
      <c r="Q19084" s="109"/>
      <c r="R19084" s="109"/>
      <c r="S19084" s="109"/>
      <c r="T19084" s="109"/>
      <c r="U19084" s="109"/>
      <c r="V19084" s="109"/>
      <c r="W19084" s="109"/>
      <c r="X19084" s="109"/>
    </row>
    <row r="19085" spans="2:24" s="116" customFormat="1" ht="15.75" customHeight="1">
      <c r="B19085" s="276" t="s">
        <v>2454</v>
      </c>
      <c r="C19085" s="118" t="s">
        <v>18</v>
      </c>
      <c r="D19085" s="119" t="s">
        <v>1274</v>
      </c>
      <c r="E19085" s="243" t="s">
        <v>2023</v>
      </c>
      <c r="F19085" s="151"/>
      <c r="G19085" s="110"/>
      <c r="H19085" s="109"/>
      <c r="I19085" s="109"/>
      <c r="J19085" s="109"/>
      <c r="K19085" s="109"/>
      <c r="L19085" s="109"/>
      <c r="M19085" s="109"/>
      <c r="N19085" s="109"/>
      <c r="O19085" s="109"/>
      <c r="P19085" s="109"/>
      <c r="Q19085" s="109"/>
      <c r="R19085" s="109"/>
      <c r="S19085" s="109"/>
      <c r="T19085" s="109"/>
      <c r="U19085" s="109"/>
      <c r="V19085" s="109"/>
      <c r="W19085" s="109"/>
      <c r="X19085" s="109"/>
    </row>
    <row r="19086" spans="2:24" s="116" customFormat="1" ht="15.75" customHeight="1">
      <c r="B19086" s="276" t="s">
        <v>2454</v>
      </c>
      <c r="C19086" s="118" t="s">
        <v>40</v>
      </c>
      <c r="D19086" s="119" t="s">
        <v>43</v>
      </c>
      <c r="E19086" s="243" t="s">
        <v>2023</v>
      </c>
      <c r="F19086" s="151"/>
      <c r="G19086" s="109"/>
      <c r="H19086" s="109"/>
      <c r="I19086" s="109"/>
      <c r="J19086" s="109"/>
      <c r="K19086" s="109"/>
      <c r="L19086" s="109"/>
      <c r="M19086" s="109"/>
      <c r="N19086" s="109"/>
      <c r="O19086" s="109"/>
      <c r="P19086" s="109"/>
      <c r="Q19086" s="109"/>
      <c r="R19086" s="109"/>
      <c r="S19086" s="109"/>
      <c r="T19086" s="109"/>
      <c r="U19086" s="109"/>
      <c r="V19086" s="109"/>
      <c r="W19086" s="109"/>
      <c r="X19086" s="109"/>
    </row>
    <row r="19087" spans="2:24" s="116" customFormat="1" ht="15.75" customHeight="1">
      <c r="B19087" s="276" t="s">
        <v>2454</v>
      </c>
      <c r="C19087" s="118" t="s">
        <v>40</v>
      </c>
      <c r="D19087" s="119" t="s">
        <v>2057</v>
      </c>
      <c r="E19087" s="243" t="s">
        <v>2023</v>
      </c>
      <c r="F19087" s="151"/>
      <c r="G19087" s="109"/>
      <c r="H19087" s="109"/>
      <c r="I19087" s="109"/>
      <c r="J19087" s="109"/>
      <c r="K19087" s="109"/>
      <c r="L19087" s="109"/>
      <c r="M19087" s="109"/>
      <c r="N19087" s="109"/>
      <c r="O19087" s="109"/>
      <c r="P19087" s="109"/>
      <c r="Q19087" s="109"/>
      <c r="R19087" s="109"/>
      <c r="S19087" s="109"/>
      <c r="T19087" s="109"/>
      <c r="U19087" s="109"/>
      <c r="V19087" s="109"/>
      <c r="W19087" s="109"/>
      <c r="X19087" s="109"/>
    </row>
    <row r="19088" spans="2:24" s="116" customFormat="1" ht="15.75" customHeight="1">
      <c r="B19088" s="276" t="s">
        <v>2454</v>
      </c>
      <c r="C19088" s="118" t="s">
        <v>2</v>
      </c>
      <c r="D19088" s="119" t="s">
        <v>105</v>
      </c>
      <c r="E19088" s="243" t="s">
        <v>2023</v>
      </c>
      <c r="F19088" s="151"/>
      <c r="G19088" s="109"/>
      <c r="H19088" s="109"/>
      <c r="I19088" s="109"/>
      <c r="J19088" s="109"/>
      <c r="K19088" s="109"/>
      <c r="L19088" s="109"/>
      <c r="M19088" s="109"/>
      <c r="N19088" s="109"/>
      <c r="O19088" s="109"/>
      <c r="P19088" s="109"/>
      <c r="Q19088" s="109"/>
      <c r="R19088" s="109"/>
      <c r="S19088" s="109"/>
      <c r="T19088" s="109"/>
      <c r="U19088" s="109"/>
      <c r="V19088" s="109"/>
      <c r="W19088" s="109"/>
      <c r="X19088" s="109"/>
    </row>
    <row r="19089" spans="2:24" s="116" customFormat="1" ht="15.75" customHeight="1">
      <c r="B19089" s="276" t="s">
        <v>2454</v>
      </c>
      <c r="C19089" s="118" t="s">
        <v>40</v>
      </c>
      <c r="D19089" s="119" t="s">
        <v>945</v>
      </c>
      <c r="E19089" s="243" t="s">
        <v>2023</v>
      </c>
      <c r="F19089" s="151"/>
      <c r="G19089" s="109"/>
      <c r="H19089" s="109"/>
      <c r="I19089" s="109"/>
      <c r="J19089" s="109"/>
      <c r="K19089" s="109"/>
      <c r="L19089" s="109"/>
      <c r="M19089" s="109"/>
      <c r="N19089" s="109"/>
      <c r="O19089" s="109"/>
      <c r="P19089" s="109"/>
      <c r="Q19089" s="109"/>
      <c r="R19089" s="109"/>
      <c r="S19089" s="109"/>
      <c r="T19089" s="109"/>
      <c r="U19089" s="109"/>
      <c r="V19089" s="109"/>
      <c r="W19089" s="109"/>
      <c r="X19089" s="109"/>
    </row>
    <row r="19090" spans="2:24" s="116" customFormat="1" ht="15.75" customHeight="1">
      <c r="B19090" s="276" t="s">
        <v>2455</v>
      </c>
      <c r="C19090" s="118" t="s">
        <v>2</v>
      </c>
      <c r="D19090" s="119" t="s">
        <v>182</v>
      </c>
      <c r="E19090" s="243" t="s">
        <v>2374</v>
      </c>
      <c r="F19090" s="151"/>
      <c r="G19090" s="109"/>
      <c r="H19090" s="109"/>
      <c r="I19090" s="109"/>
      <c r="J19090" s="109"/>
      <c r="K19090" s="109"/>
      <c r="L19090" s="109"/>
      <c r="M19090" s="109"/>
      <c r="N19090" s="109"/>
      <c r="O19090" s="109"/>
      <c r="P19090" s="109"/>
      <c r="Q19090" s="109"/>
      <c r="R19090" s="109"/>
      <c r="S19090" s="109"/>
      <c r="T19090" s="109"/>
      <c r="U19090" s="109"/>
      <c r="V19090" s="109"/>
      <c r="W19090" s="109"/>
      <c r="X19090" s="109"/>
    </row>
    <row r="19091" spans="2:24" s="116" customFormat="1" ht="15.75" customHeight="1">
      <c r="B19091" s="276" t="s">
        <v>2455</v>
      </c>
      <c r="C19091" s="118" t="s">
        <v>28</v>
      </c>
      <c r="D19091" s="119" t="s">
        <v>107</v>
      </c>
      <c r="E19091" s="243" t="s">
        <v>2374</v>
      </c>
      <c r="F19091" s="151"/>
      <c r="G19091" s="109"/>
      <c r="H19091" s="109"/>
      <c r="I19091" s="109"/>
      <c r="J19091" s="109"/>
      <c r="K19091" s="109"/>
      <c r="L19091" s="109"/>
      <c r="M19091" s="109"/>
      <c r="N19091" s="109"/>
      <c r="O19091" s="109"/>
      <c r="P19091" s="109"/>
      <c r="Q19091" s="109"/>
      <c r="R19091" s="109"/>
      <c r="S19091" s="109"/>
      <c r="T19091" s="109"/>
      <c r="U19091" s="109"/>
      <c r="V19091" s="109"/>
      <c r="W19091" s="109"/>
      <c r="X19091" s="109"/>
    </row>
    <row r="19092" spans="2:24" s="116" customFormat="1" ht="15.75" customHeight="1">
      <c r="B19092" s="276" t="s">
        <v>2455</v>
      </c>
      <c r="C19092" s="118" t="s">
        <v>184</v>
      </c>
      <c r="D19092" s="119" t="s">
        <v>2546</v>
      </c>
      <c r="E19092" s="243" t="s">
        <v>2374</v>
      </c>
      <c r="F19092" s="151"/>
      <c r="G19092" s="109"/>
      <c r="H19092" s="109"/>
      <c r="I19092" s="109"/>
      <c r="J19092" s="109"/>
      <c r="K19092" s="109"/>
      <c r="L19092" s="109"/>
      <c r="M19092" s="109"/>
      <c r="N19092" s="109"/>
      <c r="O19092" s="109"/>
      <c r="P19092" s="109"/>
      <c r="Q19092" s="109"/>
      <c r="R19092" s="109"/>
      <c r="S19092" s="109"/>
      <c r="T19092" s="109"/>
      <c r="U19092" s="109"/>
      <c r="V19092" s="109"/>
      <c r="W19092" s="109"/>
      <c r="X19092" s="109"/>
    </row>
    <row r="19093" spans="2:24" s="116" customFormat="1" ht="15.75" customHeight="1">
      <c r="B19093" s="276" t="s">
        <v>2455</v>
      </c>
      <c r="C19093" s="118" t="s">
        <v>28</v>
      </c>
      <c r="D19093" s="119" t="s">
        <v>850</v>
      </c>
      <c r="E19093" s="243" t="s">
        <v>2374</v>
      </c>
      <c r="F19093" s="151"/>
      <c r="G19093" s="109"/>
      <c r="H19093" s="109"/>
      <c r="I19093" s="109"/>
      <c r="J19093" s="109"/>
      <c r="K19093" s="109"/>
      <c r="L19093" s="109"/>
      <c r="M19093" s="109"/>
      <c r="N19093" s="109"/>
      <c r="O19093" s="109"/>
      <c r="P19093" s="109"/>
      <c r="Q19093" s="109"/>
      <c r="R19093" s="109"/>
      <c r="S19093" s="109"/>
      <c r="T19093" s="109"/>
      <c r="U19093" s="109"/>
      <c r="V19093" s="109"/>
      <c r="W19093" s="109"/>
      <c r="X19093" s="109"/>
    </row>
    <row r="19094" spans="2:24" s="116" customFormat="1" ht="15.75" customHeight="1">
      <c r="B19094" s="276" t="s">
        <v>2455</v>
      </c>
      <c r="C19094" s="118" t="s">
        <v>2585</v>
      </c>
      <c r="D19094" s="119" t="s">
        <v>1115</v>
      </c>
      <c r="E19094" s="243" t="s">
        <v>2374</v>
      </c>
      <c r="F19094" s="151"/>
      <c r="G19094" s="109"/>
      <c r="H19094" s="109"/>
      <c r="I19094" s="109"/>
      <c r="J19094" s="109"/>
      <c r="K19094" s="109"/>
      <c r="L19094" s="109"/>
      <c r="M19094" s="109"/>
      <c r="N19094" s="109"/>
      <c r="O19094" s="109"/>
      <c r="P19094" s="109"/>
      <c r="Q19094" s="109"/>
      <c r="R19094" s="109"/>
      <c r="S19094" s="109"/>
      <c r="T19094" s="109"/>
      <c r="U19094" s="109"/>
      <c r="V19094" s="109"/>
      <c r="W19094" s="109"/>
      <c r="X19094" s="109"/>
    </row>
    <row r="19095" spans="2:24" s="116" customFormat="1" ht="15.75" customHeight="1">
      <c r="B19095" s="276" t="s">
        <v>2455</v>
      </c>
      <c r="C19095" s="118" t="s">
        <v>40</v>
      </c>
      <c r="D19095" s="119" t="s">
        <v>180</v>
      </c>
      <c r="E19095" s="243" t="s">
        <v>2374</v>
      </c>
      <c r="F19095" s="151"/>
      <c r="G19095" s="109"/>
      <c r="H19095" s="109"/>
      <c r="I19095" s="109"/>
      <c r="J19095" s="109"/>
      <c r="K19095" s="109"/>
      <c r="L19095" s="109"/>
      <c r="M19095" s="109"/>
      <c r="N19095" s="109"/>
      <c r="O19095" s="109"/>
      <c r="P19095" s="109"/>
      <c r="Q19095" s="109"/>
      <c r="R19095" s="109"/>
      <c r="S19095" s="109"/>
      <c r="T19095" s="109"/>
      <c r="U19095" s="109"/>
      <c r="V19095" s="109"/>
      <c r="W19095" s="109"/>
      <c r="X19095" s="109"/>
    </row>
    <row r="19096" spans="2:24" s="116" customFormat="1" ht="15.75" customHeight="1">
      <c r="B19096" s="276" t="s">
        <v>2455</v>
      </c>
      <c r="C19096" s="118" t="s">
        <v>28</v>
      </c>
      <c r="D19096" s="119" t="s">
        <v>1277</v>
      </c>
      <c r="E19096" s="243" t="s">
        <v>2374</v>
      </c>
      <c r="F19096" s="151"/>
      <c r="G19096" s="109"/>
      <c r="H19096" s="109"/>
      <c r="I19096" s="109"/>
      <c r="J19096" s="109"/>
      <c r="K19096" s="109"/>
      <c r="L19096" s="109"/>
      <c r="M19096" s="109"/>
      <c r="N19096" s="109"/>
      <c r="O19096" s="109"/>
      <c r="P19096" s="109"/>
      <c r="Q19096" s="109"/>
      <c r="R19096" s="109"/>
      <c r="S19096" s="109"/>
      <c r="T19096" s="109"/>
      <c r="U19096" s="109"/>
      <c r="V19096" s="109"/>
      <c r="W19096" s="109"/>
      <c r="X19096" s="109"/>
    </row>
    <row r="19097" spans="2:24" s="116" customFormat="1" ht="15.75" customHeight="1">
      <c r="B19097" s="276" t="s">
        <v>2455</v>
      </c>
      <c r="C19097" s="118" t="s">
        <v>40</v>
      </c>
      <c r="D19097" s="119" t="s">
        <v>2456</v>
      </c>
      <c r="E19097" s="243" t="s">
        <v>2374</v>
      </c>
      <c r="F19097" s="151"/>
      <c r="G19097" s="109"/>
      <c r="H19097" s="109"/>
      <c r="I19097" s="109"/>
      <c r="J19097" s="109"/>
      <c r="K19097" s="109"/>
      <c r="L19097" s="109"/>
      <c r="M19097" s="109"/>
      <c r="N19097" s="109"/>
      <c r="O19097" s="109"/>
      <c r="P19097" s="109"/>
      <c r="Q19097" s="109"/>
      <c r="R19097" s="109"/>
      <c r="S19097" s="109"/>
      <c r="T19097" s="109"/>
      <c r="U19097" s="109"/>
      <c r="V19097" s="109"/>
      <c r="W19097" s="109"/>
      <c r="X19097" s="109"/>
    </row>
    <row r="19098" spans="2:24" s="116" customFormat="1" ht="15.75" customHeight="1">
      <c r="B19098" s="276" t="s">
        <v>2455</v>
      </c>
      <c r="C19098" s="118" t="s">
        <v>40</v>
      </c>
      <c r="D19098" s="119" t="s">
        <v>945</v>
      </c>
      <c r="E19098" s="243" t="s">
        <v>2374</v>
      </c>
      <c r="F19098" s="151"/>
      <c r="G19098" s="109"/>
      <c r="H19098" s="109"/>
      <c r="I19098" s="109"/>
      <c r="J19098" s="109"/>
      <c r="K19098" s="109"/>
      <c r="L19098" s="109"/>
      <c r="M19098" s="109"/>
      <c r="N19098" s="109"/>
      <c r="O19098" s="109"/>
      <c r="P19098" s="109"/>
      <c r="Q19098" s="109"/>
      <c r="R19098" s="109"/>
      <c r="S19098" s="109"/>
      <c r="T19098" s="109"/>
      <c r="U19098" s="109"/>
      <c r="V19098" s="109"/>
      <c r="W19098" s="109"/>
      <c r="X19098" s="109"/>
    </row>
    <row r="19099" spans="2:24" s="116" customFormat="1" ht="15.75" customHeight="1">
      <c r="B19099" s="276" t="s">
        <v>2458</v>
      </c>
      <c r="C19099" s="118" t="s">
        <v>40</v>
      </c>
      <c r="D19099" s="119" t="s">
        <v>2053</v>
      </c>
      <c r="E19099" s="243" t="s">
        <v>1953</v>
      </c>
      <c r="F19099" s="151"/>
      <c r="G19099" s="109"/>
      <c r="H19099" s="109"/>
      <c r="I19099" s="109"/>
      <c r="J19099" s="109"/>
      <c r="K19099" s="109"/>
      <c r="L19099" s="109"/>
      <c r="M19099" s="109"/>
      <c r="N19099" s="109"/>
      <c r="O19099" s="109"/>
      <c r="P19099" s="109"/>
      <c r="Q19099" s="109"/>
      <c r="R19099" s="109"/>
      <c r="S19099" s="109"/>
      <c r="T19099" s="109"/>
      <c r="U19099" s="109"/>
      <c r="V19099" s="109"/>
      <c r="W19099" s="109"/>
      <c r="X19099" s="109"/>
    </row>
    <row r="19100" spans="2:24" ht="18" customHeight="1">
      <c r="B19100" s="276" t="s">
        <v>2458</v>
      </c>
      <c r="C19100" s="118" t="s">
        <v>322</v>
      </c>
      <c r="D19100" s="119" t="s">
        <v>1796</v>
      </c>
      <c r="E19100" s="243" t="s">
        <v>1953</v>
      </c>
    </row>
    <row r="19101" spans="2:24" ht="18" customHeight="1">
      <c r="B19101" s="276" t="s">
        <v>2458</v>
      </c>
      <c r="C19101" s="118" t="s">
        <v>2</v>
      </c>
      <c r="D19101" s="119" t="s">
        <v>182</v>
      </c>
      <c r="E19101" s="243" t="s">
        <v>1953</v>
      </c>
    </row>
    <row r="19102" spans="2:24" ht="34.5" customHeight="1">
      <c r="B19102" s="276" t="s">
        <v>2458</v>
      </c>
      <c r="C19102" s="118" t="s">
        <v>956</v>
      </c>
      <c r="D19102" s="119" t="s">
        <v>2069</v>
      </c>
      <c r="E19102" s="243" t="s">
        <v>1953</v>
      </c>
    </row>
    <row r="19103" spans="2:24" ht="32.25" customHeight="1">
      <c r="B19103" s="276" t="s">
        <v>2458</v>
      </c>
      <c r="C19103" s="118" t="s">
        <v>184</v>
      </c>
      <c r="D19103" s="119" t="s">
        <v>2569</v>
      </c>
      <c r="E19103" s="243" t="s">
        <v>1953</v>
      </c>
    </row>
    <row r="19104" spans="2:24" ht="18" customHeight="1">
      <c r="B19104" s="276" t="s">
        <v>2458</v>
      </c>
      <c r="C19104" s="118" t="s">
        <v>956</v>
      </c>
      <c r="D19104" s="119" t="s">
        <v>2069</v>
      </c>
      <c r="E19104" s="243" t="s">
        <v>1953</v>
      </c>
    </row>
    <row r="19105" spans="2:5" ht="18" customHeight="1">
      <c r="B19105" s="276" t="s">
        <v>2458</v>
      </c>
      <c r="C19105" s="118" t="s">
        <v>40</v>
      </c>
      <c r="D19105" s="119" t="s">
        <v>1236</v>
      </c>
      <c r="E19105" s="243" t="s">
        <v>1953</v>
      </c>
    </row>
    <row r="19106" spans="2:5" ht="18" customHeight="1">
      <c r="B19106" s="276" t="s">
        <v>2458</v>
      </c>
      <c r="C19106" s="118" t="s">
        <v>28</v>
      </c>
      <c r="D19106" s="119" t="s">
        <v>2459</v>
      </c>
      <c r="E19106" s="243" t="s">
        <v>1953</v>
      </c>
    </row>
    <row r="19107" spans="2:5" ht="18" customHeight="1">
      <c r="B19107" s="276" t="s">
        <v>2458</v>
      </c>
      <c r="C19107" s="118" t="s">
        <v>28</v>
      </c>
      <c r="D19107" s="119" t="s">
        <v>2459</v>
      </c>
      <c r="E19107" s="243" t="s">
        <v>1953</v>
      </c>
    </row>
    <row r="19108" spans="2:5" ht="18" customHeight="1">
      <c r="B19108" s="276" t="s">
        <v>2458</v>
      </c>
      <c r="C19108" s="118" t="s">
        <v>956</v>
      </c>
      <c r="D19108" s="119" t="s">
        <v>1937</v>
      </c>
      <c r="E19108" s="243" t="s">
        <v>1953</v>
      </c>
    </row>
    <row r="19109" spans="2:5" ht="18" customHeight="1">
      <c r="B19109" s="276" t="s">
        <v>2458</v>
      </c>
      <c r="C19109" s="118" t="s">
        <v>40</v>
      </c>
      <c r="D19109" s="119" t="s">
        <v>1166</v>
      </c>
      <c r="E19109" s="243" t="s">
        <v>2370</v>
      </c>
    </row>
    <row r="19110" spans="2:5" ht="18" customHeight="1">
      <c r="B19110" s="276" t="s">
        <v>2458</v>
      </c>
      <c r="C19110" s="118" t="s">
        <v>2585</v>
      </c>
      <c r="D19110" s="119" t="s">
        <v>1115</v>
      </c>
      <c r="E19110" s="243" t="s">
        <v>2370</v>
      </c>
    </row>
    <row r="19111" spans="2:5" ht="18" customHeight="1">
      <c r="B19111" s="276" t="s">
        <v>2458</v>
      </c>
      <c r="C19111" s="118" t="s">
        <v>40</v>
      </c>
      <c r="D19111" s="119" t="s">
        <v>180</v>
      </c>
      <c r="E19111" s="243" t="s">
        <v>2370</v>
      </c>
    </row>
    <row r="19112" spans="2:5" ht="18" customHeight="1">
      <c r="B19112" s="276" t="s">
        <v>2458</v>
      </c>
      <c r="C19112" s="118" t="s">
        <v>40</v>
      </c>
      <c r="D19112" s="119" t="s">
        <v>43</v>
      </c>
      <c r="E19112" s="243" t="s">
        <v>2370</v>
      </c>
    </row>
    <row r="19113" spans="2:5" ht="18" customHeight="1">
      <c r="B19113" s="276" t="s">
        <v>2458</v>
      </c>
      <c r="C19113" s="118" t="s">
        <v>2</v>
      </c>
      <c r="D19113" s="119" t="s">
        <v>1262</v>
      </c>
      <c r="E19113" s="243" t="s">
        <v>2370</v>
      </c>
    </row>
    <row r="19114" spans="2:5" ht="18" customHeight="1">
      <c r="B19114" s="276" t="s">
        <v>2458</v>
      </c>
      <c r="C19114" s="118" t="s">
        <v>2</v>
      </c>
      <c r="D19114" s="119" t="s">
        <v>105</v>
      </c>
      <c r="E19114" s="243" t="s">
        <v>2370</v>
      </c>
    </row>
    <row r="19115" spans="2:5" ht="18" customHeight="1">
      <c r="B19115" s="276" t="s">
        <v>2458</v>
      </c>
      <c r="C19115" s="118" t="s">
        <v>40</v>
      </c>
      <c r="D19115" s="118" t="s">
        <v>43</v>
      </c>
      <c r="E19115" s="243" t="s">
        <v>2370</v>
      </c>
    </row>
    <row r="19116" spans="2:5" ht="18" customHeight="1">
      <c r="B19116" s="276" t="s">
        <v>2458</v>
      </c>
      <c r="C19116" s="118" t="s">
        <v>40</v>
      </c>
      <c r="D19116" s="119" t="s">
        <v>43</v>
      </c>
      <c r="E19116" s="243" t="s">
        <v>2370</v>
      </c>
    </row>
    <row r="19117" spans="2:5" ht="18" customHeight="1">
      <c r="B19117" s="276" t="s">
        <v>2458</v>
      </c>
      <c r="C19117" s="118" t="s">
        <v>322</v>
      </c>
      <c r="D19117" s="119" t="s">
        <v>1796</v>
      </c>
      <c r="E19117" s="243" t="s">
        <v>2370</v>
      </c>
    </row>
    <row r="19118" spans="2:5" ht="18" customHeight="1">
      <c r="B19118" s="276" t="s">
        <v>2458</v>
      </c>
      <c r="C19118" s="118" t="s">
        <v>40</v>
      </c>
      <c r="D19118" s="119" t="s">
        <v>180</v>
      </c>
      <c r="E19118" s="243" t="s">
        <v>2370</v>
      </c>
    </row>
    <row r="19119" spans="2:5" ht="18" customHeight="1">
      <c r="B19119" s="276" t="s">
        <v>2458</v>
      </c>
      <c r="C19119" s="118" t="s">
        <v>2</v>
      </c>
      <c r="D19119" s="119" t="s">
        <v>105</v>
      </c>
      <c r="E19119" s="243" t="s">
        <v>2370</v>
      </c>
    </row>
    <row r="19120" spans="2:5" ht="18" customHeight="1">
      <c r="B19120" s="276" t="s">
        <v>2458</v>
      </c>
      <c r="C19120" s="118" t="s">
        <v>2585</v>
      </c>
      <c r="D19120" s="119" t="s">
        <v>1115</v>
      </c>
      <c r="E19120" s="243" t="s">
        <v>2370</v>
      </c>
    </row>
    <row r="19121" spans="1:5" ht="18" customHeight="1">
      <c r="B19121" s="276" t="s">
        <v>2458</v>
      </c>
      <c r="C19121" s="118" t="s">
        <v>2</v>
      </c>
      <c r="D19121" s="119" t="s">
        <v>2460</v>
      </c>
      <c r="E19121" s="243" t="s">
        <v>2370</v>
      </c>
    </row>
    <row r="19122" spans="1:5" ht="18" customHeight="1">
      <c r="B19122" s="276" t="s">
        <v>2458</v>
      </c>
      <c r="C19122" s="118" t="s">
        <v>40</v>
      </c>
      <c r="D19122" s="119" t="s">
        <v>43</v>
      </c>
      <c r="E19122" s="243" t="s">
        <v>2370</v>
      </c>
    </row>
    <row r="19123" spans="1:5" ht="18" customHeight="1">
      <c r="B19123" s="276" t="s">
        <v>2458</v>
      </c>
      <c r="C19123" s="118" t="s">
        <v>40</v>
      </c>
      <c r="D19123" s="119" t="s">
        <v>1203</v>
      </c>
      <c r="E19123" s="243" t="s">
        <v>2370</v>
      </c>
    </row>
    <row r="19124" spans="1:5" ht="18" customHeight="1">
      <c r="B19124" s="276" t="s">
        <v>2458</v>
      </c>
      <c r="C19124" s="118" t="s">
        <v>28</v>
      </c>
      <c r="D19124" s="119" t="s">
        <v>107</v>
      </c>
      <c r="E19124" s="243" t="s">
        <v>1971</v>
      </c>
    </row>
    <row r="19125" spans="1:5" ht="18" customHeight="1">
      <c r="A19125" s="109">
        <f>10796-10807</f>
        <v>-11</v>
      </c>
      <c r="B19125" s="276" t="s">
        <v>2458</v>
      </c>
      <c r="C19125" s="118" t="s">
        <v>40</v>
      </c>
      <c r="D19125" s="119" t="s">
        <v>43</v>
      </c>
      <c r="E19125" s="243" t="s">
        <v>1971</v>
      </c>
    </row>
    <row r="19126" spans="1:5" ht="18" customHeight="1">
      <c r="B19126" s="276" t="s">
        <v>2458</v>
      </c>
      <c r="C19126" s="118" t="s">
        <v>40</v>
      </c>
      <c r="D19126" s="119" t="s">
        <v>2057</v>
      </c>
      <c r="E19126" s="243" t="s">
        <v>1971</v>
      </c>
    </row>
    <row r="19127" spans="1:5" ht="18" customHeight="1">
      <c r="B19127" s="276" t="s">
        <v>2458</v>
      </c>
      <c r="C19127" s="118" t="s">
        <v>66</v>
      </c>
      <c r="D19127" s="119" t="s">
        <v>2195</v>
      </c>
      <c r="E19127" s="243" t="s">
        <v>1971</v>
      </c>
    </row>
    <row r="19128" spans="1:5" ht="18" customHeight="1">
      <c r="B19128" s="276" t="s">
        <v>2458</v>
      </c>
      <c r="C19128" s="118" t="s">
        <v>66</v>
      </c>
      <c r="D19128" s="119" t="s">
        <v>1791</v>
      </c>
      <c r="E19128" s="243" t="s">
        <v>1971</v>
      </c>
    </row>
    <row r="19129" spans="1:5" ht="18" customHeight="1">
      <c r="B19129" s="276" t="s">
        <v>2458</v>
      </c>
      <c r="C19129" s="118" t="s">
        <v>28</v>
      </c>
      <c r="D19129" s="119" t="s">
        <v>173</v>
      </c>
      <c r="E19129" s="243" t="s">
        <v>1971</v>
      </c>
    </row>
    <row r="19130" spans="1:5" ht="18" customHeight="1">
      <c r="B19130" s="276" t="s">
        <v>2458</v>
      </c>
      <c r="C19130" s="118" t="s">
        <v>956</v>
      </c>
      <c r="D19130" s="119" t="s">
        <v>1390</v>
      </c>
      <c r="E19130" s="243" t="s">
        <v>1971</v>
      </c>
    </row>
    <row r="19131" spans="1:5" ht="18" customHeight="1">
      <c r="B19131" s="276" t="s">
        <v>2458</v>
      </c>
      <c r="C19131" s="118" t="s">
        <v>392</v>
      </c>
      <c r="D19131" s="119" t="s">
        <v>1115</v>
      </c>
      <c r="E19131" s="243" t="s">
        <v>1971</v>
      </c>
    </row>
    <row r="19132" spans="1:5" ht="18" customHeight="1">
      <c r="B19132" s="276" t="s">
        <v>2458</v>
      </c>
      <c r="C19132" s="118" t="s">
        <v>28</v>
      </c>
      <c r="D19132" s="119" t="s">
        <v>1182</v>
      </c>
      <c r="E19132" s="243" t="s">
        <v>1971</v>
      </c>
    </row>
    <row r="19133" spans="1:5" ht="18" customHeight="1">
      <c r="B19133" s="276" t="s">
        <v>2458</v>
      </c>
      <c r="C19133" s="118" t="s">
        <v>40</v>
      </c>
      <c r="D19133" s="119" t="s">
        <v>180</v>
      </c>
      <c r="E19133" s="243" t="s">
        <v>1971</v>
      </c>
    </row>
    <row r="19134" spans="1:5" ht="18" customHeight="1">
      <c r="B19134" s="276" t="s">
        <v>2458</v>
      </c>
      <c r="C19134" s="118" t="s">
        <v>2026</v>
      </c>
      <c r="D19134" s="119" t="s">
        <v>2027</v>
      </c>
      <c r="E19134" s="243" t="s">
        <v>1971</v>
      </c>
    </row>
    <row r="19135" spans="1:5" ht="18" customHeight="1">
      <c r="B19135" s="276" t="s">
        <v>2458</v>
      </c>
      <c r="C19135" s="118" t="s">
        <v>28</v>
      </c>
      <c r="D19135" s="119" t="s">
        <v>1150</v>
      </c>
      <c r="E19135" s="243" t="s">
        <v>1971</v>
      </c>
    </row>
    <row r="19136" spans="1:5" ht="18" customHeight="1">
      <c r="B19136" s="276" t="s">
        <v>2458</v>
      </c>
      <c r="C19136" s="118" t="s">
        <v>40</v>
      </c>
      <c r="D19136" s="119" t="s">
        <v>180</v>
      </c>
      <c r="E19136" s="243" t="s">
        <v>1971</v>
      </c>
    </row>
    <row r="19137" spans="2:5" ht="18" customHeight="1">
      <c r="B19137" s="276" t="s">
        <v>2458</v>
      </c>
      <c r="C19137" s="118" t="s">
        <v>322</v>
      </c>
      <c r="D19137" s="119" t="s">
        <v>2001</v>
      </c>
      <c r="E19137" s="243" t="s">
        <v>1971</v>
      </c>
    </row>
    <row r="19138" spans="2:5" ht="18" customHeight="1">
      <c r="B19138" s="276" t="s">
        <v>2458</v>
      </c>
      <c r="C19138" s="118" t="s">
        <v>2</v>
      </c>
      <c r="D19138" s="119" t="s">
        <v>105</v>
      </c>
      <c r="E19138" s="243" t="s">
        <v>1971</v>
      </c>
    </row>
    <row r="19139" spans="2:5" ht="18" customHeight="1">
      <c r="B19139" s="276" t="s">
        <v>2461</v>
      </c>
      <c r="C19139" s="118" t="s">
        <v>28</v>
      </c>
      <c r="D19139" s="119" t="s">
        <v>107</v>
      </c>
      <c r="E19139" s="243" t="s">
        <v>1953</v>
      </c>
    </row>
    <row r="19140" spans="2:5" ht="18" customHeight="1">
      <c r="B19140" s="276" t="s">
        <v>2461</v>
      </c>
      <c r="C19140" s="118" t="s">
        <v>184</v>
      </c>
      <c r="D19140" s="119" t="s">
        <v>2569</v>
      </c>
      <c r="E19140" s="243" t="s">
        <v>1953</v>
      </c>
    </row>
    <row r="19141" spans="2:5" ht="18" customHeight="1">
      <c r="B19141" s="276" t="s">
        <v>2461</v>
      </c>
      <c r="C19141" s="118" t="s">
        <v>28</v>
      </c>
      <c r="D19141" s="119" t="s">
        <v>107</v>
      </c>
      <c r="E19141" s="243" t="s">
        <v>1953</v>
      </c>
    </row>
    <row r="19142" spans="2:5">
      <c r="B19142" s="276" t="s">
        <v>2461</v>
      </c>
      <c r="C19142" s="118" t="s">
        <v>40</v>
      </c>
      <c r="D19142" s="119" t="s">
        <v>180</v>
      </c>
      <c r="E19142" s="243" t="s">
        <v>1953</v>
      </c>
    </row>
    <row r="19143" spans="2:5">
      <c r="B19143" s="276" t="s">
        <v>2461</v>
      </c>
      <c r="C19143" s="118" t="s">
        <v>28</v>
      </c>
      <c r="D19143" s="119" t="s">
        <v>114</v>
      </c>
      <c r="E19143" s="243" t="s">
        <v>1953</v>
      </c>
    </row>
    <row r="19144" spans="2:5">
      <c r="B19144" s="276" t="s">
        <v>2461</v>
      </c>
      <c r="C19144" s="118" t="s">
        <v>322</v>
      </c>
      <c r="D19144" s="119" t="s">
        <v>1796</v>
      </c>
      <c r="E19144" s="243" t="s">
        <v>1953</v>
      </c>
    </row>
    <row r="19145" spans="2:5">
      <c r="B19145" s="276" t="s">
        <v>2461</v>
      </c>
      <c r="C19145" s="118" t="s">
        <v>40</v>
      </c>
      <c r="D19145" s="119" t="s">
        <v>43</v>
      </c>
      <c r="E19145" s="243" t="s">
        <v>1953</v>
      </c>
    </row>
    <row r="19146" spans="2:5">
      <c r="B19146" s="276" t="s">
        <v>2461</v>
      </c>
      <c r="C19146" s="118" t="s">
        <v>40</v>
      </c>
      <c r="D19146" s="119" t="s">
        <v>180</v>
      </c>
      <c r="E19146" s="243" t="s">
        <v>1953</v>
      </c>
    </row>
    <row r="19147" spans="2:5">
      <c r="B19147" s="276" t="s">
        <v>2461</v>
      </c>
      <c r="C19147" s="118" t="s">
        <v>28</v>
      </c>
      <c r="D19147" s="119" t="s">
        <v>107</v>
      </c>
      <c r="E19147" s="243" t="s">
        <v>1953</v>
      </c>
    </row>
    <row r="19148" spans="2:5">
      <c r="B19148" s="276" t="s">
        <v>2461</v>
      </c>
      <c r="C19148" s="118" t="s">
        <v>40</v>
      </c>
      <c r="D19148" s="119" t="s">
        <v>43</v>
      </c>
      <c r="E19148" s="243" t="s">
        <v>1953</v>
      </c>
    </row>
    <row r="19149" spans="2:5" ht="15.75" customHeight="1">
      <c r="B19149" s="276" t="s">
        <v>2461</v>
      </c>
      <c r="C19149" s="118" t="s">
        <v>184</v>
      </c>
      <c r="D19149" s="119" t="s">
        <v>184</v>
      </c>
      <c r="E19149" s="243" t="s">
        <v>1953</v>
      </c>
    </row>
    <row r="19150" spans="2:5">
      <c r="B19150" s="276" t="s">
        <v>2461</v>
      </c>
      <c r="C19150" s="118" t="s">
        <v>2</v>
      </c>
      <c r="D19150" s="119" t="s">
        <v>182</v>
      </c>
      <c r="E19150" s="243" t="s">
        <v>1953</v>
      </c>
    </row>
    <row r="19151" spans="2:5">
      <c r="B19151" s="276" t="s">
        <v>2461</v>
      </c>
      <c r="C19151" s="118" t="s">
        <v>2</v>
      </c>
      <c r="D19151" s="119" t="s">
        <v>182</v>
      </c>
      <c r="E19151" s="243" t="s">
        <v>1953</v>
      </c>
    </row>
    <row r="19152" spans="2:5">
      <c r="B19152" s="276" t="s">
        <v>2461</v>
      </c>
      <c r="C19152" s="118" t="s">
        <v>2</v>
      </c>
      <c r="D19152" s="119" t="s">
        <v>2462</v>
      </c>
      <c r="E19152" s="243" t="s">
        <v>2370</v>
      </c>
    </row>
    <row r="19153" spans="2:5">
      <c r="B19153" s="276" t="s">
        <v>2461</v>
      </c>
      <c r="C19153" s="118" t="s">
        <v>392</v>
      </c>
      <c r="D19153" s="119" t="s">
        <v>1115</v>
      </c>
      <c r="E19153" s="243" t="s">
        <v>2370</v>
      </c>
    </row>
    <row r="19154" spans="2:5">
      <c r="B19154" s="276" t="s">
        <v>2461</v>
      </c>
      <c r="C19154" s="118" t="s">
        <v>40</v>
      </c>
      <c r="D19154" s="119" t="s">
        <v>180</v>
      </c>
      <c r="E19154" s="243" t="s">
        <v>2370</v>
      </c>
    </row>
    <row r="19155" spans="2:5">
      <c r="B19155" s="276" t="s">
        <v>2461</v>
      </c>
      <c r="C19155" s="118" t="s">
        <v>40</v>
      </c>
      <c r="D19155" s="119" t="s">
        <v>43</v>
      </c>
      <c r="E19155" s="243" t="s">
        <v>2370</v>
      </c>
    </row>
    <row r="19156" spans="2:5">
      <c r="B19156" s="276" t="s">
        <v>2461</v>
      </c>
      <c r="C19156" s="118" t="s">
        <v>28</v>
      </c>
      <c r="D19156" s="119" t="s">
        <v>1277</v>
      </c>
      <c r="E19156" s="243" t="s">
        <v>2370</v>
      </c>
    </row>
    <row r="19157" spans="2:5">
      <c r="B19157" s="276" t="s">
        <v>2461</v>
      </c>
      <c r="C19157" s="118" t="s">
        <v>28</v>
      </c>
      <c r="D19157" s="119" t="s">
        <v>107</v>
      </c>
      <c r="E19157" s="243" t="s">
        <v>2370</v>
      </c>
    </row>
    <row r="19158" spans="2:5">
      <c r="B19158" s="276" t="s">
        <v>2461</v>
      </c>
      <c r="C19158" s="118" t="s">
        <v>40</v>
      </c>
      <c r="D19158" s="119" t="s">
        <v>945</v>
      </c>
      <c r="E19158" s="243" t="s">
        <v>2370</v>
      </c>
    </row>
    <row r="19159" spans="2:5">
      <c r="B19159" s="276" t="s">
        <v>2461</v>
      </c>
      <c r="C19159" s="118" t="s">
        <v>40</v>
      </c>
      <c r="D19159" s="119" t="s">
        <v>1192</v>
      </c>
      <c r="E19159" s="243" t="s">
        <v>2370</v>
      </c>
    </row>
    <row r="19160" spans="2:5">
      <c r="B19160" s="276" t="s">
        <v>2461</v>
      </c>
      <c r="C19160" s="118" t="s">
        <v>28</v>
      </c>
      <c r="D19160" s="119" t="s">
        <v>107</v>
      </c>
      <c r="E19160" s="243" t="s">
        <v>1971</v>
      </c>
    </row>
    <row r="19161" spans="2:5">
      <c r="B19161" s="276" t="s">
        <v>2461</v>
      </c>
      <c r="C19161" s="118" t="s">
        <v>40</v>
      </c>
      <c r="D19161" s="119" t="s">
        <v>180</v>
      </c>
      <c r="E19161" s="243" t="s">
        <v>1971</v>
      </c>
    </row>
    <row r="19162" spans="2:5">
      <c r="B19162" s="276" t="s">
        <v>2461</v>
      </c>
      <c r="C19162" s="118" t="s">
        <v>40</v>
      </c>
      <c r="D19162" s="119" t="s">
        <v>43</v>
      </c>
      <c r="E19162" s="243" t="s">
        <v>1971</v>
      </c>
    </row>
    <row r="19163" spans="2:5">
      <c r="B19163" s="276" t="s">
        <v>2461</v>
      </c>
      <c r="C19163" s="118" t="s">
        <v>392</v>
      </c>
      <c r="D19163" s="119" t="s">
        <v>1115</v>
      </c>
      <c r="E19163" s="243" t="s">
        <v>1971</v>
      </c>
    </row>
    <row r="19164" spans="2:5">
      <c r="B19164" s="276" t="s">
        <v>2461</v>
      </c>
      <c r="C19164" s="118" t="s">
        <v>392</v>
      </c>
      <c r="D19164" s="119" t="s">
        <v>1115</v>
      </c>
      <c r="E19164" s="243" t="s">
        <v>1971</v>
      </c>
    </row>
    <row r="19165" spans="2:5">
      <c r="B19165" s="276" t="s">
        <v>2461</v>
      </c>
      <c r="C19165" s="118" t="s">
        <v>2</v>
      </c>
      <c r="D19165" s="119" t="s">
        <v>1160</v>
      </c>
      <c r="E19165" s="243" t="s">
        <v>1971</v>
      </c>
    </row>
    <row r="19166" spans="2:5">
      <c r="B19166" s="276" t="s">
        <v>2461</v>
      </c>
      <c r="C19166" s="118" t="s">
        <v>2</v>
      </c>
      <c r="D19166" s="119" t="s">
        <v>182</v>
      </c>
      <c r="E19166" s="243" t="s">
        <v>1971</v>
      </c>
    </row>
    <row r="19167" spans="2:5">
      <c r="B19167" s="276" t="s">
        <v>2461</v>
      </c>
      <c r="C19167" s="118" t="s">
        <v>956</v>
      </c>
      <c r="D19167" s="119" t="s">
        <v>2372</v>
      </c>
      <c r="E19167" s="243" t="s">
        <v>1971</v>
      </c>
    </row>
    <row r="19168" spans="2:5">
      <c r="B19168" s="276" t="s">
        <v>2461</v>
      </c>
      <c r="C19168" s="118" t="s">
        <v>2</v>
      </c>
      <c r="D19168" s="119" t="s">
        <v>105</v>
      </c>
      <c r="E19168" s="243" t="s">
        <v>1971</v>
      </c>
    </row>
    <row r="19169" spans="2:5">
      <c r="B19169" s="276" t="s">
        <v>2461</v>
      </c>
      <c r="C19169" s="118" t="s">
        <v>2</v>
      </c>
      <c r="D19169" s="119" t="s">
        <v>1160</v>
      </c>
      <c r="E19169" s="243" t="s">
        <v>1971</v>
      </c>
    </row>
    <row r="19170" spans="2:5">
      <c r="B19170" s="276" t="s">
        <v>2461</v>
      </c>
      <c r="C19170" s="118" t="s">
        <v>18</v>
      </c>
      <c r="D19170" s="119" t="s">
        <v>1274</v>
      </c>
      <c r="E19170" s="243" t="s">
        <v>1971</v>
      </c>
    </row>
    <row r="19171" spans="2:5">
      <c r="B19171" s="276" t="s">
        <v>2461</v>
      </c>
      <c r="C19171" s="118" t="s">
        <v>40</v>
      </c>
      <c r="D19171" s="119" t="s">
        <v>43</v>
      </c>
      <c r="E19171" s="243" t="s">
        <v>1971</v>
      </c>
    </row>
    <row r="19172" spans="2:5">
      <c r="B19172" s="276" t="s">
        <v>2461</v>
      </c>
      <c r="C19172" s="118" t="s">
        <v>40</v>
      </c>
      <c r="D19172" s="119" t="s">
        <v>2118</v>
      </c>
      <c r="E19172" s="243" t="s">
        <v>1971</v>
      </c>
    </row>
    <row r="19173" spans="2:5">
      <c r="B19173" s="276" t="s">
        <v>2461</v>
      </c>
      <c r="C19173" s="118" t="s">
        <v>2</v>
      </c>
      <c r="D19173" s="119" t="s">
        <v>2112</v>
      </c>
      <c r="E19173" s="243" t="s">
        <v>1971</v>
      </c>
    </row>
    <row r="19174" spans="2:5">
      <c r="B19174" s="276" t="s">
        <v>2461</v>
      </c>
      <c r="C19174" s="118" t="s">
        <v>184</v>
      </c>
      <c r="D19174" s="119" t="s">
        <v>2544</v>
      </c>
      <c r="E19174" s="243" t="s">
        <v>1971</v>
      </c>
    </row>
    <row r="19175" spans="2:5">
      <c r="B19175" s="276" t="s">
        <v>2461</v>
      </c>
      <c r="C19175" s="118" t="s">
        <v>40</v>
      </c>
      <c r="D19175" s="119" t="s">
        <v>945</v>
      </c>
      <c r="E19175" s="243" t="s">
        <v>1971</v>
      </c>
    </row>
    <row r="19176" spans="2:5">
      <c r="B19176" s="276" t="s">
        <v>2461</v>
      </c>
      <c r="C19176" s="118" t="s">
        <v>184</v>
      </c>
      <c r="D19176" s="119" t="s">
        <v>2546</v>
      </c>
      <c r="E19176" s="243" t="s">
        <v>1971</v>
      </c>
    </row>
    <row r="19177" spans="2:5">
      <c r="B19177" s="276" t="s">
        <v>2463</v>
      </c>
      <c r="C19177" s="118" t="s">
        <v>2585</v>
      </c>
      <c r="D19177" s="119" t="s">
        <v>1115</v>
      </c>
      <c r="E19177" s="243" t="s">
        <v>2370</v>
      </c>
    </row>
    <row r="19178" spans="2:5">
      <c r="B19178" s="276" t="s">
        <v>2463</v>
      </c>
      <c r="C19178" s="118" t="s">
        <v>28</v>
      </c>
      <c r="D19178" s="119" t="s">
        <v>1277</v>
      </c>
      <c r="E19178" s="243" t="s">
        <v>2370</v>
      </c>
    </row>
    <row r="19179" spans="2:5">
      <c r="B19179" s="276" t="s">
        <v>2463</v>
      </c>
      <c r="C19179" s="118" t="s">
        <v>40</v>
      </c>
      <c r="D19179" s="119" t="s">
        <v>180</v>
      </c>
      <c r="E19179" s="243" t="s">
        <v>2370</v>
      </c>
    </row>
    <row r="19180" spans="2:5">
      <c r="B19180" s="276" t="s">
        <v>2463</v>
      </c>
      <c r="C19180" s="118" t="s">
        <v>40</v>
      </c>
      <c r="D19180" s="119" t="s">
        <v>43</v>
      </c>
      <c r="E19180" s="243" t="s">
        <v>2370</v>
      </c>
    </row>
    <row r="19181" spans="2:5">
      <c r="B19181" s="276" t="s">
        <v>2463</v>
      </c>
      <c r="C19181" s="118" t="s">
        <v>40</v>
      </c>
      <c r="D19181" s="119" t="s">
        <v>1192</v>
      </c>
      <c r="E19181" s="243" t="s">
        <v>2370</v>
      </c>
    </row>
    <row r="19182" spans="2:5">
      <c r="B19182" s="276" t="s">
        <v>2463</v>
      </c>
      <c r="C19182" s="118" t="s">
        <v>2585</v>
      </c>
      <c r="D19182" s="119" t="s">
        <v>1115</v>
      </c>
      <c r="E19182" s="243" t="s">
        <v>2370</v>
      </c>
    </row>
    <row r="19183" spans="2:5">
      <c r="B19183" s="276" t="s">
        <v>2463</v>
      </c>
      <c r="C19183" s="118" t="s">
        <v>2</v>
      </c>
      <c r="D19183" s="119" t="s">
        <v>182</v>
      </c>
      <c r="E19183" s="243" t="s">
        <v>2370</v>
      </c>
    </row>
    <row r="19184" spans="2:5">
      <c r="B19184" s="276" t="s">
        <v>2463</v>
      </c>
      <c r="C19184" s="118" t="s">
        <v>2</v>
      </c>
      <c r="D19184" s="119" t="s">
        <v>105</v>
      </c>
      <c r="E19184" s="243" t="s">
        <v>2370</v>
      </c>
    </row>
    <row r="19185" spans="2:5">
      <c r="B19185" s="276" t="s">
        <v>2463</v>
      </c>
      <c r="C19185" s="118" t="s">
        <v>1306</v>
      </c>
      <c r="D19185" s="119" t="s">
        <v>2464</v>
      </c>
      <c r="E19185" s="243" t="s">
        <v>2370</v>
      </c>
    </row>
    <row r="19186" spans="2:5">
      <c r="B19186" s="276" t="s">
        <v>2463</v>
      </c>
      <c r="C19186" s="118" t="s">
        <v>2</v>
      </c>
      <c r="D19186" s="119" t="s">
        <v>182</v>
      </c>
      <c r="E19186" s="243" t="s">
        <v>2370</v>
      </c>
    </row>
    <row r="19187" spans="2:5">
      <c r="B19187" s="276" t="s">
        <v>2463</v>
      </c>
      <c r="C19187" s="118" t="s">
        <v>28</v>
      </c>
      <c r="D19187" s="119" t="s">
        <v>107</v>
      </c>
      <c r="E19187" s="243" t="s">
        <v>2370</v>
      </c>
    </row>
    <row r="19188" spans="2:5">
      <c r="B19188" s="276" t="s">
        <v>2463</v>
      </c>
      <c r="C19188" s="118" t="s">
        <v>28</v>
      </c>
      <c r="D19188" s="119" t="s">
        <v>107</v>
      </c>
      <c r="E19188" s="243" t="s">
        <v>2370</v>
      </c>
    </row>
    <row r="19189" spans="2:5">
      <c r="B19189" s="276" t="s">
        <v>2463</v>
      </c>
      <c r="C19189" s="118" t="s">
        <v>40</v>
      </c>
      <c r="D19189" s="119" t="s">
        <v>945</v>
      </c>
      <c r="E19189" s="243" t="s">
        <v>2370</v>
      </c>
    </row>
    <row r="19190" spans="2:5">
      <c r="B19190" s="276" t="s">
        <v>2463</v>
      </c>
      <c r="C19190" s="118" t="s">
        <v>2585</v>
      </c>
      <c r="D19190" s="119" t="s">
        <v>1115</v>
      </c>
      <c r="E19190" s="243" t="s">
        <v>2370</v>
      </c>
    </row>
    <row r="19191" spans="2:5">
      <c r="B19191" s="276" t="s">
        <v>2463</v>
      </c>
      <c r="C19191" s="118" t="s">
        <v>40</v>
      </c>
      <c r="D19191" s="119" t="s">
        <v>43</v>
      </c>
      <c r="E19191" s="243" t="s">
        <v>1953</v>
      </c>
    </row>
    <row r="19192" spans="2:5">
      <c r="B19192" s="276" t="s">
        <v>2463</v>
      </c>
      <c r="C19192" s="118" t="s">
        <v>40</v>
      </c>
      <c r="D19192" s="119" t="s">
        <v>180</v>
      </c>
      <c r="E19192" s="243" t="s">
        <v>1953</v>
      </c>
    </row>
    <row r="19193" spans="2:5">
      <c r="B19193" s="276" t="s">
        <v>2463</v>
      </c>
      <c r="C19193" s="118" t="s">
        <v>956</v>
      </c>
      <c r="D19193" s="119" t="s">
        <v>1815</v>
      </c>
      <c r="E19193" s="243" t="s">
        <v>1953</v>
      </c>
    </row>
    <row r="19194" spans="2:5">
      <c r="B19194" s="276" t="s">
        <v>2463</v>
      </c>
      <c r="C19194" s="118" t="s">
        <v>956</v>
      </c>
      <c r="D19194" s="119" t="s">
        <v>1815</v>
      </c>
      <c r="E19194" s="243" t="s">
        <v>1953</v>
      </c>
    </row>
    <row r="19195" spans="2:5">
      <c r="B19195" s="276" t="s">
        <v>2463</v>
      </c>
      <c r="C19195" s="118" t="s">
        <v>40</v>
      </c>
      <c r="D19195" s="119" t="s">
        <v>1236</v>
      </c>
      <c r="E19195" s="243" t="s">
        <v>1953</v>
      </c>
    </row>
    <row r="19196" spans="2:5">
      <c r="B19196" s="276" t="s">
        <v>2463</v>
      </c>
      <c r="C19196" s="118" t="s">
        <v>40</v>
      </c>
      <c r="D19196" s="119" t="s">
        <v>1236</v>
      </c>
      <c r="E19196" s="243" t="s">
        <v>1953</v>
      </c>
    </row>
    <row r="19197" spans="2:5">
      <c r="B19197" s="276" t="s">
        <v>2463</v>
      </c>
      <c r="C19197" s="118" t="s">
        <v>28</v>
      </c>
      <c r="D19197" s="119" t="s">
        <v>1118</v>
      </c>
      <c r="E19197" s="243" t="s">
        <v>1953</v>
      </c>
    </row>
    <row r="19198" spans="2:5">
      <c r="B19198" s="276" t="s">
        <v>2463</v>
      </c>
      <c r="C19198" s="118" t="s">
        <v>28</v>
      </c>
      <c r="D19198" s="119" t="s">
        <v>114</v>
      </c>
      <c r="E19198" s="243" t="s">
        <v>1953</v>
      </c>
    </row>
    <row r="19199" spans="2:5">
      <c r="B19199" s="276" t="s">
        <v>2463</v>
      </c>
      <c r="C19199" s="118" t="s">
        <v>28</v>
      </c>
      <c r="D19199" s="119" t="s">
        <v>107</v>
      </c>
      <c r="E19199" s="243" t="s">
        <v>1953</v>
      </c>
    </row>
    <row r="19200" spans="2:5">
      <c r="B19200" s="276" t="s">
        <v>2463</v>
      </c>
      <c r="C19200" s="118" t="s">
        <v>2</v>
      </c>
      <c r="D19200" s="119" t="s">
        <v>182</v>
      </c>
      <c r="E19200" s="243" t="s">
        <v>1953</v>
      </c>
    </row>
    <row r="19201" spans="2:5">
      <c r="B19201" s="276" t="s">
        <v>2463</v>
      </c>
      <c r="C19201" s="118" t="s">
        <v>40</v>
      </c>
      <c r="D19201" s="119" t="s">
        <v>43</v>
      </c>
      <c r="E19201" s="243" t="s">
        <v>1953</v>
      </c>
    </row>
    <row r="19202" spans="2:5">
      <c r="B19202" s="276" t="s">
        <v>2463</v>
      </c>
      <c r="C19202" s="118" t="s">
        <v>392</v>
      </c>
      <c r="D19202" s="119" t="s">
        <v>1115</v>
      </c>
      <c r="E19202" s="243" t="s">
        <v>1953</v>
      </c>
    </row>
    <row r="19203" spans="2:5">
      <c r="B19203" s="276" t="s">
        <v>2463</v>
      </c>
      <c r="C19203" s="118" t="s">
        <v>392</v>
      </c>
      <c r="D19203" s="119" t="s">
        <v>1115</v>
      </c>
      <c r="E19203" s="243" t="s">
        <v>1953</v>
      </c>
    </row>
    <row r="19204" spans="2:5">
      <c r="B19204" s="276" t="s">
        <v>2463</v>
      </c>
      <c r="C19204" s="118" t="s">
        <v>28</v>
      </c>
      <c r="D19204" s="119" t="s">
        <v>1182</v>
      </c>
      <c r="E19204" s="243" t="s">
        <v>1971</v>
      </c>
    </row>
    <row r="19205" spans="2:5">
      <c r="B19205" s="276" t="s">
        <v>2463</v>
      </c>
      <c r="C19205" s="118" t="s">
        <v>40</v>
      </c>
      <c r="D19205" s="119" t="s">
        <v>43</v>
      </c>
      <c r="E19205" s="243" t="s">
        <v>1971</v>
      </c>
    </row>
    <row r="19206" spans="2:5">
      <c r="B19206" s="276" t="s">
        <v>2463</v>
      </c>
      <c r="C19206" s="118" t="s">
        <v>28</v>
      </c>
      <c r="D19206" s="119" t="s">
        <v>1182</v>
      </c>
      <c r="E19206" s="243" t="s">
        <v>1971</v>
      </c>
    </row>
    <row r="19207" spans="2:5">
      <c r="B19207" s="276" t="s">
        <v>2463</v>
      </c>
      <c r="C19207" s="118" t="s">
        <v>28</v>
      </c>
      <c r="D19207" s="119" t="s">
        <v>850</v>
      </c>
      <c r="E19207" s="243" t="s">
        <v>1971</v>
      </c>
    </row>
    <row r="19208" spans="2:5">
      <c r="B19208" s="276" t="s">
        <v>2463</v>
      </c>
      <c r="C19208" s="118" t="s">
        <v>40</v>
      </c>
      <c r="D19208" s="119" t="s">
        <v>2057</v>
      </c>
      <c r="E19208" s="243" t="s">
        <v>1971</v>
      </c>
    </row>
    <row r="19209" spans="2:5">
      <c r="B19209" s="276" t="s">
        <v>2463</v>
      </c>
      <c r="C19209" s="118" t="s">
        <v>155</v>
      </c>
      <c r="D19209" s="119" t="s">
        <v>156</v>
      </c>
      <c r="E19209" s="243" t="s">
        <v>1971</v>
      </c>
    </row>
    <row r="19210" spans="2:5">
      <c r="B19210" s="276" t="s">
        <v>2463</v>
      </c>
      <c r="C19210" s="118" t="s">
        <v>40</v>
      </c>
      <c r="D19210" s="119" t="s">
        <v>180</v>
      </c>
      <c r="E19210" s="243" t="s">
        <v>1971</v>
      </c>
    </row>
    <row r="19211" spans="2:5">
      <c r="B19211" s="276" t="s">
        <v>2463</v>
      </c>
      <c r="C19211" s="118" t="s">
        <v>28</v>
      </c>
      <c r="D19211" s="119" t="s">
        <v>1182</v>
      </c>
      <c r="E19211" s="243" t="s">
        <v>1971</v>
      </c>
    </row>
    <row r="19212" spans="2:5">
      <c r="B19212" s="276" t="s">
        <v>2463</v>
      </c>
      <c r="C19212" s="118" t="s">
        <v>40</v>
      </c>
      <c r="D19212" s="119" t="s">
        <v>180</v>
      </c>
      <c r="E19212" s="243" t="s">
        <v>1971</v>
      </c>
    </row>
    <row r="19213" spans="2:5">
      <c r="B19213" s="276" t="s">
        <v>2463</v>
      </c>
      <c r="C19213" s="118" t="s">
        <v>956</v>
      </c>
      <c r="D19213" s="119" t="s">
        <v>2465</v>
      </c>
      <c r="E19213" s="243" t="s">
        <v>1971</v>
      </c>
    </row>
    <row r="19214" spans="2:5">
      <c r="B19214" s="276" t="s">
        <v>2463</v>
      </c>
      <c r="C19214" s="118" t="s">
        <v>322</v>
      </c>
      <c r="D19214" s="119" t="s">
        <v>2001</v>
      </c>
      <c r="E19214" s="243" t="s">
        <v>1971</v>
      </c>
    </row>
    <row r="19215" spans="2:5">
      <c r="B19215" s="276" t="s">
        <v>2463</v>
      </c>
      <c r="C19215" s="118" t="s">
        <v>392</v>
      </c>
      <c r="D19215" s="119" t="s">
        <v>1115</v>
      </c>
      <c r="E19215" s="243" t="s">
        <v>1971</v>
      </c>
    </row>
    <row r="19216" spans="2:5">
      <c r="B19216" s="276" t="s">
        <v>2463</v>
      </c>
      <c r="C19216" s="118" t="s">
        <v>66</v>
      </c>
      <c r="D19216" s="119" t="s">
        <v>2329</v>
      </c>
      <c r="E19216" s="243" t="s">
        <v>1971</v>
      </c>
    </row>
    <row r="19217" spans="2:5">
      <c r="B19217" s="276" t="s">
        <v>2463</v>
      </c>
      <c r="C19217" s="118" t="s">
        <v>322</v>
      </c>
      <c r="D19217" s="119" t="s">
        <v>2001</v>
      </c>
      <c r="E19217" s="243" t="s">
        <v>1971</v>
      </c>
    </row>
    <row r="19218" spans="2:5">
      <c r="B19218" s="276" t="s">
        <v>2463</v>
      </c>
      <c r="C19218" s="118" t="s">
        <v>66</v>
      </c>
      <c r="D19218" s="119" t="s">
        <v>1791</v>
      </c>
      <c r="E19218" s="243" t="s">
        <v>1971</v>
      </c>
    </row>
    <row r="19219" spans="2:5">
      <c r="B19219" s="276" t="s">
        <v>2463</v>
      </c>
      <c r="C19219" s="118" t="s">
        <v>28</v>
      </c>
      <c r="D19219" s="119" t="s">
        <v>1182</v>
      </c>
      <c r="E19219" s="243" t="s">
        <v>1971</v>
      </c>
    </row>
    <row r="19220" spans="2:5">
      <c r="B19220" s="276" t="s">
        <v>2463</v>
      </c>
      <c r="C19220" s="118" t="s">
        <v>392</v>
      </c>
      <c r="D19220" s="119" t="s">
        <v>1115</v>
      </c>
      <c r="E19220" s="243" t="s">
        <v>1971</v>
      </c>
    </row>
    <row r="19221" spans="2:5">
      <c r="B19221" s="276" t="s">
        <v>2463</v>
      </c>
      <c r="C19221" s="118" t="s">
        <v>40</v>
      </c>
      <c r="D19221" s="119" t="s">
        <v>43</v>
      </c>
      <c r="E19221" s="243" t="s">
        <v>1971</v>
      </c>
    </row>
    <row r="19222" spans="2:5">
      <c r="B19222" s="276" t="s">
        <v>2463</v>
      </c>
      <c r="C19222" s="118" t="s">
        <v>2</v>
      </c>
      <c r="D19222" s="119" t="s">
        <v>105</v>
      </c>
      <c r="E19222" s="243" t="s">
        <v>1971</v>
      </c>
    </row>
    <row r="19223" spans="2:5">
      <c r="B19223" s="276" t="s">
        <v>2463</v>
      </c>
      <c r="C19223" s="118" t="s">
        <v>2</v>
      </c>
      <c r="D19223" s="119" t="s">
        <v>1209</v>
      </c>
      <c r="E19223" s="243" t="s">
        <v>1971</v>
      </c>
    </row>
    <row r="19224" spans="2:5">
      <c r="B19224" s="276" t="s">
        <v>2463</v>
      </c>
      <c r="C19224" s="118" t="s">
        <v>2</v>
      </c>
      <c r="D19224" s="119" t="s">
        <v>182</v>
      </c>
      <c r="E19224" s="243" t="s">
        <v>1971</v>
      </c>
    </row>
    <row r="19225" spans="2:5">
      <c r="B19225" s="276" t="s">
        <v>2466</v>
      </c>
      <c r="C19225" s="118" t="s">
        <v>28</v>
      </c>
      <c r="D19225" s="119" t="s">
        <v>107</v>
      </c>
      <c r="E19225" s="243" t="s">
        <v>2370</v>
      </c>
    </row>
    <row r="19226" spans="2:5">
      <c r="B19226" s="276" t="s">
        <v>2466</v>
      </c>
      <c r="C19226" s="118" t="s">
        <v>40</v>
      </c>
      <c r="D19226" s="119" t="s">
        <v>180</v>
      </c>
      <c r="E19226" s="243" t="s">
        <v>2370</v>
      </c>
    </row>
    <row r="19227" spans="2:5">
      <c r="B19227" s="276" t="s">
        <v>2466</v>
      </c>
      <c r="C19227" s="118" t="s">
        <v>40</v>
      </c>
      <c r="D19227" s="119" t="s">
        <v>1192</v>
      </c>
      <c r="E19227" s="243" t="s">
        <v>2370</v>
      </c>
    </row>
    <row r="19228" spans="2:5">
      <c r="B19228" s="276" t="s">
        <v>2466</v>
      </c>
      <c r="C19228" s="118" t="s">
        <v>40</v>
      </c>
      <c r="D19228" s="119" t="s">
        <v>945</v>
      </c>
      <c r="E19228" s="243" t="s">
        <v>2370</v>
      </c>
    </row>
    <row r="19229" spans="2:5">
      <c r="B19229" s="276" t="s">
        <v>2466</v>
      </c>
      <c r="C19229" s="118" t="s">
        <v>40</v>
      </c>
      <c r="D19229" s="119" t="s">
        <v>43</v>
      </c>
      <c r="E19229" s="243" t="s">
        <v>2370</v>
      </c>
    </row>
    <row r="19230" spans="2:5">
      <c r="B19230" s="276" t="s">
        <v>2466</v>
      </c>
      <c r="C19230" s="118" t="s">
        <v>40</v>
      </c>
      <c r="D19230" s="119" t="s">
        <v>2467</v>
      </c>
      <c r="E19230" s="243" t="s">
        <v>2370</v>
      </c>
    </row>
    <row r="19231" spans="2:5">
      <c r="B19231" s="276" t="s">
        <v>2466</v>
      </c>
      <c r="C19231" s="118" t="s">
        <v>2585</v>
      </c>
      <c r="D19231" s="119" t="s">
        <v>2409</v>
      </c>
      <c r="E19231" s="243" t="s">
        <v>2370</v>
      </c>
    </row>
    <row r="19232" spans="2:5">
      <c r="B19232" s="276" t="s">
        <v>2466</v>
      </c>
      <c r="C19232" s="118" t="s">
        <v>956</v>
      </c>
      <c r="D19232" s="119" t="s">
        <v>1815</v>
      </c>
      <c r="E19232" s="243" t="s">
        <v>2370</v>
      </c>
    </row>
    <row r="19233" spans="2:5">
      <c r="B19233" s="276" t="s">
        <v>2466</v>
      </c>
      <c r="C19233" s="118" t="s">
        <v>2</v>
      </c>
      <c r="D19233" s="119" t="s">
        <v>182</v>
      </c>
      <c r="E19233" s="243" t="s">
        <v>2370</v>
      </c>
    </row>
    <row r="19234" spans="2:5">
      <c r="B19234" s="276" t="s">
        <v>2466</v>
      </c>
      <c r="C19234" s="118" t="s">
        <v>2</v>
      </c>
      <c r="D19234" s="119" t="s">
        <v>105</v>
      </c>
      <c r="E19234" s="243" t="s">
        <v>2370</v>
      </c>
    </row>
    <row r="19235" spans="2:5">
      <c r="B19235" s="276" t="s">
        <v>2466</v>
      </c>
      <c r="C19235" s="118" t="s">
        <v>28</v>
      </c>
      <c r="D19235" s="119" t="s">
        <v>173</v>
      </c>
      <c r="E19235" s="243" t="s">
        <v>2370</v>
      </c>
    </row>
    <row r="19236" spans="2:5">
      <c r="B19236" s="276" t="s">
        <v>2466</v>
      </c>
      <c r="C19236" s="118" t="s">
        <v>28</v>
      </c>
      <c r="D19236" s="119" t="s">
        <v>173</v>
      </c>
      <c r="E19236" s="243" t="s">
        <v>2370</v>
      </c>
    </row>
    <row r="19237" spans="2:5">
      <c r="B19237" s="276" t="s">
        <v>2466</v>
      </c>
      <c r="C19237" s="118" t="s">
        <v>322</v>
      </c>
      <c r="D19237" s="119" t="s">
        <v>1931</v>
      </c>
      <c r="E19237" s="243" t="s">
        <v>2370</v>
      </c>
    </row>
    <row r="19238" spans="2:5">
      <c r="B19238" s="276" t="s">
        <v>2466</v>
      </c>
      <c r="C19238" s="118" t="s">
        <v>322</v>
      </c>
      <c r="D19238" s="119" t="s">
        <v>1893</v>
      </c>
      <c r="E19238" s="243" t="s">
        <v>2370</v>
      </c>
    </row>
    <row r="19239" spans="2:5">
      <c r="B19239" s="276" t="s">
        <v>2466</v>
      </c>
      <c r="C19239" s="118" t="s">
        <v>1280</v>
      </c>
      <c r="D19239" s="119" t="s">
        <v>156</v>
      </c>
      <c r="E19239" s="243" t="s">
        <v>2370</v>
      </c>
    </row>
    <row r="19240" spans="2:5">
      <c r="B19240" s="276" t="s">
        <v>2466</v>
      </c>
      <c r="C19240" s="118" t="s">
        <v>956</v>
      </c>
      <c r="D19240" s="119" t="s">
        <v>1815</v>
      </c>
      <c r="E19240" s="243" t="s">
        <v>1953</v>
      </c>
    </row>
    <row r="19241" spans="2:5">
      <c r="B19241" s="276" t="s">
        <v>2466</v>
      </c>
      <c r="C19241" s="118" t="s">
        <v>956</v>
      </c>
      <c r="D19241" s="119" t="s">
        <v>1815</v>
      </c>
      <c r="E19241" s="243" t="s">
        <v>1953</v>
      </c>
    </row>
    <row r="19242" spans="2:5">
      <c r="B19242" s="276" t="s">
        <v>2466</v>
      </c>
      <c r="C19242" s="118" t="s">
        <v>40</v>
      </c>
      <c r="D19242" s="119" t="s">
        <v>2053</v>
      </c>
      <c r="E19242" s="243" t="s">
        <v>1953</v>
      </c>
    </row>
    <row r="19243" spans="2:5">
      <c r="B19243" s="276" t="s">
        <v>2466</v>
      </c>
      <c r="C19243" s="118" t="s">
        <v>66</v>
      </c>
      <c r="D19243" s="119" t="s">
        <v>2329</v>
      </c>
      <c r="E19243" s="243" t="s">
        <v>1953</v>
      </c>
    </row>
    <row r="19244" spans="2:5">
      <c r="B19244" s="276" t="s">
        <v>2466</v>
      </c>
      <c r="C19244" s="118" t="s">
        <v>322</v>
      </c>
      <c r="D19244" s="119" t="s">
        <v>1796</v>
      </c>
      <c r="E19244" s="243" t="s">
        <v>1953</v>
      </c>
    </row>
    <row r="19245" spans="2:5">
      <c r="B19245" s="276" t="s">
        <v>2466</v>
      </c>
      <c r="C19245" s="118" t="s">
        <v>40</v>
      </c>
      <c r="D19245" s="119" t="s">
        <v>1521</v>
      </c>
      <c r="E19245" s="243" t="s">
        <v>1953</v>
      </c>
    </row>
    <row r="19246" spans="2:5">
      <c r="B19246" s="276" t="s">
        <v>2466</v>
      </c>
      <c r="C19246" s="118" t="s">
        <v>28</v>
      </c>
      <c r="D19246" s="119" t="s">
        <v>107</v>
      </c>
      <c r="E19246" s="243" t="s">
        <v>1953</v>
      </c>
    </row>
    <row r="19247" spans="2:5">
      <c r="B19247" s="276" t="s">
        <v>2466</v>
      </c>
      <c r="C19247" s="118" t="s">
        <v>40</v>
      </c>
      <c r="D19247" s="119" t="s">
        <v>43</v>
      </c>
      <c r="E19247" s="243" t="s">
        <v>1953</v>
      </c>
    </row>
    <row r="19248" spans="2:5">
      <c r="B19248" s="276" t="s">
        <v>2466</v>
      </c>
      <c r="C19248" s="118" t="s">
        <v>40</v>
      </c>
      <c r="D19248" s="119" t="s">
        <v>180</v>
      </c>
      <c r="E19248" s="243" t="s">
        <v>1953</v>
      </c>
    </row>
    <row r="19249" spans="2:5">
      <c r="B19249" s="276" t="s">
        <v>2466</v>
      </c>
      <c r="C19249" s="118" t="s">
        <v>40</v>
      </c>
      <c r="D19249" s="119" t="s">
        <v>180</v>
      </c>
      <c r="E19249" s="243" t="s">
        <v>1953</v>
      </c>
    </row>
    <row r="19250" spans="2:5">
      <c r="B19250" s="276" t="s">
        <v>2466</v>
      </c>
      <c r="C19250" s="118" t="s">
        <v>28</v>
      </c>
      <c r="D19250" s="119" t="s">
        <v>107</v>
      </c>
      <c r="E19250" s="243" t="s">
        <v>1953</v>
      </c>
    </row>
    <row r="19251" spans="2:5">
      <c r="B19251" s="276" t="s">
        <v>2466</v>
      </c>
      <c r="C19251" s="118" t="s">
        <v>155</v>
      </c>
      <c r="D19251" s="119" t="s">
        <v>156</v>
      </c>
      <c r="E19251" s="243" t="s">
        <v>1953</v>
      </c>
    </row>
    <row r="19252" spans="2:5">
      <c r="B19252" s="276" t="s">
        <v>2466</v>
      </c>
      <c r="C19252" s="118" t="s">
        <v>2</v>
      </c>
      <c r="D19252" s="119" t="s">
        <v>182</v>
      </c>
      <c r="E19252" s="243" t="s">
        <v>1953</v>
      </c>
    </row>
    <row r="19253" spans="2:5">
      <c r="B19253" s="276" t="s">
        <v>2466</v>
      </c>
      <c r="C19253" s="118" t="s">
        <v>155</v>
      </c>
      <c r="D19253" s="119" t="s">
        <v>156</v>
      </c>
      <c r="E19253" s="243" t="s">
        <v>1971</v>
      </c>
    </row>
    <row r="19254" spans="2:5">
      <c r="B19254" s="276" t="s">
        <v>2466</v>
      </c>
      <c r="C19254" s="118" t="s">
        <v>2</v>
      </c>
      <c r="D19254" s="119" t="s">
        <v>105</v>
      </c>
      <c r="E19254" s="243" t="s">
        <v>1971</v>
      </c>
    </row>
    <row r="19255" spans="2:5">
      <c r="B19255" s="276" t="s">
        <v>2466</v>
      </c>
      <c r="C19255" s="118" t="s">
        <v>28</v>
      </c>
      <c r="D19255" s="119" t="s">
        <v>1182</v>
      </c>
      <c r="E19255" s="243" t="s">
        <v>1971</v>
      </c>
    </row>
    <row r="19256" spans="2:5">
      <c r="B19256" s="276" t="s">
        <v>2466</v>
      </c>
      <c r="C19256" s="118" t="s">
        <v>2</v>
      </c>
      <c r="D19256" s="119" t="s">
        <v>105</v>
      </c>
      <c r="E19256" s="243" t="s">
        <v>1971</v>
      </c>
    </row>
    <row r="19257" spans="2:5">
      <c r="B19257" s="276" t="s">
        <v>2466</v>
      </c>
      <c r="C19257" s="118" t="s">
        <v>2</v>
      </c>
      <c r="D19257" s="119" t="s">
        <v>182</v>
      </c>
      <c r="E19257" s="243" t="s">
        <v>1971</v>
      </c>
    </row>
    <row r="19258" spans="2:5">
      <c r="B19258" s="276" t="s">
        <v>2466</v>
      </c>
      <c r="C19258" s="118" t="s">
        <v>40</v>
      </c>
      <c r="D19258" s="119" t="s">
        <v>43</v>
      </c>
      <c r="E19258" s="243" t="s">
        <v>1971</v>
      </c>
    </row>
    <row r="19259" spans="2:5">
      <c r="B19259" s="276" t="s">
        <v>2466</v>
      </c>
      <c r="C19259" s="118" t="s">
        <v>40</v>
      </c>
      <c r="D19259" s="119" t="s">
        <v>180</v>
      </c>
      <c r="E19259" s="243" t="s">
        <v>1971</v>
      </c>
    </row>
    <row r="19260" spans="2:5">
      <c r="B19260" s="276" t="s">
        <v>2466</v>
      </c>
      <c r="C19260" s="118" t="s">
        <v>2026</v>
      </c>
      <c r="D19260" s="119" t="s">
        <v>2027</v>
      </c>
      <c r="E19260" s="243" t="s">
        <v>1971</v>
      </c>
    </row>
    <row r="19261" spans="2:5">
      <c r="B19261" s="276" t="s">
        <v>2466</v>
      </c>
      <c r="C19261" s="118" t="s">
        <v>40</v>
      </c>
      <c r="D19261" s="119" t="s">
        <v>43</v>
      </c>
      <c r="E19261" s="243" t="s">
        <v>1971</v>
      </c>
    </row>
    <row r="19262" spans="2:5">
      <c r="B19262" s="276" t="s">
        <v>2466</v>
      </c>
      <c r="C19262" s="118" t="s">
        <v>40</v>
      </c>
      <c r="D19262" s="119" t="s">
        <v>2057</v>
      </c>
      <c r="E19262" s="243" t="s">
        <v>1971</v>
      </c>
    </row>
    <row r="19263" spans="2:5">
      <c r="B19263" s="276" t="s">
        <v>2466</v>
      </c>
      <c r="C19263" s="118" t="s">
        <v>28</v>
      </c>
      <c r="D19263" s="119" t="s">
        <v>173</v>
      </c>
      <c r="E19263" s="243" t="s">
        <v>1971</v>
      </c>
    </row>
    <row r="19264" spans="2:5">
      <c r="B19264" s="276" t="s">
        <v>2466</v>
      </c>
      <c r="C19264" s="118" t="s">
        <v>322</v>
      </c>
      <c r="D19264" s="119" t="s">
        <v>2001</v>
      </c>
      <c r="E19264" s="243" t="s">
        <v>1971</v>
      </c>
    </row>
    <row r="19265" spans="2:5">
      <c r="B19265" s="276" t="s">
        <v>2468</v>
      </c>
      <c r="C19265" s="118" t="s">
        <v>322</v>
      </c>
      <c r="D19265" s="119" t="s">
        <v>1796</v>
      </c>
      <c r="E19265" s="243" t="s">
        <v>2370</v>
      </c>
    </row>
    <row r="19266" spans="2:5">
      <c r="B19266" s="276" t="s">
        <v>2468</v>
      </c>
      <c r="C19266" s="118" t="s">
        <v>40</v>
      </c>
      <c r="D19266" s="119" t="s">
        <v>180</v>
      </c>
      <c r="E19266" s="243" t="s">
        <v>2370</v>
      </c>
    </row>
    <row r="19267" spans="2:5">
      <c r="B19267" s="276" t="s">
        <v>2468</v>
      </c>
      <c r="C19267" s="118" t="s">
        <v>40</v>
      </c>
      <c r="D19267" s="119" t="s">
        <v>43</v>
      </c>
      <c r="E19267" s="243" t="s">
        <v>2370</v>
      </c>
    </row>
    <row r="19268" spans="2:5">
      <c r="B19268" s="276" t="s">
        <v>2468</v>
      </c>
      <c r="C19268" s="118" t="s">
        <v>40</v>
      </c>
      <c r="D19268" s="119" t="s">
        <v>1192</v>
      </c>
      <c r="E19268" s="243" t="s">
        <v>2370</v>
      </c>
    </row>
    <row r="19269" spans="2:5">
      <c r="B19269" s="276" t="s">
        <v>2468</v>
      </c>
      <c r="C19269" s="118" t="s">
        <v>28</v>
      </c>
      <c r="D19269" s="119" t="s">
        <v>173</v>
      </c>
      <c r="E19269" s="243" t="s">
        <v>2370</v>
      </c>
    </row>
    <row r="19270" spans="2:5">
      <c r="B19270" s="276" t="s">
        <v>2468</v>
      </c>
      <c r="C19270" s="118" t="s">
        <v>28</v>
      </c>
      <c r="D19270" s="119" t="s">
        <v>1277</v>
      </c>
      <c r="E19270" s="243" t="s">
        <v>2370</v>
      </c>
    </row>
    <row r="19271" spans="2:5">
      <c r="B19271" s="276" t="s">
        <v>2468</v>
      </c>
      <c r="C19271" s="118" t="s">
        <v>28</v>
      </c>
      <c r="D19271" s="119" t="s">
        <v>107</v>
      </c>
      <c r="E19271" s="243" t="s">
        <v>2370</v>
      </c>
    </row>
    <row r="19272" spans="2:5">
      <c r="B19272" s="276" t="s">
        <v>2468</v>
      </c>
      <c r="C19272" s="118" t="s">
        <v>956</v>
      </c>
      <c r="D19272" s="119" t="s">
        <v>1815</v>
      </c>
      <c r="E19272" s="243" t="s">
        <v>2370</v>
      </c>
    </row>
    <row r="19273" spans="2:5">
      <c r="B19273" s="276" t="s">
        <v>2468</v>
      </c>
      <c r="C19273" s="118" t="s">
        <v>956</v>
      </c>
      <c r="D19273" s="119" t="s">
        <v>1815</v>
      </c>
      <c r="E19273" s="243" t="s">
        <v>2370</v>
      </c>
    </row>
    <row r="19274" spans="2:5">
      <c r="B19274" s="276" t="s">
        <v>2468</v>
      </c>
      <c r="C19274" s="118" t="s">
        <v>184</v>
      </c>
      <c r="D19274" s="119" t="s">
        <v>2546</v>
      </c>
      <c r="E19274" s="243" t="s">
        <v>2370</v>
      </c>
    </row>
    <row r="19275" spans="2:5">
      <c r="B19275" s="276" t="s">
        <v>2468</v>
      </c>
      <c r="C19275" s="118" t="s">
        <v>2</v>
      </c>
      <c r="D19275" s="119" t="s">
        <v>182</v>
      </c>
      <c r="E19275" s="243" t="s">
        <v>2370</v>
      </c>
    </row>
    <row r="19276" spans="2:5">
      <c r="B19276" s="276" t="s">
        <v>2468</v>
      </c>
      <c r="C19276" s="118" t="s">
        <v>2585</v>
      </c>
      <c r="D19276" s="119" t="s">
        <v>2409</v>
      </c>
      <c r="E19276" s="243" t="s">
        <v>2370</v>
      </c>
    </row>
    <row r="19277" spans="2:5">
      <c r="B19277" s="276" t="s">
        <v>2468</v>
      </c>
      <c r="C19277" s="118" t="s">
        <v>28</v>
      </c>
      <c r="D19277" s="119" t="s">
        <v>107</v>
      </c>
      <c r="E19277" s="243" t="s">
        <v>2370</v>
      </c>
    </row>
    <row r="19278" spans="2:5">
      <c r="B19278" s="276" t="s">
        <v>2468</v>
      </c>
      <c r="C19278" s="118" t="s">
        <v>40</v>
      </c>
      <c r="D19278" s="119" t="s">
        <v>180</v>
      </c>
      <c r="E19278" s="243" t="s">
        <v>2370</v>
      </c>
    </row>
    <row r="19279" spans="2:5">
      <c r="B19279" s="276" t="s">
        <v>2468</v>
      </c>
      <c r="C19279" s="118" t="s">
        <v>40</v>
      </c>
      <c r="D19279" s="119" t="s">
        <v>1192</v>
      </c>
      <c r="E19279" s="243" t="s">
        <v>2370</v>
      </c>
    </row>
    <row r="19280" spans="2:5">
      <c r="B19280" s="276" t="s">
        <v>2468</v>
      </c>
      <c r="C19280" s="118" t="s">
        <v>40</v>
      </c>
      <c r="D19280" s="119" t="s">
        <v>945</v>
      </c>
      <c r="E19280" s="243" t="s">
        <v>2370</v>
      </c>
    </row>
    <row r="19281" spans="2:5">
      <c r="B19281" s="276" t="s">
        <v>2468</v>
      </c>
      <c r="C19281" s="118" t="s">
        <v>2</v>
      </c>
      <c r="D19281" s="119" t="s">
        <v>182</v>
      </c>
      <c r="E19281" s="243" t="s">
        <v>2370</v>
      </c>
    </row>
    <row r="19282" spans="2:5">
      <c r="B19282" s="276" t="s">
        <v>2468</v>
      </c>
      <c r="C19282" s="118" t="s">
        <v>28</v>
      </c>
      <c r="D19282" s="119" t="s">
        <v>850</v>
      </c>
      <c r="E19282" s="243" t="s">
        <v>1971</v>
      </c>
    </row>
    <row r="19283" spans="2:5">
      <c r="B19283" s="276" t="s">
        <v>2468</v>
      </c>
      <c r="C19283" s="118" t="s">
        <v>40</v>
      </c>
      <c r="D19283" s="119" t="s">
        <v>180</v>
      </c>
      <c r="E19283" s="243" t="s">
        <v>1971</v>
      </c>
    </row>
    <row r="19284" spans="2:5">
      <c r="B19284" s="276" t="s">
        <v>2468</v>
      </c>
      <c r="C19284" s="118" t="s">
        <v>2</v>
      </c>
      <c r="D19284" s="119" t="s">
        <v>105</v>
      </c>
      <c r="E19284" s="243" t="s">
        <v>1971</v>
      </c>
    </row>
    <row r="19285" spans="2:5">
      <c r="B19285" s="276" t="s">
        <v>2468</v>
      </c>
      <c r="C19285" s="118" t="s">
        <v>2</v>
      </c>
      <c r="D19285" s="119" t="s">
        <v>1234</v>
      </c>
      <c r="E19285" s="243" t="s">
        <v>1971</v>
      </c>
    </row>
    <row r="19286" spans="2:5">
      <c r="B19286" s="276" t="s">
        <v>2468</v>
      </c>
      <c r="C19286" s="118" t="s">
        <v>40</v>
      </c>
      <c r="D19286" s="119" t="s">
        <v>43</v>
      </c>
      <c r="E19286" s="243" t="s">
        <v>1971</v>
      </c>
    </row>
    <row r="19287" spans="2:5">
      <c r="B19287" s="276" t="s">
        <v>2468</v>
      </c>
      <c r="C19287" s="118" t="s">
        <v>184</v>
      </c>
      <c r="D19287" s="119" t="s">
        <v>2546</v>
      </c>
      <c r="E19287" s="243" t="s">
        <v>1971</v>
      </c>
    </row>
    <row r="19288" spans="2:5">
      <c r="B19288" s="276" t="s">
        <v>2468</v>
      </c>
      <c r="C19288" s="118" t="s">
        <v>392</v>
      </c>
      <c r="D19288" s="119" t="s">
        <v>1115</v>
      </c>
      <c r="E19288" s="243" t="s">
        <v>1971</v>
      </c>
    </row>
    <row r="19289" spans="2:5">
      <c r="B19289" s="276" t="s">
        <v>2469</v>
      </c>
      <c r="C19289" s="118" t="s">
        <v>40</v>
      </c>
      <c r="D19289" s="119" t="s">
        <v>180</v>
      </c>
      <c r="E19289" s="243" t="s">
        <v>1986</v>
      </c>
    </row>
    <row r="19290" spans="2:5">
      <c r="B19290" s="276" t="s">
        <v>2469</v>
      </c>
      <c r="C19290" s="118" t="s">
        <v>2</v>
      </c>
      <c r="D19290" s="119" t="s">
        <v>182</v>
      </c>
      <c r="E19290" s="243" t="s">
        <v>1986</v>
      </c>
    </row>
    <row r="19291" spans="2:5">
      <c r="B19291" s="276" t="s">
        <v>2469</v>
      </c>
      <c r="C19291" s="118" t="s">
        <v>2</v>
      </c>
      <c r="D19291" s="119" t="s">
        <v>2470</v>
      </c>
      <c r="E19291" s="243" t="s">
        <v>1986</v>
      </c>
    </row>
    <row r="19292" spans="2:5">
      <c r="B19292" s="276" t="s">
        <v>2469</v>
      </c>
      <c r="C19292" s="118" t="s">
        <v>2</v>
      </c>
      <c r="D19292" s="119" t="s">
        <v>182</v>
      </c>
      <c r="E19292" s="243" t="s">
        <v>1986</v>
      </c>
    </row>
    <row r="19293" spans="2:5">
      <c r="B19293" s="276" t="s">
        <v>2469</v>
      </c>
      <c r="C19293" s="118" t="s">
        <v>2</v>
      </c>
      <c r="D19293" s="119" t="s">
        <v>182</v>
      </c>
      <c r="E19293" s="243" t="s">
        <v>1986</v>
      </c>
    </row>
    <row r="19294" spans="2:5">
      <c r="B19294" s="276" t="s">
        <v>2469</v>
      </c>
      <c r="C19294" s="118" t="s">
        <v>28</v>
      </c>
      <c r="D19294" s="119" t="s">
        <v>1118</v>
      </c>
      <c r="E19294" s="243" t="s">
        <v>1986</v>
      </c>
    </row>
    <row r="19295" spans="2:5">
      <c r="B19295" s="276" t="s">
        <v>2469</v>
      </c>
      <c r="C19295" s="118" t="s">
        <v>40</v>
      </c>
      <c r="D19295" s="119" t="s">
        <v>1203</v>
      </c>
      <c r="E19295" s="243" t="s">
        <v>2374</v>
      </c>
    </row>
    <row r="19296" spans="2:5">
      <c r="B19296" s="276" t="s">
        <v>2469</v>
      </c>
      <c r="C19296" s="118" t="s">
        <v>2</v>
      </c>
      <c r="D19296" s="119" t="s">
        <v>182</v>
      </c>
      <c r="E19296" s="243" t="s">
        <v>2374</v>
      </c>
    </row>
    <row r="19297" spans="2:5">
      <c r="B19297" s="276" t="s">
        <v>2469</v>
      </c>
      <c r="C19297" s="118" t="s">
        <v>2</v>
      </c>
      <c r="D19297" s="119" t="s">
        <v>105</v>
      </c>
      <c r="E19297" s="243" t="s">
        <v>2374</v>
      </c>
    </row>
    <row r="19298" spans="2:5">
      <c r="B19298" s="276" t="s">
        <v>2469</v>
      </c>
      <c r="C19298" s="118" t="s">
        <v>184</v>
      </c>
      <c r="D19298" s="119" t="s">
        <v>2546</v>
      </c>
      <c r="E19298" s="243" t="s">
        <v>2374</v>
      </c>
    </row>
    <row r="19299" spans="2:5">
      <c r="B19299" s="276" t="s">
        <v>2469</v>
      </c>
      <c r="C19299" s="118" t="s">
        <v>28</v>
      </c>
      <c r="D19299" s="119" t="s">
        <v>107</v>
      </c>
      <c r="E19299" s="243" t="s">
        <v>2374</v>
      </c>
    </row>
    <row r="19300" spans="2:5">
      <c r="B19300" s="276" t="s">
        <v>2471</v>
      </c>
      <c r="C19300" s="118" t="s">
        <v>392</v>
      </c>
      <c r="D19300" s="119" t="s">
        <v>2409</v>
      </c>
      <c r="E19300" s="243" t="s">
        <v>2370</v>
      </c>
    </row>
    <row r="19301" spans="2:5">
      <c r="B19301" s="276" t="s">
        <v>2471</v>
      </c>
      <c r="C19301" s="118" t="s">
        <v>2</v>
      </c>
      <c r="D19301" s="119" t="s">
        <v>182</v>
      </c>
      <c r="E19301" s="243" t="s">
        <v>2370</v>
      </c>
    </row>
    <row r="19302" spans="2:5">
      <c r="B19302" s="276" t="s">
        <v>2471</v>
      </c>
      <c r="C19302" s="118" t="s">
        <v>2</v>
      </c>
      <c r="D19302" s="119" t="s">
        <v>182</v>
      </c>
      <c r="E19302" s="243" t="s">
        <v>2370</v>
      </c>
    </row>
    <row r="19303" spans="2:5">
      <c r="B19303" s="276" t="s">
        <v>2471</v>
      </c>
      <c r="C19303" s="118" t="s">
        <v>2</v>
      </c>
      <c r="D19303" s="119" t="s">
        <v>105</v>
      </c>
      <c r="E19303" s="243" t="s">
        <v>2370</v>
      </c>
    </row>
    <row r="19304" spans="2:5">
      <c r="B19304" s="276" t="s">
        <v>2471</v>
      </c>
      <c r="C19304" s="118" t="s">
        <v>28</v>
      </c>
      <c r="D19304" s="119" t="s">
        <v>107</v>
      </c>
      <c r="E19304" s="243" t="s">
        <v>2370</v>
      </c>
    </row>
    <row r="19305" spans="2:5">
      <c r="B19305" s="276" t="s">
        <v>2471</v>
      </c>
      <c r="C19305" s="118" t="s">
        <v>28</v>
      </c>
      <c r="D19305" s="119" t="s">
        <v>1277</v>
      </c>
      <c r="E19305" s="243" t="s">
        <v>2370</v>
      </c>
    </row>
    <row r="19306" spans="2:5">
      <c r="B19306" s="276" t="s">
        <v>2471</v>
      </c>
      <c r="C19306" s="118" t="s">
        <v>28</v>
      </c>
      <c r="D19306" s="119" t="s">
        <v>107</v>
      </c>
      <c r="E19306" s="243" t="s">
        <v>2370</v>
      </c>
    </row>
    <row r="19307" spans="2:5">
      <c r="B19307" s="276" t="s">
        <v>2471</v>
      </c>
      <c r="C19307" s="118" t="s">
        <v>956</v>
      </c>
      <c r="D19307" s="119" t="s">
        <v>2472</v>
      </c>
      <c r="E19307" s="243" t="s">
        <v>2370</v>
      </c>
    </row>
    <row r="19308" spans="2:5">
      <c r="B19308" s="276" t="s">
        <v>2471</v>
      </c>
      <c r="C19308" s="118" t="s">
        <v>40</v>
      </c>
      <c r="D19308" s="119" t="s">
        <v>180</v>
      </c>
      <c r="E19308" s="243" t="s">
        <v>2370</v>
      </c>
    </row>
    <row r="19309" spans="2:5">
      <c r="B19309" s="276" t="s">
        <v>2471</v>
      </c>
      <c r="C19309" s="118" t="s">
        <v>40</v>
      </c>
      <c r="D19309" s="119" t="s">
        <v>1192</v>
      </c>
      <c r="E19309" s="243" t="s">
        <v>2370</v>
      </c>
    </row>
    <row r="19310" spans="2:5">
      <c r="B19310" s="276" t="s">
        <v>2471</v>
      </c>
      <c r="C19310" s="118" t="s">
        <v>40</v>
      </c>
      <c r="D19310" s="119" t="s">
        <v>2062</v>
      </c>
      <c r="E19310" s="243" t="s">
        <v>2370</v>
      </c>
    </row>
    <row r="19311" spans="2:5">
      <c r="B19311" s="276" t="s">
        <v>2471</v>
      </c>
      <c r="C19311" s="118" t="s">
        <v>40</v>
      </c>
      <c r="D19311" s="119" t="s">
        <v>43</v>
      </c>
      <c r="E19311" s="243" t="s">
        <v>2370</v>
      </c>
    </row>
    <row r="19312" spans="2:5">
      <c r="B19312" s="276" t="s">
        <v>2471</v>
      </c>
      <c r="C19312" s="118" t="s">
        <v>322</v>
      </c>
      <c r="D19312" s="119" t="s">
        <v>1796</v>
      </c>
      <c r="E19312" s="243" t="s">
        <v>1953</v>
      </c>
    </row>
    <row r="19313" spans="2:5">
      <c r="B19313" s="276" t="s">
        <v>2471</v>
      </c>
      <c r="C19313" s="118" t="s">
        <v>322</v>
      </c>
      <c r="D19313" s="119" t="s">
        <v>1796</v>
      </c>
      <c r="E19313" s="243" t="s">
        <v>1953</v>
      </c>
    </row>
    <row r="19314" spans="2:5">
      <c r="B19314" s="276" t="s">
        <v>2471</v>
      </c>
      <c r="C19314" s="118" t="s">
        <v>28</v>
      </c>
      <c r="D19314" s="119" t="s">
        <v>549</v>
      </c>
      <c r="E19314" s="243" t="s">
        <v>1953</v>
      </c>
    </row>
    <row r="19315" spans="2:5">
      <c r="B19315" s="276" t="s">
        <v>2471</v>
      </c>
      <c r="C19315" s="118" t="s">
        <v>40</v>
      </c>
      <c r="D19315" s="119" t="s">
        <v>1521</v>
      </c>
      <c r="E19315" s="243" t="s">
        <v>1953</v>
      </c>
    </row>
    <row r="19316" spans="2:5">
      <c r="B19316" s="276" t="s">
        <v>2471</v>
      </c>
      <c r="C19316" s="118" t="s">
        <v>40</v>
      </c>
      <c r="D19316" s="119" t="s">
        <v>43</v>
      </c>
      <c r="E19316" s="243" t="s">
        <v>1953</v>
      </c>
    </row>
    <row r="19317" spans="2:5">
      <c r="B19317" s="276" t="s">
        <v>2471</v>
      </c>
      <c r="C19317" s="118" t="s">
        <v>40</v>
      </c>
      <c r="D19317" s="119" t="s">
        <v>1921</v>
      </c>
      <c r="E19317" s="243" t="s">
        <v>1953</v>
      </c>
    </row>
    <row r="19318" spans="2:5">
      <c r="B19318" s="276" t="s">
        <v>2471</v>
      </c>
      <c r="C19318" s="118" t="s">
        <v>2</v>
      </c>
      <c r="D19318" s="119" t="s">
        <v>182</v>
      </c>
      <c r="E19318" s="243" t="s">
        <v>1953</v>
      </c>
    </row>
    <row r="19319" spans="2:5">
      <c r="B19319" s="276" t="s">
        <v>2471</v>
      </c>
      <c r="C19319" s="118" t="s">
        <v>2</v>
      </c>
      <c r="D19319" s="119" t="s">
        <v>182</v>
      </c>
      <c r="E19319" s="243" t="s">
        <v>1953</v>
      </c>
    </row>
    <row r="19320" spans="2:5">
      <c r="B19320" s="276" t="s">
        <v>2471</v>
      </c>
      <c r="C19320" s="118" t="s">
        <v>40</v>
      </c>
      <c r="D19320" s="119" t="s">
        <v>180</v>
      </c>
      <c r="E19320" s="243" t="s">
        <v>1953</v>
      </c>
    </row>
    <row r="19321" spans="2:5">
      <c r="B19321" s="276" t="s">
        <v>2471</v>
      </c>
      <c r="C19321" s="118" t="s">
        <v>28</v>
      </c>
      <c r="D19321" s="119" t="s">
        <v>107</v>
      </c>
      <c r="E19321" s="243" t="s">
        <v>1953</v>
      </c>
    </row>
    <row r="19322" spans="2:5">
      <c r="B19322" s="276" t="s">
        <v>2471</v>
      </c>
      <c r="C19322" s="118" t="s">
        <v>28</v>
      </c>
      <c r="D19322" s="119" t="s">
        <v>1118</v>
      </c>
      <c r="E19322" s="243" t="s">
        <v>1953</v>
      </c>
    </row>
    <row r="19323" spans="2:5">
      <c r="B19323" s="276" t="s">
        <v>2471</v>
      </c>
      <c r="C19323" s="118" t="s">
        <v>2</v>
      </c>
      <c r="D19323" s="119" t="s">
        <v>182</v>
      </c>
      <c r="E19323" s="243" t="s">
        <v>1953</v>
      </c>
    </row>
    <row r="19324" spans="2:5">
      <c r="B19324" s="276" t="s">
        <v>2471</v>
      </c>
      <c r="C19324" s="118" t="s">
        <v>2</v>
      </c>
      <c r="D19324" s="119" t="s">
        <v>105</v>
      </c>
      <c r="E19324" s="243" t="s">
        <v>1953</v>
      </c>
    </row>
    <row r="19325" spans="2:5">
      <c r="B19325" s="276" t="s">
        <v>2471</v>
      </c>
      <c r="C19325" s="118" t="s">
        <v>40</v>
      </c>
      <c r="D19325" s="119" t="s">
        <v>43</v>
      </c>
      <c r="E19325" s="243" t="s">
        <v>1953</v>
      </c>
    </row>
    <row r="19326" spans="2:5">
      <c r="B19326" s="276" t="s">
        <v>2471</v>
      </c>
      <c r="C19326" s="118" t="s">
        <v>184</v>
      </c>
      <c r="D19326" s="119" t="s">
        <v>184</v>
      </c>
      <c r="E19326" s="243" t="s">
        <v>1953</v>
      </c>
    </row>
    <row r="19327" spans="2:5">
      <c r="B19327" s="276" t="s">
        <v>2471</v>
      </c>
      <c r="C19327" s="118" t="s">
        <v>184</v>
      </c>
      <c r="D19327" s="119" t="s">
        <v>184</v>
      </c>
      <c r="E19327" s="243" t="s">
        <v>1953</v>
      </c>
    </row>
    <row r="19328" spans="2:5">
      <c r="B19328" s="276" t="s">
        <v>2471</v>
      </c>
      <c r="C19328" s="118" t="s">
        <v>28</v>
      </c>
      <c r="D19328" s="119" t="s">
        <v>850</v>
      </c>
      <c r="E19328" s="243" t="s">
        <v>1953</v>
      </c>
    </row>
    <row r="19329" spans="2:5">
      <c r="B19329" s="276" t="s">
        <v>2471</v>
      </c>
      <c r="C19329" s="118" t="s">
        <v>28</v>
      </c>
      <c r="D19329" s="119" t="s">
        <v>114</v>
      </c>
      <c r="E19329" s="243" t="s">
        <v>1953</v>
      </c>
    </row>
    <row r="19330" spans="2:5">
      <c r="B19330" s="276" t="s">
        <v>2473</v>
      </c>
      <c r="C19330" s="118" t="s">
        <v>28</v>
      </c>
      <c r="D19330" s="119" t="s">
        <v>1287</v>
      </c>
      <c r="E19330" s="243" t="s">
        <v>1953</v>
      </c>
    </row>
    <row r="19331" spans="2:5">
      <c r="B19331" s="276" t="s">
        <v>2473</v>
      </c>
      <c r="C19331" s="118" t="s">
        <v>28</v>
      </c>
      <c r="D19331" s="119" t="s">
        <v>107</v>
      </c>
      <c r="E19331" s="243" t="s">
        <v>1953</v>
      </c>
    </row>
    <row r="19332" spans="2:5">
      <c r="B19332" s="276" t="s">
        <v>2473</v>
      </c>
      <c r="C19332" s="118" t="s">
        <v>40</v>
      </c>
      <c r="D19332" s="119" t="s">
        <v>180</v>
      </c>
      <c r="E19332" s="243" t="s">
        <v>1953</v>
      </c>
    </row>
    <row r="19333" spans="2:5">
      <c r="B19333" s="276" t="s">
        <v>2473</v>
      </c>
      <c r="C19333" s="118" t="s">
        <v>40</v>
      </c>
      <c r="D19333" s="119" t="s">
        <v>43</v>
      </c>
      <c r="E19333" s="243" t="s">
        <v>1953</v>
      </c>
    </row>
    <row r="19334" spans="2:5">
      <c r="B19334" s="276" t="s">
        <v>2473</v>
      </c>
      <c r="C19334" s="118" t="s">
        <v>184</v>
      </c>
      <c r="D19334" s="119" t="s">
        <v>2545</v>
      </c>
      <c r="E19334" s="243" t="s">
        <v>1953</v>
      </c>
    </row>
    <row r="19335" spans="2:5">
      <c r="B19335" s="276" t="s">
        <v>2473</v>
      </c>
      <c r="C19335" s="118" t="s">
        <v>2</v>
      </c>
      <c r="D19335" s="119" t="s">
        <v>182</v>
      </c>
      <c r="E19335" s="243" t="s">
        <v>1953</v>
      </c>
    </row>
    <row r="19336" spans="2:5">
      <c r="B19336" s="276" t="s">
        <v>2473</v>
      </c>
      <c r="C19336" s="118" t="s">
        <v>322</v>
      </c>
      <c r="D19336" s="119" t="s">
        <v>1796</v>
      </c>
      <c r="E19336" s="243" t="s">
        <v>1953</v>
      </c>
    </row>
    <row r="19337" spans="2:5">
      <c r="B19337" s="276" t="s">
        <v>2473</v>
      </c>
      <c r="C19337" s="118" t="s">
        <v>28</v>
      </c>
      <c r="D19337" s="119" t="s">
        <v>850</v>
      </c>
      <c r="E19337" s="243" t="s">
        <v>1953</v>
      </c>
    </row>
    <row r="19338" spans="2:5">
      <c r="B19338" s="276" t="s">
        <v>2473</v>
      </c>
      <c r="C19338" s="118" t="s">
        <v>322</v>
      </c>
      <c r="D19338" s="119" t="s">
        <v>1796</v>
      </c>
      <c r="E19338" s="243" t="s">
        <v>1953</v>
      </c>
    </row>
    <row r="19339" spans="2:5">
      <c r="B19339" s="276" t="s">
        <v>2473</v>
      </c>
      <c r="C19339" s="118" t="s">
        <v>2</v>
      </c>
      <c r="D19339" s="119" t="s">
        <v>2474</v>
      </c>
      <c r="E19339" s="243" t="s">
        <v>1953</v>
      </c>
    </row>
    <row r="19340" spans="2:5">
      <c r="B19340" s="276" t="s">
        <v>2473</v>
      </c>
      <c r="C19340" s="118" t="s">
        <v>40</v>
      </c>
      <c r="D19340" s="119" t="s">
        <v>43</v>
      </c>
      <c r="E19340" s="243" t="s">
        <v>1953</v>
      </c>
    </row>
    <row r="19341" spans="2:5">
      <c r="B19341" s="276" t="s">
        <v>2473</v>
      </c>
      <c r="C19341" s="118" t="s">
        <v>184</v>
      </c>
      <c r="D19341" s="119" t="s">
        <v>184</v>
      </c>
      <c r="E19341" s="243" t="s">
        <v>1953</v>
      </c>
    </row>
    <row r="19342" spans="2:5">
      <c r="B19342" s="276" t="s">
        <v>2473</v>
      </c>
      <c r="C19342" s="118" t="s">
        <v>2</v>
      </c>
      <c r="D19342" s="119" t="s">
        <v>182</v>
      </c>
      <c r="E19342" s="243" t="s">
        <v>2370</v>
      </c>
    </row>
    <row r="19343" spans="2:5">
      <c r="B19343" s="276" t="s">
        <v>2473</v>
      </c>
      <c r="C19343" s="118" t="s">
        <v>2</v>
      </c>
      <c r="D19343" s="119" t="s">
        <v>105</v>
      </c>
      <c r="E19343" s="243" t="s">
        <v>2370</v>
      </c>
    </row>
    <row r="19344" spans="2:5">
      <c r="B19344" s="276" t="s">
        <v>2473</v>
      </c>
      <c r="C19344" s="118" t="s">
        <v>392</v>
      </c>
      <c r="D19344" s="119" t="s">
        <v>2409</v>
      </c>
      <c r="E19344" s="243" t="s">
        <v>2370</v>
      </c>
    </row>
    <row r="19345" spans="2:5">
      <c r="B19345" s="276" t="s">
        <v>2473</v>
      </c>
      <c r="C19345" s="118" t="s">
        <v>40</v>
      </c>
      <c r="D19345" s="119" t="s">
        <v>1121</v>
      </c>
      <c r="E19345" s="243" t="s">
        <v>2370</v>
      </c>
    </row>
    <row r="19346" spans="2:5">
      <c r="B19346" s="276" t="s">
        <v>2473</v>
      </c>
      <c r="C19346" s="118" t="s">
        <v>28</v>
      </c>
      <c r="D19346" s="119" t="s">
        <v>107</v>
      </c>
      <c r="E19346" s="243" t="s">
        <v>2370</v>
      </c>
    </row>
    <row r="19347" spans="2:5">
      <c r="B19347" s="276" t="s">
        <v>2473</v>
      </c>
      <c r="C19347" s="118" t="s">
        <v>40</v>
      </c>
      <c r="D19347" s="119" t="s">
        <v>180</v>
      </c>
      <c r="E19347" s="243" t="s">
        <v>2370</v>
      </c>
    </row>
    <row r="19348" spans="2:5">
      <c r="B19348" s="276" t="s">
        <v>2473</v>
      </c>
      <c r="C19348" s="118" t="s">
        <v>184</v>
      </c>
      <c r="D19348" s="119" t="s">
        <v>2546</v>
      </c>
      <c r="E19348" s="243" t="s">
        <v>2370</v>
      </c>
    </row>
    <row r="19349" spans="2:5">
      <c r="B19349" s="276" t="s">
        <v>2473</v>
      </c>
      <c r="C19349" s="118" t="s">
        <v>392</v>
      </c>
      <c r="D19349" s="119" t="s">
        <v>2409</v>
      </c>
      <c r="E19349" s="243" t="s">
        <v>2370</v>
      </c>
    </row>
    <row r="19350" spans="2:5">
      <c r="B19350" s="276" t="s">
        <v>2473</v>
      </c>
      <c r="C19350" s="118" t="s">
        <v>40</v>
      </c>
      <c r="D19350" s="119" t="s">
        <v>2475</v>
      </c>
      <c r="E19350" s="243" t="s">
        <v>2370</v>
      </c>
    </row>
    <row r="19351" spans="2:5">
      <c r="B19351" s="276" t="s">
        <v>2473</v>
      </c>
      <c r="C19351" s="118" t="s">
        <v>40</v>
      </c>
      <c r="D19351" s="119" t="s">
        <v>1121</v>
      </c>
      <c r="E19351" s="243" t="s">
        <v>2370</v>
      </c>
    </row>
    <row r="19352" spans="2:5">
      <c r="B19352" s="276" t="s">
        <v>2473</v>
      </c>
      <c r="C19352" s="118" t="s">
        <v>40</v>
      </c>
      <c r="D19352" s="119" t="s">
        <v>2476</v>
      </c>
      <c r="E19352" s="243" t="s">
        <v>2370</v>
      </c>
    </row>
    <row r="19353" spans="2:5">
      <c r="B19353" s="276" t="s">
        <v>2473</v>
      </c>
      <c r="C19353" s="118" t="s">
        <v>1306</v>
      </c>
      <c r="D19353" s="119" t="s">
        <v>2472</v>
      </c>
      <c r="E19353" s="243" t="s">
        <v>2370</v>
      </c>
    </row>
    <row r="19354" spans="2:5">
      <c r="B19354" s="276" t="s">
        <v>2473</v>
      </c>
      <c r="C19354" s="118" t="s">
        <v>2</v>
      </c>
      <c r="D19354" s="119" t="s">
        <v>182</v>
      </c>
      <c r="E19354" s="243" t="s">
        <v>2370</v>
      </c>
    </row>
    <row r="19355" spans="2:5">
      <c r="B19355" s="276" t="s">
        <v>2473</v>
      </c>
      <c r="C19355" s="118" t="s">
        <v>2</v>
      </c>
      <c r="D19355" s="119" t="s">
        <v>105</v>
      </c>
      <c r="E19355" s="243" t="s">
        <v>2370</v>
      </c>
    </row>
    <row r="19356" spans="2:5">
      <c r="B19356" s="276" t="s">
        <v>2473</v>
      </c>
      <c r="C19356" s="118" t="s">
        <v>28</v>
      </c>
      <c r="D19356" s="119" t="s">
        <v>1182</v>
      </c>
      <c r="E19356" s="243" t="s">
        <v>2370</v>
      </c>
    </row>
    <row r="19357" spans="2:5">
      <c r="B19357" s="276" t="s">
        <v>2473</v>
      </c>
      <c r="C19357" s="118" t="s">
        <v>322</v>
      </c>
      <c r="D19357" s="119" t="s">
        <v>1796</v>
      </c>
      <c r="E19357" s="243" t="s">
        <v>2370</v>
      </c>
    </row>
    <row r="19358" spans="2:5">
      <c r="B19358" s="276" t="s">
        <v>2473</v>
      </c>
      <c r="C19358" s="118" t="s">
        <v>322</v>
      </c>
      <c r="D19358" s="119" t="s">
        <v>1796</v>
      </c>
      <c r="E19358" s="243" t="s">
        <v>2370</v>
      </c>
    </row>
    <row r="19359" spans="2:5">
      <c r="B19359" s="276" t="s">
        <v>2473</v>
      </c>
      <c r="C19359" s="118" t="s">
        <v>40</v>
      </c>
      <c r="D19359" s="119" t="s">
        <v>1581</v>
      </c>
      <c r="E19359" s="243" t="s">
        <v>1971</v>
      </c>
    </row>
    <row r="19360" spans="2:5">
      <c r="B19360" s="276" t="s">
        <v>2473</v>
      </c>
      <c r="C19360" s="118" t="s">
        <v>40</v>
      </c>
      <c r="D19360" s="119" t="s">
        <v>180</v>
      </c>
      <c r="E19360" s="243" t="s">
        <v>1971</v>
      </c>
    </row>
    <row r="19361" spans="2:5">
      <c r="B19361" s="276" t="s">
        <v>2473</v>
      </c>
      <c r="C19361" s="118" t="s">
        <v>155</v>
      </c>
      <c r="D19361" s="119" t="s">
        <v>156</v>
      </c>
      <c r="E19361" s="243" t="s">
        <v>1971</v>
      </c>
    </row>
    <row r="19362" spans="2:5">
      <c r="B19362" s="276" t="s">
        <v>2473</v>
      </c>
      <c r="C19362" s="118" t="s">
        <v>28</v>
      </c>
      <c r="D19362" s="119" t="s">
        <v>107</v>
      </c>
      <c r="E19362" s="243" t="s">
        <v>1971</v>
      </c>
    </row>
    <row r="19363" spans="2:5">
      <c r="B19363" s="276" t="s">
        <v>2473</v>
      </c>
      <c r="C19363" s="118" t="s">
        <v>28</v>
      </c>
      <c r="D19363" s="119" t="s">
        <v>850</v>
      </c>
      <c r="E19363" s="243" t="s">
        <v>1971</v>
      </c>
    </row>
    <row r="19364" spans="2:5">
      <c r="B19364" s="276" t="s">
        <v>2473</v>
      </c>
      <c r="C19364" s="118" t="s">
        <v>40</v>
      </c>
      <c r="D19364" s="119" t="s">
        <v>180</v>
      </c>
      <c r="E19364" s="243" t="s">
        <v>1971</v>
      </c>
    </row>
    <row r="19365" spans="2:5">
      <c r="B19365" s="276" t="s">
        <v>2473</v>
      </c>
      <c r="C19365" s="118" t="s">
        <v>40</v>
      </c>
      <c r="D19365" s="119" t="s">
        <v>2118</v>
      </c>
      <c r="E19365" s="243" t="s">
        <v>1971</v>
      </c>
    </row>
    <row r="19366" spans="2:5">
      <c r="B19366" s="276" t="s">
        <v>2473</v>
      </c>
      <c r="C19366" s="118" t="s">
        <v>28</v>
      </c>
      <c r="D19366" s="119" t="s">
        <v>173</v>
      </c>
      <c r="E19366" s="243" t="s">
        <v>1971</v>
      </c>
    </row>
    <row r="19367" spans="2:5">
      <c r="B19367" s="276" t="s">
        <v>2473</v>
      </c>
      <c r="C19367" s="118" t="s">
        <v>392</v>
      </c>
      <c r="D19367" s="119" t="s">
        <v>1115</v>
      </c>
      <c r="E19367" s="243" t="s">
        <v>1971</v>
      </c>
    </row>
    <row r="19368" spans="2:5">
      <c r="B19368" s="276" t="s">
        <v>2473</v>
      </c>
      <c r="C19368" s="118" t="s">
        <v>28</v>
      </c>
      <c r="D19368" s="119" t="s">
        <v>1182</v>
      </c>
      <c r="E19368" s="243" t="s">
        <v>1971</v>
      </c>
    </row>
    <row r="19369" spans="2:5">
      <c r="B19369" s="276" t="s">
        <v>2473</v>
      </c>
      <c r="C19369" s="118" t="s">
        <v>40</v>
      </c>
      <c r="D19369" s="119" t="s">
        <v>180</v>
      </c>
      <c r="E19369" s="243" t="s">
        <v>1971</v>
      </c>
    </row>
    <row r="19370" spans="2:5">
      <c r="B19370" s="276" t="s">
        <v>2473</v>
      </c>
      <c r="C19370" s="118" t="s">
        <v>66</v>
      </c>
      <c r="D19370" s="119" t="s">
        <v>2477</v>
      </c>
      <c r="E19370" s="243" t="s">
        <v>1971</v>
      </c>
    </row>
    <row r="19371" spans="2:5">
      <c r="B19371" s="276" t="s">
        <v>2473</v>
      </c>
      <c r="C19371" s="118" t="s">
        <v>66</v>
      </c>
      <c r="D19371" s="119" t="s">
        <v>1791</v>
      </c>
      <c r="E19371" s="243" t="s">
        <v>1971</v>
      </c>
    </row>
    <row r="19372" spans="2:5">
      <c r="B19372" s="276" t="s">
        <v>2473</v>
      </c>
      <c r="C19372" s="118" t="s">
        <v>28</v>
      </c>
      <c r="D19372" s="119" t="s">
        <v>850</v>
      </c>
      <c r="E19372" s="243" t="s">
        <v>1971</v>
      </c>
    </row>
    <row r="19373" spans="2:5">
      <c r="B19373" s="276" t="s">
        <v>2473</v>
      </c>
      <c r="C19373" s="118" t="s">
        <v>28</v>
      </c>
      <c r="D19373" s="119" t="s">
        <v>850</v>
      </c>
      <c r="E19373" s="243" t="s">
        <v>1971</v>
      </c>
    </row>
    <row r="19374" spans="2:5">
      <c r="B19374" s="276" t="s">
        <v>2478</v>
      </c>
      <c r="C19374" s="118" t="s">
        <v>28</v>
      </c>
      <c r="D19374" s="119" t="s">
        <v>1106</v>
      </c>
      <c r="E19374" s="243" t="s">
        <v>2370</v>
      </c>
    </row>
    <row r="19375" spans="2:5">
      <c r="B19375" s="276" t="s">
        <v>2478</v>
      </c>
      <c r="C19375" s="118" t="s">
        <v>322</v>
      </c>
      <c r="D19375" s="119" t="s">
        <v>1796</v>
      </c>
      <c r="E19375" s="243" t="s">
        <v>2370</v>
      </c>
    </row>
    <row r="19376" spans="2:5">
      <c r="B19376" s="276" t="s">
        <v>2478</v>
      </c>
      <c r="C19376" s="118" t="s">
        <v>2</v>
      </c>
      <c r="D19376" s="119" t="s">
        <v>182</v>
      </c>
      <c r="E19376" s="243" t="s">
        <v>2370</v>
      </c>
    </row>
    <row r="19377" spans="2:5">
      <c r="B19377" s="276" t="s">
        <v>2478</v>
      </c>
      <c r="C19377" s="118" t="s">
        <v>2</v>
      </c>
      <c r="D19377" s="119" t="s">
        <v>105</v>
      </c>
      <c r="E19377" s="243" t="s">
        <v>2370</v>
      </c>
    </row>
    <row r="19378" spans="2:5">
      <c r="B19378" s="276" t="s">
        <v>2478</v>
      </c>
      <c r="C19378" s="118" t="s">
        <v>2</v>
      </c>
      <c r="D19378" s="119" t="s">
        <v>105</v>
      </c>
      <c r="E19378" s="243" t="s">
        <v>2370</v>
      </c>
    </row>
    <row r="19379" spans="2:5">
      <c r="B19379" s="276" t="s">
        <v>2478</v>
      </c>
      <c r="C19379" s="118" t="s">
        <v>392</v>
      </c>
      <c r="D19379" s="119" t="s">
        <v>2409</v>
      </c>
      <c r="E19379" s="243" t="s">
        <v>2370</v>
      </c>
    </row>
    <row r="19380" spans="2:5">
      <c r="B19380" s="276" t="s">
        <v>2478</v>
      </c>
      <c r="C19380" s="118" t="s">
        <v>956</v>
      </c>
      <c r="D19380" s="119" t="s">
        <v>2472</v>
      </c>
      <c r="E19380" s="243" t="s">
        <v>2370</v>
      </c>
    </row>
    <row r="19381" spans="2:5">
      <c r="B19381" s="276" t="s">
        <v>2478</v>
      </c>
      <c r="C19381" s="118" t="s">
        <v>956</v>
      </c>
      <c r="D19381" s="119" t="s">
        <v>1815</v>
      </c>
      <c r="E19381" s="243" t="s">
        <v>2370</v>
      </c>
    </row>
    <row r="19382" spans="2:5">
      <c r="B19382" s="276" t="s">
        <v>2478</v>
      </c>
      <c r="C19382" s="118" t="s">
        <v>28</v>
      </c>
      <c r="D19382" s="119" t="s">
        <v>107</v>
      </c>
      <c r="E19382" s="243" t="s">
        <v>2370</v>
      </c>
    </row>
    <row r="19383" spans="2:5">
      <c r="B19383" s="276" t="s">
        <v>2478</v>
      </c>
      <c r="C19383" s="118" t="s">
        <v>28</v>
      </c>
      <c r="D19383" s="119" t="s">
        <v>107</v>
      </c>
      <c r="E19383" s="243" t="s">
        <v>2370</v>
      </c>
    </row>
    <row r="19384" spans="2:5">
      <c r="B19384" s="276" t="s">
        <v>2478</v>
      </c>
      <c r="C19384" s="118" t="s">
        <v>28</v>
      </c>
      <c r="D19384" s="119" t="s">
        <v>173</v>
      </c>
      <c r="E19384" s="243" t="s">
        <v>1971</v>
      </c>
    </row>
    <row r="19385" spans="2:5">
      <c r="B19385" s="276" t="s">
        <v>2478</v>
      </c>
      <c r="C19385" s="118" t="s">
        <v>28</v>
      </c>
      <c r="D19385" s="119" t="s">
        <v>1182</v>
      </c>
      <c r="E19385" s="243" t="s">
        <v>1971</v>
      </c>
    </row>
    <row r="19386" spans="2:5">
      <c r="B19386" s="276" t="s">
        <v>2478</v>
      </c>
      <c r="C19386" s="118" t="s">
        <v>40</v>
      </c>
      <c r="D19386" s="119" t="s">
        <v>43</v>
      </c>
      <c r="E19386" s="243" t="s">
        <v>1971</v>
      </c>
    </row>
    <row r="19387" spans="2:5">
      <c r="B19387" s="276" t="s">
        <v>2478</v>
      </c>
      <c r="C19387" s="118" t="s">
        <v>66</v>
      </c>
      <c r="D19387" s="119" t="s">
        <v>2195</v>
      </c>
      <c r="E19387" s="243" t="s">
        <v>1971</v>
      </c>
    </row>
    <row r="19388" spans="2:5">
      <c r="B19388" s="276" t="s">
        <v>2478</v>
      </c>
      <c r="C19388" s="118" t="s">
        <v>40</v>
      </c>
      <c r="D19388" s="119" t="s">
        <v>180</v>
      </c>
      <c r="E19388" s="243" t="s">
        <v>1971</v>
      </c>
    </row>
    <row r="19389" spans="2:5">
      <c r="B19389" s="276" t="s">
        <v>2478</v>
      </c>
      <c r="C19389" s="118" t="s">
        <v>40</v>
      </c>
      <c r="D19389" s="119" t="s">
        <v>43</v>
      </c>
      <c r="E19389" s="243" t="s">
        <v>1971</v>
      </c>
    </row>
    <row r="19390" spans="2:5">
      <c r="B19390" s="276" t="s">
        <v>2478</v>
      </c>
      <c r="C19390" s="118" t="s">
        <v>28</v>
      </c>
      <c r="D19390" s="119" t="s">
        <v>107</v>
      </c>
      <c r="E19390" s="243" t="s">
        <v>1971</v>
      </c>
    </row>
    <row r="19391" spans="2:5">
      <c r="B19391" s="276" t="s">
        <v>2478</v>
      </c>
      <c r="C19391" s="118" t="s">
        <v>66</v>
      </c>
      <c r="D19391" s="119" t="s">
        <v>1791</v>
      </c>
      <c r="E19391" s="243" t="s">
        <v>1971</v>
      </c>
    </row>
    <row r="19392" spans="2:5">
      <c r="B19392" s="276" t="s">
        <v>2478</v>
      </c>
      <c r="C19392" s="118" t="s">
        <v>40</v>
      </c>
      <c r="D19392" s="119" t="s">
        <v>180</v>
      </c>
      <c r="E19392" s="243" t="s">
        <v>1971</v>
      </c>
    </row>
    <row r="19393" spans="2:5">
      <c r="B19393" s="276" t="s">
        <v>2478</v>
      </c>
      <c r="C19393" s="118" t="s">
        <v>40</v>
      </c>
      <c r="D19393" s="119" t="s">
        <v>180</v>
      </c>
      <c r="E19393" s="243" t="s">
        <v>1971</v>
      </c>
    </row>
    <row r="19394" spans="2:5">
      <c r="B19394" s="276" t="s">
        <v>2478</v>
      </c>
      <c r="C19394" s="118" t="s">
        <v>40</v>
      </c>
      <c r="D19394" s="119" t="s">
        <v>43</v>
      </c>
      <c r="E19394" s="243" t="s">
        <v>1971</v>
      </c>
    </row>
    <row r="19395" spans="2:5">
      <c r="B19395" s="276" t="s">
        <v>2478</v>
      </c>
      <c r="C19395" s="118" t="s">
        <v>2</v>
      </c>
      <c r="D19395" s="119" t="s">
        <v>182</v>
      </c>
      <c r="E19395" s="243" t="s">
        <v>1971</v>
      </c>
    </row>
    <row r="19396" spans="2:5">
      <c r="B19396" s="276" t="s">
        <v>2478</v>
      </c>
      <c r="C19396" s="118" t="s">
        <v>2</v>
      </c>
      <c r="D19396" s="119" t="s">
        <v>2112</v>
      </c>
      <c r="E19396" s="243" t="s">
        <v>1971</v>
      </c>
    </row>
    <row r="19397" spans="2:5">
      <c r="B19397" s="276" t="s">
        <v>2478</v>
      </c>
      <c r="C19397" s="118" t="s">
        <v>322</v>
      </c>
      <c r="D19397" s="119" t="s">
        <v>1796</v>
      </c>
      <c r="E19397" s="243" t="s">
        <v>1953</v>
      </c>
    </row>
    <row r="19398" spans="2:5">
      <c r="B19398" s="276" t="s">
        <v>2478</v>
      </c>
      <c r="C19398" s="118" t="s">
        <v>40</v>
      </c>
      <c r="D19398" s="119" t="s">
        <v>43</v>
      </c>
      <c r="E19398" s="243" t="s">
        <v>1953</v>
      </c>
    </row>
    <row r="19399" spans="2:5">
      <c r="B19399" s="276" t="s">
        <v>2478</v>
      </c>
      <c r="C19399" s="118" t="s">
        <v>40</v>
      </c>
      <c r="D19399" s="119" t="s">
        <v>180</v>
      </c>
      <c r="E19399" s="243" t="s">
        <v>1953</v>
      </c>
    </row>
    <row r="19400" spans="2:5">
      <c r="B19400" s="276" t="s">
        <v>2478</v>
      </c>
      <c r="C19400" s="118" t="s">
        <v>322</v>
      </c>
      <c r="D19400" s="119" t="s">
        <v>1796</v>
      </c>
      <c r="E19400" s="243" t="s">
        <v>1953</v>
      </c>
    </row>
    <row r="19401" spans="2:5">
      <c r="B19401" s="276" t="s">
        <v>2478</v>
      </c>
      <c r="C19401" s="118" t="s">
        <v>28</v>
      </c>
      <c r="D19401" s="119" t="s">
        <v>107</v>
      </c>
      <c r="E19401" s="243" t="s">
        <v>1953</v>
      </c>
    </row>
    <row r="19402" spans="2:5">
      <c r="B19402" s="276" t="s">
        <v>2478</v>
      </c>
      <c r="C19402" s="118" t="s">
        <v>28</v>
      </c>
      <c r="D19402" s="119" t="s">
        <v>114</v>
      </c>
      <c r="E19402" s="243" t="s">
        <v>1953</v>
      </c>
    </row>
    <row r="19403" spans="2:5">
      <c r="B19403" s="276" t="s">
        <v>2478</v>
      </c>
      <c r="C19403" s="118" t="s">
        <v>40</v>
      </c>
      <c r="D19403" s="119" t="s">
        <v>43</v>
      </c>
      <c r="E19403" s="243" t="s">
        <v>1953</v>
      </c>
    </row>
    <row r="19404" spans="2:5">
      <c r="B19404" s="276" t="s">
        <v>2478</v>
      </c>
      <c r="C19404" s="118" t="s">
        <v>40</v>
      </c>
      <c r="D19404" s="119" t="s">
        <v>180</v>
      </c>
      <c r="E19404" s="243" t="s">
        <v>1953</v>
      </c>
    </row>
    <row r="19405" spans="2:5">
      <c r="B19405" s="276" t="s">
        <v>2479</v>
      </c>
      <c r="C19405" s="118" t="s">
        <v>40</v>
      </c>
      <c r="D19405" s="119" t="s">
        <v>43</v>
      </c>
      <c r="E19405" s="243" t="s">
        <v>1953</v>
      </c>
    </row>
    <row r="19406" spans="2:5">
      <c r="B19406" s="276" t="s">
        <v>2479</v>
      </c>
      <c r="C19406" s="118" t="s">
        <v>40</v>
      </c>
      <c r="D19406" s="119" t="s">
        <v>1521</v>
      </c>
      <c r="E19406" s="243" t="s">
        <v>1953</v>
      </c>
    </row>
    <row r="19407" spans="2:5">
      <c r="B19407" s="276" t="s">
        <v>2479</v>
      </c>
      <c r="C19407" s="118" t="s">
        <v>392</v>
      </c>
      <c r="D19407" s="119" t="s">
        <v>2075</v>
      </c>
      <c r="E19407" s="243" t="s">
        <v>1953</v>
      </c>
    </row>
    <row r="19408" spans="2:5">
      <c r="B19408" s="276" t="s">
        <v>2479</v>
      </c>
      <c r="C19408" s="118" t="s">
        <v>40</v>
      </c>
      <c r="D19408" s="119" t="s">
        <v>180</v>
      </c>
      <c r="E19408" s="243" t="s">
        <v>1953</v>
      </c>
    </row>
    <row r="19409" spans="2:5">
      <c r="B19409" s="276" t="s">
        <v>2479</v>
      </c>
      <c r="C19409" s="118" t="s">
        <v>40</v>
      </c>
      <c r="D19409" s="119" t="s">
        <v>180</v>
      </c>
      <c r="E19409" s="243" t="s">
        <v>1953</v>
      </c>
    </row>
    <row r="19410" spans="2:5">
      <c r="B19410" s="276" t="s">
        <v>2479</v>
      </c>
      <c r="C19410" s="118" t="s">
        <v>40</v>
      </c>
      <c r="D19410" s="119" t="s">
        <v>180</v>
      </c>
      <c r="E19410" s="243" t="s">
        <v>1953</v>
      </c>
    </row>
    <row r="19411" spans="2:5">
      <c r="B19411" s="276" t="s">
        <v>2479</v>
      </c>
      <c r="C19411" s="118" t="s">
        <v>28</v>
      </c>
      <c r="D19411" s="119" t="s">
        <v>107</v>
      </c>
      <c r="E19411" s="243" t="s">
        <v>1953</v>
      </c>
    </row>
    <row r="19412" spans="2:5">
      <c r="B19412" s="276" t="s">
        <v>2479</v>
      </c>
      <c r="C19412" s="118" t="s">
        <v>28</v>
      </c>
      <c r="D19412" s="119" t="s">
        <v>114</v>
      </c>
      <c r="E19412" s="243" t="s">
        <v>1953</v>
      </c>
    </row>
    <row r="19413" spans="2:5">
      <c r="B19413" s="276" t="s">
        <v>2479</v>
      </c>
      <c r="C19413" s="118" t="s">
        <v>28</v>
      </c>
      <c r="D19413" s="119" t="s">
        <v>850</v>
      </c>
      <c r="E19413" s="243" t="s">
        <v>1953</v>
      </c>
    </row>
    <row r="19414" spans="2:5">
      <c r="B19414" s="276" t="s">
        <v>2479</v>
      </c>
      <c r="C19414" s="118" t="s">
        <v>28</v>
      </c>
      <c r="D19414" s="119" t="s">
        <v>173</v>
      </c>
      <c r="E19414" s="243" t="s">
        <v>1953</v>
      </c>
    </row>
    <row r="19415" spans="2:5">
      <c r="B19415" s="276" t="s">
        <v>2479</v>
      </c>
      <c r="C19415" s="118" t="s">
        <v>2</v>
      </c>
      <c r="D19415" s="119" t="s">
        <v>182</v>
      </c>
      <c r="E19415" s="243" t="s">
        <v>1953</v>
      </c>
    </row>
    <row r="19416" spans="2:5">
      <c r="B19416" s="276" t="s">
        <v>2479</v>
      </c>
      <c r="C19416" s="118" t="s">
        <v>28</v>
      </c>
      <c r="D19416" s="119" t="s">
        <v>549</v>
      </c>
      <c r="E19416" s="243" t="s">
        <v>2370</v>
      </c>
    </row>
    <row r="19417" spans="2:5">
      <c r="B19417" s="276" t="s">
        <v>2479</v>
      </c>
      <c r="C19417" s="118" t="s">
        <v>40</v>
      </c>
      <c r="D19417" s="119" t="s">
        <v>180</v>
      </c>
      <c r="E19417" s="243" t="s">
        <v>2370</v>
      </c>
    </row>
    <row r="19418" spans="2:5">
      <c r="B19418" s="276" t="s">
        <v>2479</v>
      </c>
      <c r="C19418" s="118" t="s">
        <v>956</v>
      </c>
      <c r="D19418" s="119" t="s">
        <v>1815</v>
      </c>
      <c r="E19418" s="243" t="s">
        <v>2370</v>
      </c>
    </row>
    <row r="19419" spans="2:5">
      <c r="B19419" s="276" t="s">
        <v>2479</v>
      </c>
      <c r="C19419" s="118" t="s">
        <v>322</v>
      </c>
      <c r="D19419" s="119" t="s">
        <v>1796</v>
      </c>
      <c r="E19419" s="243" t="s">
        <v>2370</v>
      </c>
    </row>
    <row r="19420" spans="2:5">
      <c r="B19420" s="276" t="s">
        <v>2479</v>
      </c>
      <c r="C19420" s="118" t="s">
        <v>40</v>
      </c>
      <c r="D19420" s="119" t="s">
        <v>178</v>
      </c>
      <c r="E19420" s="243" t="s">
        <v>2370</v>
      </c>
    </row>
    <row r="19421" spans="2:5">
      <c r="B19421" s="276" t="s">
        <v>2479</v>
      </c>
      <c r="C19421" s="118" t="s">
        <v>28</v>
      </c>
      <c r="D19421" s="119" t="s">
        <v>107</v>
      </c>
      <c r="E19421" s="243" t="s">
        <v>2370</v>
      </c>
    </row>
    <row r="19422" spans="2:5">
      <c r="B19422" s="276" t="s">
        <v>2479</v>
      </c>
      <c r="C19422" s="118" t="s">
        <v>28</v>
      </c>
      <c r="D19422" s="119" t="s">
        <v>107</v>
      </c>
      <c r="E19422" s="243" t="s">
        <v>2370</v>
      </c>
    </row>
    <row r="19423" spans="2:5">
      <c r="B19423" s="276" t="s">
        <v>2479</v>
      </c>
      <c r="C19423" s="118" t="s">
        <v>40</v>
      </c>
      <c r="D19423" s="119" t="s">
        <v>180</v>
      </c>
      <c r="E19423" s="243" t="s">
        <v>2370</v>
      </c>
    </row>
    <row r="19424" spans="2:5">
      <c r="B19424" s="276" t="s">
        <v>2479</v>
      </c>
      <c r="C19424" s="118" t="s">
        <v>40</v>
      </c>
      <c r="D19424" s="119" t="s">
        <v>178</v>
      </c>
      <c r="E19424" s="243" t="s">
        <v>2370</v>
      </c>
    </row>
    <row r="19425" spans="2:5">
      <c r="B19425" s="276" t="s">
        <v>2479</v>
      </c>
      <c r="C19425" s="118" t="s">
        <v>184</v>
      </c>
      <c r="D19425" s="119" t="s">
        <v>2546</v>
      </c>
      <c r="E19425" s="243" t="s">
        <v>1971</v>
      </c>
    </row>
    <row r="19426" spans="2:5">
      <c r="B19426" s="276" t="s">
        <v>2479</v>
      </c>
      <c r="C19426" s="118" t="s">
        <v>40</v>
      </c>
      <c r="D19426" s="119" t="s">
        <v>180</v>
      </c>
      <c r="E19426" s="243" t="s">
        <v>1971</v>
      </c>
    </row>
    <row r="19427" spans="2:5">
      <c r="B19427" s="276" t="s">
        <v>2479</v>
      </c>
      <c r="C19427" s="118" t="s">
        <v>40</v>
      </c>
      <c r="D19427" s="119" t="s">
        <v>43</v>
      </c>
      <c r="E19427" s="243" t="s">
        <v>1971</v>
      </c>
    </row>
    <row r="19428" spans="2:5">
      <c r="B19428" s="276" t="s">
        <v>2479</v>
      </c>
      <c r="C19428" s="118" t="s">
        <v>392</v>
      </c>
      <c r="D19428" s="119" t="s">
        <v>1115</v>
      </c>
      <c r="E19428" s="243" t="s">
        <v>1971</v>
      </c>
    </row>
    <row r="19429" spans="2:5">
      <c r="B19429" s="276" t="s">
        <v>2479</v>
      </c>
      <c r="C19429" s="118" t="s">
        <v>2</v>
      </c>
      <c r="D19429" s="119" t="s">
        <v>105</v>
      </c>
      <c r="E19429" s="243" t="s">
        <v>1971</v>
      </c>
    </row>
    <row r="19430" spans="2:5">
      <c r="B19430" s="276" t="s">
        <v>2479</v>
      </c>
      <c r="C19430" s="118" t="s">
        <v>2</v>
      </c>
      <c r="D19430" s="119" t="s">
        <v>182</v>
      </c>
      <c r="E19430" s="243" t="s">
        <v>1971</v>
      </c>
    </row>
    <row r="19431" spans="2:5">
      <c r="B19431" s="276" t="s">
        <v>2479</v>
      </c>
      <c r="C19431" s="118" t="s">
        <v>40</v>
      </c>
      <c r="D19431" s="119" t="s">
        <v>180</v>
      </c>
      <c r="E19431" s="243" t="s">
        <v>1971</v>
      </c>
    </row>
    <row r="19432" spans="2:5">
      <c r="B19432" s="276" t="s">
        <v>2479</v>
      </c>
      <c r="C19432" s="118" t="s">
        <v>40</v>
      </c>
      <c r="D19432" s="119" t="s">
        <v>2057</v>
      </c>
      <c r="E19432" s="243" t="s">
        <v>1971</v>
      </c>
    </row>
    <row r="19433" spans="2:5">
      <c r="B19433" s="276" t="s">
        <v>2479</v>
      </c>
      <c r="C19433" s="118" t="s">
        <v>392</v>
      </c>
      <c r="D19433" s="119" t="s">
        <v>1115</v>
      </c>
      <c r="E19433" s="243" t="s">
        <v>1971</v>
      </c>
    </row>
    <row r="19434" spans="2:5">
      <c r="B19434" s="276" t="s">
        <v>2479</v>
      </c>
      <c r="C19434" s="118" t="s">
        <v>184</v>
      </c>
      <c r="D19434" s="119" t="s">
        <v>2544</v>
      </c>
      <c r="E19434" s="243" t="s">
        <v>1971</v>
      </c>
    </row>
    <row r="19435" spans="2:5">
      <c r="B19435" s="276" t="s">
        <v>2479</v>
      </c>
      <c r="C19435" s="118" t="s">
        <v>28</v>
      </c>
      <c r="D19435" s="119" t="s">
        <v>173</v>
      </c>
      <c r="E19435" s="243" t="s">
        <v>1971</v>
      </c>
    </row>
    <row r="19436" spans="2:5">
      <c r="B19436" s="276" t="s">
        <v>2479</v>
      </c>
      <c r="C19436" s="118" t="s">
        <v>28</v>
      </c>
      <c r="D19436" s="119" t="s">
        <v>1182</v>
      </c>
      <c r="E19436" s="243" t="s">
        <v>1971</v>
      </c>
    </row>
    <row r="19437" spans="2:5">
      <c r="B19437" s="276" t="s">
        <v>2479</v>
      </c>
      <c r="C19437" s="118" t="s">
        <v>2026</v>
      </c>
      <c r="D19437" s="119" t="s">
        <v>2027</v>
      </c>
      <c r="E19437" s="243" t="s">
        <v>1971</v>
      </c>
    </row>
    <row r="19438" spans="2:5">
      <c r="B19438" s="276" t="s">
        <v>2479</v>
      </c>
      <c r="C19438" s="118" t="s">
        <v>2</v>
      </c>
      <c r="D19438" s="119" t="s">
        <v>2480</v>
      </c>
      <c r="E19438" s="243" t="s">
        <v>1971</v>
      </c>
    </row>
    <row r="19439" spans="2:5">
      <c r="B19439" s="121">
        <v>42146</v>
      </c>
      <c r="C19439" s="118" t="s">
        <v>40</v>
      </c>
      <c r="D19439" s="119" t="s">
        <v>43</v>
      </c>
      <c r="E19439" s="243" t="s">
        <v>1971</v>
      </c>
    </row>
    <row r="19440" spans="2:5">
      <c r="B19440" s="121">
        <v>42146</v>
      </c>
      <c r="C19440" s="118" t="s">
        <v>184</v>
      </c>
      <c r="D19440" s="119" t="s">
        <v>2544</v>
      </c>
      <c r="E19440" s="243" t="s">
        <v>1971</v>
      </c>
    </row>
    <row r="19441" spans="2:5">
      <c r="B19441" s="121">
        <v>42146</v>
      </c>
      <c r="C19441" s="118" t="s">
        <v>40</v>
      </c>
      <c r="D19441" s="119" t="s">
        <v>180</v>
      </c>
      <c r="E19441" s="243" t="s">
        <v>1971</v>
      </c>
    </row>
    <row r="19442" spans="2:5">
      <c r="B19442" s="121">
        <v>42146</v>
      </c>
      <c r="C19442" s="118" t="s">
        <v>2</v>
      </c>
      <c r="D19442" s="119" t="s">
        <v>182</v>
      </c>
      <c r="E19442" s="243" t="s">
        <v>1971</v>
      </c>
    </row>
    <row r="19443" spans="2:5">
      <c r="B19443" s="121">
        <v>42146</v>
      </c>
      <c r="C19443" s="118" t="s">
        <v>28</v>
      </c>
      <c r="D19443" s="119" t="s">
        <v>107</v>
      </c>
      <c r="E19443" s="243" t="s">
        <v>1971</v>
      </c>
    </row>
    <row r="19444" spans="2:5">
      <c r="B19444" s="121">
        <v>42146</v>
      </c>
      <c r="C19444" s="118" t="s">
        <v>2</v>
      </c>
      <c r="D19444" s="119" t="s">
        <v>182</v>
      </c>
      <c r="E19444" s="243" t="s">
        <v>1971</v>
      </c>
    </row>
    <row r="19445" spans="2:5">
      <c r="B19445" s="121">
        <v>42146</v>
      </c>
      <c r="C19445" s="118" t="s">
        <v>3</v>
      </c>
      <c r="D19445" s="119" t="s">
        <v>642</v>
      </c>
      <c r="E19445" s="243" t="s">
        <v>1971</v>
      </c>
    </row>
    <row r="19446" spans="2:5">
      <c r="B19446" s="121">
        <v>42146</v>
      </c>
      <c r="C19446" s="118" t="s">
        <v>40</v>
      </c>
      <c r="D19446" s="119" t="s">
        <v>180</v>
      </c>
      <c r="E19446" s="243" t="s">
        <v>1971</v>
      </c>
    </row>
    <row r="19447" spans="2:5">
      <c r="B19447" s="121">
        <v>42146</v>
      </c>
      <c r="C19447" s="118" t="s">
        <v>40</v>
      </c>
      <c r="D19447" s="119" t="s">
        <v>43</v>
      </c>
      <c r="E19447" s="243" t="s">
        <v>1971</v>
      </c>
    </row>
    <row r="19448" spans="2:5">
      <c r="B19448" s="121">
        <v>42146</v>
      </c>
      <c r="C19448" s="118" t="s">
        <v>66</v>
      </c>
      <c r="D19448" s="119" t="s">
        <v>2329</v>
      </c>
      <c r="E19448" s="243" t="s">
        <v>1971</v>
      </c>
    </row>
    <row r="19449" spans="2:5">
      <c r="B19449" s="121">
        <v>42146</v>
      </c>
      <c r="C19449" s="118" t="s">
        <v>66</v>
      </c>
      <c r="D19449" s="119" t="s">
        <v>1791</v>
      </c>
      <c r="E19449" s="243" t="s">
        <v>1971</v>
      </c>
    </row>
    <row r="19450" spans="2:5">
      <c r="B19450" s="121">
        <v>42146</v>
      </c>
      <c r="C19450" s="118" t="s">
        <v>392</v>
      </c>
      <c r="D19450" s="119" t="s">
        <v>2035</v>
      </c>
      <c r="E19450" s="243" t="s">
        <v>1953</v>
      </c>
    </row>
    <row r="19451" spans="2:5">
      <c r="B19451" s="121">
        <v>42146</v>
      </c>
      <c r="C19451" s="118" t="s">
        <v>2</v>
      </c>
      <c r="D19451" s="119" t="s">
        <v>182</v>
      </c>
      <c r="E19451" s="243" t="s">
        <v>1953</v>
      </c>
    </row>
    <row r="19452" spans="2:5">
      <c r="B19452" s="121">
        <v>42146</v>
      </c>
      <c r="C19452" s="118" t="s">
        <v>2</v>
      </c>
      <c r="D19452" s="119" t="s">
        <v>182</v>
      </c>
      <c r="E19452" s="243" t="s">
        <v>1953</v>
      </c>
    </row>
    <row r="19453" spans="2:5">
      <c r="B19453" s="121">
        <v>42146</v>
      </c>
      <c r="C19453" s="118" t="s">
        <v>2</v>
      </c>
      <c r="D19453" s="119" t="s">
        <v>182</v>
      </c>
      <c r="E19453" s="243" t="s">
        <v>1953</v>
      </c>
    </row>
    <row r="19454" spans="2:5">
      <c r="B19454" s="121">
        <v>42146</v>
      </c>
      <c r="C19454" s="118" t="s">
        <v>2</v>
      </c>
      <c r="D19454" s="119" t="s">
        <v>182</v>
      </c>
      <c r="E19454" s="243" t="s">
        <v>1953</v>
      </c>
    </row>
    <row r="19455" spans="2:5">
      <c r="B19455" s="121">
        <v>42146</v>
      </c>
      <c r="C19455" s="118" t="s">
        <v>28</v>
      </c>
      <c r="D19455" s="119" t="s">
        <v>107</v>
      </c>
      <c r="E19455" s="243" t="s">
        <v>1953</v>
      </c>
    </row>
    <row r="19456" spans="2:5">
      <c r="B19456" s="121">
        <v>42146</v>
      </c>
      <c r="C19456" s="118" t="s">
        <v>28</v>
      </c>
      <c r="D19456" s="119" t="s">
        <v>107</v>
      </c>
      <c r="E19456" s="243" t="s">
        <v>1953</v>
      </c>
    </row>
    <row r="19457" spans="2:5">
      <c r="B19457" s="121">
        <v>42146</v>
      </c>
      <c r="C19457" s="118" t="s">
        <v>40</v>
      </c>
      <c r="D19457" s="119" t="s">
        <v>180</v>
      </c>
      <c r="E19457" s="243" t="s">
        <v>1953</v>
      </c>
    </row>
    <row r="19458" spans="2:5">
      <c r="B19458" s="121">
        <v>42146</v>
      </c>
      <c r="C19458" s="118" t="s">
        <v>392</v>
      </c>
      <c r="D19458" s="119" t="s">
        <v>2035</v>
      </c>
      <c r="E19458" s="243" t="s">
        <v>1953</v>
      </c>
    </row>
    <row r="19459" spans="2:5">
      <c r="B19459" s="276" t="s">
        <v>2481</v>
      </c>
      <c r="C19459" s="118" t="s">
        <v>2</v>
      </c>
      <c r="D19459" s="119" t="s">
        <v>182</v>
      </c>
      <c r="E19459" s="243" t="s">
        <v>2370</v>
      </c>
    </row>
    <row r="19460" spans="2:5">
      <c r="B19460" s="276" t="s">
        <v>2481</v>
      </c>
      <c r="C19460" s="118" t="s">
        <v>2</v>
      </c>
      <c r="D19460" s="119" t="s">
        <v>105</v>
      </c>
      <c r="E19460" s="243" t="s">
        <v>2370</v>
      </c>
    </row>
    <row r="19461" spans="2:5">
      <c r="B19461" s="276" t="s">
        <v>2481</v>
      </c>
      <c r="C19461" s="118" t="s">
        <v>40</v>
      </c>
      <c r="D19461" s="119" t="s">
        <v>180</v>
      </c>
      <c r="E19461" s="243" t="s">
        <v>2370</v>
      </c>
    </row>
    <row r="19462" spans="2:5">
      <c r="B19462" s="276" t="s">
        <v>2481</v>
      </c>
      <c r="C19462" s="118" t="s">
        <v>40</v>
      </c>
      <c r="D19462" s="119" t="s">
        <v>43</v>
      </c>
      <c r="E19462" s="243" t="s">
        <v>2370</v>
      </c>
    </row>
    <row r="19463" spans="2:5">
      <c r="B19463" s="276" t="s">
        <v>2481</v>
      </c>
      <c r="C19463" s="118" t="s">
        <v>40</v>
      </c>
      <c r="D19463" s="119" t="s">
        <v>945</v>
      </c>
      <c r="E19463" s="243" t="s">
        <v>2370</v>
      </c>
    </row>
    <row r="19464" spans="2:5">
      <c r="B19464" s="276" t="s">
        <v>2481</v>
      </c>
      <c r="C19464" s="118" t="s">
        <v>40</v>
      </c>
      <c r="D19464" s="119" t="s">
        <v>1192</v>
      </c>
      <c r="E19464" s="243" t="s">
        <v>2370</v>
      </c>
    </row>
    <row r="19465" spans="2:5">
      <c r="B19465" s="276" t="s">
        <v>2481</v>
      </c>
      <c r="C19465" s="118" t="s">
        <v>392</v>
      </c>
      <c r="D19465" s="119" t="s">
        <v>2409</v>
      </c>
      <c r="E19465" s="243" t="s">
        <v>2370</v>
      </c>
    </row>
    <row r="19466" spans="2:5">
      <c r="B19466" s="276" t="s">
        <v>2481</v>
      </c>
      <c r="C19466" s="118" t="s">
        <v>3</v>
      </c>
      <c r="D19466" s="119" t="s">
        <v>642</v>
      </c>
      <c r="E19466" s="243" t="s">
        <v>2370</v>
      </c>
    </row>
    <row r="19467" spans="2:5">
      <c r="B19467" s="276" t="s">
        <v>2481</v>
      </c>
      <c r="C19467" s="118" t="s">
        <v>1773</v>
      </c>
      <c r="D19467" s="119" t="s">
        <v>2482</v>
      </c>
      <c r="E19467" s="243" t="s">
        <v>2370</v>
      </c>
    </row>
    <row r="19468" spans="2:5">
      <c r="B19468" s="276" t="s">
        <v>2481</v>
      </c>
      <c r="C19468" s="118" t="s">
        <v>1773</v>
      </c>
      <c r="D19468" s="119" t="s">
        <v>2482</v>
      </c>
      <c r="E19468" s="243" t="s">
        <v>2370</v>
      </c>
    </row>
    <row r="19469" spans="2:5">
      <c r="B19469" s="276" t="s">
        <v>2481</v>
      </c>
      <c r="C19469" s="118" t="s">
        <v>184</v>
      </c>
      <c r="D19469" s="119" t="s">
        <v>2546</v>
      </c>
      <c r="E19469" s="243" t="s">
        <v>2370</v>
      </c>
    </row>
    <row r="19470" spans="2:5">
      <c r="B19470" s="276" t="s">
        <v>2481</v>
      </c>
      <c r="C19470" s="118" t="s">
        <v>184</v>
      </c>
      <c r="D19470" s="119" t="s">
        <v>2584</v>
      </c>
      <c r="E19470" s="243" t="s">
        <v>2370</v>
      </c>
    </row>
    <row r="19471" spans="2:5">
      <c r="B19471" s="276" t="s">
        <v>2483</v>
      </c>
      <c r="C19471" s="118" t="s">
        <v>40</v>
      </c>
      <c r="D19471" s="119" t="s">
        <v>43</v>
      </c>
      <c r="E19471" s="243" t="s">
        <v>2199</v>
      </c>
    </row>
    <row r="19472" spans="2:5">
      <c r="B19472" s="276" t="s">
        <v>2483</v>
      </c>
      <c r="C19472" s="118" t="s">
        <v>40</v>
      </c>
      <c r="D19472" s="119" t="s">
        <v>180</v>
      </c>
      <c r="E19472" s="243" t="s">
        <v>2199</v>
      </c>
    </row>
    <row r="19473" spans="2:5">
      <c r="B19473" s="276" t="s">
        <v>2483</v>
      </c>
      <c r="C19473" s="118" t="s">
        <v>28</v>
      </c>
      <c r="D19473" s="119" t="s">
        <v>114</v>
      </c>
      <c r="E19473" s="243" t="s">
        <v>2199</v>
      </c>
    </row>
    <row r="19474" spans="2:5">
      <c r="B19474" s="276" t="s">
        <v>2483</v>
      </c>
      <c r="C19474" s="118" t="s">
        <v>40</v>
      </c>
      <c r="D19474" s="119" t="s">
        <v>180</v>
      </c>
      <c r="E19474" s="243" t="s">
        <v>2199</v>
      </c>
    </row>
    <row r="19475" spans="2:5">
      <c r="B19475" s="276" t="s">
        <v>2483</v>
      </c>
      <c r="C19475" s="118" t="s">
        <v>28</v>
      </c>
      <c r="D19475" s="119" t="s">
        <v>850</v>
      </c>
      <c r="E19475" s="243" t="s">
        <v>2199</v>
      </c>
    </row>
    <row r="19476" spans="2:5">
      <c r="B19476" s="276" t="s">
        <v>2483</v>
      </c>
      <c r="C19476" s="118" t="s">
        <v>28</v>
      </c>
      <c r="D19476" s="119" t="s">
        <v>107</v>
      </c>
      <c r="E19476" s="243" t="s">
        <v>2199</v>
      </c>
    </row>
    <row r="19477" spans="2:5">
      <c r="B19477" s="276" t="s">
        <v>2483</v>
      </c>
      <c r="C19477" s="118" t="s">
        <v>66</v>
      </c>
      <c r="D19477" s="119" t="s">
        <v>2195</v>
      </c>
      <c r="E19477" s="243" t="s">
        <v>2199</v>
      </c>
    </row>
    <row r="19478" spans="2:5">
      <c r="B19478" s="276" t="s">
        <v>2483</v>
      </c>
      <c r="C19478" s="118" t="s">
        <v>66</v>
      </c>
      <c r="D19478" s="119" t="s">
        <v>1791</v>
      </c>
      <c r="E19478" s="243" t="s">
        <v>2199</v>
      </c>
    </row>
    <row r="19479" spans="2:5">
      <c r="B19479" s="276" t="s">
        <v>2483</v>
      </c>
      <c r="C19479" s="118" t="s">
        <v>40</v>
      </c>
      <c r="D19479" s="119" t="s">
        <v>180</v>
      </c>
      <c r="E19479" s="243" t="s">
        <v>2199</v>
      </c>
    </row>
    <row r="19480" spans="2:5">
      <c r="B19480" s="276" t="s">
        <v>2483</v>
      </c>
      <c r="C19480" s="118" t="s">
        <v>28</v>
      </c>
      <c r="D19480" s="119" t="s">
        <v>107</v>
      </c>
      <c r="E19480" s="243" t="s">
        <v>2374</v>
      </c>
    </row>
    <row r="19481" spans="2:5">
      <c r="B19481" s="276" t="s">
        <v>2483</v>
      </c>
      <c r="C19481" s="118" t="s">
        <v>184</v>
      </c>
      <c r="D19481" s="119" t="s">
        <v>2028</v>
      </c>
      <c r="E19481" s="243" t="s">
        <v>2374</v>
      </c>
    </row>
    <row r="19482" spans="2:5">
      <c r="B19482" s="276" t="s">
        <v>2483</v>
      </c>
      <c r="C19482" s="118" t="s">
        <v>184</v>
      </c>
      <c r="D19482" s="119" t="s">
        <v>2546</v>
      </c>
      <c r="E19482" s="243" t="s">
        <v>2374</v>
      </c>
    </row>
    <row r="19483" spans="2:5">
      <c r="B19483" s="276" t="s">
        <v>2483</v>
      </c>
      <c r="C19483" s="118" t="s">
        <v>40</v>
      </c>
      <c r="D19483" s="119" t="s">
        <v>2484</v>
      </c>
      <c r="E19483" s="243" t="s">
        <v>2374</v>
      </c>
    </row>
    <row r="19484" spans="2:5">
      <c r="B19484" s="276" t="s">
        <v>2483</v>
      </c>
      <c r="C19484" s="118" t="s">
        <v>2</v>
      </c>
      <c r="D19484" s="119" t="s">
        <v>182</v>
      </c>
      <c r="E19484" s="243" t="s">
        <v>2374</v>
      </c>
    </row>
    <row r="19485" spans="2:5">
      <c r="B19485" s="276" t="s">
        <v>2483</v>
      </c>
      <c r="C19485" s="118" t="s">
        <v>2</v>
      </c>
      <c r="D19485" s="119" t="s">
        <v>105</v>
      </c>
      <c r="E19485" s="243" t="s">
        <v>2374</v>
      </c>
    </row>
    <row r="19486" spans="2:5">
      <c r="B19486" s="276" t="s">
        <v>2483</v>
      </c>
      <c r="C19486" s="118" t="s">
        <v>2</v>
      </c>
      <c r="D19486" s="119" t="s">
        <v>182</v>
      </c>
      <c r="E19486" s="243" t="s">
        <v>2374</v>
      </c>
    </row>
    <row r="19487" spans="2:5">
      <c r="B19487" s="276" t="s">
        <v>2485</v>
      </c>
      <c r="C19487" s="118" t="s">
        <v>40</v>
      </c>
      <c r="D19487" s="119" t="s">
        <v>180</v>
      </c>
      <c r="E19487" s="243" t="s">
        <v>1953</v>
      </c>
    </row>
    <row r="19488" spans="2:5">
      <c r="B19488" s="276" t="s">
        <v>2485</v>
      </c>
      <c r="C19488" s="118" t="s">
        <v>2</v>
      </c>
      <c r="D19488" s="119" t="s">
        <v>182</v>
      </c>
      <c r="E19488" s="243" t="s">
        <v>1953</v>
      </c>
    </row>
    <row r="19489" spans="2:5">
      <c r="B19489" s="276" t="s">
        <v>2485</v>
      </c>
      <c r="C19489" s="118" t="s">
        <v>40</v>
      </c>
      <c r="D19489" s="119" t="s">
        <v>180</v>
      </c>
      <c r="E19489" s="243" t="s">
        <v>1953</v>
      </c>
    </row>
    <row r="19490" spans="2:5">
      <c r="B19490" s="276" t="s">
        <v>2485</v>
      </c>
      <c r="C19490" s="118" t="s">
        <v>392</v>
      </c>
      <c r="D19490" s="119" t="s">
        <v>2063</v>
      </c>
      <c r="E19490" s="243" t="s">
        <v>1953</v>
      </c>
    </row>
    <row r="19491" spans="2:5">
      <c r="B19491" s="276" t="s">
        <v>2485</v>
      </c>
      <c r="C19491" s="118" t="s">
        <v>322</v>
      </c>
      <c r="D19491" s="119" t="s">
        <v>1796</v>
      </c>
      <c r="E19491" s="243" t="s">
        <v>1953</v>
      </c>
    </row>
    <row r="19492" spans="2:5">
      <c r="B19492" s="276" t="s">
        <v>2485</v>
      </c>
      <c r="C19492" s="118" t="s">
        <v>322</v>
      </c>
      <c r="D19492" s="119" t="s">
        <v>1796</v>
      </c>
      <c r="E19492" s="243" t="s">
        <v>1953</v>
      </c>
    </row>
    <row r="19493" spans="2:5">
      <c r="B19493" s="276" t="s">
        <v>2485</v>
      </c>
      <c r="C19493" s="118" t="s">
        <v>322</v>
      </c>
      <c r="D19493" s="119" t="s">
        <v>1796</v>
      </c>
      <c r="E19493" s="243" t="s">
        <v>1953</v>
      </c>
    </row>
    <row r="19494" spans="2:5">
      <c r="B19494" s="276" t="s">
        <v>2485</v>
      </c>
      <c r="C19494" s="118" t="s">
        <v>184</v>
      </c>
      <c r="D19494" s="119" t="s">
        <v>184</v>
      </c>
      <c r="E19494" s="243" t="s">
        <v>1953</v>
      </c>
    </row>
    <row r="19495" spans="2:5">
      <c r="B19495" s="276" t="s">
        <v>2485</v>
      </c>
      <c r="C19495" s="118" t="s">
        <v>28</v>
      </c>
      <c r="D19495" s="119" t="s">
        <v>173</v>
      </c>
      <c r="E19495" s="243" t="s">
        <v>1953</v>
      </c>
    </row>
    <row r="19496" spans="2:5">
      <c r="B19496" s="276" t="s">
        <v>2485</v>
      </c>
      <c r="C19496" s="118" t="s">
        <v>28</v>
      </c>
      <c r="D19496" s="119" t="s">
        <v>114</v>
      </c>
      <c r="E19496" s="243" t="s">
        <v>1953</v>
      </c>
    </row>
    <row r="19497" spans="2:5">
      <c r="B19497" s="276" t="s">
        <v>2485</v>
      </c>
      <c r="C19497" s="118" t="s">
        <v>28</v>
      </c>
      <c r="D19497" s="119" t="s">
        <v>850</v>
      </c>
      <c r="E19497" s="243" t="s">
        <v>1953</v>
      </c>
    </row>
    <row r="19498" spans="2:5">
      <c r="B19498" s="276" t="s">
        <v>2485</v>
      </c>
      <c r="C19498" s="118" t="s">
        <v>322</v>
      </c>
      <c r="D19498" s="119" t="s">
        <v>1796</v>
      </c>
      <c r="E19498" s="243" t="s">
        <v>1953</v>
      </c>
    </row>
    <row r="19499" spans="2:5">
      <c r="B19499" s="276" t="s">
        <v>2485</v>
      </c>
      <c r="C19499" s="118" t="s">
        <v>40</v>
      </c>
      <c r="D19499" s="119" t="s">
        <v>43</v>
      </c>
      <c r="E19499" s="243" t="s">
        <v>1953</v>
      </c>
    </row>
    <row r="19500" spans="2:5">
      <c r="B19500" s="276" t="s">
        <v>2485</v>
      </c>
      <c r="C19500" s="118" t="s">
        <v>2</v>
      </c>
      <c r="D19500" s="119" t="s">
        <v>182</v>
      </c>
      <c r="E19500" s="243" t="s">
        <v>1953</v>
      </c>
    </row>
    <row r="19501" spans="2:5">
      <c r="B19501" s="276" t="s">
        <v>2485</v>
      </c>
      <c r="C19501" s="118" t="s">
        <v>28</v>
      </c>
      <c r="D19501" s="119" t="s">
        <v>850</v>
      </c>
      <c r="E19501" s="243" t="s">
        <v>2370</v>
      </c>
    </row>
    <row r="19502" spans="2:5">
      <c r="B19502" s="276" t="s">
        <v>2485</v>
      </c>
      <c r="C19502" s="118" t="s">
        <v>40</v>
      </c>
      <c r="D19502" s="119" t="s">
        <v>43</v>
      </c>
      <c r="E19502" s="243" t="s">
        <v>2370</v>
      </c>
    </row>
    <row r="19503" spans="2:5">
      <c r="B19503" s="276" t="s">
        <v>2485</v>
      </c>
      <c r="C19503" s="118" t="s">
        <v>40</v>
      </c>
      <c r="D19503" s="119" t="s">
        <v>180</v>
      </c>
      <c r="E19503" s="243" t="s">
        <v>2370</v>
      </c>
    </row>
    <row r="19504" spans="2:5">
      <c r="B19504" s="276" t="s">
        <v>2485</v>
      </c>
      <c r="C19504" s="118" t="s">
        <v>40</v>
      </c>
      <c r="D19504" s="119" t="s">
        <v>2486</v>
      </c>
      <c r="E19504" s="243" t="s">
        <v>2370</v>
      </c>
    </row>
    <row r="19505" spans="2:5">
      <c r="B19505" s="276" t="s">
        <v>2485</v>
      </c>
      <c r="C19505" s="118" t="s">
        <v>40</v>
      </c>
      <c r="D19505" s="119" t="s">
        <v>2487</v>
      </c>
      <c r="E19505" s="243" t="s">
        <v>2370</v>
      </c>
    </row>
    <row r="19506" spans="2:5">
      <c r="B19506" s="276" t="s">
        <v>2485</v>
      </c>
      <c r="C19506" s="118" t="s">
        <v>40</v>
      </c>
      <c r="D19506" s="119" t="s">
        <v>1121</v>
      </c>
      <c r="E19506" s="243" t="s">
        <v>2370</v>
      </c>
    </row>
    <row r="19507" spans="2:5">
      <c r="B19507" s="276" t="s">
        <v>2485</v>
      </c>
      <c r="C19507" s="118" t="s">
        <v>40</v>
      </c>
      <c r="D19507" s="119" t="s">
        <v>180</v>
      </c>
      <c r="E19507" s="243" t="s">
        <v>2370</v>
      </c>
    </row>
    <row r="19508" spans="2:5">
      <c r="B19508" s="276" t="s">
        <v>2485</v>
      </c>
      <c r="C19508" s="118" t="s">
        <v>956</v>
      </c>
      <c r="D19508" s="119" t="s">
        <v>2488</v>
      </c>
      <c r="E19508" s="243" t="s">
        <v>2370</v>
      </c>
    </row>
    <row r="19509" spans="2:5">
      <c r="B19509" s="276" t="s">
        <v>2485</v>
      </c>
      <c r="C19509" s="118" t="s">
        <v>956</v>
      </c>
      <c r="D19509" s="119" t="s">
        <v>1815</v>
      </c>
      <c r="E19509" s="243" t="s">
        <v>2370</v>
      </c>
    </row>
    <row r="19510" spans="2:5">
      <c r="B19510" s="276" t="s">
        <v>2485</v>
      </c>
      <c r="C19510" s="118" t="s">
        <v>2</v>
      </c>
      <c r="D19510" s="119" t="s">
        <v>182</v>
      </c>
      <c r="E19510" s="243" t="s">
        <v>2370</v>
      </c>
    </row>
    <row r="19511" spans="2:5">
      <c r="B19511" s="276" t="s">
        <v>2485</v>
      </c>
      <c r="C19511" s="118" t="s">
        <v>2</v>
      </c>
      <c r="D19511" s="119" t="s">
        <v>105</v>
      </c>
      <c r="E19511" s="243" t="s">
        <v>2370</v>
      </c>
    </row>
    <row r="19512" spans="2:5">
      <c r="B19512" s="276" t="s">
        <v>2485</v>
      </c>
      <c r="C19512" s="118" t="s">
        <v>40</v>
      </c>
      <c r="D19512" s="119" t="s">
        <v>2489</v>
      </c>
      <c r="E19512" s="243" t="s">
        <v>2370</v>
      </c>
    </row>
    <row r="19513" spans="2:5">
      <c r="B19513" s="276" t="s">
        <v>2485</v>
      </c>
      <c r="C19513" s="118" t="s">
        <v>66</v>
      </c>
      <c r="D19513" s="119" t="s">
        <v>1791</v>
      </c>
      <c r="E19513" s="243" t="s">
        <v>2370</v>
      </c>
    </row>
    <row r="19514" spans="2:5">
      <c r="B19514" s="276" t="s">
        <v>2485</v>
      </c>
      <c r="C19514" s="118" t="s">
        <v>40</v>
      </c>
      <c r="D19514" s="119" t="s">
        <v>43</v>
      </c>
      <c r="E19514" s="243" t="s">
        <v>1971</v>
      </c>
    </row>
    <row r="19515" spans="2:5">
      <c r="B19515" s="276" t="s">
        <v>2485</v>
      </c>
      <c r="C19515" s="118" t="s">
        <v>2</v>
      </c>
      <c r="D19515" s="119" t="s">
        <v>105</v>
      </c>
      <c r="E19515" s="243" t="s">
        <v>1971</v>
      </c>
    </row>
    <row r="19516" spans="2:5">
      <c r="B19516" s="276" t="s">
        <v>2485</v>
      </c>
      <c r="C19516" s="118" t="s">
        <v>2</v>
      </c>
      <c r="D19516" s="119" t="s">
        <v>182</v>
      </c>
      <c r="E19516" s="243" t="s">
        <v>1971</v>
      </c>
    </row>
    <row r="19517" spans="2:5">
      <c r="B19517" s="276" t="s">
        <v>2485</v>
      </c>
      <c r="C19517" s="118" t="s">
        <v>40</v>
      </c>
      <c r="D19517" s="119" t="s">
        <v>43</v>
      </c>
      <c r="E19517" s="243" t="s">
        <v>1971</v>
      </c>
    </row>
    <row r="19518" spans="2:5">
      <c r="B19518" s="276" t="s">
        <v>2485</v>
      </c>
      <c r="C19518" s="118" t="s">
        <v>40</v>
      </c>
      <c r="D19518" s="119" t="s">
        <v>180</v>
      </c>
      <c r="E19518" s="243" t="s">
        <v>1971</v>
      </c>
    </row>
    <row r="19519" spans="2:5">
      <c r="B19519" s="276" t="s">
        <v>2485</v>
      </c>
      <c r="C19519" s="118" t="s">
        <v>66</v>
      </c>
      <c r="D19519" s="119" t="s">
        <v>2329</v>
      </c>
      <c r="E19519" s="243" t="s">
        <v>1971</v>
      </c>
    </row>
    <row r="19520" spans="2:5">
      <c r="B19520" s="276" t="s">
        <v>2485</v>
      </c>
      <c r="C19520" s="118" t="s">
        <v>28</v>
      </c>
      <c r="D19520" s="119" t="s">
        <v>173</v>
      </c>
      <c r="E19520" s="243" t="s">
        <v>1971</v>
      </c>
    </row>
    <row r="19521" spans="2:5">
      <c r="B19521" s="276" t="s">
        <v>2485</v>
      </c>
      <c r="C19521" s="118" t="s">
        <v>2</v>
      </c>
      <c r="D19521" s="119" t="s">
        <v>1270</v>
      </c>
      <c r="E19521" s="243" t="s">
        <v>1971</v>
      </c>
    </row>
    <row r="19522" spans="2:5">
      <c r="B19522" s="276" t="s">
        <v>2485</v>
      </c>
      <c r="C19522" s="118" t="s">
        <v>66</v>
      </c>
      <c r="D19522" s="119" t="s">
        <v>1791</v>
      </c>
      <c r="E19522" s="243" t="s">
        <v>1971</v>
      </c>
    </row>
    <row r="19523" spans="2:5">
      <c r="B19523" s="276" t="s">
        <v>2485</v>
      </c>
      <c r="C19523" s="118" t="s">
        <v>3</v>
      </c>
      <c r="D19523" s="119" t="s">
        <v>642</v>
      </c>
      <c r="E19523" s="243" t="s">
        <v>1971</v>
      </c>
    </row>
    <row r="19524" spans="2:5">
      <c r="B19524" s="276" t="s">
        <v>2485</v>
      </c>
      <c r="C19524" s="118" t="s">
        <v>28</v>
      </c>
      <c r="D19524" s="119" t="s">
        <v>549</v>
      </c>
      <c r="E19524" s="243" t="s">
        <v>1971</v>
      </c>
    </row>
    <row r="19525" spans="2:5">
      <c r="B19525" s="276" t="s">
        <v>2485</v>
      </c>
      <c r="C19525" s="118" t="s">
        <v>66</v>
      </c>
      <c r="D19525" s="119" t="s">
        <v>2329</v>
      </c>
      <c r="E19525" s="243" t="s">
        <v>1971</v>
      </c>
    </row>
    <row r="19526" spans="2:5">
      <c r="B19526" s="276" t="s">
        <v>2485</v>
      </c>
      <c r="C19526" s="118" t="s">
        <v>2</v>
      </c>
      <c r="D19526" s="119" t="s">
        <v>105</v>
      </c>
      <c r="E19526" s="243" t="s">
        <v>1971</v>
      </c>
    </row>
    <row r="19527" spans="2:5">
      <c r="B19527" s="276" t="s">
        <v>2485</v>
      </c>
      <c r="C19527" s="118" t="s">
        <v>2</v>
      </c>
      <c r="D19527" s="119" t="s">
        <v>182</v>
      </c>
      <c r="E19527" s="243" t="s">
        <v>1971</v>
      </c>
    </row>
    <row r="19528" spans="2:5">
      <c r="B19528" s="276" t="s">
        <v>2485</v>
      </c>
      <c r="C19528" s="118" t="s">
        <v>2</v>
      </c>
      <c r="D19528" s="119" t="s">
        <v>1209</v>
      </c>
      <c r="E19528" s="243" t="s">
        <v>1971</v>
      </c>
    </row>
    <row r="19529" spans="2:5">
      <c r="B19529" s="276" t="s">
        <v>2485</v>
      </c>
      <c r="C19529" s="118" t="s">
        <v>184</v>
      </c>
      <c r="D19529" s="119" t="s">
        <v>2545</v>
      </c>
      <c r="E19529" s="243" t="s">
        <v>1971</v>
      </c>
    </row>
    <row r="19530" spans="2:5">
      <c r="B19530" s="276" t="s">
        <v>2485</v>
      </c>
      <c r="C19530" s="118" t="s">
        <v>28</v>
      </c>
      <c r="D19530" s="119" t="s">
        <v>1182</v>
      </c>
      <c r="E19530" s="243" t="s">
        <v>1971</v>
      </c>
    </row>
    <row r="19531" spans="2:5">
      <c r="B19531" s="276" t="s">
        <v>2485</v>
      </c>
      <c r="C19531" s="118" t="s">
        <v>155</v>
      </c>
      <c r="D19531" s="119" t="s">
        <v>156</v>
      </c>
      <c r="E19531" s="243" t="s">
        <v>1971</v>
      </c>
    </row>
    <row r="19532" spans="2:5">
      <c r="B19532" s="276" t="s">
        <v>2485</v>
      </c>
      <c r="C19532" s="118" t="s">
        <v>2</v>
      </c>
      <c r="D19532" s="119" t="s">
        <v>182</v>
      </c>
      <c r="E19532" s="243" t="s">
        <v>1971</v>
      </c>
    </row>
    <row r="19533" spans="2:5">
      <c r="B19533" s="276" t="s">
        <v>2485</v>
      </c>
      <c r="C19533" s="118" t="s">
        <v>3</v>
      </c>
      <c r="D19533" s="119" t="s">
        <v>642</v>
      </c>
      <c r="E19533" s="243" t="s">
        <v>1971</v>
      </c>
    </row>
    <row r="19534" spans="2:5">
      <c r="B19534" s="276" t="s">
        <v>2485</v>
      </c>
      <c r="C19534" s="118" t="s">
        <v>40</v>
      </c>
      <c r="D19534" s="119" t="s">
        <v>180</v>
      </c>
      <c r="E19534" s="243" t="s">
        <v>1971</v>
      </c>
    </row>
    <row r="19535" spans="2:5">
      <c r="B19535" s="276" t="s">
        <v>2485</v>
      </c>
      <c r="C19535" s="118" t="s">
        <v>40</v>
      </c>
      <c r="D19535" s="119" t="s">
        <v>2057</v>
      </c>
      <c r="E19535" s="243" t="s">
        <v>1971</v>
      </c>
    </row>
    <row r="19536" spans="2:5">
      <c r="B19536" s="276" t="s">
        <v>2485</v>
      </c>
      <c r="C19536" s="118" t="s">
        <v>28</v>
      </c>
      <c r="D19536" s="119" t="s">
        <v>107</v>
      </c>
      <c r="E19536" s="243" t="s">
        <v>1971</v>
      </c>
    </row>
    <row r="19537" spans="2:5">
      <c r="B19537" s="276" t="s">
        <v>2485</v>
      </c>
      <c r="C19537" s="118" t="s">
        <v>40</v>
      </c>
      <c r="D19537" s="119" t="s">
        <v>180</v>
      </c>
      <c r="E19537" s="243" t="s">
        <v>1971</v>
      </c>
    </row>
    <row r="19538" spans="2:5">
      <c r="B19538" s="276" t="s">
        <v>2485</v>
      </c>
      <c r="C19538" s="118" t="s">
        <v>155</v>
      </c>
      <c r="D19538" s="119" t="s">
        <v>156</v>
      </c>
      <c r="E19538" s="243" t="s">
        <v>1971</v>
      </c>
    </row>
    <row r="19539" spans="2:5">
      <c r="B19539" s="276" t="s">
        <v>2490</v>
      </c>
      <c r="C19539" s="118" t="s">
        <v>40</v>
      </c>
      <c r="D19539" s="119" t="s">
        <v>43</v>
      </c>
      <c r="E19539" s="263" t="s">
        <v>1953</v>
      </c>
    </row>
    <row r="19540" spans="2:5">
      <c r="B19540" s="276" t="s">
        <v>2490</v>
      </c>
      <c r="C19540" s="118" t="s">
        <v>40</v>
      </c>
      <c r="D19540" s="119" t="s">
        <v>43</v>
      </c>
      <c r="E19540" s="263" t="s">
        <v>1953</v>
      </c>
    </row>
    <row r="19541" spans="2:5">
      <c r="B19541" s="276" t="s">
        <v>2490</v>
      </c>
      <c r="C19541" s="118" t="s">
        <v>28</v>
      </c>
      <c r="D19541" s="119" t="s">
        <v>549</v>
      </c>
      <c r="E19541" s="263" t="s">
        <v>1953</v>
      </c>
    </row>
    <row r="19542" spans="2:5">
      <c r="B19542" s="276" t="s">
        <v>2490</v>
      </c>
      <c r="C19542" s="118" t="s">
        <v>28</v>
      </c>
      <c r="D19542" s="119" t="s">
        <v>549</v>
      </c>
      <c r="E19542" s="263" t="s">
        <v>1953</v>
      </c>
    </row>
    <row r="19543" spans="2:5">
      <c r="B19543" s="276" t="s">
        <v>2490</v>
      </c>
      <c r="C19543" s="118" t="s">
        <v>28</v>
      </c>
      <c r="D19543" s="119" t="s">
        <v>107</v>
      </c>
      <c r="E19543" s="263" t="s">
        <v>1953</v>
      </c>
    </row>
    <row r="19544" spans="2:5">
      <c r="B19544" s="276" t="s">
        <v>2490</v>
      </c>
      <c r="C19544" s="118" t="s">
        <v>40</v>
      </c>
      <c r="D19544" s="119" t="s">
        <v>180</v>
      </c>
      <c r="E19544" s="263" t="s">
        <v>1953</v>
      </c>
    </row>
    <row r="19545" spans="2:5">
      <c r="B19545" s="276" t="s">
        <v>2490</v>
      </c>
      <c r="C19545" s="118" t="s">
        <v>40</v>
      </c>
      <c r="D19545" s="119" t="s">
        <v>180</v>
      </c>
      <c r="E19545" s="263" t="s">
        <v>1953</v>
      </c>
    </row>
    <row r="19546" spans="2:5">
      <c r="B19546" s="276" t="s">
        <v>2490</v>
      </c>
      <c r="C19546" s="118" t="s">
        <v>40</v>
      </c>
      <c r="D19546" s="119" t="s">
        <v>945</v>
      </c>
      <c r="E19546" s="263" t="s">
        <v>1953</v>
      </c>
    </row>
    <row r="19547" spans="2:5">
      <c r="B19547" s="276" t="s">
        <v>2490</v>
      </c>
      <c r="C19547" s="118" t="s">
        <v>184</v>
      </c>
      <c r="D19547" s="119" t="s">
        <v>184</v>
      </c>
      <c r="E19547" s="263" t="s">
        <v>1953</v>
      </c>
    </row>
    <row r="19548" spans="2:5">
      <c r="B19548" s="276" t="s">
        <v>2490</v>
      </c>
      <c r="C19548" s="118" t="s">
        <v>184</v>
      </c>
      <c r="D19548" s="119" t="s">
        <v>184</v>
      </c>
      <c r="E19548" s="263" t="s">
        <v>1953</v>
      </c>
    </row>
    <row r="19549" spans="2:5">
      <c r="B19549" s="276" t="s">
        <v>2490</v>
      </c>
      <c r="C19549" s="118" t="s">
        <v>184</v>
      </c>
      <c r="D19549" s="119" t="s">
        <v>184</v>
      </c>
      <c r="E19549" s="243" t="s">
        <v>2370</v>
      </c>
    </row>
    <row r="19550" spans="2:5">
      <c r="B19550" s="276" t="s">
        <v>2490</v>
      </c>
      <c r="C19550" s="118" t="s">
        <v>184</v>
      </c>
      <c r="D19550" s="119" t="s">
        <v>2546</v>
      </c>
      <c r="E19550" s="243" t="s">
        <v>2370</v>
      </c>
    </row>
    <row r="19551" spans="2:5">
      <c r="B19551" s="276" t="s">
        <v>2490</v>
      </c>
      <c r="C19551" s="118" t="s">
        <v>2</v>
      </c>
      <c r="D19551" s="119" t="s">
        <v>105</v>
      </c>
      <c r="E19551" s="243" t="s">
        <v>2370</v>
      </c>
    </row>
    <row r="19552" spans="2:5">
      <c r="B19552" s="276" t="s">
        <v>2490</v>
      </c>
      <c r="C19552" s="118" t="s">
        <v>2</v>
      </c>
      <c r="D19552" s="119" t="s">
        <v>182</v>
      </c>
      <c r="E19552" s="243" t="s">
        <v>2370</v>
      </c>
    </row>
    <row r="19553" spans="2:5">
      <c r="B19553" s="276" t="s">
        <v>2490</v>
      </c>
      <c r="C19553" s="118" t="s">
        <v>2</v>
      </c>
      <c r="D19553" s="119" t="s">
        <v>105</v>
      </c>
      <c r="E19553" s="243" t="s">
        <v>2370</v>
      </c>
    </row>
    <row r="19554" spans="2:5">
      <c r="B19554" s="276" t="s">
        <v>2490</v>
      </c>
      <c r="C19554" s="118" t="s">
        <v>66</v>
      </c>
      <c r="D19554" s="119" t="s">
        <v>1791</v>
      </c>
      <c r="E19554" s="243" t="s">
        <v>2370</v>
      </c>
    </row>
    <row r="19555" spans="2:5">
      <c r="B19555" s="276" t="s">
        <v>2490</v>
      </c>
      <c r="C19555" s="118" t="s">
        <v>1306</v>
      </c>
      <c r="D19555" s="119" t="s">
        <v>2464</v>
      </c>
      <c r="E19555" s="243" t="s">
        <v>2370</v>
      </c>
    </row>
    <row r="19556" spans="2:5">
      <c r="B19556" s="276" t="s">
        <v>2490</v>
      </c>
      <c r="C19556" s="118" t="s">
        <v>184</v>
      </c>
      <c r="D19556" s="119" t="s">
        <v>2545</v>
      </c>
      <c r="E19556" s="243" t="s">
        <v>2370</v>
      </c>
    </row>
    <row r="19557" spans="2:5">
      <c r="B19557" s="276" t="s">
        <v>2490</v>
      </c>
      <c r="C19557" s="118" t="s">
        <v>40</v>
      </c>
      <c r="D19557" s="119" t="s">
        <v>180</v>
      </c>
      <c r="E19557" s="243" t="s">
        <v>2370</v>
      </c>
    </row>
    <row r="19558" spans="2:5">
      <c r="B19558" s="276" t="s">
        <v>2490</v>
      </c>
      <c r="C19558" s="118" t="s">
        <v>40</v>
      </c>
      <c r="D19558" s="119" t="s">
        <v>945</v>
      </c>
      <c r="E19558" s="243" t="s">
        <v>2370</v>
      </c>
    </row>
    <row r="19559" spans="2:5">
      <c r="B19559" s="276" t="s">
        <v>2490</v>
      </c>
      <c r="C19559" s="118" t="s">
        <v>40</v>
      </c>
      <c r="D19559" s="119" t="s">
        <v>1121</v>
      </c>
      <c r="E19559" s="243" t="s">
        <v>2370</v>
      </c>
    </row>
    <row r="19560" spans="2:5">
      <c r="B19560" s="276" t="s">
        <v>2490</v>
      </c>
      <c r="C19560" s="118" t="s">
        <v>40</v>
      </c>
      <c r="D19560" s="119" t="s">
        <v>2476</v>
      </c>
      <c r="E19560" s="243" t="s">
        <v>2370</v>
      </c>
    </row>
    <row r="19561" spans="2:5">
      <c r="B19561" s="276" t="s">
        <v>2490</v>
      </c>
      <c r="C19561" s="118" t="s">
        <v>66</v>
      </c>
      <c r="D19561" s="119" t="s">
        <v>2195</v>
      </c>
      <c r="E19561" s="243" t="s">
        <v>2370</v>
      </c>
    </row>
    <row r="19562" spans="2:5">
      <c r="B19562" s="276" t="s">
        <v>2490</v>
      </c>
      <c r="C19562" s="118" t="s">
        <v>28</v>
      </c>
      <c r="D19562" s="119" t="s">
        <v>107</v>
      </c>
      <c r="E19562" s="243" t="s">
        <v>2370</v>
      </c>
    </row>
    <row r="19563" spans="2:5">
      <c r="B19563" s="276" t="s">
        <v>2490</v>
      </c>
      <c r="C19563" s="118" t="s">
        <v>28</v>
      </c>
      <c r="D19563" s="119" t="s">
        <v>850</v>
      </c>
      <c r="E19563" s="243" t="s">
        <v>2370</v>
      </c>
    </row>
    <row r="19564" spans="2:5">
      <c r="B19564" s="276" t="s">
        <v>2490</v>
      </c>
      <c r="C19564" s="118" t="s">
        <v>155</v>
      </c>
      <c r="D19564" s="119" t="s">
        <v>156</v>
      </c>
      <c r="E19564" s="243" t="s">
        <v>2370</v>
      </c>
    </row>
    <row r="19565" spans="2:5">
      <c r="B19565" s="276" t="s">
        <v>2490</v>
      </c>
      <c r="C19565" s="118" t="s">
        <v>40</v>
      </c>
      <c r="D19565" s="119" t="s">
        <v>43</v>
      </c>
      <c r="E19565" s="243" t="s">
        <v>1971</v>
      </c>
    </row>
    <row r="19566" spans="2:5">
      <c r="B19566" s="276" t="s">
        <v>2490</v>
      </c>
      <c r="C19566" s="118" t="s">
        <v>28</v>
      </c>
      <c r="D19566" s="119" t="s">
        <v>1182</v>
      </c>
      <c r="E19566" s="243" t="s">
        <v>1971</v>
      </c>
    </row>
    <row r="19567" spans="2:5">
      <c r="B19567" s="276" t="s">
        <v>2490</v>
      </c>
      <c r="C19567" s="118" t="s">
        <v>155</v>
      </c>
      <c r="D19567" s="119" t="s">
        <v>2302</v>
      </c>
      <c r="E19567" s="243" t="s">
        <v>1971</v>
      </c>
    </row>
    <row r="19568" spans="2:5">
      <c r="B19568" s="276" t="s">
        <v>2490</v>
      </c>
      <c r="C19568" s="118" t="s">
        <v>40</v>
      </c>
      <c r="D19568" s="119" t="s">
        <v>2101</v>
      </c>
      <c r="E19568" s="243" t="s">
        <v>1971</v>
      </c>
    </row>
    <row r="19569" spans="2:5">
      <c r="B19569" s="276" t="s">
        <v>2490</v>
      </c>
      <c r="C19569" s="118" t="s">
        <v>40</v>
      </c>
      <c r="D19569" s="119" t="s">
        <v>180</v>
      </c>
      <c r="E19569" s="243" t="s">
        <v>1971</v>
      </c>
    </row>
    <row r="19570" spans="2:5">
      <c r="B19570" s="276" t="s">
        <v>2490</v>
      </c>
      <c r="C19570" s="118" t="s">
        <v>2</v>
      </c>
      <c r="D19570" s="119" t="s">
        <v>182</v>
      </c>
      <c r="E19570" s="243" t="s">
        <v>1971</v>
      </c>
    </row>
    <row r="19571" spans="2:5">
      <c r="B19571" s="276" t="s">
        <v>2490</v>
      </c>
      <c r="C19571" s="118" t="s">
        <v>2</v>
      </c>
      <c r="D19571" s="119" t="s">
        <v>105</v>
      </c>
      <c r="E19571" s="243" t="s">
        <v>1971</v>
      </c>
    </row>
    <row r="19572" spans="2:5">
      <c r="B19572" s="276" t="s">
        <v>2490</v>
      </c>
      <c r="C19572" s="118" t="s">
        <v>40</v>
      </c>
      <c r="D19572" s="119" t="s">
        <v>180</v>
      </c>
      <c r="E19572" s="243" t="s">
        <v>1971</v>
      </c>
    </row>
    <row r="19573" spans="2:5">
      <c r="B19573" s="276" t="s">
        <v>2490</v>
      </c>
      <c r="C19573" s="118" t="s">
        <v>28</v>
      </c>
      <c r="D19573" s="119" t="s">
        <v>850</v>
      </c>
      <c r="E19573" s="243" t="s">
        <v>1971</v>
      </c>
    </row>
    <row r="19574" spans="2:5">
      <c r="B19574" s="276" t="s">
        <v>2490</v>
      </c>
      <c r="C19574" s="118" t="s">
        <v>40</v>
      </c>
      <c r="D19574" s="119" t="s">
        <v>180</v>
      </c>
      <c r="E19574" s="243" t="s">
        <v>1971</v>
      </c>
    </row>
    <row r="19575" spans="2:5">
      <c r="B19575" s="276" t="s">
        <v>2490</v>
      </c>
      <c r="C19575" s="118" t="s">
        <v>66</v>
      </c>
      <c r="D19575" s="119" t="s">
        <v>2329</v>
      </c>
      <c r="E19575" s="243" t="s">
        <v>1971</v>
      </c>
    </row>
    <row r="19576" spans="2:5">
      <c r="B19576" s="276" t="s">
        <v>2490</v>
      </c>
      <c r="C19576" s="118" t="s">
        <v>956</v>
      </c>
      <c r="D19576" s="119" t="s">
        <v>1390</v>
      </c>
      <c r="E19576" s="243" t="s">
        <v>1971</v>
      </c>
    </row>
    <row r="19577" spans="2:5">
      <c r="B19577" s="276" t="s">
        <v>2490</v>
      </c>
      <c r="C19577" s="118" t="s">
        <v>3</v>
      </c>
      <c r="D19577" s="119" t="s">
        <v>642</v>
      </c>
      <c r="E19577" s="243" t="s">
        <v>1971</v>
      </c>
    </row>
    <row r="19578" spans="2:5">
      <c r="B19578" s="276" t="s">
        <v>2490</v>
      </c>
      <c r="C19578" s="118" t="s">
        <v>2</v>
      </c>
      <c r="D19578" s="119" t="s">
        <v>182</v>
      </c>
      <c r="E19578" s="243" t="s">
        <v>1971</v>
      </c>
    </row>
    <row r="19579" spans="2:5">
      <c r="B19579" s="276" t="s">
        <v>2490</v>
      </c>
      <c r="C19579" s="118" t="s">
        <v>40</v>
      </c>
      <c r="D19579" s="119" t="s">
        <v>180</v>
      </c>
      <c r="E19579" s="243" t="s">
        <v>1971</v>
      </c>
    </row>
    <row r="19580" spans="2:5">
      <c r="B19580" s="276" t="s">
        <v>2490</v>
      </c>
      <c r="C19580" s="118" t="s">
        <v>2</v>
      </c>
      <c r="D19580" s="119" t="s">
        <v>2112</v>
      </c>
      <c r="E19580" s="243" t="s">
        <v>1971</v>
      </c>
    </row>
    <row r="19581" spans="2:5">
      <c r="B19581" s="276" t="s">
        <v>2490</v>
      </c>
      <c r="C19581" s="118" t="s">
        <v>40</v>
      </c>
      <c r="D19581" s="119" t="s">
        <v>43</v>
      </c>
      <c r="E19581" s="243" t="s">
        <v>1971</v>
      </c>
    </row>
    <row r="19582" spans="2:5">
      <c r="B19582" s="276" t="s">
        <v>2490</v>
      </c>
      <c r="C19582" s="118" t="s">
        <v>66</v>
      </c>
      <c r="D19582" s="119" t="s">
        <v>1791</v>
      </c>
      <c r="E19582" s="243" t="s">
        <v>1971</v>
      </c>
    </row>
    <row r="19583" spans="2:5">
      <c r="B19583" s="276" t="s">
        <v>2490</v>
      </c>
      <c r="C19583" s="118" t="s">
        <v>28</v>
      </c>
      <c r="D19583" s="119" t="s">
        <v>173</v>
      </c>
      <c r="E19583" s="243" t="s">
        <v>1971</v>
      </c>
    </row>
    <row r="19584" spans="2:5">
      <c r="B19584" s="276" t="s">
        <v>2490</v>
      </c>
      <c r="C19584" s="118" t="s">
        <v>40</v>
      </c>
      <c r="D19584" s="119" t="s">
        <v>180</v>
      </c>
      <c r="E19584" s="243" t="s">
        <v>1971</v>
      </c>
    </row>
    <row r="19585" spans="2:5">
      <c r="B19585" s="276" t="s">
        <v>2490</v>
      </c>
      <c r="C19585" s="118" t="s">
        <v>184</v>
      </c>
      <c r="D19585" s="119" t="s">
        <v>2546</v>
      </c>
      <c r="E19585" s="243" t="s">
        <v>1971</v>
      </c>
    </row>
    <row r="19586" spans="2:5">
      <c r="B19586" s="276" t="s">
        <v>2491</v>
      </c>
      <c r="C19586" s="118" t="s">
        <v>155</v>
      </c>
      <c r="D19586" s="119" t="s">
        <v>156</v>
      </c>
      <c r="E19586" s="252" t="s">
        <v>2370</v>
      </c>
    </row>
    <row r="19587" spans="2:5">
      <c r="B19587" s="276" t="s">
        <v>2491</v>
      </c>
      <c r="C19587" s="118" t="s">
        <v>2</v>
      </c>
      <c r="D19587" s="119" t="s">
        <v>182</v>
      </c>
      <c r="E19587" s="252" t="s">
        <v>2370</v>
      </c>
    </row>
    <row r="19588" spans="2:5">
      <c r="B19588" s="276" t="s">
        <v>2491</v>
      </c>
      <c r="C19588" s="118" t="s">
        <v>28</v>
      </c>
      <c r="D19588" s="119" t="s">
        <v>850</v>
      </c>
      <c r="E19588" s="252" t="s">
        <v>2370</v>
      </c>
    </row>
    <row r="19589" spans="2:5">
      <c r="B19589" s="276" t="s">
        <v>2491</v>
      </c>
      <c r="C19589" s="118" t="s">
        <v>28</v>
      </c>
      <c r="D19589" s="119" t="s">
        <v>107</v>
      </c>
      <c r="E19589" s="252" t="s">
        <v>2370</v>
      </c>
    </row>
    <row r="19590" spans="2:5">
      <c r="B19590" s="276" t="s">
        <v>2491</v>
      </c>
      <c r="C19590" s="118" t="s">
        <v>2</v>
      </c>
      <c r="D19590" s="119" t="s">
        <v>105</v>
      </c>
      <c r="E19590" s="252" t="s">
        <v>2370</v>
      </c>
    </row>
    <row r="19591" spans="2:5">
      <c r="B19591" s="276" t="s">
        <v>2491</v>
      </c>
      <c r="C19591" s="118" t="s">
        <v>956</v>
      </c>
      <c r="D19591" s="119" t="s">
        <v>2464</v>
      </c>
      <c r="E19591" s="252" t="s">
        <v>2370</v>
      </c>
    </row>
    <row r="19592" spans="2:5">
      <c r="B19592" s="276" t="s">
        <v>2491</v>
      </c>
      <c r="C19592" s="118" t="s">
        <v>40</v>
      </c>
      <c r="D19592" s="119" t="s">
        <v>180</v>
      </c>
      <c r="E19592" s="252" t="s">
        <v>2370</v>
      </c>
    </row>
    <row r="19593" spans="2:5">
      <c r="B19593" s="276" t="s">
        <v>2491</v>
      </c>
      <c r="C19593" s="118" t="s">
        <v>40</v>
      </c>
      <c r="D19593" s="119" t="s">
        <v>178</v>
      </c>
      <c r="E19593" s="252" t="s">
        <v>2370</v>
      </c>
    </row>
    <row r="19594" spans="2:5">
      <c r="B19594" s="276" t="s">
        <v>2491</v>
      </c>
      <c r="C19594" s="118" t="s">
        <v>40</v>
      </c>
      <c r="D19594" s="119" t="s">
        <v>2492</v>
      </c>
      <c r="E19594" s="252" t="s">
        <v>2370</v>
      </c>
    </row>
    <row r="19595" spans="2:5">
      <c r="B19595" s="276" t="s">
        <v>2491</v>
      </c>
      <c r="C19595" s="118" t="s">
        <v>322</v>
      </c>
      <c r="D19595" s="119" t="s">
        <v>1796</v>
      </c>
      <c r="E19595" s="252" t="s">
        <v>2370</v>
      </c>
    </row>
    <row r="19596" spans="2:5">
      <c r="B19596" s="276" t="s">
        <v>2491</v>
      </c>
      <c r="C19596" s="118" t="s">
        <v>184</v>
      </c>
      <c r="D19596" s="119" t="s">
        <v>184</v>
      </c>
      <c r="E19596" s="252" t="s">
        <v>2370</v>
      </c>
    </row>
    <row r="19597" spans="2:5">
      <c r="B19597" s="276" t="s">
        <v>2491</v>
      </c>
      <c r="C19597" s="118" t="s">
        <v>184</v>
      </c>
      <c r="D19597" s="119" t="s">
        <v>2546</v>
      </c>
      <c r="E19597" s="252" t="s">
        <v>2370</v>
      </c>
    </row>
    <row r="19598" spans="2:5">
      <c r="B19598" s="276" t="s">
        <v>2491</v>
      </c>
      <c r="C19598" s="118" t="s">
        <v>184</v>
      </c>
      <c r="D19598" s="119" t="s">
        <v>2545</v>
      </c>
      <c r="E19598" s="252" t="s">
        <v>2370</v>
      </c>
    </row>
    <row r="19599" spans="2:5">
      <c r="B19599" s="276" t="s">
        <v>2491</v>
      </c>
      <c r="C19599" s="118" t="s">
        <v>40</v>
      </c>
      <c r="D19599" s="119" t="s">
        <v>180</v>
      </c>
      <c r="E19599" s="243" t="s">
        <v>1953</v>
      </c>
    </row>
    <row r="19600" spans="2:5">
      <c r="B19600" s="276" t="s">
        <v>2491</v>
      </c>
      <c r="C19600" s="118" t="s">
        <v>40</v>
      </c>
      <c r="D19600" s="119" t="s">
        <v>43</v>
      </c>
      <c r="E19600" s="243" t="s">
        <v>1953</v>
      </c>
    </row>
    <row r="19601" spans="2:5">
      <c r="B19601" s="276" t="s">
        <v>2491</v>
      </c>
      <c r="C19601" s="118" t="s">
        <v>40</v>
      </c>
      <c r="D19601" s="119" t="s">
        <v>180</v>
      </c>
      <c r="E19601" s="243" t="s">
        <v>1953</v>
      </c>
    </row>
    <row r="19602" spans="2:5">
      <c r="B19602" s="276" t="s">
        <v>2491</v>
      </c>
      <c r="C19602" s="118" t="s">
        <v>28</v>
      </c>
      <c r="D19602" s="119" t="s">
        <v>173</v>
      </c>
      <c r="E19602" s="243" t="s">
        <v>1953</v>
      </c>
    </row>
    <row r="19603" spans="2:5">
      <c r="B19603" s="276" t="s">
        <v>2491</v>
      </c>
      <c r="C19603" s="118" t="s">
        <v>28</v>
      </c>
      <c r="D19603" s="119" t="s">
        <v>850</v>
      </c>
      <c r="E19603" s="243" t="s">
        <v>1953</v>
      </c>
    </row>
    <row r="19604" spans="2:5">
      <c r="B19604" s="276" t="s">
        <v>2491</v>
      </c>
      <c r="C19604" s="118" t="s">
        <v>1343</v>
      </c>
      <c r="D19604" s="119" t="s">
        <v>1418</v>
      </c>
      <c r="E19604" s="243" t="s">
        <v>1953</v>
      </c>
    </row>
    <row r="19605" spans="2:5">
      <c r="B19605" s="276" t="s">
        <v>2491</v>
      </c>
      <c r="C19605" s="118" t="s">
        <v>1343</v>
      </c>
      <c r="D19605" s="119" t="s">
        <v>1418</v>
      </c>
      <c r="E19605" s="243" t="s">
        <v>1953</v>
      </c>
    </row>
    <row r="19606" spans="2:5">
      <c r="B19606" s="276" t="s">
        <v>2491</v>
      </c>
      <c r="C19606" s="118" t="s">
        <v>1343</v>
      </c>
      <c r="D19606" s="119" t="s">
        <v>1418</v>
      </c>
      <c r="E19606" s="243" t="s">
        <v>1953</v>
      </c>
    </row>
    <row r="19607" spans="2:5">
      <c r="B19607" s="276" t="s">
        <v>2491</v>
      </c>
      <c r="C19607" s="118" t="s">
        <v>184</v>
      </c>
      <c r="D19607" s="119" t="s">
        <v>184</v>
      </c>
      <c r="E19607" s="243" t="s">
        <v>1953</v>
      </c>
    </row>
    <row r="19608" spans="2:5">
      <c r="B19608" s="276" t="s">
        <v>2491</v>
      </c>
      <c r="C19608" s="118" t="s">
        <v>28</v>
      </c>
      <c r="D19608" s="119" t="s">
        <v>107</v>
      </c>
      <c r="E19608" s="243" t="s">
        <v>1953</v>
      </c>
    </row>
    <row r="19609" spans="2:5">
      <c r="B19609" s="276" t="s">
        <v>2491</v>
      </c>
      <c r="C19609" s="118" t="s">
        <v>40</v>
      </c>
      <c r="D19609" s="119" t="s">
        <v>43</v>
      </c>
      <c r="E19609" s="243" t="s">
        <v>1953</v>
      </c>
    </row>
    <row r="19610" spans="2:5">
      <c r="B19610" s="276" t="s">
        <v>2491</v>
      </c>
      <c r="C19610" s="118" t="s">
        <v>392</v>
      </c>
      <c r="D19610" s="119" t="s">
        <v>2063</v>
      </c>
      <c r="E19610" s="243" t="s">
        <v>1953</v>
      </c>
    </row>
    <row r="19611" spans="2:5">
      <c r="B19611" s="276" t="s">
        <v>2491</v>
      </c>
      <c r="C19611" s="118" t="s">
        <v>392</v>
      </c>
      <c r="D19611" s="119" t="s">
        <v>2063</v>
      </c>
      <c r="E19611" s="243" t="s">
        <v>1953</v>
      </c>
    </row>
    <row r="19612" spans="2:5">
      <c r="B19612" s="276" t="s">
        <v>2491</v>
      </c>
      <c r="C19612" s="118" t="s">
        <v>40</v>
      </c>
      <c r="D19612" s="119" t="s">
        <v>180</v>
      </c>
      <c r="E19612" s="243" t="s">
        <v>1971</v>
      </c>
    </row>
    <row r="19613" spans="2:5">
      <c r="B19613" s="276" t="s">
        <v>2491</v>
      </c>
      <c r="C19613" s="118" t="s">
        <v>40</v>
      </c>
      <c r="D19613" s="119" t="s">
        <v>43</v>
      </c>
      <c r="E19613" s="243" t="s">
        <v>1971</v>
      </c>
    </row>
    <row r="19614" spans="2:5">
      <c r="B19614" s="276" t="s">
        <v>2491</v>
      </c>
      <c r="C19614" s="118" t="s">
        <v>3</v>
      </c>
      <c r="D19614" s="119" t="s">
        <v>642</v>
      </c>
      <c r="E19614" s="243" t="s">
        <v>1971</v>
      </c>
    </row>
    <row r="19615" spans="2:5">
      <c r="B19615" s="276" t="s">
        <v>2491</v>
      </c>
      <c r="C19615" s="118" t="s">
        <v>40</v>
      </c>
      <c r="D19615" s="119" t="s">
        <v>43</v>
      </c>
      <c r="E19615" s="243" t="s">
        <v>1971</v>
      </c>
    </row>
    <row r="19616" spans="2:5">
      <c r="B19616" s="276" t="s">
        <v>2491</v>
      </c>
      <c r="C19616" s="118" t="s">
        <v>28</v>
      </c>
      <c r="D19616" s="119" t="s">
        <v>107</v>
      </c>
      <c r="E19616" s="243" t="s">
        <v>1971</v>
      </c>
    </row>
    <row r="19617" spans="2:5">
      <c r="B19617" s="276" t="s">
        <v>2491</v>
      </c>
      <c r="C19617" s="118" t="s">
        <v>184</v>
      </c>
      <c r="D19617" s="119" t="s">
        <v>2544</v>
      </c>
      <c r="E19617" s="243" t="s">
        <v>1971</v>
      </c>
    </row>
    <row r="19618" spans="2:5">
      <c r="B19618" s="276" t="s">
        <v>2491</v>
      </c>
      <c r="C19618" s="118" t="s">
        <v>392</v>
      </c>
      <c r="D19618" s="119" t="s">
        <v>1115</v>
      </c>
      <c r="E19618" s="243" t="s">
        <v>1971</v>
      </c>
    </row>
    <row r="19619" spans="2:5">
      <c r="B19619" s="276" t="s">
        <v>2491</v>
      </c>
      <c r="C19619" s="118" t="s">
        <v>40</v>
      </c>
      <c r="D19619" s="119" t="s">
        <v>945</v>
      </c>
      <c r="E19619" s="243" t="s">
        <v>1971</v>
      </c>
    </row>
    <row r="19620" spans="2:5">
      <c r="B19620" s="276" t="s">
        <v>2491</v>
      </c>
      <c r="C19620" s="118" t="s">
        <v>28</v>
      </c>
      <c r="D19620" s="119" t="s">
        <v>173</v>
      </c>
      <c r="E19620" s="243" t="s">
        <v>1971</v>
      </c>
    </row>
    <row r="19621" spans="2:5">
      <c r="B19621" s="276" t="s">
        <v>2491</v>
      </c>
      <c r="C19621" s="118" t="s">
        <v>392</v>
      </c>
      <c r="D19621" s="119" t="s">
        <v>1115</v>
      </c>
      <c r="E19621" s="243" t="s">
        <v>1971</v>
      </c>
    </row>
    <row r="19622" spans="2:5">
      <c r="B19622" s="276" t="s">
        <v>2491</v>
      </c>
      <c r="C19622" s="118" t="s">
        <v>66</v>
      </c>
      <c r="D19622" s="119" t="s">
        <v>2195</v>
      </c>
      <c r="E19622" s="243" t="s">
        <v>1971</v>
      </c>
    </row>
    <row r="19623" spans="2:5">
      <c r="B19623" s="276" t="s">
        <v>2491</v>
      </c>
      <c r="C19623" s="118" t="s">
        <v>66</v>
      </c>
      <c r="D19623" s="119" t="s">
        <v>1791</v>
      </c>
      <c r="E19623" s="243" t="s">
        <v>1971</v>
      </c>
    </row>
    <row r="19624" spans="2:5">
      <c r="B19624" s="276" t="s">
        <v>2493</v>
      </c>
      <c r="C19624" s="118" t="s">
        <v>28</v>
      </c>
      <c r="D19624" s="119" t="s">
        <v>107</v>
      </c>
      <c r="E19624" s="243" t="s">
        <v>1953</v>
      </c>
    </row>
    <row r="19625" spans="2:5">
      <c r="B19625" s="276" t="s">
        <v>2493</v>
      </c>
      <c r="C19625" s="118" t="s">
        <v>40</v>
      </c>
      <c r="D19625" s="119" t="s">
        <v>1236</v>
      </c>
      <c r="E19625" s="243" t="s">
        <v>1953</v>
      </c>
    </row>
    <row r="19626" spans="2:5">
      <c r="B19626" s="276" t="s">
        <v>2493</v>
      </c>
      <c r="C19626" s="118" t="s">
        <v>40</v>
      </c>
      <c r="D19626" s="119" t="s">
        <v>1521</v>
      </c>
      <c r="E19626" s="243" t="s">
        <v>1953</v>
      </c>
    </row>
    <row r="19627" spans="2:5">
      <c r="B19627" s="276" t="s">
        <v>2493</v>
      </c>
      <c r="C19627" s="118" t="s">
        <v>40</v>
      </c>
      <c r="D19627" s="119" t="s">
        <v>180</v>
      </c>
      <c r="E19627" s="243" t="s">
        <v>1953</v>
      </c>
    </row>
    <row r="19628" spans="2:5">
      <c r="B19628" s="276" t="s">
        <v>2493</v>
      </c>
      <c r="C19628" s="118" t="s">
        <v>155</v>
      </c>
      <c r="D19628" s="119" t="s">
        <v>156</v>
      </c>
      <c r="E19628" s="243" t="s">
        <v>1953</v>
      </c>
    </row>
    <row r="19629" spans="2:5">
      <c r="B19629" s="276" t="s">
        <v>2493</v>
      </c>
      <c r="C19629" s="118" t="s">
        <v>40</v>
      </c>
      <c r="D19629" s="119" t="s">
        <v>180</v>
      </c>
      <c r="E19629" s="243" t="s">
        <v>1953</v>
      </c>
    </row>
    <row r="19630" spans="2:5">
      <c r="B19630" s="276" t="s">
        <v>2493</v>
      </c>
      <c r="C19630" s="118" t="s">
        <v>28</v>
      </c>
      <c r="D19630" s="119" t="s">
        <v>107</v>
      </c>
      <c r="E19630" s="243" t="s">
        <v>1953</v>
      </c>
    </row>
    <row r="19631" spans="2:5">
      <c r="B19631" s="276" t="s">
        <v>2493</v>
      </c>
      <c r="C19631" s="118" t="s">
        <v>28</v>
      </c>
      <c r="D19631" s="119" t="s">
        <v>107</v>
      </c>
      <c r="E19631" s="243" t="s">
        <v>1953</v>
      </c>
    </row>
    <row r="19632" spans="2:5">
      <c r="B19632" s="276" t="s">
        <v>2493</v>
      </c>
      <c r="C19632" s="118" t="s">
        <v>40</v>
      </c>
      <c r="D19632" s="119" t="s">
        <v>180</v>
      </c>
      <c r="E19632" s="243" t="s">
        <v>1953</v>
      </c>
    </row>
    <row r="19633" spans="2:5">
      <c r="B19633" s="276" t="s">
        <v>2493</v>
      </c>
      <c r="C19633" s="118" t="s">
        <v>2</v>
      </c>
      <c r="D19633" s="119" t="s">
        <v>182</v>
      </c>
      <c r="E19633" s="243" t="s">
        <v>1953</v>
      </c>
    </row>
    <row r="19634" spans="2:5">
      <c r="B19634" s="276" t="s">
        <v>2493</v>
      </c>
      <c r="C19634" s="118" t="s">
        <v>2</v>
      </c>
      <c r="D19634" s="119" t="s">
        <v>182</v>
      </c>
      <c r="E19634" s="243" t="s">
        <v>1953</v>
      </c>
    </row>
    <row r="19635" spans="2:5">
      <c r="B19635" s="276" t="s">
        <v>2493</v>
      </c>
      <c r="C19635" s="118" t="s">
        <v>2</v>
      </c>
      <c r="D19635" s="119" t="s">
        <v>182</v>
      </c>
      <c r="E19635" s="243" t="s">
        <v>1953</v>
      </c>
    </row>
    <row r="19636" spans="2:5">
      <c r="B19636" s="276" t="s">
        <v>2493</v>
      </c>
      <c r="C19636" s="118" t="s">
        <v>28</v>
      </c>
      <c r="D19636" s="119" t="s">
        <v>107</v>
      </c>
      <c r="E19636" s="243" t="s">
        <v>1953</v>
      </c>
    </row>
    <row r="19637" spans="2:5">
      <c r="B19637" s="276" t="s">
        <v>2493</v>
      </c>
      <c r="C19637" s="118" t="s">
        <v>28</v>
      </c>
      <c r="D19637" s="119" t="s">
        <v>107</v>
      </c>
      <c r="E19637" s="243" t="s">
        <v>1953</v>
      </c>
    </row>
    <row r="19638" spans="2:5">
      <c r="B19638" s="276" t="s">
        <v>2493</v>
      </c>
      <c r="C19638" s="118" t="s">
        <v>322</v>
      </c>
      <c r="D19638" s="119" t="s">
        <v>1796</v>
      </c>
      <c r="E19638" s="243" t="s">
        <v>2370</v>
      </c>
    </row>
    <row r="19639" spans="2:5">
      <c r="B19639" s="276" t="s">
        <v>2493</v>
      </c>
      <c r="C19639" s="118" t="s">
        <v>2</v>
      </c>
      <c r="D19639" s="119" t="s">
        <v>182</v>
      </c>
      <c r="E19639" s="243" t="s">
        <v>2370</v>
      </c>
    </row>
    <row r="19640" spans="2:5">
      <c r="B19640" s="276" t="s">
        <v>2493</v>
      </c>
      <c r="C19640" s="118" t="s">
        <v>2</v>
      </c>
      <c r="D19640" s="119" t="s">
        <v>105</v>
      </c>
      <c r="E19640" s="243" t="s">
        <v>2370</v>
      </c>
    </row>
    <row r="19641" spans="2:5">
      <c r="B19641" s="276" t="s">
        <v>2493</v>
      </c>
      <c r="C19641" s="118" t="s">
        <v>28</v>
      </c>
      <c r="D19641" s="119" t="s">
        <v>107</v>
      </c>
      <c r="E19641" s="243" t="s">
        <v>2370</v>
      </c>
    </row>
    <row r="19642" spans="2:5">
      <c r="B19642" s="276" t="s">
        <v>2493</v>
      </c>
      <c r="C19642" s="118" t="s">
        <v>28</v>
      </c>
      <c r="D19642" s="119" t="s">
        <v>1118</v>
      </c>
      <c r="E19642" s="243" t="s">
        <v>2370</v>
      </c>
    </row>
    <row r="19643" spans="2:5">
      <c r="B19643" s="276" t="s">
        <v>2493</v>
      </c>
      <c r="C19643" s="118" t="s">
        <v>40</v>
      </c>
      <c r="D19643" s="119" t="s">
        <v>180</v>
      </c>
      <c r="E19643" s="243" t="s">
        <v>2370</v>
      </c>
    </row>
    <row r="19644" spans="2:5">
      <c r="B19644" s="276" t="s">
        <v>2493</v>
      </c>
      <c r="C19644" s="118" t="s">
        <v>40</v>
      </c>
      <c r="D19644" s="119" t="s">
        <v>178</v>
      </c>
      <c r="E19644" s="243" t="s">
        <v>2370</v>
      </c>
    </row>
    <row r="19645" spans="2:5">
      <c r="B19645" s="276" t="s">
        <v>2493</v>
      </c>
      <c r="C19645" s="118" t="s">
        <v>40</v>
      </c>
      <c r="D19645" s="119" t="s">
        <v>2267</v>
      </c>
      <c r="E19645" s="243" t="s">
        <v>2370</v>
      </c>
    </row>
    <row r="19646" spans="2:5">
      <c r="B19646" s="276" t="s">
        <v>2493</v>
      </c>
      <c r="C19646" s="118" t="s">
        <v>40</v>
      </c>
      <c r="D19646" s="119" t="s">
        <v>2486</v>
      </c>
      <c r="E19646" s="243" t="s">
        <v>2370</v>
      </c>
    </row>
    <row r="19647" spans="2:5">
      <c r="B19647" s="276" t="s">
        <v>2493</v>
      </c>
      <c r="C19647" s="118" t="s">
        <v>40</v>
      </c>
      <c r="D19647" s="119" t="s">
        <v>1192</v>
      </c>
      <c r="E19647" s="243" t="s">
        <v>2370</v>
      </c>
    </row>
    <row r="19648" spans="2:5">
      <c r="B19648" s="276" t="s">
        <v>2493</v>
      </c>
      <c r="C19648" s="118" t="s">
        <v>2585</v>
      </c>
      <c r="D19648" s="119" t="s">
        <v>2409</v>
      </c>
      <c r="E19648" s="243" t="s">
        <v>2370</v>
      </c>
    </row>
    <row r="19649" spans="2:5">
      <c r="B19649" s="276" t="s">
        <v>2493</v>
      </c>
      <c r="C19649" s="118" t="s">
        <v>66</v>
      </c>
      <c r="D19649" s="119" t="s">
        <v>2195</v>
      </c>
      <c r="E19649" s="243" t="s">
        <v>2370</v>
      </c>
    </row>
    <row r="19650" spans="2:5">
      <c r="B19650" s="276" t="s">
        <v>2493</v>
      </c>
      <c r="C19650" s="118" t="s">
        <v>3</v>
      </c>
      <c r="D19650" s="119" t="s">
        <v>642</v>
      </c>
      <c r="E19650" s="243" t="s">
        <v>1971</v>
      </c>
    </row>
    <row r="19651" spans="2:5">
      <c r="B19651" s="276" t="s">
        <v>2493</v>
      </c>
      <c r="C19651" s="118" t="s">
        <v>40</v>
      </c>
      <c r="D19651" s="119" t="s">
        <v>180</v>
      </c>
      <c r="E19651" s="243" t="s">
        <v>1971</v>
      </c>
    </row>
    <row r="19652" spans="2:5">
      <c r="B19652" s="276" t="s">
        <v>2493</v>
      </c>
      <c r="C19652" s="118" t="s">
        <v>40</v>
      </c>
      <c r="D19652" s="119" t="s">
        <v>43</v>
      </c>
      <c r="E19652" s="243" t="s">
        <v>1971</v>
      </c>
    </row>
    <row r="19653" spans="2:5">
      <c r="B19653" s="276" t="s">
        <v>2493</v>
      </c>
      <c r="C19653" s="118" t="s">
        <v>28</v>
      </c>
      <c r="D19653" s="119" t="s">
        <v>1182</v>
      </c>
      <c r="E19653" s="243" t="s">
        <v>1971</v>
      </c>
    </row>
    <row r="19654" spans="2:5">
      <c r="B19654" s="276" t="s">
        <v>2493</v>
      </c>
      <c r="C19654" s="118" t="s">
        <v>40</v>
      </c>
      <c r="D19654" s="119" t="s">
        <v>43</v>
      </c>
      <c r="E19654" s="243" t="s">
        <v>1971</v>
      </c>
    </row>
    <row r="19655" spans="2:5">
      <c r="B19655" s="276" t="s">
        <v>2493</v>
      </c>
      <c r="C19655" s="118" t="s">
        <v>28</v>
      </c>
      <c r="D19655" s="119" t="s">
        <v>549</v>
      </c>
      <c r="E19655" s="243" t="s">
        <v>1971</v>
      </c>
    </row>
    <row r="19656" spans="2:5">
      <c r="B19656" s="276" t="s">
        <v>2493</v>
      </c>
      <c r="C19656" s="118" t="s">
        <v>28</v>
      </c>
      <c r="D19656" s="119" t="s">
        <v>1292</v>
      </c>
      <c r="E19656" s="243" t="s">
        <v>1971</v>
      </c>
    </row>
    <row r="19657" spans="2:5">
      <c r="B19657" s="276" t="s">
        <v>2493</v>
      </c>
      <c r="C19657" s="118" t="s">
        <v>40</v>
      </c>
      <c r="D19657" s="119" t="s">
        <v>180</v>
      </c>
      <c r="E19657" s="243" t="s">
        <v>1971</v>
      </c>
    </row>
    <row r="19658" spans="2:5">
      <c r="B19658" s="276" t="s">
        <v>2493</v>
      </c>
      <c r="C19658" s="118" t="s">
        <v>2</v>
      </c>
      <c r="D19658" s="119" t="s">
        <v>182</v>
      </c>
      <c r="E19658" s="243" t="s">
        <v>1971</v>
      </c>
    </row>
    <row r="19659" spans="2:5">
      <c r="B19659" s="276" t="s">
        <v>2493</v>
      </c>
      <c r="C19659" s="118" t="s">
        <v>28</v>
      </c>
      <c r="D19659" s="119" t="s">
        <v>850</v>
      </c>
      <c r="E19659" s="243" t="s">
        <v>1971</v>
      </c>
    </row>
    <row r="19660" spans="2:5">
      <c r="B19660" s="276" t="s">
        <v>2493</v>
      </c>
      <c r="C19660" s="118" t="s">
        <v>322</v>
      </c>
      <c r="D19660" s="119" t="s">
        <v>2001</v>
      </c>
      <c r="E19660" s="243" t="s">
        <v>1971</v>
      </c>
    </row>
    <row r="19661" spans="2:5">
      <c r="B19661" s="276" t="s">
        <v>2493</v>
      </c>
      <c r="C19661" s="118" t="s">
        <v>184</v>
      </c>
      <c r="D19661" s="119" t="s">
        <v>2546</v>
      </c>
      <c r="E19661" s="243" t="s">
        <v>1971</v>
      </c>
    </row>
    <row r="19662" spans="2:5">
      <c r="B19662" s="276" t="s">
        <v>2494</v>
      </c>
      <c r="C19662" s="118" t="s">
        <v>40</v>
      </c>
      <c r="D19662" s="119" t="s">
        <v>1521</v>
      </c>
      <c r="E19662" s="243" t="s">
        <v>1953</v>
      </c>
    </row>
    <row r="19663" spans="2:5">
      <c r="B19663" s="276" t="s">
        <v>2494</v>
      </c>
      <c r="C19663" s="118" t="s">
        <v>40</v>
      </c>
      <c r="D19663" s="119" t="s">
        <v>43</v>
      </c>
      <c r="E19663" s="243" t="s">
        <v>1953</v>
      </c>
    </row>
    <row r="19664" spans="2:5">
      <c r="B19664" s="276" t="s">
        <v>2494</v>
      </c>
      <c r="C19664" s="118" t="s">
        <v>2</v>
      </c>
      <c r="D19664" s="119" t="s">
        <v>182</v>
      </c>
      <c r="E19664" s="243" t="s">
        <v>1953</v>
      </c>
    </row>
    <row r="19665" spans="2:5">
      <c r="B19665" s="276" t="s">
        <v>2494</v>
      </c>
      <c r="C19665" s="118" t="s">
        <v>2</v>
      </c>
      <c r="D19665" s="119" t="s">
        <v>182</v>
      </c>
      <c r="E19665" s="243" t="s">
        <v>1953</v>
      </c>
    </row>
    <row r="19666" spans="2:5">
      <c r="B19666" s="276" t="s">
        <v>2494</v>
      </c>
      <c r="C19666" s="118" t="s">
        <v>956</v>
      </c>
      <c r="D19666" s="119" t="s">
        <v>2495</v>
      </c>
      <c r="E19666" s="243" t="s">
        <v>1953</v>
      </c>
    </row>
    <row r="19667" spans="2:5">
      <c r="B19667" s="276" t="s">
        <v>2494</v>
      </c>
      <c r="C19667" s="118" t="s">
        <v>2</v>
      </c>
      <c r="D19667" s="119" t="s">
        <v>182</v>
      </c>
      <c r="E19667" s="243" t="s">
        <v>1953</v>
      </c>
    </row>
    <row r="19668" spans="2:5">
      <c r="B19668" s="276" t="s">
        <v>2494</v>
      </c>
      <c r="C19668" s="118" t="s">
        <v>2</v>
      </c>
      <c r="D19668" s="119" t="s">
        <v>182</v>
      </c>
      <c r="E19668" s="243" t="s">
        <v>1953</v>
      </c>
    </row>
    <row r="19669" spans="2:5">
      <c r="B19669" s="276" t="s">
        <v>2494</v>
      </c>
      <c r="C19669" s="118" t="s">
        <v>28</v>
      </c>
      <c r="D19669" s="119" t="s">
        <v>107</v>
      </c>
      <c r="E19669" s="243" t="s">
        <v>1953</v>
      </c>
    </row>
    <row r="19670" spans="2:5">
      <c r="B19670" s="276" t="s">
        <v>2494</v>
      </c>
      <c r="C19670" s="118" t="s">
        <v>40</v>
      </c>
      <c r="D19670" s="119" t="s">
        <v>43</v>
      </c>
      <c r="E19670" s="243" t="s">
        <v>1953</v>
      </c>
    </row>
    <row r="19671" spans="2:5">
      <c r="B19671" s="276" t="s">
        <v>2494</v>
      </c>
      <c r="C19671" s="118" t="s">
        <v>40</v>
      </c>
      <c r="D19671" s="119" t="s">
        <v>43</v>
      </c>
      <c r="E19671" s="243" t="s">
        <v>1953</v>
      </c>
    </row>
    <row r="19672" spans="2:5">
      <c r="B19672" s="276" t="s">
        <v>2494</v>
      </c>
      <c r="C19672" s="118" t="s">
        <v>184</v>
      </c>
      <c r="D19672" s="119" t="s">
        <v>184</v>
      </c>
      <c r="E19672" s="243" t="s">
        <v>1953</v>
      </c>
    </row>
    <row r="19673" spans="2:5">
      <c r="B19673" s="276" t="s">
        <v>2494</v>
      </c>
      <c r="C19673" s="118" t="s">
        <v>184</v>
      </c>
      <c r="D19673" s="119" t="s">
        <v>184</v>
      </c>
      <c r="E19673" s="243" t="s">
        <v>1953</v>
      </c>
    </row>
    <row r="19674" spans="2:5">
      <c r="B19674" s="276" t="s">
        <v>2494</v>
      </c>
      <c r="C19674" s="118" t="s">
        <v>28</v>
      </c>
      <c r="D19674" s="119" t="s">
        <v>107</v>
      </c>
      <c r="E19674" s="243" t="s">
        <v>2370</v>
      </c>
    </row>
    <row r="19675" spans="2:5">
      <c r="B19675" s="276" t="s">
        <v>2494</v>
      </c>
      <c r="C19675" s="118" t="s">
        <v>28</v>
      </c>
      <c r="D19675" s="119" t="s">
        <v>850</v>
      </c>
      <c r="E19675" s="243" t="s">
        <v>2370</v>
      </c>
    </row>
    <row r="19676" spans="2:5">
      <c r="B19676" s="276" t="s">
        <v>2494</v>
      </c>
      <c r="C19676" s="118" t="s">
        <v>28</v>
      </c>
      <c r="D19676" s="119" t="s">
        <v>1277</v>
      </c>
      <c r="E19676" s="243" t="s">
        <v>2370</v>
      </c>
    </row>
    <row r="19677" spans="2:5">
      <c r="B19677" s="276" t="s">
        <v>2494</v>
      </c>
      <c r="C19677" s="118" t="s">
        <v>2</v>
      </c>
      <c r="D19677" s="119" t="s">
        <v>182</v>
      </c>
      <c r="E19677" s="243" t="s">
        <v>2370</v>
      </c>
    </row>
    <row r="19678" spans="2:5">
      <c r="B19678" s="276" t="s">
        <v>2494</v>
      </c>
      <c r="C19678" s="118" t="s">
        <v>2</v>
      </c>
      <c r="D19678" s="119" t="s">
        <v>105</v>
      </c>
      <c r="E19678" s="243" t="s">
        <v>2370</v>
      </c>
    </row>
    <row r="19679" spans="2:5">
      <c r="B19679" s="276" t="s">
        <v>2494</v>
      </c>
      <c r="C19679" s="118" t="s">
        <v>28</v>
      </c>
      <c r="D19679" s="119" t="s">
        <v>107</v>
      </c>
      <c r="E19679" s="243" t="s">
        <v>2370</v>
      </c>
    </row>
    <row r="19680" spans="2:5">
      <c r="B19680" s="276" t="s">
        <v>2494</v>
      </c>
      <c r="C19680" s="118" t="s">
        <v>28</v>
      </c>
      <c r="D19680" s="119" t="s">
        <v>850</v>
      </c>
      <c r="E19680" s="243" t="s">
        <v>2370</v>
      </c>
    </row>
    <row r="19681" spans="2:5">
      <c r="B19681" s="276" t="s">
        <v>2494</v>
      </c>
      <c r="C19681" s="118" t="s">
        <v>2</v>
      </c>
      <c r="D19681" s="119" t="s">
        <v>1277</v>
      </c>
      <c r="E19681" s="243" t="s">
        <v>2370</v>
      </c>
    </row>
    <row r="19682" spans="2:5">
      <c r="B19682" s="276" t="s">
        <v>2494</v>
      </c>
      <c r="C19682" s="118" t="s">
        <v>40</v>
      </c>
      <c r="D19682" s="119" t="s">
        <v>180</v>
      </c>
      <c r="E19682" s="243" t="s">
        <v>2370</v>
      </c>
    </row>
    <row r="19683" spans="2:5">
      <c r="B19683" s="276" t="s">
        <v>2494</v>
      </c>
      <c r="C19683" s="118" t="s">
        <v>40</v>
      </c>
      <c r="D19683" s="119" t="s">
        <v>2492</v>
      </c>
      <c r="E19683" s="243" t="s">
        <v>2370</v>
      </c>
    </row>
    <row r="19684" spans="2:5">
      <c r="B19684" s="276" t="s">
        <v>2494</v>
      </c>
      <c r="C19684" s="118" t="s">
        <v>40</v>
      </c>
      <c r="D19684" s="119" t="s">
        <v>2267</v>
      </c>
      <c r="E19684" s="243" t="s">
        <v>2370</v>
      </c>
    </row>
    <row r="19685" spans="2:5">
      <c r="B19685" s="276" t="s">
        <v>2494</v>
      </c>
      <c r="C19685" s="118" t="s">
        <v>40</v>
      </c>
      <c r="D19685" s="119" t="s">
        <v>2496</v>
      </c>
      <c r="E19685" s="243" t="s">
        <v>2370</v>
      </c>
    </row>
    <row r="19686" spans="2:5">
      <c r="B19686" s="276" t="s">
        <v>2494</v>
      </c>
      <c r="C19686" s="118" t="s">
        <v>322</v>
      </c>
      <c r="D19686" s="119" t="s">
        <v>2001</v>
      </c>
      <c r="E19686" s="243" t="s">
        <v>1971</v>
      </c>
    </row>
    <row r="19687" spans="2:5">
      <c r="B19687" s="276" t="s">
        <v>2494</v>
      </c>
      <c r="C19687" s="118" t="s">
        <v>40</v>
      </c>
      <c r="D19687" s="119" t="s">
        <v>180</v>
      </c>
      <c r="E19687" s="243" t="s">
        <v>1971</v>
      </c>
    </row>
    <row r="19688" spans="2:5">
      <c r="B19688" s="276" t="s">
        <v>2494</v>
      </c>
      <c r="C19688" s="118" t="s">
        <v>40</v>
      </c>
      <c r="D19688" s="119" t="s">
        <v>43</v>
      </c>
      <c r="E19688" s="243" t="s">
        <v>1971</v>
      </c>
    </row>
    <row r="19689" spans="2:5">
      <c r="B19689" s="276" t="s">
        <v>2494</v>
      </c>
      <c r="C19689" s="118" t="s">
        <v>28</v>
      </c>
      <c r="D19689" s="119" t="s">
        <v>850</v>
      </c>
      <c r="E19689" s="243" t="s">
        <v>1971</v>
      </c>
    </row>
    <row r="19690" spans="2:5">
      <c r="B19690" s="276" t="s">
        <v>2494</v>
      </c>
      <c r="C19690" s="118" t="s">
        <v>28</v>
      </c>
      <c r="D19690" s="119" t="s">
        <v>1118</v>
      </c>
      <c r="E19690" s="243" t="s">
        <v>1971</v>
      </c>
    </row>
    <row r="19691" spans="2:5">
      <c r="B19691" s="276" t="s">
        <v>2494</v>
      </c>
      <c r="C19691" s="118" t="s">
        <v>28</v>
      </c>
      <c r="D19691" s="119" t="s">
        <v>126</v>
      </c>
      <c r="E19691" s="243" t="s">
        <v>1971</v>
      </c>
    </row>
    <row r="19692" spans="2:5">
      <c r="B19692" s="276" t="s">
        <v>2494</v>
      </c>
      <c r="C19692" s="118" t="s">
        <v>184</v>
      </c>
      <c r="D19692" s="119" t="s">
        <v>2546</v>
      </c>
      <c r="E19692" s="243" t="s">
        <v>1971</v>
      </c>
    </row>
    <row r="19693" spans="2:5">
      <c r="B19693" s="276" t="s">
        <v>2494</v>
      </c>
      <c r="C19693" s="118" t="s">
        <v>2</v>
      </c>
      <c r="D19693" s="119" t="s">
        <v>105</v>
      </c>
      <c r="E19693" s="243" t="s">
        <v>1971</v>
      </c>
    </row>
    <row r="19694" spans="2:5">
      <c r="B19694" s="276" t="s">
        <v>2494</v>
      </c>
      <c r="C19694" s="118" t="s">
        <v>2</v>
      </c>
      <c r="D19694" s="119" t="s">
        <v>105</v>
      </c>
      <c r="E19694" s="243" t="s">
        <v>1971</v>
      </c>
    </row>
    <row r="19695" spans="2:5">
      <c r="B19695" s="276" t="s">
        <v>2494</v>
      </c>
      <c r="C19695" s="118" t="s">
        <v>184</v>
      </c>
      <c r="D19695" s="119" t="s">
        <v>2544</v>
      </c>
      <c r="E19695" s="243" t="s">
        <v>1971</v>
      </c>
    </row>
    <row r="19696" spans="2:5">
      <c r="B19696" s="276" t="s">
        <v>2494</v>
      </c>
      <c r="C19696" s="118" t="s">
        <v>40</v>
      </c>
      <c r="D19696" s="119" t="s">
        <v>180</v>
      </c>
      <c r="E19696" s="243" t="s">
        <v>1971</v>
      </c>
    </row>
    <row r="19697" spans="2:5">
      <c r="B19697" s="276" t="s">
        <v>2497</v>
      </c>
      <c r="C19697" s="118" t="s">
        <v>392</v>
      </c>
      <c r="D19697" s="119" t="s">
        <v>1115</v>
      </c>
      <c r="E19697" s="243" t="s">
        <v>2374</v>
      </c>
    </row>
    <row r="19698" spans="2:5">
      <c r="B19698" s="276" t="s">
        <v>2497</v>
      </c>
      <c r="C19698" s="118" t="s">
        <v>2</v>
      </c>
      <c r="D19698" s="119" t="s">
        <v>105</v>
      </c>
      <c r="E19698" s="243" t="s">
        <v>2374</v>
      </c>
    </row>
    <row r="19699" spans="2:5">
      <c r="B19699" s="276" t="s">
        <v>2497</v>
      </c>
      <c r="C19699" s="118" t="s">
        <v>2</v>
      </c>
      <c r="D19699" s="119" t="s">
        <v>182</v>
      </c>
      <c r="E19699" s="243" t="s">
        <v>2374</v>
      </c>
    </row>
    <row r="19700" spans="2:5">
      <c r="B19700" s="276" t="s">
        <v>2497</v>
      </c>
      <c r="C19700" s="118" t="s">
        <v>956</v>
      </c>
      <c r="D19700" s="119" t="s">
        <v>2498</v>
      </c>
      <c r="E19700" s="243" t="s">
        <v>2374</v>
      </c>
    </row>
    <row r="19701" spans="2:5">
      <c r="B19701" s="276" t="s">
        <v>2497</v>
      </c>
      <c r="C19701" s="118" t="s">
        <v>40</v>
      </c>
      <c r="D19701" s="119" t="s">
        <v>180</v>
      </c>
      <c r="E19701" s="243" t="s">
        <v>2374</v>
      </c>
    </row>
    <row r="19702" spans="2:5">
      <c r="B19702" s="276" t="s">
        <v>2497</v>
      </c>
      <c r="C19702" s="118" t="s">
        <v>40</v>
      </c>
      <c r="D19702" s="119" t="s">
        <v>178</v>
      </c>
      <c r="E19702" s="243" t="s">
        <v>2374</v>
      </c>
    </row>
    <row r="19703" spans="2:5">
      <c r="B19703" s="276" t="s">
        <v>2497</v>
      </c>
      <c r="C19703" s="118" t="s">
        <v>40</v>
      </c>
      <c r="D19703" s="119" t="s">
        <v>945</v>
      </c>
      <c r="E19703" s="243" t="s">
        <v>2374</v>
      </c>
    </row>
    <row r="19704" spans="2:5">
      <c r="B19704" s="276" t="s">
        <v>2497</v>
      </c>
      <c r="C19704" s="118" t="s">
        <v>184</v>
      </c>
      <c r="D19704" s="119" t="s">
        <v>2546</v>
      </c>
      <c r="E19704" s="243" t="s">
        <v>2374</v>
      </c>
    </row>
    <row r="19705" spans="2:5">
      <c r="B19705" s="276" t="s">
        <v>2497</v>
      </c>
      <c r="C19705" s="118" t="s">
        <v>184</v>
      </c>
      <c r="D19705" s="119" t="s">
        <v>2545</v>
      </c>
      <c r="E19705" s="243" t="s">
        <v>2374</v>
      </c>
    </row>
    <row r="19706" spans="2:5">
      <c r="B19706" s="276" t="s">
        <v>2497</v>
      </c>
      <c r="C19706" s="118" t="s">
        <v>40</v>
      </c>
      <c r="D19706" s="119" t="s">
        <v>180</v>
      </c>
      <c r="E19706" s="243" t="s">
        <v>2374</v>
      </c>
    </row>
    <row r="19707" spans="2:5">
      <c r="B19707" s="276" t="s">
        <v>2497</v>
      </c>
      <c r="C19707" s="118" t="s">
        <v>40</v>
      </c>
      <c r="D19707" s="119" t="s">
        <v>178</v>
      </c>
      <c r="E19707" s="243" t="s">
        <v>2374</v>
      </c>
    </row>
    <row r="19708" spans="2:5">
      <c r="B19708" s="276" t="s">
        <v>2497</v>
      </c>
      <c r="C19708" s="118" t="s">
        <v>28</v>
      </c>
      <c r="D19708" s="119" t="s">
        <v>107</v>
      </c>
      <c r="E19708" s="243" t="s">
        <v>2374</v>
      </c>
    </row>
    <row r="19709" spans="2:5">
      <c r="B19709" s="276" t="s">
        <v>2497</v>
      </c>
      <c r="C19709" s="118" t="s">
        <v>28</v>
      </c>
      <c r="D19709" s="119" t="s">
        <v>850</v>
      </c>
      <c r="E19709" s="243" t="s">
        <v>2374</v>
      </c>
    </row>
    <row r="19710" spans="2:5">
      <c r="B19710" s="276" t="s">
        <v>2497</v>
      </c>
      <c r="C19710" s="118" t="s">
        <v>40</v>
      </c>
      <c r="D19710" s="119" t="s">
        <v>180</v>
      </c>
      <c r="E19710" s="243" t="s">
        <v>2374</v>
      </c>
    </row>
    <row r="19711" spans="2:5">
      <c r="B19711" s="276" t="s">
        <v>2497</v>
      </c>
      <c r="C19711" s="118" t="s">
        <v>392</v>
      </c>
      <c r="D19711" s="119" t="s">
        <v>1115</v>
      </c>
      <c r="E19711" s="243" t="s">
        <v>1986</v>
      </c>
    </row>
    <row r="19712" spans="2:5">
      <c r="B19712" s="276" t="s">
        <v>2497</v>
      </c>
      <c r="C19712" s="118" t="s">
        <v>2</v>
      </c>
      <c r="D19712" s="119" t="s">
        <v>182</v>
      </c>
      <c r="E19712" s="243" t="s">
        <v>1986</v>
      </c>
    </row>
    <row r="19713" spans="2:5">
      <c r="B19713" s="276" t="s">
        <v>2497</v>
      </c>
      <c r="C19713" s="118" t="s">
        <v>2</v>
      </c>
      <c r="D19713" s="119" t="s">
        <v>182</v>
      </c>
      <c r="E19713" s="243" t="s">
        <v>1986</v>
      </c>
    </row>
    <row r="19714" spans="2:5">
      <c r="B19714" s="276" t="s">
        <v>2497</v>
      </c>
      <c r="C19714" s="118" t="s">
        <v>40</v>
      </c>
      <c r="D19714" s="119" t="s">
        <v>180</v>
      </c>
      <c r="E19714" s="243" t="s">
        <v>1986</v>
      </c>
    </row>
    <row r="19715" spans="2:5">
      <c r="B19715" s="276" t="s">
        <v>2497</v>
      </c>
      <c r="C19715" s="118" t="s">
        <v>40</v>
      </c>
      <c r="D19715" s="119" t="s">
        <v>43</v>
      </c>
      <c r="E19715" s="243" t="s">
        <v>1986</v>
      </c>
    </row>
    <row r="19717" spans="2:5">
      <c r="C19717" s="346">
        <f>COUNTA(C5:C19715)</f>
        <v>19711</v>
      </c>
    </row>
  </sheetData>
  <autoFilter ref="B18143:E19100"/>
  <sortState ref="G30:H64">
    <sortCondition descending="1" ref="H31"/>
  </sortState>
  <mergeCells count="5">
    <mergeCell ref="S30:S31"/>
    <mergeCell ref="N30:R30"/>
    <mergeCell ref="G29:H29"/>
    <mergeCell ref="J29:K29"/>
    <mergeCell ref="M30:M31"/>
  </mergeCells>
  <dataValidations count="20">
    <dataValidation type="list" allowBlank="1" showInputMessage="1" showErrorMessage="1" promptTitle="lista valida" sqref="J54 I74:I75 D14342:D14659 D14661:D16803 D12595:D13872 D12463:D12577 D12227:D12313 D12175:D12224 D12146:D12159 D12162:D12173 D11999:D12144 D11953:D11997 D10631:D10799 D11810:D11820 D11749:D11803 D11518:D11584 D11437:D11516 D11248:D11435 D11244:D11246 D11217:D11242 D11201:D11214 D11094:D11196 D9548:D9641 D10187:D10208 D10097:D10177 D9861:D9998 D9258:D9260 D9195:D9254 D9076:D9079 D9060 D9044:D9057 D9036 D9023:D9034 D8989:D9016 D8961:D8983 D8814:D8828 D8746:D8766 D8773:D8786 D8792:D8805 D8713:D8739 D8200:D8212 D8111:D8138 D8013:D8025 D8031:D8044 D8052:D8063 D8066:D8077 D8080:D8103 D7917:D7983 D7819:D7832 D7838:D7851 D7857:D7870 D7873:D7886 D7888:D7913 D7791:D7813 D7591:D7596 D7440:D7448 D7621:D7629 D7612:D7619 D7608:D7609 D7573:D7587 D7553:D7567 D7522:D7547 D7490:D7519 D7460:D7486 D7341:D7354 D7457 D7450:D7455 D7415:D7435 D7286:D7337 D7270:D7283 D7220:D7268 D6879:D6881 D6952:D6987 D6885:D6898 D6687:D6730 D6733:D6746 D6657:D6681 D6544:D6557 D6529:D6542 D6487:D6523 D6448:D6479 D6125:D6179 D6085:D6100 D6071:D6079 D6109:D6123 D6061:D6065 D6045:D6050 D6026:D6034 D5991:D6009 D5906 D5682:D5695 D5729:D5739 D5719:D5724 D5451:D5487 D5641:D5652 D5581:D5587 D5578:D5579 D5551:D5559 D5527:D5529 D5574:D5576 D9677:D9780 D5431:D5444 D5240:D5253 D5372:D5378 D5278:D5365 D5258:D5273 D5256 D4917:D4932 D4943:D4956 D4722:D4726 D4889:D4906 D4874:D4885 D4820:D4828 D4834:D4846 D4779:D4802 D4753:D4763 D4735:D4746 D4719:D4720 D4710:D4717 D4622:D4624 D4572:D4579 D4552:D4561 D4525:D4541 D4482:D4510 D4455:D4469 D4443:D4447 D4413:D4431 D3992:D4000 D4325:D4331 D4274:D4279 D4362:D4373 D4339:D4353 D4240:D4256 D4222:D4234 D4171:D4189 D4198:D4213 D4147:D4157 D4112:D4141 D4084:D4104 D4055:D4081 D4040:D4047 D4014:D4028 D3554:D3574 D3375:D3388 D3163:D3361 D2917:D3150 D3156:D3160 D2911:D2912 D2891:D2907 D2869:D2875 D2854:D2856 D2688:D2697 D2670:D2679 D2595:D2612 D2520:D2526 D2553:D2562 D2540:D2541 D2476:D2487 D158:D807 D2362:D2372 D2350:D2353 D2328:D2333 D2252:D2253 D2241:D2246 D2232:D2236 D2216:D2223 D2198:D2200 D2162:D2170 D2146:D2154 D2089:D2107 D2084:D2087 D2071:D2082 D2062:D2064 D2010:D2029 D1994:D2001 D1974:D1984 D1960:D1970 D1930:D1935 D1876:D1889 D1862:D1864 D1854 D1857:D1859 D1850:D1852 D1744:D1751 D1754:D1764 D1724:E1724 D1727:E1727 D1729:E1733 D1707:D1721 D1698 D1701 D1695:D1696 D1684 D1687 D1689:D1693 D1663:D1682 D1661 D1651:D1657 D1638:D1649 D1593:D1599 D1192:D1230 D1413:D1556 D1336:D1411 C1349:C1350 D1232:D1334 D35:D38 D115:D126 D110:D113 D105:D108 D100:D103 D96:D98 D883:D987 D86:D91 D82:D84 D78:D80 D71:D74 D63:D69 D41:D46 D50:D51 D48 D53:D55 D61 D31:D33 D21:D29 D16:D19 D5:D14 D93:D94 D128:D134 D136:D138 D140:D142 D144:D147 D149:D156 D57:D59 D76 C206 H648:H671 I672:I867 E664:E892 D809:D880 E1231 D1562:D1567 D1572:D1587 D1560 D1146:D1190 D2377 D991:D1143 D1602:D1636 D1589:D1591 D1735:D1742 D1802:D1829 D1831:D1846 D1766:D1786 D1848 D1904:D1913 D1943:D1954 D1902 D2040:D2048 D2136:D2140 D2117:D2128 D2178:D2181 D2190:D2191 D2207:D2211 D2292:D2298 D2276:D2283 D2318:D2320 D2303:D2312 D2411:D2417 D2425:D2436 D2392:D2403 D2443:D2451 D2494:D2507 D2627:D2628 D2630:D2640 D2655:D2657 D2742:D2751 D2764:D2772 D2789:D2828 D2838 E2932:E2943 D3417:D3429 D3444:D3462 D3401:D3402 D3478:D3490 D3529:D3539 D3551 D3503:D3517 D3591:D3620 D3632:D3646 D3657:D3667 D3695:D3705 D3719:D3734 D3747:D3759 D3772:D3776 D3790:D3823 D3836:D3858 D3871:D3879 D3899:D3909 D3921:D3927 D3939:D3952 D3969:D3979 D4591:D4599 D4298:D4314 D4642:D4653 D4665:D4679 D4687:D4698 D4626:D4632 D4967:D4992 D5013:D5025 D5028:D5030 D5033:D5044 D5053:D5078 D5080:D5108 D5117:D5120 D5124:D5157 D5162:D5214 D5216:D5236 D5494:D5516 D5561:D5565 D5531:D5540 D5606:D5610 D5751:D5773 D5787 D5802:D5814 D5830:D5837 D5827 D5853:D5860 D5886:D5893 D5918:D5935 D5950:D5960 D5971:D5978 D5940 D6234:D6328 D6330:D6382 D6387:D6402 D6409:D6446 D6181:D6232 D6559:D6651 D6751:D6780 D6787:D6802 D6804:D6823 D6825:D6850 D6852 D6854:D6877 D6901:D6950 D7061:D7152 D7157:D7218 D6992:D7057 D7381:D7412 D7357:D7372 D7632:D7713 D7598:D7604 D7772:D7785 D7755:D7768 D7737:D7750 D7720:D7733 D7993:D8008 D7985:D7991 D8140:D8197 D8243:D8256 D8262:D8308 D8316:D8324 D8332:D8339 D8341:D8347 D8373:D8389 D8393:D8406 D8410:D8446 D8451:D8472 D8481:D8505 D8508:D8521 D8710:D8711 D8690:D8703 D8656:D8681 D8623:D8653 D8524:D8555 D8563:D8578 D8581:D8621 D8834:D8856 D8861 D8864:D8879 D8882:D8895 D8902:D8921 D8924:D8930 D8933:D8946 D8952:D8959 D8215:D8237 G4417 G4461 D9081:D9089 D9137:D9192 D9092:D9126 D9263:D9333 D9337:D9350 D9356:D9369 D9373:D9417 D9421:D9449 D9451:D9502 D9513:D9542 D9065:D9073 D9643 D9645:D9675 D5382:D5426 D9782:D9857 D10210:D10223 D10596:D10626 D10227:D10446 D10448:D10496 D10500:D10512 D10514:D10594 D10004:D10095 D10819:D10833 D10801:D10814 D10816 D10835:D10950 D10952 D10955:D10969 D10971:D11092 D11587:D11620 D11622:D11680 D11682:D11685 D11687:D11742 D11841:D11880 D11887:D11925 D11931:D11944 D11822:D11837 D12360:D12397 D12343:D12356 D12400:D12413 D12419:D12427 D12429:D12444 D12448:D12461 D12315:D12339 D12579:D12592 E14341 D13874:D14340 D16805:D19114 D19116:D19715">
      <formula1>_829.766.0896_829.741.0896</formula1>
    </dataValidation>
    <dataValidation type="list" allowBlank="1" showInputMessage="1" showErrorMessage="1" sqref="D3682:D3683 D2908:D2910 D2913:D2916 D3409 D3403:D3404 D3399:D3400 D3389:D3391 D3362:D3363 D3416 D3430 D3491 D3540 D3668 D3693 D3686:D3687 D3678:D3680 D3706 D3713 D3735">
      <formula1>$AC$11:$AC$51</formula1>
    </dataValidation>
    <dataValidation type="list" allowBlank="1" showInputMessage="1" showErrorMessage="1" sqref="D1847">
      <formula1>$B$1022:$B$1062</formula1>
    </dataValidation>
    <dataValidation type="list" allowBlank="1" showInputMessage="1" showErrorMessage="1" sqref="D1600:D1601">
      <formula1>$B$1019:$B$1059</formula1>
    </dataValidation>
    <dataValidation type="list" allowBlank="1" showInputMessage="1" showErrorMessage="1" sqref="D1557:D1559 E1722:E1723 E1728 D1588 E1725 D1697 D1702:D1704 D1699 D1683 D1688 D1694 D1685 D1662 D1658:D1660 D1650 D1561 D1592 E1734 D1752">
      <formula1>$B$1023:$B$1063</formula1>
    </dataValidation>
    <dataValidation type="list" allowBlank="1" showInputMessage="1" showErrorMessage="1" sqref="D1637">
      <formula1>$B$1017:$B$1057</formula1>
    </dataValidation>
    <dataValidation type="list" allowBlank="1" showInputMessage="1" showErrorMessage="1" sqref="D1725 D1722:D1723 D1728 D1734">
      <formula1>$B$1024:$B$1064</formula1>
    </dataValidation>
    <dataValidation type="list" allowBlank="1" showInputMessage="1" showErrorMessage="1" sqref="D1860:D1861 D1853 D1855:D1856 D1865">
      <formula1>$B$976:$B$1016</formula1>
    </dataValidation>
    <dataValidation type="list" allowBlank="1" showInputMessage="1" showErrorMessage="1" sqref="D2108 D2876 C2858:D2858 D2680 D2542 D2475 D2378:D2382 D2373 D2361 D2356 D2354 D2113:D2116 D2192:D2194 D2418 D2452 D2468:D2469 D2384:D2389 D2471:D2473 C2463:D2463 D2527:D2528 D2658 C2840">
      <formula1>$B$1032:$B$1072</formula1>
    </dataValidation>
    <dataValidation type="list" allowBlank="1" showInputMessage="1" showErrorMessage="1" sqref="D2732:D2733 D2719 D2737:D2741">
      <formula1>$B$1038:$B$1078</formula1>
    </dataValidation>
    <dataValidation type="list" allowBlank="1" showInputMessage="1" showErrorMessage="1" sqref="D2723:D2724 D2731 D2727:D2729">
      <formula1>$B$1035:$B$1075</formula1>
    </dataValidation>
    <dataValidation type="list" allowBlank="1" showInputMessage="1" showErrorMessage="1" sqref="D3151:D3155 D3161:D3162">
      <formula1>$AC$11:$AC$53</formula1>
    </dataValidation>
    <dataValidation type="list" allowBlank="1" showInputMessage="1" showErrorMessage="1" sqref="D3407 D3410:D3411">
      <formula1>$AC$11:$AC$52</formula1>
    </dataValidation>
    <dataValidation type="list" allowBlank="1" showInputMessage="1" showErrorMessage="1" sqref="D4258:D4260 D4390:D4391 D4387 D4268:D4269 D4263">
      <formula1>$AD$12:$AD$53</formula1>
    </dataValidation>
    <dataValidation type="list" allowBlank="1" showInputMessage="1" showErrorMessage="1" sqref="D4392 D4399:D4401">
      <formula1>$AD$12:$AD$54</formula1>
    </dataValidation>
    <dataValidation type="list" allowBlank="1" showInputMessage="1" showErrorMessage="1" sqref="D4608:D4609 D4616:D4618 D4620:D4621">
      <formula1>$AD$12:$AD$55</formula1>
    </dataValidation>
    <dataValidation type="list" allowBlank="1" showInputMessage="1" showErrorMessage="1" sqref="D4854:D4857 D4860:D4864">
      <formula1>$AD$10:$AD$50</formula1>
    </dataValidation>
    <dataValidation type="list" allowBlank="1" showInputMessage="1" showErrorMessage="1" sqref="D5109:D5116 D5379:D5380 D5366:D5371 D5121">
      <formula1>$AG$1280:$AG$1321</formula1>
    </dataValidation>
    <dataValidation type="list" allowBlank="1" showInputMessage="1" showErrorMessage="1" sqref="D5626:D5628 D5631:D5635">
      <formula1>$AG$1283:$AG$1324</formula1>
    </dataValidation>
    <dataValidation type="list" allowBlank="1" showInputMessage="1" showErrorMessage="1" error="Institución o Servicio inválido" sqref="E16395:E16411">
      <formula1>Institución</formula1>
    </dataValidation>
  </dataValidations>
  <hyperlinks>
    <hyperlink ref="D3586" r:id="rId1" display="http://www.google.com.do/url?sa=t&amp;rct=j&amp;q=pgr%20departamento%20de%20alquires%20y&amp;source=web&amp;cd=1&amp;sqi=2&amp;ved=0CDAQFjAA&amp;url=http%3A%2F%2Fwww.procuraduria.gov.do%2FPGR.NET%2FDependencias%2FSecretaria%2FDivisiones%2FAlquileres.aspx&amp;ei=ozU_UdrDI9Sj0QGKsIDIDw&amp;usg=AFQjCNGZQT5RwAd3g_KejAHMrbyEvJH7iw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D3:E19713"/>
  <sheetViews>
    <sheetView topLeftCell="A497" workbookViewId="0">
      <selection activeCell="E386" sqref="E386"/>
    </sheetView>
  </sheetViews>
  <sheetFormatPr defaultRowHeight="15"/>
  <cols>
    <col min="4" max="4" width="30.85546875" bestFit="1" customWidth="1"/>
    <col min="5" max="5" width="35.140625" bestFit="1" customWidth="1"/>
  </cols>
  <sheetData>
    <row r="3" spans="4:5">
      <c r="D3" s="118" t="s">
        <v>394</v>
      </c>
      <c r="E3" t="str">
        <f>UPPER(D3:D19713)</f>
        <v>MIREX</v>
      </c>
    </row>
    <row r="4" spans="4:5">
      <c r="D4" s="108" t="s">
        <v>2</v>
      </c>
      <c r="E4" s="116" t="str">
        <f t="shared" ref="E4:E67" si="0">UPPER(D4:D19714)</f>
        <v>DGTT</v>
      </c>
    </row>
    <row r="5" spans="4:5">
      <c r="D5" s="108" t="s">
        <v>37</v>
      </c>
      <c r="E5" s="116" t="str">
        <f t="shared" si="0"/>
        <v>TSS</v>
      </c>
    </row>
    <row r="6" spans="4:5">
      <c r="D6" s="108" t="s">
        <v>28</v>
      </c>
      <c r="E6" s="116" t="str">
        <f t="shared" si="0"/>
        <v>DGII</v>
      </c>
    </row>
    <row r="7" spans="4:5">
      <c r="D7" s="108" t="s">
        <v>40</v>
      </c>
      <c r="E7" s="116" t="str">
        <f t="shared" si="0"/>
        <v>JCE</v>
      </c>
    </row>
    <row r="8" spans="4:5">
      <c r="D8" s="108" t="s">
        <v>40</v>
      </c>
      <c r="E8" s="116" t="str">
        <f t="shared" si="0"/>
        <v>JCE</v>
      </c>
    </row>
    <row r="9" spans="4:5">
      <c r="D9" s="108" t="s">
        <v>2</v>
      </c>
      <c r="E9" s="116" t="str">
        <f t="shared" si="0"/>
        <v>DGTT</v>
      </c>
    </row>
    <row r="10" spans="4:5">
      <c r="D10" s="108" t="s">
        <v>28</v>
      </c>
      <c r="E10" s="116" t="str">
        <f t="shared" si="0"/>
        <v>DGII</v>
      </c>
    </row>
    <row r="11" spans="4:5">
      <c r="D11" s="108" t="s">
        <v>2</v>
      </c>
      <c r="E11" s="116" t="str">
        <f t="shared" si="0"/>
        <v>DGTT</v>
      </c>
    </row>
    <row r="12" spans="4:5">
      <c r="D12" s="108" t="s">
        <v>28</v>
      </c>
      <c r="E12" s="116" t="str">
        <f t="shared" si="0"/>
        <v>DGII</v>
      </c>
    </row>
    <row r="13" spans="4:5">
      <c r="D13" s="108" t="s">
        <v>2</v>
      </c>
      <c r="E13" s="116" t="str">
        <f t="shared" si="0"/>
        <v>DGTT</v>
      </c>
    </row>
    <row r="14" spans="4:5">
      <c r="D14" s="108" t="s">
        <v>28</v>
      </c>
      <c r="E14" s="116" t="str">
        <f t="shared" si="0"/>
        <v>DGII</v>
      </c>
    </row>
    <row r="15" spans="4:5">
      <c r="D15" s="108" t="s">
        <v>28</v>
      </c>
      <c r="E15" s="116" t="str">
        <f t="shared" si="0"/>
        <v>DGII</v>
      </c>
    </row>
    <row r="16" spans="4:5">
      <c r="D16" s="108" t="s">
        <v>28</v>
      </c>
      <c r="E16" s="116" t="str">
        <f t="shared" si="0"/>
        <v>DGII</v>
      </c>
    </row>
    <row r="17" spans="4:5">
      <c r="D17" s="108" t="s">
        <v>57</v>
      </c>
      <c r="E17" s="116" t="str">
        <f t="shared" si="0"/>
        <v>INDOTEL</v>
      </c>
    </row>
    <row r="18" spans="4:5">
      <c r="D18" s="108" t="s">
        <v>184</v>
      </c>
      <c r="E18" s="116" t="str">
        <f t="shared" si="0"/>
        <v>DGP</v>
      </c>
    </row>
    <row r="19" spans="4:5">
      <c r="D19" s="108" t="s">
        <v>2</v>
      </c>
      <c r="E19" s="116" t="str">
        <f t="shared" si="0"/>
        <v>DGTT</v>
      </c>
    </row>
    <row r="20" spans="4:5">
      <c r="D20" s="108" t="s">
        <v>2</v>
      </c>
      <c r="E20" s="116" t="str">
        <f t="shared" si="0"/>
        <v>DGTT</v>
      </c>
    </row>
    <row r="21" spans="4:5">
      <c r="D21" s="108" t="s">
        <v>66</v>
      </c>
      <c r="E21" s="116" t="str">
        <f t="shared" si="0"/>
        <v>AMET</v>
      </c>
    </row>
    <row r="22" spans="4:5">
      <c r="D22" s="108" t="s">
        <v>69</v>
      </c>
      <c r="E22" s="116" t="str">
        <f t="shared" si="0"/>
        <v xml:space="preserve">CATRASTRO </v>
      </c>
    </row>
    <row r="23" spans="4:5">
      <c r="D23" s="108" t="s">
        <v>2</v>
      </c>
      <c r="E23" s="116" t="str">
        <f t="shared" si="0"/>
        <v>DGTT</v>
      </c>
    </row>
    <row r="24" spans="4:5">
      <c r="D24" s="108" t="s">
        <v>57</v>
      </c>
      <c r="E24" s="116" t="str">
        <f t="shared" si="0"/>
        <v>INDOTEL</v>
      </c>
    </row>
    <row r="25" spans="4:5">
      <c r="D25" s="108" t="s">
        <v>28</v>
      </c>
      <c r="E25" s="116" t="str">
        <f t="shared" si="0"/>
        <v>DGII</v>
      </c>
    </row>
    <row r="26" spans="4:5">
      <c r="D26" s="108" t="s">
        <v>28</v>
      </c>
      <c r="E26" s="116" t="str">
        <f t="shared" si="0"/>
        <v>DGII</v>
      </c>
    </row>
    <row r="27" spans="4:5">
      <c r="D27" s="108" t="s">
        <v>80</v>
      </c>
      <c r="E27" s="116" t="str">
        <f t="shared" si="0"/>
        <v>MEDIO AMBIENTE</v>
      </c>
    </row>
    <row r="28" spans="4:5">
      <c r="D28" s="108" t="s">
        <v>2</v>
      </c>
      <c r="E28" s="116" t="str">
        <f t="shared" si="0"/>
        <v>DGTT</v>
      </c>
    </row>
    <row r="29" spans="4:5">
      <c r="D29" s="108" t="s">
        <v>17</v>
      </c>
      <c r="E29" s="116" t="str">
        <f t="shared" si="0"/>
        <v>PROTECOM</v>
      </c>
    </row>
    <row r="30" spans="4:5">
      <c r="D30" s="108" t="s">
        <v>2</v>
      </c>
      <c r="E30" s="116" t="str">
        <f t="shared" si="0"/>
        <v>DGTT</v>
      </c>
    </row>
    <row r="31" spans="4:5">
      <c r="D31" s="108" t="s">
        <v>28</v>
      </c>
      <c r="E31" s="116" t="str">
        <f t="shared" si="0"/>
        <v>DGII</v>
      </c>
    </row>
    <row r="32" spans="4:5">
      <c r="D32" s="108" t="s">
        <v>28</v>
      </c>
      <c r="E32" s="116" t="str">
        <f t="shared" si="0"/>
        <v>DGII</v>
      </c>
    </row>
    <row r="33" spans="4:5">
      <c r="D33" s="108" t="s">
        <v>94</v>
      </c>
      <c r="E33" s="116" t="str">
        <f t="shared" si="0"/>
        <v>DGM</v>
      </c>
    </row>
    <row r="34" spans="4:5">
      <c r="D34" s="108" t="s">
        <v>28</v>
      </c>
      <c r="E34" s="116" t="str">
        <f t="shared" si="0"/>
        <v>DGII</v>
      </c>
    </row>
    <row r="35" spans="4:5">
      <c r="D35" s="108" t="s">
        <v>184</v>
      </c>
      <c r="E35" s="116" t="str">
        <f t="shared" si="0"/>
        <v>DGP</v>
      </c>
    </row>
    <row r="36" spans="4:5">
      <c r="D36" s="108" t="s">
        <v>28</v>
      </c>
      <c r="E36" s="116" t="str">
        <f t="shared" si="0"/>
        <v>DGII</v>
      </c>
    </row>
    <row r="37" spans="4:5">
      <c r="D37" s="108" t="s">
        <v>2</v>
      </c>
      <c r="E37" s="116" t="str">
        <f t="shared" si="0"/>
        <v>DGTT</v>
      </c>
    </row>
    <row r="38" spans="4:5">
      <c r="D38" s="108" t="s">
        <v>28</v>
      </c>
      <c r="E38" s="116" t="str">
        <f t="shared" si="0"/>
        <v>DGII</v>
      </c>
    </row>
    <row r="39" spans="4:5">
      <c r="D39" s="108" t="s">
        <v>28</v>
      </c>
      <c r="E39" s="116" t="str">
        <f t="shared" si="0"/>
        <v>DGII</v>
      </c>
    </row>
    <row r="40" spans="4:5">
      <c r="D40" s="108" t="s">
        <v>2</v>
      </c>
      <c r="E40" s="116" t="str">
        <f t="shared" si="0"/>
        <v>DGTT</v>
      </c>
    </row>
    <row r="41" spans="4:5">
      <c r="D41" s="108" t="s">
        <v>2</v>
      </c>
      <c r="E41" s="116" t="str">
        <f t="shared" si="0"/>
        <v>DGTT</v>
      </c>
    </row>
    <row r="42" spans="4:5">
      <c r="D42" s="108" t="s">
        <v>28</v>
      </c>
      <c r="E42" s="116" t="str">
        <f t="shared" si="0"/>
        <v>DGII</v>
      </c>
    </row>
    <row r="43" spans="4:5">
      <c r="D43" s="108" t="s">
        <v>40</v>
      </c>
      <c r="E43" s="116" t="str">
        <f t="shared" si="0"/>
        <v>JCE</v>
      </c>
    </row>
    <row r="44" spans="4:5">
      <c r="D44" s="108" t="s">
        <v>28</v>
      </c>
      <c r="E44" s="116" t="str">
        <f t="shared" si="0"/>
        <v>DGII</v>
      </c>
    </row>
    <row r="45" spans="4:5">
      <c r="D45" s="108" t="s">
        <v>28</v>
      </c>
      <c r="E45" s="116" t="str">
        <f t="shared" si="0"/>
        <v>DGII</v>
      </c>
    </row>
    <row r="46" spans="4:5">
      <c r="D46" s="108" t="s">
        <v>28</v>
      </c>
      <c r="E46" s="116" t="str">
        <f t="shared" si="0"/>
        <v>DGII</v>
      </c>
    </row>
    <row r="47" spans="4:5">
      <c r="D47" s="108" t="s">
        <v>2</v>
      </c>
      <c r="E47" s="116" t="str">
        <f t="shared" si="0"/>
        <v>DGTT</v>
      </c>
    </row>
    <row r="48" spans="4:5">
      <c r="D48" s="108" t="s">
        <v>57</v>
      </c>
      <c r="E48" s="116" t="str">
        <f t="shared" si="0"/>
        <v>INDOTEL</v>
      </c>
    </row>
    <row r="49" spans="4:5">
      <c r="D49" s="108" t="s">
        <v>18</v>
      </c>
      <c r="E49" s="116" t="str">
        <f t="shared" si="0"/>
        <v>MIP</v>
      </c>
    </row>
    <row r="50" spans="4:5">
      <c r="D50" s="108" t="s">
        <v>28</v>
      </c>
      <c r="E50" s="116" t="str">
        <f t="shared" si="0"/>
        <v>DGII</v>
      </c>
    </row>
    <row r="51" spans="4:5">
      <c r="D51" s="108" t="s">
        <v>28</v>
      </c>
      <c r="E51" s="116" t="str">
        <f t="shared" si="0"/>
        <v>DGII</v>
      </c>
    </row>
    <row r="52" spans="4:5">
      <c r="D52" s="108" t="s">
        <v>28</v>
      </c>
      <c r="E52" s="116" t="str">
        <f t="shared" si="0"/>
        <v>DGII</v>
      </c>
    </row>
    <row r="53" spans="4:5">
      <c r="D53" s="108" t="s">
        <v>28</v>
      </c>
      <c r="E53" s="116" t="str">
        <f t="shared" si="0"/>
        <v>DGII</v>
      </c>
    </row>
    <row r="54" spans="4:5">
      <c r="D54" s="118" t="s">
        <v>394</v>
      </c>
      <c r="E54" s="116" t="str">
        <f t="shared" si="0"/>
        <v>MIREX</v>
      </c>
    </row>
    <row r="55" spans="4:5">
      <c r="D55" s="108" t="s">
        <v>2</v>
      </c>
      <c r="E55" s="116" t="str">
        <f t="shared" si="0"/>
        <v>DGTT</v>
      </c>
    </row>
    <row r="56" spans="4:5">
      <c r="D56" s="108" t="s">
        <v>2</v>
      </c>
      <c r="E56" s="116" t="str">
        <f t="shared" si="0"/>
        <v>DGTT</v>
      </c>
    </row>
    <row r="57" spans="4:5">
      <c r="D57" s="108" t="s">
        <v>123</v>
      </c>
      <c r="E57" s="116" t="str">
        <f t="shared" si="0"/>
        <v>JCE</v>
      </c>
    </row>
    <row r="58" spans="4:5">
      <c r="D58" s="108" t="s">
        <v>37</v>
      </c>
      <c r="E58" s="116" t="str">
        <f t="shared" si="0"/>
        <v>TSS</v>
      </c>
    </row>
    <row r="59" spans="4:5">
      <c r="D59" s="108" t="s">
        <v>2</v>
      </c>
      <c r="E59" s="116" t="str">
        <f t="shared" si="0"/>
        <v>DGTT</v>
      </c>
    </row>
    <row r="60" spans="4:5">
      <c r="D60" s="108" t="s">
        <v>28</v>
      </c>
      <c r="E60" s="116" t="str">
        <f t="shared" si="0"/>
        <v>DGII</v>
      </c>
    </row>
    <row r="61" spans="4:5">
      <c r="D61" s="108" t="s">
        <v>40</v>
      </c>
      <c r="E61" s="116" t="str">
        <f t="shared" si="0"/>
        <v>JCE</v>
      </c>
    </row>
    <row r="62" spans="4:5">
      <c r="D62" s="108" t="s">
        <v>28</v>
      </c>
      <c r="E62" s="116" t="str">
        <f t="shared" si="0"/>
        <v>DGII</v>
      </c>
    </row>
    <row r="63" spans="4:5">
      <c r="D63" s="108" t="s">
        <v>136</v>
      </c>
      <c r="E63" s="116" t="str">
        <f t="shared" si="0"/>
        <v>PROINDUSTRIA</v>
      </c>
    </row>
    <row r="64" spans="4:5">
      <c r="D64" s="108" t="s">
        <v>184</v>
      </c>
      <c r="E64" s="116" t="str">
        <f t="shared" si="0"/>
        <v>DGP</v>
      </c>
    </row>
    <row r="65" spans="4:5">
      <c r="D65" s="108" t="s">
        <v>2</v>
      </c>
      <c r="E65" s="116" t="str">
        <f t="shared" si="0"/>
        <v>DGTT</v>
      </c>
    </row>
    <row r="66" spans="4:5">
      <c r="D66" s="108" t="s">
        <v>40</v>
      </c>
      <c r="E66" s="116" t="str">
        <f t="shared" si="0"/>
        <v>JCE</v>
      </c>
    </row>
    <row r="67" spans="4:5">
      <c r="D67" s="108" t="s">
        <v>2</v>
      </c>
      <c r="E67" s="116" t="str">
        <f t="shared" si="0"/>
        <v>DGTT</v>
      </c>
    </row>
    <row r="68" spans="4:5">
      <c r="D68" s="108" t="s">
        <v>28</v>
      </c>
      <c r="E68" s="116" t="str">
        <f t="shared" ref="E68:E131" si="1">UPPER(D68:D19778)</f>
        <v>DGII</v>
      </c>
    </row>
    <row r="69" spans="4:5">
      <c r="D69" s="107" t="s">
        <v>197</v>
      </c>
      <c r="E69" s="116" t="str">
        <f t="shared" si="1"/>
        <v>POLICIA NACIONAL</v>
      </c>
    </row>
    <row r="70" spans="4:5">
      <c r="D70" s="107" t="s">
        <v>197</v>
      </c>
      <c r="E70" s="116" t="str">
        <f t="shared" si="1"/>
        <v>POLICIA NACIONAL</v>
      </c>
    </row>
    <row r="71" spans="4:5">
      <c r="D71" s="108" t="s">
        <v>28</v>
      </c>
      <c r="E71" s="116" t="str">
        <f t="shared" si="1"/>
        <v>DGII</v>
      </c>
    </row>
    <row r="72" spans="4:5">
      <c r="D72" s="108" t="s">
        <v>2</v>
      </c>
      <c r="E72" s="116" t="str">
        <f t="shared" si="1"/>
        <v>DGTT</v>
      </c>
    </row>
    <row r="73" spans="4:5">
      <c r="D73" s="19" t="s">
        <v>155</v>
      </c>
      <c r="E73" s="116" t="str">
        <f t="shared" si="1"/>
        <v>ONAPI</v>
      </c>
    </row>
    <row r="74" spans="4:5">
      <c r="D74" s="118" t="s">
        <v>394</v>
      </c>
      <c r="E74" s="116" t="str">
        <f t="shared" si="1"/>
        <v>MIREX</v>
      </c>
    </row>
    <row r="75" spans="4:5">
      <c r="D75" s="108" t="s">
        <v>40</v>
      </c>
      <c r="E75" s="116" t="str">
        <f t="shared" si="1"/>
        <v>JCE</v>
      </c>
    </row>
    <row r="76" spans="4:5">
      <c r="D76" s="108" t="s">
        <v>2</v>
      </c>
      <c r="E76" s="116" t="str">
        <f t="shared" si="1"/>
        <v>DGTT</v>
      </c>
    </row>
    <row r="77" spans="4:5">
      <c r="D77" s="108" t="s">
        <v>153</v>
      </c>
      <c r="E77" s="116" t="str">
        <f t="shared" si="1"/>
        <v>BIENES NACIONALES</v>
      </c>
    </row>
    <row r="78" spans="4:5">
      <c r="D78" s="108" t="s">
        <v>2</v>
      </c>
      <c r="E78" s="116" t="str">
        <f t="shared" si="1"/>
        <v>DGTT</v>
      </c>
    </row>
    <row r="79" spans="4:5">
      <c r="D79" s="108" t="s">
        <v>40</v>
      </c>
      <c r="E79" s="116" t="str">
        <f t="shared" si="1"/>
        <v>JCE</v>
      </c>
    </row>
    <row r="80" spans="4:5">
      <c r="D80" s="108" t="s">
        <v>28</v>
      </c>
      <c r="E80" s="116" t="str">
        <f t="shared" si="1"/>
        <v>DGII</v>
      </c>
    </row>
    <row r="81" spans="4:5">
      <c r="D81" s="108" t="s">
        <v>2</v>
      </c>
      <c r="E81" s="116" t="str">
        <f t="shared" si="1"/>
        <v>DGTT</v>
      </c>
    </row>
    <row r="82" spans="4:5">
      <c r="D82" s="108" t="s">
        <v>2</v>
      </c>
      <c r="E82" s="116" t="str">
        <f t="shared" si="1"/>
        <v>DGTT</v>
      </c>
    </row>
    <row r="83" spans="4:5">
      <c r="D83" s="108" t="s">
        <v>28</v>
      </c>
      <c r="E83" s="116" t="str">
        <f t="shared" si="1"/>
        <v>DGII</v>
      </c>
    </row>
    <row r="84" spans="4:5">
      <c r="D84" s="108" t="s">
        <v>28</v>
      </c>
      <c r="E84" s="116" t="str">
        <f t="shared" si="1"/>
        <v>DGII</v>
      </c>
    </row>
    <row r="85" spans="4:5">
      <c r="D85" s="108" t="s">
        <v>162</v>
      </c>
      <c r="E85" s="116" t="str">
        <f t="shared" si="1"/>
        <v>RESERVAS</v>
      </c>
    </row>
    <row r="86" spans="4:5">
      <c r="D86" s="108" t="s">
        <v>28</v>
      </c>
      <c r="E86" s="116" t="str">
        <f t="shared" si="1"/>
        <v>DGII</v>
      </c>
    </row>
    <row r="87" spans="4:5">
      <c r="D87" s="108" t="s">
        <v>40</v>
      </c>
      <c r="E87" s="116" t="str">
        <f t="shared" si="1"/>
        <v>JCE</v>
      </c>
    </row>
    <row r="88" spans="4:5">
      <c r="D88" s="108" t="s">
        <v>184</v>
      </c>
      <c r="E88" s="116" t="str">
        <f t="shared" si="1"/>
        <v>DGP</v>
      </c>
    </row>
    <row r="89" spans="4:5">
      <c r="D89" s="107" t="s">
        <v>2499</v>
      </c>
      <c r="E89" s="116" t="str">
        <f t="shared" si="1"/>
        <v>PROCURADURIA</v>
      </c>
    </row>
    <row r="90" spans="4:5">
      <c r="D90" s="108" t="s">
        <v>2</v>
      </c>
      <c r="E90" s="116" t="str">
        <f t="shared" si="1"/>
        <v>DGTT</v>
      </c>
    </row>
    <row r="91" spans="4:5">
      <c r="D91" s="108" t="s">
        <v>94</v>
      </c>
      <c r="E91" s="116" t="str">
        <f t="shared" si="1"/>
        <v>DGM</v>
      </c>
    </row>
    <row r="92" spans="4:5">
      <c r="D92" s="108" t="s">
        <v>57</v>
      </c>
      <c r="E92" s="116" t="str">
        <f t="shared" si="1"/>
        <v>INDOTEL</v>
      </c>
    </row>
    <row r="93" spans="4:5">
      <c r="D93" s="108" t="s">
        <v>28</v>
      </c>
      <c r="E93" s="116" t="str">
        <f t="shared" si="1"/>
        <v>DGII</v>
      </c>
    </row>
    <row r="94" spans="4:5">
      <c r="D94" s="108" t="s">
        <v>37</v>
      </c>
      <c r="E94" s="116" t="str">
        <f t="shared" si="1"/>
        <v>TSS</v>
      </c>
    </row>
    <row r="95" spans="4:5">
      <c r="D95" s="108" t="s">
        <v>28</v>
      </c>
      <c r="E95" s="116" t="str">
        <f t="shared" si="1"/>
        <v>DGII</v>
      </c>
    </row>
    <row r="96" spans="4:5">
      <c r="D96" s="108" t="s">
        <v>184</v>
      </c>
      <c r="E96" s="116" t="str">
        <f t="shared" si="1"/>
        <v>DGP</v>
      </c>
    </row>
    <row r="97" spans="4:5">
      <c r="D97" s="108" t="s">
        <v>28</v>
      </c>
      <c r="E97" s="116" t="str">
        <f t="shared" si="1"/>
        <v>DGII</v>
      </c>
    </row>
    <row r="98" spans="4:5">
      <c r="D98" s="108" t="s">
        <v>28</v>
      </c>
      <c r="E98" s="116" t="str">
        <f t="shared" si="1"/>
        <v>DGII</v>
      </c>
    </row>
    <row r="99" spans="4:5">
      <c r="D99" s="108" t="s">
        <v>28</v>
      </c>
      <c r="E99" s="116" t="str">
        <f t="shared" si="1"/>
        <v>DGII</v>
      </c>
    </row>
    <row r="100" spans="4:5">
      <c r="D100" s="108" t="s">
        <v>2</v>
      </c>
      <c r="E100" s="116" t="str">
        <f t="shared" si="1"/>
        <v>DGTT</v>
      </c>
    </row>
    <row r="101" spans="4:5">
      <c r="D101" s="108" t="s">
        <v>40</v>
      </c>
      <c r="E101" s="116" t="str">
        <f t="shared" si="1"/>
        <v>JCE</v>
      </c>
    </row>
    <row r="102" spans="4:5">
      <c r="D102" s="108" t="s">
        <v>2</v>
      </c>
      <c r="E102" s="116" t="str">
        <f t="shared" si="1"/>
        <v>DGTT</v>
      </c>
    </row>
    <row r="103" spans="4:5">
      <c r="D103" s="108" t="s">
        <v>2</v>
      </c>
      <c r="E103" s="116" t="str">
        <f t="shared" si="1"/>
        <v>DGTT</v>
      </c>
    </row>
    <row r="104" spans="4:5">
      <c r="D104" s="108" t="s">
        <v>40</v>
      </c>
      <c r="E104" s="116" t="str">
        <f t="shared" si="1"/>
        <v>JCE</v>
      </c>
    </row>
    <row r="105" spans="4:5">
      <c r="D105" s="108" t="s">
        <v>40</v>
      </c>
      <c r="E105" s="116" t="str">
        <f t="shared" si="1"/>
        <v>JCE</v>
      </c>
    </row>
    <row r="106" spans="4:5">
      <c r="D106" s="108" t="s">
        <v>40</v>
      </c>
      <c r="E106" s="116" t="str">
        <f t="shared" si="1"/>
        <v>JCE</v>
      </c>
    </row>
    <row r="107" spans="4:5">
      <c r="D107" s="108" t="s">
        <v>155</v>
      </c>
      <c r="E107" s="116" t="str">
        <f t="shared" si="1"/>
        <v>ONAPI</v>
      </c>
    </row>
    <row r="108" spans="4:5">
      <c r="D108" s="108" t="s">
        <v>2</v>
      </c>
      <c r="E108" s="116" t="str">
        <f t="shared" si="1"/>
        <v>DGTT</v>
      </c>
    </row>
    <row r="109" spans="4:5">
      <c r="D109" s="108" t="s">
        <v>94</v>
      </c>
      <c r="E109" s="116" t="str">
        <f t="shared" si="1"/>
        <v>DGM</v>
      </c>
    </row>
    <row r="110" spans="4:5">
      <c r="D110" s="108" t="s">
        <v>40</v>
      </c>
      <c r="E110" s="116" t="str">
        <f t="shared" si="1"/>
        <v>JCE</v>
      </c>
    </row>
    <row r="111" spans="4:5">
      <c r="D111" s="108" t="s">
        <v>40</v>
      </c>
      <c r="E111" s="116" t="str">
        <f t="shared" si="1"/>
        <v>JCE</v>
      </c>
    </row>
    <row r="112" spans="4:5">
      <c r="D112" s="108" t="s">
        <v>28</v>
      </c>
      <c r="E112" s="116" t="str">
        <f t="shared" si="1"/>
        <v>DGII</v>
      </c>
    </row>
    <row r="113" spans="4:5">
      <c r="D113" s="108" t="s">
        <v>57</v>
      </c>
      <c r="E113" s="116" t="str">
        <f t="shared" si="1"/>
        <v>INDOTEL</v>
      </c>
    </row>
    <row r="114" spans="4:5">
      <c r="D114" s="38" t="s">
        <v>40</v>
      </c>
      <c r="E114" s="116" t="str">
        <f t="shared" si="1"/>
        <v>JCE</v>
      </c>
    </row>
    <row r="115" spans="4:5">
      <c r="D115" s="108" t="s">
        <v>2</v>
      </c>
      <c r="E115" s="116" t="str">
        <f t="shared" si="1"/>
        <v>DGTT</v>
      </c>
    </row>
    <row r="116" spans="4:5">
      <c r="D116" s="108" t="s">
        <v>2</v>
      </c>
      <c r="E116" s="116" t="str">
        <f t="shared" si="1"/>
        <v>DGTT</v>
      </c>
    </row>
    <row r="117" spans="4:5">
      <c r="D117" s="108" t="s">
        <v>28</v>
      </c>
      <c r="E117" s="116" t="str">
        <f t="shared" si="1"/>
        <v>DGII</v>
      </c>
    </row>
    <row r="118" spans="4:5">
      <c r="D118" s="108" t="s">
        <v>28</v>
      </c>
      <c r="E118" s="116" t="str">
        <f t="shared" si="1"/>
        <v>DGII</v>
      </c>
    </row>
    <row r="119" spans="4:5">
      <c r="D119" s="108" t="s">
        <v>2</v>
      </c>
      <c r="E119" s="116" t="str">
        <f t="shared" si="1"/>
        <v>DGTT</v>
      </c>
    </row>
    <row r="120" spans="4:5">
      <c r="D120" s="108" t="s">
        <v>2</v>
      </c>
      <c r="E120" s="116" t="str">
        <f t="shared" si="1"/>
        <v>DGTT</v>
      </c>
    </row>
    <row r="121" spans="4:5">
      <c r="D121" s="108" t="s">
        <v>28</v>
      </c>
      <c r="E121" s="116" t="str">
        <f t="shared" si="1"/>
        <v>DGII</v>
      </c>
    </row>
    <row r="122" spans="4:5">
      <c r="D122" s="108" t="s">
        <v>2</v>
      </c>
      <c r="E122" s="116" t="str">
        <f t="shared" si="1"/>
        <v>DGTT</v>
      </c>
    </row>
    <row r="123" spans="4:5">
      <c r="D123" s="108" t="s">
        <v>28</v>
      </c>
      <c r="E123" s="116" t="str">
        <f t="shared" si="1"/>
        <v>DGII</v>
      </c>
    </row>
    <row r="124" spans="4:5">
      <c r="D124" s="108" t="s">
        <v>28</v>
      </c>
      <c r="E124" s="116" t="str">
        <f t="shared" si="1"/>
        <v>DGII</v>
      </c>
    </row>
    <row r="125" spans="4:5">
      <c r="D125" s="108" t="s">
        <v>2</v>
      </c>
      <c r="E125" s="116" t="str">
        <f t="shared" si="1"/>
        <v>DGTT</v>
      </c>
    </row>
    <row r="126" spans="4:5">
      <c r="D126" s="108" t="s">
        <v>40</v>
      </c>
      <c r="E126" s="116" t="str">
        <f t="shared" si="1"/>
        <v>JCE</v>
      </c>
    </row>
    <row r="127" spans="4:5">
      <c r="D127" s="108" t="s">
        <v>2</v>
      </c>
      <c r="E127" s="116" t="str">
        <f t="shared" si="1"/>
        <v>DGTT</v>
      </c>
    </row>
    <row r="128" spans="4:5">
      <c r="D128" s="108" t="s">
        <v>2</v>
      </c>
      <c r="E128" s="116" t="str">
        <f t="shared" si="1"/>
        <v>DGTT</v>
      </c>
    </row>
    <row r="129" spans="4:5">
      <c r="D129" s="108" t="s">
        <v>2</v>
      </c>
      <c r="E129" s="116" t="str">
        <f t="shared" si="1"/>
        <v>DGTT</v>
      </c>
    </row>
    <row r="130" spans="4:5">
      <c r="D130" s="108" t="s">
        <v>184</v>
      </c>
      <c r="E130" s="116" t="str">
        <f t="shared" si="1"/>
        <v>DGP</v>
      </c>
    </row>
    <row r="131" spans="4:5">
      <c r="D131" s="108" t="s">
        <v>40</v>
      </c>
      <c r="E131" s="116" t="str">
        <f t="shared" si="1"/>
        <v>JCE</v>
      </c>
    </row>
    <row r="132" spans="4:5">
      <c r="D132" s="108" t="s">
        <v>2</v>
      </c>
      <c r="E132" s="116" t="str">
        <f t="shared" ref="E132:E195" si="2">UPPER(D132:D19842)</f>
        <v>DGTT</v>
      </c>
    </row>
    <row r="133" spans="4:5">
      <c r="D133" s="108" t="s">
        <v>2</v>
      </c>
      <c r="E133" s="116" t="str">
        <f t="shared" si="2"/>
        <v>DGTT</v>
      </c>
    </row>
    <row r="134" spans="4:5">
      <c r="D134" s="108" t="s">
        <v>40</v>
      </c>
      <c r="E134" s="116" t="str">
        <f t="shared" si="2"/>
        <v>JCE</v>
      </c>
    </row>
    <row r="135" spans="4:5">
      <c r="D135" s="108" t="s">
        <v>184</v>
      </c>
      <c r="E135" s="116" t="str">
        <f t="shared" si="2"/>
        <v>DGP</v>
      </c>
    </row>
    <row r="136" spans="4:5">
      <c r="D136" s="108" t="s">
        <v>2</v>
      </c>
      <c r="E136" s="116" t="str">
        <f t="shared" si="2"/>
        <v>DGTT</v>
      </c>
    </row>
    <row r="137" spans="4:5">
      <c r="D137" s="108" t="s">
        <v>189</v>
      </c>
      <c r="E137" s="116" t="str">
        <f t="shared" si="2"/>
        <v>DGII</v>
      </c>
    </row>
    <row r="138" spans="4:5">
      <c r="D138" s="108" t="s">
        <v>2</v>
      </c>
      <c r="E138" s="116" t="str">
        <f t="shared" si="2"/>
        <v>DGTT</v>
      </c>
    </row>
    <row r="139" spans="4:5">
      <c r="D139" s="107" t="s">
        <v>197</v>
      </c>
      <c r="E139" s="116" t="str">
        <f t="shared" si="2"/>
        <v>POLICIA NACIONAL</v>
      </c>
    </row>
    <row r="140" spans="4:5">
      <c r="D140" s="108" t="s">
        <v>192</v>
      </c>
      <c r="E140" s="116" t="str">
        <f t="shared" si="2"/>
        <v>DGTT</v>
      </c>
    </row>
    <row r="141" spans="4:5">
      <c r="D141" s="108" t="s">
        <v>192</v>
      </c>
      <c r="E141" s="116" t="str">
        <f t="shared" si="2"/>
        <v>DGTT</v>
      </c>
    </row>
    <row r="142" spans="4:5">
      <c r="D142" s="107" t="s">
        <v>197</v>
      </c>
      <c r="E142" s="116" t="str">
        <f t="shared" si="2"/>
        <v>POLICIA NACIONAL</v>
      </c>
    </row>
    <row r="143" spans="4:5">
      <c r="D143" s="108" t="s">
        <v>123</v>
      </c>
      <c r="E143" s="116" t="str">
        <f t="shared" si="2"/>
        <v>JCE</v>
      </c>
    </row>
    <row r="144" spans="4:5">
      <c r="D144" s="108" t="s">
        <v>189</v>
      </c>
      <c r="E144" s="116" t="str">
        <f t="shared" si="2"/>
        <v>DGII</v>
      </c>
    </row>
    <row r="145" spans="4:5">
      <c r="D145" s="108" t="s">
        <v>192</v>
      </c>
      <c r="E145" s="116" t="str">
        <f t="shared" si="2"/>
        <v>DGTT</v>
      </c>
    </row>
    <row r="146" spans="4:5">
      <c r="D146" s="108" t="s">
        <v>192</v>
      </c>
      <c r="E146" s="116" t="str">
        <f t="shared" si="2"/>
        <v>DGTT</v>
      </c>
    </row>
    <row r="147" spans="4:5">
      <c r="D147" s="107" t="s">
        <v>197</v>
      </c>
      <c r="E147" s="116" t="str">
        <f t="shared" si="2"/>
        <v>POLICIA NACIONAL</v>
      </c>
    </row>
    <row r="148" spans="4:5">
      <c r="D148" s="108" t="s">
        <v>123</v>
      </c>
      <c r="E148" s="116" t="str">
        <f t="shared" si="2"/>
        <v>JCE</v>
      </c>
    </row>
    <row r="149" spans="4:5">
      <c r="D149" s="108" t="s">
        <v>189</v>
      </c>
      <c r="E149" s="116" t="str">
        <f t="shared" si="2"/>
        <v>DGII</v>
      </c>
    </row>
    <row r="150" spans="4:5">
      <c r="D150" s="108" t="s">
        <v>189</v>
      </c>
      <c r="E150" s="116" t="str">
        <f t="shared" si="2"/>
        <v>DGII</v>
      </c>
    </row>
    <row r="151" spans="4:5">
      <c r="D151" s="108" t="s">
        <v>184</v>
      </c>
      <c r="E151" s="116" t="str">
        <f t="shared" si="2"/>
        <v>DGP</v>
      </c>
    </row>
    <row r="152" spans="4:5">
      <c r="D152" s="108" t="s">
        <v>123</v>
      </c>
      <c r="E152" s="116" t="str">
        <f t="shared" si="2"/>
        <v>JCE</v>
      </c>
    </row>
    <row r="153" spans="4:5">
      <c r="D153" s="107" t="s">
        <v>197</v>
      </c>
      <c r="E153" s="116" t="str">
        <f t="shared" si="2"/>
        <v>POLICIA NACIONAL</v>
      </c>
    </row>
    <row r="154" spans="4:5">
      <c r="D154" s="108" t="s">
        <v>192</v>
      </c>
      <c r="E154" s="116" t="str">
        <f t="shared" si="2"/>
        <v>DGTT</v>
      </c>
    </row>
    <row r="155" spans="4:5">
      <c r="D155" s="108" t="s">
        <v>192</v>
      </c>
      <c r="E155" s="116" t="str">
        <f t="shared" si="2"/>
        <v>DGTT</v>
      </c>
    </row>
    <row r="156" spans="4:5">
      <c r="D156" s="107" t="s">
        <v>197</v>
      </c>
      <c r="E156" s="116" t="str">
        <f t="shared" si="2"/>
        <v>POLICIA NACIONAL</v>
      </c>
    </row>
    <row r="157" spans="4:5">
      <c r="D157" s="108" t="s">
        <v>123</v>
      </c>
      <c r="E157" s="116" t="str">
        <f t="shared" si="2"/>
        <v>JCE</v>
      </c>
    </row>
    <row r="158" spans="4:5">
      <c r="D158" s="108" t="s">
        <v>189</v>
      </c>
      <c r="E158" s="116" t="str">
        <f t="shared" si="2"/>
        <v>DGII</v>
      </c>
    </row>
    <row r="159" spans="4:5">
      <c r="D159" s="108" t="s">
        <v>189</v>
      </c>
      <c r="E159" s="116" t="str">
        <f t="shared" si="2"/>
        <v>DGII</v>
      </c>
    </row>
    <row r="160" spans="4:5">
      <c r="D160" s="108" t="s">
        <v>184</v>
      </c>
      <c r="E160" s="116" t="str">
        <f t="shared" si="2"/>
        <v>DGP</v>
      </c>
    </row>
    <row r="161" spans="4:5">
      <c r="D161" s="108" t="s">
        <v>123</v>
      </c>
      <c r="E161" s="116" t="str">
        <f t="shared" si="2"/>
        <v>JCE</v>
      </c>
    </row>
    <row r="162" spans="4:5">
      <c r="D162" s="107" t="s">
        <v>197</v>
      </c>
      <c r="E162" s="116" t="str">
        <f t="shared" si="2"/>
        <v>POLICIA NACIONAL</v>
      </c>
    </row>
    <row r="163" spans="4:5">
      <c r="D163" s="108" t="s">
        <v>199</v>
      </c>
      <c r="E163" s="116" t="str">
        <f t="shared" si="2"/>
        <v>AMET</v>
      </c>
    </row>
    <row r="164" spans="4:5">
      <c r="D164" s="108" t="s">
        <v>123</v>
      </c>
      <c r="E164" s="116" t="str">
        <f t="shared" si="2"/>
        <v>JCE</v>
      </c>
    </row>
    <row r="165" spans="4:5">
      <c r="D165" s="108" t="s">
        <v>192</v>
      </c>
      <c r="E165" s="116" t="str">
        <f t="shared" si="2"/>
        <v>DGTT</v>
      </c>
    </row>
    <row r="166" spans="4:5">
      <c r="D166" s="108" t="s">
        <v>189</v>
      </c>
      <c r="E166" s="116" t="str">
        <f t="shared" si="2"/>
        <v>DGII</v>
      </c>
    </row>
    <row r="167" spans="4:5">
      <c r="D167" s="108" t="s">
        <v>192</v>
      </c>
      <c r="E167" s="116" t="str">
        <f t="shared" si="2"/>
        <v>DGTT</v>
      </c>
    </row>
    <row r="168" spans="4:5">
      <c r="D168" s="108" t="s">
        <v>184</v>
      </c>
      <c r="E168" s="116" t="str">
        <f t="shared" si="2"/>
        <v>DGP</v>
      </c>
    </row>
    <row r="169" spans="4:5">
      <c r="D169" s="108" t="s">
        <v>123</v>
      </c>
      <c r="E169" s="116" t="str">
        <f t="shared" si="2"/>
        <v>JCE</v>
      </c>
    </row>
    <row r="170" spans="4:5">
      <c r="D170" s="108" t="s">
        <v>192</v>
      </c>
      <c r="E170" s="116" t="str">
        <f t="shared" si="2"/>
        <v>DGTT</v>
      </c>
    </row>
    <row r="171" spans="4:5">
      <c r="D171" s="108" t="s">
        <v>192</v>
      </c>
      <c r="E171" s="116" t="str">
        <f t="shared" si="2"/>
        <v>DGTT</v>
      </c>
    </row>
    <row r="172" spans="4:5">
      <c r="D172" s="108" t="s">
        <v>205</v>
      </c>
      <c r="E172" s="116" t="str">
        <f t="shared" si="2"/>
        <v>ONAPI</v>
      </c>
    </row>
    <row r="173" spans="4:5">
      <c r="D173" s="108" t="s">
        <v>123</v>
      </c>
      <c r="E173" s="116" t="str">
        <f t="shared" si="2"/>
        <v>JCE</v>
      </c>
    </row>
    <row r="174" spans="4:5">
      <c r="D174" s="108" t="s">
        <v>189</v>
      </c>
      <c r="E174" s="116" t="str">
        <f t="shared" si="2"/>
        <v>DGII</v>
      </c>
    </row>
    <row r="175" spans="4:5">
      <c r="D175" s="108" t="s">
        <v>123</v>
      </c>
      <c r="E175" s="116" t="str">
        <f t="shared" si="2"/>
        <v>JCE</v>
      </c>
    </row>
    <row r="176" spans="4:5">
      <c r="D176" s="108" t="s">
        <v>184</v>
      </c>
      <c r="E176" s="116" t="str">
        <f t="shared" si="2"/>
        <v>DGP</v>
      </c>
    </row>
    <row r="177" spans="4:5">
      <c r="D177" s="107" t="s">
        <v>2499</v>
      </c>
      <c r="E177" s="116" t="str">
        <f t="shared" si="2"/>
        <v>PROCURADURIA</v>
      </c>
    </row>
    <row r="178" spans="4:5">
      <c r="D178" s="108" t="s">
        <v>210</v>
      </c>
      <c r="E178" s="116" t="str">
        <f t="shared" si="2"/>
        <v>SOLIDARIDAD</v>
      </c>
    </row>
    <row r="179" spans="4:5">
      <c r="D179" s="108" t="s">
        <v>192</v>
      </c>
      <c r="E179" s="116" t="str">
        <f t="shared" si="2"/>
        <v>DGTT</v>
      </c>
    </row>
    <row r="180" spans="4:5">
      <c r="D180" s="108" t="s">
        <v>192</v>
      </c>
      <c r="E180" s="116" t="str">
        <f t="shared" si="2"/>
        <v>DGTT</v>
      </c>
    </row>
    <row r="181" spans="4:5">
      <c r="D181" s="108" t="s">
        <v>192</v>
      </c>
      <c r="E181" s="116" t="str">
        <f t="shared" si="2"/>
        <v>DGTT</v>
      </c>
    </row>
    <row r="182" spans="4:5">
      <c r="D182" s="108" t="s">
        <v>192</v>
      </c>
      <c r="E182" s="116" t="str">
        <f t="shared" si="2"/>
        <v>DGTT</v>
      </c>
    </row>
    <row r="183" spans="4:5">
      <c r="D183" s="108" t="s">
        <v>192</v>
      </c>
      <c r="E183" s="116" t="str">
        <f t="shared" si="2"/>
        <v>DGTT</v>
      </c>
    </row>
    <row r="184" spans="4:5">
      <c r="D184" s="108" t="s">
        <v>192</v>
      </c>
      <c r="E184" s="116" t="str">
        <f t="shared" si="2"/>
        <v>DGTT</v>
      </c>
    </row>
    <row r="185" spans="4:5">
      <c r="D185" s="108" t="s">
        <v>189</v>
      </c>
      <c r="E185" s="116" t="str">
        <f t="shared" si="2"/>
        <v>DGII</v>
      </c>
    </row>
    <row r="186" spans="4:5">
      <c r="D186" s="108" t="s">
        <v>189</v>
      </c>
      <c r="E186" s="116" t="str">
        <f t="shared" si="2"/>
        <v>DGII</v>
      </c>
    </row>
    <row r="187" spans="4:5">
      <c r="D187" s="107" t="s">
        <v>197</v>
      </c>
      <c r="E187" s="116" t="str">
        <f t="shared" si="2"/>
        <v>POLICIA NACIONAL</v>
      </c>
    </row>
    <row r="188" spans="4:5">
      <c r="D188" s="107" t="s">
        <v>2499</v>
      </c>
      <c r="E188" s="116" t="str">
        <f t="shared" si="2"/>
        <v>PROCURADURIA</v>
      </c>
    </row>
    <row r="189" spans="4:5">
      <c r="D189" s="107" t="s">
        <v>214</v>
      </c>
      <c r="E189" s="116" t="str">
        <f t="shared" si="2"/>
        <v>DGII</v>
      </c>
    </row>
    <row r="190" spans="4:5">
      <c r="D190" s="107" t="s">
        <v>214</v>
      </c>
      <c r="E190" s="116" t="str">
        <f t="shared" si="2"/>
        <v>DGII</v>
      </c>
    </row>
    <row r="191" spans="4:5">
      <c r="D191" s="107" t="s">
        <v>216</v>
      </c>
      <c r="E191" s="116" t="str">
        <f t="shared" si="2"/>
        <v>DGTT</v>
      </c>
    </row>
    <row r="192" spans="4:5">
      <c r="D192" s="107" t="s">
        <v>216</v>
      </c>
      <c r="E192" s="116" t="str">
        <f t="shared" si="2"/>
        <v>DGTT</v>
      </c>
    </row>
    <row r="193" spans="4:5">
      <c r="D193" s="107" t="s">
        <v>123</v>
      </c>
      <c r="E193" s="116" t="str">
        <f t="shared" si="2"/>
        <v>JCE</v>
      </c>
    </row>
    <row r="194" spans="4:5">
      <c r="D194" s="107" t="s">
        <v>2499</v>
      </c>
      <c r="E194" s="116" t="str">
        <f t="shared" si="2"/>
        <v>PROCURADURIA</v>
      </c>
    </row>
    <row r="195" spans="4:5">
      <c r="D195" s="107" t="s">
        <v>123</v>
      </c>
      <c r="E195" s="116" t="str">
        <f t="shared" si="2"/>
        <v>JCE</v>
      </c>
    </row>
    <row r="196" spans="4:5">
      <c r="D196" s="118" t="s">
        <v>394</v>
      </c>
      <c r="E196" s="116" t="str">
        <f t="shared" ref="E196:E259" si="3">UPPER(D196:D19906)</f>
        <v>MIREX</v>
      </c>
    </row>
    <row r="197" spans="4:5">
      <c r="D197" s="107" t="s">
        <v>192</v>
      </c>
      <c r="E197" s="116" t="str">
        <f t="shared" si="3"/>
        <v>DGTT</v>
      </c>
    </row>
    <row r="198" spans="4:5">
      <c r="D198" s="107" t="s">
        <v>192</v>
      </c>
      <c r="E198" s="116" t="str">
        <f t="shared" si="3"/>
        <v>DGTT</v>
      </c>
    </row>
    <row r="199" spans="4:5">
      <c r="D199" s="107" t="s">
        <v>189</v>
      </c>
      <c r="E199" s="116" t="str">
        <f t="shared" si="3"/>
        <v>DGII</v>
      </c>
    </row>
    <row r="200" spans="4:5">
      <c r="D200" s="107" t="s">
        <v>123</v>
      </c>
      <c r="E200" s="116" t="str">
        <f t="shared" si="3"/>
        <v>JCE</v>
      </c>
    </row>
    <row r="201" spans="4:5">
      <c r="D201" s="107" t="s">
        <v>28</v>
      </c>
      <c r="E201" s="116" t="str">
        <f t="shared" si="3"/>
        <v>DGII</v>
      </c>
    </row>
    <row r="202" spans="4:5">
      <c r="D202" s="107" t="s">
        <v>192</v>
      </c>
      <c r="E202" s="116" t="str">
        <f t="shared" si="3"/>
        <v>DGTT</v>
      </c>
    </row>
    <row r="203" spans="4:5">
      <c r="D203" s="107" t="s">
        <v>28</v>
      </c>
      <c r="E203" s="116" t="str">
        <f t="shared" si="3"/>
        <v>DGII</v>
      </c>
    </row>
    <row r="204" spans="4:5">
      <c r="D204" s="6" t="s">
        <v>222</v>
      </c>
      <c r="E204" s="116" t="str">
        <f t="shared" si="3"/>
        <v>MIP</v>
      </c>
    </row>
    <row r="205" spans="4:5">
      <c r="D205" s="108" t="s">
        <v>223</v>
      </c>
      <c r="E205" s="116" t="str">
        <f t="shared" si="3"/>
        <v>DGM</v>
      </c>
    </row>
    <row r="206" spans="4:5">
      <c r="D206" s="108" t="s">
        <v>192</v>
      </c>
      <c r="E206" s="116" t="str">
        <f t="shared" si="3"/>
        <v>DGTT</v>
      </c>
    </row>
    <row r="207" spans="4:5">
      <c r="D207" s="108" t="s">
        <v>192</v>
      </c>
      <c r="E207" s="116" t="str">
        <f t="shared" si="3"/>
        <v>DGTT</v>
      </c>
    </row>
    <row r="208" spans="4:5">
      <c r="D208" s="107" t="s">
        <v>189</v>
      </c>
      <c r="E208" s="116" t="str">
        <f t="shared" si="3"/>
        <v>DGII</v>
      </c>
    </row>
    <row r="209" spans="4:5">
      <c r="D209" s="107" t="s">
        <v>192</v>
      </c>
      <c r="E209" s="116" t="str">
        <f t="shared" si="3"/>
        <v>DGTT</v>
      </c>
    </row>
    <row r="210" spans="4:5">
      <c r="D210" s="107" t="s">
        <v>192</v>
      </c>
      <c r="E210" s="116" t="str">
        <f t="shared" si="3"/>
        <v>DGTT</v>
      </c>
    </row>
    <row r="211" spans="4:5">
      <c r="D211" s="107" t="s">
        <v>189</v>
      </c>
      <c r="E211" s="116" t="str">
        <f t="shared" si="3"/>
        <v>DGII</v>
      </c>
    </row>
    <row r="212" spans="4:5">
      <c r="D212" s="107" t="s">
        <v>192</v>
      </c>
      <c r="E212" s="116" t="str">
        <f t="shared" si="3"/>
        <v>DGTT</v>
      </c>
    </row>
    <row r="213" spans="4:5">
      <c r="D213" s="107" t="s">
        <v>189</v>
      </c>
      <c r="E213" s="116" t="str">
        <f t="shared" si="3"/>
        <v>DGII</v>
      </c>
    </row>
    <row r="214" spans="4:5">
      <c r="D214" s="107" t="s">
        <v>192</v>
      </c>
      <c r="E214" s="116" t="str">
        <f t="shared" si="3"/>
        <v>DGTT</v>
      </c>
    </row>
    <row r="215" spans="4:5">
      <c r="D215" s="107" t="s">
        <v>192</v>
      </c>
      <c r="E215" s="116" t="str">
        <f t="shared" si="3"/>
        <v>DGTT</v>
      </c>
    </row>
    <row r="216" spans="4:5">
      <c r="D216" s="107" t="s">
        <v>189</v>
      </c>
      <c r="E216" s="116" t="str">
        <f t="shared" si="3"/>
        <v>DGII</v>
      </c>
    </row>
    <row r="217" spans="4:5">
      <c r="D217" s="107" t="s">
        <v>192</v>
      </c>
      <c r="E217" s="116" t="str">
        <f t="shared" si="3"/>
        <v>DGTT</v>
      </c>
    </row>
    <row r="218" spans="4:5">
      <c r="D218" s="107" t="s">
        <v>123</v>
      </c>
      <c r="E218" s="116" t="str">
        <f t="shared" si="3"/>
        <v>JCE</v>
      </c>
    </row>
    <row r="219" spans="4:5">
      <c r="D219" s="107" t="s">
        <v>2499</v>
      </c>
      <c r="E219" s="116" t="str">
        <f t="shared" si="3"/>
        <v>PROCURADURIA</v>
      </c>
    </row>
    <row r="220" spans="4:5">
      <c r="D220" s="107" t="s">
        <v>119</v>
      </c>
      <c r="E220" s="116" t="str">
        <f t="shared" si="3"/>
        <v>SOLIDARIDAD</v>
      </c>
    </row>
    <row r="221" spans="4:5">
      <c r="D221" s="107" t="s">
        <v>2499</v>
      </c>
      <c r="E221" s="116" t="str">
        <f t="shared" si="3"/>
        <v>PROCURADURIA</v>
      </c>
    </row>
    <row r="222" spans="4:5">
      <c r="D222" s="107" t="s">
        <v>216</v>
      </c>
      <c r="E222" s="116" t="str">
        <f t="shared" si="3"/>
        <v>DGTT</v>
      </c>
    </row>
    <row r="223" spans="4:5">
      <c r="D223" s="107" t="s">
        <v>192</v>
      </c>
      <c r="E223" s="116" t="str">
        <f t="shared" si="3"/>
        <v>DGTT</v>
      </c>
    </row>
    <row r="224" spans="4:5">
      <c r="D224" s="107" t="s">
        <v>192</v>
      </c>
      <c r="E224" s="116" t="str">
        <f t="shared" si="3"/>
        <v>DGTT</v>
      </c>
    </row>
    <row r="225" spans="4:5">
      <c r="D225" s="107" t="s">
        <v>192</v>
      </c>
      <c r="E225" s="116" t="str">
        <f t="shared" si="3"/>
        <v>DGTT</v>
      </c>
    </row>
    <row r="226" spans="4:5">
      <c r="D226" s="107" t="s">
        <v>189</v>
      </c>
      <c r="E226" s="116" t="str">
        <f t="shared" si="3"/>
        <v>DGII</v>
      </c>
    </row>
    <row r="227" spans="4:5">
      <c r="D227" s="107" t="s">
        <v>192</v>
      </c>
      <c r="E227" s="116" t="str">
        <f t="shared" si="3"/>
        <v>DGTT</v>
      </c>
    </row>
    <row r="228" spans="4:5">
      <c r="D228" s="107" t="s">
        <v>189</v>
      </c>
      <c r="E228" s="116" t="str">
        <f t="shared" si="3"/>
        <v>DGII</v>
      </c>
    </row>
    <row r="229" spans="4:5">
      <c r="D229" s="107" t="s">
        <v>123</v>
      </c>
      <c r="E229" s="116" t="str">
        <f t="shared" si="3"/>
        <v>JCE</v>
      </c>
    </row>
    <row r="230" spans="4:5">
      <c r="D230" s="53" t="s">
        <v>123</v>
      </c>
      <c r="E230" s="116" t="str">
        <f t="shared" si="3"/>
        <v>JCE</v>
      </c>
    </row>
    <row r="231" spans="4:5">
      <c r="D231" s="53" t="s">
        <v>123</v>
      </c>
      <c r="E231" s="116" t="str">
        <f t="shared" si="3"/>
        <v>JCE</v>
      </c>
    </row>
    <row r="232" spans="4:5">
      <c r="D232" s="107" t="s">
        <v>123</v>
      </c>
      <c r="E232" s="116" t="str">
        <f t="shared" si="3"/>
        <v>JCE</v>
      </c>
    </row>
    <row r="233" spans="4:5">
      <c r="D233" s="118" t="s">
        <v>394</v>
      </c>
      <c r="E233" s="116" t="str">
        <f t="shared" si="3"/>
        <v>MIREX</v>
      </c>
    </row>
    <row r="234" spans="4:5">
      <c r="D234" s="107" t="s">
        <v>192</v>
      </c>
      <c r="E234" s="116" t="str">
        <f t="shared" si="3"/>
        <v>DGTT</v>
      </c>
    </row>
    <row r="235" spans="4:5">
      <c r="D235" s="107" t="s">
        <v>197</v>
      </c>
      <c r="E235" s="116" t="str">
        <f t="shared" si="3"/>
        <v>POLICIA NACIONAL</v>
      </c>
    </row>
    <row r="236" spans="4:5">
      <c r="D236" s="107" t="s">
        <v>192</v>
      </c>
      <c r="E236" s="116" t="str">
        <f t="shared" si="3"/>
        <v>DGTT</v>
      </c>
    </row>
    <row r="237" spans="4:5">
      <c r="D237" s="107" t="s">
        <v>192</v>
      </c>
      <c r="E237" s="116" t="str">
        <f t="shared" si="3"/>
        <v>DGTT</v>
      </c>
    </row>
    <row r="238" spans="4:5">
      <c r="D238" s="107" t="s">
        <v>28</v>
      </c>
      <c r="E238" s="116" t="str">
        <f t="shared" si="3"/>
        <v>DGII</v>
      </c>
    </row>
    <row r="239" spans="4:5">
      <c r="D239" s="108" t="s">
        <v>184</v>
      </c>
      <c r="E239" s="116" t="str">
        <f t="shared" si="3"/>
        <v>DGP</v>
      </c>
    </row>
    <row r="240" spans="4:5">
      <c r="D240" s="118" t="s">
        <v>394</v>
      </c>
      <c r="E240" s="116" t="str">
        <f t="shared" si="3"/>
        <v>MIREX</v>
      </c>
    </row>
    <row r="241" spans="4:5">
      <c r="D241" s="107" t="s">
        <v>123</v>
      </c>
      <c r="E241" s="116" t="str">
        <f t="shared" si="3"/>
        <v>JCE</v>
      </c>
    </row>
    <row r="242" spans="4:5">
      <c r="D242" s="107" t="s">
        <v>28</v>
      </c>
      <c r="E242" s="116" t="str">
        <f t="shared" si="3"/>
        <v>DGII</v>
      </c>
    </row>
    <row r="243" spans="4:5">
      <c r="D243" s="107" t="s">
        <v>192</v>
      </c>
      <c r="E243" s="116" t="str">
        <f t="shared" si="3"/>
        <v>DGTT</v>
      </c>
    </row>
    <row r="244" spans="4:5">
      <c r="D244" s="107" t="s">
        <v>216</v>
      </c>
      <c r="E244" s="116" t="str">
        <f t="shared" si="3"/>
        <v>DGTT</v>
      </c>
    </row>
    <row r="245" spans="4:5">
      <c r="D245" s="107" t="s">
        <v>216</v>
      </c>
      <c r="E245" s="116" t="str">
        <f t="shared" si="3"/>
        <v>DGTT</v>
      </c>
    </row>
    <row r="246" spans="4:5">
      <c r="D246" s="107" t="s">
        <v>216</v>
      </c>
      <c r="E246" s="116" t="str">
        <f t="shared" si="3"/>
        <v>DGTT</v>
      </c>
    </row>
    <row r="247" spans="4:5">
      <c r="D247" s="107" t="s">
        <v>216</v>
      </c>
      <c r="E247" s="116" t="str">
        <f t="shared" si="3"/>
        <v>DGTT</v>
      </c>
    </row>
    <row r="248" spans="4:5">
      <c r="D248" s="107" t="s">
        <v>216</v>
      </c>
      <c r="E248" s="116" t="str">
        <f t="shared" si="3"/>
        <v>DGTT</v>
      </c>
    </row>
    <row r="249" spans="4:5">
      <c r="D249" s="108" t="s">
        <v>57</v>
      </c>
      <c r="E249" s="116" t="str">
        <f t="shared" si="3"/>
        <v>INDOTEL</v>
      </c>
    </row>
    <row r="250" spans="4:5">
      <c r="D250" s="107" t="s">
        <v>216</v>
      </c>
      <c r="E250" s="116" t="str">
        <f t="shared" si="3"/>
        <v>DGTT</v>
      </c>
    </row>
    <row r="251" spans="4:5">
      <c r="D251" s="108" t="s">
        <v>184</v>
      </c>
      <c r="E251" s="116" t="str">
        <f t="shared" si="3"/>
        <v>DGP</v>
      </c>
    </row>
    <row r="252" spans="4:5">
      <c r="D252" s="107" t="s">
        <v>123</v>
      </c>
      <c r="E252" s="116" t="str">
        <f t="shared" si="3"/>
        <v>JCE</v>
      </c>
    </row>
    <row r="253" spans="4:5">
      <c r="D253" s="107" t="s">
        <v>189</v>
      </c>
      <c r="E253" s="116" t="str">
        <f t="shared" si="3"/>
        <v>DGII</v>
      </c>
    </row>
    <row r="254" spans="4:5">
      <c r="D254" s="107" t="s">
        <v>189</v>
      </c>
      <c r="E254" s="116" t="str">
        <f t="shared" si="3"/>
        <v>DGII</v>
      </c>
    </row>
    <row r="255" spans="4:5">
      <c r="D255" s="107" t="s">
        <v>189</v>
      </c>
      <c r="E255" s="116" t="str">
        <f t="shared" si="3"/>
        <v>DGII</v>
      </c>
    </row>
    <row r="256" spans="4:5">
      <c r="D256" s="107" t="s">
        <v>216</v>
      </c>
      <c r="E256" s="116" t="str">
        <f t="shared" si="3"/>
        <v>DGTT</v>
      </c>
    </row>
    <row r="257" spans="4:5">
      <c r="D257" s="107" t="s">
        <v>189</v>
      </c>
      <c r="E257" s="116" t="str">
        <f t="shared" si="3"/>
        <v>DGII</v>
      </c>
    </row>
    <row r="258" spans="4:5">
      <c r="D258" s="107" t="s">
        <v>192</v>
      </c>
      <c r="E258" s="116" t="str">
        <f t="shared" si="3"/>
        <v>DGTT</v>
      </c>
    </row>
    <row r="259" spans="4:5">
      <c r="D259" s="107" t="s">
        <v>192</v>
      </c>
      <c r="E259" s="116" t="str">
        <f t="shared" si="3"/>
        <v>DGTT</v>
      </c>
    </row>
    <row r="260" spans="4:5">
      <c r="D260" s="107" t="s">
        <v>123</v>
      </c>
      <c r="E260" s="116" t="str">
        <f t="shared" ref="E260:E323" si="4">UPPER(D260:D19970)</f>
        <v>JCE</v>
      </c>
    </row>
    <row r="261" spans="4:5">
      <c r="D261" s="107" t="s">
        <v>192</v>
      </c>
      <c r="E261" s="116" t="str">
        <f t="shared" si="4"/>
        <v>DGTT</v>
      </c>
    </row>
    <row r="262" spans="4:5">
      <c r="D262" s="107" t="s">
        <v>216</v>
      </c>
      <c r="E262" s="116" t="str">
        <f t="shared" si="4"/>
        <v>DGTT</v>
      </c>
    </row>
    <row r="263" spans="4:5">
      <c r="D263" s="107" t="s">
        <v>216</v>
      </c>
      <c r="E263" s="116" t="str">
        <f t="shared" si="4"/>
        <v>DGTT</v>
      </c>
    </row>
    <row r="264" spans="4:5">
      <c r="D264" s="107" t="s">
        <v>192</v>
      </c>
      <c r="E264" s="116" t="str">
        <f t="shared" si="4"/>
        <v>DGTT</v>
      </c>
    </row>
    <row r="265" spans="4:5">
      <c r="D265" s="107" t="s">
        <v>216</v>
      </c>
      <c r="E265" s="116" t="str">
        <f t="shared" si="4"/>
        <v>DGTT</v>
      </c>
    </row>
    <row r="266" spans="4:5">
      <c r="D266" s="107" t="s">
        <v>189</v>
      </c>
      <c r="E266" s="116" t="str">
        <f t="shared" si="4"/>
        <v>DGII</v>
      </c>
    </row>
    <row r="267" spans="4:5">
      <c r="D267" s="107" t="s">
        <v>192</v>
      </c>
      <c r="E267" s="116" t="str">
        <f t="shared" si="4"/>
        <v>DGTT</v>
      </c>
    </row>
    <row r="268" spans="4:5">
      <c r="D268" s="107" t="s">
        <v>216</v>
      </c>
      <c r="E268" s="116" t="str">
        <f t="shared" si="4"/>
        <v>DGTT</v>
      </c>
    </row>
    <row r="269" spans="4:5">
      <c r="D269" s="107" t="s">
        <v>216</v>
      </c>
      <c r="E269" s="116" t="str">
        <f t="shared" si="4"/>
        <v>DGTT</v>
      </c>
    </row>
    <row r="270" spans="4:5">
      <c r="D270" s="107" t="s">
        <v>216</v>
      </c>
      <c r="E270" s="116" t="str">
        <f t="shared" si="4"/>
        <v>DGTT</v>
      </c>
    </row>
    <row r="271" spans="4:5">
      <c r="D271" s="58" t="s">
        <v>2</v>
      </c>
      <c r="E271" s="116" t="str">
        <f t="shared" si="4"/>
        <v>DGTT</v>
      </c>
    </row>
    <row r="272" spans="4:5">
      <c r="D272" s="107" t="s">
        <v>28</v>
      </c>
      <c r="E272" s="116" t="str">
        <f t="shared" si="4"/>
        <v>DGII</v>
      </c>
    </row>
    <row r="273" spans="4:5">
      <c r="D273" s="107" t="s">
        <v>40</v>
      </c>
      <c r="E273" s="116" t="str">
        <f t="shared" si="4"/>
        <v>JCE</v>
      </c>
    </row>
    <row r="274" spans="4:5">
      <c r="D274" s="107" t="s">
        <v>2</v>
      </c>
      <c r="E274" s="116" t="str">
        <f t="shared" si="4"/>
        <v>DGTT</v>
      </c>
    </row>
    <row r="275" spans="4:5">
      <c r="D275" s="107" t="s">
        <v>2</v>
      </c>
      <c r="E275" s="116" t="str">
        <f t="shared" si="4"/>
        <v>DGTT</v>
      </c>
    </row>
    <row r="276" spans="4:5">
      <c r="D276" s="107" t="s">
        <v>2</v>
      </c>
      <c r="E276" s="116" t="str">
        <f t="shared" si="4"/>
        <v>DGTT</v>
      </c>
    </row>
    <row r="277" spans="4:5">
      <c r="D277" s="107" t="s">
        <v>2</v>
      </c>
      <c r="E277" s="116" t="str">
        <f t="shared" si="4"/>
        <v>DGTT</v>
      </c>
    </row>
    <row r="278" spans="4:5">
      <c r="D278" s="108" t="s">
        <v>184</v>
      </c>
      <c r="E278" s="116" t="str">
        <f t="shared" si="4"/>
        <v>DGP</v>
      </c>
    </row>
    <row r="279" spans="4:5">
      <c r="D279" s="107" t="s">
        <v>216</v>
      </c>
      <c r="E279" s="116" t="str">
        <f t="shared" si="4"/>
        <v>DGTT</v>
      </c>
    </row>
    <row r="280" spans="4:5">
      <c r="D280" s="107" t="s">
        <v>214</v>
      </c>
      <c r="E280" s="116" t="str">
        <f t="shared" si="4"/>
        <v>DGII</v>
      </c>
    </row>
    <row r="281" spans="4:5">
      <c r="D281" s="107" t="s">
        <v>216</v>
      </c>
      <c r="E281" s="116" t="str">
        <f t="shared" si="4"/>
        <v>DGTT</v>
      </c>
    </row>
    <row r="282" spans="4:5">
      <c r="D282" s="108" t="s">
        <v>184</v>
      </c>
      <c r="E282" s="116" t="str">
        <f t="shared" si="4"/>
        <v>DGP</v>
      </c>
    </row>
    <row r="283" spans="4:5">
      <c r="D283" s="107" t="s">
        <v>216</v>
      </c>
      <c r="E283" s="116" t="str">
        <f t="shared" si="4"/>
        <v>DGTT</v>
      </c>
    </row>
    <row r="284" spans="4:5">
      <c r="D284" s="107" t="s">
        <v>216</v>
      </c>
      <c r="E284" s="116" t="str">
        <f t="shared" si="4"/>
        <v>DGTT</v>
      </c>
    </row>
    <row r="285" spans="4:5">
      <c r="D285" s="107" t="s">
        <v>261</v>
      </c>
      <c r="E285" s="116" t="str">
        <f t="shared" si="4"/>
        <v>JCE</v>
      </c>
    </row>
    <row r="286" spans="4:5">
      <c r="D286" s="53" t="s">
        <v>216</v>
      </c>
      <c r="E286" s="116" t="str">
        <f t="shared" si="4"/>
        <v>DGTT</v>
      </c>
    </row>
    <row r="287" spans="4:5">
      <c r="D287" s="107" t="s">
        <v>216</v>
      </c>
      <c r="E287" s="116" t="str">
        <f t="shared" si="4"/>
        <v>DGTT</v>
      </c>
    </row>
    <row r="288" spans="4:5">
      <c r="D288" s="107" t="s">
        <v>216</v>
      </c>
      <c r="E288" s="116" t="str">
        <f t="shared" si="4"/>
        <v>DGTT</v>
      </c>
    </row>
    <row r="289" spans="4:5">
      <c r="D289" s="107" t="s">
        <v>216</v>
      </c>
      <c r="E289" s="116" t="str">
        <f t="shared" si="4"/>
        <v>DGTT</v>
      </c>
    </row>
    <row r="290" spans="4:5">
      <c r="D290" s="107" t="s">
        <v>119</v>
      </c>
      <c r="E290" s="116" t="str">
        <f t="shared" si="4"/>
        <v>SOLIDARIDAD</v>
      </c>
    </row>
    <row r="291" spans="4:5">
      <c r="D291" s="107" t="s">
        <v>119</v>
      </c>
      <c r="E291" s="116" t="str">
        <f t="shared" si="4"/>
        <v>SOLIDARIDAD</v>
      </c>
    </row>
    <row r="292" spans="4:5">
      <c r="D292" s="107" t="s">
        <v>119</v>
      </c>
      <c r="E292" s="116" t="str">
        <f t="shared" si="4"/>
        <v>SOLIDARIDAD</v>
      </c>
    </row>
    <row r="293" spans="4:5">
      <c r="D293" s="107" t="s">
        <v>214</v>
      </c>
      <c r="E293" s="116" t="str">
        <f t="shared" si="4"/>
        <v>DGII</v>
      </c>
    </row>
    <row r="294" spans="4:5">
      <c r="D294" s="107" t="s">
        <v>2499</v>
      </c>
      <c r="E294" s="116" t="str">
        <f t="shared" si="4"/>
        <v>PROCURADURIA</v>
      </c>
    </row>
    <row r="295" spans="4:5">
      <c r="D295" s="107" t="s">
        <v>123</v>
      </c>
      <c r="E295" s="116" t="str">
        <f t="shared" si="4"/>
        <v>JCE</v>
      </c>
    </row>
    <row r="296" spans="4:5">
      <c r="D296" s="107" t="s">
        <v>2499</v>
      </c>
      <c r="E296" s="116" t="str">
        <f t="shared" si="4"/>
        <v>PROCURADURIA</v>
      </c>
    </row>
    <row r="297" spans="4:5">
      <c r="D297" s="53" t="s">
        <v>216</v>
      </c>
      <c r="E297" s="116" t="str">
        <f t="shared" si="4"/>
        <v>DGTT</v>
      </c>
    </row>
    <row r="298" spans="4:5">
      <c r="D298" s="107" t="s">
        <v>216</v>
      </c>
      <c r="E298" s="116" t="str">
        <f t="shared" si="4"/>
        <v>DGTT</v>
      </c>
    </row>
    <row r="299" spans="4:5">
      <c r="D299" s="107" t="s">
        <v>119</v>
      </c>
      <c r="E299" s="116" t="str">
        <f t="shared" si="4"/>
        <v>SOLIDARIDAD</v>
      </c>
    </row>
    <row r="300" spans="4:5">
      <c r="D300" s="107" t="s">
        <v>216</v>
      </c>
      <c r="E300" s="116" t="str">
        <f t="shared" si="4"/>
        <v>DGTT</v>
      </c>
    </row>
    <row r="301" spans="4:5">
      <c r="D301" s="108" t="s">
        <v>57</v>
      </c>
      <c r="E301" s="116" t="str">
        <f t="shared" si="4"/>
        <v>INDOTEL</v>
      </c>
    </row>
    <row r="302" spans="4:5">
      <c r="D302" s="107" t="s">
        <v>216</v>
      </c>
      <c r="E302" s="116" t="str">
        <f t="shared" si="4"/>
        <v>DGTT</v>
      </c>
    </row>
    <row r="303" spans="4:5">
      <c r="D303" s="108" t="s">
        <v>184</v>
      </c>
      <c r="E303" s="116" t="str">
        <f t="shared" si="4"/>
        <v>DGP</v>
      </c>
    </row>
    <row r="304" spans="4:5">
      <c r="D304" s="107" t="s">
        <v>216</v>
      </c>
      <c r="E304" s="116" t="str">
        <f t="shared" si="4"/>
        <v>DGTT</v>
      </c>
    </row>
    <row r="305" spans="4:5">
      <c r="D305" s="107" t="s">
        <v>216</v>
      </c>
      <c r="E305" s="116" t="str">
        <f t="shared" si="4"/>
        <v>DGTT</v>
      </c>
    </row>
    <row r="306" spans="4:5">
      <c r="D306" s="107" t="s">
        <v>216</v>
      </c>
      <c r="E306" s="116" t="str">
        <f t="shared" si="4"/>
        <v>DGTT</v>
      </c>
    </row>
    <row r="307" spans="4:5">
      <c r="D307" s="53" t="s">
        <v>216</v>
      </c>
      <c r="E307" s="116" t="str">
        <f t="shared" si="4"/>
        <v>DGTT</v>
      </c>
    </row>
    <row r="308" spans="4:5">
      <c r="D308" s="107" t="s">
        <v>216</v>
      </c>
      <c r="E308" s="116" t="str">
        <f t="shared" si="4"/>
        <v>DGTT</v>
      </c>
    </row>
    <row r="309" spans="4:5">
      <c r="D309" s="107" t="s">
        <v>214</v>
      </c>
      <c r="E309" s="116" t="str">
        <f t="shared" si="4"/>
        <v>DGII</v>
      </c>
    </row>
    <row r="310" spans="4:5">
      <c r="D310" s="107" t="s">
        <v>2</v>
      </c>
      <c r="E310" s="116" t="str">
        <f t="shared" si="4"/>
        <v>DGTT</v>
      </c>
    </row>
    <row r="311" spans="4:5">
      <c r="D311" s="107" t="s">
        <v>214</v>
      </c>
      <c r="E311" s="116" t="str">
        <f t="shared" si="4"/>
        <v>DGII</v>
      </c>
    </row>
    <row r="312" spans="4:5">
      <c r="D312" s="107" t="s">
        <v>214</v>
      </c>
      <c r="E312" s="116" t="str">
        <f t="shared" si="4"/>
        <v>DGII</v>
      </c>
    </row>
    <row r="313" spans="4:5">
      <c r="D313" s="107" t="s">
        <v>40</v>
      </c>
      <c r="E313" s="116" t="str">
        <f t="shared" si="4"/>
        <v>JCE</v>
      </c>
    </row>
    <row r="314" spans="4:5">
      <c r="D314" s="107" t="s">
        <v>2</v>
      </c>
      <c r="E314" s="116" t="str">
        <f t="shared" si="4"/>
        <v>DGTT</v>
      </c>
    </row>
    <row r="315" spans="4:5">
      <c r="D315" s="107" t="s">
        <v>2</v>
      </c>
      <c r="E315" s="116" t="str">
        <f t="shared" si="4"/>
        <v>DGTT</v>
      </c>
    </row>
    <row r="316" spans="4:5">
      <c r="D316" s="108" t="s">
        <v>57</v>
      </c>
      <c r="E316" s="116" t="str">
        <f t="shared" si="4"/>
        <v>INDOTEL</v>
      </c>
    </row>
    <row r="317" spans="4:5">
      <c r="D317" s="107" t="s">
        <v>2499</v>
      </c>
      <c r="E317" s="116" t="str">
        <f t="shared" si="4"/>
        <v>PROCURADURIA</v>
      </c>
    </row>
    <row r="318" spans="4:5">
      <c r="D318" s="107" t="s">
        <v>2499</v>
      </c>
      <c r="E318" s="116" t="str">
        <f t="shared" si="4"/>
        <v>PROCURADURIA</v>
      </c>
    </row>
    <row r="319" spans="4:5">
      <c r="D319" s="107" t="s">
        <v>2499</v>
      </c>
      <c r="E319" s="116" t="str">
        <f t="shared" si="4"/>
        <v>PROCURADURIA</v>
      </c>
    </row>
    <row r="320" spans="4:5">
      <c r="D320" s="64" t="s">
        <v>214</v>
      </c>
      <c r="E320" s="116" t="str">
        <f t="shared" si="4"/>
        <v>DGII</v>
      </c>
    </row>
    <row r="321" spans="4:5">
      <c r="D321" s="107" t="s">
        <v>214</v>
      </c>
      <c r="E321" s="116" t="str">
        <f t="shared" si="4"/>
        <v>DGII</v>
      </c>
    </row>
    <row r="322" spans="4:5">
      <c r="D322" s="107" t="s">
        <v>216</v>
      </c>
      <c r="E322" s="116" t="str">
        <f t="shared" si="4"/>
        <v>DGTT</v>
      </c>
    </row>
    <row r="323" spans="4:5">
      <c r="D323" s="107" t="s">
        <v>2499</v>
      </c>
      <c r="E323" s="116" t="str">
        <f t="shared" si="4"/>
        <v>PROCURADURIA</v>
      </c>
    </row>
    <row r="324" spans="4:5">
      <c r="D324" s="107" t="s">
        <v>216</v>
      </c>
      <c r="E324" s="116" t="str">
        <f t="shared" ref="E324:E387" si="5">UPPER(D324:D20034)</f>
        <v>DGTT</v>
      </c>
    </row>
    <row r="325" spans="4:5">
      <c r="D325" s="107" t="s">
        <v>192</v>
      </c>
      <c r="E325" s="116" t="str">
        <f t="shared" si="5"/>
        <v>DGTT</v>
      </c>
    </row>
    <row r="326" spans="4:5">
      <c r="D326" s="107" t="s">
        <v>192</v>
      </c>
      <c r="E326" s="116" t="str">
        <f t="shared" si="5"/>
        <v>DGTT</v>
      </c>
    </row>
    <row r="327" spans="4:5">
      <c r="D327" s="107" t="s">
        <v>189</v>
      </c>
      <c r="E327" s="116" t="str">
        <f t="shared" si="5"/>
        <v>DGII</v>
      </c>
    </row>
    <row r="328" spans="4:5">
      <c r="D328" s="107" t="s">
        <v>192</v>
      </c>
      <c r="E328" s="116" t="str">
        <f t="shared" si="5"/>
        <v>DGTT</v>
      </c>
    </row>
    <row r="329" spans="4:5">
      <c r="D329" s="107" t="s">
        <v>192</v>
      </c>
      <c r="E329" s="116" t="str">
        <f t="shared" si="5"/>
        <v>DGTT</v>
      </c>
    </row>
    <row r="330" spans="4:5">
      <c r="D330" s="107" t="s">
        <v>223</v>
      </c>
      <c r="E330" s="116" t="str">
        <f t="shared" si="5"/>
        <v>DGM</v>
      </c>
    </row>
    <row r="331" spans="4:5">
      <c r="D331" s="107" t="s">
        <v>192</v>
      </c>
      <c r="E331" s="116" t="str">
        <f t="shared" si="5"/>
        <v>DGTT</v>
      </c>
    </row>
    <row r="332" spans="4:5">
      <c r="D332" s="53" t="s">
        <v>192</v>
      </c>
      <c r="E332" s="116" t="str">
        <f t="shared" si="5"/>
        <v>DGTT</v>
      </c>
    </row>
    <row r="333" spans="4:5">
      <c r="D333" s="107" t="s">
        <v>192</v>
      </c>
      <c r="E333" s="116" t="str">
        <f t="shared" si="5"/>
        <v>DGTT</v>
      </c>
    </row>
    <row r="334" spans="4:5">
      <c r="D334" s="107" t="s">
        <v>2</v>
      </c>
      <c r="E334" s="116" t="str">
        <f t="shared" si="5"/>
        <v>DGTT</v>
      </c>
    </row>
    <row r="335" spans="4:5">
      <c r="D335" s="107" t="s">
        <v>2</v>
      </c>
      <c r="E335" s="116" t="str">
        <f t="shared" si="5"/>
        <v>DGTT</v>
      </c>
    </row>
    <row r="336" spans="4:5">
      <c r="D336" s="107" t="s">
        <v>189</v>
      </c>
      <c r="E336" s="116" t="str">
        <f t="shared" si="5"/>
        <v>DGII</v>
      </c>
    </row>
    <row r="337" spans="4:5">
      <c r="D337" s="107" t="s">
        <v>2</v>
      </c>
      <c r="E337" s="116" t="str">
        <f t="shared" si="5"/>
        <v>DGTT</v>
      </c>
    </row>
    <row r="338" spans="4:5">
      <c r="D338" s="107" t="s">
        <v>2</v>
      </c>
      <c r="E338" s="116" t="str">
        <f t="shared" si="5"/>
        <v>DGTT</v>
      </c>
    </row>
    <row r="339" spans="4:5">
      <c r="D339" s="107" t="s">
        <v>2</v>
      </c>
      <c r="E339" s="116" t="str">
        <f t="shared" si="5"/>
        <v>DGTT</v>
      </c>
    </row>
    <row r="340" spans="4:5">
      <c r="D340" s="107" t="s">
        <v>189</v>
      </c>
      <c r="E340" s="116" t="str">
        <f t="shared" si="5"/>
        <v>DGII</v>
      </c>
    </row>
    <row r="341" spans="4:5">
      <c r="D341" s="53" t="s">
        <v>2</v>
      </c>
      <c r="E341" s="116" t="str">
        <f t="shared" si="5"/>
        <v>DGTT</v>
      </c>
    </row>
    <row r="342" spans="4:5">
      <c r="D342" s="107" t="s">
        <v>2</v>
      </c>
      <c r="E342" s="116" t="str">
        <f t="shared" si="5"/>
        <v>DGTT</v>
      </c>
    </row>
    <row r="343" spans="4:5">
      <c r="D343" s="118" t="s">
        <v>394</v>
      </c>
      <c r="E343" s="116" t="str">
        <f t="shared" si="5"/>
        <v>MIREX</v>
      </c>
    </row>
    <row r="344" spans="4:5">
      <c r="D344" s="108" t="s">
        <v>184</v>
      </c>
      <c r="E344" s="116" t="str">
        <f t="shared" si="5"/>
        <v>DGP</v>
      </c>
    </row>
    <row r="345" spans="4:5">
      <c r="D345" s="107" t="s">
        <v>2</v>
      </c>
      <c r="E345" s="116" t="str">
        <f t="shared" si="5"/>
        <v>DGTT</v>
      </c>
    </row>
    <row r="346" spans="4:5">
      <c r="D346" s="107" t="s">
        <v>2</v>
      </c>
      <c r="E346" s="116" t="str">
        <f t="shared" si="5"/>
        <v>DGTT</v>
      </c>
    </row>
    <row r="347" spans="4:5">
      <c r="D347" s="107" t="s">
        <v>2</v>
      </c>
      <c r="E347" s="116" t="str">
        <f t="shared" si="5"/>
        <v>DGTT</v>
      </c>
    </row>
    <row r="348" spans="4:5">
      <c r="D348" s="107" t="s">
        <v>277</v>
      </c>
      <c r="E348" s="116" t="str">
        <f t="shared" si="5"/>
        <v>DGM</v>
      </c>
    </row>
    <row r="349" spans="4:5">
      <c r="D349" s="107" t="s">
        <v>192</v>
      </c>
      <c r="E349" s="116" t="str">
        <f t="shared" si="5"/>
        <v>DGTT</v>
      </c>
    </row>
    <row r="350" spans="4:5">
      <c r="D350" s="107" t="s">
        <v>189</v>
      </c>
      <c r="E350" s="116" t="str">
        <f t="shared" si="5"/>
        <v>DGII</v>
      </c>
    </row>
    <row r="351" spans="4:5">
      <c r="D351" s="107" t="s">
        <v>192</v>
      </c>
      <c r="E351" s="116" t="str">
        <f t="shared" si="5"/>
        <v>DGTT</v>
      </c>
    </row>
    <row r="352" spans="4:5">
      <c r="D352" s="107" t="s">
        <v>189</v>
      </c>
      <c r="E352" s="116" t="str">
        <f t="shared" si="5"/>
        <v>DGII</v>
      </c>
    </row>
    <row r="353" spans="4:5">
      <c r="D353" s="107" t="s">
        <v>192</v>
      </c>
      <c r="E353" s="116" t="str">
        <f t="shared" si="5"/>
        <v>DGTT</v>
      </c>
    </row>
    <row r="354" spans="4:5">
      <c r="D354" s="107" t="s">
        <v>192</v>
      </c>
      <c r="E354" s="116" t="str">
        <f t="shared" si="5"/>
        <v>DGTT</v>
      </c>
    </row>
    <row r="355" spans="4:5">
      <c r="D355" s="53" t="s">
        <v>192</v>
      </c>
      <c r="E355" s="116" t="str">
        <f t="shared" si="5"/>
        <v>DGTT</v>
      </c>
    </row>
    <row r="356" spans="4:5">
      <c r="D356" s="107" t="s">
        <v>192</v>
      </c>
      <c r="E356" s="116" t="str">
        <f t="shared" si="5"/>
        <v>DGTT</v>
      </c>
    </row>
    <row r="357" spans="4:5">
      <c r="D357" s="107" t="s">
        <v>192</v>
      </c>
      <c r="E357" s="116" t="str">
        <f t="shared" si="5"/>
        <v>DGTT</v>
      </c>
    </row>
    <row r="358" spans="4:5">
      <c r="D358" s="107" t="s">
        <v>192</v>
      </c>
      <c r="E358" s="116" t="str">
        <f t="shared" si="5"/>
        <v>DGTT</v>
      </c>
    </row>
    <row r="359" spans="4:5">
      <c r="D359" s="107" t="s">
        <v>192</v>
      </c>
      <c r="E359" s="116" t="str">
        <f t="shared" si="5"/>
        <v>DGTT</v>
      </c>
    </row>
    <row r="360" spans="4:5">
      <c r="D360" s="107" t="s">
        <v>189</v>
      </c>
      <c r="E360" s="116" t="str">
        <f t="shared" si="5"/>
        <v>DGII</v>
      </c>
    </row>
    <row r="361" spans="4:5">
      <c r="D361" s="107" t="s">
        <v>192</v>
      </c>
      <c r="E361" s="116" t="str">
        <f t="shared" si="5"/>
        <v>DGTT</v>
      </c>
    </row>
    <row r="362" spans="4:5">
      <c r="D362" s="108" t="s">
        <v>184</v>
      </c>
      <c r="E362" s="116" t="str">
        <f t="shared" si="5"/>
        <v>DGP</v>
      </c>
    </row>
    <row r="363" spans="4:5">
      <c r="D363" s="107" t="s">
        <v>192</v>
      </c>
      <c r="E363" s="116" t="str">
        <f t="shared" si="5"/>
        <v>DGTT</v>
      </c>
    </row>
    <row r="364" spans="4:5">
      <c r="D364" s="107" t="s">
        <v>192</v>
      </c>
      <c r="E364" s="116" t="str">
        <f t="shared" si="5"/>
        <v>DGTT</v>
      </c>
    </row>
    <row r="365" spans="4:5">
      <c r="D365" s="107" t="s">
        <v>189</v>
      </c>
      <c r="E365" s="116" t="str">
        <f t="shared" si="5"/>
        <v>DGII</v>
      </c>
    </row>
    <row r="366" spans="4:5">
      <c r="D366" s="108" t="s">
        <v>57</v>
      </c>
      <c r="E366" s="116" t="str">
        <f t="shared" si="5"/>
        <v>INDOTEL</v>
      </c>
    </row>
    <row r="367" spans="4:5">
      <c r="D367" s="107" t="s">
        <v>192</v>
      </c>
      <c r="E367" s="116" t="str">
        <f t="shared" si="5"/>
        <v>DGTT</v>
      </c>
    </row>
    <row r="368" spans="4:5">
      <c r="D368" s="107" t="s">
        <v>189</v>
      </c>
      <c r="E368" s="116" t="str">
        <f t="shared" si="5"/>
        <v>DGII</v>
      </c>
    </row>
    <row r="369" spans="4:5">
      <c r="D369" s="107" t="s">
        <v>189</v>
      </c>
      <c r="E369" s="116" t="str">
        <f t="shared" si="5"/>
        <v>DGII</v>
      </c>
    </row>
    <row r="370" spans="4:5">
      <c r="D370" s="107" t="s">
        <v>189</v>
      </c>
      <c r="E370" s="116" t="str">
        <f t="shared" si="5"/>
        <v>DGII</v>
      </c>
    </row>
    <row r="371" spans="4:5">
      <c r="D371" s="107" t="s">
        <v>189</v>
      </c>
      <c r="E371" s="116" t="str">
        <f t="shared" si="5"/>
        <v>DGII</v>
      </c>
    </row>
    <row r="372" spans="4:5">
      <c r="D372" s="107" t="s">
        <v>192</v>
      </c>
      <c r="E372" s="116" t="str">
        <f t="shared" si="5"/>
        <v>DGTT</v>
      </c>
    </row>
    <row r="373" spans="4:5">
      <c r="D373" s="107" t="s">
        <v>189</v>
      </c>
      <c r="E373" s="116" t="str">
        <f t="shared" si="5"/>
        <v>DGII</v>
      </c>
    </row>
    <row r="374" spans="4:5">
      <c r="D374" s="107" t="s">
        <v>189</v>
      </c>
      <c r="E374" s="116" t="str">
        <f t="shared" si="5"/>
        <v>DGII</v>
      </c>
    </row>
    <row r="375" spans="4:5">
      <c r="D375" s="107" t="s">
        <v>192</v>
      </c>
      <c r="E375" s="116" t="str">
        <f t="shared" si="5"/>
        <v>DGTT</v>
      </c>
    </row>
    <row r="376" spans="4:5">
      <c r="D376" s="107" t="s">
        <v>192</v>
      </c>
      <c r="E376" s="116" t="str">
        <f t="shared" si="5"/>
        <v>DGTT</v>
      </c>
    </row>
    <row r="377" spans="4:5">
      <c r="D377" s="108" t="s">
        <v>57</v>
      </c>
      <c r="E377" s="116" t="str">
        <f t="shared" si="5"/>
        <v>INDOTEL</v>
      </c>
    </row>
    <row r="378" spans="4:5">
      <c r="D378" s="107" t="s">
        <v>189</v>
      </c>
      <c r="E378" s="116" t="str">
        <f t="shared" si="5"/>
        <v>DGII</v>
      </c>
    </row>
    <row r="379" spans="4:5">
      <c r="D379" s="107" t="s">
        <v>192</v>
      </c>
      <c r="E379" s="116" t="str">
        <f t="shared" si="5"/>
        <v>DGTT</v>
      </c>
    </row>
    <row r="380" spans="4:5">
      <c r="D380" s="107" t="s">
        <v>2499</v>
      </c>
      <c r="E380" s="116" t="str">
        <f t="shared" si="5"/>
        <v>PROCURADURIA</v>
      </c>
    </row>
    <row r="381" spans="4:5">
      <c r="D381" s="107" t="s">
        <v>2499</v>
      </c>
      <c r="E381" s="116" t="str">
        <f t="shared" si="5"/>
        <v>PROCURADURIA</v>
      </c>
    </row>
    <row r="382" spans="4:5">
      <c r="D382" s="107" t="s">
        <v>119</v>
      </c>
      <c r="E382" s="116" t="str">
        <f t="shared" si="5"/>
        <v>SOLIDARIDAD</v>
      </c>
    </row>
    <row r="383" spans="4:5">
      <c r="D383" s="107" t="s">
        <v>192</v>
      </c>
      <c r="E383" s="116" t="str">
        <f t="shared" si="5"/>
        <v>DGTT</v>
      </c>
    </row>
    <row r="384" spans="4:5">
      <c r="D384" s="107" t="s">
        <v>123</v>
      </c>
      <c r="E384" s="116" t="str">
        <f t="shared" si="5"/>
        <v>JCE</v>
      </c>
    </row>
    <row r="385" spans="4:5">
      <c r="D385" s="107" t="s">
        <v>192</v>
      </c>
      <c r="E385" s="116" t="str">
        <f t="shared" si="5"/>
        <v>DGTT</v>
      </c>
    </row>
    <row r="386" spans="4:5">
      <c r="D386" s="107" t="s">
        <v>288</v>
      </c>
      <c r="E386" s="116" t="str">
        <f t="shared" si="5"/>
        <v>DESPACHO PRIMERA DAMA</v>
      </c>
    </row>
    <row r="387" spans="4:5">
      <c r="D387" s="107" t="s">
        <v>189</v>
      </c>
      <c r="E387" s="116" t="str">
        <f t="shared" si="5"/>
        <v>DGII</v>
      </c>
    </row>
    <row r="388" spans="4:5">
      <c r="D388" s="107" t="s">
        <v>192</v>
      </c>
      <c r="E388" s="116" t="str">
        <f t="shared" ref="E388:E451" si="6">UPPER(D388:D20098)</f>
        <v>DGTT</v>
      </c>
    </row>
    <row r="389" spans="4:5">
      <c r="D389" s="107" t="s">
        <v>223</v>
      </c>
      <c r="E389" s="116" t="str">
        <f t="shared" si="6"/>
        <v>DGM</v>
      </c>
    </row>
    <row r="390" spans="4:5">
      <c r="D390" s="108" t="s">
        <v>184</v>
      </c>
      <c r="E390" s="116" t="str">
        <f t="shared" si="6"/>
        <v>DGP</v>
      </c>
    </row>
    <row r="391" spans="4:5">
      <c r="D391" s="107" t="s">
        <v>192</v>
      </c>
      <c r="E391" s="116" t="str">
        <f t="shared" si="6"/>
        <v>DGTT</v>
      </c>
    </row>
    <row r="392" spans="4:5">
      <c r="D392" s="107" t="s">
        <v>223</v>
      </c>
      <c r="E392" s="116" t="str">
        <f t="shared" si="6"/>
        <v>DGM</v>
      </c>
    </row>
    <row r="393" spans="4:5">
      <c r="D393" s="107" t="s">
        <v>192</v>
      </c>
      <c r="E393" s="116" t="str">
        <f t="shared" si="6"/>
        <v>DGTT</v>
      </c>
    </row>
    <row r="394" spans="4:5">
      <c r="D394" s="107" t="s">
        <v>192</v>
      </c>
      <c r="E394" s="116" t="str">
        <f t="shared" si="6"/>
        <v>DGTT</v>
      </c>
    </row>
    <row r="395" spans="4:5">
      <c r="D395" s="107" t="s">
        <v>223</v>
      </c>
      <c r="E395" s="116" t="str">
        <f t="shared" si="6"/>
        <v>DGM</v>
      </c>
    </row>
    <row r="396" spans="4:5">
      <c r="D396" s="107" t="s">
        <v>192</v>
      </c>
      <c r="E396" s="116" t="str">
        <f t="shared" si="6"/>
        <v>DGTT</v>
      </c>
    </row>
    <row r="397" spans="4:5">
      <c r="D397" s="107" t="s">
        <v>189</v>
      </c>
      <c r="E397" s="116" t="str">
        <f t="shared" si="6"/>
        <v>DGII</v>
      </c>
    </row>
    <row r="398" spans="4:5">
      <c r="D398" s="107" t="s">
        <v>189</v>
      </c>
      <c r="E398" s="116" t="str">
        <f t="shared" si="6"/>
        <v>DGII</v>
      </c>
    </row>
    <row r="399" spans="4:5">
      <c r="D399" s="107" t="s">
        <v>192</v>
      </c>
      <c r="E399" s="116" t="str">
        <f t="shared" si="6"/>
        <v>DGTT</v>
      </c>
    </row>
    <row r="400" spans="4:5">
      <c r="D400" s="107" t="s">
        <v>123</v>
      </c>
      <c r="E400" s="116" t="str">
        <f t="shared" si="6"/>
        <v>JCE</v>
      </c>
    </row>
    <row r="401" spans="4:5">
      <c r="D401" s="107" t="s">
        <v>189</v>
      </c>
      <c r="E401" s="116" t="str">
        <f t="shared" si="6"/>
        <v>DGII</v>
      </c>
    </row>
    <row r="402" spans="4:5">
      <c r="D402" s="107" t="s">
        <v>192</v>
      </c>
      <c r="E402" s="116" t="str">
        <f t="shared" si="6"/>
        <v>DGTT</v>
      </c>
    </row>
    <row r="403" spans="4:5">
      <c r="D403" s="107" t="s">
        <v>192</v>
      </c>
      <c r="E403" s="116" t="str">
        <f t="shared" si="6"/>
        <v>DGTT</v>
      </c>
    </row>
    <row r="404" spans="4:5">
      <c r="D404" s="107" t="s">
        <v>189</v>
      </c>
      <c r="E404" s="116" t="str">
        <f t="shared" si="6"/>
        <v>DGII</v>
      </c>
    </row>
    <row r="405" spans="4:5">
      <c r="D405" s="108" t="s">
        <v>184</v>
      </c>
      <c r="E405" s="116" t="str">
        <f t="shared" si="6"/>
        <v>DGP</v>
      </c>
    </row>
    <row r="406" spans="4:5">
      <c r="D406" s="107" t="s">
        <v>192</v>
      </c>
      <c r="E406" s="116" t="str">
        <f t="shared" si="6"/>
        <v>DGTT</v>
      </c>
    </row>
    <row r="407" spans="4:5">
      <c r="D407" s="107" t="s">
        <v>192</v>
      </c>
      <c r="E407" s="116" t="str">
        <f t="shared" si="6"/>
        <v>DGTT</v>
      </c>
    </row>
    <row r="408" spans="4:5">
      <c r="D408" s="107" t="s">
        <v>192</v>
      </c>
      <c r="E408" s="116" t="str">
        <f t="shared" si="6"/>
        <v>DGTT</v>
      </c>
    </row>
    <row r="409" spans="4:5">
      <c r="D409" s="107" t="s">
        <v>192</v>
      </c>
      <c r="E409" s="116" t="str">
        <f t="shared" si="6"/>
        <v>DGTT</v>
      </c>
    </row>
    <row r="410" spans="4:5">
      <c r="D410" s="107" t="s">
        <v>189</v>
      </c>
      <c r="E410" s="116" t="str">
        <f t="shared" si="6"/>
        <v>DGII</v>
      </c>
    </row>
    <row r="411" spans="4:5">
      <c r="D411" s="107" t="s">
        <v>189</v>
      </c>
      <c r="E411" s="116" t="str">
        <f t="shared" si="6"/>
        <v>DGII</v>
      </c>
    </row>
    <row r="412" spans="4:5">
      <c r="D412" s="107" t="s">
        <v>192</v>
      </c>
      <c r="E412" s="116" t="str">
        <f t="shared" si="6"/>
        <v>DGTT</v>
      </c>
    </row>
    <row r="413" spans="4:5">
      <c r="D413" s="107" t="s">
        <v>189</v>
      </c>
      <c r="E413" s="116" t="str">
        <f t="shared" si="6"/>
        <v>DGII</v>
      </c>
    </row>
    <row r="414" spans="4:5">
      <c r="D414" s="107" t="s">
        <v>192</v>
      </c>
      <c r="E414" s="116" t="str">
        <f t="shared" si="6"/>
        <v>DGTT</v>
      </c>
    </row>
    <row r="415" spans="4:5">
      <c r="D415" s="107" t="s">
        <v>192</v>
      </c>
      <c r="E415" s="116" t="str">
        <f t="shared" si="6"/>
        <v>DGTT</v>
      </c>
    </row>
    <row r="416" spans="4:5">
      <c r="D416" s="108" t="s">
        <v>184</v>
      </c>
      <c r="E416" s="116" t="str">
        <f t="shared" si="6"/>
        <v>DGP</v>
      </c>
    </row>
    <row r="417" spans="4:5">
      <c r="D417" s="107" t="s">
        <v>189</v>
      </c>
      <c r="E417" s="116" t="str">
        <f t="shared" si="6"/>
        <v>DGII</v>
      </c>
    </row>
    <row r="418" spans="4:5">
      <c r="D418" s="107" t="s">
        <v>2499</v>
      </c>
      <c r="E418" s="116" t="str">
        <f t="shared" si="6"/>
        <v>PROCURADURIA</v>
      </c>
    </row>
    <row r="419" spans="4:5">
      <c r="D419" s="107" t="s">
        <v>192</v>
      </c>
      <c r="E419" s="116" t="str">
        <f t="shared" si="6"/>
        <v>DGTT</v>
      </c>
    </row>
    <row r="420" spans="4:5">
      <c r="D420" s="107" t="s">
        <v>192</v>
      </c>
      <c r="E420" s="116" t="str">
        <f t="shared" si="6"/>
        <v>DGTT</v>
      </c>
    </row>
    <row r="421" spans="4:5">
      <c r="D421" s="107" t="s">
        <v>189</v>
      </c>
      <c r="E421" s="116" t="str">
        <f t="shared" si="6"/>
        <v>DGII</v>
      </c>
    </row>
    <row r="422" spans="4:5">
      <c r="D422" s="107" t="s">
        <v>192</v>
      </c>
      <c r="E422" s="116" t="str">
        <f t="shared" si="6"/>
        <v>DGTT</v>
      </c>
    </row>
    <row r="423" spans="4:5">
      <c r="D423" s="107" t="s">
        <v>192</v>
      </c>
      <c r="E423" s="116" t="str">
        <f t="shared" si="6"/>
        <v>DGTT</v>
      </c>
    </row>
    <row r="424" spans="4:5">
      <c r="D424" s="107" t="s">
        <v>192</v>
      </c>
      <c r="E424" s="116" t="str">
        <f t="shared" si="6"/>
        <v>DGTT</v>
      </c>
    </row>
    <row r="425" spans="4:5">
      <c r="D425" s="107" t="s">
        <v>192</v>
      </c>
      <c r="E425" s="116" t="str">
        <f t="shared" si="6"/>
        <v>DGTT</v>
      </c>
    </row>
    <row r="426" spans="4:5">
      <c r="D426" s="107" t="s">
        <v>192</v>
      </c>
      <c r="E426" s="116" t="str">
        <f t="shared" si="6"/>
        <v>DGTT</v>
      </c>
    </row>
    <row r="427" spans="4:5">
      <c r="D427" s="118" t="s">
        <v>394</v>
      </c>
      <c r="E427" s="116" t="str">
        <f t="shared" si="6"/>
        <v>MIREX</v>
      </c>
    </row>
    <row r="428" spans="4:5">
      <c r="D428" s="107" t="s">
        <v>192</v>
      </c>
      <c r="E428" s="116" t="str">
        <f t="shared" si="6"/>
        <v>DGTT</v>
      </c>
    </row>
    <row r="429" spans="4:5">
      <c r="D429" s="107" t="s">
        <v>189</v>
      </c>
      <c r="E429" s="116" t="str">
        <f t="shared" si="6"/>
        <v>DGII</v>
      </c>
    </row>
    <row r="430" spans="4:5">
      <c r="D430" s="107" t="s">
        <v>2499</v>
      </c>
      <c r="E430" s="116" t="str">
        <f t="shared" si="6"/>
        <v>PROCURADURIA</v>
      </c>
    </row>
    <row r="431" spans="4:5">
      <c r="D431" s="107" t="s">
        <v>2499</v>
      </c>
      <c r="E431" s="116" t="str">
        <f t="shared" si="6"/>
        <v>PROCURADURIA</v>
      </c>
    </row>
    <row r="432" spans="4:5">
      <c r="D432" s="107" t="s">
        <v>2499</v>
      </c>
      <c r="E432" s="116" t="str">
        <f t="shared" si="6"/>
        <v>PROCURADURIA</v>
      </c>
    </row>
    <row r="433" spans="4:5">
      <c r="D433" s="107" t="s">
        <v>2499</v>
      </c>
      <c r="E433" s="116" t="str">
        <f t="shared" si="6"/>
        <v>PROCURADURIA</v>
      </c>
    </row>
    <row r="434" spans="4:5">
      <c r="D434" s="107" t="s">
        <v>2499</v>
      </c>
      <c r="E434" s="116" t="str">
        <f t="shared" si="6"/>
        <v>PROCURADURIA</v>
      </c>
    </row>
    <row r="435" spans="4:5">
      <c r="D435" s="107" t="s">
        <v>2499</v>
      </c>
      <c r="E435" s="116" t="str">
        <f t="shared" si="6"/>
        <v>PROCURADURIA</v>
      </c>
    </row>
    <row r="436" spans="4:5">
      <c r="D436" s="107" t="s">
        <v>2499</v>
      </c>
      <c r="E436" s="116" t="str">
        <f t="shared" si="6"/>
        <v>PROCURADURIA</v>
      </c>
    </row>
    <row r="437" spans="4:5">
      <c r="D437" s="107" t="s">
        <v>2499</v>
      </c>
      <c r="E437" s="116" t="str">
        <f t="shared" si="6"/>
        <v>PROCURADURIA</v>
      </c>
    </row>
    <row r="438" spans="4:5">
      <c r="D438" s="107" t="s">
        <v>2499</v>
      </c>
      <c r="E438" s="116" t="str">
        <f t="shared" si="6"/>
        <v>PROCURADURIA</v>
      </c>
    </row>
    <row r="439" spans="4:5">
      <c r="D439" s="107" t="s">
        <v>2499</v>
      </c>
      <c r="E439" s="116" t="str">
        <f t="shared" si="6"/>
        <v>PROCURADURIA</v>
      </c>
    </row>
    <row r="440" spans="4:5">
      <c r="D440" s="107" t="s">
        <v>119</v>
      </c>
      <c r="E440" s="116" t="str">
        <f t="shared" si="6"/>
        <v>SOLIDARIDAD</v>
      </c>
    </row>
    <row r="441" spans="4:5">
      <c r="D441" s="107" t="s">
        <v>119</v>
      </c>
      <c r="E441" s="116" t="str">
        <f t="shared" si="6"/>
        <v>SOLIDARIDAD</v>
      </c>
    </row>
    <row r="442" spans="4:5">
      <c r="D442" s="107" t="s">
        <v>119</v>
      </c>
      <c r="E442" s="116" t="str">
        <f t="shared" si="6"/>
        <v>SOLIDARIDAD</v>
      </c>
    </row>
    <row r="443" spans="4:5">
      <c r="D443" s="107" t="s">
        <v>119</v>
      </c>
      <c r="E443" s="116" t="str">
        <f t="shared" si="6"/>
        <v>SOLIDARIDAD</v>
      </c>
    </row>
    <row r="444" spans="4:5">
      <c r="D444" s="107" t="s">
        <v>2499</v>
      </c>
      <c r="E444" s="116" t="str">
        <f t="shared" si="6"/>
        <v>PROCURADURIA</v>
      </c>
    </row>
    <row r="445" spans="4:5">
      <c r="D445" s="107" t="s">
        <v>2499</v>
      </c>
      <c r="E445" s="116" t="str">
        <f t="shared" si="6"/>
        <v>PROCURADURIA</v>
      </c>
    </row>
    <row r="446" spans="4:5">
      <c r="D446" s="107" t="s">
        <v>2499</v>
      </c>
      <c r="E446" s="116" t="str">
        <f t="shared" si="6"/>
        <v>PROCURADURIA</v>
      </c>
    </row>
    <row r="447" spans="4:5">
      <c r="D447" s="107" t="s">
        <v>2499</v>
      </c>
      <c r="E447" s="116" t="str">
        <f t="shared" si="6"/>
        <v>PROCURADURIA</v>
      </c>
    </row>
    <row r="448" spans="4:5">
      <c r="D448" s="107" t="s">
        <v>2499</v>
      </c>
      <c r="E448" s="116" t="str">
        <f t="shared" si="6"/>
        <v>PROCURADURIA</v>
      </c>
    </row>
    <row r="449" spans="4:5">
      <c r="D449" s="107" t="s">
        <v>2499</v>
      </c>
      <c r="E449" s="116" t="str">
        <f t="shared" si="6"/>
        <v>PROCURADURIA</v>
      </c>
    </row>
    <row r="450" spans="4:5">
      <c r="D450" s="107" t="s">
        <v>2499</v>
      </c>
      <c r="E450" s="116" t="str">
        <f t="shared" si="6"/>
        <v>PROCURADURIA</v>
      </c>
    </row>
    <row r="451" spans="4:5">
      <c r="D451" s="107" t="s">
        <v>2499</v>
      </c>
      <c r="E451" s="116" t="str">
        <f t="shared" si="6"/>
        <v>PROCURADURIA</v>
      </c>
    </row>
    <row r="452" spans="4:5">
      <c r="D452" s="107" t="s">
        <v>214</v>
      </c>
      <c r="E452" s="116" t="str">
        <f t="shared" ref="E452:E515" si="7">UPPER(D452:D20162)</f>
        <v>DGII</v>
      </c>
    </row>
    <row r="453" spans="4:5">
      <c r="D453" s="107" t="s">
        <v>192</v>
      </c>
      <c r="E453" s="116" t="str">
        <f t="shared" si="7"/>
        <v>DGTT</v>
      </c>
    </row>
    <row r="454" spans="4:5">
      <c r="D454" s="107" t="s">
        <v>214</v>
      </c>
      <c r="E454" s="116" t="str">
        <f t="shared" si="7"/>
        <v>DGII</v>
      </c>
    </row>
    <row r="455" spans="4:5">
      <c r="D455" s="107" t="s">
        <v>216</v>
      </c>
      <c r="E455" s="116" t="str">
        <f t="shared" si="7"/>
        <v>DGTT</v>
      </c>
    </row>
    <row r="456" spans="4:5">
      <c r="D456" s="107" t="s">
        <v>216</v>
      </c>
      <c r="E456" s="116" t="str">
        <f t="shared" si="7"/>
        <v>DGTT</v>
      </c>
    </row>
    <row r="457" spans="4:5">
      <c r="D457" s="107" t="s">
        <v>216</v>
      </c>
      <c r="E457" s="116" t="str">
        <f t="shared" si="7"/>
        <v>DGTT</v>
      </c>
    </row>
    <row r="458" spans="4:5">
      <c r="D458" s="107" t="s">
        <v>216</v>
      </c>
      <c r="E458" s="116" t="str">
        <f t="shared" si="7"/>
        <v>DGTT</v>
      </c>
    </row>
    <row r="459" spans="4:5">
      <c r="D459" s="107" t="s">
        <v>214</v>
      </c>
      <c r="E459" s="116" t="str">
        <f t="shared" si="7"/>
        <v>DGII</v>
      </c>
    </row>
    <row r="460" spans="4:5">
      <c r="D460" s="107" t="s">
        <v>216</v>
      </c>
      <c r="E460" s="116" t="str">
        <f t="shared" si="7"/>
        <v>DGTT</v>
      </c>
    </row>
    <row r="461" spans="4:5">
      <c r="D461" s="107" t="s">
        <v>216</v>
      </c>
      <c r="E461" s="116" t="str">
        <f t="shared" si="7"/>
        <v>DGTT</v>
      </c>
    </row>
    <row r="462" spans="4:5">
      <c r="D462" s="107" t="s">
        <v>189</v>
      </c>
      <c r="E462" s="116" t="str">
        <f t="shared" si="7"/>
        <v>DGII</v>
      </c>
    </row>
    <row r="463" spans="4:5">
      <c r="D463" s="107" t="s">
        <v>2499</v>
      </c>
      <c r="E463" s="116" t="str">
        <f t="shared" si="7"/>
        <v>PROCURADURIA</v>
      </c>
    </row>
    <row r="464" spans="4:5">
      <c r="D464" s="107" t="s">
        <v>216</v>
      </c>
      <c r="E464" s="116" t="str">
        <f t="shared" si="7"/>
        <v>DGTT</v>
      </c>
    </row>
    <row r="465" spans="4:5">
      <c r="D465" s="107" t="s">
        <v>216</v>
      </c>
      <c r="E465" s="116" t="str">
        <f t="shared" si="7"/>
        <v>DGTT</v>
      </c>
    </row>
    <row r="466" spans="4:5">
      <c r="D466" s="107" t="s">
        <v>214</v>
      </c>
      <c r="E466" s="116" t="str">
        <f t="shared" si="7"/>
        <v>DGII</v>
      </c>
    </row>
    <row r="467" spans="4:5">
      <c r="D467" s="107" t="s">
        <v>216</v>
      </c>
      <c r="E467" s="116" t="str">
        <f t="shared" si="7"/>
        <v>DGTT</v>
      </c>
    </row>
    <row r="468" spans="4:5">
      <c r="D468" s="107" t="s">
        <v>216</v>
      </c>
      <c r="E468" s="116" t="str">
        <f t="shared" si="7"/>
        <v>DGTT</v>
      </c>
    </row>
    <row r="469" spans="4:5">
      <c r="D469" s="107" t="s">
        <v>216</v>
      </c>
      <c r="E469" s="116" t="str">
        <f t="shared" si="7"/>
        <v>DGTT</v>
      </c>
    </row>
    <row r="470" spans="4:5">
      <c r="D470" s="107" t="s">
        <v>2499</v>
      </c>
      <c r="E470" s="116" t="str">
        <f t="shared" si="7"/>
        <v>PROCURADURIA</v>
      </c>
    </row>
    <row r="471" spans="4:5">
      <c r="D471" s="118" t="s">
        <v>216</v>
      </c>
      <c r="E471" s="116" t="str">
        <f t="shared" si="7"/>
        <v>DGTT</v>
      </c>
    </row>
    <row r="472" spans="4:5">
      <c r="D472" s="118" t="s">
        <v>216</v>
      </c>
      <c r="E472" s="116" t="str">
        <f t="shared" si="7"/>
        <v>DGTT</v>
      </c>
    </row>
    <row r="473" spans="4:5">
      <c r="D473" s="118" t="s">
        <v>216</v>
      </c>
      <c r="E473" s="116" t="str">
        <f t="shared" si="7"/>
        <v>DGTT</v>
      </c>
    </row>
    <row r="474" spans="4:5">
      <c r="D474" s="118" t="s">
        <v>214</v>
      </c>
      <c r="E474" s="116" t="str">
        <f t="shared" si="7"/>
        <v>DGII</v>
      </c>
    </row>
    <row r="475" spans="4:5">
      <c r="D475" s="118" t="s">
        <v>216</v>
      </c>
      <c r="E475" s="116" t="str">
        <f t="shared" si="7"/>
        <v>DGTT</v>
      </c>
    </row>
    <row r="476" spans="4:5">
      <c r="D476" s="118" t="s">
        <v>216</v>
      </c>
      <c r="E476" s="116" t="str">
        <f t="shared" si="7"/>
        <v>DGTT</v>
      </c>
    </row>
    <row r="477" spans="4:5">
      <c r="D477" s="107" t="s">
        <v>2499</v>
      </c>
      <c r="E477" s="116" t="str">
        <f t="shared" si="7"/>
        <v>PROCURADURIA</v>
      </c>
    </row>
    <row r="478" spans="4:5">
      <c r="D478" s="107" t="s">
        <v>2499</v>
      </c>
      <c r="E478" s="116" t="str">
        <f t="shared" si="7"/>
        <v>PROCURADURIA</v>
      </c>
    </row>
    <row r="479" spans="4:5">
      <c r="D479" s="118" t="s">
        <v>216</v>
      </c>
      <c r="E479" s="116" t="str">
        <f t="shared" si="7"/>
        <v>DGTT</v>
      </c>
    </row>
    <row r="480" spans="4:5">
      <c r="D480" s="118" t="s">
        <v>216</v>
      </c>
      <c r="E480" s="116" t="str">
        <f t="shared" si="7"/>
        <v>DGTT</v>
      </c>
    </row>
    <row r="481" spans="4:5">
      <c r="D481" s="118" t="s">
        <v>214</v>
      </c>
      <c r="E481" s="116" t="str">
        <f t="shared" si="7"/>
        <v>DGII</v>
      </c>
    </row>
    <row r="482" spans="4:5">
      <c r="D482" s="107" t="s">
        <v>2499</v>
      </c>
      <c r="E482" s="116" t="str">
        <f t="shared" si="7"/>
        <v>PROCURADURIA</v>
      </c>
    </row>
    <row r="483" spans="4:5">
      <c r="D483" s="118" t="s">
        <v>216</v>
      </c>
      <c r="E483" s="116" t="str">
        <f t="shared" si="7"/>
        <v>DGTT</v>
      </c>
    </row>
    <row r="484" spans="4:5">
      <c r="D484" s="118" t="s">
        <v>216</v>
      </c>
      <c r="E484" s="116" t="str">
        <f t="shared" si="7"/>
        <v>DGTT</v>
      </c>
    </row>
    <row r="485" spans="4:5">
      <c r="D485" s="118" t="s">
        <v>223</v>
      </c>
      <c r="E485" s="116" t="str">
        <f t="shared" si="7"/>
        <v>DGM</v>
      </c>
    </row>
    <row r="486" spans="4:5">
      <c r="D486" s="118" t="s">
        <v>307</v>
      </c>
      <c r="E486" s="116" t="str">
        <f t="shared" si="7"/>
        <v>INDOTEL</v>
      </c>
    </row>
    <row r="487" spans="4:5">
      <c r="D487" s="118" t="s">
        <v>189</v>
      </c>
      <c r="E487" s="116" t="str">
        <f t="shared" si="7"/>
        <v>DGII</v>
      </c>
    </row>
    <row r="488" spans="4:5">
      <c r="D488" s="118" t="s">
        <v>216</v>
      </c>
      <c r="E488" s="116" t="str">
        <f t="shared" si="7"/>
        <v>DGTT</v>
      </c>
    </row>
    <row r="489" spans="4:5">
      <c r="D489" s="118" t="s">
        <v>189</v>
      </c>
      <c r="E489" s="116" t="str">
        <f t="shared" si="7"/>
        <v>DGII</v>
      </c>
    </row>
    <row r="490" spans="4:5">
      <c r="D490" s="107" t="s">
        <v>2499</v>
      </c>
      <c r="E490" s="116" t="str">
        <f t="shared" si="7"/>
        <v>PROCURADURIA</v>
      </c>
    </row>
    <row r="491" spans="4:5">
      <c r="D491" s="118" t="s">
        <v>307</v>
      </c>
      <c r="E491" s="116" t="str">
        <f t="shared" si="7"/>
        <v>INDOTEL</v>
      </c>
    </row>
    <row r="492" spans="4:5">
      <c r="D492" s="87" t="s">
        <v>308</v>
      </c>
      <c r="E492" s="116" t="str">
        <f t="shared" si="7"/>
        <v>PROCURADURIA</v>
      </c>
    </row>
    <row r="493" spans="4:5">
      <c r="D493" s="118" t="s">
        <v>307</v>
      </c>
      <c r="E493" s="116" t="str">
        <f t="shared" si="7"/>
        <v>INDOTEL</v>
      </c>
    </row>
    <row r="494" spans="4:5">
      <c r="D494" s="87" t="s">
        <v>308</v>
      </c>
      <c r="E494" s="116" t="str">
        <f t="shared" si="7"/>
        <v>PROCURADURIA</v>
      </c>
    </row>
    <row r="495" spans="4:5">
      <c r="D495" s="118" t="s">
        <v>216</v>
      </c>
      <c r="E495" s="116" t="str">
        <f t="shared" si="7"/>
        <v>DGTT</v>
      </c>
    </row>
    <row r="496" spans="4:5">
      <c r="D496" s="118" t="s">
        <v>216</v>
      </c>
      <c r="E496" s="116" t="str">
        <f t="shared" si="7"/>
        <v>DGTT</v>
      </c>
    </row>
    <row r="497" spans="4:5">
      <c r="D497" s="118" t="s">
        <v>210</v>
      </c>
      <c r="E497" s="116" t="str">
        <f t="shared" si="7"/>
        <v>SOLIDARIDAD</v>
      </c>
    </row>
    <row r="498" spans="4:5">
      <c r="D498" s="118" t="s">
        <v>216</v>
      </c>
      <c r="E498" s="116" t="str">
        <f t="shared" si="7"/>
        <v>DGTT</v>
      </c>
    </row>
    <row r="499" spans="4:5">
      <c r="D499" s="87" t="s">
        <v>308</v>
      </c>
      <c r="E499" s="116" t="str">
        <f t="shared" si="7"/>
        <v>PROCURADURIA</v>
      </c>
    </row>
    <row r="500" spans="4:5">
      <c r="D500" s="118" t="s">
        <v>214</v>
      </c>
      <c r="E500" s="116" t="str">
        <f t="shared" si="7"/>
        <v>DGII</v>
      </c>
    </row>
    <row r="501" spans="4:5">
      <c r="D501" s="118" t="s">
        <v>216</v>
      </c>
      <c r="E501" s="116" t="str">
        <f t="shared" si="7"/>
        <v>DGTT</v>
      </c>
    </row>
    <row r="502" spans="4:5">
      <c r="D502" s="118" t="s">
        <v>216</v>
      </c>
      <c r="E502" s="116" t="str">
        <f t="shared" si="7"/>
        <v>DGTT</v>
      </c>
    </row>
    <row r="503" spans="4:5">
      <c r="D503" s="118" t="s">
        <v>214</v>
      </c>
      <c r="E503" s="116" t="str">
        <f t="shared" si="7"/>
        <v>DGII</v>
      </c>
    </row>
    <row r="504" spans="4:5">
      <c r="D504" s="118" t="s">
        <v>216</v>
      </c>
      <c r="E504" s="116" t="str">
        <f t="shared" si="7"/>
        <v>DGTT</v>
      </c>
    </row>
    <row r="505" spans="4:5">
      <c r="D505" s="118" t="s">
        <v>216</v>
      </c>
      <c r="E505" s="116" t="str">
        <f t="shared" si="7"/>
        <v>DGTT</v>
      </c>
    </row>
    <row r="506" spans="4:5">
      <c r="D506" s="118" t="s">
        <v>214</v>
      </c>
      <c r="E506" s="116" t="str">
        <f t="shared" si="7"/>
        <v>DGII</v>
      </c>
    </row>
    <row r="507" spans="4:5">
      <c r="D507" s="118" t="s">
        <v>216</v>
      </c>
      <c r="E507" s="116" t="str">
        <f t="shared" si="7"/>
        <v>DGTT</v>
      </c>
    </row>
    <row r="508" spans="4:5">
      <c r="D508" s="118" t="s">
        <v>216</v>
      </c>
      <c r="E508" s="116" t="str">
        <f t="shared" si="7"/>
        <v>DGTT</v>
      </c>
    </row>
    <row r="509" spans="4:5">
      <c r="D509" s="118" t="s">
        <v>216</v>
      </c>
      <c r="E509" s="116" t="str">
        <f t="shared" si="7"/>
        <v>DGTT</v>
      </c>
    </row>
    <row r="510" spans="4:5">
      <c r="D510" s="118" t="s">
        <v>214</v>
      </c>
      <c r="E510" s="116" t="str">
        <f t="shared" si="7"/>
        <v>DGII</v>
      </c>
    </row>
    <row r="511" spans="4:5">
      <c r="D511" s="118" t="s">
        <v>216</v>
      </c>
      <c r="E511" s="116" t="str">
        <f t="shared" si="7"/>
        <v>DGTT</v>
      </c>
    </row>
    <row r="512" spans="4:5">
      <c r="D512" s="118" t="s">
        <v>216</v>
      </c>
      <c r="E512" s="116" t="str">
        <f t="shared" si="7"/>
        <v>DGTT</v>
      </c>
    </row>
    <row r="513" spans="4:5">
      <c r="D513" s="118" t="s">
        <v>216</v>
      </c>
      <c r="E513" s="116" t="str">
        <f t="shared" si="7"/>
        <v>DGTT</v>
      </c>
    </row>
    <row r="514" spans="4:5">
      <c r="D514" s="118" t="s">
        <v>216</v>
      </c>
      <c r="E514" s="116" t="str">
        <f t="shared" si="7"/>
        <v>DGTT</v>
      </c>
    </row>
    <row r="515" spans="4:5">
      <c r="D515" s="118" t="s">
        <v>308</v>
      </c>
      <c r="E515" s="116" t="str">
        <f t="shared" si="7"/>
        <v>PROCURADURIA</v>
      </c>
    </row>
    <row r="516" spans="4:5">
      <c r="D516" s="118" t="s">
        <v>210</v>
      </c>
      <c r="E516" s="116" t="str">
        <f t="shared" ref="E516:E579" si="8">UPPER(D516:D20226)</f>
        <v>SOLIDARIDAD</v>
      </c>
    </row>
    <row r="517" spans="4:5">
      <c r="D517" s="118" t="s">
        <v>308</v>
      </c>
      <c r="E517" s="116" t="str">
        <f t="shared" si="8"/>
        <v>PROCURADURIA</v>
      </c>
    </row>
    <row r="518" spans="4:5">
      <c r="D518" s="118" t="s">
        <v>308</v>
      </c>
      <c r="E518" s="116" t="str">
        <f t="shared" si="8"/>
        <v>PROCURADURIA</v>
      </c>
    </row>
    <row r="519" spans="4:5">
      <c r="D519" s="118" t="s">
        <v>308</v>
      </c>
      <c r="E519" s="116" t="str">
        <f t="shared" si="8"/>
        <v>PROCURADURIA</v>
      </c>
    </row>
    <row r="520" spans="4:5">
      <c r="D520" s="118" t="s">
        <v>308</v>
      </c>
      <c r="E520" s="116" t="str">
        <f t="shared" si="8"/>
        <v>PROCURADURIA</v>
      </c>
    </row>
    <row r="521" spans="4:5">
      <c r="D521" s="118" t="s">
        <v>2</v>
      </c>
      <c r="E521" s="116" t="str">
        <f t="shared" si="8"/>
        <v>DGTT</v>
      </c>
    </row>
    <row r="522" spans="4:5">
      <c r="D522" s="118" t="s">
        <v>308</v>
      </c>
      <c r="E522" s="116" t="str">
        <f t="shared" si="8"/>
        <v>PROCURADURIA</v>
      </c>
    </row>
    <row r="523" spans="4:5">
      <c r="D523" s="118" t="s">
        <v>308</v>
      </c>
      <c r="E523" s="116" t="str">
        <f t="shared" si="8"/>
        <v>PROCURADURIA</v>
      </c>
    </row>
    <row r="524" spans="4:5">
      <c r="D524" s="118" t="s">
        <v>2</v>
      </c>
      <c r="E524" s="116" t="str">
        <f t="shared" si="8"/>
        <v>DGTT</v>
      </c>
    </row>
    <row r="525" spans="4:5">
      <c r="D525" s="118" t="s">
        <v>216</v>
      </c>
      <c r="E525" s="116" t="str">
        <f t="shared" si="8"/>
        <v>DGTT</v>
      </c>
    </row>
    <row r="526" spans="4:5">
      <c r="D526" s="118" t="s">
        <v>216</v>
      </c>
      <c r="E526" s="116" t="str">
        <f t="shared" si="8"/>
        <v>DGTT</v>
      </c>
    </row>
    <row r="527" spans="4:5">
      <c r="D527" s="118" t="s">
        <v>214</v>
      </c>
      <c r="E527" s="116" t="str">
        <f t="shared" si="8"/>
        <v>DGII</v>
      </c>
    </row>
    <row r="528" spans="4:5">
      <c r="D528" s="118" t="s">
        <v>223</v>
      </c>
      <c r="E528" s="116" t="str">
        <f t="shared" si="8"/>
        <v>DGM</v>
      </c>
    </row>
    <row r="529" spans="4:5">
      <c r="D529" s="118" t="s">
        <v>216</v>
      </c>
      <c r="E529" s="116" t="str">
        <f t="shared" si="8"/>
        <v>DGTT</v>
      </c>
    </row>
    <row r="530" spans="4:5">
      <c r="D530" s="118" t="s">
        <v>216</v>
      </c>
      <c r="E530" s="116" t="str">
        <f t="shared" si="8"/>
        <v>DGTT</v>
      </c>
    </row>
    <row r="531" spans="4:5">
      <c r="D531" s="118" t="s">
        <v>189</v>
      </c>
      <c r="E531" s="116" t="str">
        <f t="shared" si="8"/>
        <v>DGII</v>
      </c>
    </row>
    <row r="532" spans="4:5">
      <c r="D532" s="118" t="s">
        <v>216</v>
      </c>
      <c r="E532" s="116" t="str">
        <f t="shared" si="8"/>
        <v>DGTT</v>
      </c>
    </row>
    <row r="533" spans="4:5">
      <c r="D533" s="118" t="s">
        <v>216</v>
      </c>
      <c r="E533" s="116" t="str">
        <f t="shared" si="8"/>
        <v>DGTT</v>
      </c>
    </row>
    <row r="534" spans="4:5">
      <c r="D534" s="118" t="s">
        <v>216</v>
      </c>
      <c r="E534" s="116" t="str">
        <f t="shared" si="8"/>
        <v>DGTT</v>
      </c>
    </row>
    <row r="535" spans="4:5">
      <c r="D535" s="118" t="s">
        <v>216</v>
      </c>
      <c r="E535" s="116" t="str">
        <f t="shared" si="8"/>
        <v>DGTT</v>
      </c>
    </row>
    <row r="536" spans="4:5">
      <c r="D536" s="118" t="s">
        <v>223</v>
      </c>
      <c r="E536" s="116" t="str">
        <f t="shared" si="8"/>
        <v>DGM</v>
      </c>
    </row>
    <row r="537" spans="4:5">
      <c r="D537" s="118" t="s">
        <v>189</v>
      </c>
      <c r="E537" s="116" t="str">
        <f t="shared" si="8"/>
        <v>DGII</v>
      </c>
    </row>
    <row r="538" spans="4:5">
      <c r="D538" s="118" t="s">
        <v>223</v>
      </c>
      <c r="E538" s="116" t="str">
        <f t="shared" si="8"/>
        <v>DGM</v>
      </c>
    </row>
    <row r="539" spans="4:5">
      <c r="D539" s="118" t="s">
        <v>216</v>
      </c>
      <c r="E539" s="116" t="str">
        <f t="shared" si="8"/>
        <v>DGTT</v>
      </c>
    </row>
    <row r="540" spans="4:5">
      <c r="D540" s="118" t="s">
        <v>216</v>
      </c>
      <c r="E540" s="116" t="str">
        <f t="shared" si="8"/>
        <v>DGTT</v>
      </c>
    </row>
    <row r="541" spans="4:5">
      <c r="D541" s="118" t="s">
        <v>28</v>
      </c>
      <c r="E541" s="116" t="str">
        <f t="shared" si="8"/>
        <v>DGII</v>
      </c>
    </row>
    <row r="542" spans="4:5">
      <c r="D542" s="118" t="s">
        <v>28</v>
      </c>
      <c r="E542" s="116" t="str">
        <f t="shared" si="8"/>
        <v>DGII</v>
      </c>
    </row>
    <row r="543" spans="4:5">
      <c r="D543" s="118" t="s">
        <v>223</v>
      </c>
      <c r="E543" s="116" t="str">
        <f t="shared" si="8"/>
        <v>DGM</v>
      </c>
    </row>
    <row r="544" spans="4:5">
      <c r="D544" s="118" t="s">
        <v>192</v>
      </c>
      <c r="E544" s="116" t="str">
        <f t="shared" si="8"/>
        <v>DGTT</v>
      </c>
    </row>
    <row r="545" spans="4:5">
      <c r="D545" s="118" t="s">
        <v>189</v>
      </c>
      <c r="E545" s="116" t="str">
        <f t="shared" si="8"/>
        <v>DGII</v>
      </c>
    </row>
    <row r="546" spans="4:5">
      <c r="D546" s="118" t="s">
        <v>216</v>
      </c>
      <c r="E546" s="116" t="str">
        <f t="shared" si="8"/>
        <v>DGTT</v>
      </c>
    </row>
    <row r="547" spans="4:5">
      <c r="D547" s="118" t="s">
        <v>2</v>
      </c>
      <c r="E547" s="116" t="str">
        <f t="shared" si="8"/>
        <v>DGTT</v>
      </c>
    </row>
    <row r="548" spans="4:5">
      <c r="D548" s="118" t="s">
        <v>94</v>
      </c>
      <c r="E548" s="116" t="str">
        <f t="shared" si="8"/>
        <v>DGM</v>
      </c>
    </row>
    <row r="549" spans="4:5">
      <c r="D549" s="118" t="s">
        <v>2</v>
      </c>
      <c r="E549" s="116" t="str">
        <f t="shared" si="8"/>
        <v>DGTT</v>
      </c>
    </row>
    <row r="550" spans="4:5">
      <c r="D550" s="118" t="s">
        <v>94</v>
      </c>
      <c r="E550" s="116" t="str">
        <f t="shared" si="8"/>
        <v>DGM</v>
      </c>
    </row>
    <row r="551" spans="4:5">
      <c r="D551" s="118" t="s">
        <v>94</v>
      </c>
      <c r="E551" s="116" t="str">
        <f t="shared" si="8"/>
        <v>DGM</v>
      </c>
    </row>
    <row r="552" spans="4:5">
      <c r="D552" s="118" t="s">
        <v>2</v>
      </c>
      <c r="E552" s="116" t="str">
        <f t="shared" si="8"/>
        <v>DGTT</v>
      </c>
    </row>
    <row r="553" spans="4:5">
      <c r="D553" s="118" t="s">
        <v>28</v>
      </c>
      <c r="E553" s="116" t="str">
        <f t="shared" si="8"/>
        <v>DGII</v>
      </c>
    </row>
    <row r="554" spans="4:5">
      <c r="D554" s="118" t="s">
        <v>214</v>
      </c>
      <c r="E554" s="116" t="str">
        <f t="shared" si="8"/>
        <v>DGII</v>
      </c>
    </row>
    <row r="555" spans="4:5">
      <c r="D555" s="118" t="s">
        <v>277</v>
      </c>
      <c r="E555" s="116" t="str">
        <f t="shared" si="8"/>
        <v>DGM</v>
      </c>
    </row>
    <row r="556" spans="4:5">
      <c r="D556" s="118" t="s">
        <v>216</v>
      </c>
      <c r="E556" s="116" t="str">
        <f t="shared" si="8"/>
        <v>DGTT</v>
      </c>
    </row>
    <row r="557" spans="4:5">
      <c r="D557" s="118" t="s">
        <v>216</v>
      </c>
      <c r="E557" s="116" t="str">
        <f t="shared" si="8"/>
        <v>DGTT</v>
      </c>
    </row>
    <row r="558" spans="4:5">
      <c r="D558" s="118" t="s">
        <v>216</v>
      </c>
      <c r="E558" s="116" t="str">
        <f t="shared" si="8"/>
        <v>DGTT</v>
      </c>
    </row>
    <row r="559" spans="4:5">
      <c r="D559" s="118" t="s">
        <v>216</v>
      </c>
      <c r="E559" s="116" t="str">
        <f t="shared" si="8"/>
        <v>DGTT</v>
      </c>
    </row>
    <row r="560" spans="4:5">
      <c r="D560" s="118" t="s">
        <v>216</v>
      </c>
      <c r="E560" s="116" t="str">
        <f t="shared" si="8"/>
        <v>DGTT</v>
      </c>
    </row>
    <row r="561" spans="4:5">
      <c r="D561" s="118" t="s">
        <v>216</v>
      </c>
      <c r="E561" s="116" t="str">
        <f t="shared" si="8"/>
        <v>DGTT</v>
      </c>
    </row>
    <row r="562" spans="4:5">
      <c r="D562" s="118" t="s">
        <v>214</v>
      </c>
      <c r="E562" s="116" t="str">
        <f t="shared" si="8"/>
        <v>DGII</v>
      </c>
    </row>
    <row r="563" spans="4:5">
      <c r="D563" s="118" t="s">
        <v>308</v>
      </c>
      <c r="E563" s="116" t="str">
        <f t="shared" si="8"/>
        <v>PROCURADURIA</v>
      </c>
    </row>
    <row r="564" spans="4:5">
      <c r="D564" s="118" t="s">
        <v>308</v>
      </c>
      <c r="E564" s="116" t="str">
        <f t="shared" si="8"/>
        <v>PROCURADURIA</v>
      </c>
    </row>
    <row r="565" spans="4:5">
      <c r="D565" s="118" t="s">
        <v>308</v>
      </c>
      <c r="E565" s="116" t="str">
        <f t="shared" si="8"/>
        <v>PROCURADURIA</v>
      </c>
    </row>
    <row r="566" spans="4:5">
      <c r="D566" s="118" t="s">
        <v>189</v>
      </c>
      <c r="E566" s="116" t="str">
        <f t="shared" si="8"/>
        <v>DGII</v>
      </c>
    </row>
    <row r="567" spans="4:5">
      <c r="D567" s="118" t="s">
        <v>189</v>
      </c>
      <c r="E567" s="116" t="str">
        <f t="shared" si="8"/>
        <v>DGII</v>
      </c>
    </row>
    <row r="568" spans="4:5">
      <c r="D568" s="118" t="s">
        <v>192</v>
      </c>
      <c r="E568" s="116" t="str">
        <f t="shared" si="8"/>
        <v>DGTT</v>
      </c>
    </row>
    <row r="569" spans="4:5">
      <c r="D569" s="118" t="s">
        <v>192</v>
      </c>
      <c r="E569" s="116" t="str">
        <f t="shared" si="8"/>
        <v>DGTT</v>
      </c>
    </row>
    <row r="570" spans="4:5">
      <c r="D570" s="118" t="s">
        <v>223</v>
      </c>
      <c r="E570" s="116" t="str">
        <f t="shared" si="8"/>
        <v>DGM</v>
      </c>
    </row>
    <row r="571" spans="4:5">
      <c r="D571" s="118" t="s">
        <v>189</v>
      </c>
      <c r="E571" s="116" t="str">
        <f t="shared" si="8"/>
        <v>DGII</v>
      </c>
    </row>
    <row r="572" spans="4:5">
      <c r="D572" s="118" t="s">
        <v>189</v>
      </c>
      <c r="E572" s="116" t="str">
        <f t="shared" si="8"/>
        <v>DGII</v>
      </c>
    </row>
    <row r="573" spans="4:5">
      <c r="D573" s="118" t="s">
        <v>192</v>
      </c>
      <c r="E573" s="116" t="str">
        <f t="shared" si="8"/>
        <v>DGTT</v>
      </c>
    </row>
    <row r="574" spans="4:5">
      <c r="D574" s="118" t="s">
        <v>189</v>
      </c>
      <c r="E574" s="116" t="str">
        <f t="shared" si="8"/>
        <v>DGII</v>
      </c>
    </row>
    <row r="575" spans="4:5">
      <c r="D575" s="118" t="s">
        <v>189</v>
      </c>
      <c r="E575" s="116" t="str">
        <f t="shared" si="8"/>
        <v>DGII</v>
      </c>
    </row>
    <row r="576" spans="4:5">
      <c r="D576" s="118" t="s">
        <v>192</v>
      </c>
      <c r="E576" s="116" t="str">
        <f t="shared" si="8"/>
        <v>DGTT</v>
      </c>
    </row>
    <row r="577" spans="4:5">
      <c r="D577" s="118" t="s">
        <v>223</v>
      </c>
      <c r="E577" s="116" t="str">
        <f t="shared" si="8"/>
        <v>DGM</v>
      </c>
    </row>
    <row r="578" spans="4:5">
      <c r="D578" s="118" t="s">
        <v>223</v>
      </c>
      <c r="E578" s="116" t="str">
        <f t="shared" si="8"/>
        <v>DGM</v>
      </c>
    </row>
    <row r="579" spans="4:5">
      <c r="D579" s="118" t="s">
        <v>223</v>
      </c>
      <c r="E579" s="116" t="str">
        <f t="shared" si="8"/>
        <v>DGM</v>
      </c>
    </row>
    <row r="580" spans="4:5">
      <c r="D580" s="118" t="s">
        <v>223</v>
      </c>
      <c r="E580" s="116" t="str">
        <f t="shared" ref="E580:E643" si="9">UPPER(D580:D20290)</f>
        <v>DGM</v>
      </c>
    </row>
    <row r="581" spans="4:5">
      <c r="D581" s="118" t="s">
        <v>192</v>
      </c>
      <c r="E581" s="116" t="str">
        <f t="shared" si="9"/>
        <v>DGTT</v>
      </c>
    </row>
    <row r="582" spans="4:5">
      <c r="D582" s="118" t="s">
        <v>192</v>
      </c>
      <c r="E582" s="116" t="str">
        <f t="shared" si="9"/>
        <v>DGTT</v>
      </c>
    </row>
    <row r="583" spans="4:5">
      <c r="D583" s="118" t="s">
        <v>308</v>
      </c>
      <c r="E583" s="116" t="str">
        <f t="shared" si="9"/>
        <v>PROCURADURIA</v>
      </c>
    </row>
    <row r="584" spans="4:5">
      <c r="D584" s="118" t="s">
        <v>210</v>
      </c>
      <c r="E584" s="116" t="str">
        <f t="shared" si="9"/>
        <v>SOLIDARIDAD</v>
      </c>
    </row>
    <row r="585" spans="4:5">
      <c r="D585" s="118" t="s">
        <v>216</v>
      </c>
      <c r="E585" s="116" t="str">
        <f t="shared" si="9"/>
        <v>DGTT</v>
      </c>
    </row>
    <row r="586" spans="4:5">
      <c r="D586" s="118" t="s">
        <v>216</v>
      </c>
      <c r="E586" s="116" t="str">
        <f t="shared" si="9"/>
        <v>DGTT</v>
      </c>
    </row>
    <row r="587" spans="4:5">
      <c r="D587" s="118" t="s">
        <v>223</v>
      </c>
      <c r="E587" s="116" t="str">
        <f t="shared" si="9"/>
        <v>DGM</v>
      </c>
    </row>
    <row r="588" spans="4:5">
      <c r="D588" s="118" t="s">
        <v>308</v>
      </c>
      <c r="E588" s="116" t="str">
        <f t="shared" si="9"/>
        <v>PROCURADURIA</v>
      </c>
    </row>
    <row r="589" spans="4:5">
      <c r="D589" s="118" t="s">
        <v>216</v>
      </c>
      <c r="E589" s="116" t="str">
        <f t="shared" si="9"/>
        <v>DGTT</v>
      </c>
    </row>
    <row r="590" spans="4:5">
      <c r="D590" s="118" t="s">
        <v>308</v>
      </c>
      <c r="E590" s="116" t="str">
        <f t="shared" si="9"/>
        <v>PROCURADURIA</v>
      </c>
    </row>
    <row r="591" spans="4:5">
      <c r="D591" s="118" t="s">
        <v>345</v>
      </c>
      <c r="E591" s="116" t="str">
        <f t="shared" si="9"/>
        <v>MIP</v>
      </c>
    </row>
    <row r="592" spans="4:5">
      <c r="D592" s="118" t="s">
        <v>210</v>
      </c>
      <c r="E592" s="116" t="str">
        <f t="shared" si="9"/>
        <v>SOLIDARIDAD</v>
      </c>
    </row>
    <row r="593" spans="4:5">
      <c r="D593" s="118" t="s">
        <v>192</v>
      </c>
      <c r="E593" s="116" t="str">
        <f t="shared" si="9"/>
        <v>DGTT</v>
      </c>
    </row>
    <row r="594" spans="4:5">
      <c r="D594" s="118" t="s">
        <v>216</v>
      </c>
      <c r="E594" s="116" t="str">
        <f t="shared" si="9"/>
        <v>DGTT</v>
      </c>
    </row>
    <row r="595" spans="4:5">
      <c r="D595" s="118" t="s">
        <v>308</v>
      </c>
      <c r="E595" s="116" t="str">
        <f t="shared" si="9"/>
        <v>PROCURADURIA</v>
      </c>
    </row>
    <row r="596" spans="4:5">
      <c r="D596" s="118" t="s">
        <v>347</v>
      </c>
      <c r="E596" s="116" t="str">
        <f t="shared" si="9"/>
        <v>PN</v>
      </c>
    </row>
    <row r="597" spans="4:5">
      <c r="D597" s="118" t="s">
        <v>192</v>
      </c>
      <c r="E597" s="116" t="str">
        <f t="shared" si="9"/>
        <v>DGTT</v>
      </c>
    </row>
    <row r="598" spans="4:5">
      <c r="D598" s="118" t="s">
        <v>308</v>
      </c>
      <c r="E598" s="116" t="str">
        <f t="shared" si="9"/>
        <v>PROCURADURIA</v>
      </c>
    </row>
    <row r="599" spans="4:5">
      <c r="D599" s="118" t="s">
        <v>216</v>
      </c>
      <c r="E599" s="116" t="str">
        <f t="shared" si="9"/>
        <v>DGTT</v>
      </c>
    </row>
    <row r="600" spans="4:5">
      <c r="D600" s="118" t="s">
        <v>216</v>
      </c>
      <c r="E600" s="116" t="str">
        <f t="shared" si="9"/>
        <v>DGTT</v>
      </c>
    </row>
    <row r="601" spans="4:5">
      <c r="D601" s="118" t="s">
        <v>189</v>
      </c>
      <c r="E601" s="116" t="str">
        <f t="shared" si="9"/>
        <v>DGII</v>
      </c>
    </row>
    <row r="602" spans="4:5">
      <c r="D602" s="118" t="s">
        <v>216</v>
      </c>
      <c r="E602" s="116" t="str">
        <f t="shared" si="9"/>
        <v>DGTT</v>
      </c>
    </row>
    <row r="603" spans="4:5">
      <c r="D603" s="118" t="s">
        <v>216</v>
      </c>
      <c r="E603" s="116" t="str">
        <f t="shared" si="9"/>
        <v>DGTT</v>
      </c>
    </row>
    <row r="604" spans="4:5">
      <c r="D604" s="118" t="s">
        <v>189</v>
      </c>
      <c r="E604" s="116" t="str">
        <f t="shared" si="9"/>
        <v>DGII</v>
      </c>
    </row>
    <row r="605" spans="4:5">
      <c r="D605" s="118" t="s">
        <v>223</v>
      </c>
      <c r="E605" s="116" t="str">
        <f t="shared" si="9"/>
        <v>DGM</v>
      </c>
    </row>
    <row r="606" spans="4:5">
      <c r="D606" s="118" t="s">
        <v>216</v>
      </c>
      <c r="E606" s="116" t="str">
        <f t="shared" si="9"/>
        <v>DGTT</v>
      </c>
    </row>
    <row r="607" spans="4:5">
      <c r="D607" s="118" t="s">
        <v>216</v>
      </c>
      <c r="E607" s="116" t="str">
        <f t="shared" si="9"/>
        <v>DGTT</v>
      </c>
    </row>
    <row r="608" spans="4:5">
      <c r="D608" s="118" t="s">
        <v>351</v>
      </c>
      <c r="E608" s="116" t="str">
        <f t="shared" si="9"/>
        <v>PROCURADURIA</v>
      </c>
    </row>
    <row r="609" spans="4:5">
      <c r="D609" s="118" t="s">
        <v>351</v>
      </c>
      <c r="E609" s="116" t="str">
        <f t="shared" si="9"/>
        <v>PROCURADURIA</v>
      </c>
    </row>
    <row r="610" spans="4:5">
      <c r="D610" s="118" t="s">
        <v>351</v>
      </c>
      <c r="E610" s="116" t="str">
        <f t="shared" si="9"/>
        <v>PROCURADURIA</v>
      </c>
    </row>
    <row r="611" spans="4:5">
      <c r="D611" s="118" t="s">
        <v>216</v>
      </c>
      <c r="E611" s="116" t="str">
        <f t="shared" si="9"/>
        <v>DGTT</v>
      </c>
    </row>
    <row r="612" spans="4:5">
      <c r="D612" s="118" t="s">
        <v>214</v>
      </c>
      <c r="E612" s="116" t="str">
        <f t="shared" si="9"/>
        <v>DGII</v>
      </c>
    </row>
    <row r="613" spans="4:5">
      <c r="D613" s="118" t="s">
        <v>216</v>
      </c>
      <c r="E613" s="116" t="str">
        <f t="shared" si="9"/>
        <v>DGTT</v>
      </c>
    </row>
    <row r="614" spans="4:5">
      <c r="D614" s="118" t="s">
        <v>192</v>
      </c>
      <c r="E614" s="116" t="str">
        <f t="shared" si="9"/>
        <v>DGTT</v>
      </c>
    </row>
    <row r="615" spans="4:5">
      <c r="D615" s="118" t="s">
        <v>94</v>
      </c>
      <c r="E615" s="116" t="str">
        <f t="shared" si="9"/>
        <v>DGM</v>
      </c>
    </row>
    <row r="616" spans="4:5">
      <c r="D616" s="118" t="s">
        <v>216</v>
      </c>
      <c r="E616" s="116" t="str">
        <f t="shared" si="9"/>
        <v>DGTT</v>
      </c>
    </row>
    <row r="617" spans="4:5">
      <c r="D617" s="118" t="s">
        <v>216</v>
      </c>
      <c r="E617" s="116" t="str">
        <f t="shared" si="9"/>
        <v>DGTT</v>
      </c>
    </row>
    <row r="618" spans="4:5">
      <c r="D618" s="118" t="s">
        <v>216</v>
      </c>
      <c r="E618" s="116" t="str">
        <f t="shared" si="9"/>
        <v>DGTT</v>
      </c>
    </row>
    <row r="619" spans="4:5">
      <c r="D619" s="118" t="s">
        <v>192</v>
      </c>
      <c r="E619" s="116" t="str">
        <f t="shared" si="9"/>
        <v>DGTT</v>
      </c>
    </row>
    <row r="620" spans="4:5">
      <c r="D620" s="118" t="s">
        <v>216</v>
      </c>
      <c r="E620" s="116" t="str">
        <f t="shared" si="9"/>
        <v>DGTT</v>
      </c>
    </row>
    <row r="621" spans="4:5">
      <c r="D621" s="118" t="s">
        <v>261</v>
      </c>
      <c r="E621" s="116" t="str">
        <f t="shared" si="9"/>
        <v>JCE</v>
      </c>
    </row>
    <row r="622" spans="4:5">
      <c r="D622" s="118" t="s">
        <v>216</v>
      </c>
      <c r="E622" s="116" t="str">
        <f t="shared" si="9"/>
        <v>DGTT</v>
      </c>
    </row>
    <row r="623" spans="4:5">
      <c r="D623" s="118" t="s">
        <v>216</v>
      </c>
      <c r="E623" s="116" t="str">
        <f t="shared" si="9"/>
        <v>DGTT</v>
      </c>
    </row>
    <row r="624" spans="4:5">
      <c r="D624" s="118" t="s">
        <v>394</v>
      </c>
      <c r="E624" s="116" t="str">
        <f t="shared" si="9"/>
        <v>MIREX</v>
      </c>
    </row>
    <row r="625" spans="4:5">
      <c r="D625" s="118" t="s">
        <v>216</v>
      </c>
      <c r="E625" s="116" t="str">
        <f t="shared" si="9"/>
        <v>DGTT</v>
      </c>
    </row>
    <row r="626" spans="4:5">
      <c r="D626" s="118" t="s">
        <v>277</v>
      </c>
      <c r="E626" s="116" t="str">
        <f t="shared" si="9"/>
        <v>DGM</v>
      </c>
    </row>
    <row r="627" spans="4:5">
      <c r="D627" s="118" t="s">
        <v>394</v>
      </c>
      <c r="E627" s="116" t="str">
        <f t="shared" si="9"/>
        <v>MIREX</v>
      </c>
    </row>
    <row r="628" spans="4:5">
      <c r="D628" s="118" t="s">
        <v>192</v>
      </c>
      <c r="E628" s="116" t="str">
        <f t="shared" si="9"/>
        <v>DGTT</v>
      </c>
    </row>
    <row r="629" spans="4:5">
      <c r="D629" s="118" t="s">
        <v>189</v>
      </c>
      <c r="E629" s="116" t="str">
        <f t="shared" si="9"/>
        <v>DGII</v>
      </c>
    </row>
    <row r="630" spans="4:5">
      <c r="D630" s="118" t="s">
        <v>216</v>
      </c>
      <c r="E630" s="116" t="str">
        <f t="shared" si="9"/>
        <v>DGTT</v>
      </c>
    </row>
    <row r="631" spans="4:5">
      <c r="D631" s="118" t="s">
        <v>216</v>
      </c>
      <c r="E631" s="116" t="str">
        <f t="shared" si="9"/>
        <v>DGTT</v>
      </c>
    </row>
    <row r="632" spans="4:5">
      <c r="D632" s="118" t="s">
        <v>216</v>
      </c>
      <c r="E632" s="116" t="str">
        <f t="shared" si="9"/>
        <v>DGTT</v>
      </c>
    </row>
    <row r="633" spans="4:5">
      <c r="D633" s="118" t="s">
        <v>216</v>
      </c>
      <c r="E633" s="116" t="str">
        <f t="shared" si="9"/>
        <v>DGTT</v>
      </c>
    </row>
    <row r="634" spans="4:5">
      <c r="D634" s="118" t="s">
        <v>216</v>
      </c>
      <c r="E634" s="116" t="str">
        <f t="shared" si="9"/>
        <v>DGTT</v>
      </c>
    </row>
    <row r="635" spans="4:5">
      <c r="D635" s="118" t="s">
        <v>216</v>
      </c>
      <c r="E635" s="116" t="str">
        <f t="shared" si="9"/>
        <v>DGTT</v>
      </c>
    </row>
    <row r="636" spans="4:5">
      <c r="D636" s="118" t="s">
        <v>216</v>
      </c>
      <c r="E636" s="116" t="str">
        <f t="shared" si="9"/>
        <v>DGTT</v>
      </c>
    </row>
    <row r="637" spans="4:5">
      <c r="D637" s="118" t="s">
        <v>216</v>
      </c>
      <c r="E637" s="116" t="str">
        <f t="shared" si="9"/>
        <v>DGTT</v>
      </c>
    </row>
    <row r="638" spans="4:5">
      <c r="D638" s="118" t="s">
        <v>189</v>
      </c>
      <c r="E638" s="116" t="str">
        <f t="shared" si="9"/>
        <v>DGII</v>
      </c>
    </row>
    <row r="639" spans="4:5">
      <c r="D639" s="118" t="s">
        <v>216</v>
      </c>
      <c r="E639" s="116" t="str">
        <f t="shared" si="9"/>
        <v>DGTT</v>
      </c>
    </row>
    <row r="640" spans="4:5">
      <c r="D640" s="118" t="s">
        <v>189</v>
      </c>
      <c r="E640" s="116" t="str">
        <f t="shared" si="9"/>
        <v>DGII</v>
      </c>
    </row>
    <row r="641" spans="4:5">
      <c r="D641" s="118" t="s">
        <v>216</v>
      </c>
      <c r="E641" s="116" t="str">
        <f t="shared" si="9"/>
        <v>DGTT</v>
      </c>
    </row>
    <row r="642" spans="4:5">
      <c r="D642" s="118" t="s">
        <v>216</v>
      </c>
      <c r="E642" s="116" t="str">
        <f t="shared" si="9"/>
        <v>DGTT</v>
      </c>
    </row>
    <row r="643" spans="4:5">
      <c r="D643" s="118" t="s">
        <v>210</v>
      </c>
      <c r="E643" s="116" t="str">
        <f t="shared" si="9"/>
        <v>SOLIDARIDAD</v>
      </c>
    </row>
    <row r="644" spans="4:5">
      <c r="D644" s="118" t="s">
        <v>210</v>
      </c>
      <c r="E644" s="116" t="str">
        <f t="shared" ref="E644:E707" si="10">UPPER(D644:D20354)</f>
        <v>SOLIDARIDAD</v>
      </c>
    </row>
    <row r="645" spans="4:5">
      <c r="D645" s="118" t="s">
        <v>360</v>
      </c>
      <c r="E645" s="116" t="str">
        <f t="shared" si="10"/>
        <v xml:space="preserve">DGTT </v>
      </c>
    </row>
    <row r="646" spans="4:5">
      <c r="D646" s="118" t="s">
        <v>324</v>
      </c>
      <c r="E646" s="116" t="str">
        <f t="shared" si="10"/>
        <v>PN</v>
      </c>
    </row>
    <row r="647" spans="4:5">
      <c r="D647" s="118" t="s">
        <v>214</v>
      </c>
      <c r="E647" s="116" t="str">
        <f t="shared" si="10"/>
        <v>DGII</v>
      </c>
    </row>
    <row r="648" spans="4:5">
      <c r="D648" s="118" t="s">
        <v>261</v>
      </c>
      <c r="E648" s="116" t="str">
        <f t="shared" si="10"/>
        <v>JCE</v>
      </c>
    </row>
    <row r="649" spans="4:5">
      <c r="D649" s="118" t="s">
        <v>216</v>
      </c>
      <c r="E649" s="116" t="str">
        <f t="shared" si="10"/>
        <v>DGTT</v>
      </c>
    </row>
    <row r="650" spans="4:5">
      <c r="D650" s="118" t="s">
        <v>216</v>
      </c>
      <c r="E650" s="116" t="str">
        <f t="shared" si="10"/>
        <v>DGTT</v>
      </c>
    </row>
    <row r="651" spans="4:5">
      <c r="D651" s="118" t="s">
        <v>214</v>
      </c>
      <c r="E651" s="116" t="str">
        <f t="shared" si="10"/>
        <v>DGII</v>
      </c>
    </row>
    <row r="652" spans="4:5">
      <c r="D652" s="118" t="s">
        <v>216</v>
      </c>
      <c r="E652" s="116" t="str">
        <f t="shared" si="10"/>
        <v>DGTT</v>
      </c>
    </row>
    <row r="653" spans="4:5">
      <c r="D653" s="118" t="s">
        <v>28</v>
      </c>
      <c r="E653" s="116" t="str">
        <f t="shared" si="10"/>
        <v>DGII</v>
      </c>
    </row>
    <row r="654" spans="4:5">
      <c r="D654" s="118" t="s">
        <v>216</v>
      </c>
      <c r="E654" s="116" t="str">
        <f t="shared" si="10"/>
        <v>DGTT</v>
      </c>
    </row>
    <row r="655" spans="4:5">
      <c r="D655" s="118" t="s">
        <v>214</v>
      </c>
      <c r="E655" s="116" t="str">
        <f t="shared" si="10"/>
        <v>DGII</v>
      </c>
    </row>
    <row r="656" spans="4:5">
      <c r="D656" s="118" t="s">
        <v>216</v>
      </c>
      <c r="E656" s="116" t="str">
        <f t="shared" si="10"/>
        <v>DGTT</v>
      </c>
    </row>
    <row r="657" spans="4:5">
      <c r="D657" s="118" t="s">
        <v>214</v>
      </c>
      <c r="E657" s="116" t="str">
        <f t="shared" si="10"/>
        <v>DGII</v>
      </c>
    </row>
    <row r="658" spans="4:5">
      <c r="D658" s="118" t="s">
        <v>366</v>
      </c>
      <c r="E658" s="116" t="str">
        <f t="shared" si="10"/>
        <v>DGP</v>
      </c>
    </row>
    <row r="659" spans="4:5">
      <c r="D659" s="118" t="s">
        <v>216</v>
      </c>
      <c r="E659" s="116" t="str">
        <f t="shared" si="10"/>
        <v>DGTT</v>
      </c>
    </row>
    <row r="660" spans="4:5">
      <c r="D660" s="118" t="s">
        <v>216</v>
      </c>
      <c r="E660" s="116" t="str">
        <f t="shared" si="10"/>
        <v>DGTT</v>
      </c>
    </row>
    <row r="661" spans="4:5">
      <c r="D661" s="118" t="s">
        <v>351</v>
      </c>
      <c r="E661" s="116" t="str">
        <f t="shared" si="10"/>
        <v>PROCURADURIA</v>
      </c>
    </row>
    <row r="662" spans="4:5">
      <c r="D662" s="118" t="s">
        <v>40</v>
      </c>
      <c r="E662" s="116" t="str">
        <f t="shared" si="10"/>
        <v>JCE</v>
      </c>
    </row>
    <row r="663" spans="4:5">
      <c r="D663" s="118" t="s">
        <v>28</v>
      </c>
      <c r="E663" s="116" t="str">
        <f t="shared" si="10"/>
        <v>DGII</v>
      </c>
    </row>
    <row r="664" spans="4:5">
      <c r="D664" s="118" t="s">
        <v>376</v>
      </c>
      <c r="E664" s="116" t="str">
        <f t="shared" si="10"/>
        <v>PN</v>
      </c>
    </row>
    <row r="665" spans="4:5">
      <c r="D665" s="118" t="s">
        <v>28</v>
      </c>
      <c r="E665" s="116" t="str">
        <f t="shared" si="10"/>
        <v>DGII</v>
      </c>
    </row>
    <row r="666" spans="4:5">
      <c r="D666" s="118" t="s">
        <v>216</v>
      </c>
      <c r="E666" s="116" t="str">
        <f t="shared" si="10"/>
        <v>DGTT</v>
      </c>
    </row>
    <row r="667" spans="4:5">
      <c r="D667" s="118" t="s">
        <v>308</v>
      </c>
      <c r="E667" s="116" t="str">
        <f t="shared" si="10"/>
        <v>PROCURADURIA</v>
      </c>
    </row>
    <row r="668" spans="4:5">
      <c r="D668" s="118" t="s">
        <v>308</v>
      </c>
      <c r="E668" s="116" t="str">
        <f t="shared" si="10"/>
        <v>PROCURADURIA</v>
      </c>
    </row>
    <row r="669" spans="4:5">
      <c r="D669" s="118" t="s">
        <v>379</v>
      </c>
      <c r="E669" s="116" t="str">
        <f t="shared" si="10"/>
        <v xml:space="preserve">SOLIDARIDAD </v>
      </c>
    </row>
    <row r="670" spans="4:5">
      <c r="D670" s="118" t="s">
        <v>379</v>
      </c>
      <c r="E670" s="116" t="str">
        <f t="shared" si="10"/>
        <v xml:space="preserve">SOLIDARIDAD </v>
      </c>
    </row>
    <row r="671" spans="4:5">
      <c r="D671" s="118" t="s">
        <v>382</v>
      </c>
      <c r="E671" s="116" t="str">
        <f t="shared" si="10"/>
        <v>MT</v>
      </c>
    </row>
    <row r="672" spans="4:5">
      <c r="D672" s="118" t="s">
        <v>216</v>
      </c>
      <c r="E672" s="116" t="str">
        <f t="shared" si="10"/>
        <v>DGTT</v>
      </c>
    </row>
    <row r="673" spans="4:5">
      <c r="D673" s="118" t="s">
        <v>184</v>
      </c>
      <c r="E673" s="116" t="str">
        <f t="shared" si="10"/>
        <v>DGP</v>
      </c>
    </row>
    <row r="674" spans="4:5">
      <c r="D674" s="118" t="s">
        <v>28</v>
      </c>
      <c r="E674" s="116" t="str">
        <f t="shared" si="10"/>
        <v>DGII</v>
      </c>
    </row>
    <row r="675" spans="4:5">
      <c r="D675" s="118" t="s">
        <v>28</v>
      </c>
      <c r="E675" s="116" t="str">
        <f t="shared" si="10"/>
        <v>DGII</v>
      </c>
    </row>
    <row r="676" spans="4:5">
      <c r="D676" s="118" t="s">
        <v>94</v>
      </c>
      <c r="E676" s="116" t="str">
        <f t="shared" si="10"/>
        <v>DGM</v>
      </c>
    </row>
    <row r="677" spans="4:5">
      <c r="D677" s="118" t="s">
        <v>308</v>
      </c>
      <c r="E677" s="116" t="str">
        <f t="shared" si="10"/>
        <v>PROCURADURIA</v>
      </c>
    </row>
    <row r="678" spans="4:5">
      <c r="D678" s="118" t="s">
        <v>382</v>
      </c>
      <c r="E678" s="116" t="str">
        <f t="shared" si="10"/>
        <v>MT</v>
      </c>
    </row>
    <row r="679" spans="4:5">
      <c r="D679" s="118" t="s">
        <v>216</v>
      </c>
      <c r="E679" s="116" t="str">
        <f t="shared" si="10"/>
        <v>DGTT</v>
      </c>
    </row>
    <row r="680" spans="4:5">
      <c r="D680" s="118" t="s">
        <v>216</v>
      </c>
      <c r="E680" s="116" t="str">
        <f t="shared" si="10"/>
        <v>DGTT</v>
      </c>
    </row>
    <row r="681" spans="4:5">
      <c r="D681" s="118" t="s">
        <v>216</v>
      </c>
      <c r="E681" s="116" t="str">
        <f t="shared" si="10"/>
        <v>DGTT</v>
      </c>
    </row>
    <row r="682" spans="4:5">
      <c r="D682" s="118" t="s">
        <v>277</v>
      </c>
      <c r="E682" s="116" t="str">
        <f t="shared" si="10"/>
        <v>DGM</v>
      </c>
    </row>
    <row r="683" spans="4:5">
      <c r="D683" s="118" t="s">
        <v>366</v>
      </c>
      <c r="E683" s="116" t="str">
        <f t="shared" si="10"/>
        <v>DGP</v>
      </c>
    </row>
    <row r="684" spans="4:5">
      <c r="D684" s="118" t="s">
        <v>376</v>
      </c>
      <c r="E684" s="116" t="str">
        <f t="shared" si="10"/>
        <v>PN</v>
      </c>
    </row>
    <row r="685" spans="4:5">
      <c r="D685" s="118" t="s">
        <v>216</v>
      </c>
      <c r="E685" s="116" t="str">
        <f t="shared" si="10"/>
        <v>DGTT</v>
      </c>
    </row>
    <row r="686" spans="4:5">
      <c r="D686" s="118" t="s">
        <v>366</v>
      </c>
      <c r="E686" s="116" t="str">
        <f t="shared" si="10"/>
        <v>DGP</v>
      </c>
    </row>
    <row r="687" spans="4:5">
      <c r="D687" s="118" t="s">
        <v>390</v>
      </c>
      <c r="E687" s="116" t="str">
        <f t="shared" si="10"/>
        <v>DICAT</v>
      </c>
    </row>
    <row r="688" spans="4:5">
      <c r="D688" s="118" t="s">
        <v>216</v>
      </c>
      <c r="E688" s="116" t="str">
        <f t="shared" si="10"/>
        <v>DGTT</v>
      </c>
    </row>
    <row r="689" spans="4:5">
      <c r="D689" s="118" t="s">
        <v>394</v>
      </c>
      <c r="E689" s="116" t="str">
        <f t="shared" si="10"/>
        <v>MIREX</v>
      </c>
    </row>
    <row r="690" spans="4:5">
      <c r="D690" s="118" t="s">
        <v>214</v>
      </c>
      <c r="E690" s="116" t="str">
        <f t="shared" si="10"/>
        <v>DGII</v>
      </c>
    </row>
    <row r="691" spans="4:5">
      <c r="D691" s="118" t="s">
        <v>394</v>
      </c>
      <c r="E691" s="116" t="str">
        <f t="shared" si="10"/>
        <v>MIREX</v>
      </c>
    </row>
    <row r="692" spans="4:5">
      <c r="D692" s="118" t="s">
        <v>216</v>
      </c>
      <c r="E692" s="116" t="str">
        <f t="shared" si="10"/>
        <v>DGTT</v>
      </c>
    </row>
    <row r="693" spans="4:5">
      <c r="D693" s="118" t="s">
        <v>216</v>
      </c>
      <c r="E693" s="116" t="str">
        <f t="shared" si="10"/>
        <v>DGTT</v>
      </c>
    </row>
    <row r="694" spans="4:5">
      <c r="D694" s="118" t="s">
        <v>214</v>
      </c>
      <c r="E694" s="116" t="str">
        <f t="shared" si="10"/>
        <v>DGII</v>
      </c>
    </row>
    <row r="695" spans="4:5">
      <c r="D695" s="118" t="s">
        <v>216</v>
      </c>
      <c r="E695" s="116" t="str">
        <f t="shared" si="10"/>
        <v>DGTT</v>
      </c>
    </row>
    <row r="696" spans="4:5">
      <c r="D696" s="118" t="s">
        <v>216</v>
      </c>
      <c r="E696" s="116" t="str">
        <f t="shared" si="10"/>
        <v>DGTT</v>
      </c>
    </row>
    <row r="697" spans="4:5">
      <c r="D697" s="118" t="s">
        <v>214</v>
      </c>
      <c r="E697" s="116" t="str">
        <f t="shared" si="10"/>
        <v>DGII</v>
      </c>
    </row>
    <row r="698" spans="4:5">
      <c r="D698" s="118" t="s">
        <v>216</v>
      </c>
      <c r="E698" s="116" t="str">
        <f t="shared" si="10"/>
        <v>DGTT</v>
      </c>
    </row>
    <row r="699" spans="4:5">
      <c r="D699" s="118" t="s">
        <v>216</v>
      </c>
      <c r="E699" s="116" t="str">
        <f t="shared" si="10"/>
        <v>DGTT</v>
      </c>
    </row>
    <row r="700" spans="4:5">
      <c r="D700" s="118" t="s">
        <v>216</v>
      </c>
      <c r="E700" s="116" t="str">
        <f t="shared" si="10"/>
        <v>DGTT</v>
      </c>
    </row>
    <row r="701" spans="4:5">
      <c r="D701" s="118" t="s">
        <v>366</v>
      </c>
      <c r="E701" s="116" t="str">
        <f t="shared" si="10"/>
        <v>DGP</v>
      </c>
    </row>
    <row r="702" spans="4:5">
      <c r="D702" s="118" t="s">
        <v>366</v>
      </c>
      <c r="E702" s="116" t="str">
        <f t="shared" si="10"/>
        <v>DGP</v>
      </c>
    </row>
    <row r="703" spans="4:5">
      <c r="D703" s="118" t="s">
        <v>216</v>
      </c>
      <c r="E703" s="116" t="str">
        <f t="shared" si="10"/>
        <v>DGTT</v>
      </c>
    </row>
    <row r="704" spans="4:5">
      <c r="D704" s="118" t="s">
        <v>216</v>
      </c>
      <c r="E704" s="116" t="str">
        <f t="shared" si="10"/>
        <v>DGTT</v>
      </c>
    </row>
    <row r="705" spans="4:5">
      <c r="D705" s="118" t="s">
        <v>123</v>
      </c>
      <c r="E705" s="116" t="str">
        <f t="shared" si="10"/>
        <v>JCE</v>
      </c>
    </row>
    <row r="706" spans="4:5">
      <c r="D706" s="118" t="s">
        <v>351</v>
      </c>
      <c r="E706" s="116" t="str">
        <f t="shared" si="10"/>
        <v>PROCURADURIA</v>
      </c>
    </row>
    <row r="707" spans="4:5">
      <c r="D707" s="118" t="s">
        <v>351</v>
      </c>
      <c r="E707" s="116" t="str">
        <f t="shared" si="10"/>
        <v>PROCURADURIA</v>
      </c>
    </row>
    <row r="708" spans="4:5">
      <c r="D708" s="118" t="s">
        <v>216</v>
      </c>
      <c r="E708" s="116" t="str">
        <f t="shared" ref="E708:E771" si="11">UPPER(D708:D20418)</f>
        <v>DGTT</v>
      </c>
    </row>
    <row r="709" spans="4:5">
      <c r="D709" s="118" t="s">
        <v>216</v>
      </c>
      <c r="E709" s="116" t="str">
        <f t="shared" si="11"/>
        <v>DGTT</v>
      </c>
    </row>
    <row r="710" spans="4:5">
      <c r="D710" s="118" t="s">
        <v>216</v>
      </c>
      <c r="E710" s="116" t="str">
        <f t="shared" si="11"/>
        <v>DGTT</v>
      </c>
    </row>
    <row r="711" spans="4:5">
      <c r="D711" s="118" t="s">
        <v>216</v>
      </c>
      <c r="E711" s="116" t="str">
        <f t="shared" si="11"/>
        <v>DGTT</v>
      </c>
    </row>
    <row r="712" spans="4:5">
      <c r="D712" s="118" t="s">
        <v>2</v>
      </c>
      <c r="E712" s="116" t="str">
        <f t="shared" si="11"/>
        <v>DGTT</v>
      </c>
    </row>
    <row r="713" spans="4:5">
      <c r="D713" s="118" t="s">
        <v>214</v>
      </c>
      <c r="E713" s="116" t="str">
        <f t="shared" si="11"/>
        <v>DGII</v>
      </c>
    </row>
    <row r="714" spans="4:5">
      <c r="D714" s="118" t="s">
        <v>2</v>
      </c>
      <c r="E714" s="116" t="str">
        <f t="shared" si="11"/>
        <v>DGTT</v>
      </c>
    </row>
    <row r="715" spans="4:5">
      <c r="D715" s="118" t="s">
        <v>2</v>
      </c>
      <c r="E715" s="116" t="str">
        <f t="shared" si="11"/>
        <v>DGTT</v>
      </c>
    </row>
    <row r="716" spans="4:5">
      <c r="D716" s="118" t="s">
        <v>2</v>
      </c>
      <c r="E716" s="116" t="str">
        <f t="shared" si="11"/>
        <v>DGTT</v>
      </c>
    </row>
    <row r="717" spans="4:5">
      <c r="D717" s="118" t="s">
        <v>351</v>
      </c>
      <c r="E717" s="116" t="str">
        <f t="shared" si="11"/>
        <v>PROCURADURIA</v>
      </c>
    </row>
    <row r="718" spans="4:5">
      <c r="D718" s="118" t="s">
        <v>28</v>
      </c>
      <c r="E718" s="116" t="str">
        <f t="shared" si="11"/>
        <v>DGII</v>
      </c>
    </row>
    <row r="719" spans="4:5">
      <c r="D719" s="118" t="s">
        <v>351</v>
      </c>
      <c r="E719" s="116" t="str">
        <f t="shared" si="11"/>
        <v>PROCURADURIA</v>
      </c>
    </row>
    <row r="720" spans="4:5">
      <c r="D720" s="118" t="s">
        <v>351</v>
      </c>
      <c r="E720" s="116" t="str">
        <f t="shared" si="11"/>
        <v>PROCURADURIA</v>
      </c>
    </row>
    <row r="721" spans="4:5">
      <c r="D721" s="118" t="s">
        <v>402</v>
      </c>
      <c r="E721" s="116" t="str">
        <f t="shared" si="11"/>
        <v>DGP</v>
      </c>
    </row>
    <row r="722" spans="4:5">
      <c r="D722" s="118" t="s">
        <v>351</v>
      </c>
      <c r="E722" s="116" t="str">
        <f t="shared" si="11"/>
        <v>PROCURADURIA</v>
      </c>
    </row>
    <row r="723" spans="4:5">
      <c r="D723" s="118" t="s">
        <v>216</v>
      </c>
      <c r="E723" s="116" t="str">
        <f t="shared" si="11"/>
        <v>DGTT</v>
      </c>
    </row>
    <row r="724" spans="4:5">
      <c r="D724" s="118" t="s">
        <v>216</v>
      </c>
      <c r="E724" s="116" t="str">
        <f t="shared" si="11"/>
        <v>DGTT</v>
      </c>
    </row>
    <row r="725" spans="4:5">
      <c r="D725" s="118" t="s">
        <v>216</v>
      </c>
      <c r="E725" s="116" t="str">
        <f t="shared" si="11"/>
        <v>DGTT</v>
      </c>
    </row>
    <row r="726" spans="4:5">
      <c r="D726" s="118" t="s">
        <v>216</v>
      </c>
      <c r="E726" s="116" t="str">
        <f t="shared" si="11"/>
        <v>DGTT</v>
      </c>
    </row>
    <row r="727" spans="4:5">
      <c r="D727" s="118" t="s">
        <v>216</v>
      </c>
      <c r="E727" s="116" t="str">
        <f t="shared" si="11"/>
        <v>DGTT</v>
      </c>
    </row>
    <row r="728" spans="4:5">
      <c r="D728" s="118" t="s">
        <v>277</v>
      </c>
      <c r="E728" s="116" t="str">
        <f t="shared" si="11"/>
        <v>DGM</v>
      </c>
    </row>
    <row r="729" spans="4:5">
      <c r="D729" s="118" t="s">
        <v>277</v>
      </c>
      <c r="E729" s="116" t="str">
        <f t="shared" si="11"/>
        <v>DGM</v>
      </c>
    </row>
    <row r="730" spans="4:5">
      <c r="D730" s="118" t="s">
        <v>216</v>
      </c>
      <c r="E730" s="116" t="str">
        <f t="shared" si="11"/>
        <v>DGTT</v>
      </c>
    </row>
    <row r="731" spans="4:5">
      <c r="D731" s="118" t="s">
        <v>351</v>
      </c>
      <c r="E731" s="116" t="str">
        <f t="shared" si="11"/>
        <v>PROCURADURIA</v>
      </c>
    </row>
    <row r="732" spans="4:5">
      <c r="D732" s="118" t="s">
        <v>216</v>
      </c>
      <c r="E732" s="116" t="str">
        <f t="shared" si="11"/>
        <v>DGTT</v>
      </c>
    </row>
    <row r="733" spans="4:5">
      <c r="D733" s="118" t="s">
        <v>394</v>
      </c>
      <c r="E733" s="116" t="str">
        <f t="shared" si="11"/>
        <v>MIREX</v>
      </c>
    </row>
    <row r="734" spans="4:5">
      <c r="D734" s="118" t="s">
        <v>192</v>
      </c>
      <c r="E734" s="116" t="str">
        <f t="shared" si="11"/>
        <v>DGTT</v>
      </c>
    </row>
    <row r="735" spans="4:5">
      <c r="D735" s="118" t="s">
        <v>192</v>
      </c>
      <c r="E735" s="116" t="str">
        <f t="shared" si="11"/>
        <v>DGTT</v>
      </c>
    </row>
    <row r="736" spans="4:5">
      <c r="D736" s="118" t="s">
        <v>277</v>
      </c>
      <c r="E736" s="116" t="str">
        <f t="shared" si="11"/>
        <v>DGM</v>
      </c>
    </row>
    <row r="737" spans="4:5">
      <c r="D737" s="118" t="s">
        <v>277</v>
      </c>
      <c r="E737" s="116" t="str">
        <f t="shared" si="11"/>
        <v>DGM</v>
      </c>
    </row>
    <row r="738" spans="4:5">
      <c r="D738" s="118" t="s">
        <v>394</v>
      </c>
      <c r="E738" s="116" t="str">
        <f t="shared" si="11"/>
        <v>MIREX</v>
      </c>
    </row>
    <row r="739" spans="4:5">
      <c r="D739" s="118" t="s">
        <v>192</v>
      </c>
      <c r="E739" s="116" t="str">
        <f t="shared" si="11"/>
        <v>DGTT</v>
      </c>
    </row>
    <row r="740" spans="4:5">
      <c r="D740" s="118" t="s">
        <v>277</v>
      </c>
      <c r="E740" s="116" t="str">
        <f t="shared" si="11"/>
        <v>DGM</v>
      </c>
    </row>
    <row r="741" spans="4:5">
      <c r="D741" s="118" t="s">
        <v>192</v>
      </c>
      <c r="E741" s="116" t="str">
        <f t="shared" si="11"/>
        <v>DGTT</v>
      </c>
    </row>
    <row r="742" spans="4:5">
      <c r="D742" s="118" t="s">
        <v>192</v>
      </c>
      <c r="E742" s="116" t="str">
        <f t="shared" si="11"/>
        <v>DGTT</v>
      </c>
    </row>
    <row r="743" spans="4:5">
      <c r="D743" s="118" t="s">
        <v>123</v>
      </c>
      <c r="E743" s="116" t="str">
        <f t="shared" si="11"/>
        <v>JCE</v>
      </c>
    </row>
    <row r="744" spans="4:5">
      <c r="D744" s="118" t="s">
        <v>351</v>
      </c>
      <c r="E744" s="116" t="str">
        <f t="shared" si="11"/>
        <v>PROCURADURIA</v>
      </c>
    </row>
    <row r="745" spans="4:5">
      <c r="D745" s="118" t="s">
        <v>351</v>
      </c>
      <c r="E745" s="116" t="str">
        <f t="shared" si="11"/>
        <v>PROCURADURIA</v>
      </c>
    </row>
    <row r="746" spans="4:5">
      <c r="D746" s="118" t="s">
        <v>192</v>
      </c>
      <c r="E746" s="116" t="str">
        <f t="shared" si="11"/>
        <v>DGTT</v>
      </c>
    </row>
    <row r="747" spans="4:5">
      <c r="D747" s="118" t="s">
        <v>192</v>
      </c>
      <c r="E747" s="116" t="str">
        <f t="shared" si="11"/>
        <v>DGTT</v>
      </c>
    </row>
    <row r="748" spans="4:5">
      <c r="D748" s="118" t="s">
        <v>189</v>
      </c>
      <c r="E748" s="116" t="str">
        <f t="shared" si="11"/>
        <v>DGII</v>
      </c>
    </row>
    <row r="749" spans="4:5">
      <c r="D749" s="118" t="s">
        <v>192</v>
      </c>
      <c r="E749" s="116" t="str">
        <f t="shared" si="11"/>
        <v>DGTT</v>
      </c>
    </row>
    <row r="750" spans="4:5">
      <c r="D750" s="118" t="s">
        <v>123</v>
      </c>
      <c r="E750" s="116" t="str">
        <f t="shared" si="11"/>
        <v>JCE</v>
      </c>
    </row>
    <row r="751" spans="4:5">
      <c r="D751" s="118" t="s">
        <v>214</v>
      </c>
      <c r="E751" s="116" t="str">
        <f t="shared" si="11"/>
        <v>DGII</v>
      </c>
    </row>
    <row r="752" spans="4:5">
      <c r="D752" s="118" t="s">
        <v>216</v>
      </c>
      <c r="E752" s="116" t="str">
        <f t="shared" si="11"/>
        <v>DGTT</v>
      </c>
    </row>
    <row r="753" spans="4:5">
      <c r="D753" s="118" t="s">
        <v>216</v>
      </c>
      <c r="E753" s="116" t="str">
        <f t="shared" si="11"/>
        <v>DGTT</v>
      </c>
    </row>
    <row r="754" spans="4:5">
      <c r="D754" s="118" t="s">
        <v>216</v>
      </c>
      <c r="E754" s="116" t="str">
        <f t="shared" si="11"/>
        <v>DGTT</v>
      </c>
    </row>
    <row r="755" spans="4:5">
      <c r="D755" s="118" t="s">
        <v>216</v>
      </c>
      <c r="E755" s="116" t="str">
        <f t="shared" si="11"/>
        <v>DGTT</v>
      </c>
    </row>
    <row r="756" spans="4:5">
      <c r="D756" s="118" t="s">
        <v>351</v>
      </c>
      <c r="E756" s="116" t="str">
        <f t="shared" si="11"/>
        <v>PROCURADURIA</v>
      </c>
    </row>
    <row r="757" spans="4:5">
      <c r="D757" s="118" t="s">
        <v>189</v>
      </c>
      <c r="E757" s="116" t="str">
        <f t="shared" si="11"/>
        <v>DGII</v>
      </c>
    </row>
    <row r="758" spans="4:5">
      <c r="D758" s="118" t="s">
        <v>402</v>
      </c>
      <c r="E758" s="116" t="str">
        <f t="shared" si="11"/>
        <v>DGP</v>
      </c>
    </row>
    <row r="759" spans="4:5">
      <c r="D759" s="118" t="s">
        <v>199</v>
      </c>
      <c r="E759" s="116" t="str">
        <f t="shared" si="11"/>
        <v>AMET</v>
      </c>
    </row>
    <row r="760" spans="4:5">
      <c r="D760" s="118" t="s">
        <v>192</v>
      </c>
      <c r="E760" s="116" t="str">
        <f t="shared" si="11"/>
        <v>DGTT</v>
      </c>
    </row>
    <row r="761" spans="4:5">
      <c r="D761" s="118" t="s">
        <v>189</v>
      </c>
      <c r="E761" s="116" t="str">
        <f t="shared" si="11"/>
        <v>DGII</v>
      </c>
    </row>
    <row r="762" spans="4:5">
      <c r="D762" s="118" t="s">
        <v>192</v>
      </c>
      <c r="E762" s="116" t="str">
        <f t="shared" si="11"/>
        <v>DGTT</v>
      </c>
    </row>
    <row r="763" spans="4:5">
      <c r="D763" s="118" t="s">
        <v>155</v>
      </c>
      <c r="E763" s="116" t="str">
        <f t="shared" si="11"/>
        <v>ONAPI</v>
      </c>
    </row>
    <row r="764" spans="4:5">
      <c r="D764" s="118" t="s">
        <v>351</v>
      </c>
      <c r="E764" s="116" t="str">
        <f t="shared" si="11"/>
        <v>PROCURADURIA</v>
      </c>
    </row>
    <row r="765" spans="4:5">
      <c r="D765" s="118" t="s">
        <v>192</v>
      </c>
      <c r="E765" s="116" t="str">
        <f t="shared" si="11"/>
        <v>DGTT</v>
      </c>
    </row>
    <row r="766" spans="4:5">
      <c r="D766" s="118" t="s">
        <v>192</v>
      </c>
      <c r="E766" s="116" t="str">
        <f t="shared" si="11"/>
        <v>DGTT</v>
      </c>
    </row>
    <row r="767" spans="4:5">
      <c r="D767" s="118" t="s">
        <v>223</v>
      </c>
      <c r="E767" s="116" t="str">
        <f t="shared" si="11"/>
        <v>DGM</v>
      </c>
    </row>
    <row r="768" spans="4:5">
      <c r="D768" s="118" t="s">
        <v>351</v>
      </c>
      <c r="E768" s="116" t="str">
        <f t="shared" si="11"/>
        <v>PROCURADURIA</v>
      </c>
    </row>
    <row r="769" spans="4:5">
      <c r="D769" s="118" t="s">
        <v>351</v>
      </c>
      <c r="E769" s="116" t="str">
        <f t="shared" si="11"/>
        <v>PROCURADURIA</v>
      </c>
    </row>
    <row r="770" spans="4:5">
      <c r="D770" s="118" t="s">
        <v>351</v>
      </c>
      <c r="E770" s="116" t="str">
        <f t="shared" si="11"/>
        <v>PROCURADURIA</v>
      </c>
    </row>
    <row r="771" spans="4:5">
      <c r="D771" s="118" t="s">
        <v>351</v>
      </c>
      <c r="E771" s="116" t="str">
        <f t="shared" si="11"/>
        <v>PROCURADURIA</v>
      </c>
    </row>
    <row r="772" spans="4:5">
      <c r="D772" s="118" t="s">
        <v>223</v>
      </c>
      <c r="E772" s="116" t="str">
        <f t="shared" ref="E772:E835" si="12">UPPER(D772:D20482)</f>
        <v>DGM</v>
      </c>
    </row>
    <row r="773" spans="4:5">
      <c r="D773" s="118" t="s">
        <v>351</v>
      </c>
      <c r="E773" s="116" t="str">
        <f t="shared" si="12"/>
        <v>PROCURADURIA</v>
      </c>
    </row>
    <row r="774" spans="4:5">
      <c r="D774" s="118" t="s">
        <v>351</v>
      </c>
      <c r="E774" s="116" t="str">
        <f t="shared" si="12"/>
        <v>PROCURADURIA</v>
      </c>
    </row>
    <row r="775" spans="4:5">
      <c r="D775" s="118" t="s">
        <v>192</v>
      </c>
      <c r="E775" s="116" t="str">
        <f t="shared" si="12"/>
        <v>DGTT</v>
      </c>
    </row>
    <row r="776" spans="4:5">
      <c r="D776" s="118" t="s">
        <v>351</v>
      </c>
      <c r="E776" s="116" t="str">
        <f t="shared" si="12"/>
        <v>PROCURADURIA</v>
      </c>
    </row>
    <row r="777" spans="4:5">
      <c r="D777" s="118" t="s">
        <v>210</v>
      </c>
      <c r="E777" s="116" t="str">
        <f t="shared" si="12"/>
        <v>SOLIDARIDAD</v>
      </c>
    </row>
    <row r="778" spans="4:5">
      <c r="D778" s="118" t="s">
        <v>351</v>
      </c>
      <c r="E778" s="116" t="str">
        <f t="shared" si="12"/>
        <v>PROCURADURIA</v>
      </c>
    </row>
    <row r="779" spans="4:5">
      <c r="D779" s="118" t="s">
        <v>351</v>
      </c>
      <c r="E779" s="116" t="str">
        <f t="shared" si="12"/>
        <v>PROCURADURIA</v>
      </c>
    </row>
    <row r="780" spans="4:5">
      <c r="D780" s="118" t="s">
        <v>351</v>
      </c>
      <c r="E780" s="116" t="str">
        <f t="shared" si="12"/>
        <v>PROCURADURIA</v>
      </c>
    </row>
    <row r="781" spans="4:5">
      <c r="D781" s="118" t="s">
        <v>192</v>
      </c>
      <c r="E781" s="116" t="str">
        <f t="shared" si="12"/>
        <v>DGTT</v>
      </c>
    </row>
    <row r="782" spans="4:5">
      <c r="D782" s="118" t="s">
        <v>189</v>
      </c>
      <c r="E782" s="116" t="str">
        <f t="shared" si="12"/>
        <v>DGII</v>
      </c>
    </row>
    <row r="783" spans="4:5">
      <c r="D783" s="118" t="s">
        <v>223</v>
      </c>
      <c r="E783" s="116" t="str">
        <f t="shared" si="12"/>
        <v>DGM</v>
      </c>
    </row>
    <row r="784" spans="4:5">
      <c r="D784" s="118" t="s">
        <v>192</v>
      </c>
      <c r="E784" s="116" t="str">
        <f t="shared" si="12"/>
        <v>DGTT</v>
      </c>
    </row>
    <row r="785" spans="4:5">
      <c r="D785" s="118" t="s">
        <v>192</v>
      </c>
      <c r="E785" s="116" t="str">
        <f t="shared" si="12"/>
        <v>DGTT</v>
      </c>
    </row>
    <row r="786" spans="4:5">
      <c r="D786" s="118" t="s">
        <v>192</v>
      </c>
      <c r="E786" s="116" t="str">
        <f t="shared" si="12"/>
        <v>DGTT</v>
      </c>
    </row>
    <row r="787" spans="4:5">
      <c r="D787" s="118" t="s">
        <v>2</v>
      </c>
      <c r="E787" s="116" t="str">
        <f t="shared" si="12"/>
        <v>DGTT</v>
      </c>
    </row>
    <row r="788" spans="4:5">
      <c r="D788" s="118" t="s">
        <v>2</v>
      </c>
      <c r="E788" s="116" t="str">
        <f t="shared" si="12"/>
        <v>DGTT</v>
      </c>
    </row>
    <row r="789" spans="4:5">
      <c r="D789" s="118" t="s">
        <v>2</v>
      </c>
      <c r="E789" s="116" t="str">
        <f t="shared" si="12"/>
        <v>DGTT</v>
      </c>
    </row>
    <row r="790" spans="4:5">
      <c r="D790" s="118" t="s">
        <v>2</v>
      </c>
      <c r="E790" s="116" t="str">
        <f t="shared" si="12"/>
        <v>DGTT</v>
      </c>
    </row>
    <row r="791" spans="4:5">
      <c r="D791" s="118" t="s">
        <v>2</v>
      </c>
      <c r="E791" s="116" t="str">
        <f t="shared" si="12"/>
        <v>DGTT</v>
      </c>
    </row>
    <row r="792" spans="4:5">
      <c r="D792" s="118" t="s">
        <v>205</v>
      </c>
      <c r="E792" s="116" t="str">
        <f t="shared" si="12"/>
        <v>ONAPI</v>
      </c>
    </row>
    <row r="793" spans="4:5">
      <c r="D793" s="118" t="s">
        <v>402</v>
      </c>
      <c r="E793" s="116" t="str">
        <f t="shared" si="12"/>
        <v>DGP</v>
      </c>
    </row>
    <row r="794" spans="4:5">
      <c r="D794" s="118" t="s">
        <v>402</v>
      </c>
      <c r="E794" s="116" t="str">
        <f t="shared" si="12"/>
        <v>DGP</v>
      </c>
    </row>
    <row r="795" spans="4:5">
      <c r="D795" s="118" t="s">
        <v>192</v>
      </c>
      <c r="E795" s="116" t="str">
        <f t="shared" si="12"/>
        <v>DGTT</v>
      </c>
    </row>
    <row r="796" spans="4:5">
      <c r="D796" s="118" t="s">
        <v>189</v>
      </c>
      <c r="E796" s="116" t="str">
        <f t="shared" si="12"/>
        <v>DGII</v>
      </c>
    </row>
    <row r="797" spans="4:5">
      <c r="D797" s="118" t="s">
        <v>192</v>
      </c>
      <c r="E797" s="116" t="str">
        <f t="shared" si="12"/>
        <v>DGTT</v>
      </c>
    </row>
    <row r="798" spans="4:5">
      <c r="D798" s="118" t="s">
        <v>223</v>
      </c>
      <c r="E798" s="116" t="str">
        <f t="shared" si="12"/>
        <v>DGM</v>
      </c>
    </row>
    <row r="799" spans="4:5">
      <c r="D799" s="118" t="s">
        <v>192</v>
      </c>
      <c r="E799" s="116" t="str">
        <f t="shared" si="12"/>
        <v>DGTT</v>
      </c>
    </row>
    <row r="800" spans="4:5">
      <c r="D800" s="118" t="s">
        <v>192</v>
      </c>
      <c r="E800" s="116" t="str">
        <f t="shared" si="12"/>
        <v>DGTT</v>
      </c>
    </row>
    <row r="801" spans="4:5">
      <c r="D801" s="118" t="s">
        <v>192</v>
      </c>
      <c r="E801" s="116" t="str">
        <f t="shared" si="12"/>
        <v>DGTT</v>
      </c>
    </row>
    <row r="802" spans="4:5">
      <c r="D802" s="118" t="s">
        <v>223</v>
      </c>
      <c r="E802" s="116" t="str">
        <f t="shared" si="12"/>
        <v>DGM</v>
      </c>
    </row>
    <row r="803" spans="4:5">
      <c r="D803" s="118" t="s">
        <v>192</v>
      </c>
      <c r="E803" s="116" t="str">
        <f t="shared" si="12"/>
        <v>DGTT</v>
      </c>
    </row>
    <row r="804" spans="4:5">
      <c r="D804" s="118" t="s">
        <v>192</v>
      </c>
      <c r="E804" s="116" t="str">
        <f t="shared" si="12"/>
        <v>DGTT</v>
      </c>
    </row>
    <row r="805" spans="4:5">
      <c r="D805" s="118" t="s">
        <v>189</v>
      </c>
      <c r="E805" s="116" t="str">
        <f t="shared" si="12"/>
        <v>DGII</v>
      </c>
    </row>
    <row r="806" spans="4:5">
      <c r="D806" s="118" t="s">
        <v>192</v>
      </c>
      <c r="E806" s="116" t="str">
        <f t="shared" si="12"/>
        <v>DGTT</v>
      </c>
    </row>
    <row r="807" spans="4:5">
      <c r="D807" s="118" t="s">
        <v>192</v>
      </c>
      <c r="E807" s="116" t="str">
        <f t="shared" si="12"/>
        <v>DGTT</v>
      </c>
    </row>
    <row r="808" spans="4:5">
      <c r="D808" s="118" t="s">
        <v>189</v>
      </c>
      <c r="E808" s="116" t="str">
        <f t="shared" si="12"/>
        <v>DGII</v>
      </c>
    </row>
    <row r="809" spans="4:5">
      <c r="D809" s="118" t="s">
        <v>189</v>
      </c>
      <c r="E809" s="116" t="str">
        <f t="shared" si="12"/>
        <v>DGII</v>
      </c>
    </row>
    <row r="810" spans="4:5">
      <c r="D810" s="118" t="s">
        <v>189</v>
      </c>
      <c r="E810" s="116" t="str">
        <f t="shared" si="12"/>
        <v>DGII</v>
      </c>
    </row>
    <row r="811" spans="4:5">
      <c r="D811" s="118" t="s">
        <v>351</v>
      </c>
      <c r="E811" s="116" t="str">
        <f t="shared" si="12"/>
        <v>PROCURADURIA</v>
      </c>
    </row>
    <row r="812" spans="4:5">
      <c r="D812" s="118" t="s">
        <v>351</v>
      </c>
      <c r="E812" s="116" t="str">
        <f t="shared" si="12"/>
        <v>PROCURADURIA</v>
      </c>
    </row>
    <row r="813" spans="4:5">
      <c r="D813" s="118" t="s">
        <v>351</v>
      </c>
      <c r="E813" s="116" t="str">
        <f t="shared" si="12"/>
        <v>PROCURADURIA</v>
      </c>
    </row>
    <row r="814" spans="4:5">
      <c r="D814" s="118" t="s">
        <v>351</v>
      </c>
      <c r="E814" s="116" t="str">
        <f t="shared" si="12"/>
        <v>PROCURADURIA</v>
      </c>
    </row>
    <row r="815" spans="4:5">
      <c r="D815" s="118" t="s">
        <v>210</v>
      </c>
      <c r="E815" s="116" t="str">
        <f t="shared" si="12"/>
        <v>SOLIDARIDAD</v>
      </c>
    </row>
    <row r="816" spans="4:5">
      <c r="D816" s="118" t="s">
        <v>210</v>
      </c>
      <c r="E816" s="116" t="str">
        <f t="shared" si="12"/>
        <v>SOLIDARIDAD</v>
      </c>
    </row>
    <row r="817" spans="4:5">
      <c r="D817" s="118" t="s">
        <v>351</v>
      </c>
      <c r="E817" s="116" t="str">
        <f t="shared" si="12"/>
        <v>PROCURADURIA</v>
      </c>
    </row>
    <row r="818" spans="4:5">
      <c r="D818" s="118" t="s">
        <v>28</v>
      </c>
      <c r="E818" s="116" t="str">
        <f t="shared" si="12"/>
        <v>DGII</v>
      </c>
    </row>
    <row r="819" spans="4:5">
      <c r="D819" s="118" t="s">
        <v>186</v>
      </c>
      <c r="E819" s="116" t="str">
        <f t="shared" si="12"/>
        <v xml:space="preserve">DGM </v>
      </c>
    </row>
    <row r="820" spans="4:5">
      <c r="D820" s="118" t="s">
        <v>186</v>
      </c>
      <c r="E820" s="116" t="str">
        <f t="shared" si="12"/>
        <v xml:space="preserve">DGM </v>
      </c>
    </row>
    <row r="821" spans="4:5">
      <c r="D821" s="118" t="s">
        <v>155</v>
      </c>
      <c r="E821" s="116" t="str">
        <f t="shared" si="12"/>
        <v>ONAPI</v>
      </c>
    </row>
    <row r="822" spans="4:5">
      <c r="D822" s="118" t="s">
        <v>2</v>
      </c>
      <c r="E822" s="116" t="str">
        <f t="shared" si="12"/>
        <v>DGTT</v>
      </c>
    </row>
    <row r="823" spans="4:5">
      <c r="D823" s="118" t="s">
        <v>186</v>
      </c>
      <c r="E823" s="116" t="str">
        <f t="shared" si="12"/>
        <v xml:space="preserve">DGM </v>
      </c>
    </row>
    <row r="824" spans="4:5">
      <c r="D824" s="118" t="s">
        <v>216</v>
      </c>
      <c r="E824" s="116" t="str">
        <f t="shared" si="12"/>
        <v>DGTT</v>
      </c>
    </row>
    <row r="825" spans="4:5">
      <c r="D825" s="118" t="s">
        <v>214</v>
      </c>
      <c r="E825" s="116" t="str">
        <f t="shared" si="12"/>
        <v>DGII</v>
      </c>
    </row>
    <row r="826" spans="4:5">
      <c r="D826" s="118" t="s">
        <v>214</v>
      </c>
      <c r="E826" s="116" t="str">
        <f t="shared" si="12"/>
        <v>DGII</v>
      </c>
    </row>
    <row r="827" spans="4:5">
      <c r="D827" s="118" t="s">
        <v>216</v>
      </c>
      <c r="E827" s="116" t="str">
        <f t="shared" si="12"/>
        <v>DGTT</v>
      </c>
    </row>
    <row r="828" spans="4:5">
      <c r="D828" s="118" t="s">
        <v>216</v>
      </c>
      <c r="E828" s="116" t="str">
        <f t="shared" si="12"/>
        <v>DGTT</v>
      </c>
    </row>
    <row r="829" spans="4:5">
      <c r="D829" s="118" t="s">
        <v>216</v>
      </c>
      <c r="E829" s="116" t="str">
        <f t="shared" si="12"/>
        <v>DGTT</v>
      </c>
    </row>
    <row r="830" spans="4:5">
      <c r="D830" s="118" t="s">
        <v>189</v>
      </c>
      <c r="E830" s="116" t="str">
        <f t="shared" si="12"/>
        <v>DGII</v>
      </c>
    </row>
    <row r="831" spans="4:5">
      <c r="D831" s="118" t="s">
        <v>189</v>
      </c>
      <c r="E831" s="116" t="str">
        <f t="shared" si="12"/>
        <v>DGII</v>
      </c>
    </row>
    <row r="832" spans="4:5">
      <c r="D832" s="118" t="s">
        <v>277</v>
      </c>
      <c r="E832" s="116" t="str">
        <f t="shared" si="12"/>
        <v>DGM</v>
      </c>
    </row>
    <row r="833" spans="4:5">
      <c r="D833" s="118" t="s">
        <v>277</v>
      </c>
      <c r="E833" s="116" t="str">
        <f t="shared" si="12"/>
        <v>DGM</v>
      </c>
    </row>
    <row r="834" spans="4:5">
      <c r="D834" s="118" t="s">
        <v>277</v>
      </c>
      <c r="E834" s="116" t="str">
        <f t="shared" si="12"/>
        <v>DGM</v>
      </c>
    </row>
    <row r="835" spans="4:5">
      <c r="D835" s="118" t="s">
        <v>438</v>
      </c>
      <c r="E835" s="116" t="str">
        <f t="shared" si="12"/>
        <v xml:space="preserve">DGM </v>
      </c>
    </row>
    <row r="836" spans="4:5">
      <c r="D836" s="118" t="s">
        <v>192</v>
      </c>
      <c r="E836" s="116" t="str">
        <f t="shared" ref="E836:E899" si="13">UPPER(D836:D20546)</f>
        <v>DGTT</v>
      </c>
    </row>
    <row r="837" spans="4:5">
      <c r="D837" s="118" t="s">
        <v>189</v>
      </c>
      <c r="E837" s="116" t="str">
        <f t="shared" si="13"/>
        <v>DGII</v>
      </c>
    </row>
    <row r="838" spans="4:5">
      <c r="D838" s="118" t="s">
        <v>216</v>
      </c>
      <c r="E838" s="116" t="str">
        <f t="shared" si="13"/>
        <v>DGTT</v>
      </c>
    </row>
    <row r="839" spans="4:5">
      <c r="D839" s="118" t="s">
        <v>216</v>
      </c>
      <c r="E839" s="116" t="str">
        <f t="shared" si="13"/>
        <v>DGTT</v>
      </c>
    </row>
    <row r="840" spans="4:5">
      <c r="D840" s="118" t="s">
        <v>351</v>
      </c>
      <c r="E840" s="116" t="str">
        <f t="shared" si="13"/>
        <v>PROCURADURIA</v>
      </c>
    </row>
    <row r="841" spans="4:5">
      <c r="D841" s="118" t="s">
        <v>216</v>
      </c>
      <c r="E841" s="116" t="str">
        <f t="shared" si="13"/>
        <v>DGTT</v>
      </c>
    </row>
    <row r="842" spans="4:5">
      <c r="D842" s="118" t="s">
        <v>394</v>
      </c>
      <c r="E842" s="116" t="str">
        <f t="shared" si="13"/>
        <v>MIREX</v>
      </c>
    </row>
    <row r="843" spans="4:5">
      <c r="D843" s="118" t="s">
        <v>216</v>
      </c>
      <c r="E843" s="116" t="str">
        <f t="shared" si="13"/>
        <v>DGTT</v>
      </c>
    </row>
    <row r="844" spans="4:5">
      <c r="D844" s="118" t="s">
        <v>216</v>
      </c>
      <c r="E844" s="116" t="str">
        <f t="shared" si="13"/>
        <v>DGTT</v>
      </c>
    </row>
    <row r="845" spans="4:5">
      <c r="D845" s="118" t="s">
        <v>223</v>
      </c>
      <c r="E845" s="116" t="str">
        <f t="shared" si="13"/>
        <v>DGM</v>
      </c>
    </row>
    <row r="846" spans="4:5">
      <c r="D846" s="118" t="s">
        <v>223</v>
      </c>
      <c r="E846" s="116" t="str">
        <f t="shared" si="13"/>
        <v>DGM</v>
      </c>
    </row>
    <row r="847" spans="4:5">
      <c r="D847" s="118" t="s">
        <v>223</v>
      </c>
      <c r="E847" s="116" t="str">
        <f t="shared" si="13"/>
        <v>DGM</v>
      </c>
    </row>
    <row r="848" spans="4:5">
      <c r="D848" s="118" t="s">
        <v>216</v>
      </c>
      <c r="E848" s="116" t="str">
        <f t="shared" si="13"/>
        <v>DGTT</v>
      </c>
    </row>
    <row r="849" spans="4:5">
      <c r="D849" s="118" t="s">
        <v>438</v>
      </c>
      <c r="E849" s="116" t="str">
        <f t="shared" si="13"/>
        <v xml:space="preserve">DGM </v>
      </c>
    </row>
    <row r="850" spans="4:5">
      <c r="D850" s="118" t="s">
        <v>216</v>
      </c>
      <c r="E850" s="116" t="str">
        <f t="shared" si="13"/>
        <v>DGTT</v>
      </c>
    </row>
    <row r="851" spans="4:5">
      <c r="D851" s="118" t="s">
        <v>438</v>
      </c>
      <c r="E851" s="116" t="str">
        <f t="shared" si="13"/>
        <v xml:space="preserve">DGM </v>
      </c>
    </row>
    <row r="852" spans="4:5">
      <c r="D852" s="118" t="s">
        <v>216</v>
      </c>
      <c r="E852" s="116" t="str">
        <f t="shared" si="13"/>
        <v>DGTT</v>
      </c>
    </row>
    <row r="853" spans="4:5">
      <c r="D853" s="118" t="s">
        <v>216</v>
      </c>
      <c r="E853" s="116" t="str">
        <f t="shared" si="13"/>
        <v>DGTT</v>
      </c>
    </row>
    <row r="854" spans="4:5">
      <c r="D854" s="118" t="s">
        <v>216</v>
      </c>
      <c r="E854" s="116" t="str">
        <f t="shared" si="13"/>
        <v>DGTT</v>
      </c>
    </row>
    <row r="855" spans="4:5">
      <c r="D855" s="118" t="s">
        <v>438</v>
      </c>
      <c r="E855" s="116" t="str">
        <f t="shared" si="13"/>
        <v xml:space="preserve">DGM </v>
      </c>
    </row>
    <row r="856" spans="4:5">
      <c r="D856" s="118" t="s">
        <v>438</v>
      </c>
      <c r="E856" s="116" t="str">
        <f t="shared" si="13"/>
        <v xml:space="preserve">DGM </v>
      </c>
    </row>
    <row r="857" spans="4:5">
      <c r="D857" s="118" t="s">
        <v>351</v>
      </c>
      <c r="E857" s="116" t="str">
        <f t="shared" si="13"/>
        <v>PROCURADURIA</v>
      </c>
    </row>
    <row r="858" spans="4:5">
      <c r="D858" s="118" t="s">
        <v>351</v>
      </c>
      <c r="E858" s="116" t="str">
        <f t="shared" si="13"/>
        <v>PROCURADURIA</v>
      </c>
    </row>
    <row r="859" spans="4:5">
      <c r="D859" s="118" t="s">
        <v>216</v>
      </c>
      <c r="E859" s="116" t="str">
        <f t="shared" si="13"/>
        <v>DGTT</v>
      </c>
    </row>
    <row r="860" spans="4:5">
      <c r="D860" s="118" t="s">
        <v>216</v>
      </c>
      <c r="E860" s="116" t="str">
        <f t="shared" si="13"/>
        <v>DGTT</v>
      </c>
    </row>
    <row r="861" spans="4:5">
      <c r="D861" s="118" t="s">
        <v>216</v>
      </c>
      <c r="E861" s="116" t="str">
        <f t="shared" si="13"/>
        <v>DGTT</v>
      </c>
    </row>
    <row r="862" spans="4:5">
      <c r="D862" s="118" t="s">
        <v>216</v>
      </c>
      <c r="E862" s="116" t="str">
        <f t="shared" si="13"/>
        <v>DGTT</v>
      </c>
    </row>
    <row r="863" spans="4:5">
      <c r="D863" s="118" t="s">
        <v>402</v>
      </c>
      <c r="E863" s="116" t="str">
        <f t="shared" si="13"/>
        <v>DGP</v>
      </c>
    </row>
    <row r="864" spans="4:5">
      <c r="D864" s="118" t="s">
        <v>277</v>
      </c>
      <c r="E864" s="116" t="str">
        <f t="shared" si="13"/>
        <v>DGM</v>
      </c>
    </row>
    <row r="865" spans="4:5">
      <c r="D865" s="118" t="s">
        <v>277</v>
      </c>
      <c r="E865" s="116" t="str">
        <f t="shared" si="13"/>
        <v>DGM</v>
      </c>
    </row>
    <row r="866" spans="4:5">
      <c r="D866" s="118" t="s">
        <v>192</v>
      </c>
      <c r="E866" s="116" t="str">
        <f t="shared" si="13"/>
        <v>DGTT</v>
      </c>
    </row>
    <row r="867" spans="4:5">
      <c r="D867" s="118" t="s">
        <v>277</v>
      </c>
      <c r="E867" s="116" t="str">
        <f t="shared" si="13"/>
        <v>DGM</v>
      </c>
    </row>
    <row r="868" spans="4:5">
      <c r="D868" s="118" t="s">
        <v>277</v>
      </c>
      <c r="E868" s="116" t="str">
        <f t="shared" si="13"/>
        <v>DGM</v>
      </c>
    </row>
    <row r="869" spans="4:5">
      <c r="D869" s="118" t="s">
        <v>277</v>
      </c>
      <c r="E869" s="116" t="str">
        <f t="shared" si="13"/>
        <v>DGM</v>
      </c>
    </row>
    <row r="870" spans="4:5">
      <c r="D870" s="118" t="s">
        <v>366</v>
      </c>
      <c r="E870" s="116" t="str">
        <f t="shared" si="13"/>
        <v>DGP</v>
      </c>
    </row>
    <row r="871" spans="4:5">
      <c r="D871" s="118" t="s">
        <v>214</v>
      </c>
      <c r="E871" s="116" t="str">
        <f t="shared" si="13"/>
        <v>DGII</v>
      </c>
    </row>
    <row r="872" spans="4:5">
      <c r="D872" s="118" t="s">
        <v>277</v>
      </c>
      <c r="E872" s="116" t="str">
        <f t="shared" si="13"/>
        <v>DGM</v>
      </c>
    </row>
    <row r="873" spans="4:5">
      <c r="D873" s="118" t="s">
        <v>277</v>
      </c>
      <c r="E873" s="116" t="str">
        <f t="shared" si="13"/>
        <v>DGM</v>
      </c>
    </row>
    <row r="874" spans="4:5">
      <c r="D874" s="118" t="s">
        <v>277</v>
      </c>
      <c r="E874" s="116" t="str">
        <f t="shared" si="13"/>
        <v>DGM</v>
      </c>
    </row>
    <row r="875" spans="4:5">
      <c r="D875" s="118" t="s">
        <v>277</v>
      </c>
      <c r="E875" s="116" t="str">
        <f t="shared" si="13"/>
        <v>DGM</v>
      </c>
    </row>
    <row r="876" spans="4:5">
      <c r="D876" s="118" t="s">
        <v>277</v>
      </c>
      <c r="E876" s="116" t="str">
        <f t="shared" si="13"/>
        <v>DGM</v>
      </c>
    </row>
    <row r="877" spans="4:5">
      <c r="D877" s="118" t="s">
        <v>277</v>
      </c>
      <c r="E877" s="116" t="str">
        <f t="shared" si="13"/>
        <v>DGM</v>
      </c>
    </row>
    <row r="878" spans="4:5">
      <c r="D878" s="103" t="s">
        <v>474</v>
      </c>
      <c r="E878" s="116" t="str">
        <f t="shared" si="13"/>
        <v xml:space="preserve">DGM </v>
      </c>
    </row>
    <row r="879" spans="4:5">
      <c r="D879" s="103" t="s">
        <v>189</v>
      </c>
      <c r="E879" s="116" t="str">
        <f t="shared" si="13"/>
        <v>DGII</v>
      </c>
    </row>
    <row r="880" spans="4:5">
      <c r="D880" s="103" t="s">
        <v>189</v>
      </c>
      <c r="E880" s="116" t="str">
        <f t="shared" si="13"/>
        <v>DGII</v>
      </c>
    </row>
    <row r="881" spans="4:5">
      <c r="D881" s="103" t="s">
        <v>474</v>
      </c>
      <c r="E881" s="116" t="str">
        <f t="shared" si="13"/>
        <v xml:space="preserve">DGM </v>
      </c>
    </row>
    <row r="882" spans="4:5">
      <c r="D882" s="118" t="s">
        <v>351</v>
      </c>
      <c r="E882" s="116" t="str">
        <f t="shared" si="13"/>
        <v>PROCURADURIA</v>
      </c>
    </row>
    <row r="883" spans="4:5">
      <c r="D883" s="118" t="s">
        <v>351</v>
      </c>
      <c r="E883" s="116" t="str">
        <f t="shared" si="13"/>
        <v>PROCURADURIA</v>
      </c>
    </row>
    <row r="884" spans="4:5">
      <c r="D884" s="118" t="s">
        <v>351</v>
      </c>
      <c r="E884" s="116" t="str">
        <f t="shared" si="13"/>
        <v>PROCURADURIA</v>
      </c>
    </row>
    <row r="885" spans="4:5">
      <c r="D885" s="118" t="s">
        <v>351</v>
      </c>
      <c r="E885" s="116" t="str">
        <f t="shared" si="13"/>
        <v>PROCURADURIA</v>
      </c>
    </row>
    <row r="886" spans="4:5">
      <c r="D886" s="118" t="s">
        <v>351</v>
      </c>
      <c r="E886" s="116" t="str">
        <f t="shared" si="13"/>
        <v>PROCURADURIA</v>
      </c>
    </row>
    <row r="887" spans="4:5">
      <c r="D887" s="118" t="s">
        <v>351</v>
      </c>
      <c r="E887" s="116" t="str">
        <f t="shared" si="13"/>
        <v>PROCURADURIA</v>
      </c>
    </row>
    <row r="888" spans="4:5">
      <c r="D888" s="118" t="s">
        <v>351</v>
      </c>
      <c r="E888" s="116" t="str">
        <f t="shared" si="13"/>
        <v>PROCURADURIA</v>
      </c>
    </row>
    <row r="889" spans="4:5">
      <c r="D889" s="118" t="s">
        <v>394</v>
      </c>
      <c r="E889" s="116" t="str">
        <f t="shared" si="13"/>
        <v>MIREX</v>
      </c>
    </row>
    <row r="890" spans="4:5">
      <c r="D890" s="118" t="s">
        <v>351</v>
      </c>
      <c r="E890" s="116" t="str">
        <f t="shared" si="13"/>
        <v>PROCURADURIA</v>
      </c>
    </row>
    <row r="891" spans="4:5">
      <c r="D891" s="118" t="s">
        <v>474</v>
      </c>
      <c r="E891" s="116" t="str">
        <f t="shared" si="13"/>
        <v xml:space="preserve">DGM </v>
      </c>
    </row>
    <row r="892" spans="4:5">
      <c r="D892" s="118" t="s">
        <v>474</v>
      </c>
      <c r="E892" s="116" t="str">
        <f t="shared" si="13"/>
        <v xml:space="preserve">DGM </v>
      </c>
    </row>
    <row r="893" spans="4:5">
      <c r="D893" s="118" t="s">
        <v>474</v>
      </c>
      <c r="E893" s="116" t="str">
        <f t="shared" si="13"/>
        <v xml:space="preserve">DGM </v>
      </c>
    </row>
    <row r="894" spans="4:5">
      <c r="D894" s="118" t="s">
        <v>474</v>
      </c>
      <c r="E894" s="116" t="str">
        <f t="shared" si="13"/>
        <v xml:space="preserve">DGM </v>
      </c>
    </row>
    <row r="895" spans="4:5">
      <c r="D895" s="118" t="s">
        <v>474</v>
      </c>
      <c r="E895" s="116" t="str">
        <f t="shared" si="13"/>
        <v xml:space="preserve">DGM </v>
      </c>
    </row>
    <row r="896" spans="4:5">
      <c r="D896" s="118" t="s">
        <v>277</v>
      </c>
      <c r="E896" s="116" t="str">
        <f t="shared" si="13"/>
        <v>DGM</v>
      </c>
    </row>
    <row r="897" spans="4:5">
      <c r="D897" s="118" t="s">
        <v>277</v>
      </c>
      <c r="E897" s="116" t="str">
        <f t="shared" si="13"/>
        <v>DGM</v>
      </c>
    </row>
    <row r="898" spans="4:5">
      <c r="D898" s="118" t="s">
        <v>277</v>
      </c>
      <c r="E898" s="116" t="str">
        <f t="shared" si="13"/>
        <v>DGM</v>
      </c>
    </row>
    <row r="899" spans="4:5">
      <c r="D899" s="118" t="s">
        <v>277</v>
      </c>
      <c r="E899" s="116" t="str">
        <f t="shared" si="13"/>
        <v>DGM</v>
      </c>
    </row>
    <row r="900" spans="4:5">
      <c r="D900" s="118" t="s">
        <v>351</v>
      </c>
      <c r="E900" s="116" t="str">
        <f t="shared" ref="E900:E963" si="14">UPPER(D900:D20610)</f>
        <v>PROCURADURIA</v>
      </c>
    </row>
    <row r="901" spans="4:5">
      <c r="D901" s="118" t="s">
        <v>351</v>
      </c>
      <c r="E901" s="116" t="str">
        <f t="shared" si="14"/>
        <v>PROCURADURIA</v>
      </c>
    </row>
    <row r="902" spans="4:5">
      <c r="D902" s="118" t="s">
        <v>351</v>
      </c>
      <c r="E902" s="116" t="str">
        <f t="shared" si="14"/>
        <v>PROCURADURIA</v>
      </c>
    </row>
    <row r="903" spans="4:5">
      <c r="D903" s="118" t="s">
        <v>474</v>
      </c>
      <c r="E903" s="116" t="str">
        <f t="shared" si="14"/>
        <v xml:space="preserve">DGM </v>
      </c>
    </row>
    <row r="904" spans="4:5">
      <c r="D904" s="118" t="s">
        <v>474</v>
      </c>
      <c r="E904" s="116" t="str">
        <f t="shared" si="14"/>
        <v xml:space="preserve">DGM </v>
      </c>
    </row>
    <row r="905" spans="4:5">
      <c r="D905" s="118" t="s">
        <v>474</v>
      </c>
      <c r="E905" s="116" t="str">
        <f t="shared" si="14"/>
        <v xml:space="preserve">DGM </v>
      </c>
    </row>
    <row r="906" spans="4:5">
      <c r="D906" s="118" t="s">
        <v>474</v>
      </c>
      <c r="E906" s="116" t="str">
        <f t="shared" si="14"/>
        <v xml:space="preserve">DGM </v>
      </c>
    </row>
    <row r="907" spans="4:5">
      <c r="D907" s="118" t="s">
        <v>474</v>
      </c>
      <c r="E907" s="116" t="str">
        <f t="shared" si="14"/>
        <v xml:space="preserve">DGM </v>
      </c>
    </row>
    <row r="908" spans="4:5">
      <c r="D908" s="118" t="s">
        <v>474</v>
      </c>
      <c r="E908" s="116" t="str">
        <f t="shared" si="14"/>
        <v xml:space="preserve">DGM </v>
      </c>
    </row>
    <row r="909" spans="4:5">
      <c r="D909" s="118" t="s">
        <v>2</v>
      </c>
      <c r="E909" s="116" t="str">
        <f t="shared" si="14"/>
        <v>DGTT</v>
      </c>
    </row>
    <row r="910" spans="4:5">
      <c r="D910" s="118" t="s">
        <v>2</v>
      </c>
      <c r="E910" s="116" t="str">
        <f t="shared" si="14"/>
        <v>DGTT</v>
      </c>
    </row>
    <row r="911" spans="4:5">
      <c r="D911" s="118" t="s">
        <v>186</v>
      </c>
      <c r="E911" s="116" t="str">
        <f t="shared" si="14"/>
        <v xml:space="preserve">DGM </v>
      </c>
    </row>
    <row r="912" spans="4:5">
      <c r="D912" s="118" t="s">
        <v>186</v>
      </c>
      <c r="E912" s="116" t="str">
        <f t="shared" si="14"/>
        <v xml:space="preserve">DGM </v>
      </c>
    </row>
    <row r="913" spans="4:5">
      <c r="D913" s="118" t="s">
        <v>2499</v>
      </c>
      <c r="E913" s="116" t="str">
        <f t="shared" si="14"/>
        <v>PROCURADURIA</v>
      </c>
    </row>
    <row r="914" spans="4:5">
      <c r="D914" s="118" t="s">
        <v>2499</v>
      </c>
      <c r="E914" s="116" t="str">
        <f t="shared" si="14"/>
        <v>PROCURADURIA</v>
      </c>
    </row>
    <row r="915" spans="4:5">
      <c r="D915" s="118" t="s">
        <v>2499</v>
      </c>
      <c r="E915" s="116" t="str">
        <f t="shared" si="14"/>
        <v>PROCURADURIA</v>
      </c>
    </row>
    <row r="916" spans="4:5">
      <c r="D916" s="118" t="s">
        <v>2499</v>
      </c>
      <c r="E916" s="116" t="str">
        <f t="shared" si="14"/>
        <v>PROCURADURIA</v>
      </c>
    </row>
    <row r="917" spans="4:5">
      <c r="D917" s="118" t="s">
        <v>2499</v>
      </c>
      <c r="E917" s="116" t="str">
        <f t="shared" si="14"/>
        <v>PROCURADURIA</v>
      </c>
    </row>
    <row r="918" spans="4:5">
      <c r="D918" s="118" t="s">
        <v>94</v>
      </c>
      <c r="E918" s="116" t="str">
        <f t="shared" si="14"/>
        <v>DGM</v>
      </c>
    </row>
    <row r="919" spans="4:5">
      <c r="D919" s="118" t="s">
        <v>94</v>
      </c>
      <c r="E919" s="116" t="str">
        <f t="shared" si="14"/>
        <v>DGM</v>
      </c>
    </row>
    <row r="920" spans="4:5">
      <c r="D920" s="118" t="s">
        <v>94</v>
      </c>
      <c r="E920" s="116" t="str">
        <f t="shared" si="14"/>
        <v>DGM</v>
      </c>
    </row>
    <row r="921" spans="4:5">
      <c r="D921" s="118" t="s">
        <v>2</v>
      </c>
      <c r="E921" s="116" t="str">
        <f t="shared" si="14"/>
        <v>DGTT</v>
      </c>
    </row>
    <row r="922" spans="4:5">
      <c r="D922" s="118" t="s">
        <v>2</v>
      </c>
      <c r="E922" s="116" t="str">
        <f t="shared" si="14"/>
        <v>DGTT</v>
      </c>
    </row>
    <row r="923" spans="4:5">
      <c r="D923" s="118" t="s">
        <v>94</v>
      </c>
      <c r="E923" s="116" t="str">
        <f t="shared" si="14"/>
        <v>DGM</v>
      </c>
    </row>
    <row r="924" spans="4:5">
      <c r="D924" s="118" t="s">
        <v>94</v>
      </c>
      <c r="E924" s="116" t="str">
        <f t="shared" si="14"/>
        <v>DGM</v>
      </c>
    </row>
    <row r="925" spans="4:5">
      <c r="D925" s="118" t="s">
        <v>2</v>
      </c>
      <c r="E925" s="116" t="str">
        <f t="shared" si="14"/>
        <v>DGTT</v>
      </c>
    </row>
    <row r="926" spans="4:5">
      <c r="D926" s="118" t="s">
        <v>2</v>
      </c>
      <c r="E926" s="116" t="str">
        <f t="shared" si="14"/>
        <v>DGTT</v>
      </c>
    </row>
    <row r="927" spans="4:5">
      <c r="D927" s="118" t="s">
        <v>28</v>
      </c>
      <c r="E927" s="116" t="str">
        <f t="shared" si="14"/>
        <v>DGII</v>
      </c>
    </row>
    <row r="928" spans="4:5">
      <c r="D928" s="118" t="s">
        <v>2</v>
      </c>
      <c r="E928" s="116" t="str">
        <f t="shared" si="14"/>
        <v>DGTT</v>
      </c>
    </row>
    <row r="929" spans="4:5">
      <c r="D929" s="118" t="s">
        <v>2</v>
      </c>
      <c r="E929" s="116" t="str">
        <f t="shared" si="14"/>
        <v>DGTT</v>
      </c>
    </row>
    <row r="930" spans="4:5">
      <c r="D930" s="118" t="s">
        <v>2</v>
      </c>
      <c r="E930" s="116" t="str">
        <f t="shared" si="14"/>
        <v>DGTT</v>
      </c>
    </row>
    <row r="931" spans="4:5">
      <c r="D931" s="118" t="s">
        <v>2</v>
      </c>
      <c r="E931" s="116" t="str">
        <f t="shared" si="14"/>
        <v>DGTT</v>
      </c>
    </row>
    <row r="932" spans="4:5">
      <c r="D932" s="118" t="s">
        <v>94</v>
      </c>
      <c r="E932" s="116" t="str">
        <f t="shared" si="14"/>
        <v>DGM</v>
      </c>
    </row>
    <row r="933" spans="4:5">
      <c r="D933" s="118" t="s">
        <v>216</v>
      </c>
      <c r="E933" s="116" t="str">
        <f t="shared" si="14"/>
        <v>DGTT</v>
      </c>
    </row>
    <row r="934" spans="4:5">
      <c r="D934" s="118" t="s">
        <v>216</v>
      </c>
      <c r="E934" s="116" t="str">
        <f t="shared" si="14"/>
        <v>DGTT</v>
      </c>
    </row>
    <row r="935" spans="4:5">
      <c r="D935" s="118" t="s">
        <v>216</v>
      </c>
      <c r="E935" s="116" t="str">
        <f t="shared" si="14"/>
        <v>DGTT</v>
      </c>
    </row>
    <row r="936" spans="4:5">
      <c r="D936" s="118" t="s">
        <v>216</v>
      </c>
      <c r="E936" s="116" t="str">
        <f t="shared" si="14"/>
        <v>DGTT</v>
      </c>
    </row>
    <row r="937" spans="4:5">
      <c r="D937" s="118" t="s">
        <v>216</v>
      </c>
      <c r="E937" s="116" t="str">
        <f t="shared" si="14"/>
        <v>DGTT</v>
      </c>
    </row>
    <row r="938" spans="4:5">
      <c r="D938" s="118" t="s">
        <v>216</v>
      </c>
      <c r="E938" s="116" t="str">
        <f t="shared" si="14"/>
        <v>DGTT</v>
      </c>
    </row>
    <row r="939" spans="4:5">
      <c r="D939" s="118" t="s">
        <v>94</v>
      </c>
      <c r="E939" s="116" t="str">
        <f t="shared" si="14"/>
        <v>DGM</v>
      </c>
    </row>
    <row r="940" spans="4:5">
      <c r="D940" s="118" t="s">
        <v>94</v>
      </c>
      <c r="E940" s="116" t="str">
        <f t="shared" si="14"/>
        <v>DGM</v>
      </c>
    </row>
    <row r="941" spans="4:5">
      <c r="D941" s="118" t="s">
        <v>94</v>
      </c>
      <c r="E941" s="116" t="str">
        <f t="shared" si="14"/>
        <v>DGM</v>
      </c>
    </row>
    <row r="942" spans="4:5">
      <c r="D942" s="118" t="s">
        <v>94</v>
      </c>
      <c r="E942" s="116" t="str">
        <f t="shared" si="14"/>
        <v>DGM</v>
      </c>
    </row>
    <row r="943" spans="4:5">
      <c r="D943" s="118" t="s">
        <v>94</v>
      </c>
      <c r="E943" s="116" t="str">
        <f t="shared" si="14"/>
        <v>DGM</v>
      </c>
    </row>
    <row r="944" spans="4:5">
      <c r="D944" s="118" t="s">
        <v>94</v>
      </c>
      <c r="E944" s="116" t="str">
        <f t="shared" si="14"/>
        <v>DGM</v>
      </c>
    </row>
    <row r="945" spans="4:5">
      <c r="D945" s="118" t="s">
        <v>2</v>
      </c>
      <c r="E945" s="116" t="str">
        <f t="shared" si="14"/>
        <v>DGTT</v>
      </c>
    </row>
    <row r="946" spans="4:5">
      <c r="D946" s="118" t="s">
        <v>277</v>
      </c>
      <c r="E946" s="116" t="str">
        <f t="shared" si="14"/>
        <v>DGM</v>
      </c>
    </row>
    <row r="947" spans="4:5">
      <c r="D947" s="118" t="s">
        <v>2</v>
      </c>
      <c r="E947" s="116" t="str">
        <f t="shared" si="14"/>
        <v>DGTT</v>
      </c>
    </row>
    <row r="948" spans="4:5">
      <c r="D948" s="118" t="s">
        <v>277</v>
      </c>
      <c r="E948" s="116" t="str">
        <f t="shared" si="14"/>
        <v>DGM</v>
      </c>
    </row>
    <row r="949" spans="4:5">
      <c r="D949" s="118" t="s">
        <v>2</v>
      </c>
      <c r="E949" s="116" t="str">
        <f t="shared" si="14"/>
        <v>DGTT</v>
      </c>
    </row>
    <row r="950" spans="4:5">
      <c r="D950" s="118" t="s">
        <v>277</v>
      </c>
      <c r="E950" s="116" t="str">
        <f t="shared" si="14"/>
        <v>DGM</v>
      </c>
    </row>
    <row r="951" spans="4:5">
      <c r="D951" s="118" t="s">
        <v>2</v>
      </c>
      <c r="E951" s="116" t="str">
        <f t="shared" si="14"/>
        <v>DGTT</v>
      </c>
    </row>
    <row r="952" spans="4:5">
      <c r="D952" s="118" t="s">
        <v>2</v>
      </c>
      <c r="E952" s="116" t="str">
        <f t="shared" si="14"/>
        <v>DGTT</v>
      </c>
    </row>
    <row r="953" spans="4:5">
      <c r="D953" s="118" t="s">
        <v>277</v>
      </c>
      <c r="E953" s="116" t="str">
        <f t="shared" si="14"/>
        <v>DGM</v>
      </c>
    </row>
    <row r="954" spans="4:5">
      <c r="D954" s="118" t="s">
        <v>277</v>
      </c>
      <c r="E954" s="116" t="str">
        <f t="shared" si="14"/>
        <v>DGM</v>
      </c>
    </row>
    <row r="955" spans="4:5">
      <c r="D955" s="118" t="s">
        <v>2</v>
      </c>
      <c r="E955" s="116" t="str">
        <f t="shared" si="14"/>
        <v>DGTT</v>
      </c>
    </row>
    <row r="956" spans="4:5">
      <c r="D956" s="118" t="s">
        <v>2</v>
      </c>
      <c r="E956" s="116" t="str">
        <f t="shared" si="14"/>
        <v>DGTT</v>
      </c>
    </row>
    <row r="957" spans="4:5">
      <c r="D957" s="118" t="s">
        <v>2</v>
      </c>
      <c r="E957" s="116" t="str">
        <f t="shared" si="14"/>
        <v>DGTT</v>
      </c>
    </row>
    <row r="958" spans="4:5">
      <c r="D958" s="118" t="s">
        <v>2</v>
      </c>
      <c r="E958" s="116" t="str">
        <f t="shared" si="14"/>
        <v>DGTT</v>
      </c>
    </row>
    <row r="959" spans="4:5">
      <c r="D959" s="118" t="s">
        <v>2</v>
      </c>
      <c r="E959" s="116" t="str">
        <f t="shared" si="14"/>
        <v>DGTT</v>
      </c>
    </row>
    <row r="960" spans="4:5">
      <c r="D960" s="118" t="s">
        <v>2</v>
      </c>
      <c r="E960" s="116" t="str">
        <f t="shared" si="14"/>
        <v>DGTT</v>
      </c>
    </row>
    <row r="961" spans="4:5">
      <c r="D961" s="118" t="s">
        <v>277</v>
      </c>
      <c r="E961" s="116" t="str">
        <f t="shared" si="14"/>
        <v>DGM</v>
      </c>
    </row>
    <row r="962" spans="4:5">
      <c r="D962" s="118" t="s">
        <v>2499</v>
      </c>
      <c r="E962" s="116" t="str">
        <f t="shared" si="14"/>
        <v>PROCURADURIA</v>
      </c>
    </row>
    <row r="963" spans="4:5">
      <c r="D963" s="118" t="s">
        <v>2499</v>
      </c>
      <c r="E963" s="116" t="str">
        <f t="shared" si="14"/>
        <v>PROCURADURIA</v>
      </c>
    </row>
    <row r="964" spans="4:5">
      <c r="D964" s="118" t="s">
        <v>94</v>
      </c>
      <c r="E964" s="116" t="str">
        <f t="shared" ref="E964:E1027" si="15">UPPER(D964:D20674)</f>
        <v>DGM</v>
      </c>
    </row>
    <row r="965" spans="4:5">
      <c r="D965" s="118" t="s">
        <v>94</v>
      </c>
      <c r="E965" s="116" t="str">
        <f t="shared" si="15"/>
        <v>DGM</v>
      </c>
    </row>
    <row r="966" spans="4:5">
      <c r="D966" s="118" t="s">
        <v>94</v>
      </c>
      <c r="E966" s="116" t="str">
        <f t="shared" si="15"/>
        <v>DGM</v>
      </c>
    </row>
    <row r="967" spans="4:5">
      <c r="D967" s="118" t="s">
        <v>186</v>
      </c>
      <c r="E967" s="116" t="str">
        <f t="shared" si="15"/>
        <v xml:space="preserve">DGM </v>
      </c>
    </row>
    <row r="968" spans="4:5">
      <c r="D968" s="118" t="s">
        <v>474</v>
      </c>
      <c r="E968" s="116" t="str">
        <f t="shared" si="15"/>
        <v xml:space="preserve">DGM </v>
      </c>
    </row>
    <row r="969" spans="4:5">
      <c r="D969" s="118" t="s">
        <v>474</v>
      </c>
      <c r="E969" s="116" t="str">
        <f t="shared" si="15"/>
        <v xml:space="preserve">DGM </v>
      </c>
    </row>
    <row r="970" spans="4:5">
      <c r="D970" s="118" t="s">
        <v>216</v>
      </c>
      <c r="E970" s="116" t="str">
        <f t="shared" si="15"/>
        <v>DGTT</v>
      </c>
    </row>
    <row r="971" spans="4:5">
      <c r="D971" s="118" t="s">
        <v>214</v>
      </c>
      <c r="E971" s="116" t="str">
        <f t="shared" si="15"/>
        <v>DGII</v>
      </c>
    </row>
    <row r="972" spans="4:5">
      <c r="D972" s="118" t="s">
        <v>216</v>
      </c>
      <c r="E972" s="116" t="str">
        <f t="shared" si="15"/>
        <v>DGTT</v>
      </c>
    </row>
    <row r="973" spans="4:5">
      <c r="D973" s="118" t="s">
        <v>216</v>
      </c>
      <c r="E973" s="116" t="str">
        <f t="shared" si="15"/>
        <v>DGTT</v>
      </c>
    </row>
    <row r="974" spans="4:5">
      <c r="D974" s="118" t="s">
        <v>216</v>
      </c>
      <c r="E974" s="116" t="str">
        <f t="shared" si="15"/>
        <v>DGTT</v>
      </c>
    </row>
    <row r="975" spans="4:5">
      <c r="D975" s="118" t="s">
        <v>216</v>
      </c>
      <c r="E975" s="116" t="str">
        <f t="shared" si="15"/>
        <v>DGTT</v>
      </c>
    </row>
    <row r="976" spans="4:5">
      <c r="D976" s="118" t="s">
        <v>216</v>
      </c>
      <c r="E976" s="116" t="str">
        <f t="shared" si="15"/>
        <v>DGTT</v>
      </c>
    </row>
    <row r="977" spans="4:5">
      <c r="D977" s="118" t="s">
        <v>216</v>
      </c>
      <c r="E977" s="116" t="str">
        <f t="shared" si="15"/>
        <v>DGTT</v>
      </c>
    </row>
    <row r="978" spans="4:5">
      <c r="D978" s="118" t="s">
        <v>94</v>
      </c>
      <c r="E978" s="116" t="str">
        <f t="shared" si="15"/>
        <v>DGM</v>
      </c>
    </row>
    <row r="979" spans="4:5">
      <c r="D979" s="118" t="s">
        <v>94</v>
      </c>
      <c r="E979" s="116" t="str">
        <f t="shared" si="15"/>
        <v>DGM</v>
      </c>
    </row>
    <row r="980" spans="4:5">
      <c r="D980" s="118" t="s">
        <v>216</v>
      </c>
      <c r="E980" s="116" t="str">
        <f t="shared" si="15"/>
        <v>DGTT</v>
      </c>
    </row>
    <row r="981" spans="4:5">
      <c r="D981" s="118" t="s">
        <v>216</v>
      </c>
      <c r="E981" s="116" t="str">
        <f t="shared" si="15"/>
        <v>DGTT</v>
      </c>
    </row>
    <row r="982" spans="4:5">
      <c r="D982" s="118" t="s">
        <v>216</v>
      </c>
      <c r="E982" s="116" t="str">
        <f t="shared" si="15"/>
        <v>DGTT</v>
      </c>
    </row>
    <row r="983" spans="4:5">
      <c r="D983" s="118" t="s">
        <v>216</v>
      </c>
      <c r="E983" s="116" t="str">
        <f t="shared" si="15"/>
        <v>DGTT</v>
      </c>
    </row>
    <row r="984" spans="4:5">
      <c r="D984" s="118" t="s">
        <v>94</v>
      </c>
      <c r="E984" s="116" t="str">
        <f t="shared" si="15"/>
        <v>DGM</v>
      </c>
    </row>
    <row r="985" spans="4:5">
      <c r="D985" s="118" t="s">
        <v>94</v>
      </c>
      <c r="E985" s="116" t="str">
        <f t="shared" si="15"/>
        <v>DGM</v>
      </c>
    </row>
    <row r="986" spans="4:5">
      <c r="D986" s="118" t="s">
        <v>94</v>
      </c>
      <c r="E986" s="116" t="str">
        <f t="shared" si="15"/>
        <v>DGM</v>
      </c>
    </row>
    <row r="987" spans="4:5">
      <c r="D987" s="118" t="s">
        <v>94</v>
      </c>
      <c r="E987" s="116" t="str">
        <f t="shared" si="15"/>
        <v>DGM</v>
      </c>
    </row>
    <row r="988" spans="4:5">
      <c r="D988" s="118" t="s">
        <v>94</v>
      </c>
      <c r="E988" s="116" t="str">
        <f t="shared" si="15"/>
        <v>DGM</v>
      </c>
    </row>
    <row r="989" spans="4:5">
      <c r="D989" s="107" t="s">
        <v>2499</v>
      </c>
      <c r="E989" s="116" t="str">
        <f t="shared" si="15"/>
        <v>PROCURADURIA</v>
      </c>
    </row>
    <row r="990" spans="4:5">
      <c r="D990" s="107" t="s">
        <v>2499</v>
      </c>
      <c r="E990" s="116" t="str">
        <f t="shared" si="15"/>
        <v>PROCURADURIA</v>
      </c>
    </row>
    <row r="991" spans="4:5">
      <c r="D991" s="118" t="s">
        <v>210</v>
      </c>
      <c r="E991" s="116" t="str">
        <f t="shared" si="15"/>
        <v>SOLIDARIDAD</v>
      </c>
    </row>
    <row r="992" spans="4:5">
      <c r="D992" s="118" t="s">
        <v>223</v>
      </c>
      <c r="E992" s="116" t="str">
        <f t="shared" si="15"/>
        <v>DGM</v>
      </c>
    </row>
    <row r="993" spans="4:5">
      <c r="D993" s="118" t="s">
        <v>189</v>
      </c>
      <c r="E993" s="116" t="str">
        <f t="shared" si="15"/>
        <v>DGII</v>
      </c>
    </row>
    <row r="994" spans="4:5">
      <c r="D994" s="118" t="s">
        <v>216</v>
      </c>
      <c r="E994" s="116" t="str">
        <f t="shared" si="15"/>
        <v>DGTT</v>
      </c>
    </row>
    <row r="995" spans="4:5">
      <c r="D995" s="118" t="s">
        <v>216</v>
      </c>
      <c r="E995" s="116" t="str">
        <f t="shared" si="15"/>
        <v>DGTT</v>
      </c>
    </row>
    <row r="996" spans="4:5">
      <c r="D996" s="118" t="s">
        <v>216</v>
      </c>
      <c r="E996" s="116" t="str">
        <f t="shared" si="15"/>
        <v>DGTT</v>
      </c>
    </row>
    <row r="997" spans="4:5">
      <c r="D997" s="118" t="s">
        <v>216</v>
      </c>
      <c r="E997" s="116" t="str">
        <f t="shared" si="15"/>
        <v>DGTT</v>
      </c>
    </row>
    <row r="998" spans="4:5">
      <c r="D998" s="118" t="s">
        <v>216</v>
      </c>
      <c r="E998" s="116" t="str">
        <f t="shared" si="15"/>
        <v>DGTT</v>
      </c>
    </row>
    <row r="999" spans="4:5">
      <c r="D999" s="118" t="s">
        <v>216</v>
      </c>
      <c r="E999" s="116" t="str">
        <f t="shared" si="15"/>
        <v>DGTT</v>
      </c>
    </row>
    <row r="1000" spans="4:5">
      <c r="D1000" s="118" t="s">
        <v>216</v>
      </c>
      <c r="E1000" s="116" t="str">
        <f t="shared" si="15"/>
        <v>DGTT</v>
      </c>
    </row>
    <row r="1001" spans="4:5">
      <c r="D1001" s="107" t="s">
        <v>2499</v>
      </c>
      <c r="E1001" s="116" t="str">
        <f t="shared" si="15"/>
        <v>PROCURADURIA</v>
      </c>
    </row>
    <row r="1002" spans="4:5">
      <c r="D1002" s="118" t="s">
        <v>223</v>
      </c>
      <c r="E1002" s="116" t="str">
        <f t="shared" si="15"/>
        <v>DGM</v>
      </c>
    </row>
    <row r="1003" spans="4:5">
      <c r="D1003" s="118" t="s">
        <v>223</v>
      </c>
      <c r="E1003" s="116" t="str">
        <f t="shared" si="15"/>
        <v>DGM</v>
      </c>
    </row>
    <row r="1004" spans="4:5">
      <c r="D1004" s="118" t="s">
        <v>192</v>
      </c>
      <c r="E1004" s="116" t="str">
        <f t="shared" si="15"/>
        <v>DGTT</v>
      </c>
    </row>
    <row r="1005" spans="4:5">
      <c r="D1005" s="118" t="s">
        <v>94</v>
      </c>
      <c r="E1005" s="116" t="str">
        <f t="shared" si="15"/>
        <v>DGM</v>
      </c>
    </row>
    <row r="1006" spans="4:5">
      <c r="D1006" s="118" t="s">
        <v>216</v>
      </c>
      <c r="E1006" s="116" t="str">
        <f t="shared" si="15"/>
        <v>DGTT</v>
      </c>
    </row>
    <row r="1007" spans="4:5">
      <c r="D1007" s="118" t="s">
        <v>216</v>
      </c>
      <c r="E1007" s="116" t="str">
        <f t="shared" si="15"/>
        <v>DGTT</v>
      </c>
    </row>
    <row r="1008" spans="4:5">
      <c r="D1008" s="118" t="s">
        <v>216</v>
      </c>
      <c r="E1008" s="116" t="str">
        <f t="shared" si="15"/>
        <v>DGTT</v>
      </c>
    </row>
    <row r="1009" spans="4:5">
      <c r="D1009" s="118" t="s">
        <v>216</v>
      </c>
      <c r="E1009" s="116" t="str">
        <f t="shared" si="15"/>
        <v>DGTT</v>
      </c>
    </row>
    <row r="1010" spans="4:5">
      <c r="D1010" s="118" t="s">
        <v>216</v>
      </c>
      <c r="E1010" s="116" t="str">
        <f t="shared" si="15"/>
        <v>DGTT</v>
      </c>
    </row>
    <row r="1011" spans="4:5">
      <c r="D1011" s="118" t="s">
        <v>216</v>
      </c>
      <c r="E1011" s="116" t="str">
        <f t="shared" si="15"/>
        <v>DGTT</v>
      </c>
    </row>
    <row r="1012" spans="4:5">
      <c r="D1012" s="118" t="s">
        <v>216</v>
      </c>
      <c r="E1012" s="116" t="str">
        <f t="shared" si="15"/>
        <v>DGTT</v>
      </c>
    </row>
    <row r="1013" spans="4:5">
      <c r="D1013" s="118" t="s">
        <v>223</v>
      </c>
      <c r="E1013" s="116" t="str">
        <f t="shared" si="15"/>
        <v>DGM</v>
      </c>
    </row>
    <row r="1014" spans="4:5">
      <c r="D1014" s="118" t="s">
        <v>223</v>
      </c>
      <c r="E1014" s="116" t="str">
        <f t="shared" si="15"/>
        <v>DGM</v>
      </c>
    </row>
    <row r="1015" spans="4:5">
      <c r="D1015" s="118" t="s">
        <v>223</v>
      </c>
      <c r="E1015" s="116" t="str">
        <f t="shared" si="15"/>
        <v>DGM</v>
      </c>
    </row>
    <row r="1016" spans="4:5">
      <c r="D1016" s="118" t="s">
        <v>216</v>
      </c>
      <c r="E1016" s="116" t="str">
        <f t="shared" si="15"/>
        <v>DGTT</v>
      </c>
    </row>
    <row r="1017" spans="4:5">
      <c r="D1017" s="118" t="s">
        <v>216</v>
      </c>
      <c r="E1017" s="116" t="str">
        <f t="shared" si="15"/>
        <v>DGTT</v>
      </c>
    </row>
    <row r="1018" spans="4:5">
      <c r="D1018" s="118" t="s">
        <v>216</v>
      </c>
      <c r="E1018" s="116" t="str">
        <f t="shared" si="15"/>
        <v>DGTT</v>
      </c>
    </row>
    <row r="1019" spans="4:5">
      <c r="D1019" s="118" t="s">
        <v>216</v>
      </c>
      <c r="E1019" s="116" t="str">
        <f t="shared" si="15"/>
        <v>DGTT</v>
      </c>
    </row>
    <row r="1020" spans="4:5">
      <c r="D1020" s="118" t="s">
        <v>216</v>
      </c>
      <c r="E1020" s="116" t="str">
        <f t="shared" si="15"/>
        <v>DGTT</v>
      </c>
    </row>
    <row r="1021" spans="4:5">
      <c r="D1021" s="118" t="s">
        <v>216</v>
      </c>
      <c r="E1021" s="116" t="str">
        <f t="shared" si="15"/>
        <v>DGTT</v>
      </c>
    </row>
    <row r="1022" spans="4:5">
      <c r="D1022" s="118" t="s">
        <v>223</v>
      </c>
      <c r="E1022" s="116" t="str">
        <f t="shared" si="15"/>
        <v>DGM</v>
      </c>
    </row>
    <row r="1023" spans="4:5">
      <c r="D1023" s="118" t="s">
        <v>223</v>
      </c>
      <c r="E1023" s="116" t="str">
        <f t="shared" si="15"/>
        <v>DGM</v>
      </c>
    </row>
    <row r="1024" spans="4:5">
      <c r="D1024" s="118" t="s">
        <v>2</v>
      </c>
      <c r="E1024" s="116" t="str">
        <f t="shared" si="15"/>
        <v>DGTT</v>
      </c>
    </row>
    <row r="1025" spans="4:5">
      <c r="D1025" s="118" t="s">
        <v>2</v>
      </c>
      <c r="E1025" s="116" t="str">
        <f t="shared" si="15"/>
        <v>DGTT</v>
      </c>
    </row>
    <row r="1026" spans="4:5">
      <c r="D1026" s="118" t="s">
        <v>2</v>
      </c>
      <c r="E1026" s="116" t="str">
        <f t="shared" si="15"/>
        <v>DGTT</v>
      </c>
    </row>
    <row r="1027" spans="4:5">
      <c r="D1027" s="118" t="s">
        <v>2</v>
      </c>
      <c r="E1027" s="116" t="str">
        <f t="shared" si="15"/>
        <v>DGTT</v>
      </c>
    </row>
    <row r="1028" spans="4:5">
      <c r="D1028" s="118" t="s">
        <v>94</v>
      </c>
      <c r="E1028" s="116" t="str">
        <f t="shared" ref="E1028:E1091" si="16">UPPER(D1028:D20738)</f>
        <v>DGM</v>
      </c>
    </row>
    <row r="1029" spans="4:5">
      <c r="D1029" s="118" t="s">
        <v>192</v>
      </c>
      <c r="E1029" s="116" t="str">
        <f t="shared" si="16"/>
        <v>DGTT</v>
      </c>
    </row>
    <row r="1030" spans="4:5">
      <c r="D1030" s="118" t="s">
        <v>192</v>
      </c>
      <c r="E1030" s="116" t="str">
        <f t="shared" si="16"/>
        <v>DGTT</v>
      </c>
    </row>
    <row r="1031" spans="4:5">
      <c r="D1031" s="118" t="s">
        <v>192</v>
      </c>
      <c r="E1031" s="116" t="str">
        <f t="shared" si="16"/>
        <v>DGTT</v>
      </c>
    </row>
    <row r="1032" spans="4:5">
      <c r="D1032" s="118" t="s">
        <v>192</v>
      </c>
      <c r="E1032" s="116" t="str">
        <f t="shared" si="16"/>
        <v>DGTT</v>
      </c>
    </row>
    <row r="1033" spans="4:5">
      <c r="D1033" s="118" t="s">
        <v>438</v>
      </c>
      <c r="E1033" s="116" t="str">
        <f t="shared" si="16"/>
        <v xml:space="preserve">DGM </v>
      </c>
    </row>
    <row r="1034" spans="4:5">
      <c r="D1034" s="118" t="s">
        <v>308</v>
      </c>
      <c r="E1034" s="116" t="str">
        <f t="shared" si="16"/>
        <v>PROCURADURIA</v>
      </c>
    </row>
    <row r="1035" spans="4:5">
      <c r="D1035" s="118" t="s">
        <v>308</v>
      </c>
      <c r="E1035" s="116" t="str">
        <f t="shared" si="16"/>
        <v>PROCURADURIA</v>
      </c>
    </row>
    <row r="1036" spans="4:5">
      <c r="D1036" s="118" t="s">
        <v>308</v>
      </c>
      <c r="E1036" s="116" t="str">
        <f t="shared" si="16"/>
        <v>PROCURADURIA</v>
      </c>
    </row>
    <row r="1037" spans="4:5">
      <c r="D1037" s="118" t="s">
        <v>308</v>
      </c>
      <c r="E1037" s="116" t="str">
        <f t="shared" si="16"/>
        <v>PROCURADURIA</v>
      </c>
    </row>
    <row r="1038" spans="4:5">
      <c r="D1038" s="118" t="s">
        <v>308</v>
      </c>
      <c r="E1038" s="116" t="str">
        <f t="shared" si="16"/>
        <v>PROCURADURIA</v>
      </c>
    </row>
    <row r="1039" spans="4:5">
      <c r="D1039" s="118" t="s">
        <v>308</v>
      </c>
      <c r="E1039" s="116" t="str">
        <f t="shared" si="16"/>
        <v>PROCURADURIA</v>
      </c>
    </row>
    <row r="1040" spans="4:5">
      <c r="D1040" s="118" t="s">
        <v>119</v>
      </c>
      <c r="E1040" s="116" t="str">
        <f t="shared" si="16"/>
        <v>SOLIDARIDAD</v>
      </c>
    </row>
    <row r="1041" spans="4:5">
      <c r="D1041" s="118" t="s">
        <v>308</v>
      </c>
      <c r="E1041" s="116" t="str">
        <f t="shared" si="16"/>
        <v>PROCURADURIA</v>
      </c>
    </row>
    <row r="1042" spans="4:5">
      <c r="D1042" s="118" t="s">
        <v>94</v>
      </c>
      <c r="E1042" s="116" t="str">
        <f t="shared" si="16"/>
        <v>DGM</v>
      </c>
    </row>
    <row r="1043" spans="4:5">
      <c r="D1043" s="118" t="s">
        <v>94</v>
      </c>
      <c r="E1043" s="116" t="str">
        <f t="shared" si="16"/>
        <v>DGM</v>
      </c>
    </row>
    <row r="1044" spans="4:5">
      <c r="D1044" s="118" t="s">
        <v>94</v>
      </c>
      <c r="E1044" s="116" t="str">
        <f t="shared" si="16"/>
        <v>DGM</v>
      </c>
    </row>
    <row r="1045" spans="4:5">
      <c r="D1045" s="118" t="s">
        <v>192</v>
      </c>
      <c r="E1045" s="116" t="str">
        <f t="shared" si="16"/>
        <v>DGTT</v>
      </c>
    </row>
    <row r="1046" spans="4:5">
      <c r="D1046" s="118" t="s">
        <v>223</v>
      </c>
      <c r="E1046" s="116" t="str">
        <f t="shared" si="16"/>
        <v>DGM</v>
      </c>
    </row>
    <row r="1047" spans="4:5">
      <c r="D1047" s="118" t="s">
        <v>189</v>
      </c>
      <c r="E1047" s="116" t="str">
        <f t="shared" si="16"/>
        <v>DGII</v>
      </c>
    </row>
    <row r="1048" spans="4:5">
      <c r="D1048" s="118" t="s">
        <v>189</v>
      </c>
      <c r="E1048" s="116" t="str">
        <f t="shared" si="16"/>
        <v>DGII</v>
      </c>
    </row>
    <row r="1049" spans="4:5">
      <c r="D1049" s="118" t="s">
        <v>192</v>
      </c>
      <c r="E1049" s="116" t="str">
        <f t="shared" si="16"/>
        <v>DGTT</v>
      </c>
    </row>
    <row r="1050" spans="4:5">
      <c r="D1050" s="118" t="s">
        <v>192</v>
      </c>
      <c r="E1050" s="116" t="str">
        <f t="shared" si="16"/>
        <v>DGTT</v>
      </c>
    </row>
    <row r="1051" spans="4:5">
      <c r="D1051" s="118" t="s">
        <v>192</v>
      </c>
      <c r="E1051" s="116" t="str">
        <f t="shared" si="16"/>
        <v>DGTT</v>
      </c>
    </row>
    <row r="1052" spans="4:5">
      <c r="D1052" s="118" t="s">
        <v>192</v>
      </c>
      <c r="E1052" s="116" t="str">
        <f t="shared" si="16"/>
        <v>DGTT</v>
      </c>
    </row>
    <row r="1053" spans="4:5">
      <c r="D1053" s="118" t="s">
        <v>223</v>
      </c>
      <c r="E1053" s="116" t="str">
        <f t="shared" si="16"/>
        <v>DGM</v>
      </c>
    </row>
    <row r="1054" spans="4:5">
      <c r="D1054" s="118" t="s">
        <v>189</v>
      </c>
      <c r="E1054" s="116" t="str">
        <f t="shared" si="16"/>
        <v>DGII</v>
      </c>
    </row>
    <row r="1055" spans="4:5">
      <c r="D1055" s="118" t="s">
        <v>94</v>
      </c>
      <c r="E1055" s="116" t="str">
        <f t="shared" si="16"/>
        <v>DGM</v>
      </c>
    </row>
    <row r="1056" spans="4:5">
      <c r="D1056" s="118" t="s">
        <v>438</v>
      </c>
      <c r="E1056" s="116" t="str">
        <f t="shared" si="16"/>
        <v xml:space="preserve">DGM </v>
      </c>
    </row>
    <row r="1057" spans="4:5">
      <c r="D1057" s="118" t="s">
        <v>438</v>
      </c>
      <c r="E1057" s="116" t="str">
        <f t="shared" si="16"/>
        <v xml:space="preserve">DGM </v>
      </c>
    </row>
    <row r="1058" spans="4:5">
      <c r="D1058" s="118" t="s">
        <v>438</v>
      </c>
      <c r="E1058" s="116" t="str">
        <f t="shared" si="16"/>
        <v xml:space="preserve">DGM </v>
      </c>
    </row>
    <row r="1059" spans="4:5">
      <c r="D1059" s="118" t="s">
        <v>186</v>
      </c>
      <c r="E1059" s="116" t="str">
        <f t="shared" si="16"/>
        <v xml:space="preserve">DGM </v>
      </c>
    </row>
    <row r="1060" spans="4:5">
      <c r="D1060" s="118" t="s">
        <v>186</v>
      </c>
      <c r="E1060" s="116" t="str">
        <f t="shared" si="16"/>
        <v xml:space="preserve">DGM </v>
      </c>
    </row>
    <row r="1061" spans="4:5">
      <c r="D1061" s="118" t="s">
        <v>186</v>
      </c>
      <c r="E1061" s="116" t="str">
        <f t="shared" si="16"/>
        <v xml:space="preserve">DGM </v>
      </c>
    </row>
    <row r="1062" spans="4:5">
      <c r="D1062" s="118" t="s">
        <v>186</v>
      </c>
      <c r="E1062" s="116" t="str">
        <f t="shared" si="16"/>
        <v xml:space="preserve">DGM </v>
      </c>
    </row>
    <row r="1063" spans="4:5">
      <c r="D1063" s="118" t="s">
        <v>186</v>
      </c>
      <c r="E1063" s="116" t="str">
        <f t="shared" si="16"/>
        <v xml:space="preserve">DGM </v>
      </c>
    </row>
    <row r="1064" spans="4:5">
      <c r="D1064" s="118" t="s">
        <v>360</v>
      </c>
      <c r="E1064" s="116" t="str">
        <f t="shared" si="16"/>
        <v xml:space="preserve">DGTT </v>
      </c>
    </row>
    <row r="1065" spans="4:5">
      <c r="D1065" s="118" t="s">
        <v>360</v>
      </c>
      <c r="E1065" s="116" t="str">
        <f t="shared" si="16"/>
        <v xml:space="preserve">DGTT </v>
      </c>
    </row>
    <row r="1066" spans="4:5">
      <c r="D1066" s="118" t="s">
        <v>223</v>
      </c>
      <c r="E1066" s="116" t="str">
        <f t="shared" si="16"/>
        <v>DGM</v>
      </c>
    </row>
    <row r="1067" spans="4:5">
      <c r="D1067" s="118" t="s">
        <v>214</v>
      </c>
      <c r="E1067" s="116" t="str">
        <f t="shared" si="16"/>
        <v>DGII</v>
      </c>
    </row>
    <row r="1068" spans="4:5">
      <c r="D1068" s="118" t="s">
        <v>192</v>
      </c>
      <c r="E1068" s="116" t="str">
        <f t="shared" si="16"/>
        <v>DGTT</v>
      </c>
    </row>
    <row r="1069" spans="4:5">
      <c r="D1069" s="118" t="s">
        <v>223</v>
      </c>
      <c r="E1069" s="116" t="str">
        <f t="shared" si="16"/>
        <v>DGM</v>
      </c>
    </row>
    <row r="1070" spans="4:5">
      <c r="D1070" s="118" t="s">
        <v>192</v>
      </c>
      <c r="E1070" s="116" t="str">
        <f t="shared" si="16"/>
        <v>DGTT</v>
      </c>
    </row>
    <row r="1071" spans="4:5">
      <c r="D1071" s="118" t="s">
        <v>192</v>
      </c>
      <c r="E1071" s="116" t="str">
        <f t="shared" si="16"/>
        <v>DGTT</v>
      </c>
    </row>
    <row r="1072" spans="4:5">
      <c r="D1072" s="118" t="s">
        <v>192</v>
      </c>
      <c r="E1072" s="116" t="str">
        <f t="shared" si="16"/>
        <v>DGTT</v>
      </c>
    </row>
    <row r="1073" spans="4:5">
      <c r="D1073" s="118" t="s">
        <v>192</v>
      </c>
      <c r="E1073" s="116" t="str">
        <f t="shared" si="16"/>
        <v>DGTT</v>
      </c>
    </row>
    <row r="1074" spans="4:5">
      <c r="D1074" s="118" t="s">
        <v>189</v>
      </c>
      <c r="E1074" s="116" t="str">
        <f t="shared" si="16"/>
        <v>DGII</v>
      </c>
    </row>
    <row r="1075" spans="4:5">
      <c r="D1075" s="118" t="s">
        <v>192</v>
      </c>
      <c r="E1075" s="116" t="str">
        <f t="shared" si="16"/>
        <v>DGTT</v>
      </c>
    </row>
    <row r="1076" spans="4:5">
      <c r="D1076" s="118" t="s">
        <v>525</v>
      </c>
      <c r="E1076" s="116" t="str">
        <f t="shared" si="16"/>
        <v>PGR</v>
      </c>
    </row>
    <row r="1077" spans="4:5">
      <c r="D1077" s="118" t="s">
        <v>525</v>
      </c>
      <c r="E1077" s="116" t="str">
        <f t="shared" si="16"/>
        <v>PGR</v>
      </c>
    </row>
    <row r="1078" spans="4:5">
      <c r="D1078" s="118" t="s">
        <v>525</v>
      </c>
      <c r="E1078" s="116" t="str">
        <f t="shared" si="16"/>
        <v>PGR</v>
      </c>
    </row>
    <row r="1079" spans="4:5">
      <c r="D1079" s="118" t="s">
        <v>525</v>
      </c>
      <c r="E1079" s="116" t="str">
        <f t="shared" si="16"/>
        <v>PGR</v>
      </c>
    </row>
    <row r="1080" spans="4:5">
      <c r="D1080" s="118" t="s">
        <v>214</v>
      </c>
      <c r="E1080" s="116" t="str">
        <f t="shared" si="16"/>
        <v>DGII</v>
      </c>
    </row>
    <row r="1081" spans="4:5">
      <c r="D1081" s="118" t="s">
        <v>277</v>
      </c>
      <c r="E1081" s="116" t="str">
        <f t="shared" si="16"/>
        <v>DGM</v>
      </c>
    </row>
    <row r="1082" spans="4:5">
      <c r="D1082" s="118" t="s">
        <v>528</v>
      </c>
      <c r="E1082" s="116" t="str">
        <f t="shared" si="16"/>
        <v xml:space="preserve">DGTT </v>
      </c>
    </row>
    <row r="1083" spans="4:5">
      <c r="D1083" s="118" t="s">
        <v>528</v>
      </c>
      <c r="E1083" s="116" t="str">
        <f t="shared" si="16"/>
        <v xml:space="preserve">DGTT </v>
      </c>
    </row>
    <row r="1084" spans="4:5">
      <c r="D1084" s="118" t="s">
        <v>528</v>
      </c>
      <c r="E1084" s="116" t="str">
        <f t="shared" si="16"/>
        <v xml:space="preserve">DGTT </v>
      </c>
    </row>
    <row r="1085" spans="4:5">
      <c r="D1085" s="118" t="s">
        <v>528</v>
      </c>
      <c r="E1085" s="116" t="str">
        <f t="shared" si="16"/>
        <v xml:space="preserve">DGTT </v>
      </c>
    </row>
    <row r="1086" spans="4:5">
      <c r="D1086" s="118" t="s">
        <v>94</v>
      </c>
      <c r="E1086" s="116" t="str">
        <f t="shared" si="16"/>
        <v>DGM</v>
      </c>
    </row>
    <row r="1087" spans="4:5">
      <c r="D1087" s="118" t="s">
        <v>94</v>
      </c>
      <c r="E1087" s="116" t="str">
        <f t="shared" si="16"/>
        <v>DGM</v>
      </c>
    </row>
    <row r="1088" spans="4:5">
      <c r="D1088" s="118" t="s">
        <v>277</v>
      </c>
      <c r="E1088" s="116" t="str">
        <f t="shared" si="16"/>
        <v>DGM</v>
      </c>
    </row>
    <row r="1089" spans="4:5">
      <c r="D1089" s="118" t="s">
        <v>438</v>
      </c>
      <c r="E1089" s="116" t="str">
        <f t="shared" si="16"/>
        <v xml:space="preserve">DGM </v>
      </c>
    </row>
    <row r="1090" spans="4:5">
      <c r="D1090" s="118" t="s">
        <v>438</v>
      </c>
      <c r="E1090" s="116" t="str">
        <f t="shared" si="16"/>
        <v xml:space="preserve">DGM </v>
      </c>
    </row>
    <row r="1091" spans="4:5">
      <c r="D1091" s="118" t="s">
        <v>277</v>
      </c>
      <c r="E1091" s="116" t="str">
        <f t="shared" si="16"/>
        <v>DGM</v>
      </c>
    </row>
    <row r="1092" spans="4:5">
      <c r="D1092" s="118" t="s">
        <v>345</v>
      </c>
      <c r="E1092" s="116" t="str">
        <f t="shared" ref="E1092:E1155" si="17">UPPER(D1092:D20802)</f>
        <v>MIP</v>
      </c>
    </row>
    <row r="1093" spans="4:5">
      <c r="D1093" s="118" t="s">
        <v>119</v>
      </c>
      <c r="E1093" s="116" t="str">
        <f t="shared" si="17"/>
        <v>SOLIDARIDAD</v>
      </c>
    </row>
    <row r="1094" spans="4:5">
      <c r="D1094" s="118" t="s">
        <v>216</v>
      </c>
      <c r="E1094" s="116" t="str">
        <f t="shared" si="17"/>
        <v>DGTT</v>
      </c>
    </row>
    <row r="1095" spans="4:5">
      <c r="D1095" s="118" t="s">
        <v>216</v>
      </c>
      <c r="E1095" s="116" t="str">
        <f t="shared" si="17"/>
        <v>DGTT</v>
      </c>
    </row>
    <row r="1096" spans="4:5">
      <c r="D1096" s="118" t="s">
        <v>216</v>
      </c>
      <c r="E1096" s="116" t="str">
        <f t="shared" si="17"/>
        <v>DGTT</v>
      </c>
    </row>
    <row r="1097" spans="4:5">
      <c r="D1097" s="118" t="s">
        <v>216</v>
      </c>
      <c r="E1097" s="116" t="str">
        <f t="shared" si="17"/>
        <v>DGTT</v>
      </c>
    </row>
    <row r="1098" spans="4:5">
      <c r="D1098" s="118" t="s">
        <v>216</v>
      </c>
      <c r="E1098" s="116" t="str">
        <f t="shared" si="17"/>
        <v>DGTT</v>
      </c>
    </row>
    <row r="1099" spans="4:5">
      <c r="D1099" s="118" t="s">
        <v>28</v>
      </c>
      <c r="E1099" s="116" t="str">
        <f t="shared" si="17"/>
        <v>DGII</v>
      </c>
    </row>
    <row r="1100" spans="4:5">
      <c r="D1100" s="118" t="s">
        <v>528</v>
      </c>
      <c r="E1100" s="116" t="str">
        <f t="shared" si="17"/>
        <v xml:space="preserve">DGTT </v>
      </c>
    </row>
    <row r="1101" spans="4:5">
      <c r="D1101" s="118" t="s">
        <v>438</v>
      </c>
      <c r="E1101" s="116" t="str">
        <f t="shared" si="17"/>
        <v xml:space="preserve">DGM </v>
      </c>
    </row>
    <row r="1102" spans="4:5">
      <c r="D1102" s="118" t="s">
        <v>540</v>
      </c>
      <c r="E1102" s="116" t="str">
        <f t="shared" si="17"/>
        <v xml:space="preserve">DGII </v>
      </c>
    </row>
    <row r="1103" spans="4:5">
      <c r="D1103" s="118" t="s">
        <v>2</v>
      </c>
      <c r="E1103" s="116" t="str">
        <f t="shared" si="17"/>
        <v>DGTT</v>
      </c>
    </row>
    <row r="1104" spans="4:5">
      <c r="D1104" s="118" t="s">
        <v>438</v>
      </c>
      <c r="E1104" s="116" t="str">
        <f t="shared" si="17"/>
        <v xml:space="preserve">DGM </v>
      </c>
    </row>
    <row r="1105" spans="4:5">
      <c r="D1105" s="118" t="s">
        <v>2</v>
      </c>
      <c r="E1105" s="116" t="str">
        <f t="shared" si="17"/>
        <v>DGTT</v>
      </c>
    </row>
    <row r="1106" spans="4:5">
      <c r="D1106" s="118" t="s">
        <v>2</v>
      </c>
      <c r="E1106" s="116" t="str">
        <f t="shared" si="17"/>
        <v>DGTT</v>
      </c>
    </row>
    <row r="1107" spans="4:5">
      <c r="D1107" s="118" t="s">
        <v>2</v>
      </c>
      <c r="E1107" s="116" t="str">
        <f t="shared" si="17"/>
        <v>DGTT</v>
      </c>
    </row>
    <row r="1108" spans="4:5">
      <c r="D1108" s="118" t="s">
        <v>438</v>
      </c>
      <c r="E1108" s="116" t="str">
        <f t="shared" si="17"/>
        <v xml:space="preserve">DGM </v>
      </c>
    </row>
    <row r="1109" spans="4:5">
      <c r="D1109" s="118" t="s">
        <v>540</v>
      </c>
      <c r="E1109" s="116" t="str">
        <f t="shared" si="17"/>
        <v xml:space="preserve">DGII </v>
      </c>
    </row>
    <row r="1110" spans="4:5">
      <c r="D1110" s="118" t="s">
        <v>540</v>
      </c>
      <c r="E1110" s="116" t="str">
        <f t="shared" si="17"/>
        <v xml:space="preserve">DGII </v>
      </c>
    </row>
    <row r="1111" spans="4:5">
      <c r="D1111" s="118" t="s">
        <v>540</v>
      </c>
      <c r="E1111" s="116" t="str">
        <f t="shared" si="17"/>
        <v xml:space="preserve">DGII </v>
      </c>
    </row>
    <row r="1112" spans="4:5">
      <c r="D1112" s="118" t="s">
        <v>540</v>
      </c>
      <c r="E1112" s="116" t="str">
        <f t="shared" si="17"/>
        <v xml:space="preserve">DGII </v>
      </c>
    </row>
    <row r="1113" spans="4:5">
      <c r="D1113" s="118" t="s">
        <v>438</v>
      </c>
      <c r="E1113" s="116" t="str">
        <f t="shared" si="17"/>
        <v xml:space="preserve">DGM </v>
      </c>
    </row>
    <row r="1114" spans="4:5">
      <c r="D1114" s="118" t="s">
        <v>438</v>
      </c>
      <c r="E1114" s="116" t="str">
        <f t="shared" si="17"/>
        <v xml:space="preserve">DGM </v>
      </c>
    </row>
    <row r="1115" spans="4:5">
      <c r="D1115" s="118" t="s">
        <v>438</v>
      </c>
      <c r="E1115" s="116" t="str">
        <f t="shared" si="17"/>
        <v xml:space="preserve">DGM </v>
      </c>
    </row>
    <row r="1116" spans="4:5">
      <c r="D1116" s="118" t="s">
        <v>438</v>
      </c>
      <c r="E1116" s="116" t="str">
        <f t="shared" si="17"/>
        <v xml:space="preserve">DGM </v>
      </c>
    </row>
    <row r="1117" spans="4:5">
      <c r="D1117" s="118" t="s">
        <v>438</v>
      </c>
      <c r="E1117" s="116" t="str">
        <f t="shared" si="17"/>
        <v xml:space="preserve">DGM </v>
      </c>
    </row>
    <row r="1118" spans="4:5">
      <c r="D1118" s="118" t="s">
        <v>192</v>
      </c>
      <c r="E1118" s="116" t="str">
        <f t="shared" si="17"/>
        <v>DGTT</v>
      </c>
    </row>
    <row r="1119" spans="4:5">
      <c r="D1119" s="118" t="s">
        <v>438</v>
      </c>
      <c r="E1119" s="116" t="str">
        <f t="shared" si="17"/>
        <v xml:space="preserve">DGM </v>
      </c>
    </row>
    <row r="1120" spans="4:5">
      <c r="D1120" s="118" t="s">
        <v>438</v>
      </c>
      <c r="E1120" s="116" t="str">
        <f t="shared" si="17"/>
        <v xml:space="preserve">DGM </v>
      </c>
    </row>
    <row r="1121" spans="4:5">
      <c r="D1121" s="118" t="s">
        <v>528</v>
      </c>
      <c r="E1121" s="116" t="str">
        <f t="shared" si="17"/>
        <v xml:space="preserve">DGTT </v>
      </c>
    </row>
    <row r="1122" spans="4:5">
      <c r="D1122" s="118" t="s">
        <v>223</v>
      </c>
      <c r="E1122" s="116" t="str">
        <f t="shared" si="17"/>
        <v>DGM</v>
      </c>
    </row>
    <row r="1123" spans="4:5">
      <c r="D1123" s="118" t="s">
        <v>223</v>
      </c>
      <c r="E1123" s="116" t="str">
        <f t="shared" si="17"/>
        <v>DGM</v>
      </c>
    </row>
    <row r="1124" spans="4:5">
      <c r="D1124" s="118" t="s">
        <v>528</v>
      </c>
      <c r="E1124" s="116" t="str">
        <f t="shared" si="17"/>
        <v xml:space="preserve">DGTT </v>
      </c>
    </row>
    <row r="1125" spans="4:5">
      <c r="D1125" s="118" t="s">
        <v>223</v>
      </c>
      <c r="E1125" s="116" t="str">
        <f t="shared" si="17"/>
        <v>DGM</v>
      </c>
    </row>
    <row r="1126" spans="4:5">
      <c r="D1126" s="118" t="s">
        <v>528</v>
      </c>
      <c r="E1126" s="116" t="str">
        <f t="shared" si="17"/>
        <v xml:space="preserve">DGTT </v>
      </c>
    </row>
    <row r="1127" spans="4:5">
      <c r="D1127" s="118" t="s">
        <v>223</v>
      </c>
      <c r="E1127" s="116" t="str">
        <f t="shared" si="17"/>
        <v>DGM</v>
      </c>
    </row>
    <row r="1128" spans="4:5">
      <c r="D1128" s="118" t="s">
        <v>223</v>
      </c>
      <c r="E1128" s="116" t="str">
        <f t="shared" si="17"/>
        <v>DGM</v>
      </c>
    </row>
    <row r="1129" spans="4:5">
      <c r="D1129" s="118" t="s">
        <v>223</v>
      </c>
      <c r="E1129" s="116" t="str">
        <f t="shared" si="17"/>
        <v>DGM</v>
      </c>
    </row>
    <row r="1130" spans="4:5">
      <c r="D1130" s="118" t="s">
        <v>394</v>
      </c>
      <c r="E1130" s="116" t="str">
        <f t="shared" si="17"/>
        <v>MIREX</v>
      </c>
    </row>
    <row r="1131" spans="4:5">
      <c r="D1131" s="118" t="s">
        <v>214</v>
      </c>
      <c r="E1131" s="116" t="str">
        <f t="shared" si="17"/>
        <v>DGII</v>
      </c>
    </row>
    <row r="1132" spans="4:5">
      <c r="D1132" s="118" t="s">
        <v>216</v>
      </c>
      <c r="E1132" s="116" t="str">
        <f t="shared" si="17"/>
        <v>DGTT</v>
      </c>
    </row>
    <row r="1133" spans="4:5">
      <c r="D1133" s="118" t="s">
        <v>528</v>
      </c>
      <c r="E1133" s="116" t="str">
        <f t="shared" si="17"/>
        <v xml:space="preserve">DGTT </v>
      </c>
    </row>
    <row r="1134" spans="4:5">
      <c r="D1134" s="118" t="s">
        <v>28</v>
      </c>
      <c r="E1134" s="116" t="str">
        <f t="shared" si="17"/>
        <v>DGII</v>
      </c>
    </row>
    <row r="1135" spans="4:5">
      <c r="D1135" s="118" t="s">
        <v>551</v>
      </c>
      <c r="E1135" s="116" t="str">
        <f t="shared" si="17"/>
        <v>PGR</v>
      </c>
    </row>
    <row r="1136" spans="4:5">
      <c r="D1136" s="118" t="s">
        <v>551</v>
      </c>
      <c r="E1136" s="116" t="str">
        <f t="shared" si="17"/>
        <v>PGR</v>
      </c>
    </row>
    <row r="1137" spans="4:5">
      <c r="D1137" s="118" t="s">
        <v>192</v>
      </c>
      <c r="E1137" s="116" t="str">
        <f t="shared" si="17"/>
        <v>DGTT</v>
      </c>
    </row>
    <row r="1138" spans="4:5">
      <c r="D1138" s="118" t="s">
        <v>551</v>
      </c>
      <c r="E1138" s="116" t="str">
        <f t="shared" si="17"/>
        <v>PGR</v>
      </c>
    </row>
    <row r="1139" spans="4:5">
      <c r="D1139" s="118" t="s">
        <v>551</v>
      </c>
      <c r="E1139" s="116" t="str">
        <f t="shared" si="17"/>
        <v>PGR</v>
      </c>
    </row>
    <row r="1140" spans="4:5">
      <c r="D1140" s="118" t="s">
        <v>551</v>
      </c>
      <c r="E1140" s="116" t="str">
        <f t="shared" si="17"/>
        <v>PGR</v>
      </c>
    </row>
    <row r="1141" spans="4:5">
      <c r="D1141" s="118" t="s">
        <v>438</v>
      </c>
      <c r="E1141" s="116" t="str">
        <f t="shared" si="17"/>
        <v xml:space="preserve">DGM </v>
      </c>
    </row>
    <row r="1142" spans="4:5">
      <c r="D1142" s="118" t="s">
        <v>192</v>
      </c>
      <c r="E1142" s="116" t="str">
        <f t="shared" si="17"/>
        <v>DGTT</v>
      </c>
    </row>
    <row r="1143" spans="4:5">
      <c r="D1143" s="118" t="s">
        <v>192</v>
      </c>
      <c r="E1143" s="116" t="str">
        <f t="shared" si="17"/>
        <v>DGTT</v>
      </c>
    </row>
    <row r="1144" spans="4:5">
      <c r="D1144" s="118" t="s">
        <v>438</v>
      </c>
      <c r="E1144" s="116" t="str">
        <f t="shared" si="17"/>
        <v xml:space="preserve">DGM </v>
      </c>
    </row>
    <row r="1145" spans="4:5">
      <c r="D1145" s="118" t="s">
        <v>438</v>
      </c>
      <c r="E1145" s="116" t="str">
        <f t="shared" si="17"/>
        <v xml:space="preserve">DGM </v>
      </c>
    </row>
    <row r="1146" spans="4:5">
      <c r="D1146" s="118" t="s">
        <v>438</v>
      </c>
      <c r="E1146" s="116" t="str">
        <f t="shared" si="17"/>
        <v xml:space="preserve">DGM </v>
      </c>
    </row>
    <row r="1147" spans="4:5">
      <c r="D1147" s="118" t="s">
        <v>28</v>
      </c>
      <c r="E1147" s="116" t="str">
        <f t="shared" si="17"/>
        <v>DGII</v>
      </c>
    </row>
    <row r="1148" spans="4:5">
      <c r="D1148" s="118" t="s">
        <v>438</v>
      </c>
      <c r="E1148" s="116" t="str">
        <f t="shared" si="17"/>
        <v xml:space="preserve">DGM </v>
      </c>
    </row>
    <row r="1149" spans="4:5">
      <c r="D1149" s="118" t="s">
        <v>189</v>
      </c>
      <c r="E1149" s="116" t="str">
        <f t="shared" si="17"/>
        <v>DGII</v>
      </c>
    </row>
    <row r="1150" spans="4:5">
      <c r="D1150" s="118" t="s">
        <v>528</v>
      </c>
      <c r="E1150" s="116" t="str">
        <f t="shared" si="17"/>
        <v xml:space="preserve">DGTT </v>
      </c>
    </row>
    <row r="1151" spans="4:5">
      <c r="D1151" s="118" t="s">
        <v>28</v>
      </c>
      <c r="E1151" s="116" t="str">
        <f t="shared" si="17"/>
        <v>DGII</v>
      </c>
    </row>
    <row r="1152" spans="4:5">
      <c r="D1152" s="118" t="s">
        <v>438</v>
      </c>
      <c r="E1152" s="116" t="str">
        <f t="shared" si="17"/>
        <v xml:space="preserve">DGM </v>
      </c>
    </row>
    <row r="1153" spans="4:5">
      <c r="D1153" s="118" t="s">
        <v>438</v>
      </c>
      <c r="E1153" s="116" t="str">
        <f t="shared" si="17"/>
        <v xml:space="preserve">DGM </v>
      </c>
    </row>
    <row r="1154" spans="4:5">
      <c r="D1154" s="118" t="s">
        <v>438</v>
      </c>
      <c r="E1154" s="116" t="str">
        <f t="shared" si="17"/>
        <v xml:space="preserve">DGM </v>
      </c>
    </row>
    <row r="1155" spans="4:5">
      <c r="D1155" s="118" t="s">
        <v>438</v>
      </c>
      <c r="E1155" s="116" t="str">
        <f t="shared" si="17"/>
        <v xml:space="preserve">DGM </v>
      </c>
    </row>
    <row r="1156" spans="4:5">
      <c r="D1156" s="118" t="s">
        <v>438</v>
      </c>
      <c r="E1156" s="116" t="str">
        <f t="shared" ref="E1156:E1219" si="18">UPPER(D1156:D20866)</f>
        <v xml:space="preserve">DGM </v>
      </c>
    </row>
    <row r="1157" spans="4:5">
      <c r="D1157" s="118" t="s">
        <v>189</v>
      </c>
      <c r="E1157" s="116" t="str">
        <f t="shared" si="18"/>
        <v>DGII</v>
      </c>
    </row>
    <row r="1158" spans="4:5">
      <c r="D1158" s="118" t="s">
        <v>192</v>
      </c>
      <c r="E1158" s="116" t="str">
        <f t="shared" si="18"/>
        <v>DGTT</v>
      </c>
    </row>
    <row r="1159" spans="4:5">
      <c r="D1159" s="118" t="s">
        <v>192</v>
      </c>
      <c r="E1159" s="116" t="str">
        <f t="shared" si="18"/>
        <v>DGTT</v>
      </c>
    </row>
    <row r="1160" spans="4:5">
      <c r="D1160" s="118" t="s">
        <v>192</v>
      </c>
      <c r="E1160" s="116" t="str">
        <f t="shared" si="18"/>
        <v>DGTT</v>
      </c>
    </row>
    <row r="1161" spans="4:5">
      <c r="D1161" s="118" t="s">
        <v>438</v>
      </c>
      <c r="E1161" s="116" t="str">
        <f t="shared" si="18"/>
        <v xml:space="preserve">DGM </v>
      </c>
    </row>
    <row r="1162" spans="4:5">
      <c r="D1162" s="118" t="s">
        <v>192</v>
      </c>
      <c r="E1162" s="116" t="str">
        <f t="shared" si="18"/>
        <v>DGTT</v>
      </c>
    </row>
    <row r="1163" spans="4:5">
      <c r="D1163" s="118" t="s">
        <v>192</v>
      </c>
      <c r="E1163" s="116" t="str">
        <f t="shared" si="18"/>
        <v>DGTT</v>
      </c>
    </row>
    <row r="1164" spans="4:5">
      <c r="D1164" s="118" t="s">
        <v>192</v>
      </c>
      <c r="E1164" s="116" t="str">
        <f t="shared" si="18"/>
        <v>DGTT</v>
      </c>
    </row>
    <row r="1165" spans="4:5">
      <c r="D1165" s="118" t="s">
        <v>438</v>
      </c>
      <c r="E1165" s="116" t="str">
        <f t="shared" si="18"/>
        <v xml:space="preserve">DGM </v>
      </c>
    </row>
    <row r="1166" spans="4:5">
      <c r="D1166" s="118" t="s">
        <v>438</v>
      </c>
      <c r="E1166" s="116" t="str">
        <f t="shared" si="18"/>
        <v xml:space="preserve">DGM </v>
      </c>
    </row>
    <row r="1167" spans="4:5">
      <c r="D1167" s="118" t="s">
        <v>438</v>
      </c>
      <c r="E1167" s="116" t="str">
        <f t="shared" si="18"/>
        <v xml:space="preserve">DGM </v>
      </c>
    </row>
    <row r="1168" spans="4:5">
      <c r="D1168" s="118" t="s">
        <v>438</v>
      </c>
      <c r="E1168" s="116" t="str">
        <f t="shared" si="18"/>
        <v xml:space="preserve">DGM </v>
      </c>
    </row>
    <row r="1169" spans="4:5">
      <c r="D1169" s="118" t="s">
        <v>551</v>
      </c>
      <c r="E1169" s="116" t="str">
        <f t="shared" si="18"/>
        <v>PGR</v>
      </c>
    </row>
    <row r="1170" spans="4:5">
      <c r="D1170" s="118" t="s">
        <v>210</v>
      </c>
      <c r="E1170" s="116" t="str">
        <f t="shared" si="18"/>
        <v>SOLIDARIDAD</v>
      </c>
    </row>
    <row r="1171" spans="4:5">
      <c r="D1171" s="118" t="s">
        <v>551</v>
      </c>
      <c r="E1171" s="116" t="str">
        <f t="shared" si="18"/>
        <v>PGR</v>
      </c>
    </row>
    <row r="1172" spans="4:5">
      <c r="D1172" s="118" t="s">
        <v>551</v>
      </c>
      <c r="E1172" s="116" t="str">
        <f t="shared" si="18"/>
        <v>PGR</v>
      </c>
    </row>
    <row r="1173" spans="4:5">
      <c r="D1173" s="118" t="s">
        <v>551</v>
      </c>
      <c r="E1173" s="116" t="str">
        <f t="shared" si="18"/>
        <v>PGR</v>
      </c>
    </row>
    <row r="1174" spans="4:5">
      <c r="D1174" s="118" t="s">
        <v>551</v>
      </c>
      <c r="E1174" s="116" t="str">
        <f t="shared" si="18"/>
        <v>PGR</v>
      </c>
    </row>
    <row r="1175" spans="4:5">
      <c r="D1175" s="118" t="s">
        <v>438</v>
      </c>
      <c r="E1175" s="116" t="str">
        <f t="shared" si="18"/>
        <v xml:space="preserve">DGM </v>
      </c>
    </row>
    <row r="1176" spans="4:5">
      <c r="D1176" s="118" t="s">
        <v>438</v>
      </c>
      <c r="E1176" s="116" t="str">
        <f t="shared" si="18"/>
        <v xml:space="preserve">DGM </v>
      </c>
    </row>
    <row r="1177" spans="4:5">
      <c r="D1177" s="118" t="s">
        <v>438</v>
      </c>
      <c r="E1177" s="116" t="str">
        <f t="shared" si="18"/>
        <v xml:space="preserve">DGM </v>
      </c>
    </row>
    <row r="1178" spans="4:5">
      <c r="D1178" s="118" t="s">
        <v>438</v>
      </c>
      <c r="E1178" s="116" t="str">
        <f t="shared" si="18"/>
        <v xml:space="preserve">DGM </v>
      </c>
    </row>
    <row r="1179" spans="4:5">
      <c r="D1179" s="118" t="s">
        <v>189</v>
      </c>
      <c r="E1179" s="116" t="str">
        <f t="shared" si="18"/>
        <v>DGII</v>
      </c>
    </row>
    <row r="1180" spans="4:5">
      <c r="D1180" s="118" t="s">
        <v>223</v>
      </c>
      <c r="E1180" s="116" t="str">
        <f t="shared" si="18"/>
        <v>DGM</v>
      </c>
    </row>
    <row r="1181" spans="4:5">
      <c r="D1181" s="118" t="s">
        <v>223</v>
      </c>
      <c r="E1181" s="116" t="str">
        <f t="shared" si="18"/>
        <v>DGM</v>
      </c>
    </row>
    <row r="1182" spans="4:5">
      <c r="D1182" s="118" t="s">
        <v>223</v>
      </c>
      <c r="E1182" s="116" t="str">
        <f t="shared" si="18"/>
        <v>DGM</v>
      </c>
    </row>
    <row r="1183" spans="4:5">
      <c r="D1183" s="118" t="s">
        <v>438</v>
      </c>
      <c r="E1183" s="116" t="str">
        <f t="shared" si="18"/>
        <v xml:space="preserve">DGM </v>
      </c>
    </row>
    <row r="1184" spans="4:5">
      <c r="D1184" s="118" t="s">
        <v>192</v>
      </c>
      <c r="E1184" s="116" t="str">
        <f t="shared" si="18"/>
        <v>DGTT</v>
      </c>
    </row>
    <row r="1185" spans="4:5">
      <c r="D1185" s="118" t="s">
        <v>192</v>
      </c>
      <c r="E1185" s="116" t="str">
        <f t="shared" si="18"/>
        <v>DGTT</v>
      </c>
    </row>
    <row r="1186" spans="4:5">
      <c r="D1186" s="118" t="s">
        <v>192</v>
      </c>
      <c r="E1186" s="116" t="str">
        <f t="shared" si="18"/>
        <v>DGTT</v>
      </c>
    </row>
    <row r="1187" spans="4:5">
      <c r="D1187" s="118" t="s">
        <v>192</v>
      </c>
      <c r="E1187" s="116" t="str">
        <f t="shared" si="18"/>
        <v>DGTT</v>
      </c>
    </row>
    <row r="1188" spans="4:5">
      <c r="D1188" s="118" t="s">
        <v>223</v>
      </c>
      <c r="E1188" s="116" t="str">
        <f t="shared" si="18"/>
        <v>DGM</v>
      </c>
    </row>
    <row r="1189" spans="4:5">
      <c r="D1189" s="118" t="s">
        <v>223</v>
      </c>
      <c r="E1189" s="116" t="str">
        <f t="shared" si="18"/>
        <v>DGM</v>
      </c>
    </row>
    <row r="1190" spans="4:5">
      <c r="D1190" s="118" t="s">
        <v>223</v>
      </c>
      <c r="E1190" s="116" t="str">
        <f t="shared" si="18"/>
        <v>DGM</v>
      </c>
    </row>
    <row r="1191" spans="4:5">
      <c r="D1191" s="118" t="s">
        <v>223</v>
      </c>
      <c r="E1191" s="116" t="str">
        <f t="shared" si="18"/>
        <v>DGM</v>
      </c>
    </row>
    <row r="1192" spans="4:5">
      <c r="D1192" s="118" t="s">
        <v>2</v>
      </c>
      <c r="E1192" s="116" t="str">
        <f t="shared" si="18"/>
        <v>DGTT</v>
      </c>
    </row>
    <row r="1193" spans="4:5">
      <c r="D1193" s="118" t="s">
        <v>2</v>
      </c>
      <c r="E1193" s="116" t="str">
        <f t="shared" si="18"/>
        <v>DGTT</v>
      </c>
    </row>
    <row r="1194" spans="4:5">
      <c r="D1194" s="118" t="s">
        <v>2</v>
      </c>
      <c r="E1194" s="116" t="str">
        <f t="shared" si="18"/>
        <v>DGTT</v>
      </c>
    </row>
    <row r="1195" spans="4:5">
      <c r="D1195" s="118" t="s">
        <v>438</v>
      </c>
      <c r="E1195" s="116" t="str">
        <f t="shared" si="18"/>
        <v xml:space="preserve">DGM </v>
      </c>
    </row>
    <row r="1196" spans="4:5">
      <c r="D1196" s="118" t="s">
        <v>438</v>
      </c>
      <c r="E1196" s="116" t="str">
        <f t="shared" si="18"/>
        <v xml:space="preserve">DGM </v>
      </c>
    </row>
    <row r="1197" spans="4:5">
      <c r="D1197" s="118" t="s">
        <v>528</v>
      </c>
      <c r="E1197" s="116" t="str">
        <f t="shared" si="18"/>
        <v xml:space="preserve">DGTT </v>
      </c>
    </row>
    <row r="1198" spans="4:5">
      <c r="D1198" s="118" t="s">
        <v>528</v>
      </c>
      <c r="E1198" s="116" t="str">
        <f t="shared" si="18"/>
        <v xml:space="preserve">DGTT </v>
      </c>
    </row>
    <row r="1199" spans="4:5">
      <c r="D1199" s="118" t="s">
        <v>567</v>
      </c>
      <c r="E1199" s="116" t="str">
        <f t="shared" si="18"/>
        <v>SOLIDARIDADA</v>
      </c>
    </row>
    <row r="1200" spans="4:5">
      <c r="D1200" s="118" t="s">
        <v>3</v>
      </c>
      <c r="E1200" s="116" t="str">
        <f t="shared" si="18"/>
        <v>PGR</v>
      </c>
    </row>
    <row r="1201" spans="4:5">
      <c r="D1201" s="118" t="s">
        <v>3</v>
      </c>
      <c r="E1201" s="116" t="str">
        <f t="shared" si="18"/>
        <v>PGR</v>
      </c>
    </row>
    <row r="1202" spans="4:5">
      <c r="D1202" s="118" t="s">
        <v>3</v>
      </c>
      <c r="E1202" s="116" t="str">
        <f t="shared" si="18"/>
        <v>PGR</v>
      </c>
    </row>
    <row r="1203" spans="4:5">
      <c r="D1203" s="118" t="s">
        <v>3</v>
      </c>
      <c r="E1203" s="116" t="str">
        <f t="shared" si="18"/>
        <v>PGR</v>
      </c>
    </row>
    <row r="1204" spans="4:5">
      <c r="D1204" s="118" t="s">
        <v>567</v>
      </c>
      <c r="E1204" s="116" t="str">
        <f t="shared" si="18"/>
        <v>SOLIDARIDADA</v>
      </c>
    </row>
    <row r="1205" spans="4:5">
      <c r="D1205" s="118" t="s">
        <v>3</v>
      </c>
      <c r="E1205" s="116" t="str">
        <f t="shared" si="18"/>
        <v>PGR</v>
      </c>
    </row>
    <row r="1206" spans="4:5">
      <c r="D1206" s="118" t="s">
        <v>3</v>
      </c>
      <c r="E1206" s="116" t="str">
        <f t="shared" si="18"/>
        <v>PGR</v>
      </c>
    </row>
    <row r="1207" spans="4:5">
      <c r="D1207" s="118" t="s">
        <v>3</v>
      </c>
      <c r="E1207" s="116" t="str">
        <f t="shared" si="18"/>
        <v>PGR</v>
      </c>
    </row>
    <row r="1208" spans="4:5">
      <c r="D1208" s="118" t="s">
        <v>3</v>
      </c>
      <c r="E1208" s="116" t="str">
        <f t="shared" si="18"/>
        <v>PGR</v>
      </c>
    </row>
    <row r="1209" spans="4:5">
      <c r="D1209" s="118" t="s">
        <v>3</v>
      </c>
      <c r="E1209" s="116" t="str">
        <f t="shared" si="18"/>
        <v>PGR</v>
      </c>
    </row>
    <row r="1210" spans="4:5">
      <c r="D1210" s="118" t="s">
        <v>3</v>
      </c>
      <c r="E1210" s="116" t="str">
        <f t="shared" si="18"/>
        <v>PGR</v>
      </c>
    </row>
    <row r="1211" spans="4:5">
      <c r="D1211" s="118" t="s">
        <v>3</v>
      </c>
      <c r="E1211" s="116" t="str">
        <f t="shared" si="18"/>
        <v>PGR</v>
      </c>
    </row>
    <row r="1212" spans="4:5">
      <c r="D1212" s="118" t="s">
        <v>3</v>
      </c>
      <c r="E1212" s="116" t="str">
        <f t="shared" si="18"/>
        <v>PGR</v>
      </c>
    </row>
    <row r="1213" spans="4:5">
      <c r="D1213" s="118" t="s">
        <v>3</v>
      </c>
      <c r="E1213" s="116" t="str">
        <f t="shared" si="18"/>
        <v>PGR</v>
      </c>
    </row>
    <row r="1214" spans="4:5">
      <c r="D1214" s="118" t="s">
        <v>3</v>
      </c>
      <c r="E1214" s="116" t="str">
        <f t="shared" si="18"/>
        <v>PGR</v>
      </c>
    </row>
    <row r="1215" spans="4:5">
      <c r="D1215" s="118" t="s">
        <v>3</v>
      </c>
      <c r="E1215" s="116" t="str">
        <f t="shared" si="18"/>
        <v>PGR</v>
      </c>
    </row>
    <row r="1216" spans="4:5">
      <c r="D1216" s="118" t="s">
        <v>3</v>
      </c>
      <c r="E1216" s="116" t="str">
        <f t="shared" si="18"/>
        <v>PGR</v>
      </c>
    </row>
    <row r="1217" spans="4:5">
      <c r="D1217" s="118" t="s">
        <v>216</v>
      </c>
      <c r="E1217" s="116" t="str">
        <f t="shared" si="18"/>
        <v>DGTT</v>
      </c>
    </row>
    <row r="1218" spans="4:5">
      <c r="D1218" s="118" t="s">
        <v>192</v>
      </c>
      <c r="E1218" s="116" t="str">
        <f t="shared" si="18"/>
        <v>DGTT</v>
      </c>
    </row>
    <row r="1219" spans="4:5">
      <c r="D1219" s="118" t="s">
        <v>192</v>
      </c>
      <c r="E1219" s="116" t="str">
        <f t="shared" si="18"/>
        <v>DGTT</v>
      </c>
    </row>
    <row r="1220" spans="4:5">
      <c r="D1220" s="118" t="s">
        <v>192</v>
      </c>
      <c r="E1220" s="116" t="str">
        <f t="shared" ref="E1220:E1283" si="19">UPPER(D1220:D20930)</f>
        <v>DGTT</v>
      </c>
    </row>
    <row r="1221" spans="4:5">
      <c r="D1221" s="118" t="s">
        <v>192</v>
      </c>
      <c r="E1221" s="116" t="str">
        <f t="shared" si="19"/>
        <v>DGTT</v>
      </c>
    </row>
    <row r="1222" spans="4:5">
      <c r="D1222" s="118" t="s">
        <v>438</v>
      </c>
      <c r="E1222" s="116" t="str">
        <f t="shared" si="19"/>
        <v xml:space="preserve">DGM </v>
      </c>
    </row>
    <row r="1223" spans="4:5">
      <c r="D1223" s="118" t="s">
        <v>192</v>
      </c>
      <c r="E1223" s="116" t="str">
        <f t="shared" si="19"/>
        <v>DGTT</v>
      </c>
    </row>
    <row r="1224" spans="4:5">
      <c r="D1224" s="118" t="s">
        <v>192</v>
      </c>
      <c r="E1224" s="116" t="str">
        <f t="shared" si="19"/>
        <v>DGTT</v>
      </c>
    </row>
    <row r="1225" spans="4:5">
      <c r="D1225" s="118" t="s">
        <v>192</v>
      </c>
      <c r="E1225" s="116" t="str">
        <f t="shared" si="19"/>
        <v>DGTT</v>
      </c>
    </row>
    <row r="1226" spans="4:5">
      <c r="D1226" s="118" t="s">
        <v>438</v>
      </c>
      <c r="E1226" s="116" t="str">
        <f t="shared" si="19"/>
        <v xml:space="preserve">DGM </v>
      </c>
    </row>
    <row r="1227" spans="4:5">
      <c r="D1227" s="118" t="s">
        <v>192</v>
      </c>
      <c r="E1227" s="116" t="str">
        <f t="shared" si="19"/>
        <v>DGTT</v>
      </c>
    </row>
    <row r="1228" spans="4:5">
      <c r="D1228" s="118" t="s">
        <v>192</v>
      </c>
      <c r="E1228" s="116" t="str">
        <f t="shared" si="19"/>
        <v>DGTT</v>
      </c>
    </row>
    <row r="1229" spans="4:5">
      <c r="D1229" s="118" t="s">
        <v>192</v>
      </c>
      <c r="E1229" s="116" t="str">
        <f t="shared" si="19"/>
        <v>DGTT</v>
      </c>
    </row>
    <row r="1230" spans="4:5">
      <c r="D1230" s="118" t="s">
        <v>192</v>
      </c>
      <c r="E1230" s="116" t="str">
        <f t="shared" si="19"/>
        <v>DGTT</v>
      </c>
    </row>
    <row r="1231" spans="4:5">
      <c r="D1231" s="118" t="s">
        <v>192</v>
      </c>
      <c r="E1231" s="116" t="str">
        <f t="shared" si="19"/>
        <v>DGTT</v>
      </c>
    </row>
    <row r="1232" spans="4:5">
      <c r="D1232" s="118" t="s">
        <v>192</v>
      </c>
      <c r="E1232" s="116" t="str">
        <f t="shared" si="19"/>
        <v>DGTT</v>
      </c>
    </row>
    <row r="1233" spans="4:5">
      <c r="D1233" s="118" t="s">
        <v>192</v>
      </c>
      <c r="E1233" s="116" t="str">
        <f t="shared" si="19"/>
        <v>DGTT</v>
      </c>
    </row>
    <row r="1234" spans="4:5">
      <c r="D1234" s="118" t="s">
        <v>223</v>
      </c>
      <c r="E1234" s="116" t="str">
        <f t="shared" si="19"/>
        <v>DGM</v>
      </c>
    </row>
    <row r="1235" spans="4:5">
      <c r="D1235" s="118" t="s">
        <v>223</v>
      </c>
      <c r="E1235" s="116" t="str">
        <f t="shared" si="19"/>
        <v>DGM</v>
      </c>
    </row>
    <row r="1236" spans="4:5">
      <c r="D1236" s="118" t="s">
        <v>223</v>
      </c>
      <c r="E1236" s="116" t="str">
        <f t="shared" si="19"/>
        <v>DGM</v>
      </c>
    </row>
    <row r="1237" spans="4:5">
      <c r="D1237" s="118" t="s">
        <v>223</v>
      </c>
      <c r="E1237" s="116" t="str">
        <f t="shared" si="19"/>
        <v>DGM</v>
      </c>
    </row>
    <row r="1238" spans="4:5">
      <c r="D1238" s="118" t="s">
        <v>192</v>
      </c>
      <c r="E1238" s="116" t="str">
        <f t="shared" si="19"/>
        <v>DGTT</v>
      </c>
    </row>
    <row r="1239" spans="4:5">
      <c r="D1239" s="118" t="s">
        <v>192</v>
      </c>
      <c r="E1239" s="116" t="str">
        <f t="shared" si="19"/>
        <v>DGTT</v>
      </c>
    </row>
    <row r="1240" spans="4:5">
      <c r="D1240" s="118" t="s">
        <v>192</v>
      </c>
      <c r="E1240" s="116" t="str">
        <f t="shared" si="19"/>
        <v>DGTT</v>
      </c>
    </row>
    <row r="1241" spans="4:5">
      <c r="D1241" s="118" t="s">
        <v>192</v>
      </c>
      <c r="E1241" s="116" t="str">
        <f t="shared" si="19"/>
        <v>DGTT</v>
      </c>
    </row>
    <row r="1242" spans="4:5">
      <c r="D1242" s="118" t="s">
        <v>192</v>
      </c>
      <c r="E1242" s="116" t="str">
        <f t="shared" si="19"/>
        <v>DGTT</v>
      </c>
    </row>
    <row r="1243" spans="4:5">
      <c r="D1243" s="118" t="s">
        <v>438</v>
      </c>
      <c r="E1243" s="116" t="str">
        <f t="shared" si="19"/>
        <v xml:space="preserve">DGM </v>
      </c>
    </row>
    <row r="1244" spans="4:5">
      <c r="D1244" s="118" t="s">
        <v>438</v>
      </c>
      <c r="E1244" s="116" t="str">
        <f t="shared" si="19"/>
        <v xml:space="preserve">DGM </v>
      </c>
    </row>
    <row r="1245" spans="4:5">
      <c r="D1245" s="118" t="s">
        <v>438</v>
      </c>
      <c r="E1245" s="116" t="str">
        <f t="shared" si="19"/>
        <v xml:space="preserve">DGM </v>
      </c>
    </row>
    <row r="1246" spans="4:5">
      <c r="D1246" s="118" t="s">
        <v>438</v>
      </c>
      <c r="E1246" s="116" t="str">
        <f t="shared" si="19"/>
        <v xml:space="preserve">DGM </v>
      </c>
    </row>
    <row r="1247" spans="4:5">
      <c r="D1247" s="118" t="s">
        <v>192</v>
      </c>
      <c r="E1247" s="116" t="str">
        <f t="shared" si="19"/>
        <v>DGTT</v>
      </c>
    </row>
    <row r="1248" spans="4:5">
      <c r="D1248" s="118" t="s">
        <v>192</v>
      </c>
      <c r="E1248" s="116" t="str">
        <f t="shared" si="19"/>
        <v>DGTT</v>
      </c>
    </row>
    <row r="1249" spans="4:5">
      <c r="D1249" s="118" t="s">
        <v>192</v>
      </c>
      <c r="E1249" s="116" t="str">
        <f t="shared" si="19"/>
        <v>DGTT</v>
      </c>
    </row>
    <row r="1250" spans="4:5">
      <c r="D1250" s="118" t="s">
        <v>192</v>
      </c>
      <c r="E1250" s="116" t="str">
        <f t="shared" si="19"/>
        <v>DGTT</v>
      </c>
    </row>
    <row r="1251" spans="4:5">
      <c r="D1251" s="118" t="s">
        <v>438</v>
      </c>
      <c r="E1251" s="116" t="str">
        <f t="shared" si="19"/>
        <v xml:space="preserve">DGM </v>
      </c>
    </row>
    <row r="1252" spans="4:5">
      <c r="D1252" s="118" t="s">
        <v>438</v>
      </c>
      <c r="E1252" s="116" t="str">
        <f t="shared" si="19"/>
        <v xml:space="preserve">DGM </v>
      </c>
    </row>
    <row r="1253" spans="4:5">
      <c r="D1253" s="118" t="s">
        <v>438</v>
      </c>
      <c r="E1253" s="116" t="str">
        <f t="shared" si="19"/>
        <v xml:space="preserve">DGM </v>
      </c>
    </row>
    <row r="1254" spans="4:5">
      <c r="D1254" s="118" t="s">
        <v>192</v>
      </c>
      <c r="E1254" s="116" t="str">
        <f t="shared" si="19"/>
        <v>DGTT</v>
      </c>
    </row>
    <row r="1255" spans="4:5">
      <c r="D1255" s="118" t="s">
        <v>192</v>
      </c>
      <c r="E1255" s="116" t="str">
        <f t="shared" si="19"/>
        <v>DGTT</v>
      </c>
    </row>
    <row r="1256" spans="4:5">
      <c r="D1256" s="118" t="s">
        <v>438</v>
      </c>
      <c r="E1256" s="116" t="str">
        <f t="shared" si="19"/>
        <v xml:space="preserve">DGM </v>
      </c>
    </row>
    <row r="1257" spans="4:5">
      <c r="D1257" s="118" t="s">
        <v>438</v>
      </c>
      <c r="E1257" s="116" t="str">
        <f t="shared" si="19"/>
        <v xml:space="preserve">DGM </v>
      </c>
    </row>
    <row r="1258" spans="4:5">
      <c r="D1258" s="118" t="s">
        <v>540</v>
      </c>
      <c r="E1258" s="116" t="str">
        <f t="shared" si="19"/>
        <v xml:space="preserve">DGII </v>
      </c>
    </row>
    <row r="1259" spans="4:5">
      <c r="D1259" s="118" t="s">
        <v>540</v>
      </c>
      <c r="E1259" s="116" t="str">
        <f t="shared" si="19"/>
        <v xml:space="preserve">DGII </v>
      </c>
    </row>
    <row r="1260" spans="4:5">
      <c r="D1260" s="118" t="s">
        <v>223</v>
      </c>
      <c r="E1260" s="116" t="str">
        <f t="shared" si="19"/>
        <v>DGM</v>
      </c>
    </row>
    <row r="1261" spans="4:5">
      <c r="D1261" s="118" t="s">
        <v>192</v>
      </c>
      <c r="E1261" s="116" t="str">
        <f t="shared" si="19"/>
        <v>DGTT</v>
      </c>
    </row>
    <row r="1262" spans="4:5">
      <c r="D1262" s="118" t="s">
        <v>189</v>
      </c>
      <c r="E1262" s="116" t="str">
        <f t="shared" si="19"/>
        <v>DGII</v>
      </c>
    </row>
    <row r="1263" spans="4:5">
      <c r="D1263" s="118" t="s">
        <v>223</v>
      </c>
      <c r="E1263" s="116" t="str">
        <f t="shared" si="19"/>
        <v>DGM</v>
      </c>
    </row>
    <row r="1264" spans="4:5">
      <c r="D1264" s="118" t="s">
        <v>192</v>
      </c>
      <c r="E1264" s="116" t="str">
        <f t="shared" si="19"/>
        <v>DGTT</v>
      </c>
    </row>
    <row r="1265" spans="4:5">
      <c r="D1265" s="118" t="s">
        <v>189</v>
      </c>
      <c r="E1265" s="116" t="str">
        <f t="shared" si="19"/>
        <v>DGII</v>
      </c>
    </row>
    <row r="1266" spans="4:5">
      <c r="D1266" s="118" t="s">
        <v>223</v>
      </c>
      <c r="E1266" s="116" t="str">
        <f t="shared" si="19"/>
        <v>DGM</v>
      </c>
    </row>
    <row r="1267" spans="4:5">
      <c r="D1267" s="118" t="s">
        <v>223</v>
      </c>
      <c r="E1267" s="116" t="str">
        <f t="shared" si="19"/>
        <v>DGM</v>
      </c>
    </row>
    <row r="1268" spans="4:5">
      <c r="D1268" s="118" t="s">
        <v>192</v>
      </c>
      <c r="E1268" s="116" t="str">
        <f t="shared" si="19"/>
        <v>DGTT</v>
      </c>
    </row>
    <row r="1269" spans="4:5">
      <c r="D1269" s="118" t="s">
        <v>192</v>
      </c>
      <c r="E1269" s="116" t="str">
        <f t="shared" si="19"/>
        <v>DGTT</v>
      </c>
    </row>
    <row r="1270" spans="4:5">
      <c r="D1270" s="118" t="s">
        <v>192</v>
      </c>
      <c r="E1270" s="116" t="str">
        <f t="shared" si="19"/>
        <v>DGTT</v>
      </c>
    </row>
    <row r="1271" spans="4:5">
      <c r="D1271" s="118" t="s">
        <v>192</v>
      </c>
      <c r="E1271" s="116" t="str">
        <f t="shared" si="19"/>
        <v>DGTT</v>
      </c>
    </row>
    <row r="1272" spans="4:5">
      <c r="D1272" s="118" t="s">
        <v>189</v>
      </c>
      <c r="E1272" s="116" t="str">
        <f t="shared" si="19"/>
        <v>DGII</v>
      </c>
    </row>
    <row r="1273" spans="4:5">
      <c r="D1273" s="118" t="s">
        <v>189</v>
      </c>
      <c r="E1273" s="116" t="str">
        <f t="shared" si="19"/>
        <v>DGII</v>
      </c>
    </row>
    <row r="1274" spans="4:5">
      <c r="D1274" s="118" t="s">
        <v>189</v>
      </c>
      <c r="E1274" s="116" t="str">
        <f t="shared" si="19"/>
        <v>DGII</v>
      </c>
    </row>
    <row r="1275" spans="4:5">
      <c r="D1275" s="118" t="s">
        <v>189</v>
      </c>
      <c r="E1275" s="116" t="str">
        <f t="shared" si="19"/>
        <v>DGII</v>
      </c>
    </row>
    <row r="1276" spans="4:5">
      <c r="D1276" s="118" t="s">
        <v>189</v>
      </c>
      <c r="E1276" s="116" t="str">
        <f t="shared" si="19"/>
        <v>DGII</v>
      </c>
    </row>
    <row r="1277" spans="4:5">
      <c r="D1277" s="118" t="s">
        <v>438</v>
      </c>
      <c r="E1277" s="116" t="str">
        <f t="shared" si="19"/>
        <v xml:space="preserve">DGM </v>
      </c>
    </row>
    <row r="1278" spans="4:5">
      <c r="D1278" s="118" t="s">
        <v>438</v>
      </c>
      <c r="E1278" s="116" t="str">
        <f t="shared" si="19"/>
        <v xml:space="preserve">DGM </v>
      </c>
    </row>
    <row r="1279" spans="4:5">
      <c r="D1279" s="118" t="s">
        <v>438</v>
      </c>
      <c r="E1279" s="116" t="str">
        <f t="shared" si="19"/>
        <v xml:space="preserve">DGM </v>
      </c>
    </row>
    <row r="1280" spans="4:5">
      <c r="D1280" s="118" t="s">
        <v>223</v>
      </c>
      <c r="E1280" s="116" t="str">
        <f t="shared" si="19"/>
        <v>DGM</v>
      </c>
    </row>
    <row r="1281" spans="4:5">
      <c r="D1281" s="118" t="s">
        <v>192</v>
      </c>
      <c r="E1281" s="116" t="str">
        <f t="shared" si="19"/>
        <v>DGTT</v>
      </c>
    </row>
    <row r="1282" spans="4:5">
      <c r="D1282" s="118" t="s">
        <v>192</v>
      </c>
      <c r="E1282" s="116" t="str">
        <f t="shared" si="19"/>
        <v>DGTT</v>
      </c>
    </row>
    <row r="1283" spans="4:5">
      <c r="D1283" s="118" t="s">
        <v>192</v>
      </c>
      <c r="E1283" s="116" t="str">
        <f t="shared" si="19"/>
        <v>DGTT</v>
      </c>
    </row>
    <row r="1284" spans="4:5">
      <c r="D1284" s="118" t="s">
        <v>192</v>
      </c>
      <c r="E1284" s="116" t="str">
        <f t="shared" ref="E1284:E1347" si="20">UPPER(D1284:D20994)</f>
        <v>DGTT</v>
      </c>
    </row>
    <row r="1285" spans="4:5">
      <c r="D1285" s="118" t="s">
        <v>192</v>
      </c>
      <c r="E1285" s="116" t="str">
        <f t="shared" si="20"/>
        <v>DGTT</v>
      </c>
    </row>
    <row r="1286" spans="4:5">
      <c r="D1286" s="118" t="s">
        <v>223</v>
      </c>
      <c r="E1286" s="116" t="str">
        <f t="shared" si="20"/>
        <v>DGM</v>
      </c>
    </row>
    <row r="1287" spans="4:5">
      <c r="D1287" s="118" t="s">
        <v>192</v>
      </c>
      <c r="E1287" s="116" t="str">
        <f t="shared" si="20"/>
        <v>DGTT</v>
      </c>
    </row>
    <row r="1288" spans="4:5">
      <c r="D1288" s="118" t="s">
        <v>192</v>
      </c>
      <c r="E1288" s="116" t="str">
        <f t="shared" si="20"/>
        <v>DGTT</v>
      </c>
    </row>
    <row r="1289" spans="4:5">
      <c r="D1289" s="118" t="s">
        <v>192</v>
      </c>
      <c r="E1289" s="116" t="str">
        <f t="shared" si="20"/>
        <v>DGTT</v>
      </c>
    </row>
    <row r="1290" spans="4:5">
      <c r="D1290" s="118" t="s">
        <v>192</v>
      </c>
      <c r="E1290" s="116" t="str">
        <f t="shared" si="20"/>
        <v>DGTT</v>
      </c>
    </row>
    <row r="1291" spans="4:5">
      <c r="D1291" s="118" t="s">
        <v>192</v>
      </c>
      <c r="E1291" s="116" t="str">
        <f t="shared" si="20"/>
        <v>DGTT</v>
      </c>
    </row>
    <row r="1292" spans="4:5">
      <c r="D1292" s="118" t="s">
        <v>351</v>
      </c>
      <c r="E1292" s="116" t="str">
        <f t="shared" si="20"/>
        <v>PROCURADURIA</v>
      </c>
    </row>
    <row r="1293" spans="4:5">
      <c r="D1293" s="118" t="s">
        <v>351</v>
      </c>
      <c r="E1293" s="116" t="str">
        <f t="shared" si="20"/>
        <v>PROCURADURIA</v>
      </c>
    </row>
    <row r="1294" spans="4:5">
      <c r="D1294" s="118" t="s">
        <v>351</v>
      </c>
      <c r="E1294" s="116" t="str">
        <f t="shared" si="20"/>
        <v>PROCURADURIA</v>
      </c>
    </row>
    <row r="1295" spans="4:5">
      <c r="D1295" s="118" t="s">
        <v>351</v>
      </c>
      <c r="E1295" s="116" t="str">
        <f t="shared" si="20"/>
        <v>PROCURADURIA</v>
      </c>
    </row>
    <row r="1296" spans="4:5">
      <c r="D1296" s="118" t="s">
        <v>351</v>
      </c>
      <c r="E1296" s="116" t="str">
        <f t="shared" si="20"/>
        <v>PROCURADURIA</v>
      </c>
    </row>
    <row r="1297" spans="4:5">
      <c r="D1297" s="118" t="s">
        <v>223</v>
      </c>
      <c r="E1297" s="116" t="str">
        <f t="shared" si="20"/>
        <v>DGM</v>
      </c>
    </row>
    <row r="1298" spans="4:5">
      <c r="D1298" s="118" t="s">
        <v>192</v>
      </c>
      <c r="E1298" s="116" t="str">
        <f t="shared" si="20"/>
        <v>DGTT</v>
      </c>
    </row>
    <row r="1299" spans="4:5">
      <c r="D1299" s="118" t="s">
        <v>189</v>
      </c>
      <c r="E1299" s="116" t="str">
        <f t="shared" si="20"/>
        <v>DGII</v>
      </c>
    </row>
    <row r="1300" spans="4:5">
      <c r="D1300" s="118" t="s">
        <v>189</v>
      </c>
      <c r="E1300" s="116" t="str">
        <f t="shared" si="20"/>
        <v>DGII</v>
      </c>
    </row>
    <row r="1301" spans="4:5">
      <c r="D1301" s="118" t="s">
        <v>192</v>
      </c>
      <c r="E1301" s="116" t="str">
        <f t="shared" si="20"/>
        <v>DGTT</v>
      </c>
    </row>
    <row r="1302" spans="4:5">
      <c r="D1302" s="116" t="s">
        <v>192</v>
      </c>
      <c r="E1302" s="116" t="str">
        <f t="shared" si="20"/>
        <v>DGTT</v>
      </c>
    </row>
    <row r="1303" spans="4:5">
      <c r="D1303" s="118" t="s">
        <v>192</v>
      </c>
      <c r="E1303" s="116" t="str">
        <f t="shared" si="20"/>
        <v>DGTT</v>
      </c>
    </row>
    <row r="1304" spans="4:5">
      <c r="D1304" s="118" t="s">
        <v>189</v>
      </c>
      <c r="E1304" s="116" t="str">
        <f t="shared" si="20"/>
        <v>DGII</v>
      </c>
    </row>
    <row r="1305" spans="4:5">
      <c r="D1305" s="122" t="s">
        <v>223</v>
      </c>
      <c r="E1305" s="116" t="str">
        <f t="shared" si="20"/>
        <v>DGM</v>
      </c>
    </row>
    <row r="1306" spans="4:5">
      <c r="D1306" s="118" t="s">
        <v>223</v>
      </c>
      <c r="E1306" s="116" t="str">
        <f t="shared" si="20"/>
        <v>DGM</v>
      </c>
    </row>
    <row r="1307" spans="4:5">
      <c r="D1307" s="118" t="s">
        <v>223</v>
      </c>
      <c r="E1307" s="116" t="str">
        <f t="shared" si="20"/>
        <v>DGM</v>
      </c>
    </row>
    <row r="1308" spans="4:5">
      <c r="D1308" s="118" t="s">
        <v>223</v>
      </c>
      <c r="E1308" s="116" t="str">
        <f t="shared" si="20"/>
        <v>DGM</v>
      </c>
    </row>
    <row r="1309" spans="4:5">
      <c r="D1309" s="118" t="s">
        <v>223</v>
      </c>
      <c r="E1309" s="116" t="str">
        <f t="shared" si="20"/>
        <v>DGM</v>
      </c>
    </row>
    <row r="1310" spans="4:5">
      <c r="D1310" s="118" t="s">
        <v>223</v>
      </c>
      <c r="E1310" s="116" t="str">
        <f t="shared" si="20"/>
        <v>DGM</v>
      </c>
    </row>
    <row r="1311" spans="4:5">
      <c r="D1311" s="118" t="s">
        <v>222</v>
      </c>
      <c r="E1311" s="116" t="str">
        <f t="shared" si="20"/>
        <v>MIP</v>
      </c>
    </row>
    <row r="1312" spans="4:5">
      <c r="D1312" s="118" t="s">
        <v>438</v>
      </c>
      <c r="E1312" s="116" t="str">
        <f t="shared" si="20"/>
        <v xml:space="preserve">DGM </v>
      </c>
    </row>
    <row r="1313" spans="4:5">
      <c r="D1313" s="118" t="s">
        <v>438</v>
      </c>
      <c r="E1313" s="116" t="str">
        <f t="shared" si="20"/>
        <v xml:space="preserve">DGM </v>
      </c>
    </row>
    <row r="1314" spans="4:5">
      <c r="D1314" s="118" t="s">
        <v>192</v>
      </c>
      <c r="E1314" s="116" t="str">
        <f t="shared" si="20"/>
        <v>DGTT</v>
      </c>
    </row>
    <row r="1315" spans="4:5">
      <c r="D1315" s="118" t="s">
        <v>192</v>
      </c>
      <c r="E1315" s="116" t="str">
        <f t="shared" si="20"/>
        <v>DGTT</v>
      </c>
    </row>
    <row r="1316" spans="4:5">
      <c r="D1316" s="118" t="s">
        <v>192</v>
      </c>
      <c r="E1316" s="116" t="str">
        <f t="shared" si="20"/>
        <v>DGTT</v>
      </c>
    </row>
    <row r="1317" spans="4:5">
      <c r="D1317" s="118" t="s">
        <v>223</v>
      </c>
      <c r="E1317" s="116" t="str">
        <f t="shared" si="20"/>
        <v>DGM</v>
      </c>
    </row>
    <row r="1318" spans="4:5">
      <c r="D1318" s="118" t="s">
        <v>192</v>
      </c>
      <c r="E1318" s="116" t="str">
        <f t="shared" si="20"/>
        <v>DGTT</v>
      </c>
    </row>
    <row r="1319" spans="4:5">
      <c r="D1319" s="118" t="s">
        <v>189</v>
      </c>
      <c r="E1319" s="116" t="str">
        <f t="shared" si="20"/>
        <v>DGII</v>
      </c>
    </row>
    <row r="1320" spans="4:5">
      <c r="D1320" s="118" t="s">
        <v>192</v>
      </c>
      <c r="E1320" s="116" t="str">
        <f t="shared" si="20"/>
        <v>DGTT</v>
      </c>
    </row>
    <row r="1321" spans="4:5">
      <c r="D1321" s="118" t="s">
        <v>223</v>
      </c>
      <c r="E1321" s="116" t="str">
        <f t="shared" si="20"/>
        <v>DGM</v>
      </c>
    </row>
    <row r="1322" spans="4:5">
      <c r="D1322" s="118" t="s">
        <v>189</v>
      </c>
      <c r="E1322" s="116" t="str">
        <f t="shared" si="20"/>
        <v>DGII</v>
      </c>
    </row>
    <row r="1323" spans="4:5">
      <c r="D1323" s="118" t="s">
        <v>189</v>
      </c>
      <c r="E1323" s="116" t="str">
        <f t="shared" si="20"/>
        <v>DGII</v>
      </c>
    </row>
    <row r="1324" spans="4:5">
      <c r="D1324" s="118" t="s">
        <v>192</v>
      </c>
      <c r="E1324" s="116" t="str">
        <f t="shared" si="20"/>
        <v>DGTT</v>
      </c>
    </row>
    <row r="1325" spans="4:5">
      <c r="D1325" s="118" t="s">
        <v>192</v>
      </c>
      <c r="E1325" s="116" t="str">
        <f t="shared" si="20"/>
        <v>DGTT</v>
      </c>
    </row>
    <row r="1326" spans="4:5">
      <c r="D1326" s="118" t="s">
        <v>438</v>
      </c>
      <c r="E1326" s="116" t="str">
        <f t="shared" si="20"/>
        <v xml:space="preserve">DGM </v>
      </c>
    </row>
    <row r="1327" spans="4:5">
      <c r="D1327" s="118" t="s">
        <v>438</v>
      </c>
      <c r="E1327" s="116" t="str">
        <f t="shared" si="20"/>
        <v xml:space="preserve">DGM </v>
      </c>
    </row>
    <row r="1328" spans="4:5">
      <c r="D1328" s="118" t="s">
        <v>192</v>
      </c>
      <c r="E1328" s="116" t="str">
        <f t="shared" si="20"/>
        <v>DGTT</v>
      </c>
    </row>
    <row r="1329" spans="4:5">
      <c r="D1329" s="118" t="s">
        <v>192</v>
      </c>
      <c r="E1329" s="116" t="str">
        <f t="shared" si="20"/>
        <v>DGTT</v>
      </c>
    </row>
    <row r="1330" spans="4:5">
      <c r="D1330" s="118" t="s">
        <v>192</v>
      </c>
      <c r="E1330" s="116" t="str">
        <f t="shared" si="20"/>
        <v>DGTT</v>
      </c>
    </row>
    <row r="1331" spans="4:5">
      <c r="D1331" s="118" t="s">
        <v>540</v>
      </c>
      <c r="E1331" s="116" t="str">
        <f t="shared" si="20"/>
        <v xml:space="preserve">DGII </v>
      </c>
    </row>
    <row r="1332" spans="4:5">
      <c r="D1332" s="118" t="s">
        <v>540</v>
      </c>
      <c r="E1332" s="116" t="str">
        <f t="shared" si="20"/>
        <v xml:space="preserve">DGII </v>
      </c>
    </row>
    <row r="1333" spans="4:5">
      <c r="D1333" s="116" t="s">
        <v>189</v>
      </c>
      <c r="E1333" s="116" t="str">
        <f t="shared" si="20"/>
        <v>DGII</v>
      </c>
    </row>
    <row r="1334" spans="4:5">
      <c r="D1334" s="118" t="s">
        <v>192</v>
      </c>
      <c r="E1334" s="116" t="str">
        <f t="shared" si="20"/>
        <v>DGTT</v>
      </c>
    </row>
    <row r="1335" spans="4:5">
      <c r="D1335" s="118" t="s">
        <v>223</v>
      </c>
      <c r="E1335" s="116" t="str">
        <f t="shared" si="20"/>
        <v>DGM</v>
      </c>
    </row>
    <row r="1336" spans="4:5">
      <c r="D1336" s="118" t="s">
        <v>192</v>
      </c>
      <c r="E1336" s="116" t="str">
        <f t="shared" si="20"/>
        <v>DGTT</v>
      </c>
    </row>
    <row r="1337" spans="4:5">
      <c r="D1337" s="118" t="s">
        <v>189</v>
      </c>
      <c r="E1337" s="116" t="str">
        <f t="shared" si="20"/>
        <v>DGII</v>
      </c>
    </row>
    <row r="1338" spans="4:5">
      <c r="D1338" s="118" t="s">
        <v>223</v>
      </c>
      <c r="E1338" s="116" t="str">
        <f t="shared" si="20"/>
        <v>DGM</v>
      </c>
    </row>
    <row r="1339" spans="4:5">
      <c r="D1339" s="118" t="s">
        <v>192</v>
      </c>
      <c r="E1339" s="116" t="str">
        <f t="shared" si="20"/>
        <v>DGTT</v>
      </c>
    </row>
    <row r="1340" spans="4:5">
      <c r="D1340" s="118" t="s">
        <v>192</v>
      </c>
      <c r="E1340" s="116" t="str">
        <f t="shared" si="20"/>
        <v>DGTT</v>
      </c>
    </row>
    <row r="1341" spans="4:5">
      <c r="D1341" s="118" t="s">
        <v>223</v>
      </c>
      <c r="E1341" s="116" t="str">
        <f t="shared" si="20"/>
        <v>DGM</v>
      </c>
    </row>
    <row r="1342" spans="4:5">
      <c r="D1342" s="118" t="s">
        <v>223</v>
      </c>
      <c r="E1342" s="116" t="str">
        <f t="shared" si="20"/>
        <v>DGM</v>
      </c>
    </row>
    <row r="1343" spans="4:5">
      <c r="D1343" s="118" t="s">
        <v>192</v>
      </c>
      <c r="E1343" s="116" t="str">
        <f t="shared" si="20"/>
        <v>DGTT</v>
      </c>
    </row>
    <row r="1344" spans="4:5">
      <c r="D1344" s="118" t="s">
        <v>192</v>
      </c>
      <c r="E1344" s="116" t="str">
        <f t="shared" si="20"/>
        <v>DGTT</v>
      </c>
    </row>
    <row r="1345" spans="4:5">
      <c r="D1345" s="118" t="s">
        <v>223</v>
      </c>
      <c r="E1345" s="116" t="str">
        <f t="shared" si="20"/>
        <v>DGM</v>
      </c>
    </row>
    <row r="1346" spans="4:5">
      <c r="D1346" s="118" t="s">
        <v>223</v>
      </c>
      <c r="E1346" s="116" t="str">
        <f t="shared" si="20"/>
        <v>DGM</v>
      </c>
    </row>
    <row r="1347" spans="4:5">
      <c r="D1347" s="119" t="s">
        <v>189</v>
      </c>
      <c r="E1347" s="116" t="str">
        <f t="shared" si="20"/>
        <v>DGII</v>
      </c>
    </row>
    <row r="1348" spans="4:5">
      <c r="D1348" s="119" t="s">
        <v>189</v>
      </c>
      <c r="E1348" s="116" t="str">
        <f t="shared" ref="E1348:E1411" si="21">UPPER(D1348:D21058)</f>
        <v>DGII</v>
      </c>
    </row>
    <row r="1349" spans="4:5">
      <c r="D1349" s="118" t="s">
        <v>223</v>
      </c>
      <c r="E1349" s="116" t="str">
        <f t="shared" si="21"/>
        <v>DGM</v>
      </c>
    </row>
    <row r="1350" spans="4:5">
      <c r="D1350" s="118" t="s">
        <v>192</v>
      </c>
      <c r="E1350" s="116" t="str">
        <f t="shared" si="21"/>
        <v>DGTT</v>
      </c>
    </row>
    <row r="1351" spans="4:5">
      <c r="D1351" s="118" t="s">
        <v>189</v>
      </c>
      <c r="E1351" s="116" t="str">
        <f t="shared" si="21"/>
        <v>DGII</v>
      </c>
    </row>
    <row r="1352" spans="4:5">
      <c r="D1352" s="118" t="s">
        <v>223</v>
      </c>
      <c r="E1352" s="116" t="str">
        <f t="shared" si="21"/>
        <v>DGM</v>
      </c>
    </row>
    <row r="1353" spans="4:5">
      <c r="D1353" s="118" t="s">
        <v>192</v>
      </c>
      <c r="E1353" s="116" t="str">
        <f t="shared" si="21"/>
        <v>DGTT</v>
      </c>
    </row>
    <row r="1354" spans="4:5">
      <c r="D1354" s="118" t="s">
        <v>192</v>
      </c>
      <c r="E1354" s="116" t="str">
        <f t="shared" si="21"/>
        <v>DGTT</v>
      </c>
    </row>
    <row r="1355" spans="4:5">
      <c r="D1355" s="118" t="s">
        <v>223</v>
      </c>
      <c r="E1355" s="116" t="str">
        <f t="shared" si="21"/>
        <v>DGM</v>
      </c>
    </row>
    <row r="1356" spans="4:5">
      <c r="D1356" s="118" t="s">
        <v>192</v>
      </c>
      <c r="E1356" s="116" t="str">
        <f t="shared" si="21"/>
        <v>DGTT</v>
      </c>
    </row>
    <row r="1357" spans="4:5">
      <c r="D1357" s="118" t="s">
        <v>223</v>
      </c>
      <c r="E1357" s="116" t="str">
        <f t="shared" si="21"/>
        <v>DGM</v>
      </c>
    </row>
    <row r="1358" spans="4:5">
      <c r="D1358" s="118" t="s">
        <v>223</v>
      </c>
      <c r="E1358" s="116" t="str">
        <f t="shared" si="21"/>
        <v>DGM</v>
      </c>
    </row>
    <row r="1359" spans="4:5">
      <c r="D1359" s="118" t="s">
        <v>192</v>
      </c>
      <c r="E1359" s="116" t="str">
        <f t="shared" si="21"/>
        <v>DGTT</v>
      </c>
    </row>
    <row r="1360" spans="4:5">
      <c r="D1360" s="118" t="s">
        <v>223</v>
      </c>
      <c r="E1360" s="116" t="str">
        <f t="shared" si="21"/>
        <v>DGM</v>
      </c>
    </row>
    <row r="1361" spans="4:5">
      <c r="D1361" s="118" t="s">
        <v>192</v>
      </c>
      <c r="E1361" s="116" t="str">
        <f t="shared" si="21"/>
        <v>DGTT</v>
      </c>
    </row>
    <row r="1362" spans="4:5">
      <c r="D1362" s="118" t="s">
        <v>189</v>
      </c>
      <c r="E1362" s="116" t="str">
        <f t="shared" si="21"/>
        <v>DGII</v>
      </c>
    </row>
    <row r="1363" spans="4:5">
      <c r="D1363" s="118" t="s">
        <v>192</v>
      </c>
      <c r="E1363" s="116" t="str">
        <f t="shared" si="21"/>
        <v>DGTT</v>
      </c>
    </row>
    <row r="1364" spans="4:5">
      <c r="D1364" s="118" t="s">
        <v>189</v>
      </c>
      <c r="E1364" s="116" t="str">
        <f t="shared" si="21"/>
        <v>DGII</v>
      </c>
    </row>
    <row r="1365" spans="4:5">
      <c r="D1365" s="118" t="s">
        <v>223</v>
      </c>
      <c r="E1365" s="116" t="str">
        <f t="shared" si="21"/>
        <v>DGM</v>
      </c>
    </row>
    <row r="1366" spans="4:5">
      <c r="D1366" s="118" t="s">
        <v>223</v>
      </c>
      <c r="E1366" s="116" t="str">
        <f t="shared" si="21"/>
        <v>DGM</v>
      </c>
    </row>
    <row r="1367" spans="4:5">
      <c r="D1367" s="118" t="s">
        <v>223</v>
      </c>
      <c r="E1367" s="116" t="str">
        <f t="shared" si="21"/>
        <v>DGM</v>
      </c>
    </row>
    <row r="1368" spans="4:5">
      <c r="D1368" s="118" t="s">
        <v>223</v>
      </c>
      <c r="E1368" s="116" t="str">
        <f t="shared" si="21"/>
        <v>DGM</v>
      </c>
    </row>
    <row r="1369" spans="4:5">
      <c r="D1369" s="118" t="s">
        <v>216</v>
      </c>
      <c r="E1369" s="116" t="str">
        <f t="shared" si="21"/>
        <v>DGTT</v>
      </c>
    </row>
    <row r="1370" spans="4:5">
      <c r="D1370" s="118" t="s">
        <v>223</v>
      </c>
      <c r="E1370" s="116" t="str">
        <f t="shared" si="21"/>
        <v>DGM</v>
      </c>
    </row>
    <row r="1371" spans="4:5">
      <c r="D1371" s="118" t="s">
        <v>192</v>
      </c>
      <c r="E1371" s="116" t="str">
        <f t="shared" si="21"/>
        <v>DGTT</v>
      </c>
    </row>
    <row r="1372" spans="4:5">
      <c r="D1372" s="118" t="s">
        <v>189</v>
      </c>
      <c r="E1372" s="116" t="str">
        <f t="shared" si="21"/>
        <v>DGII</v>
      </c>
    </row>
    <row r="1373" spans="4:5">
      <c r="D1373" s="118" t="s">
        <v>223</v>
      </c>
      <c r="E1373" s="116" t="str">
        <f t="shared" si="21"/>
        <v>DGM</v>
      </c>
    </row>
    <row r="1374" spans="4:5">
      <c r="D1374" s="118" t="s">
        <v>192</v>
      </c>
      <c r="E1374" s="116" t="str">
        <f t="shared" si="21"/>
        <v>DGTT</v>
      </c>
    </row>
    <row r="1375" spans="4:5">
      <c r="D1375" s="118" t="s">
        <v>192</v>
      </c>
      <c r="E1375" s="116" t="str">
        <f t="shared" si="21"/>
        <v>DGTT</v>
      </c>
    </row>
    <row r="1376" spans="4:5">
      <c r="D1376" s="118" t="s">
        <v>223</v>
      </c>
      <c r="E1376" s="116" t="str">
        <f t="shared" si="21"/>
        <v>DGM</v>
      </c>
    </row>
    <row r="1377" spans="4:5">
      <c r="D1377" s="118" t="s">
        <v>192</v>
      </c>
      <c r="E1377" s="116" t="str">
        <f t="shared" si="21"/>
        <v>DGTT</v>
      </c>
    </row>
    <row r="1378" spans="4:5">
      <c r="D1378" s="118" t="s">
        <v>192</v>
      </c>
      <c r="E1378" s="116" t="str">
        <f t="shared" si="21"/>
        <v>DGTT</v>
      </c>
    </row>
    <row r="1379" spans="4:5">
      <c r="D1379" s="118" t="s">
        <v>192</v>
      </c>
      <c r="E1379" s="116" t="str">
        <f t="shared" si="21"/>
        <v>DGTT</v>
      </c>
    </row>
    <row r="1380" spans="4:5">
      <c r="D1380" s="118" t="s">
        <v>192</v>
      </c>
      <c r="E1380" s="116" t="str">
        <f t="shared" si="21"/>
        <v>DGTT</v>
      </c>
    </row>
    <row r="1381" spans="4:5">
      <c r="D1381" s="118" t="s">
        <v>438</v>
      </c>
      <c r="E1381" s="116" t="str">
        <f t="shared" si="21"/>
        <v xml:space="preserve">DGM </v>
      </c>
    </row>
    <row r="1382" spans="4:5">
      <c r="D1382" s="118" t="s">
        <v>438</v>
      </c>
      <c r="E1382" s="116" t="str">
        <f t="shared" si="21"/>
        <v xml:space="preserve">DGM </v>
      </c>
    </row>
    <row r="1383" spans="4:5">
      <c r="D1383" s="118" t="s">
        <v>438</v>
      </c>
      <c r="E1383" s="116" t="str">
        <f t="shared" si="21"/>
        <v xml:space="preserve">DGM </v>
      </c>
    </row>
    <row r="1384" spans="4:5">
      <c r="D1384" s="118" t="s">
        <v>438</v>
      </c>
      <c r="E1384" s="116" t="str">
        <f t="shared" si="21"/>
        <v xml:space="preserve">DGM </v>
      </c>
    </row>
    <row r="1385" spans="4:5">
      <c r="D1385" s="118" t="s">
        <v>223</v>
      </c>
      <c r="E1385" s="116" t="str">
        <f t="shared" si="21"/>
        <v>DGM</v>
      </c>
    </row>
    <row r="1386" spans="4:5">
      <c r="D1386" s="118" t="s">
        <v>192</v>
      </c>
      <c r="E1386" s="116" t="str">
        <f t="shared" si="21"/>
        <v>DGTT</v>
      </c>
    </row>
    <row r="1387" spans="4:5">
      <c r="D1387" s="118" t="s">
        <v>189</v>
      </c>
      <c r="E1387" s="116" t="str">
        <f t="shared" si="21"/>
        <v>DGII</v>
      </c>
    </row>
    <row r="1388" spans="4:5">
      <c r="D1388" s="118" t="s">
        <v>551</v>
      </c>
      <c r="E1388" s="116" t="str">
        <f t="shared" si="21"/>
        <v>PGR</v>
      </c>
    </row>
    <row r="1389" spans="4:5">
      <c r="D1389" s="118" t="s">
        <v>551</v>
      </c>
      <c r="E1389" s="116" t="str">
        <f t="shared" si="21"/>
        <v>PGR</v>
      </c>
    </row>
    <row r="1390" spans="4:5">
      <c r="D1390" s="118" t="s">
        <v>551</v>
      </c>
      <c r="E1390" s="116" t="str">
        <f t="shared" si="21"/>
        <v>PGR</v>
      </c>
    </row>
    <row r="1391" spans="4:5">
      <c r="D1391" s="118" t="s">
        <v>551</v>
      </c>
      <c r="E1391" s="116" t="str">
        <f t="shared" si="21"/>
        <v>PGR</v>
      </c>
    </row>
    <row r="1392" spans="4:5">
      <c r="D1392" s="118" t="s">
        <v>551</v>
      </c>
      <c r="E1392" s="116" t="str">
        <f t="shared" si="21"/>
        <v>PGR</v>
      </c>
    </row>
    <row r="1393" spans="4:5">
      <c r="D1393" s="118" t="s">
        <v>551</v>
      </c>
      <c r="E1393" s="116" t="str">
        <f t="shared" si="21"/>
        <v>PGR</v>
      </c>
    </row>
    <row r="1394" spans="4:5">
      <c r="D1394" s="118" t="s">
        <v>551</v>
      </c>
      <c r="E1394" s="116" t="str">
        <f t="shared" si="21"/>
        <v>PGR</v>
      </c>
    </row>
    <row r="1395" spans="4:5">
      <c r="D1395" s="118" t="s">
        <v>210</v>
      </c>
      <c r="E1395" s="116" t="str">
        <f t="shared" si="21"/>
        <v>SOLIDARIDAD</v>
      </c>
    </row>
    <row r="1396" spans="4:5">
      <c r="D1396" s="118" t="s">
        <v>189</v>
      </c>
      <c r="E1396" s="116" t="str">
        <f t="shared" si="21"/>
        <v>DGII</v>
      </c>
    </row>
    <row r="1397" spans="4:5">
      <c r="D1397" s="118" t="s">
        <v>222</v>
      </c>
      <c r="E1397" s="116" t="str">
        <f t="shared" si="21"/>
        <v>MIP</v>
      </c>
    </row>
    <row r="1398" spans="4:5">
      <c r="D1398" s="118" t="s">
        <v>223</v>
      </c>
      <c r="E1398" s="116" t="str">
        <f t="shared" si="21"/>
        <v>DGM</v>
      </c>
    </row>
    <row r="1399" spans="4:5">
      <c r="D1399" s="118" t="s">
        <v>192</v>
      </c>
      <c r="E1399" s="116" t="str">
        <f t="shared" si="21"/>
        <v>DGTT</v>
      </c>
    </row>
    <row r="1400" spans="4:5">
      <c r="D1400" s="118" t="s">
        <v>189</v>
      </c>
      <c r="E1400" s="116" t="str">
        <f t="shared" si="21"/>
        <v>DGII</v>
      </c>
    </row>
    <row r="1401" spans="4:5">
      <c r="D1401" s="118" t="s">
        <v>223</v>
      </c>
      <c r="E1401" s="116" t="str">
        <f t="shared" si="21"/>
        <v>DGM</v>
      </c>
    </row>
    <row r="1402" spans="4:5">
      <c r="D1402" s="118" t="s">
        <v>123</v>
      </c>
      <c r="E1402" s="116" t="str">
        <f t="shared" si="21"/>
        <v>JCE</v>
      </c>
    </row>
    <row r="1403" spans="4:5">
      <c r="D1403" s="118" t="s">
        <v>551</v>
      </c>
      <c r="E1403" s="116" t="str">
        <f t="shared" si="21"/>
        <v>PGR</v>
      </c>
    </row>
    <row r="1404" spans="4:5">
      <c r="D1404" s="118" t="s">
        <v>192</v>
      </c>
      <c r="E1404" s="116" t="str">
        <f t="shared" si="21"/>
        <v>DGTT</v>
      </c>
    </row>
    <row r="1405" spans="4:5">
      <c r="D1405" s="118" t="s">
        <v>192</v>
      </c>
      <c r="E1405" s="116" t="str">
        <f t="shared" si="21"/>
        <v>DGTT</v>
      </c>
    </row>
    <row r="1406" spans="4:5">
      <c r="D1406" s="118" t="s">
        <v>223</v>
      </c>
      <c r="E1406" s="116" t="str">
        <f t="shared" si="21"/>
        <v>DGM</v>
      </c>
    </row>
    <row r="1407" spans="4:5">
      <c r="D1407" s="118" t="s">
        <v>192</v>
      </c>
      <c r="E1407" s="116" t="str">
        <f t="shared" si="21"/>
        <v>DGTT</v>
      </c>
    </row>
    <row r="1408" spans="4:5">
      <c r="D1408" s="118" t="s">
        <v>551</v>
      </c>
      <c r="E1408" s="116" t="str">
        <f t="shared" si="21"/>
        <v>PGR</v>
      </c>
    </row>
    <row r="1409" spans="4:5">
      <c r="D1409" s="118" t="s">
        <v>123</v>
      </c>
      <c r="E1409" s="116" t="str">
        <f t="shared" si="21"/>
        <v>JCE</v>
      </c>
    </row>
    <row r="1410" spans="4:5">
      <c r="D1410" s="118" t="s">
        <v>189</v>
      </c>
      <c r="E1410" s="116" t="str">
        <f t="shared" si="21"/>
        <v>DGII</v>
      </c>
    </row>
    <row r="1411" spans="4:5">
      <c r="D1411" s="118" t="s">
        <v>192</v>
      </c>
      <c r="E1411" s="116" t="str">
        <f t="shared" si="21"/>
        <v>DGTT</v>
      </c>
    </row>
    <row r="1412" spans="4:5">
      <c r="D1412" s="118" t="s">
        <v>192</v>
      </c>
      <c r="E1412" s="116" t="str">
        <f t="shared" ref="E1412:E1475" si="22">UPPER(D1412:D21122)</f>
        <v>DGTT</v>
      </c>
    </row>
    <row r="1413" spans="4:5">
      <c r="D1413" s="118" t="s">
        <v>189</v>
      </c>
      <c r="E1413" s="116" t="str">
        <f t="shared" si="22"/>
        <v>DGII</v>
      </c>
    </row>
    <row r="1414" spans="4:5">
      <c r="D1414" s="118" t="s">
        <v>192</v>
      </c>
      <c r="E1414" s="116" t="str">
        <f t="shared" si="22"/>
        <v>DGTT</v>
      </c>
    </row>
    <row r="1415" spans="4:5">
      <c r="D1415" s="118" t="s">
        <v>189</v>
      </c>
      <c r="E1415" s="116" t="str">
        <f t="shared" si="22"/>
        <v>DGII</v>
      </c>
    </row>
    <row r="1416" spans="4:5">
      <c r="D1416" s="118" t="s">
        <v>438</v>
      </c>
      <c r="E1416" s="116" t="str">
        <f t="shared" si="22"/>
        <v xml:space="preserve">DGM </v>
      </c>
    </row>
    <row r="1417" spans="4:5">
      <c r="D1417" s="118" t="s">
        <v>192</v>
      </c>
      <c r="E1417" s="116" t="str">
        <f t="shared" si="22"/>
        <v>DGTT</v>
      </c>
    </row>
    <row r="1418" spans="4:5">
      <c r="D1418" s="118" t="s">
        <v>551</v>
      </c>
      <c r="E1418" s="116" t="str">
        <f t="shared" si="22"/>
        <v>PGR</v>
      </c>
    </row>
    <row r="1419" spans="4:5">
      <c r="D1419" s="118" t="s">
        <v>192</v>
      </c>
      <c r="E1419" s="116" t="str">
        <f t="shared" si="22"/>
        <v>DGTT</v>
      </c>
    </row>
    <row r="1420" spans="4:5">
      <c r="D1420" s="118" t="s">
        <v>192</v>
      </c>
      <c r="E1420" s="116" t="str">
        <f t="shared" si="22"/>
        <v>DGTT</v>
      </c>
    </row>
    <row r="1421" spans="4:5">
      <c r="D1421" s="118" t="s">
        <v>189</v>
      </c>
      <c r="E1421" s="116" t="str">
        <f t="shared" si="22"/>
        <v>DGII</v>
      </c>
    </row>
    <row r="1422" spans="4:5">
      <c r="D1422" s="118" t="s">
        <v>438</v>
      </c>
      <c r="E1422" s="116" t="str">
        <f t="shared" si="22"/>
        <v xml:space="preserve">DGM </v>
      </c>
    </row>
    <row r="1423" spans="4:5">
      <c r="D1423" s="118" t="s">
        <v>551</v>
      </c>
      <c r="E1423" s="116" t="str">
        <f t="shared" si="22"/>
        <v>PGR</v>
      </c>
    </row>
    <row r="1424" spans="4:5">
      <c r="D1424" s="118" t="s">
        <v>192</v>
      </c>
      <c r="E1424" s="116" t="str">
        <f t="shared" si="22"/>
        <v>DGTT</v>
      </c>
    </row>
    <row r="1425" spans="4:5">
      <c r="D1425" s="118" t="s">
        <v>192</v>
      </c>
      <c r="E1425" s="116" t="str">
        <f t="shared" si="22"/>
        <v>DGTT</v>
      </c>
    </row>
    <row r="1426" spans="4:5">
      <c r="D1426" s="118" t="s">
        <v>189</v>
      </c>
      <c r="E1426" s="116" t="str">
        <f t="shared" si="22"/>
        <v>DGII</v>
      </c>
    </row>
    <row r="1427" spans="4:5">
      <c r="D1427" s="118" t="s">
        <v>438</v>
      </c>
      <c r="E1427" s="116" t="str">
        <f t="shared" si="22"/>
        <v xml:space="preserve">DGM </v>
      </c>
    </row>
    <row r="1428" spans="4:5">
      <c r="D1428" s="118" t="s">
        <v>551</v>
      </c>
      <c r="E1428" s="116" t="str">
        <f t="shared" si="22"/>
        <v>PGR</v>
      </c>
    </row>
    <row r="1429" spans="4:5">
      <c r="D1429" s="118" t="s">
        <v>192</v>
      </c>
      <c r="E1429" s="116" t="str">
        <f t="shared" si="22"/>
        <v>DGTT</v>
      </c>
    </row>
    <row r="1430" spans="4:5">
      <c r="D1430" s="118" t="s">
        <v>192</v>
      </c>
      <c r="E1430" s="116" t="str">
        <f t="shared" si="22"/>
        <v>DGTT</v>
      </c>
    </row>
    <row r="1431" spans="4:5">
      <c r="D1431" s="118" t="s">
        <v>189</v>
      </c>
      <c r="E1431" s="116" t="str">
        <f t="shared" si="22"/>
        <v>DGII</v>
      </c>
    </row>
    <row r="1432" spans="4:5">
      <c r="D1432" s="118" t="s">
        <v>438</v>
      </c>
      <c r="E1432" s="116" t="str">
        <f t="shared" si="22"/>
        <v xml:space="preserve">DGM </v>
      </c>
    </row>
    <row r="1433" spans="4:5">
      <c r="D1433" s="118" t="s">
        <v>192</v>
      </c>
      <c r="E1433" s="116" t="str">
        <f t="shared" si="22"/>
        <v>DGTT</v>
      </c>
    </row>
    <row r="1434" spans="4:5">
      <c r="D1434" s="118" t="s">
        <v>189</v>
      </c>
      <c r="E1434" s="116" t="str">
        <f t="shared" si="22"/>
        <v>DGII</v>
      </c>
    </row>
    <row r="1435" spans="4:5">
      <c r="D1435" s="118" t="s">
        <v>192</v>
      </c>
      <c r="E1435" s="116" t="str">
        <f t="shared" si="22"/>
        <v>DGTT</v>
      </c>
    </row>
    <row r="1436" spans="4:5">
      <c r="D1436" s="118" t="s">
        <v>192</v>
      </c>
      <c r="E1436" s="116" t="str">
        <f t="shared" si="22"/>
        <v>DGTT</v>
      </c>
    </row>
    <row r="1437" spans="4:5">
      <c r="D1437" s="118" t="s">
        <v>192</v>
      </c>
      <c r="E1437" s="116" t="str">
        <f t="shared" si="22"/>
        <v>DGTT</v>
      </c>
    </row>
    <row r="1438" spans="4:5">
      <c r="D1438" s="118" t="s">
        <v>223</v>
      </c>
      <c r="E1438" s="116" t="str">
        <f t="shared" si="22"/>
        <v>DGM</v>
      </c>
    </row>
    <row r="1439" spans="4:5">
      <c r="D1439" s="118" t="s">
        <v>189</v>
      </c>
      <c r="E1439" s="116" t="str">
        <f t="shared" si="22"/>
        <v>DGII</v>
      </c>
    </row>
    <row r="1440" spans="4:5">
      <c r="D1440" s="118" t="s">
        <v>189</v>
      </c>
      <c r="E1440" s="116" t="str">
        <f t="shared" si="22"/>
        <v>DGII</v>
      </c>
    </row>
    <row r="1441" spans="4:5">
      <c r="D1441" s="118" t="s">
        <v>551</v>
      </c>
      <c r="E1441" s="116" t="str">
        <f t="shared" si="22"/>
        <v>PGR</v>
      </c>
    </row>
    <row r="1442" spans="4:5">
      <c r="D1442" s="118" t="s">
        <v>223</v>
      </c>
      <c r="E1442" s="116" t="str">
        <f t="shared" si="22"/>
        <v>DGM</v>
      </c>
    </row>
    <row r="1443" spans="4:5">
      <c r="D1443" s="118" t="s">
        <v>192</v>
      </c>
      <c r="E1443" s="116" t="str">
        <f t="shared" si="22"/>
        <v>DGTT</v>
      </c>
    </row>
    <row r="1444" spans="4:5">
      <c r="D1444" s="118" t="s">
        <v>223</v>
      </c>
      <c r="E1444" s="116" t="str">
        <f t="shared" si="22"/>
        <v>DGM</v>
      </c>
    </row>
    <row r="1445" spans="4:5">
      <c r="D1445" s="118" t="s">
        <v>119</v>
      </c>
      <c r="E1445" s="116" t="str">
        <f t="shared" si="22"/>
        <v>SOLIDARIDAD</v>
      </c>
    </row>
    <row r="1446" spans="4:5">
      <c r="D1446" s="118" t="s">
        <v>119</v>
      </c>
      <c r="E1446" s="116" t="str">
        <f t="shared" si="22"/>
        <v>SOLIDARIDAD</v>
      </c>
    </row>
    <row r="1447" spans="4:5">
      <c r="D1447" s="118" t="s">
        <v>3</v>
      </c>
      <c r="E1447" s="116" t="str">
        <f t="shared" si="22"/>
        <v>PGR</v>
      </c>
    </row>
    <row r="1448" spans="4:5">
      <c r="D1448" s="118" t="s">
        <v>3</v>
      </c>
      <c r="E1448" s="116" t="str">
        <f t="shared" si="22"/>
        <v>PGR</v>
      </c>
    </row>
    <row r="1449" spans="4:5">
      <c r="D1449" s="118" t="s">
        <v>222</v>
      </c>
      <c r="E1449" s="116" t="str">
        <f t="shared" si="22"/>
        <v>MIP</v>
      </c>
    </row>
    <row r="1450" spans="4:5">
      <c r="D1450" s="118" t="s">
        <v>119</v>
      </c>
      <c r="E1450" s="116" t="str">
        <f t="shared" si="22"/>
        <v>SOLIDARIDAD</v>
      </c>
    </row>
    <row r="1451" spans="4:5">
      <c r="D1451" s="118" t="s">
        <v>3</v>
      </c>
      <c r="E1451" s="116" t="str">
        <f t="shared" si="22"/>
        <v>PGR</v>
      </c>
    </row>
    <row r="1452" spans="4:5">
      <c r="D1452" s="118" t="s">
        <v>119</v>
      </c>
      <c r="E1452" s="116" t="str">
        <f t="shared" si="22"/>
        <v>SOLIDARIDAD</v>
      </c>
    </row>
    <row r="1453" spans="4:5">
      <c r="D1453" s="118" t="s">
        <v>189</v>
      </c>
      <c r="E1453" s="116" t="str">
        <f t="shared" si="22"/>
        <v>DGII</v>
      </c>
    </row>
    <row r="1454" spans="4:5">
      <c r="D1454" s="118" t="s">
        <v>3</v>
      </c>
      <c r="E1454" s="116" t="str">
        <f t="shared" si="22"/>
        <v>PGR</v>
      </c>
    </row>
    <row r="1455" spans="4:5">
      <c r="D1455" s="118" t="s">
        <v>189</v>
      </c>
      <c r="E1455" s="116" t="str">
        <f t="shared" si="22"/>
        <v>DGII</v>
      </c>
    </row>
    <row r="1456" spans="4:5">
      <c r="D1456" s="118" t="s">
        <v>189</v>
      </c>
      <c r="E1456" s="116" t="str">
        <f t="shared" si="22"/>
        <v>DGII</v>
      </c>
    </row>
    <row r="1457" spans="4:5">
      <c r="D1457" s="118" t="s">
        <v>119</v>
      </c>
      <c r="E1457" s="116" t="str">
        <f t="shared" si="22"/>
        <v>SOLIDARIDAD</v>
      </c>
    </row>
    <row r="1458" spans="4:5">
      <c r="D1458" s="118" t="s">
        <v>223</v>
      </c>
      <c r="E1458" s="116" t="str">
        <f t="shared" si="22"/>
        <v>DGM</v>
      </c>
    </row>
    <row r="1459" spans="4:5">
      <c r="D1459" s="118" t="s">
        <v>216</v>
      </c>
      <c r="E1459" s="116" t="str">
        <f t="shared" si="22"/>
        <v>DGTT</v>
      </c>
    </row>
    <row r="1460" spans="4:5">
      <c r="D1460" s="118" t="s">
        <v>189</v>
      </c>
      <c r="E1460" s="116" t="str">
        <f t="shared" si="22"/>
        <v>DGII</v>
      </c>
    </row>
    <row r="1461" spans="4:5">
      <c r="D1461" s="118" t="s">
        <v>189</v>
      </c>
      <c r="E1461" s="116" t="str">
        <f t="shared" si="22"/>
        <v>DGII</v>
      </c>
    </row>
    <row r="1462" spans="4:5">
      <c r="D1462" s="118" t="s">
        <v>192</v>
      </c>
      <c r="E1462" s="116" t="str">
        <f t="shared" si="22"/>
        <v>DGTT</v>
      </c>
    </row>
    <row r="1463" spans="4:5">
      <c r="D1463" s="118" t="s">
        <v>192</v>
      </c>
      <c r="E1463" s="116" t="str">
        <f t="shared" si="22"/>
        <v>DGTT</v>
      </c>
    </row>
    <row r="1464" spans="4:5">
      <c r="D1464" s="118" t="s">
        <v>192</v>
      </c>
      <c r="E1464" s="116" t="str">
        <f t="shared" si="22"/>
        <v>DGTT</v>
      </c>
    </row>
    <row r="1465" spans="4:5">
      <c r="D1465" s="118" t="s">
        <v>192</v>
      </c>
      <c r="E1465" s="116" t="str">
        <f t="shared" si="22"/>
        <v>DGTT</v>
      </c>
    </row>
    <row r="1466" spans="4:5">
      <c r="D1466" s="118" t="s">
        <v>189</v>
      </c>
      <c r="E1466" s="116" t="str">
        <f t="shared" si="22"/>
        <v>DGII</v>
      </c>
    </row>
    <row r="1467" spans="4:5">
      <c r="D1467" s="118" t="s">
        <v>438</v>
      </c>
      <c r="E1467" s="116" t="str">
        <f t="shared" si="22"/>
        <v xml:space="preserve">DGM </v>
      </c>
    </row>
    <row r="1468" spans="4:5">
      <c r="D1468" s="118" t="s">
        <v>192</v>
      </c>
      <c r="E1468" s="116" t="str">
        <f t="shared" si="22"/>
        <v>DGTT</v>
      </c>
    </row>
    <row r="1469" spans="4:5">
      <c r="D1469" s="118" t="s">
        <v>551</v>
      </c>
      <c r="E1469" s="116" t="str">
        <f t="shared" si="22"/>
        <v>PGR</v>
      </c>
    </row>
    <row r="1470" spans="4:5">
      <c r="D1470" s="118" t="s">
        <v>192</v>
      </c>
      <c r="E1470" s="116" t="str">
        <f t="shared" si="22"/>
        <v>DGTT</v>
      </c>
    </row>
    <row r="1471" spans="4:5">
      <c r="D1471" s="118" t="s">
        <v>192</v>
      </c>
      <c r="E1471" s="116" t="str">
        <f t="shared" si="22"/>
        <v>DGTT</v>
      </c>
    </row>
    <row r="1472" spans="4:5">
      <c r="D1472" s="118" t="s">
        <v>189</v>
      </c>
      <c r="E1472" s="116" t="str">
        <f t="shared" si="22"/>
        <v>DGII</v>
      </c>
    </row>
    <row r="1473" spans="4:5">
      <c r="D1473" s="118" t="s">
        <v>438</v>
      </c>
      <c r="E1473" s="116" t="str">
        <f t="shared" si="22"/>
        <v xml:space="preserve">DGM </v>
      </c>
    </row>
    <row r="1474" spans="4:5">
      <c r="D1474" s="118" t="s">
        <v>192</v>
      </c>
      <c r="E1474" s="116" t="str">
        <f t="shared" si="22"/>
        <v>DGTT</v>
      </c>
    </row>
    <row r="1475" spans="4:5">
      <c r="D1475" s="118" t="s">
        <v>438</v>
      </c>
      <c r="E1475" s="116" t="str">
        <f t="shared" si="22"/>
        <v xml:space="preserve">DGM </v>
      </c>
    </row>
    <row r="1476" spans="4:5">
      <c r="D1476" s="118" t="s">
        <v>438</v>
      </c>
      <c r="E1476" s="116" t="str">
        <f t="shared" ref="E1476:E1539" si="23">UPPER(D1476:D21186)</f>
        <v xml:space="preserve">DGM </v>
      </c>
    </row>
    <row r="1477" spans="4:5">
      <c r="D1477" s="118" t="s">
        <v>438</v>
      </c>
      <c r="E1477" s="116" t="str">
        <f t="shared" si="23"/>
        <v xml:space="preserve">DGM </v>
      </c>
    </row>
    <row r="1478" spans="4:5">
      <c r="D1478" s="118" t="s">
        <v>192</v>
      </c>
      <c r="E1478" s="116" t="str">
        <f t="shared" si="23"/>
        <v>DGTT</v>
      </c>
    </row>
    <row r="1479" spans="4:5">
      <c r="D1479" s="118" t="s">
        <v>192</v>
      </c>
      <c r="E1479" s="116" t="str">
        <f t="shared" si="23"/>
        <v>DGTT</v>
      </c>
    </row>
    <row r="1480" spans="4:5">
      <c r="D1480" s="118" t="s">
        <v>192</v>
      </c>
      <c r="E1480" s="116" t="str">
        <f t="shared" si="23"/>
        <v>DGTT</v>
      </c>
    </row>
    <row r="1481" spans="4:5">
      <c r="D1481" s="118" t="s">
        <v>192</v>
      </c>
      <c r="E1481" s="116" t="str">
        <f t="shared" si="23"/>
        <v>DGTT</v>
      </c>
    </row>
    <row r="1482" spans="4:5">
      <c r="D1482" s="118" t="s">
        <v>189</v>
      </c>
      <c r="E1482" s="116" t="str">
        <f t="shared" si="23"/>
        <v>DGII</v>
      </c>
    </row>
    <row r="1483" spans="4:5">
      <c r="D1483" s="118" t="s">
        <v>189</v>
      </c>
      <c r="E1483" s="116" t="str">
        <f t="shared" si="23"/>
        <v>DGII</v>
      </c>
    </row>
    <row r="1484" spans="4:5">
      <c r="D1484" s="118" t="s">
        <v>189</v>
      </c>
      <c r="E1484" s="116" t="str">
        <f t="shared" si="23"/>
        <v>DGII</v>
      </c>
    </row>
    <row r="1485" spans="4:5">
      <c r="D1485" s="118" t="s">
        <v>223</v>
      </c>
      <c r="E1485" s="116" t="str">
        <f t="shared" si="23"/>
        <v>DGM</v>
      </c>
    </row>
    <row r="1486" spans="4:5">
      <c r="D1486" s="118" t="s">
        <v>192</v>
      </c>
      <c r="E1486" s="116" t="str">
        <f t="shared" si="23"/>
        <v>DGTT</v>
      </c>
    </row>
    <row r="1487" spans="4:5">
      <c r="D1487" s="118" t="s">
        <v>192</v>
      </c>
      <c r="E1487" s="116" t="str">
        <f t="shared" si="23"/>
        <v>DGTT</v>
      </c>
    </row>
    <row r="1488" spans="4:5">
      <c r="D1488" s="118" t="s">
        <v>192</v>
      </c>
      <c r="E1488" s="116" t="str">
        <f t="shared" si="23"/>
        <v>DGTT</v>
      </c>
    </row>
    <row r="1489" spans="4:5">
      <c r="D1489" s="118" t="s">
        <v>192</v>
      </c>
      <c r="E1489" s="116" t="str">
        <f t="shared" si="23"/>
        <v>DGTT</v>
      </c>
    </row>
    <row r="1490" spans="4:5">
      <c r="D1490" s="118" t="s">
        <v>192</v>
      </c>
      <c r="E1490" s="116" t="str">
        <f t="shared" si="23"/>
        <v>DGTT</v>
      </c>
    </row>
    <row r="1491" spans="4:5">
      <c r="D1491" s="118" t="s">
        <v>189</v>
      </c>
      <c r="E1491" s="116" t="str">
        <f t="shared" si="23"/>
        <v>DGII</v>
      </c>
    </row>
    <row r="1492" spans="4:5">
      <c r="D1492" s="118" t="s">
        <v>189</v>
      </c>
      <c r="E1492" s="116" t="str">
        <f t="shared" si="23"/>
        <v>DGII</v>
      </c>
    </row>
    <row r="1493" spans="4:5">
      <c r="D1493" s="118" t="s">
        <v>223</v>
      </c>
      <c r="E1493" s="116" t="str">
        <f t="shared" si="23"/>
        <v>DGM</v>
      </c>
    </row>
    <row r="1494" spans="4:5">
      <c r="D1494" s="118" t="s">
        <v>192</v>
      </c>
      <c r="E1494" s="116" t="str">
        <f t="shared" si="23"/>
        <v>DGTT</v>
      </c>
    </row>
    <row r="1495" spans="4:5">
      <c r="D1495" s="118" t="s">
        <v>192</v>
      </c>
      <c r="E1495" s="116" t="str">
        <f t="shared" si="23"/>
        <v>DGTT</v>
      </c>
    </row>
    <row r="1496" spans="4:5">
      <c r="D1496" s="118" t="s">
        <v>192</v>
      </c>
      <c r="E1496" s="116" t="str">
        <f t="shared" si="23"/>
        <v>DGTT</v>
      </c>
    </row>
    <row r="1497" spans="4:5">
      <c r="D1497" s="118" t="s">
        <v>438</v>
      </c>
      <c r="E1497" s="116" t="str">
        <f t="shared" si="23"/>
        <v xml:space="preserve">DGM </v>
      </c>
    </row>
    <row r="1498" spans="4:5">
      <c r="D1498" s="118" t="s">
        <v>438</v>
      </c>
      <c r="E1498" s="116" t="str">
        <f t="shared" si="23"/>
        <v xml:space="preserve">DGM </v>
      </c>
    </row>
    <row r="1499" spans="4:5">
      <c r="D1499" s="118" t="s">
        <v>438</v>
      </c>
      <c r="E1499" s="116" t="str">
        <f t="shared" si="23"/>
        <v xml:space="preserve">DGM </v>
      </c>
    </row>
    <row r="1500" spans="4:5">
      <c r="D1500" s="118" t="s">
        <v>192</v>
      </c>
      <c r="E1500" s="116" t="str">
        <f t="shared" si="23"/>
        <v>DGTT</v>
      </c>
    </row>
    <row r="1501" spans="4:5">
      <c r="D1501" s="118" t="s">
        <v>192</v>
      </c>
      <c r="E1501" s="116" t="str">
        <f t="shared" si="23"/>
        <v>DGTT</v>
      </c>
    </row>
    <row r="1502" spans="4:5">
      <c r="D1502" s="118" t="s">
        <v>192</v>
      </c>
      <c r="E1502" s="116" t="str">
        <f t="shared" si="23"/>
        <v>DGTT</v>
      </c>
    </row>
    <row r="1503" spans="4:5">
      <c r="D1503" s="118" t="s">
        <v>438</v>
      </c>
      <c r="E1503" s="116" t="str">
        <f t="shared" si="23"/>
        <v xml:space="preserve">DGM </v>
      </c>
    </row>
    <row r="1504" spans="4:5">
      <c r="D1504" s="118" t="s">
        <v>438</v>
      </c>
      <c r="E1504" s="116" t="str">
        <f t="shared" si="23"/>
        <v xml:space="preserve">DGM </v>
      </c>
    </row>
    <row r="1505" spans="4:5">
      <c r="D1505" s="118" t="s">
        <v>438</v>
      </c>
      <c r="E1505" s="116" t="str">
        <f t="shared" si="23"/>
        <v xml:space="preserve">DGM </v>
      </c>
    </row>
    <row r="1506" spans="4:5">
      <c r="D1506" s="118" t="s">
        <v>3</v>
      </c>
      <c r="E1506" s="116" t="str">
        <f t="shared" si="23"/>
        <v>PGR</v>
      </c>
    </row>
    <row r="1507" spans="4:5">
      <c r="D1507" s="118" t="s">
        <v>3</v>
      </c>
      <c r="E1507" s="116" t="str">
        <f t="shared" si="23"/>
        <v>PGR</v>
      </c>
    </row>
    <row r="1508" spans="4:5">
      <c r="D1508" s="118" t="s">
        <v>3</v>
      </c>
      <c r="E1508" s="116" t="str">
        <f t="shared" si="23"/>
        <v>PGR</v>
      </c>
    </row>
    <row r="1509" spans="4:5">
      <c r="D1509" s="118" t="s">
        <v>119</v>
      </c>
      <c r="E1509" s="116" t="str">
        <f t="shared" si="23"/>
        <v>SOLIDARIDAD</v>
      </c>
    </row>
    <row r="1510" spans="4:5">
      <c r="D1510" s="118" t="s">
        <v>3</v>
      </c>
      <c r="E1510" s="116" t="str">
        <f t="shared" si="23"/>
        <v>PGR</v>
      </c>
    </row>
    <row r="1511" spans="4:5">
      <c r="D1511" s="118" t="s">
        <v>540</v>
      </c>
      <c r="E1511" s="116" t="str">
        <f t="shared" si="23"/>
        <v xml:space="preserve">DGII </v>
      </c>
    </row>
    <row r="1512" spans="4:5">
      <c r="D1512" s="118" t="s">
        <v>438</v>
      </c>
      <c r="E1512" s="116" t="str">
        <f t="shared" si="23"/>
        <v xml:space="preserve">DGM </v>
      </c>
    </row>
    <row r="1513" spans="4:5">
      <c r="D1513" s="118" t="s">
        <v>189</v>
      </c>
      <c r="E1513" s="116" t="str">
        <f t="shared" si="23"/>
        <v>DGII</v>
      </c>
    </row>
    <row r="1514" spans="4:5">
      <c r="D1514" s="118" t="s">
        <v>376</v>
      </c>
      <c r="E1514" s="116" t="str">
        <f t="shared" si="23"/>
        <v>PN</v>
      </c>
    </row>
    <row r="1515" spans="4:5">
      <c r="D1515" s="118" t="s">
        <v>438</v>
      </c>
      <c r="E1515" s="116" t="str">
        <f t="shared" si="23"/>
        <v xml:space="preserve">DGM </v>
      </c>
    </row>
    <row r="1516" spans="4:5">
      <c r="D1516" s="118" t="s">
        <v>551</v>
      </c>
      <c r="E1516" s="116" t="str">
        <f t="shared" si="23"/>
        <v>PGR</v>
      </c>
    </row>
    <row r="1517" spans="4:5">
      <c r="D1517" s="118" t="s">
        <v>189</v>
      </c>
      <c r="E1517" s="116" t="str">
        <f t="shared" si="23"/>
        <v>DGII</v>
      </c>
    </row>
    <row r="1518" spans="4:5">
      <c r="D1518" s="118" t="s">
        <v>438</v>
      </c>
      <c r="E1518" s="116" t="str">
        <f t="shared" si="23"/>
        <v xml:space="preserve">DGM </v>
      </c>
    </row>
    <row r="1519" spans="4:5">
      <c r="D1519" s="118" t="s">
        <v>222</v>
      </c>
      <c r="E1519" s="116" t="str">
        <f t="shared" si="23"/>
        <v>MIP</v>
      </c>
    </row>
    <row r="1520" spans="4:5">
      <c r="D1520" s="118" t="s">
        <v>192</v>
      </c>
      <c r="E1520" s="116" t="str">
        <f t="shared" si="23"/>
        <v>DGTT</v>
      </c>
    </row>
    <row r="1521" spans="4:5">
      <c r="D1521" s="118" t="s">
        <v>205</v>
      </c>
      <c r="E1521" s="116" t="str">
        <f t="shared" si="23"/>
        <v>ONAPI</v>
      </c>
    </row>
    <row r="1522" spans="4:5">
      <c r="D1522" s="118" t="s">
        <v>528</v>
      </c>
      <c r="E1522" s="116" t="str">
        <f t="shared" si="23"/>
        <v xml:space="preserve">DGTT </v>
      </c>
    </row>
    <row r="1523" spans="4:5">
      <c r="D1523" s="118" t="s">
        <v>192</v>
      </c>
      <c r="E1523" s="116" t="str">
        <f t="shared" si="23"/>
        <v>DGTT</v>
      </c>
    </row>
    <row r="1524" spans="4:5">
      <c r="D1524" s="118" t="s">
        <v>192</v>
      </c>
      <c r="E1524" s="116" t="str">
        <f t="shared" si="23"/>
        <v>DGTT</v>
      </c>
    </row>
    <row r="1525" spans="4:5">
      <c r="D1525" s="118" t="s">
        <v>192</v>
      </c>
      <c r="E1525" s="116" t="str">
        <f t="shared" si="23"/>
        <v>DGTT</v>
      </c>
    </row>
    <row r="1526" spans="4:5">
      <c r="D1526" s="118" t="s">
        <v>189</v>
      </c>
      <c r="E1526" s="116" t="str">
        <f t="shared" si="23"/>
        <v>DGII</v>
      </c>
    </row>
    <row r="1527" spans="4:5">
      <c r="D1527" s="118" t="s">
        <v>189</v>
      </c>
      <c r="E1527" s="116" t="str">
        <f t="shared" si="23"/>
        <v>DGII</v>
      </c>
    </row>
    <row r="1528" spans="4:5">
      <c r="D1528" s="118" t="s">
        <v>640</v>
      </c>
      <c r="E1528" s="116" t="str">
        <f t="shared" si="23"/>
        <v xml:space="preserve">ONAPI </v>
      </c>
    </row>
    <row r="1529" spans="4:5">
      <c r="D1529" s="118" t="s">
        <v>94</v>
      </c>
      <c r="E1529" s="116" t="str">
        <f t="shared" si="23"/>
        <v>DGM</v>
      </c>
    </row>
    <row r="1530" spans="4:5">
      <c r="D1530" s="118" t="s">
        <v>3</v>
      </c>
      <c r="E1530" s="116" t="str">
        <f t="shared" si="23"/>
        <v>PGR</v>
      </c>
    </row>
    <row r="1531" spans="4:5">
      <c r="D1531" s="118" t="s">
        <v>324</v>
      </c>
      <c r="E1531" s="116" t="str">
        <f t="shared" si="23"/>
        <v>PN</v>
      </c>
    </row>
    <row r="1532" spans="4:5">
      <c r="D1532" s="118" t="s">
        <v>216</v>
      </c>
      <c r="E1532" s="116" t="str">
        <f t="shared" si="23"/>
        <v>DGTT</v>
      </c>
    </row>
    <row r="1533" spans="4:5">
      <c r="D1533" s="118" t="s">
        <v>216</v>
      </c>
      <c r="E1533" s="116" t="str">
        <f t="shared" si="23"/>
        <v>DGTT</v>
      </c>
    </row>
    <row r="1534" spans="4:5">
      <c r="D1534" s="118" t="s">
        <v>192</v>
      </c>
      <c r="E1534" s="116" t="str">
        <f t="shared" si="23"/>
        <v>DGTT</v>
      </c>
    </row>
    <row r="1535" spans="4:5">
      <c r="D1535" s="118" t="s">
        <v>189</v>
      </c>
      <c r="E1535" s="116" t="str">
        <f t="shared" si="23"/>
        <v>DGII</v>
      </c>
    </row>
    <row r="1536" spans="4:5">
      <c r="D1536" s="118" t="s">
        <v>540</v>
      </c>
      <c r="E1536" s="116" t="str">
        <f t="shared" si="23"/>
        <v xml:space="preserve">DGII </v>
      </c>
    </row>
    <row r="1537" spans="4:5">
      <c r="D1537" s="118" t="s">
        <v>2</v>
      </c>
      <c r="E1537" s="116" t="str">
        <f t="shared" si="23"/>
        <v>DGTT</v>
      </c>
    </row>
    <row r="1538" spans="4:5">
      <c r="D1538" s="118" t="s">
        <v>223</v>
      </c>
      <c r="E1538" s="116" t="str">
        <f t="shared" si="23"/>
        <v>DGM</v>
      </c>
    </row>
    <row r="1539" spans="4:5">
      <c r="D1539" s="118" t="s">
        <v>189</v>
      </c>
      <c r="E1539" s="116" t="str">
        <f t="shared" si="23"/>
        <v>DGII</v>
      </c>
    </row>
    <row r="1540" spans="4:5">
      <c r="D1540" s="118" t="s">
        <v>2</v>
      </c>
      <c r="E1540" s="116" t="str">
        <f t="shared" ref="E1540:E1603" si="24">UPPER(D1540:D21250)</f>
        <v>DGTT</v>
      </c>
    </row>
    <row r="1541" spans="4:5">
      <c r="D1541" s="118" t="s">
        <v>2</v>
      </c>
      <c r="E1541" s="116" t="str">
        <f t="shared" si="24"/>
        <v>DGTT</v>
      </c>
    </row>
    <row r="1542" spans="4:5">
      <c r="D1542" s="118" t="s">
        <v>189</v>
      </c>
      <c r="E1542" s="116" t="str">
        <f t="shared" si="24"/>
        <v>DGII</v>
      </c>
    </row>
    <row r="1543" spans="4:5">
      <c r="D1543" s="118" t="s">
        <v>40</v>
      </c>
      <c r="E1543" s="116" t="str">
        <f t="shared" si="24"/>
        <v>JCE</v>
      </c>
    </row>
    <row r="1544" spans="4:5">
      <c r="D1544" s="118" t="s">
        <v>94</v>
      </c>
      <c r="E1544" s="116" t="str">
        <f t="shared" si="24"/>
        <v>DGM</v>
      </c>
    </row>
    <row r="1545" spans="4:5">
      <c r="D1545" s="118" t="s">
        <v>3</v>
      </c>
      <c r="E1545" s="116" t="str">
        <f t="shared" si="24"/>
        <v>PGR</v>
      </c>
    </row>
    <row r="1546" spans="4:5">
      <c r="D1546" s="118" t="s">
        <v>324</v>
      </c>
      <c r="E1546" s="116" t="str">
        <f t="shared" si="24"/>
        <v>PN</v>
      </c>
    </row>
    <row r="1547" spans="4:5">
      <c r="D1547" s="118" t="s">
        <v>2</v>
      </c>
      <c r="E1547" s="116" t="str">
        <f t="shared" si="24"/>
        <v>DGTT</v>
      </c>
    </row>
    <row r="1548" spans="4:5">
      <c r="D1548" s="118" t="s">
        <v>189</v>
      </c>
      <c r="E1548" s="116" t="str">
        <f t="shared" si="24"/>
        <v>DGII</v>
      </c>
    </row>
    <row r="1549" spans="4:5">
      <c r="D1549" s="118" t="s">
        <v>94</v>
      </c>
      <c r="E1549" s="116" t="str">
        <f t="shared" si="24"/>
        <v>DGM</v>
      </c>
    </row>
    <row r="1550" spans="4:5">
      <c r="D1550" s="118" t="s">
        <v>94</v>
      </c>
      <c r="E1550" s="116" t="str">
        <f t="shared" si="24"/>
        <v>DGM</v>
      </c>
    </row>
    <row r="1551" spans="4:5">
      <c r="D1551" s="118" t="s">
        <v>192</v>
      </c>
      <c r="E1551" s="116" t="str">
        <f t="shared" si="24"/>
        <v>DGTT</v>
      </c>
    </row>
    <row r="1552" spans="4:5">
      <c r="D1552" s="118" t="s">
        <v>189</v>
      </c>
      <c r="E1552" s="116" t="str">
        <f t="shared" si="24"/>
        <v>DGII</v>
      </c>
    </row>
    <row r="1553" spans="4:5">
      <c r="D1553" s="118" t="s">
        <v>94</v>
      </c>
      <c r="E1553" s="116" t="str">
        <f t="shared" si="24"/>
        <v>DGM</v>
      </c>
    </row>
    <row r="1554" spans="4:5">
      <c r="D1554" s="118" t="s">
        <v>210</v>
      </c>
      <c r="E1554" s="116" t="str">
        <f t="shared" si="24"/>
        <v>SOLIDARIDAD</v>
      </c>
    </row>
    <row r="1555" spans="4:5">
      <c r="D1555" s="118" t="s">
        <v>525</v>
      </c>
      <c r="E1555" s="116" t="str">
        <f t="shared" si="24"/>
        <v>PGR</v>
      </c>
    </row>
    <row r="1556" spans="4:5">
      <c r="D1556" s="118" t="s">
        <v>551</v>
      </c>
      <c r="E1556" s="116" t="str">
        <f t="shared" si="24"/>
        <v>PGR</v>
      </c>
    </row>
    <row r="1557" spans="4:5">
      <c r="D1557" s="118" t="s">
        <v>551</v>
      </c>
      <c r="E1557" s="116" t="str">
        <f t="shared" si="24"/>
        <v>PGR</v>
      </c>
    </row>
    <row r="1558" spans="4:5">
      <c r="D1558" s="118" t="s">
        <v>40</v>
      </c>
      <c r="E1558" s="116" t="str">
        <f t="shared" si="24"/>
        <v>JCE</v>
      </c>
    </row>
    <row r="1559" spans="4:5">
      <c r="D1559" s="118" t="s">
        <v>3</v>
      </c>
      <c r="E1559" s="116" t="str">
        <f t="shared" si="24"/>
        <v>PGR</v>
      </c>
    </row>
    <row r="1560" spans="4:5">
      <c r="D1560" s="118" t="s">
        <v>18</v>
      </c>
      <c r="E1560" s="116" t="str">
        <f t="shared" si="24"/>
        <v>MIP</v>
      </c>
    </row>
    <row r="1561" spans="4:5">
      <c r="D1561" s="118" t="s">
        <v>210</v>
      </c>
      <c r="E1561" s="116" t="str">
        <f t="shared" si="24"/>
        <v>SOLIDARIDAD</v>
      </c>
    </row>
    <row r="1562" spans="4:5">
      <c r="D1562" s="118" t="s">
        <v>210</v>
      </c>
      <c r="E1562" s="116" t="str">
        <f t="shared" si="24"/>
        <v>SOLIDARIDAD</v>
      </c>
    </row>
    <row r="1563" spans="4:5">
      <c r="D1563" s="118" t="s">
        <v>2</v>
      </c>
      <c r="E1563" s="116" t="str">
        <f t="shared" si="24"/>
        <v>DGTT</v>
      </c>
    </row>
    <row r="1564" spans="4:5">
      <c r="D1564" s="118" t="s">
        <v>189</v>
      </c>
      <c r="E1564" s="116" t="str">
        <f t="shared" si="24"/>
        <v>DGII</v>
      </c>
    </row>
    <row r="1565" spans="4:5">
      <c r="D1565" s="108" t="s">
        <v>184</v>
      </c>
      <c r="E1565" s="116" t="str">
        <f t="shared" si="24"/>
        <v>DGP</v>
      </c>
    </row>
    <row r="1566" spans="4:5">
      <c r="D1566" s="118" t="s">
        <v>192</v>
      </c>
      <c r="E1566" s="116" t="str">
        <f t="shared" si="24"/>
        <v>DGTT</v>
      </c>
    </row>
    <row r="1567" spans="4:5">
      <c r="D1567" s="118" t="s">
        <v>192</v>
      </c>
      <c r="E1567" s="116" t="str">
        <f t="shared" si="24"/>
        <v>DGTT</v>
      </c>
    </row>
    <row r="1568" spans="4:5">
      <c r="D1568" s="118" t="s">
        <v>192</v>
      </c>
      <c r="E1568" s="116" t="str">
        <f t="shared" si="24"/>
        <v>DGTT</v>
      </c>
    </row>
    <row r="1569" spans="4:5">
      <c r="D1569" s="118" t="s">
        <v>192</v>
      </c>
      <c r="E1569" s="116" t="str">
        <f t="shared" si="24"/>
        <v>DGTT</v>
      </c>
    </row>
    <row r="1570" spans="4:5">
      <c r="D1570" s="118" t="s">
        <v>438</v>
      </c>
      <c r="E1570" s="116" t="str">
        <f t="shared" si="24"/>
        <v xml:space="preserve">DGM </v>
      </c>
    </row>
    <row r="1571" spans="4:5">
      <c r="D1571" s="118" t="s">
        <v>438</v>
      </c>
      <c r="E1571" s="116" t="str">
        <f t="shared" si="24"/>
        <v xml:space="preserve">DGM </v>
      </c>
    </row>
    <row r="1572" spans="4:5">
      <c r="D1572" s="118" t="s">
        <v>438</v>
      </c>
      <c r="E1572" s="116" t="str">
        <f t="shared" si="24"/>
        <v xml:space="preserve">DGM </v>
      </c>
    </row>
    <row r="1573" spans="4:5">
      <c r="D1573" s="118" t="s">
        <v>28</v>
      </c>
      <c r="E1573" s="116" t="str">
        <f t="shared" si="24"/>
        <v>DGII</v>
      </c>
    </row>
    <row r="1574" spans="4:5">
      <c r="D1574" s="118" t="s">
        <v>189</v>
      </c>
      <c r="E1574" s="116" t="str">
        <f t="shared" si="24"/>
        <v>DGII</v>
      </c>
    </row>
    <row r="1575" spans="4:5">
      <c r="D1575" s="118" t="s">
        <v>540</v>
      </c>
      <c r="E1575" s="116" t="str">
        <f t="shared" si="24"/>
        <v xml:space="preserve">DGII </v>
      </c>
    </row>
    <row r="1576" spans="4:5">
      <c r="D1576" s="118" t="s">
        <v>189</v>
      </c>
      <c r="E1576" s="116" t="str">
        <f t="shared" si="24"/>
        <v>DGII</v>
      </c>
    </row>
    <row r="1577" spans="4:5">
      <c r="D1577" s="118" t="s">
        <v>189</v>
      </c>
      <c r="E1577" s="116" t="str">
        <f t="shared" si="24"/>
        <v>DGII</v>
      </c>
    </row>
    <row r="1578" spans="4:5">
      <c r="D1578" s="118" t="s">
        <v>189</v>
      </c>
      <c r="E1578" s="116" t="str">
        <f t="shared" si="24"/>
        <v>DGII</v>
      </c>
    </row>
    <row r="1579" spans="4:5">
      <c r="D1579" s="118" t="s">
        <v>192</v>
      </c>
      <c r="E1579" s="116" t="str">
        <f t="shared" si="24"/>
        <v>DGTT</v>
      </c>
    </row>
    <row r="1580" spans="4:5">
      <c r="D1580" s="118" t="s">
        <v>192</v>
      </c>
      <c r="E1580" s="116" t="str">
        <f t="shared" si="24"/>
        <v>DGTT</v>
      </c>
    </row>
    <row r="1581" spans="4:5">
      <c r="D1581" s="118" t="s">
        <v>192</v>
      </c>
      <c r="E1581" s="116" t="str">
        <f t="shared" si="24"/>
        <v>DGTT</v>
      </c>
    </row>
    <row r="1582" spans="4:5">
      <c r="D1582" s="118" t="s">
        <v>192</v>
      </c>
      <c r="E1582" s="116" t="str">
        <f t="shared" si="24"/>
        <v>DGTT</v>
      </c>
    </row>
    <row r="1583" spans="4:5">
      <c r="D1583" s="118" t="s">
        <v>192</v>
      </c>
      <c r="E1583" s="116" t="str">
        <f t="shared" si="24"/>
        <v>DGTT</v>
      </c>
    </row>
    <row r="1584" spans="4:5">
      <c r="D1584" s="118" t="s">
        <v>222</v>
      </c>
      <c r="E1584" s="116" t="str">
        <f t="shared" si="24"/>
        <v>MIP</v>
      </c>
    </row>
    <row r="1585" spans="4:5">
      <c r="D1585" s="118" t="s">
        <v>551</v>
      </c>
      <c r="E1585" s="116" t="str">
        <f t="shared" si="24"/>
        <v>PGR</v>
      </c>
    </row>
    <row r="1586" spans="4:5">
      <c r="D1586" s="118" t="s">
        <v>189</v>
      </c>
      <c r="E1586" s="116" t="str">
        <f t="shared" si="24"/>
        <v>DGII</v>
      </c>
    </row>
    <row r="1587" spans="4:5">
      <c r="D1587" s="118" t="s">
        <v>2</v>
      </c>
      <c r="E1587" s="116" t="str">
        <f t="shared" si="24"/>
        <v>DGTT</v>
      </c>
    </row>
    <row r="1588" spans="4:5">
      <c r="D1588" s="118" t="s">
        <v>223</v>
      </c>
      <c r="E1588" s="116" t="str">
        <f t="shared" si="24"/>
        <v>DGM</v>
      </c>
    </row>
    <row r="1589" spans="4:5">
      <c r="D1589" s="118" t="s">
        <v>40</v>
      </c>
      <c r="E1589" s="116" t="str">
        <f t="shared" si="24"/>
        <v>JCE</v>
      </c>
    </row>
    <row r="1590" spans="4:5">
      <c r="D1590" s="118" t="s">
        <v>551</v>
      </c>
      <c r="E1590" s="116" t="str">
        <f t="shared" si="24"/>
        <v>PGR</v>
      </c>
    </row>
    <row r="1591" spans="4:5">
      <c r="D1591" s="118" t="s">
        <v>402</v>
      </c>
      <c r="E1591" s="116" t="str">
        <f t="shared" si="24"/>
        <v>DGP</v>
      </c>
    </row>
    <row r="1592" spans="4:5">
      <c r="D1592" s="118" t="s">
        <v>223</v>
      </c>
      <c r="E1592" s="116" t="str">
        <f t="shared" si="24"/>
        <v>DGM</v>
      </c>
    </row>
    <row r="1593" spans="4:5">
      <c r="D1593" s="118" t="s">
        <v>189</v>
      </c>
      <c r="E1593" s="116" t="str">
        <f t="shared" si="24"/>
        <v>DGII</v>
      </c>
    </row>
    <row r="1594" spans="4:5">
      <c r="D1594" s="118" t="s">
        <v>2</v>
      </c>
      <c r="E1594" s="116" t="str">
        <f t="shared" si="24"/>
        <v>DGTT</v>
      </c>
    </row>
    <row r="1595" spans="4:5">
      <c r="D1595" s="118" t="s">
        <v>189</v>
      </c>
      <c r="E1595" s="116" t="str">
        <f t="shared" si="24"/>
        <v>DGII</v>
      </c>
    </row>
    <row r="1596" spans="4:5">
      <c r="D1596" s="118" t="s">
        <v>402</v>
      </c>
      <c r="E1596" s="116" t="str">
        <f t="shared" si="24"/>
        <v>DGP</v>
      </c>
    </row>
    <row r="1597" spans="4:5">
      <c r="D1597" s="118" t="s">
        <v>192</v>
      </c>
      <c r="E1597" s="116" t="str">
        <f t="shared" si="24"/>
        <v>DGTT</v>
      </c>
    </row>
    <row r="1598" spans="4:5">
      <c r="D1598" s="118" t="s">
        <v>192</v>
      </c>
      <c r="E1598" s="116" t="str">
        <f t="shared" si="24"/>
        <v>DGTT</v>
      </c>
    </row>
    <row r="1599" spans="4:5">
      <c r="D1599" s="118" t="s">
        <v>551</v>
      </c>
      <c r="E1599" s="116" t="str">
        <f t="shared" si="24"/>
        <v>PGR</v>
      </c>
    </row>
    <row r="1600" spans="4:5">
      <c r="D1600" s="118" t="s">
        <v>40</v>
      </c>
      <c r="E1600" s="116" t="str">
        <f t="shared" si="24"/>
        <v>JCE</v>
      </c>
    </row>
    <row r="1601" spans="4:5">
      <c r="D1601" s="118" t="s">
        <v>205</v>
      </c>
      <c r="E1601" s="116" t="str">
        <f t="shared" si="24"/>
        <v>ONAPI</v>
      </c>
    </row>
    <row r="1602" spans="4:5">
      <c r="D1602" s="118" t="s">
        <v>2</v>
      </c>
      <c r="E1602" s="116" t="str">
        <f t="shared" si="24"/>
        <v>DGTT</v>
      </c>
    </row>
    <row r="1603" spans="4:5">
      <c r="D1603" s="118" t="s">
        <v>189</v>
      </c>
      <c r="E1603" s="116" t="str">
        <f t="shared" si="24"/>
        <v>DGII</v>
      </c>
    </row>
    <row r="1604" spans="4:5">
      <c r="D1604" s="118" t="s">
        <v>402</v>
      </c>
      <c r="E1604" s="116" t="str">
        <f t="shared" ref="E1604:E1667" si="25">UPPER(D1604:D21314)</f>
        <v>DGP</v>
      </c>
    </row>
    <row r="1605" spans="4:5">
      <c r="D1605" s="118" t="s">
        <v>123</v>
      </c>
      <c r="E1605" s="116" t="str">
        <f t="shared" si="25"/>
        <v>JCE</v>
      </c>
    </row>
    <row r="1606" spans="4:5">
      <c r="D1606" s="118" t="s">
        <v>123</v>
      </c>
      <c r="E1606" s="116" t="str">
        <f t="shared" si="25"/>
        <v>JCE</v>
      </c>
    </row>
    <row r="1607" spans="4:5">
      <c r="D1607" s="118" t="s">
        <v>189</v>
      </c>
      <c r="E1607" s="116" t="str">
        <f t="shared" si="25"/>
        <v>DGII</v>
      </c>
    </row>
    <row r="1608" spans="4:5">
      <c r="D1608" s="118" t="s">
        <v>640</v>
      </c>
      <c r="E1608" s="116" t="str">
        <f t="shared" si="25"/>
        <v xml:space="preserve">ONAPI </v>
      </c>
    </row>
    <row r="1609" spans="4:5">
      <c r="D1609" s="118" t="s">
        <v>2</v>
      </c>
      <c r="E1609" s="116" t="str">
        <f t="shared" si="25"/>
        <v>DGTT</v>
      </c>
    </row>
    <row r="1610" spans="4:5">
      <c r="D1610" s="118" t="s">
        <v>189</v>
      </c>
      <c r="E1610" s="116" t="str">
        <f t="shared" si="25"/>
        <v>DGII</v>
      </c>
    </row>
    <row r="1611" spans="4:5">
      <c r="D1611" s="118" t="s">
        <v>402</v>
      </c>
      <c r="E1611" s="116" t="str">
        <f t="shared" si="25"/>
        <v>DGP</v>
      </c>
    </row>
    <row r="1612" spans="4:5">
      <c r="D1612" s="118" t="s">
        <v>551</v>
      </c>
      <c r="E1612" s="116" t="str">
        <f t="shared" si="25"/>
        <v>PGR</v>
      </c>
    </row>
    <row r="1613" spans="4:5">
      <c r="D1613" s="118" t="s">
        <v>551</v>
      </c>
      <c r="E1613" s="116" t="str">
        <f t="shared" si="25"/>
        <v>PGR</v>
      </c>
    </row>
    <row r="1614" spans="4:5">
      <c r="D1614" s="118" t="s">
        <v>551</v>
      </c>
      <c r="E1614" s="116" t="str">
        <f t="shared" si="25"/>
        <v>PGR</v>
      </c>
    </row>
    <row r="1615" spans="4:5">
      <c r="D1615" s="118" t="s">
        <v>123</v>
      </c>
      <c r="E1615" s="116" t="str">
        <f t="shared" si="25"/>
        <v>JCE</v>
      </c>
    </row>
    <row r="1616" spans="4:5">
      <c r="D1616" s="118" t="s">
        <v>551</v>
      </c>
      <c r="E1616" s="116" t="str">
        <f t="shared" si="25"/>
        <v>PGR</v>
      </c>
    </row>
    <row r="1617" spans="4:5">
      <c r="D1617" s="118" t="s">
        <v>551</v>
      </c>
      <c r="E1617" s="116" t="str">
        <f t="shared" si="25"/>
        <v>PGR</v>
      </c>
    </row>
    <row r="1618" spans="4:5">
      <c r="D1618" s="118" t="s">
        <v>210</v>
      </c>
      <c r="E1618" s="116" t="str">
        <f t="shared" si="25"/>
        <v>SOLIDARIDAD</v>
      </c>
    </row>
    <row r="1619" spans="4:5">
      <c r="D1619" s="118" t="s">
        <v>551</v>
      </c>
      <c r="E1619" s="116" t="str">
        <f t="shared" si="25"/>
        <v>PGR</v>
      </c>
    </row>
    <row r="1620" spans="4:5">
      <c r="D1620" s="118" t="s">
        <v>551</v>
      </c>
      <c r="E1620" s="116" t="str">
        <f t="shared" si="25"/>
        <v>PGR</v>
      </c>
    </row>
    <row r="1621" spans="4:5">
      <c r="D1621" s="118" t="s">
        <v>551</v>
      </c>
      <c r="E1621" s="116" t="str">
        <f t="shared" si="25"/>
        <v>PGR</v>
      </c>
    </row>
    <row r="1622" spans="4:5">
      <c r="D1622" s="118" t="s">
        <v>551</v>
      </c>
      <c r="E1622" s="116" t="str">
        <f t="shared" si="25"/>
        <v>PGR</v>
      </c>
    </row>
    <row r="1623" spans="4:5">
      <c r="D1623" s="118" t="s">
        <v>551</v>
      </c>
      <c r="E1623" s="116" t="str">
        <f t="shared" si="25"/>
        <v>PGR</v>
      </c>
    </row>
    <row r="1624" spans="4:5">
      <c r="D1624" s="118" t="s">
        <v>2</v>
      </c>
      <c r="E1624" s="116" t="str">
        <f t="shared" si="25"/>
        <v>DGTT</v>
      </c>
    </row>
    <row r="1625" spans="4:5">
      <c r="D1625" s="118" t="s">
        <v>210</v>
      </c>
      <c r="E1625" s="116" t="str">
        <f t="shared" si="25"/>
        <v>SOLIDARIDAD</v>
      </c>
    </row>
    <row r="1626" spans="4:5">
      <c r="D1626" s="118" t="s">
        <v>2</v>
      </c>
      <c r="E1626" s="116" t="str">
        <f t="shared" si="25"/>
        <v>DGTT</v>
      </c>
    </row>
    <row r="1627" spans="4:5">
      <c r="D1627" s="118" t="s">
        <v>551</v>
      </c>
      <c r="E1627" s="116" t="str">
        <f t="shared" si="25"/>
        <v>PGR</v>
      </c>
    </row>
    <row r="1628" spans="4:5">
      <c r="D1628" s="118" t="s">
        <v>402</v>
      </c>
      <c r="E1628" s="116" t="str">
        <f t="shared" si="25"/>
        <v>DGP</v>
      </c>
    </row>
    <row r="1629" spans="4:5">
      <c r="D1629" s="118" t="s">
        <v>528</v>
      </c>
      <c r="E1629" s="116" t="str">
        <f t="shared" si="25"/>
        <v xml:space="preserve">DGTT </v>
      </c>
    </row>
    <row r="1630" spans="4:5">
      <c r="D1630" s="118" t="s">
        <v>540</v>
      </c>
      <c r="E1630" s="116" t="str">
        <f t="shared" si="25"/>
        <v xml:space="preserve">DGII </v>
      </c>
    </row>
    <row r="1631" spans="4:5">
      <c r="D1631" s="118" t="s">
        <v>192</v>
      </c>
      <c r="E1631" s="116" t="str">
        <f t="shared" si="25"/>
        <v>DGTT</v>
      </c>
    </row>
    <row r="1632" spans="4:5">
      <c r="D1632" s="118" t="s">
        <v>640</v>
      </c>
      <c r="E1632" s="116" t="str">
        <f t="shared" si="25"/>
        <v xml:space="preserve">ONAPI </v>
      </c>
    </row>
    <row r="1633" spans="4:5">
      <c r="D1633" s="118" t="s">
        <v>540</v>
      </c>
      <c r="E1633" s="116" t="str">
        <f t="shared" si="25"/>
        <v xml:space="preserve">DGII </v>
      </c>
    </row>
    <row r="1634" spans="4:5">
      <c r="D1634" s="118" t="s">
        <v>189</v>
      </c>
      <c r="E1634" s="116" t="str">
        <f t="shared" si="25"/>
        <v>DGII</v>
      </c>
    </row>
    <row r="1635" spans="4:5">
      <c r="D1635" s="118" t="s">
        <v>223</v>
      </c>
      <c r="E1635" s="116" t="str">
        <f t="shared" si="25"/>
        <v>DGM</v>
      </c>
    </row>
    <row r="1636" spans="4:5">
      <c r="D1636" s="118" t="s">
        <v>40</v>
      </c>
      <c r="E1636" s="116" t="str">
        <f t="shared" si="25"/>
        <v>JCE</v>
      </c>
    </row>
    <row r="1637" spans="4:5">
      <c r="D1637" s="118" t="s">
        <v>2</v>
      </c>
      <c r="E1637" s="116" t="str">
        <f t="shared" si="25"/>
        <v>DGTT</v>
      </c>
    </row>
    <row r="1638" spans="4:5">
      <c r="D1638" s="118" t="s">
        <v>189</v>
      </c>
      <c r="E1638" s="116" t="str">
        <f t="shared" si="25"/>
        <v>DGII</v>
      </c>
    </row>
    <row r="1639" spans="4:5">
      <c r="D1639" s="118" t="s">
        <v>402</v>
      </c>
      <c r="E1639" s="116" t="str">
        <f t="shared" si="25"/>
        <v>DGP</v>
      </c>
    </row>
    <row r="1640" spans="4:5">
      <c r="D1640" s="118" t="s">
        <v>192</v>
      </c>
      <c r="E1640" s="116" t="str">
        <f t="shared" si="25"/>
        <v>DGTT</v>
      </c>
    </row>
    <row r="1641" spans="4:5">
      <c r="D1641" s="118" t="s">
        <v>192</v>
      </c>
      <c r="E1641" s="116" t="str">
        <f t="shared" si="25"/>
        <v>DGTT</v>
      </c>
    </row>
    <row r="1642" spans="4:5">
      <c r="D1642" s="118" t="s">
        <v>192</v>
      </c>
      <c r="E1642" s="116" t="str">
        <f t="shared" si="25"/>
        <v>DGTT</v>
      </c>
    </row>
    <row r="1643" spans="4:5">
      <c r="D1643" s="118" t="s">
        <v>192</v>
      </c>
      <c r="E1643" s="116" t="str">
        <f t="shared" si="25"/>
        <v>DGTT</v>
      </c>
    </row>
    <row r="1644" spans="4:5">
      <c r="D1644" s="118" t="s">
        <v>438</v>
      </c>
      <c r="E1644" s="116" t="str">
        <f t="shared" si="25"/>
        <v xml:space="preserve">DGM </v>
      </c>
    </row>
    <row r="1645" spans="4:5">
      <c r="D1645" s="118" t="s">
        <v>438</v>
      </c>
      <c r="E1645" s="116" t="str">
        <f t="shared" si="25"/>
        <v xml:space="preserve">DGM </v>
      </c>
    </row>
    <row r="1646" spans="4:5">
      <c r="D1646" s="118" t="s">
        <v>438</v>
      </c>
      <c r="E1646" s="116" t="str">
        <f t="shared" si="25"/>
        <v xml:space="preserve">DGM </v>
      </c>
    </row>
    <row r="1647" spans="4:5">
      <c r="D1647" s="118" t="s">
        <v>40</v>
      </c>
      <c r="E1647" s="116" t="str">
        <f t="shared" si="25"/>
        <v>JCE</v>
      </c>
    </row>
    <row r="1648" spans="4:5">
      <c r="D1648" s="118" t="s">
        <v>2</v>
      </c>
      <c r="E1648" s="116" t="str">
        <f t="shared" si="25"/>
        <v>DGTT</v>
      </c>
    </row>
    <row r="1649" spans="4:5">
      <c r="D1649" s="118" t="s">
        <v>551</v>
      </c>
      <c r="E1649" s="116" t="str">
        <f t="shared" si="25"/>
        <v>PGR</v>
      </c>
    </row>
    <row r="1650" spans="4:5">
      <c r="D1650" s="118" t="s">
        <v>223</v>
      </c>
      <c r="E1650" s="116" t="str">
        <f t="shared" si="25"/>
        <v>DGM</v>
      </c>
    </row>
    <row r="1651" spans="4:5">
      <c r="D1651" s="118" t="s">
        <v>2</v>
      </c>
      <c r="E1651" s="116" t="str">
        <f t="shared" si="25"/>
        <v>DGTT</v>
      </c>
    </row>
    <row r="1652" spans="4:5">
      <c r="D1652" s="118" t="s">
        <v>2</v>
      </c>
      <c r="E1652" s="116" t="str">
        <f t="shared" si="25"/>
        <v>DGTT</v>
      </c>
    </row>
    <row r="1653" spans="4:5">
      <c r="D1653" s="118" t="s">
        <v>189</v>
      </c>
      <c r="E1653" s="116" t="str">
        <f t="shared" si="25"/>
        <v>DGII</v>
      </c>
    </row>
    <row r="1654" spans="4:5">
      <c r="D1654" s="118" t="s">
        <v>402</v>
      </c>
      <c r="E1654" s="116" t="str">
        <f t="shared" si="25"/>
        <v>DGP</v>
      </c>
    </row>
    <row r="1655" spans="4:5">
      <c r="D1655" s="118" t="s">
        <v>2</v>
      </c>
      <c r="E1655" s="116" t="str">
        <f t="shared" si="25"/>
        <v>DGTT</v>
      </c>
    </row>
    <row r="1656" spans="4:5">
      <c r="D1656" s="118" t="s">
        <v>402</v>
      </c>
      <c r="E1656" s="116" t="str">
        <f t="shared" si="25"/>
        <v>DGP</v>
      </c>
    </row>
    <row r="1657" spans="4:5">
      <c r="D1657" s="118" t="s">
        <v>189</v>
      </c>
      <c r="E1657" s="116" t="str">
        <f t="shared" si="25"/>
        <v>DGII</v>
      </c>
    </row>
    <row r="1658" spans="4:5">
      <c r="D1658" s="118" t="s">
        <v>223</v>
      </c>
      <c r="E1658" s="116" t="str">
        <f t="shared" si="25"/>
        <v>DGM</v>
      </c>
    </row>
    <row r="1659" spans="4:5">
      <c r="D1659" s="118" t="s">
        <v>192</v>
      </c>
      <c r="E1659" s="116" t="str">
        <f t="shared" si="25"/>
        <v>DGTT</v>
      </c>
    </row>
    <row r="1660" spans="4:5">
      <c r="D1660" s="118" t="s">
        <v>192</v>
      </c>
      <c r="E1660" s="116" t="str">
        <f t="shared" si="25"/>
        <v>DGTT</v>
      </c>
    </row>
    <row r="1661" spans="4:5">
      <c r="D1661" s="118" t="s">
        <v>680</v>
      </c>
      <c r="E1661" s="116" t="str">
        <f t="shared" si="25"/>
        <v xml:space="preserve">MIP </v>
      </c>
    </row>
    <row r="1662" spans="4:5">
      <c r="D1662" s="118" t="s">
        <v>223</v>
      </c>
      <c r="E1662" s="116" t="str">
        <f t="shared" si="25"/>
        <v>DGM</v>
      </c>
    </row>
    <row r="1663" spans="4:5">
      <c r="D1663" s="118" t="s">
        <v>376</v>
      </c>
      <c r="E1663" s="116" t="str">
        <f t="shared" si="25"/>
        <v>PN</v>
      </c>
    </row>
    <row r="1664" spans="4:5">
      <c r="D1664" s="118" t="s">
        <v>18</v>
      </c>
      <c r="E1664" s="116" t="str">
        <f t="shared" si="25"/>
        <v>MIP</v>
      </c>
    </row>
    <row r="1665" spans="4:5">
      <c r="D1665" s="118" t="s">
        <v>192</v>
      </c>
      <c r="E1665" s="116" t="str">
        <f t="shared" si="25"/>
        <v>DGTT</v>
      </c>
    </row>
    <row r="1666" spans="4:5">
      <c r="D1666" s="118" t="s">
        <v>192</v>
      </c>
      <c r="E1666" s="116" t="str">
        <f t="shared" si="25"/>
        <v>DGTT</v>
      </c>
    </row>
    <row r="1667" spans="4:5">
      <c r="D1667" s="118" t="s">
        <v>189</v>
      </c>
      <c r="E1667" s="116" t="str">
        <f t="shared" si="25"/>
        <v>DGII</v>
      </c>
    </row>
    <row r="1668" spans="4:5">
      <c r="D1668" s="118" t="s">
        <v>189</v>
      </c>
      <c r="E1668" s="116" t="str">
        <f t="shared" ref="E1668:E1731" si="26">UPPER(D1668:D21378)</f>
        <v>DGII</v>
      </c>
    </row>
    <row r="1669" spans="4:5">
      <c r="D1669" s="118" t="s">
        <v>28</v>
      </c>
      <c r="E1669" s="116" t="str">
        <f t="shared" si="26"/>
        <v>DGII</v>
      </c>
    </row>
    <row r="1670" spans="4:5">
      <c r="D1670" s="118" t="s">
        <v>2</v>
      </c>
      <c r="E1670" s="116" t="str">
        <f t="shared" si="26"/>
        <v>DGTT</v>
      </c>
    </row>
    <row r="1671" spans="4:5">
      <c r="D1671" s="118" t="s">
        <v>2</v>
      </c>
      <c r="E1671" s="116" t="str">
        <f t="shared" si="26"/>
        <v>DGTT</v>
      </c>
    </row>
    <row r="1672" spans="4:5">
      <c r="D1672" s="118" t="s">
        <v>2</v>
      </c>
      <c r="E1672" s="116" t="str">
        <f t="shared" si="26"/>
        <v>DGTT</v>
      </c>
    </row>
    <row r="1673" spans="4:5">
      <c r="D1673" s="118" t="s">
        <v>2</v>
      </c>
      <c r="E1673" s="116" t="str">
        <f t="shared" si="26"/>
        <v>DGTT</v>
      </c>
    </row>
    <row r="1674" spans="4:5">
      <c r="D1674" s="118" t="s">
        <v>2</v>
      </c>
      <c r="E1674" s="116" t="str">
        <f t="shared" si="26"/>
        <v>DGTT</v>
      </c>
    </row>
    <row r="1675" spans="4:5">
      <c r="D1675" s="118" t="s">
        <v>2</v>
      </c>
      <c r="E1675" s="116" t="str">
        <f t="shared" si="26"/>
        <v>DGTT</v>
      </c>
    </row>
    <row r="1676" spans="4:5">
      <c r="D1676" s="118" t="s">
        <v>261</v>
      </c>
      <c r="E1676" s="116" t="str">
        <f t="shared" si="26"/>
        <v>JCE</v>
      </c>
    </row>
    <row r="1677" spans="4:5">
      <c r="D1677" s="118" t="s">
        <v>40</v>
      </c>
      <c r="E1677" s="116" t="str">
        <f t="shared" si="26"/>
        <v>JCE</v>
      </c>
    </row>
    <row r="1678" spans="4:5">
      <c r="D1678" s="118" t="s">
        <v>2</v>
      </c>
      <c r="E1678" s="116" t="str">
        <f t="shared" si="26"/>
        <v>DGTT</v>
      </c>
    </row>
    <row r="1679" spans="4:5">
      <c r="D1679" s="118" t="s">
        <v>189</v>
      </c>
      <c r="E1679" s="116" t="str">
        <f t="shared" si="26"/>
        <v>DGII</v>
      </c>
    </row>
    <row r="1680" spans="4:5">
      <c r="D1680" s="118" t="s">
        <v>184</v>
      </c>
      <c r="E1680" s="116" t="str">
        <f t="shared" si="26"/>
        <v>DGP</v>
      </c>
    </row>
    <row r="1681" spans="4:5">
      <c r="D1681" s="118" t="s">
        <v>525</v>
      </c>
      <c r="E1681" s="116" t="str">
        <f t="shared" si="26"/>
        <v>PGR</v>
      </c>
    </row>
    <row r="1682" spans="4:5">
      <c r="D1682" s="118" t="s">
        <v>40</v>
      </c>
      <c r="E1682" s="116" t="str">
        <f t="shared" si="26"/>
        <v>JCE</v>
      </c>
    </row>
    <row r="1683" spans="4:5">
      <c r="D1683" s="118" t="s">
        <v>551</v>
      </c>
      <c r="E1683" s="116" t="str">
        <f t="shared" si="26"/>
        <v>PGR</v>
      </c>
    </row>
    <row r="1684" spans="4:5">
      <c r="D1684" s="110" t="s">
        <v>192</v>
      </c>
      <c r="E1684" s="116" t="str">
        <f t="shared" si="26"/>
        <v>DGTT</v>
      </c>
    </row>
    <row r="1685" spans="4:5">
      <c r="D1685" s="118" t="s">
        <v>40</v>
      </c>
      <c r="E1685" s="116" t="str">
        <f t="shared" si="26"/>
        <v>JCE</v>
      </c>
    </row>
    <row r="1686" spans="4:5">
      <c r="D1686" s="118" t="s">
        <v>690</v>
      </c>
      <c r="E1686" s="116" t="str">
        <f t="shared" si="26"/>
        <v>PRG</v>
      </c>
    </row>
    <row r="1687" spans="4:5">
      <c r="D1687" s="118" t="s">
        <v>189</v>
      </c>
      <c r="E1687" s="116" t="str">
        <f t="shared" si="26"/>
        <v>DGII</v>
      </c>
    </row>
    <row r="1688" spans="4:5">
      <c r="D1688" s="118" t="s">
        <v>189</v>
      </c>
      <c r="E1688" s="116" t="str">
        <f t="shared" si="26"/>
        <v>DGII</v>
      </c>
    </row>
    <row r="1689" spans="4:5">
      <c r="D1689" s="118" t="s">
        <v>402</v>
      </c>
      <c r="E1689" s="116" t="str">
        <f t="shared" si="26"/>
        <v>DGP</v>
      </c>
    </row>
    <row r="1690" spans="4:5">
      <c r="D1690" s="118" t="s">
        <v>2</v>
      </c>
      <c r="E1690" s="116" t="str">
        <f t="shared" si="26"/>
        <v>DGTT</v>
      </c>
    </row>
    <row r="1691" spans="4:5">
      <c r="D1691" s="118" t="s">
        <v>210</v>
      </c>
      <c r="E1691" s="116" t="str">
        <f t="shared" si="26"/>
        <v>SOLIDARIDAD</v>
      </c>
    </row>
    <row r="1692" spans="4:5">
      <c r="D1692" s="118" t="s">
        <v>551</v>
      </c>
      <c r="E1692" s="116" t="str">
        <f t="shared" si="26"/>
        <v>PGR</v>
      </c>
    </row>
    <row r="1693" spans="4:5">
      <c r="D1693" s="118" t="s">
        <v>40</v>
      </c>
      <c r="E1693" s="116" t="str">
        <f t="shared" si="26"/>
        <v>JCE</v>
      </c>
    </row>
    <row r="1694" spans="4:5">
      <c r="D1694" s="118" t="s">
        <v>216</v>
      </c>
      <c r="E1694" s="116" t="str">
        <f t="shared" si="26"/>
        <v>DGTT</v>
      </c>
    </row>
    <row r="1695" spans="4:5">
      <c r="D1695" s="118" t="s">
        <v>192</v>
      </c>
      <c r="E1695" s="116" t="str">
        <f t="shared" si="26"/>
        <v>DGTT</v>
      </c>
    </row>
    <row r="1696" spans="4:5">
      <c r="D1696" s="118" t="s">
        <v>402</v>
      </c>
      <c r="E1696" s="116" t="str">
        <f t="shared" si="26"/>
        <v>DGP</v>
      </c>
    </row>
    <row r="1697" spans="4:5">
      <c r="D1697" s="118" t="s">
        <v>192</v>
      </c>
      <c r="E1697" s="116" t="str">
        <f t="shared" si="26"/>
        <v>DGTT</v>
      </c>
    </row>
    <row r="1698" spans="4:5">
      <c r="D1698" s="118" t="s">
        <v>223</v>
      </c>
      <c r="E1698" s="116" t="str">
        <f t="shared" si="26"/>
        <v>DGM</v>
      </c>
    </row>
    <row r="1699" spans="4:5">
      <c r="D1699" s="118" t="s">
        <v>189</v>
      </c>
      <c r="E1699" s="116" t="str">
        <f t="shared" si="26"/>
        <v>DGII</v>
      </c>
    </row>
    <row r="1700" spans="4:5">
      <c r="D1700" s="118" t="s">
        <v>189</v>
      </c>
      <c r="E1700" s="116" t="str">
        <f t="shared" si="26"/>
        <v>DGII</v>
      </c>
    </row>
    <row r="1701" spans="4:5">
      <c r="D1701" s="118" t="s">
        <v>192</v>
      </c>
      <c r="E1701" s="116" t="str">
        <f t="shared" si="26"/>
        <v>DGTT</v>
      </c>
    </row>
    <row r="1702" spans="4:5">
      <c r="D1702" s="118" t="s">
        <v>192</v>
      </c>
      <c r="E1702" s="116" t="str">
        <f t="shared" si="26"/>
        <v>DGTT</v>
      </c>
    </row>
    <row r="1703" spans="4:5">
      <c r="D1703" s="118" t="s">
        <v>223</v>
      </c>
      <c r="E1703" s="116" t="str">
        <f t="shared" si="26"/>
        <v>DGM</v>
      </c>
    </row>
    <row r="1704" spans="4:5">
      <c r="D1704" s="118" t="s">
        <v>223</v>
      </c>
      <c r="E1704" s="116" t="str">
        <f t="shared" si="26"/>
        <v>DGM</v>
      </c>
    </row>
    <row r="1705" spans="4:5">
      <c r="D1705" s="118" t="s">
        <v>222</v>
      </c>
      <c r="E1705" s="116" t="str">
        <f t="shared" si="26"/>
        <v>MIP</v>
      </c>
    </row>
    <row r="1706" spans="4:5">
      <c r="D1706" s="118" t="s">
        <v>2</v>
      </c>
      <c r="E1706" s="116" t="str">
        <f t="shared" si="26"/>
        <v>DGTT</v>
      </c>
    </row>
    <row r="1707" spans="4:5">
      <c r="D1707" s="118" t="s">
        <v>2</v>
      </c>
      <c r="E1707" s="116" t="str">
        <f t="shared" si="26"/>
        <v>DGTT</v>
      </c>
    </row>
    <row r="1708" spans="4:5">
      <c r="D1708" s="118" t="s">
        <v>28</v>
      </c>
      <c r="E1708" s="116" t="str">
        <f t="shared" si="26"/>
        <v>DGII</v>
      </c>
    </row>
    <row r="1709" spans="4:5">
      <c r="D1709" s="118" t="s">
        <v>261</v>
      </c>
      <c r="E1709" s="116" t="str">
        <f t="shared" si="26"/>
        <v>JCE</v>
      </c>
    </row>
    <row r="1710" spans="4:5">
      <c r="D1710" s="118" t="s">
        <v>94</v>
      </c>
      <c r="E1710" s="116" t="str">
        <f t="shared" si="26"/>
        <v>DGM</v>
      </c>
    </row>
    <row r="1711" spans="4:5">
      <c r="D1711" s="118" t="s">
        <v>261</v>
      </c>
      <c r="E1711" s="116" t="str">
        <f t="shared" si="26"/>
        <v>JCE</v>
      </c>
    </row>
    <row r="1712" spans="4:5">
      <c r="D1712" s="118" t="s">
        <v>2</v>
      </c>
      <c r="E1712" s="116" t="str">
        <f t="shared" si="26"/>
        <v>DGTT</v>
      </c>
    </row>
    <row r="1713" spans="4:5">
      <c r="D1713" s="118" t="s">
        <v>2</v>
      </c>
      <c r="E1713" s="116" t="str">
        <f t="shared" si="26"/>
        <v>DGTT</v>
      </c>
    </row>
    <row r="1714" spans="4:5">
      <c r="D1714" s="118" t="s">
        <v>2</v>
      </c>
      <c r="E1714" s="116" t="str">
        <f t="shared" si="26"/>
        <v>DGTT</v>
      </c>
    </row>
    <row r="1715" spans="4:5">
      <c r="D1715" s="118" t="s">
        <v>2</v>
      </c>
      <c r="E1715" s="116" t="str">
        <f t="shared" si="26"/>
        <v>DGTT</v>
      </c>
    </row>
    <row r="1716" spans="4:5">
      <c r="D1716" s="118" t="s">
        <v>2</v>
      </c>
      <c r="E1716" s="116" t="str">
        <f t="shared" si="26"/>
        <v>DGTT</v>
      </c>
    </row>
    <row r="1717" spans="4:5">
      <c r="D1717" s="118" t="s">
        <v>2</v>
      </c>
      <c r="E1717" s="116" t="str">
        <f t="shared" si="26"/>
        <v>DGTT</v>
      </c>
    </row>
    <row r="1718" spans="4:5">
      <c r="D1718" s="118" t="s">
        <v>2</v>
      </c>
      <c r="E1718" s="116" t="str">
        <f t="shared" si="26"/>
        <v>DGTT</v>
      </c>
    </row>
    <row r="1719" spans="4:5">
      <c r="D1719" s="118" t="s">
        <v>94</v>
      </c>
      <c r="E1719" s="116" t="str">
        <f t="shared" si="26"/>
        <v>DGM</v>
      </c>
    </row>
    <row r="1720" spans="4:5">
      <c r="D1720" s="118" t="s">
        <v>376</v>
      </c>
      <c r="E1720" s="116" t="str">
        <f t="shared" si="26"/>
        <v>PN</v>
      </c>
    </row>
    <row r="1721" spans="4:5">
      <c r="D1721" s="118" t="s">
        <v>189</v>
      </c>
      <c r="E1721" s="116" t="str">
        <f t="shared" si="26"/>
        <v>DGII</v>
      </c>
    </row>
    <row r="1722" spans="4:5">
      <c r="D1722" s="118" t="s">
        <v>2</v>
      </c>
      <c r="E1722" s="116" t="str">
        <f t="shared" si="26"/>
        <v>DGTT</v>
      </c>
    </row>
    <row r="1723" spans="4:5">
      <c r="D1723" s="118" t="s">
        <v>28</v>
      </c>
      <c r="E1723" s="116" t="str">
        <f t="shared" si="26"/>
        <v>DGII</v>
      </c>
    </row>
    <row r="1724" spans="4:5">
      <c r="D1724" s="110" t="s">
        <v>186</v>
      </c>
      <c r="E1724" s="116" t="str">
        <f t="shared" si="26"/>
        <v xml:space="preserve">DGM </v>
      </c>
    </row>
    <row r="1725" spans="4:5">
      <c r="D1725" s="118" t="s">
        <v>192</v>
      </c>
      <c r="E1725" s="116" t="str">
        <f t="shared" si="26"/>
        <v>DGTT</v>
      </c>
    </row>
    <row r="1726" spans="4:5">
      <c r="D1726" s="118" t="s">
        <v>2</v>
      </c>
      <c r="E1726" s="116" t="str">
        <f t="shared" si="26"/>
        <v>DGTT</v>
      </c>
    </row>
    <row r="1727" spans="4:5">
      <c r="D1727" s="118" t="s">
        <v>192</v>
      </c>
      <c r="E1727" s="116" t="str">
        <f t="shared" si="26"/>
        <v>DGTT</v>
      </c>
    </row>
    <row r="1728" spans="4:5">
      <c r="D1728" s="118" t="s">
        <v>186</v>
      </c>
      <c r="E1728" s="116" t="str">
        <f t="shared" si="26"/>
        <v xml:space="preserve">DGM </v>
      </c>
    </row>
    <row r="1729" spans="4:5">
      <c r="D1729" s="118" t="s">
        <v>186</v>
      </c>
      <c r="E1729" s="116" t="str">
        <f t="shared" si="26"/>
        <v xml:space="preserve">DGM </v>
      </c>
    </row>
    <row r="1730" spans="4:5">
      <c r="D1730" s="118" t="s">
        <v>222</v>
      </c>
      <c r="E1730" s="116" t="str">
        <f t="shared" si="26"/>
        <v>MIP</v>
      </c>
    </row>
    <row r="1731" spans="4:5">
      <c r="D1731" s="118" t="s">
        <v>189</v>
      </c>
      <c r="E1731" s="116" t="str">
        <f t="shared" si="26"/>
        <v>DGII</v>
      </c>
    </row>
    <row r="1732" spans="4:5">
      <c r="D1732" s="118" t="s">
        <v>708</v>
      </c>
      <c r="E1732" s="116" t="str">
        <f t="shared" ref="E1732:E1795" si="27">UPPER(D1732:D21442)</f>
        <v>SIHUBEN</v>
      </c>
    </row>
    <row r="1733" spans="4:5">
      <c r="D1733" s="118" t="s">
        <v>261</v>
      </c>
      <c r="E1733" s="116" t="str">
        <f t="shared" si="27"/>
        <v>JCE</v>
      </c>
    </row>
    <row r="1734" spans="4:5">
      <c r="D1734" s="118" t="s">
        <v>28</v>
      </c>
      <c r="E1734" s="116" t="str">
        <f t="shared" si="27"/>
        <v>DGII</v>
      </c>
    </row>
    <row r="1735" spans="4:5">
      <c r="D1735" s="118" t="s">
        <v>2</v>
      </c>
      <c r="E1735" s="116" t="str">
        <f t="shared" si="27"/>
        <v>DGTT</v>
      </c>
    </row>
    <row r="1736" spans="4:5">
      <c r="D1736" s="118" t="s">
        <v>28</v>
      </c>
      <c r="E1736" s="116" t="str">
        <f t="shared" si="27"/>
        <v>DGII</v>
      </c>
    </row>
    <row r="1737" spans="4:5">
      <c r="D1737" s="118" t="s">
        <v>28</v>
      </c>
      <c r="E1737" s="116" t="str">
        <f t="shared" si="27"/>
        <v>DGII</v>
      </c>
    </row>
    <row r="1738" spans="4:5">
      <c r="D1738" s="118" t="s">
        <v>2</v>
      </c>
      <c r="E1738" s="116" t="str">
        <f t="shared" si="27"/>
        <v>DGTT</v>
      </c>
    </row>
    <row r="1739" spans="4:5">
      <c r="D1739" s="118" t="s">
        <v>216</v>
      </c>
      <c r="E1739" s="116" t="str">
        <f t="shared" si="27"/>
        <v>DGTT</v>
      </c>
    </row>
    <row r="1740" spans="4:5">
      <c r="D1740" s="118" t="s">
        <v>40</v>
      </c>
      <c r="E1740" s="116" t="str">
        <f t="shared" si="27"/>
        <v>JCE</v>
      </c>
    </row>
    <row r="1741" spans="4:5">
      <c r="D1741" s="110" t="s">
        <v>192</v>
      </c>
      <c r="E1741" s="116" t="str">
        <f t="shared" si="27"/>
        <v>DGTT</v>
      </c>
    </row>
    <row r="1742" spans="4:5">
      <c r="D1742" s="118" t="s">
        <v>40</v>
      </c>
      <c r="E1742" s="116" t="str">
        <f t="shared" si="27"/>
        <v>JCE</v>
      </c>
    </row>
    <row r="1743" spans="4:5">
      <c r="D1743" s="118" t="s">
        <v>189</v>
      </c>
      <c r="E1743" s="116" t="str">
        <f t="shared" si="27"/>
        <v>DGII</v>
      </c>
    </row>
    <row r="1744" spans="4:5">
      <c r="D1744" s="118" t="s">
        <v>189</v>
      </c>
      <c r="E1744" s="116" t="str">
        <f t="shared" si="27"/>
        <v>DGII</v>
      </c>
    </row>
    <row r="1745" spans="4:5">
      <c r="D1745" s="118" t="s">
        <v>402</v>
      </c>
      <c r="E1745" s="116" t="str">
        <f t="shared" si="27"/>
        <v>DGP</v>
      </c>
    </row>
    <row r="1746" spans="4:5">
      <c r="D1746" s="118" t="s">
        <v>2</v>
      </c>
      <c r="E1746" s="116" t="str">
        <f t="shared" si="27"/>
        <v>DGTT</v>
      </c>
    </row>
    <row r="1747" spans="4:5">
      <c r="D1747" s="118" t="s">
        <v>40</v>
      </c>
      <c r="E1747" s="116" t="str">
        <f t="shared" si="27"/>
        <v>JCE</v>
      </c>
    </row>
    <row r="1748" spans="4:5">
      <c r="D1748" s="118" t="s">
        <v>216</v>
      </c>
      <c r="E1748" s="116" t="str">
        <f t="shared" si="27"/>
        <v>DGTT</v>
      </c>
    </row>
    <row r="1749" spans="4:5">
      <c r="D1749" s="118" t="s">
        <v>216</v>
      </c>
      <c r="E1749" s="116" t="str">
        <f t="shared" si="27"/>
        <v>DGTT</v>
      </c>
    </row>
    <row r="1750" spans="4:5">
      <c r="D1750" s="118" t="s">
        <v>223</v>
      </c>
      <c r="E1750" s="116" t="str">
        <f t="shared" si="27"/>
        <v>DGM</v>
      </c>
    </row>
    <row r="1751" spans="4:5">
      <c r="D1751" s="118" t="s">
        <v>223</v>
      </c>
      <c r="E1751" s="116" t="str">
        <f t="shared" si="27"/>
        <v>DGM</v>
      </c>
    </row>
    <row r="1752" spans="4:5">
      <c r="D1752" s="118" t="s">
        <v>2</v>
      </c>
      <c r="E1752" s="116" t="str">
        <f t="shared" si="27"/>
        <v>DGTT</v>
      </c>
    </row>
    <row r="1753" spans="4:5">
      <c r="D1753" s="107" t="s">
        <v>2</v>
      </c>
      <c r="E1753" s="116" t="str">
        <f t="shared" si="27"/>
        <v>DGTT</v>
      </c>
    </row>
    <row r="1754" spans="4:5">
      <c r="D1754" s="118" t="s">
        <v>2</v>
      </c>
      <c r="E1754" s="116" t="str">
        <f t="shared" si="27"/>
        <v>DGTT</v>
      </c>
    </row>
    <row r="1755" spans="4:5">
      <c r="D1755" s="118" t="s">
        <v>2</v>
      </c>
      <c r="E1755" s="116" t="str">
        <f t="shared" si="27"/>
        <v>DGTT</v>
      </c>
    </row>
    <row r="1756" spans="4:5">
      <c r="D1756" s="118" t="s">
        <v>2</v>
      </c>
      <c r="E1756" s="116" t="str">
        <f t="shared" si="27"/>
        <v>DGTT</v>
      </c>
    </row>
    <row r="1757" spans="4:5">
      <c r="D1757" s="118" t="s">
        <v>2</v>
      </c>
      <c r="E1757" s="116" t="str">
        <f t="shared" si="27"/>
        <v>DGTT</v>
      </c>
    </row>
    <row r="1758" spans="4:5">
      <c r="D1758" s="118" t="s">
        <v>261</v>
      </c>
      <c r="E1758" s="116" t="str">
        <f t="shared" si="27"/>
        <v>JCE</v>
      </c>
    </row>
    <row r="1759" spans="4:5">
      <c r="D1759" s="118" t="s">
        <v>2</v>
      </c>
      <c r="E1759" s="116" t="str">
        <f t="shared" si="27"/>
        <v>DGTT</v>
      </c>
    </row>
    <row r="1760" spans="4:5">
      <c r="D1760" s="118" t="s">
        <v>94</v>
      </c>
      <c r="E1760" s="116" t="str">
        <f t="shared" si="27"/>
        <v>DGM</v>
      </c>
    </row>
    <row r="1761" spans="4:5">
      <c r="D1761" s="118" t="s">
        <v>261</v>
      </c>
      <c r="E1761" s="116" t="str">
        <f t="shared" si="27"/>
        <v>JCE</v>
      </c>
    </row>
    <row r="1762" spans="4:5">
      <c r="D1762" s="118" t="s">
        <v>40</v>
      </c>
      <c r="E1762" s="116" t="str">
        <f t="shared" si="27"/>
        <v>JCE</v>
      </c>
    </row>
    <row r="1763" spans="4:5">
      <c r="D1763" s="110" t="s">
        <v>192</v>
      </c>
      <c r="E1763" s="116" t="str">
        <f t="shared" si="27"/>
        <v>DGTT</v>
      </c>
    </row>
    <row r="1764" spans="4:5">
      <c r="D1764" s="118" t="s">
        <v>40</v>
      </c>
      <c r="E1764" s="116" t="str">
        <f t="shared" si="27"/>
        <v>JCE</v>
      </c>
    </row>
    <row r="1765" spans="4:5">
      <c r="D1765" s="118" t="s">
        <v>189</v>
      </c>
      <c r="E1765" s="116" t="str">
        <f t="shared" si="27"/>
        <v>DGII</v>
      </c>
    </row>
    <row r="1766" spans="4:5">
      <c r="D1766" s="118" t="s">
        <v>189</v>
      </c>
      <c r="E1766" s="116" t="str">
        <f t="shared" si="27"/>
        <v>DGII</v>
      </c>
    </row>
    <row r="1767" spans="4:5">
      <c r="D1767" s="118" t="s">
        <v>402</v>
      </c>
      <c r="E1767" s="116" t="str">
        <f t="shared" si="27"/>
        <v>DGP</v>
      </c>
    </row>
    <row r="1768" spans="4:5">
      <c r="D1768" s="118" t="s">
        <v>2</v>
      </c>
      <c r="E1768" s="116" t="str">
        <f t="shared" si="27"/>
        <v>DGTT</v>
      </c>
    </row>
    <row r="1769" spans="4:5">
      <c r="D1769" s="118" t="s">
        <v>40</v>
      </c>
      <c r="E1769" s="116" t="str">
        <f t="shared" si="27"/>
        <v>JCE</v>
      </c>
    </row>
    <row r="1770" spans="4:5">
      <c r="D1770" s="118" t="s">
        <v>216</v>
      </c>
      <c r="E1770" s="116" t="str">
        <f t="shared" si="27"/>
        <v>DGTT</v>
      </c>
    </row>
    <row r="1771" spans="4:5">
      <c r="D1771" s="118" t="s">
        <v>216</v>
      </c>
      <c r="E1771" s="116" t="str">
        <f t="shared" si="27"/>
        <v>DGTT</v>
      </c>
    </row>
    <row r="1772" spans="4:5">
      <c r="D1772" s="118" t="s">
        <v>28</v>
      </c>
      <c r="E1772" s="116" t="str">
        <f t="shared" si="27"/>
        <v>DGII</v>
      </c>
    </row>
    <row r="1773" spans="4:5">
      <c r="D1773" s="118" t="s">
        <v>28</v>
      </c>
      <c r="E1773" s="116" t="str">
        <f t="shared" si="27"/>
        <v>DGII</v>
      </c>
    </row>
    <row r="1774" spans="4:5">
      <c r="D1774" s="118" t="s">
        <v>28</v>
      </c>
      <c r="E1774" s="116" t="str">
        <f t="shared" si="27"/>
        <v>DGII</v>
      </c>
    </row>
    <row r="1775" spans="4:5">
      <c r="D1775" s="118" t="s">
        <v>28</v>
      </c>
      <c r="E1775" s="116" t="str">
        <f t="shared" si="27"/>
        <v>DGII</v>
      </c>
    </row>
    <row r="1776" spans="4:5">
      <c r="D1776" s="118" t="s">
        <v>37</v>
      </c>
      <c r="E1776" s="116" t="str">
        <f t="shared" si="27"/>
        <v>TSS</v>
      </c>
    </row>
    <row r="1777" spans="4:5">
      <c r="D1777" s="118" t="s">
        <v>184</v>
      </c>
      <c r="E1777" s="116" t="str">
        <f t="shared" si="27"/>
        <v>DGP</v>
      </c>
    </row>
    <row r="1778" spans="4:5">
      <c r="D1778" s="118" t="s">
        <v>2</v>
      </c>
      <c r="E1778" s="116" t="str">
        <f t="shared" si="27"/>
        <v>DGTT</v>
      </c>
    </row>
    <row r="1779" spans="4:5">
      <c r="D1779" s="118" t="s">
        <v>2</v>
      </c>
      <c r="E1779" s="116" t="str">
        <f t="shared" si="27"/>
        <v>DGTT</v>
      </c>
    </row>
    <row r="1780" spans="4:5">
      <c r="D1780" s="118" t="s">
        <v>28</v>
      </c>
      <c r="E1780" s="116" t="str">
        <f t="shared" si="27"/>
        <v>DGII</v>
      </c>
    </row>
    <row r="1781" spans="4:5">
      <c r="D1781" s="118" t="s">
        <v>184</v>
      </c>
      <c r="E1781" s="116" t="str">
        <f t="shared" si="27"/>
        <v>DGP</v>
      </c>
    </row>
    <row r="1782" spans="4:5">
      <c r="D1782" s="118" t="s">
        <v>28</v>
      </c>
      <c r="E1782" s="116" t="str">
        <f t="shared" si="27"/>
        <v>DGII</v>
      </c>
    </row>
    <row r="1783" spans="4:5">
      <c r="D1783" s="118" t="s">
        <v>2</v>
      </c>
      <c r="E1783" s="116" t="str">
        <f t="shared" si="27"/>
        <v>DGTT</v>
      </c>
    </row>
    <row r="1784" spans="4:5">
      <c r="D1784" s="118" t="s">
        <v>261</v>
      </c>
      <c r="E1784" s="116" t="str">
        <f t="shared" si="27"/>
        <v>JCE</v>
      </c>
    </row>
    <row r="1785" spans="4:5">
      <c r="D1785" s="118" t="s">
        <v>3</v>
      </c>
      <c r="E1785" s="116" t="str">
        <f t="shared" si="27"/>
        <v>PGR</v>
      </c>
    </row>
    <row r="1786" spans="4:5">
      <c r="D1786" s="118" t="s">
        <v>3</v>
      </c>
      <c r="E1786" s="116" t="str">
        <f t="shared" si="27"/>
        <v>PGR</v>
      </c>
    </row>
    <row r="1787" spans="4:5">
      <c r="D1787" s="118" t="s">
        <v>210</v>
      </c>
      <c r="E1787" s="116" t="str">
        <f t="shared" si="27"/>
        <v>SOLIDARIDAD</v>
      </c>
    </row>
    <row r="1788" spans="4:5">
      <c r="D1788" s="110" t="s">
        <v>28</v>
      </c>
      <c r="E1788" s="116" t="str">
        <f t="shared" si="27"/>
        <v>DGII</v>
      </c>
    </row>
    <row r="1789" spans="4:5">
      <c r="D1789" s="118" t="s">
        <v>261</v>
      </c>
      <c r="E1789" s="116" t="str">
        <f t="shared" si="27"/>
        <v>JCE</v>
      </c>
    </row>
    <row r="1790" spans="4:5">
      <c r="D1790" s="118" t="s">
        <v>2</v>
      </c>
      <c r="E1790" s="116" t="str">
        <f t="shared" si="27"/>
        <v>DGTT</v>
      </c>
    </row>
    <row r="1791" spans="4:5">
      <c r="D1791" s="118" t="s">
        <v>3</v>
      </c>
      <c r="E1791" s="116" t="str">
        <f t="shared" si="27"/>
        <v>PGR</v>
      </c>
    </row>
    <row r="1792" spans="4:5">
      <c r="D1792" s="118" t="s">
        <v>2</v>
      </c>
      <c r="E1792" s="116" t="str">
        <f t="shared" si="27"/>
        <v>DGTT</v>
      </c>
    </row>
    <row r="1793" spans="4:5">
      <c r="D1793" s="118" t="s">
        <v>2</v>
      </c>
      <c r="E1793" s="116" t="str">
        <f t="shared" si="27"/>
        <v>DGTT</v>
      </c>
    </row>
    <row r="1794" spans="4:5">
      <c r="D1794" s="118" t="s">
        <v>2</v>
      </c>
      <c r="E1794" s="116" t="str">
        <f t="shared" si="27"/>
        <v>DGTT</v>
      </c>
    </row>
    <row r="1795" spans="4:5">
      <c r="D1795" s="118" t="s">
        <v>2</v>
      </c>
      <c r="E1795" s="116" t="str">
        <f t="shared" si="27"/>
        <v>DGTT</v>
      </c>
    </row>
    <row r="1796" spans="4:5">
      <c r="D1796" s="118" t="s">
        <v>2</v>
      </c>
      <c r="E1796" s="116" t="str">
        <f t="shared" ref="E1796:E1859" si="28">UPPER(D1796:D21506)</f>
        <v>DGTT</v>
      </c>
    </row>
    <row r="1797" spans="4:5">
      <c r="D1797" s="118" t="s">
        <v>3</v>
      </c>
      <c r="E1797" s="116" t="str">
        <f t="shared" si="28"/>
        <v>PGR</v>
      </c>
    </row>
    <row r="1798" spans="4:5">
      <c r="D1798" s="118" t="s">
        <v>210</v>
      </c>
      <c r="E1798" s="116" t="str">
        <f t="shared" si="28"/>
        <v>SOLIDARIDAD</v>
      </c>
    </row>
    <row r="1799" spans="4:5">
      <c r="D1799" s="118" t="s">
        <v>3</v>
      </c>
      <c r="E1799" s="116" t="str">
        <f t="shared" si="28"/>
        <v>PGR</v>
      </c>
    </row>
    <row r="1800" spans="4:5">
      <c r="D1800" s="118" t="s">
        <v>214</v>
      </c>
      <c r="E1800" s="116" t="str">
        <f t="shared" si="28"/>
        <v>DGII</v>
      </c>
    </row>
    <row r="1801" spans="4:5">
      <c r="D1801" s="118" t="s">
        <v>216</v>
      </c>
      <c r="E1801" s="116" t="str">
        <f t="shared" si="28"/>
        <v>DGTT</v>
      </c>
    </row>
    <row r="1802" spans="4:5">
      <c r="D1802" s="118" t="s">
        <v>216</v>
      </c>
      <c r="E1802" s="116" t="str">
        <f t="shared" si="28"/>
        <v>DGTT</v>
      </c>
    </row>
    <row r="1803" spans="4:5">
      <c r="D1803" s="118" t="s">
        <v>277</v>
      </c>
      <c r="E1803" s="116" t="str">
        <f t="shared" si="28"/>
        <v>DGM</v>
      </c>
    </row>
    <row r="1804" spans="4:5">
      <c r="D1804" s="118" t="s">
        <v>277</v>
      </c>
      <c r="E1804" s="116" t="str">
        <f t="shared" si="28"/>
        <v>DGM</v>
      </c>
    </row>
    <row r="1805" spans="4:5">
      <c r="D1805" s="118" t="s">
        <v>261</v>
      </c>
      <c r="E1805" s="116" t="str">
        <f t="shared" si="28"/>
        <v>JCE</v>
      </c>
    </row>
    <row r="1806" spans="4:5">
      <c r="D1806" s="118" t="s">
        <v>261</v>
      </c>
      <c r="E1806" s="116" t="str">
        <f t="shared" si="28"/>
        <v>JCE</v>
      </c>
    </row>
    <row r="1807" spans="4:5">
      <c r="D1807" s="118" t="s">
        <v>214</v>
      </c>
      <c r="E1807" s="116" t="str">
        <f t="shared" si="28"/>
        <v>DGII</v>
      </c>
    </row>
    <row r="1808" spans="4:5">
      <c r="D1808" s="118" t="s">
        <v>192</v>
      </c>
      <c r="E1808" s="116" t="str">
        <f t="shared" si="28"/>
        <v>DGTT</v>
      </c>
    </row>
    <row r="1809" spans="4:5">
      <c r="D1809" s="118" t="s">
        <v>192</v>
      </c>
      <c r="E1809" s="116" t="str">
        <f t="shared" si="28"/>
        <v>DGTT</v>
      </c>
    </row>
    <row r="1810" spans="4:5">
      <c r="D1810" s="118" t="s">
        <v>216</v>
      </c>
      <c r="E1810" s="116" t="str">
        <f t="shared" si="28"/>
        <v>DGTT</v>
      </c>
    </row>
    <row r="1811" spans="4:5">
      <c r="D1811" s="118" t="s">
        <v>186</v>
      </c>
      <c r="E1811" s="116" t="str">
        <f t="shared" si="28"/>
        <v xml:space="preserve">DGM </v>
      </c>
    </row>
    <row r="1812" spans="4:5">
      <c r="D1812" s="118" t="s">
        <v>214</v>
      </c>
      <c r="E1812" s="116" t="str">
        <f t="shared" si="28"/>
        <v>DGII</v>
      </c>
    </row>
    <row r="1813" spans="4:5">
      <c r="D1813" s="118" t="s">
        <v>214</v>
      </c>
      <c r="E1813" s="116" t="str">
        <f t="shared" si="28"/>
        <v>DGII</v>
      </c>
    </row>
    <row r="1814" spans="4:5">
      <c r="D1814" s="118" t="s">
        <v>216</v>
      </c>
      <c r="E1814" s="116" t="str">
        <f t="shared" si="28"/>
        <v>DGTT</v>
      </c>
    </row>
    <row r="1815" spans="4:5">
      <c r="D1815" s="118" t="s">
        <v>261</v>
      </c>
      <c r="E1815" s="116" t="str">
        <f t="shared" si="28"/>
        <v>JCE</v>
      </c>
    </row>
    <row r="1816" spans="4:5">
      <c r="D1816" s="118" t="s">
        <v>2</v>
      </c>
      <c r="E1816" s="116" t="str">
        <f t="shared" si="28"/>
        <v>DGTT</v>
      </c>
    </row>
    <row r="1817" spans="4:5">
      <c r="D1817" s="118" t="s">
        <v>2</v>
      </c>
      <c r="E1817" s="116" t="str">
        <f t="shared" si="28"/>
        <v>DGTT</v>
      </c>
    </row>
    <row r="1818" spans="4:5">
      <c r="D1818" s="118" t="s">
        <v>2</v>
      </c>
      <c r="E1818" s="116" t="str">
        <f t="shared" si="28"/>
        <v>DGTT</v>
      </c>
    </row>
    <row r="1819" spans="4:5">
      <c r="D1819" s="118" t="s">
        <v>2</v>
      </c>
      <c r="E1819" s="116" t="str">
        <f t="shared" si="28"/>
        <v>DGTT</v>
      </c>
    </row>
    <row r="1820" spans="4:5">
      <c r="D1820" s="118" t="s">
        <v>261</v>
      </c>
      <c r="E1820" s="116" t="str">
        <f t="shared" si="28"/>
        <v>JCE</v>
      </c>
    </row>
    <row r="1821" spans="4:5">
      <c r="D1821" s="118" t="s">
        <v>2</v>
      </c>
      <c r="E1821" s="116" t="str">
        <f t="shared" si="28"/>
        <v>DGTT</v>
      </c>
    </row>
    <row r="1822" spans="4:5">
      <c r="D1822" s="118" t="s">
        <v>94</v>
      </c>
      <c r="E1822" s="116" t="str">
        <f t="shared" si="28"/>
        <v>DGM</v>
      </c>
    </row>
    <row r="1823" spans="4:5">
      <c r="D1823" s="118" t="s">
        <v>261</v>
      </c>
      <c r="E1823" s="116" t="str">
        <f t="shared" si="28"/>
        <v>JCE</v>
      </c>
    </row>
    <row r="1824" spans="4:5">
      <c r="D1824" s="118" t="s">
        <v>40</v>
      </c>
      <c r="E1824" s="116" t="str">
        <f t="shared" si="28"/>
        <v>JCE</v>
      </c>
    </row>
    <row r="1825" spans="4:5">
      <c r="D1825" s="118" t="s">
        <v>216</v>
      </c>
      <c r="E1825" s="116" t="str">
        <f t="shared" si="28"/>
        <v>DGTT</v>
      </c>
    </row>
    <row r="1826" spans="4:5">
      <c r="D1826" s="118" t="s">
        <v>214</v>
      </c>
      <c r="E1826" s="116" t="str">
        <f t="shared" si="28"/>
        <v>DGII</v>
      </c>
    </row>
    <row r="1827" spans="4:5">
      <c r="D1827" s="118" t="s">
        <v>40</v>
      </c>
      <c r="E1827" s="116" t="str">
        <f t="shared" si="28"/>
        <v>JCE</v>
      </c>
    </row>
    <row r="1828" spans="4:5">
      <c r="D1828" s="110" t="s">
        <v>192</v>
      </c>
      <c r="E1828" s="116" t="str">
        <f t="shared" si="28"/>
        <v>DGTT</v>
      </c>
    </row>
    <row r="1829" spans="4:5">
      <c r="D1829" s="118" t="s">
        <v>40</v>
      </c>
      <c r="E1829" s="116" t="str">
        <f t="shared" si="28"/>
        <v>JCE</v>
      </c>
    </row>
    <row r="1830" spans="4:5">
      <c r="D1830" s="118" t="s">
        <v>189</v>
      </c>
      <c r="E1830" s="116" t="str">
        <f t="shared" si="28"/>
        <v>DGII</v>
      </c>
    </row>
    <row r="1831" spans="4:5">
      <c r="D1831" s="118" t="s">
        <v>189</v>
      </c>
      <c r="E1831" s="116" t="str">
        <f t="shared" si="28"/>
        <v>DGII</v>
      </c>
    </row>
    <row r="1832" spans="4:5">
      <c r="D1832" s="118" t="s">
        <v>402</v>
      </c>
      <c r="E1832" s="116" t="str">
        <f t="shared" si="28"/>
        <v>DGP</v>
      </c>
    </row>
    <row r="1833" spans="4:5">
      <c r="D1833" s="118" t="s">
        <v>2</v>
      </c>
      <c r="E1833" s="116" t="str">
        <f t="shared" si="28"/>
        <v>DGTT</v>
      </c>
    </row>
    <row r="1834" spans="4:5">
      <c r="D1834" s="118" t="s">
        <v>2</v>
      </c>
      <c r="E1834" s="116" t="str">
        <f t="shared" si="28"/>
        <v>DGTT</v>
      </c>
    </row>
    <row r="1835" spans="4:5">
      <c r="D1835" s="118" t="s">
        <v>2</v>
      </c>
      <c r="E1835" s="116" t="str">
        <f t="shared" si="28"/>
        <v>DGTT</v>
      </c>
    </row>
    <row r="1836" spans="4:5">
      <c r="D1836" s="118" t="s">
        <v>40</v>
      </c>
      <c r="E1836" s="116" t="str">
        <f t="shared" si="28"/>
        <v>JCE</v>
      </c>
    </row>
    <row r="1837" spans="4:5">
      <c r="D1837" s="118" t="s">
        <v>216</v>
      </c>
      <c r="E1837" s="116" t="str">
        <f t="shared" si="28"/>
        <v>DGTT</v>
      </c>
    </row>
    <row r="1838" spans="4:5">
      <c r="D1838" s="118" t="s">
        <v>214</v>
      </c>
      <c r="E1838" s="116" t="str">
        <f t="shared" si="28"/>
        <v>DGII</v>
      </c>
    </row>
    <row r="1839" spans="4:5">
      <c r="D1839" s="118" t="s">
        <v>733</v>
      </c>
      <c r="E1839" s="116" t="str">
        <f t="shared" si="28"/>
        <v>INDUSTRIA Y COMERCIO</v>
      </c>
    </row>
    <row r="1840" spans="4:5">
      <c r="D1840" s="118" t="s">
        <v>216</v>
      </c>
      <c r="E1840" s="116" t="str">
        <f t="shared" si="28"/>
        <v>DGTT</v>
      </c>
    </row>
    <row r="1841" spans="4:5">
      <c r="D1841" s="118" t="s">
        <v>189</v>
      </c>
      <c r="E1841" s="116" t="str">
        <f t="shared" si="28"/>
        <v>DGII</v>
      </c>
    </row>
    <row r="1842" spans="4:5">
      <c r="D1842" s="118" t="s">
        <v>189</v>
      </c>
      <c r="E1842" s="116" t="str">
        <f t="shared" si="28"/>
        <v>DGII</v>
      </c>
    </row>
    <row r="1843" spans="4:5">
      <c r="D1843" s="118" t="s">
        <v>402</v>
      </c>
      <c r="E1843" s="116" t="str">
        <f t="shared" si="28"/>
        <v>DGP</v>
      </c>
    </row>
    <row r="1844" spans="4:5">
      <c r="D1844" s="118" t="s">
        <v>2</v>
      </c>
      <c r="E1844" s="116" t="str">
        <f t="shared" si="28"/>
        <v>DGTT</v>
      </c>
    </row>
    <row r="1845" spans="4:5">
      <c r="D1845" s="118" t="s">
        <v>189</v>
      </c>
      <c r="E1845" s="116" t="str">
        <f t="shared" si="28"/>
        <v>DGII</v>
      </c>
    </row>
    <row r="1846" spans="4:5">
      <c r="D1846" s="118" t="s">
        <v>40</v>
      </c>
      <c r="E1846" s="116" t="str">
        <f t="shared" si="28"/>
        <v>JCE</v>
      </c>
    </row>
    <row r="1847" spans="4:5">
      <c r="D1847" s="110" t="s">
        <v>192</v>
      </c>
      <c r="E1847" s="116" t="str">
        <f t="shared" si="28"/>
        <v>DGTT</v>
      </c>
    </row>
    <row r="1848" spans="4:5">
      <c r="D1848" s="118" t="s">
        <v>40</v>
      </c>
      <c r="E1848" s="116" t="str">
        <f t="shared" si="28"/>
        <v>JCE</v>
      </c>
    </row>
    <row r="1849" spans="4:5">
      <c r="D1849" s="118" t="s">
        <v>119</v>
      </c>
      <c r="E1849" s="116" t="str">
        <f t="shared" si="28"/>
        <v>SOLIDARIDAD</v>
      </c>
    </row>
    <row r="1850" spans="4:5">
      <c r="D1850" s="118" t="s">
        <v>119</v>
      </c>
      <c r="E1850" s="116" t="str">
        <f t="shared" si="28"/>
        <v>SOLIDARIDAD</v>
      </c>
    </row>
    <row r="1851" spans="4:5">
      <c r="D1851" s="118" t="s">
        <v>551</v>
      </c>
      <c r="E1851" s="116" t="str">
        <f t="shared" si="28"/>
        <v>PGR</v>
      </c>
    </row>
    <row r="1852" spans="4:5">
      <c r="D1852" s="118" t="s">
        <v>119</v>
      </c>
      <c r="E1852" s="116" t="str">
        <f t="shared" si="28"/>
        <v>SOLIDARIDAD</v>
      </c>
    </row>
    <row r="1853" spans="4:5">
      <c r="D1853" s="118" t="s">
        <v>551</v>
      </c>
      <c r="E1853" s="116" t="str">
        <f t="shared" si="28"/>
        <v>PGR</v>
      </c>
    </row>
    <row r="1854" spans="4:5">
      <c r="D1854" s="118" t="s">
        <v>551</v>
      </c>
      <c r="E1854" s="116" t="str">
        <f t="shared" si="28"/>
        <v>PGR</v>
      </c>
    </row>
    <row r="1855" spans="4:5">
      <c r="D1855" s="118" t="s">
        <v>189</v>
      </c>
      <c r="E1855" s="116" t="str">
        <f t="shared" si="28"/>
        <v>DGII</v>
      </c>
    </row>
    <row r="1856" spans="4:5">
      <c r="D1856" s="118" t="s">
        <v>192</v>
      </c>
      <c r="E1856" s="116" t="str">
        <f t="shared" si="28"/>
        <v>DGTT</v>
      </c>
    </row>
    <row r="1857" spans="4:5">
      <c r="D1857" s="118" t="s">
        <v>223</v>
      </c>
      <c r="E1857" s="116" t="str">
        <f t="shared" si="28"/>
        <v>DGM</v>
      </c>
    </row>
    <row r="1858" spans="4:5">
      <c r="D1858" s="118" t="s">
        <v>551</v>
      </c>
      <c r="E1858" s="116" t="str">
        <f t="shared" si="28"/>
        <v>PGR</v>
      </c>
    </row>
    <row r="1859" spans="4:5">
      <c r="D1859" s="118" t="s">
        <v>551</v>
      </c>
      <c r="E1859" s="116" t="str">
        <f t="shared" si="28"/>
        <v>PGR</v>
      </c>
    </row>
    <row r="1860" spans="4:5">
      <c r="D1860" s="118" t="s">
        <v>192</v>
      </c>
      <c r="E1860" s="116" t="str">
        <f t="shared" ref="E1860:E1923" si="29">UPPER(D1860:D21570)</f>
        <v>DGTT</v>
      </c>
    </row>
    <row r="1861" spans="4:5">
      <c r="D1861" s="118" t="s">
        <v>189</v>
      </c>
      <c r="E1861" s="116" t="str">
        <f t="shared" si="29"/>
        <v>DGII</v>
      </c>
    </row>
    <row r="1862" spans="4:5">
      <c r="D1862" s="118" t="s">
        <v>119</v>
      </c>
      <c r="E1862" s="116" t="str">
        <f t="shared" si="29"/>
        <v>SOLIDARIDAD</v>
      </c>
    </row>
    <row r="1863" spans="4:5">
      <c r="D1863" s="118" t="s">
        <v>551</v>
      </c>
      <c r="E1863" s="116" t="str">
        <f t="shared" si="29"/>
        <v>PGR</v>
      </c>
    </row>
    <row r="1864" spans="4:5">
      <c r="D1864" s="118" t="s">
        <v>189</v>
      </c>
      <c r="E1864" s="116" t="str">
        <f t="shared" si="29"/>
        <v>DGII</v>
      </c>
    </row>
    <row r="1865" spans="4:5">
      <c r="D1865" s="118" t="s">
        <v>94</v>
      </c>
      <c r="E1865" s="116" t="str">
        <f t="shared" si="29"/>
        <v>DGM</v>
      </c>
    </row>
    <row r="1866" spans="4:5">
      <c r="D1866" s="118" t="s">
        <v>2</v>
      </c>
      <c r="E1866" s="116" t="str">
        <f t="shared" si="29"/>
        <v>DGTT</v>
      </c>
    </row>
    <row r="1867" spans="4:5">
      <c r="D1867" s="110" t="s">
        <v>28</v>
      </c>
      <c r="E1867" s="116" t="str">
        <f t="shared" si="29"/>
        <v>DGII</v>
      </c>
    </row>
    <row r="1868" spans="4:5">
      <c r="D1868" s="118" t="s">
        <v>261</v>
      </c>
      <c r="E1868" s="116" t="str">
        <f t="shared" si="29"/>
        <v>JCE</v>
      </c>
    </row>
    <row r="1869" spans="4:5">
      <c r="D1869" s="118" t="s">
        <v>2</v>
      </c>
      <c r="E1869" s="116" t="str">
        <f t="shared" si="29"/>
        <v>DGTT</v>
      </c>
    </row>
    <row r="1870" spans="4:5">
      <c r="D1870" s="118" t="s">
        <v>2</v>
      </c>
      <c r="E1870" s="116" t="str">
        <f t="shared" si="29"/>
        <v>DGTT</v>
      </c>
    </row>
    <row r="1871" spans="4:5">
      <c r="D1871" s="118" t="s">
        <v>2</v>
      </c>
      <c r="E1871" s="116" t="str">
        <f t="shared" si="29"/>
        <v>DGTT</v>
      </c>
    </row>
    <row r="1872" spans="4:5">
      <c r="D1872" s="118" t="s">
        <v>2</v>
      </c>
      <c r="E1872" s="116" t="str">
        <f t="shared" si="29"/>
        <v>DGTT</v>
      </c>
    </row>
    <row r="1873" spans="4:5">
      <c r="D1873" s="118" t="s">
        <v>261</v>
      </c>
      <c r="E1873" s="116" t="str">
        <f t="shared" si="29"/>
        <v>JCE</v>
      </c>
    </row>
    <row r="1874" spans="4:5">
      <c r="D1874" s="118" t="s">
        <v>2</v>
      </c>
      <c r="E1874" s="116" t="str">
        <f t="shared" si="29"/>
        <v>DGTT</v>
      </c>
    </row>
    <row r="1875" spans="4:5">
      <c r="D1875" s="118" t="s">
        <v>2</v>
      </c>
      <c r="E1875" s="116" t="str">
        <f t="shared" si="29"/>
        <v>DGTT</v>
      </c>
    </row>
    <row r="1876" spans="4:5">
      <c r="D1876" s="118" t="s">
        <v>2</v>
      </c>
      <c r="E1876" s="116" t="str">
        <f t="shared" si="29"/>
        <v>DGTT</v>
      </c>
    </row>
    <row r="1877" spans="4:5">
      <c r="D1877" s="118" t="s">
        <v>2</v>
      </c>
      <c r="E1877" s="116" t="str">
        <f t="shared" si="29"/>
        <v>DGTT</v>
      </c>
    </row>
    <row r="1878" spans="4:5">
      <c r="D1878" s="118" t="s">
        <v>261</v>
      </c>
      <c r="E1878" s="116" t="str">
        <f t="shared" si="29"/>
        <v>JCE</v>
      </c>
    </row>
    <row r="1879" spans="4:5">
      <c r="D1879" s="118" t="s">
        <v>2</v>
      </c>
      <c r="E1879" s="116" t="str">
        <f t="shared" si="29"/>
        <v>DGTT</v>
      </c>
    </row>
    <row r="1880" spans="4:5">
      <c r="D1880" s="118" t="s">
        <v>94</v>
      </c>
      <c r="E1880" s="116" t="str">
        <f t="shared" si="29"/>
        <v>DGM</v>
      </c>
    </row>
    <row r="1881" spans="4:5">
      <c r="D1881" s="118" t="s">
        <v>261</v>
      </c>
      <c r="E1881" s="116" t="str">
        <f t="shared" si="29"/>
        <v>JCE</v>
      </c>
    </row>
    <row r="1882" spans="4:5">
      <c r="D1882" s="118" t="s">
        <v>189</v>
      </c>
      <c r="E1882" s="116" t="str">
        <f t="shared" si="29"/>
        <v>DGII</v>
      </c>
    </row>
    <row r="1883" spans="4:5">
      <c r="D1883" s="118" t="s">
        <v>261</v>
      </c>
      <c r="E1883" s="116" t="str">
        <f t="shared" si="29"/>
        <v>JCE</v>
      </c>
    </row>
    <row r="1884" spans="4:5">
      <c r="D1884" s="118" t="s">
        <v>223</v>
      </c>
      <c r="E1884" s="116" t="str">
        <f t="shared" si="29"/>
        <v>DGM</v>
      </c>
    </row>
    <row r="1885" spans="4:5">
      <c r="D1885" s="118" t="s">
        <v>189</v>
      </c>
      <c r="E1885" s="116" t="str">
        <f t="shared" si="29"/>
        <v>DGII</v>
      </c>
    </row>
    <row r="1886" spans="4:5">
      <c r="D1886" s="118" t="s">
        <v>189</v>
      </c>
      <c r="E1886" s="116" t="str">
        <f t="shared" si="29"/>
        <v>DGII</v>
      </c>
    </row>
    <row r="1887" spans="4:5">
      <c r="D1887" s="118" t="s">
        <v>189</v>
      </c>
      <c r="E1887" s="116" t="str">
        <f t="shared" si="29"/>
        <v>DGII</v>
      </c>
    </row>
    <row r="1888" spans="4:5">
      <c r="D1888" s="118" t="s">
        <v>94</v>
      </c>
      <c r="E1888" s="116" t="str">
        <f t="shared" si="29"/>
        <v>DGM</v>
      </c>
    </row>
    <row r="1889" spans="4:5">
      <c r="D1889" s="118" t="s">
        <v>216</v>
      </c>
      <c r="E1889" s="116" t="str">
        <f t="shared" si="29"/>
        <v>DGTT</v>
      </c>
    </row>
    <row r="1890" spans="4:5">
      <c r="D1890" s="118" t="s">
        <v>216</v>
      </c>
      <c r="E1890" s="116" t="str">
        <f t="shared" si="29"/>
        <v>DGTT</v>
      </c>
    </row>
    <row r="1891" spans="4:5">
      <c r="D1891" s="118" t="s">
        <v>216</v>
      </c>
      <c r="E1891" s="116" t="str">
        <f t="shared" si="29"/>
        <v>DGTT</v>
      </c>
    </row>
    <row r="1892" spans="4:5">
      <c r="D1892" s="118" t="s">
        <v>216</v>
      </c>
      <c r="E1892" s="116" t="str">
        <f t="shared" si="29"/>
        <v>DGTT</v>
      </c>
    </row>
    <row r="1893" spans="4:5">
      <c r="D1893" s="118" t="s">
        <v>261</v>
      </c>
      <c r="E1893" s="116" t="str">
        <f t="shared" si="29"/>
        <v>JCE</v>
      </c>
    </row>
    <row r="1894" spans="4:5">
      <c r="D1894" s="118" t="s">
        <v>28</v>
      </c>
      <c r="E1894" s="116" t="str">
        <f t="shared" si="29"/>
        <v>DGII</v>
      </c>
    </row>
    <row r="1895" spans="4:5">
      <c r="D1895" s="118" t="s">
        <v>28</v>
      </c>
      <c r="E1895" s="116" t="str">
        <f t="shared" si="29"/>
        <v>DGII</v>
      </c>
    </row>
    <row r="1896" spans="4:5">
      <c r="D1896" s="118" t="s">
        <v>28</v>
      </c>
      <c r="E1896" s="116" t="str">
        <f t="shared" si="29"/>
        <v>DGII</v>
      </c>
    </row>
    <row r="1897" spans="4:5">
      <c r="D1897" s="118" t="s">
        <v>28</v>
      </c>
      <c r="E1897" s="116" t="str">
        <f t="shared" si="29"/>
        <v>DGII</v>
      </c>
    </row>
    <row r="1898" spans="4:5">
      <c r="D1898" s="118" t="s">
        <v>94</v>
      </c>
      <c r="E1898" s="116" t="str">
        <f t="shared" si="29"/>
        <v>DGM</v>
      </c>
    </row>
    <row r="1899" spans="4:5">
      <c r="D1899" s="118" t="s">
        <v>94</v>
      </c>
      <c r="E1899" s="116" t="str">
        <f t="shared" si="29"/>
        <v>DGM</v>
      </c>
    </row>
    <row r="1900" spans="4:5">
      <c r="D1900" s="118" t="s">
        <v>28</v>
      </c>
      <c r="E1900" s="116" t="str">
        <f t="shared" si="29"/>
        <v>DGII</v>
      </c>
    </row>
    <row r="1901" spans="4:5">
      <c r="D1901" s="118" t="s">
        <v>28</v>
      </c>
      <c r="E1901" s="116" t="str">
        <f t="shared" si="29"/>
        <v>DGII</v>
      </c>
    </row>
    <row r="1902" spans="4:5">
      <c r="D1902" s="118" t="s">
        <v>2</v>
      </c>
      <c r="E1902" s="116" t="str">
        <f t="shared" si="29"/>
        <v>DGTT</v>
      </c>
    </row>
    <row r="1903" spans="4:5">
      <c r="D1903" s="118" t="s">
        <v>2</v>
      </c>
      <c r="E1903" s="116" t="str">
        <f t="shared" si="29"/>
        <v>DGTT</v>
      </c>
    </row>
    <row r="1904" spans="4:5">
      <c r="D1904" s="118" t="s">
        <v>2</v>
      </c>
      <c r="E1904" s="116" t="str">
        <f t="shared" si="29"/>
        <v>DGTT</v>
      </c>
    </row>
    <row r="1905" spans="4:5">
      <c r="D1905" s="118" t="s">
        <v>2</v>
      </c>
      <c r="E1905" s="116" t="str">
        <f t="shared" si="29"/>
        <v>DGTT</v>
      </c>
    </row>
    <row r="1906" spans="4:5">
      <c r="D1906" s="118" t="s">
        <v>261</v>
      </c>
      <c r="E1906" s="116" t="str">
        <f t="shared" si="29"/>
        <v>JCE</v>
      </c>
    </row>
    <row r="1907" spans="4:5">
      <c r="D1907" s="118" t="s">
        <v>2</v>
      </c>
      <c r="E1907" s="116" t="str">
        <f t="shared" si="29"/>
        <v>DGTT</v>
      </c>
    </row>
    <row r="1908" spans="4:5">
      <c r="D1908" s="118" t="s">
        <v>94</v>
      </c>
      <c r="E1908" s="116" t="str">
        <f t="shared" si="29"/>
        <v>DGM</v>
      </c>
    </row>
    <row r="1909" spans="4:5">
      <c r="D1909" s="118" t="s">
        <v>261</v>
      </c>
      <c r="E1909" s="116" t="str">
        <f t="shared" si="29"/>
        <v>JCE</v>
      </c>
    </row>
    <row r="1910" spans="4:5">
      <c r="D1910" s="118" t="s">
        <v>28</v>
      </c>
      <c r="E1910" s="116" t="str">
        <f t="shared" si="29"/>
        <v>DGII</v>
      </c>
    </row>
    <row r="1911" spans="4:5">
      <c r="D1911" s="118" t="s">
        <v>123</v>
      </c>
      <c r="E1911" s="116" t="str">
        <f t="shared" si="29"/>
        <v>JCE</v>
      </c>
    </row>
    <row r="1912" spans="4:5">
      <c r="D1912" s="118" t="s">
        <v>189</v>
      </c>
      <c r="E1912" s="116" t="str">
        <f t="shared" si="29"/>
        <v>DGII</v>
      </c>
    </row>
    <row r="1913" spans="4:5">
      <c r="D1913" s="110" t="s">
        <v>28</v>
      </c>
      <c r="E1913" s="116" t="str">
        <f t="shared" si="29"/>
        <v>DGII</v>
      </c>
    </row>
    <row r="1914" spans="4:5">
      <c r="D1914" s="118" t="s">
        <v>261</v>
      </c>
      <c r="E1914" s="116" t="str">
        <f t="shared" si="29"/>
        <v>JCE</v>
      </c>
    </row>
    <row r="1915" spans="4:5">
      <c r="D1915" s="118" t="s">
        <v>2</v>
      </c>
      <c r="E1915" s="116" t="str">
        <f t="shared" si="29"/>
        <v>DGTT</v>
      </c>
    </row>
    <row r="1916" spans="4:5">
      <c r="D1916" s="118" t="s">
        <v>189</v>
      </c>
      <c r="E1916" s="116" t="str">
        <f t="shared" si="29"/>
        <v>DGII</v>
      </c>
    </row>
    <row r="1917" spans="4:5">
      <c r="D1917" s="118" t="s">
        <v>2</v>
      </c>
      <c r="E1917" s="116" t="str">
        <f t="shared" si="29"/>
        <v>DGTT</v>
      </c>
    </row>
    <row r="1918" spans="4:5">
      <c r="D1918" s="118" t="s">
        <v>2</v>
      </c>
      <c r="E1918" s="116" t="str">
        <f t="shared" si="29"/>
        <v>DGTT</v>
      </c>
    </row>
    <row r="1919" spans="4:5">
      <c r="D1919" s="118" t="s">
        <v>2</v>
      </c>
      <c r="E1919" s="116" t="str">
        <f t="shared" si="29"/>
        <v>DGTT</v>
      </c>
    </row>
    <row r="1920" spans="4:5">
      <c r="D1920" s="118" t="s">
        <v>2</v>
      </c>
      <c r="E1920" s="116" t="str">
        <f t="shared" si="29"/>
        <v>DGTT</v>
      </c>
    </row>
    <row r="1921" spans="4:5">
      <c r="D1921" s="118" t="s">
        <v>223</v>
      </c>
      <c r="E1921" s="116" t="str">
        <f t="shared" si="29"/>
        <v>DGM</v>
      </c>
    </row>
    <row r="1922" spans="4:5">
      <c r="D1922" s="118" t="s">
        <v>261</v>
      </c>
      <c r="E1922" s="116" t="str">
        <f t="shared" si="29"/>
        <v>JCE</v>
      </c>
    </row>
    <row r="1923" spans="4:5">
      <c r="D1923" s="118" t="s">
        <v>223</v>
      </c>
      <c r="E1923" s="116" t="str">
        <f t="shared" si="29"/>
        <v>DGM</v>
      </c>
    </row>
    <row r="1924" spans="4:5">
      <c r="D1924" s="118" t="s">
        <v>223</v>
      </c>
      <c r="E1924" s="116" t="str">
        <f t="shared" ref="E1924:E1987" si="30">UPPER(D1924:D21634)</f>
        <v>DGM</v>
      </c>
    </row>
    <row r="1925" spans="4:5">
      <c r="D1925" s="118" t="s">
        <v>123</v>
      </c>
      <c r="E1925" s="116" t="str">
        <f t="shared" si="30"/>
        <v>JCE</v>
      </c>
    </row>
    <row r="1926" spans="4:5">
      <c r="D1926" s="118" t="s">
        <v>192</v>
      </c>
      <c r="E1926" s="116" t="str">
        <f t="shared" si="30"/>
        <v>DGTT</v>
      </c>
    </row>
    <row r="1927" spans="4:5">
      <c r="D1927" s="118" t="s">
        <v>189</v>
      </c>
      <c r="E1927" s="116" t="str">
        <f t="shared" si="30"/>
        <v>DGII</v>
      </c>
    </row>
    <row r="1928" spans="4:5">
      <c r="D1928" s="118" t="s">
        <v>192</v>
      </c>
      <c r="E1928" s="116" t="str">
        <f t="shared" si="30"/>
        <v>DGTT</v>
      </c>
    </row>
    <row r="1929" spans="4:5">
      <c r="D1929" s="118" t="s">
        <v>223</v>
      </c>
      <c r="E1929" s="116" t="str">
        <f t="shared" si="30"/>
        <v>DGM</v>
      </c>
    </row>
    <row r="1930" spans="4:5">
      <c r="D1930" s="118" t="s">
        <v>223</v>
      </c>
      <c r="E1930" s="116" t="str">
        <f t="shared" si="30"/>
        <v>DGM</v>
      </c>
    </row>
    <row r="1931" spans="4:5">
      <c r="D1931" s="118" t="s">
        <v>189</v>
      </c>
      <c r="E1931" s="116" t="str">
        <f t="shared" si="30"/>
        <v>DGII</v>
      </c>
    </row>
    <row r="1932" spans="4:5">
      <c r="D1932" s="118" t="s">
        <v>192</v>
      </c>
      <c r="E1932" s="116" t="str">
        <f t="shared" si="30"/>
        <v>DGTT</v>
      </c>
    </row>
    <row r="1933" spans="4:5">
      <c r="D1933" s="118" t="s">
        <v>123</v>
      </c>
      <c r="E1933" s="116" t="str">
        <f t="shared" si="30"/>
        <v>JCE</v>
      </c>
    </row>
    <row r="1934" spans="4:5">
      <c r="D1934" s="118" t="s">
        <v>189</v>
      </c>
      <c r="E1934" s="116" t="str">
        <f t="shared" si="30"/>
        <v>DGII</v>
      </c>
    </row>
    <row r="1935" spans="4:5">
      <c r="D1935" s="118" t="s">
        <v>189</v>
      </c>
      <c r="E1935" s="116" t="str">
        <f t="shared" si="30"/>
        <v>DGII</v>
      </c>
    </row>
    <row r="1936" spans="4:5">
      <c r="D1936" s="118" t="s">
        <v>223</v>
      </c>
      <c r="E1936" s="116" t="str">
        <f t="shared" si="30"/>
        <v>DGM</v>
      </c>
    </row>
    <row r="1937" spans="4:5">
      <c r="D1937" s="110" t="s">
        <v>192</v>
      </c>
      <c r="E1937" s="116" t="str">
        <f t="shared" si="30"/>
        <v>DGTT</v>
      </c>
    </row>
    <row r="1938" spans="4:5">
      <c r="D1938" s="118" t="s">
        <v>192</v>
      </c>
      <c r="E1938" s="116" t="str">
        <f t="shared" si="30"/>
        <v>DGTT</v>
      </c>
    </row>
    <row r="1939" spans="4:5">
      <c r="D1939" s="118" t="s">
        <v>123</v>
      </c>
      <c r="E1939" s="116" t="str">
        <f t="shared" si="30"/>
        <v>JCE</v>
      </c>
    </row>
    <row r="1940" spans="4:5">
      <c r="D1940" s="118" t="s">
        <v>123</v>
      </c>
      <c r="E1940" s="116" t="str">
        <f t="shared" si="30"/>
        <v>JCE</v>
      </c>
    </row>
    <row r="1941" spans="4:5">
      <c r="D1941" s="118" t="s">
        <v>261</v>
      </c>
      <c r="E1941" s="116" t="str">
        <f t="shared" si="30"/>
        <v>JCE</v>
      </c>
    </row>
    <row r="1942" spans="4:5">
      <c r="D1942" s="118" t="s">
        <v>394</v>
      </c>
      <c r="E1942" s="116" t="str">
        <f t="shared" si="30"/>
        <v>MIREX</v>
      </c>
    </row>
    <row r="1943" spans="4:5">
      <c r="D1943" s="118" t="s">
        <v>394</v>
      </c>
      <c r="E1943" s="116" t="str">
        <f t="shared" si="30"/>
        <v>MIREX</v>
      </c>
    </row>
    <row r="1944" spans="4:5">
      <c r="D1944" s="118" t="s">
        <v>752</v>
      </c>
      <c r="E1944" s="116" t="str">
        <f t="shared" si="30"/>
        <v>PLAN PILOTO</v>
      </c>
    </row>
    <row r="1945" spans="4:5">
      <c r="D1945" s="118" t="s">
        <v>2</v>
      </c>
      <c r="E1945" s="116" t="str">
        <f t="shared" si="30"/>
        <v>DGTT</v>
      </c>
    </row>
    <row r="1946" spans="4:5">
      <c r="D1946" s="118" t="s">
        <v>28</v>
      </c>
      <c r="E1946" s="116" t="str">
        <f t="shared" si="30"/>
        <v>DGII</v>
      </c>
    </row>
    <row r="1947" spans="4:5">
      <c r="D1947" s="118" t="s">
        <v>28</v>
      </c>
      <c r="E1947" s="116" t="str">
        <f t="shared" si="30"/>
        <v>DGII</v>
      </c>
    </row>
    <row r="1948" spans="4:5">
      <c r="D1948" s="118" t="s">
        <v>28</v>
      </c>
      <c r="E1948" s="116" t="str">
        <f t="shared" si="30"/>
        <v>DGII</v>
      </c>
    </row>
    <row r="1949" spans="4:5">
      <c r="D1949" s="118" t="s">
        <v>28</v>
      </c>
      <c r="E1949" s="116" t="str">
        <f t="shared" si="30"/>
        <v>DGII</v>
      </c>
    </row>
    <row r="1950" spans="4:5">
      <c r="D1950" s="118" t="s">
        <v>28</v>
      </c>
      <c r="E1950" s="116" t="str">
        <f t="shared" si="30"/>
        <v>DGII</v>
      </c>
    </row>
    <row r="1951" spans="4:5">
      <c r="D1951" s="118" t="s">
        <v>394</v>
      </c>
      <c r="E1951" s="116" t="str">
        <f t="shared" si="30"/>
        <v>MIREX</v>
      </c>
    </row>
    <row r="1952" spans="4:5">
      <c r="D1952" s="118" t="s">
        <v>2</v>
      </c>
      <c r="E1952" s="116" t="str">
        <f t="shared" si="30"/>
        <v>DGTT</v>
      </c>
    </row>
    <row r="1953" spans="4:5">
      <c r="D1953" s="118" t="s">
        <v>123</v>
      </c>
      <c r="E1953" s="116" t="str">
        <f t="shared" si="30"/>
        <v>JCE</v>
      </c>
    </row>
    <row r="1954" spans="4:5">
      <c r="D1954" s="118" t="s">
        <v>2</v>
      </c>
      <c r="E1954" s="116" t="str">
        <f t="shared" si="30"/>
        <v>DGTT</v>
      </c>
    </row>
    <row r="1955" spans="4:5">
      <c r="D1955" s="118" t="s">
        <v>123</v>
      </c>
      <c r="E1955" s="116" t="str">
        <f t="shared" si="30"/>
        <v>JCE</v>
      </c>
    </row>
    <row r="1956" spans="4:5">
      <c r="D1956" s="110" t="s">
        <v>189</v>
      </c>
      <c r="E1956" s="116" t="str">
        <f t="shared" si="30"/>
        <v>DGII</v>
      </c>
    </row>
    <row r="1957" spans="4:5">
      <c r="D1957" s="118" t="s">
        <v>189</v>
      </c>
      <c r="E1957" s="116" t="str">
        <f t="shared" si="30"/>
        <v>DGII</v>
      </c>
    </row>
    <row r="1958" spans="4:5">
      <c r="D1958" s="118" t="s">
        <v>192</v>
      </c>
      <c r="E1958" s="116" t="str">
        <f t="shared" si="30"/>
        <v>DGTT</v>
      </c>
    </row>
    <row r="1959" spans="4:5">
      <c r="D1959" s="118" t="s">
        <v>192</v>
      </c>
      <c r="E1959" s="116" t="str">
        <f t="shared" si="30"/>
        <v>DGTT</v>
      </c>
    </row>
    <row r="1960" spans="4:5">
      <c r="D1960" s="118" t="s">
        <v>223</v>
      </c>
      <c r="E1960" s="116" t="str">
        <f t="shared" si="30"/>
        <v>DGM</v>
      </c>
    </row>
    <row r="1961" spans="4:5">
      <c r="D1961" s="118" t="s">
        <v>402</v>
      </c>
      <c r="E1961" s="116" t="str">
        <f t="shared" si="30"/>
        <v>DGP</v>
      </c>
    </row>
    <row r="1962" spans="4:5">
      <c r="D1962" s="118" t="s">
        <v>28</v>
      </c>
      <c r="E1962" s="116" t="str">
        <f t="shared" si="30"/>
        <v>DGII</v>
      </c>
    </row>
    <row r="1963" spans="4:5">
      <c r="D1963" s="118" t="s">
        <v>394</v>
      </c>
      <c r="E1963" s="116" t="str">
        <f t="shared" si="30"/>
        <v>MIREX</v>
      </c>
    </row>
    <row r="1964" spans="4:5">
      <c r="D1964" s="118" t="s">
        <v>28</v>
      </c>
      <c r="E1964" s="116" t="str">
        <f t="shared" si="30"/>
        <v>DGII</v>
      </c>
    </row>
    <row r="1965" spans="4:5">
      <c r="D1965" s="118" t="s">
        <v>763</v>
      </c>
      <c r="E1965" s="116" t="str">
        <f t="shared" si="30"/>
        <v>DGM</v>
      </c>
    </row>
    <row r="1966" spans="4:5">
      <c r="D1966" s="118" t="s">
        <v>28</v>
      </c>
      <c r="E1966" s="116" t="str">
        <f t="shared" si="30"/>
        <v>DGII</v>
      </c>
    </row>
    <row r="1967" spans="4:5">
      <c r="D1967" s="118" t="s">
        <v>28</v>
      </c>
      <c r="E1967" s="116" t="str">
        <f t="shared" si="30"/>
        <v>DGII</v>
      </c>
    </row>
    <row r="1968" spans="4:5">
      <c r="D1968" s="118" t="s">
        <v>2</v>
      </c>
      <c r="E1968" s="116" t="str">
        <f t="shared" si="30"/>
        <v>DGTT</v>
      </c>
    </row>
    <row r="1969" spans="4:5">
      <c r="D1969" s="118" t="s">
        <v>189</v>
      </c>
      <c r="E1969" s="116" t="str">
        <f t="shared" si="30"/>
        <v>DGII</v>
      </c>
    </row>
    <row r="1970" spans="4:5">
      <c r="D1970" s="118" t="s">
        <v>192</v>
      </c>
      <c r="E1970" s="116" t="str">
        <f t="shared" si="30"/>
        <v>DGTT</v>
      </c>
    </row>
    <row r="1971" spans="4:5">
      <c r="D1971" s="118" t="s">
        <v>123</v>
      </c>
      <c r="E1971" s="116" t="str">
        <f t="shared" si="30"/>
        <v>JCE</v>
      </c>
    </row>
    <row r="1972" spans="4:5">
      <c r="D1972" s="118" t="s">
        <v>192</v>
      </c>
      <c r="E1972" s="116" t="str">
        <f t="shared" si="30"/>
        <v>DGTT</v>
      </c>
    </row>
    <row r="1973" spans="4:5">
      <c r="D1973" s="118" t="s">
        <v>2</v>
      </c>
      <c r="E1973" s="116" t="str">
        <f t="shared" si="30"/>
        <v>DGTT</v>
      </c>
    </row>
    <row r="1974" spans="4:5">
      <c r="D1974" s="118" t="s">
        <v>223</v>
      </c>
      <c r="E1974" s="116" t="str">
        <f t="shared" si="30"/>
        <v>DGM</v>
      </c>
    </row>
    <row r="1975" spans="4:5">
      <c r="D1975" s="118" t="s">
        <v>28</v>
      </c>
      <c r="E1975" s="116" t="str">
        <f t="shared" si="30"/>
        <v>DGII</v>
      </c>
    </row>
    <row r="1976" spans="4:5">
      <c r="D1976" s="118" t="s">
        <v>40</v>
      </c>
      <c r="E1976" s="116" t="str">
        <f t="shared" si="30"/>
        <v>JCE</v>
      </c>
    </row>
    <row r="1977" spans="4:5">
      <c r="D1977" s="118" t="s">
        <v>28</v>
      </c>
      <c r="E1977" s="116" t="str">
        <f t="shared" si="30"/>
        <v>DGII</v>
      </c>
    </row>
    <row r="1978" spans="4:5">
      <c r="D1978" s="118" t="s">
        <v>394</v>
      </c>
      <c r="E1978" s="116" t="str">
        <f t="shared" si="30"/>
        <v>MIREX</v>
      </c>
    </row>
    <row r="1979" spans="4:5">
      <c r="D1979" s="118" t="s">
        <v>2</v>
      </c>
      <c r="E1979" s="116" t="str">
        <f t="shared" si="30"/>
        <v>DGTT</v>
      </c>
    </row>
    <row r="1980" spans="4:5">
      <c r="D1980" s="118" t="s">
        <v>2</v>
      </c>
      <c r="E1980" s="116" t="str">
        <f t="shared" si="30"/>
        <v>DGTT</v>
      </c>
    </row>
    <row r="1981" spans="4:5">
      <c r="D1981" s="118" t="s">
        <v>2</v>
      </c>
      <c r="E1981" s="116" t="str">
        <f t="shared" si="30"/>
        <v>DGTT</v>
      </c>
    </row>
    <row r="1982" spans="4:5">
      <c r="D1982" s="118" t="s">
        <v>40</v>
      </c>
      <c r="E1982" s="116" t="str">
        <f t="shared" si="30"/>
        <v>JCE</v>
      </c>
    </row>
    <row r="1983" spans="4:5">
      <c r="D1983" s="118" t="s">
        <v>189</v>
      </c>
      <c r="E1983" s="116" t="str">
        <f t="shared" si="30"/>
        <v>DGII</v>
      </c>
    </row>
    <row r="1984" spans="4:5">
      <c r="D1984" s="118" t="s">
        <v>189</v>
      </c>
      <c r="E1984" s="116" t="str">
        <f t="shared" si="30"/>
        <v>DGII</v>
      </c>
    </row>
    <row r="1985" spans="4:5">
      <c r="D1985" s="118" t="s">
        <v>277</v>
      </c>
      <c r="E1985" s="116" t="str">
        <f t="shared" si="30"/>
        <v>DGM</v>
      </c>
    </row>
    <row r="1986" spans="4:5">
      <c r="D1986" s="110" t="s">
        <v>214</v>
      </c>
      <c r="E1986" s="116" t="str">
        <f t="shared" si="30"/>
        <v>DGII</v>
      </c>
    </row>
    <row r="1987" spans="4:5">
      <c r="D1987" s="118" t="s">
        <v>189</v>
      </c>
      <c r="E1987" s="116" t="str">
        <f t="shared" si="30"/>
        <v>DGII</v>
      </c>
    </row>
    <row r="1988" spans="4:5">
      <c r="D1988" s="118" t="s">
        <v>277</v>
      </c>
      <c r="E1988" s="116" t="str">
        <f t="shared" ref="E1988:E2051" si="31">UPPER(D1988:D21698)</f>
        <v>DGM</v>
      </c>
    </row>
    <row r="1989" spans="4:5">
      <c r="D1989" s="118" t="s">
        <v>216</v>
      </c>
      <c r="E1989" s="116" t="str">
        <f t="shared" si="31"/>
        <v>DGTT</v>
      </c>
    </row>
    <row r="1990" spans="4:5">
      <c r="D1990" s="118" t="s">
        <v>216</v>
      </c>
      <c r="E1990" s="116" t="str">
        <f t="shared" si="31"/>
        <v>DGTT</v>
      </c>
    </row>
    <row r="1991" spans="4:5">
      <c r="D1991" s="118" t="s">
        <v>216</v>
      </c>
      <c r="E1991" s="116" t="str">
        <f t="shared" si="31"/>
        <v>DGTT</v>
      </c>
    </row>
    <row r="1992" spans="4:5">
      <c r="D1992" s="118" t="s">
        <v>2</v>
      </c>
      <c r="E1992" s="116" t="str">
        <f t="shared" si="31"/>
        <v>DGTT</v>
      </c>
    </row>
    <row r="1993" spans="4:5">
      <c r="D1993" s="118" t="s">
        <v>2</v>
      </c>
      <c r="E1993" s="116" t="str">
        <f t="shared" si="31"/>
        <v>DGTT</v>
      </c>
    </row>
    <row r="1994" spans="4:5">
      <c r="D1994" s="118" t="s">
        <v>394</v>
      </c>
      <c r="E1994" s="116" t="str">
        <f t="shared" si="31"/>
        <v>MIREX</v>
      </c>
    </row>
    <row r="1995" spans="4:5">
      <c r="D1995" s="118" t="s">
        <v>2</v>
      </c>
      <c r="E1995" s="116" t="str">
        <f t="shared" si="31"/>
        <v>DGTT</v>
      </c>
    </row>
    <row r="1996" spans="4:5">
      <c r="D1996" s="118" t="s">
        <v>2</v>
      </c>
      <c r="E1996" s="116" t="str">
        <f t="shared" si="31"/>
        <v>DGTT</v>
      </c>
    </row>
    <row r="1997" spans="4:5">
      <c r="D1997" s="118" t="s">
        <v>28</v>
      </c>
      <c r="E1997" s="116" t="str">
        <f t="shared" si="31"/>
        <v>DGII</v>
      </c>
    </row>
    <row r="1998" spans="4:5">
      <c r="D1998" s="118" t="s">
        <v>28</v>
      </c>
      <c r="E1998" s="116" t="str">
        <f t="shared" si="31"/>
        <v>DGII</v>
      </c>
    </row>
    <row r="1999" spans="4:5">
      <c r="D1999" s="118" t="s">
        <v>28</v>
      </c>
      <c r="E1999" s="116" t="str">
        <f t="shared" si="31"/>
        <v>DGII</v>
      </c>
    </row>
    <row r="2000" spans="4:5">
      <c r="D2000" s="118" t="s">
        <v>214</v>
      </c>
      <c r="E2000" s="116" t="str">
        <f t="shared" si="31"/>
        <v>DGII</v>
      </c>
    </row>
    <row r="2001" spans="4:5">
      <c r="D2001" s="118" t="s">
        <v>216</v>
      </c>
      <c r="E2001" s="116" t="str">
        <f t="shared" si="31"/>
        <v>DGTT</v>
      </c>
    </row>
    <row r="2002" spans="4:5">
      <c r="D2002" s="118" t="s">
        <v>216</v>
      </c>
      <c r="E2002" s="116" t="str">
        <f t="shared" si="31"/>
        <v>DGTT</v>
      </c>
    </row>
    <row r="2003" spans="4:5">
      <c r="D2003" s="118" t="s">
        <v>214</v>
      </c>
      <c r="E2003" s="116" t="str">
        <f t="shared" si="31"/>
        <v>DGII</v>
      </c>
    </row>
    <row r="2004" spans="4:5">
      <c r="D2004" s="118" t="s">
        <v>214</v>
      </c>
      <c r="E2004" s="116" t="str">
        <f t="shared" si="31"/>
        <v>DGII</v>
      </c>
    </row>
    <row r="2005" spans="4:5">
      <c r="D2005" s="118" t="s">
        <v>216</v>
      </c>
      <c r="E2005" s="116" t="str">
        <f t="shared" si="31"/>
        <v>DGTT</v>
      </c>
    </row>
    <row r="2006" spans="4:5">
      <c r="D2006" s="118" t="s">
        <v>277</v>
      </c>
      <c r="E2006" s="116" t="str">
        <f t="shared" si="31"/>
        <v>DGM</v>
      </c>
    </row>
    <row r="2007" spans="4:5">
      <c r="D2007" s="118" t="s">
        <v>214</v>
      </c>
      <c r="E2007" s="116" t="str">
        <f t="shared" si="31"/>
        <v>DGII</v>
      </c>
    </row>
    <row r="2008" spans="4:5">
      <c r="D2008" s="118" t="s">
        <v>3</v>
      </c>
      <c r="E2008" s="116" t="str">
        <f t="shared" si="31"/>
        <v>PGR</v>
      </c>
    </row>
    <row r="2009" spans="4:5">
      <c r="D2009" s="118" t="s">
        <v>28</v>
      </c>
      <c r="E2009" s="116" t="str">
        <f t="shared" si="31"/>
        <v>DGII</v>
      </c>
    </row>
    <row r="2010" spans="4:5">
      <c r="D2010" s="118" t="s">
        <v>394</v>
      </c>
      <c r="E2010" s="116" t="str">
        <f t="shared" si="31"/>
        <v>MIREX</v>
      </c>
    </row>
    <row r="2011" spans="4:5">
      <c r="D2011" s="118" t="s">
        <v>2</v>
      </c>
      <c r="E2011" s="116" t="str">
        <f t="shared" si="31"/>
        <v>DGTT</v>
      </c>
    </row>
    <row r="2012" spans="4:5">
      <c r="D2012" s="118" t="s">
        <v>3</v>
      </c>
      <c r="E2012" s="116" t="str">
        <f t="shared" si="31"/>
        <v>PGR</v>
      </c>
    </row>
    <row r="2013" spans="4:5">
      <c r="D2013" s="118" t="s">
        <v>3</v>
      </c>
      <c r="E2013" s="116" t="str">
        <f t="shared" si="31"/>
        <v>PGR</v>
      </c>
    </row>
    <row r="2014" spans="4:5">
      <c r="D2014" s="118" t="s">
        <v>3</v>
      </c>
      <c r="E2014" s="116" t="str">
        <f t="shared" si="31"/>
        <v>PGR</v>
      </c>
    </row>
    <row r="2015" spans="4:5">
      <c r="D2015" s="118" t="s">
        <v>3</v>
      </c>
      <c r="E2015" s="116" t="str">
        <f t="shared" si="31"/>
        <v>PGR</v>
      </c>
    </row>
    <row r="2016" spans="4:5">
      <c r="D2016" s="118" t="s">
        <v>28</v>
      </c>
      <c r="E2016" s="116" t="str">
        <f t="shared" si="31"/>
        <v>DGII</v>
      </c>
    </row>
    <row r="2017" spans="4:5">
      <c r="D2017" s="118" t="s">
        <v>778</v>
      </c>
      <c r="E2017" s="116" t="str">
        <f t="shared" si="31"/>
        <v xml:space="preserve">SOLIDARIDAD </v>
      </c>
    </row>
    <row r="2018" spans="4:5">
      <c r="D2018" s="118" t="s">
        <v>28</v>
      </c>
      <c r="E2018" s="116" t="str">
        <f t="shared" si="31"/>
        <v>DGII</v>
      </c>
    </row>
    <row r="2019" spans="4:5">
      <c r="D2019" s="118" t="s">
        <v>28</v>
      </c>
      <c r="E2019" s="116" t="str">
        <f t="shared" si="31"/>
        <v>DGII</v>
      </c>
    </row>
    <row r="2020" spans="4:5">
      <c r="D2020" s="118" t="s">
        <v>3</v>
      </c>
      <c r="E2020" s="116" t="str">
        <f t="shared" si="31"/>
        <v>PGR</v>
      </c>
    </row>
    <row r="2021" spans="4:5">
      <c r="D2021" s="118" t="s">
        <v>3</v>
      </c>
      <c r="E2021" s="116" t="str">
        <f t="shared" si="31"/>
        <v>PGR</v>
      </c>
    </row>
    <row r="2022" spans="4:5">
      <c r="D2022" s="118" t="s">
        <v>3</v>
      </c>
      <c r="E2022" s="116" t="str">
        <f t="shared" si="31"/>
        <v>PGR</v>
      </c>
    </row>
    <row r="2023" spans="4:5">
      <c r="D2023" s="118" t="s">
        <v>40</v>
      </c>
      <c r="E2023" s="116" t="str">
        <f t="shared" si="31"/>
        <v>JCE</v>
      </c>
    </row>
    <row r="2024" spans="4:5">
      <c r="D2024" s="118" t="s">
        <v>94</v>
      </c>
      <c r="E2024" s="116" t="str">
        <f t="shared" si="31"/>
        <v>DGM</v>
      </c>
    </row>
    <row r="2025" spans="4:5">
      <c r="D2025" s="118" t="s">
        <v>28</v>
      </c>
      <c r="E2025" s="116" t="str">
        <f t="shared" si="31"/>
        <v>DGII</v>
      </c>
    </row>
    <row r="2026" spans="4:5">
      <c r="D2026" s="118" t="s">
        <v>40</v>
      </c>
      <c r="E2026" s="116" t="str">
        <f t="shared" si="31"/>
        <v>JCE</v>
      </c>
    </row>
    <row r="2027" spans="4:5">
      <c r="D2027" s="118" t="s">
        <v>28</v>
      </c>
      <c r="E2027" s="116" t="str">
        <f t="shared" si="31"/>
        <v>DGII</v>
      </c>
    </row>
    <row r="2028" spans="4:5">
      <c r="D2028" s="118" t="s">
        <v>2</v>
      </c>
      <c r="E2028" s="116" t="str">
        <f t="shared" si="31"/>
        <v>DGTT</v>
      </c>
    </row>
    <row r="2029" spans="4:5">
      <c r="D2029" s="118" t="s">
        <v>189</v>
      </c>
      <c r="E2029" s="116" t="str">
        <f t="shared" si="31"/>
        <v>DGII</v>
      </c>
    </row>
    <row r="2030" spans="4:5">
      <c r="D2030" s="118" t="s">
        <v>189</v>
      </c>
      <c r="E2030" s="116" t="str">
        <f t="shared" si="31"/>
        <v>DGII</v>
      </c>
    </row>
    <row r="2031" spans="4:5">
      <c r="D2031" s="110" t="s">
        <v>123</v>
      </c>
      <c r="E2031" s="116" t="str">
        <f t="shared" si="31"/>
        <v>JCE</v>
      </c>
    </row>
    <row r="2032" spans="4:5">
      <c r="D2032" s="118" t="s">
        <v>402</v>
      </c>
      <c r="E2032" s="116" t="str">
        <f t="shared" si="31"/>
        <v>DGP</v>
      </c>
    </row>
    <row r="2033" spans="4:5">
      <c r="D2033" s="118" t="s">
        <v>189</v>
      </c>
      <c r="E2033" s="116" t="str">
        <f t="shared" si="31"/>
        <v>DGII</v>
      </c>
    </row>
    <row r="2034" spans="4:5">
      <c r="D2034" s="118" t="s">
        <v>189</v>
      </c>
      <c r="E2034" s="116" t="str">
        <f t="shared" si="31"/>
        <v>DGII</v>
      </c>
    </row>
    <row r="2035" spans="4:5">
      <c r="D2035" s="118" t="s">
        <v>189</v>
      </c>
      <c r="E2035" s="116" t="str">
        <f t="shared" si="31"/>
        <v>DGII</v>
      </c>
    </row>
    <row r="2036" spans="4:5">
      <c r="D2036" s="118" t="s">
        <v>189</v>
      </c>
      <c r="E2036" s="116" t="str">
        <f t="shared" si="31"/>
        <v>DGII</v>
      </c>
    </row>
    <row r="2037" spans="4:5">
      <c r="D2037" s="118" t="s">
        <v>261</v>
      </c>
      <c r="E2037" s="116" t="str">
        <f t="shared" si="31"/>
        <v>JCE</v>
      </c>
    </row>
    <row r="2038" spans="4:5">
      <c r="D2038" s="118" t="s">
        <v>28</v>
      </c>
      <c r="E2038" s="116" t="str">
        <f t="shared" si="31"/>
        <v>DGII</v>
      </c>
    </row>
    <row r="2039" spans="4:5">
      <c r="D2039" s="118" t="s">
        <v>28</v>
      </c>
      <c r="E2039" s="116" t="str">
        <f t="shared" si="31"/>
        <v>DGII</v>
      </c>
    </row>
    <row r="2040" spans="4:5">
      <c r="D2040" s="118" t="s">
        <v>28</v>
      </c>
      <c r="E2040" s="116" t="str">
        <f t="shared" si="31"/>
        <v>DGII</v>
      </c>
    </row>
    <row r="2041" spans="4:5">
      <c r="D2041" s="118" t="s">
        <v>790</v>
      </c>
      <c r="E2041" s="116" t="str">
        <f t="shared" si="31"/>
        <v>PLAN PILOTO</v>
      </c>
    </row>
    <row r="2042" spans="4:5">
      <c r="D2042" s="118" t="s">
        <v>28</v>
      </c>
      <c r="E2042" s="116" t="str">
        <f t="shared" si="31"/>
        <v>DGII</v>
      </c>
    </row>
    <row r="2043" spans="4:5">
      <c r="D2043" s="118" t="s">
        <v>28</v>
      </c>
      <c r="E2043" s="116" t="str">
        <f t="shared" si="31"/>
        <v>DGII</v>
      </c>
    </row>
    <row r="2044" spans="4:5">
      <c r="D2044" s="118" t="s">
        <v>40</v>
      </c>
      <c r="E2044" s="116" t="str">
        <f t="shared" si="31"/>
        <v>JCE</v>
      </c>
    </row>
    <row r="2045" spans="4:5">
      <c r="D2045" s="118" t="s">
        <v>28</v>
      </c>
      <c r="E2045" s="116" t="str">
        <f t="shared" si="31"/>
        <v>DGII</v>
      </c>
    </row>
    <row r="2046" spans="4:5">
      <c r="D2046" s="118" t="s">
        <v>28</v>
      </c>
      <c r="E2046" s="116" t="str">
        <f t="shared" si="31"/>
        <v>DGII</v>
      </c>
    </row>
    <row r="2047" spans="4:5">
      <c r="D2047" s="118" t="s">
        <v>402</v>
      </c>
      <c r="E2047" s="116" t="str">
        <f t="shared" si="31"/>
        <v>DGP</v>
      </c>
    </row>
    <row r="2048" spans="4:5">
      <c r="D2048" s="118" t="s">
        <v>261</v>
      </c>
      <c r="E2048" s="116" t="str">
        <f t="shared" si="31"/>
        <v>JCE</v>
      </c>
    </row>
    <row r="2049" spans="4:5">
      <c r="D2049" s="118" t="s">
        <v>189</v>
      </c>
      <c r="E2049" s="116" t="str">
        <f t="shared" si="31"/>
        <v>DGII</v>
      </c>
    </row>
    <row r="2050" spans="4:5">
      <c r="D2050" s="110" t="s">
        <v>192</v>
      </c>
      <c r="E2050" s="116" t="str">
        <f t="shared" si="31"/>
        <v>DGTT</v>
      </c>
    </row>
    <row r="2051" spans="4:5">
      <c r="D2051" s="118" t="s">
        <v>192</v>
      </c>
      <c r="E2051" s="116" t="str">
        <f t="shared" si="31"/>
        <v>DGTT</v>
      </c>
    </row>
    <row r="2052" spans="4:5">
      <c r="D2052" s="118" t="s">
        <v>214</v>
      </c>
      <c r="E2052" s="116" t="str">
        <f t="shared" ref="E2052:E2115" si="32">UPPER(D2052:D21762)</f>
        <v>DGII</v>
      </c>
    </row>
    <row r="2053" spans="4:5">
      <c r="D2053" s="118" t="s">
        <v>214</v>
      </c>
      <c r="E2053" s="116" t="str">
        <f t="shared" si="32"/>
        <v>DGII</v>
      </c>
    </row>
    <row r="2054" spans="4:5">
      <c r="D2054" s="118" t="s">
        <v>192</v>
      </c>
      <c r="E2054" s="116" t="str">
        <f t="shared" si="32"/>
        <v>DGTT</v>
      </c>
    </row>
    <row r="2055" spans="4:5">
      <c r="D2055" s="118" t="s">
        <v>192</v>
      </c>
      <c r="E2055" s="116" t="str">
        <f t="shared" si="32"/>
        <v>DGTT</v>
      </c>
    </row>
    <row r="2056" spans="4:5">
      <c r="D2056" s="118" t="s">
        <v>192</v>
      </c>
      <c r="E2056" s="116" t="str">
        <f t="shared" si="32"/>
        <v>DGTT</v>
      </c>
    </row>
    <row r="2057" spans="4:5">
      <c r="D2057" s="118" t="s">
        <v>261</v>
      </c>
      <c r="E2057" s="116" t="str">
        <f t="shared" si="32"/>
        <v>JCE</v>
      </c>
    </row>
    <row r="2058" spans="4:5">
      <c r="D2058" s="118" t="s">
        <v>214</v>
      </c>
      <c r="E2058" s="116" t="str">
        <f t="shared" si="32"/>
        <v>DGII</v>
      </c>
    </row>
    <row r="2059" spans="4:5">
      <c r="D2059" s="118" t="s">
        <v>214</v>
      </c>
      <c r="E2059" s="116" t="str">
        <f t="shared" si="32"/>
        <v>DGII</v>
      </c>
    </row>
    <row r="2060" spans="4:5">
      <c r="D2060" s="118" t="s">
        <v>28</v>
      </c>
      <c r="E2060" s="116" t="str">
        <f t="shared" si="32"/>
        <v>DGII</v>
      </c>
    </row>
    <row r="2061" spans="4:5">
      <c r="D2061" s="118" t="s">
        <v>40</v>
      </c>
      <c r="E2061" s="116" t="str">
        <f t="shared" si="32"/>
        <v>JCE</v>
      </c>
    </row>
    <row r="2062" spans="4:5">
      <c r="D2062" s="118" t="s">
        <v>2</v>
      </c>
      <c r="E2062" s="116" t="str">
        <f t="shared" si="32"/>
        <v>DGTT</v>
      </c>
    </row>
    <row r="2063" spans="4:5">
      <c r="D2063" s="118" t="s">
        <v>214</v>
      </c>
      <c r="E2063" s="116" t="str">
        <f t="shared" si="32"/>
        <v>DGII</v>
      </c>
    </row>
    <row r="2064" spans="4:5">
      <c r="D2064" s="118" t="s">
        <v>192</v>
      </c>
      <c r="E2064" s="116" t="str">
        <f t="shared" si="32"/>
        <v>DGTT</v>
      </c>
    </row>
    <row r="2065" spans="4:5">
      <c r="D2065" s="118" t="s">
        <v>802</v>
      </c>
      <c r="E2065" s="116" t="str">
        <f t="shared" si="32"/>
        <v xml:space="preserve"> DGM</v>
      </c>
    </row>
    <row r="2066" spans="4:5">
      <c r="D2066" s="110" t="s">
        <v>28</v>
      </c>
      <c r="E2066" s="116" t="str">
        <f t="shared" si="32"/>
        <v>DGII</v>
      </c>
    </row>
    <row r="2067" spans="4:5">
      <c r="D2067" s="118" t="s">
        <v>402</v>
      </c>
      <c r="E2067" s="116" t="str">
        <f t="shared" si="32"/>
        <v>DGP</v>
      </c>
    </row>
    <row r="2068" spans="4:5">
      <c r="D2068" s="118" t="s">
        <v>189</v>
      </c>
      <c r="E2068" s="116" t="str">
        <f t="shared" si="32"/>
        <v>DGII</v>
      </c>
    </row>
    <row r="2069" spans="4:5">
      <c r="D2069" s="118" t="s">
        <v>189</v>
      </c>
      <c r="E2069" s="116" t="str">
        <f t="shared" si="32"/>
        <v>DGII</v>
      </c>
    </row>
    <row r="2070" spans="4:5">
      <c r="D2070" s="118" t="s">
        <v>192</v>
      </c>
      <c r="E2070" s="116" t="str">
        <f t="shared" si="32"/>
        <v>DGTT</v>
      </c>
    </row>
    <row r="2071" spans="4:5">
      <c r="D2071" s="118" t="s">
        <v>394</v>
      </c>
      <c r="E2071" s="116" t="str">
        <f t="shared" si="32"/>
        <v>MIREX</v>
      </c>
    </row>
    <row r="2072" spans="4:5">
      <c r="D2072" s="118" t="s">
        <v>28</v>
      </c>
      <c r="E2072" s="116" t="str">
        <f t="shared" si="32"/>
        <v>DGII</v>
      </c>
    </row>
    <row r="2073" spans="4:5">
      <c r="D2073" s="118" t="s">
        <v>28</v>
      </c>
      <c r="E2073" s="116" t="str">
        <f t="shared" si="32"/>
        <v>DGII</v>
      </c>
    </row>
    <row r="2074" spans="4:5">
      <c r="D2074" s="118" t="s">
        <v>28</v>
      </c>
      <c r="E2074" s="116" t="str">
        <f t="shared" si="32"/>
        <v>DGII</v>
      </c>
    </row>
    <row r="2075" spans="4:5">
      <c r="D2075" s="118" t="s">
        <v>28</v>
      </c>
      <c r="E2075" s="116" t="str">
        <f t="shared" si="32"/>
        <v>DGII</v>
      </c>
    </row>
    <row r="2076" spans="4:5">
      <c r="D2076" s="118" t="s">
        <v>2</v>
      </c>
      <c r="E2076" s="116" t="str">
        <f t="shared" si="32"/>
        <v>DGTT</v>
      </c>
    </row>
    <row r="2077" spans="4:5">
      <c r="D2077" s="118" t="s">
        <v>28</v>
      </c>
      <c r="E2077" s="116" t="str">
        <f t="shared" si="32"/>
        <v>DGII</v>
      </c>
    </row>
    <row r="2078" spans="4:5">
      <c r="D2078" s="118" t="s">
        <v>28</v>
      </c>
      <c r="E2078" s="116" t="str">
        <f t="shared" si="32"/>
        <v>DGII</v>
      </c>
    </row>
    <row r="2079" spans="4:5">
      <c r="D2079" s="118" t="s">
        <v>28</v>
      </c>
      <c r="E2079" s="116" t="str">
        <f t="shared" si="32"/>
        <v>DGII</v>
      </c>
    </row>
    <row r="2080" spans="4:5">
      <c r="D2080" s="118" t="s">
        <v>28</v>
      </c>
      <c r="E2080" s="116" t="str">
        <f t="shared" si="32"/>
        <v>DGII</v>
      </c>
    </row>
    <row r="2081" spans="4:5">
      <c r="D2081" s="118" t="s">
        <v>2</v>
      </c>
      <c r="E2081" s="116" t="str">
        <f t="shared" si="32"/>
        <v>DGTT</v>
      </c>
    </row>
    <row r="2082" spans="4:5">
      <c r="D2082" s="118" t="s">
        <v>402</v>
      </c>
      <c r="E2082" s="116" t="str">
        <f t="shared" si="32"/>
        <v>DGP</v>
      </c>
    </row>
    <row r="2083" spans="4:5">
      <c r="D2083" s="118" t="s">
        <v>223</v>
      </c>
      <c r="E2083" s="116" t="str">
        <f t="shared" si="32"/>
        <v>DGM</v>
      </c>
    </row>
    <row r="2084" spans="4:5">
      <c r="D2084" s="118" t="s">
        <v>28</v>
      </c>
      <c r="E2084" s="116" t="str">
        <f t="shared" si="32"/>
        <v>DGII</v>
      </c>
    </row>
    <row r="2085" spans="4:5">
      <c r="D2085" s="118" t="s">
        <v>40</v>
      </c>
      <c r="E2085" s="116" t="str">
        <f t="shared" si="32"/>
        <v>JCE</v>
      </c>
    </row>
    <row r="2086" spans="4:5">
      <c r="D2086" s="118" t="s">
        <v>28</v>
      </c>
      <c r="E2086" s="116" t="str">
        <f t="shared" si="32"/>
        <v>DGII</v>
      </c>
    </row>
    <row r="2087" spans="4:5">
      <c r="D2087" s="118" t="s">
        <v>40</v>
      </c>
      <c r="E2087" s="116" t="str">
        <f t="shared" si="32"/>
        <v>JCE</v>
      </c>
    </row>
    <row r="2088" spans="4:5">
      <c r="D2088" s="118" t="s">
        <v>28</v>
      </c>
      <c r="E2088" s="116" t="str">
        <f t="shared" si="32"/>
        <v>DGII</v>
      </c>
    </row>
    <row r="2089" spans="4:5">
      <c r="D2089" s="118" t="s">
        <v>192</v>
      </c>
      <c r="E2089" s="116" t="str">
        <f t="shared" si="32"/>
        <v>DGTT</v>
      </c>
    </row>
    <row r="2090" spans="4:5">
      <c r="D2090" s="118" t="s">
        <v>40</v>
      </c>
      <c r="E2090" s="116" t="str">
        <f t="shared" si="32"/>
        <v>JCE</v>
      </c>
    </row>
    <row r="2091" spans="4:5">
      <c r="D2091" s="118" t="s">
        <v>28</v>
      </c>
      <c r="E2091" s="116" t="str">
        <f t="shared" si="32"/>
        <v>DGII</v>
      </c>
    </row>
    <row r="2092" spans="4:5">
      <c r="D2092" s="118" t="s">
        <v>28</v>
      </c>
      <c r="E2092" s="116" t="str">
        <f t="shared" si="32"/>
        <v>DGII</v>
      </c>
    </row>
    <row r="2093" spans="4:5">
      <c r="D2093" s="118" t="s">
        <v>402</v>
      </c>
      <c r="E2093" s="116" t="str">
        <f t="shared" si="32"/>
        <v>DGP</v>
      </c>
    </row>
    <row r="2094" spans="4:5">
      <c r="D2094" s="118" t="s">
        <v>40</v>
      </c>
      <c r="E2094" s="116" t="str">
        <f t="shared" si="32"/>
        <v>JCE</v>
      </c>
    </row>
    <row r="2095" spans="4:5">
      <c r="D2095" s="118" t="s">
        <v>40</v>
      </c>
      <c r="E2095" s="116" t="str">
        <f t="shared" si="32"/>
        <v>JCE</v>
      </c>
    </row>
    <row r="2096" spans="4:5">
      <c r="D2096" s="118" t="s">
        <v>223</v>
      </c>
      <c r="E2096" s="116" t="str">
        <f t="shared" si="32"/>
        <v>DGM</v>
      </c>
    </row>
    <row r="2097" spans="4:5">
      <c r="D2097" s="118" t="s">
        <v>28</v>
      </c>
      <c r="E2097" s="116" t="str">
        <f t="shared" si="32"/>
        <v>DGII</v>
      </c>
    </row>
    <row r="2098" spans="4:5">
      <c r="D2098" s="118" t="s">
        <v>192</v>
      </c>
      <c r="E2098" s="116" t="str">
        <f t="shared" si="32"/>
        <v>DGTT</v>
      </c>
    </row>
    <row r="2099" spans="4:5">
      <c r="D2099" s="118" t="s">
        <v>192</v>
      </c>
      <c r="E2099" s="116" t="str">
        <f t="shared" si="32"/>
        <v>DGTT</v>
      </c>
    </row>
    <row r="2100" spans="4:5">
      <c r="D2100" s="118" t="s">
        <v>351</v>
      </c>
      <c r="E2100" s="116" t="str">
        <f t="shared" si="32"/>
        <v>PROCURADURIA</v>
      </c>
    </row>
    <row r="2101" spans="4:5">
      <c r="D2101" s="118" t="s">
        <v>2</v>
      </c>
      <c r="E2101" s="116" t="str">
        <f t="shared" si="32"/>
        <v>DGTT</v>
      </c>
    </row>
    <row r="2102" spans="4:5">
      <c r="D2102" s="118" t="s">
        <v>351</v>
      </c>
      <c r="E2102" s="116" t="str">
        <f t="shared" si="32"/>
        <v>PROCURADURIA</v>
      </c>
    </row>
    <row r="2103" spans="4:5">
      <c r="D2103" s="118" t="s">
        <v>351</v>
      </c>
      <c r="E2103" s="116" t="str">
        <f t="shared" si="32"/>
        <v>PROCURADURIA</v>
      </c>
    </row>
    <row r="2104" spans="4:5">
      <c r="D2104" s="118" t="s">
        <v>2</v>
      </c>
      <c r="E2104" s="116" t="str">
        <f t="shared" si="32"/>
        <v>DGTT</v>
      </c>
    </row>
    <row r="2105" spans="4:5">
      <c r="D2105" s="118" t="s">
        <v>28</v>
      </c>
      <c r="E2105" s="116" t="str">
        <f t="shared" si="32"/>
        <v>DGII</v>
      </c>
    </row>
    <row r="2106" spans="4:5">
      <c r="D2106" s="118" t="s">
        <v>3</v>
      </c>
      <c r="E2106" s="116" t="str">
        <f t="shared" si="32"/>
        <v>PGR</v>
      </c>
    </row>
    <row r="2107" spans="4:5">
      <c r="D2107" s="118" t="s">
        <v>277</v>
      </c>
      <c r="E2107" s="116" t="str">
        <f t="shared" si="32"/>
        <v>DGM</v>
      </c>
    </row>
    <row r="2108" spans="4:5">
      <c r="D2108" s="118" t="s">
        <v>192</v>
      </c>
      <c r="E2108" s="116" t="str">
        <f t="shared" si="32"/>
        <v>DGTT</v>
      </c>
    </row>
    <row r="2109" spans="4:5">
      <c r="D2109" s="110" t="s">
        <v>189</v>
      </c>
      <c r="E2109" s="116" t="str">
        <f t="shared" si="32"/>
        <v>DGII</v>
      </c>
    </row>
    <row r="2110" spans="4:5">
      <c r="D2110" s="118" t="s">
        <v>189</v>
      </c>
      <c r="E2110" s="116" t="str">
        <f t="shared" si="32"/>
        <v>DGII</v>
      </c>
    </row>
    <row r="2111" spans="4:5">
      <c r="D2111" s="118" t="s">
        <v>3</v>
      </c>
      <c r="E2111" s="116" t="str">
        <f t="shared" si="32"/>
        <v>PGR</v>
      </c>
    </row>
    <row r="2112" spans="4:5">
      <c r="D2112" s="118" t="s">
        <v>3</v>
      </c>
      <c r="E2112" s="116" t="str">
        <f t="shared" si="32"/>
        <v>PGR</v>
      </c>
    </row>
    <row r="2113" spans="4:5">
      <c r="D2113" s="118" t="s">
        <v>3</v>
      </c>
      <c r="E2113" s="116" t="str">
        <f t="shared" si="32"/>
        <v>PGR</v>
      </c>
    </row>
    <row r="2114" spans="4:5">
      <c r="D2114" s="118" t="s">
        <v>3</v>
      </c>
      <c r="E2114" s="116" t="str">
        <f t="shared" si="32"/>
        <v>PGR</v>
      </c>
    </row>
    <row r="2115" spans="4:5">
      <c r="D2115" s="118" t="s">
        <v>28</v>
      </c>
      <c r="E2115" s="116" t="str">
        <f t="shared" si="32"/>
        <v>DGII</v>
      </c>
    </row>
    <row r="2116" spans="4:5">
      <c r="D2116" s="118" t="s">
        <v>28</v>
      </c>
      <c r="E2116" s="116" t="str">
        <f t="shared" ref="E2116:E2179" si="33">UPPER(D2116:D21826)</f>
        <v>DGII</v>
      </c>
    </row>
    <row r="2117" spans="4:5">
      <c r="D2117" s="118" t="s">
        <v>2</v>
      </c>
      <c r="E2117" s="116" t="str">
        <f t="shared" si="33"/>
        <v>DGTT</v>
      </c>
    </row>
    <row r="2118" spans="4:5">
      <c r="D2118" s="118" t="s">
        <v>394</v>
      </c>
      <c r="E2118" s="116" t="str">
        <f t="shared" si="33"/>
        <v>MIREX</v>
      </c>
    </row>
    <row r="2119" spans="4:5">
      <c r="D2119" s="118" t="s">
        <v>40</v>
      </c>
      <c r="E2119" s="116" t="str">
        <f t="shared" si="33"/>
        <v>JCE</v>
      </c>
    </row>
    <row r="2120" spans="4:5">
      <c r="D2120" s="118" t="s">
        <v>28</v>
      </c>
      <c r="E2120" s="116" t="str">
        <f t="shared" si="33"/>
        <v>DGII</v>
      </c>
    </row>
    <row r="2121" spans="4:5">
      <c r="D2121" s="118" t="s">
        <v>28</v>
      </c>
      <c r="E2121" s="116" t="str">
        <f t="shared" si="33"/>
        <v>DGII</v>
      </c>
    </row>
    <row r="2122" spans="4:5">
      <c r="D2122" s="118" t="s">
        <v>821</v>
      </c>
      <c r="E2122" s="116" t="str">
        <f t="shared" si="33"/>
        <v>ONAPI</v>
      </c>
    </row>
    <row r="2123" spans="4:5">
      <c r="D2123" s="118" t="s">
        <v>821</v>
      </c>
      <c r="E2123" s="116" t="str">
        <f t="shared" si="33"/>
        <v>ONAPI</v>
      </c>
    </row>
    <row r="2124" spans="4:5">
      <c r="D2124" s="118" t="s">
        <v>28</v>
      </c>
      <c r="E2124" s="116" t="str">
        <f t="shared" si="33"/>
        <v>DGII</v>
      </c>
    </row>
    <row r="2125" spans="4:5">
      <c r="D2125" s="118" t="s">
        <v>28</v>
      </c>
      <c r="E2125" s="116" t="str">
        <f t="shared" si="33"/>
        <v>DGII</v>
      </c>
    </row>
    <row r="2126" spans="4:5">
      <c r="D2126" s="118" t="s">
        <v>40</v>
      </c>
      <c r="E2126" s="116" t="str">
        <f t="shared" si="33"/>
        <v>JCE</v>
      </c>
    </row>
    <row r="2127" spans="4:5">
      <c r="D2127" s="118" t="s">
        <v>40</v>
      </c>
      <c r="E2127" s="116" t="str">
        <f t="shared" si="33"/>
        <v>JCE</v>
      </c>
    </row>
    <row r="2128" spans="4:5">
      <c r="D2128" s="118" t="s">
        <v>214</v>
      </c>
      <c r="E2128" s="116" t="str">
        <f t="shared" si="33"/>
        <v>DGII</v>
      </c>
    </row>
    <row r="2129" spans="4:5">
      <c r="D2129" s="110" t="s">
        <v>2</v>
      </c>
      <c r="E2129" s="116" t="str">
        <f t="shared" si="33"/>
        <v>DGTT</v>
      </c>
    </row>
    <row r="2130" spans="4:5">
      <c r="D2130" s="118" t="s">
        <v>2</v>
      </c>
      <c r="E2130" s="116" t="str">
        <f t="shared" si="33"/>
        <v>DGTT</v>
      </c>
    </row>
    <row r="2131" spans="4:5">
      <c r="D2131" s="118" t="s">
        <v>189</v>
      </c>
      <c r="E2131" s="116" t="str">
        <f t="shared" si="33"/>
        <v>DGII</v>
      </c>
    </row>
    <row r="2132" spans="4:5">
      <c r="D2132" s="118" t="s">
        <v>2</v>
      </c>
      <c r="E2132" s="116" t="str">
        <f t="shared" si="33"/>
        <v>DGTT</v>
      </c>
    </row>
    <row r="2133" spans="4:5">
      <c r="D2133" s="118" t="s">
        <v>192</v>
      </c>
      <c r="E2133" s="116" t="str">
        <f t="shared" si="33"/>
        <v>DGTT</v>
      </c>
    </row>
    <row r="2134" spans="4:5">
      <c r="D2134" s="118" t="s">
        <v>40</v>
      </c>
      <c r="E2134" s="116" t="str">
        <f t="shared" si="33"/>
        <v>JCE</v>
      </c>
    </row>
    <row r="2135" spans="4:5">
      <c r="D2135" s="118" t="s">
        <v>28</v>
      </c>
      <c r="E2135" s="116" t="str">
        <f t="shared" si="33"/>
        <v>DGII</v>
      </c>
    </row>
    <row r="2136" spans="4:5">
      <c r="D2136" s="118" t="s">
        <v>40</v>
      </c>
      <c r="E2136" s="116" t="str">
        <f t="shared" si="33"/>
        <v>JCE</v>
      </c>
    </row>
    <row r="2137" spans="4:5">
      <c r="D2137" s="118" t="s">
        <v>40</v>
      </c>
      <c r="E2137" s="116" t="str">
        <f t="shared" si="33"/>
        <v>JCE</v>
      </c>
    </row>
    <row r="2138" spans="4:5">
      <c r="D2138" s="118" t="s">
        <v>28</v>
      </c>
      <c r="E2138" s="116" t="str">
        <f t="shared" si="33"/>
        <v>DGII</v>
      </c>
    </row>
    <row r="2139" spans="4:5">
      <c r="D2139" s="118" t="s">
        <v>28</v>
      </c>
      <c r="E2139" s="116" t="str">
        <f t="shared" si="33"/>
        <v>DGII</v>
      </c>
    </row>
    <row r="2140" spans="4:5">
      <c r="D2140" s="118" t="s">
        <v>28</v>
      </c>
      <c r="E2140" s="116" t="str">
        <f t="shared" si="33"/>
        <v>DGII</v>
      </c>
    </row>
    <row r="2141" spans="4:5">
      <c r="D2141" s="118" t="s">
        <v>2</v>
      </c>
      <c r="E2141" s="116" t="str">
        <f t="shared" si="33"/>
        <v>DGTT</v>
      </c>
    </row>
    <row r="2142" spans="4:5">
      <c r="D2142" s="118" t="s">
        <v>2</v>
      </c>
      <c r="E2142" s="116" t="str">
        <f t="shared" si="33"/>
        <v>DGTT</v>
      </c>
    </row>
    <row r="2143" spans="4:5">
      <c r="D2143" s="118" t="s">
        <v>2</v>
      </c>
      <c r="E2143" s="116" t="str">
        <f t="shared" si="33"/>
        <v>DGTT</v>
      </c>
    </row>
    <row r="2144" spans="4:5">
      <c r="D2144" s="118" t="s">
        <v>402</v>
      </c>
      <c r="E2144" s="116" t="str">
        <f t="shared" si="33"/>
        <v>DGP</v>
      </c>
    </row>
    <row r="2145" spans="4:5">
      <c r="D2145" s="118" t="s">
        <v>402</v>
      </c>
      <c r="E2145" s="116" t="str">
        <f t="shared" si="33"/>
        <v>DGP</v>
      </c>
    </row>
    <row r="2146" spans="4:5">
      <c r="D2146" s="118" t="s">
        <v>28</v>
      </c>
      <c r="E2146" s="116" t="str">
        <f t="shared" si="33"/>
        <v>DGII</v>
      </c>
    </row>
    <row r="2147" spans="4:5">
      <c r="D2147" s="118" t="s">
        <v>40</v>
      </c>
      <c r="E2147" s="116" t="str">
        <f t="shared" si="33"/>
        <v>JCE</v>
      </c>
    </row>
    <row r="2148" spans="4:5">
      <c r="D2148" s="118" t="s">
        <v>28</v>
      </c>
      <c r="E2148" s="116" t="str">
        <f t="shared" si="33"/>
        <v>DGII</v>
      </c>
    </row>
    <row r="2149" spans="4:5">
      <c r="D2149" s="118" t="s">
        <v>40</v>
      </c>
      <c r="E2149" s="116" t="str">
        <f t="shared" si="33"/>
        <v>JCE</v>
      </c>
    </row>
    <row r="2150" spans="4:5">
      <c r="D2150" s="118" t="s">
        <v>28</v>
      </c>
      <c r="E2150" s="116" t="str">
        <f t="shared" si="33"/>
        <v>DGII</v>
      </c>
    </row>
    <row r="2151" spans="4:5">
      <c r="D2151" s="118" t="s">
        <v>40</v>
      </c>
      <c r="E2151" s="116" t="str">
        <f t="shared" si="33"/>
        <v>JCE</v>
      </c>
    </row>
    <row r="2152" spans="4:5">
      <c r="D2152" s="118" t="s">
        <v>28</v>
      </c>
      <c r="E2152" s="116" t="str">
        <f t="shared" si="33"/>
        <v>DGII</v>
      </c>
    </row>
    <row r="2153" spans="4:5">
      <c r="D2153" s="15" t="s">
        <v>830</v>
      </c>
      <c r="E2153" s="116" t="str">
        <f t="shared" si="33"/>
        <v>SALUD PUBLICA</v>
      </c>
    </row>
    <row r="2154" spans="4:5">
      <c r="D2154" s="15" t="s">
        <v>832</v>
      </c>
      <c r="E2154" s="116" t="str">
        <f t="shared" si="33"/>
        <v>CONAPE</v>
      </c>
    </row>
    <row r="2155" spans="4:5">
      <c r="D2155" s="15" t="s">
        <v>189</v>
      </c>
      <c r="E2155" s="116" t="str">
        <f t="shared" si="33"/>
        <v>DGII</v>
      </c>
    </row>
    <row r="2156" spans="4:5">
      <c r="D2156" s="52" t="s">
        <v>189</v>
      </c>
      <c r="E2156" s="116" t="str">
        <f t="shared" si="33"/>
        <v>DGII</v>
      </c>
    </row>
    <row r="2157" spans="4:5">
      <c r="D2157" s="15" t="s">
        <v>2</v>
      </c>
      <c r="E2157" s="116" t="str">
        <f t="shared" si="33"/>
        <v>DGTT</v>
      </c>
    </row>
    <row r="2158" spans="4:5">
      <c r="D2158" s="15" t="s">
        <v>192</v>
      </c>
      <c r="E2158" s="116" t="str">
        <f t="shared" si="33"/>
        <v>DGTT</v>
      </c>
    </row>
    <row r="2159" spans="4:5">
      <c r="D2159" s="15" t="s">
        <v>402</v>
      </c>
      <c r="E2159" s="116" t="str">
        <f t="shared" si="33"/>
        <v>DGP</v>
      </c>
    </row>
    <row r="2160" spans="4:5">
      <c r="D2160" s="118" t="s">
        <v>40</v>
      </c>
      <c r="E2160" s="116" t="str">
        <f t="shared" si="33"/>
        <v>JCE</v>
      </c>
    </row>
    <row r="2161" spans="4:5">
      <c r="D2161" s="118" t="s">
        <v>28</v>
      </c>
      <c r="E2161" s="116" t="str">
        <f t="shared" si="33"/>
        <v>DGII</v>
      </c>
    </row>
    <row r="2162" spans="4:5">
      <c r="D2162" s="118" t="s">
        <v>394</v>
      </c>
      <c r="E2162" s="116" t="str">
        <f t="shared" si="33"/>
        <v>MIREX</v>
      </c>
    </row>
    <row r="2163" spans="4:5">
      <c r="D2163" s="118" t="s">
        <v>28</v>
      </c>
      <c r="E2163" s="116" t="str">
        <f t="shared" si="33"/>
        <v>DGII</v>
      </c>
    </row>
    <row r="2164" spans="4:5">
      <c r="D2164" s="118" t="s">
        <v>308</v>
      </c>
      <c r="E2164" s="116" t="str">
        <f t="shared" si="33"/>
        <v>PROCURADURIA</v>
      </c>
    </row>
    <row r="2165" spans="4:5">
      <c r="D2165" s="118" t="s">
        <v>28</v>
      </c>
      <c r="E2165" s="116" t="str">
        <f t="shared" si="33"/>
        <v>DGII</v>
      </c>
    </row>
    <row r="2166" spans="4:5">
      <c r="D2166" s="118" t="s">
        <v>28</v>
      </c>
      <c r="E2166" s="116" t="str">
        <f t="shared" si="33"/>
        <v>DGII</v>
      </c>
    </row>
    <row r="2167" spans="4:5">
      <c r="D2167" s="118" t="s">
        <v>394</v>
      </c>
      <c r="E2167" s="116" t="str">
        <f t="shared" si="33"/>
        <v>MIREX</v>
      </c>
    </row>
    <row r="2168" spans="4:5">
      <c r="D2168" s="118" t="s">
        <v>28</v>
      </c>
      <c r="E2168" s="116" t="str">
        <f t="shared" si="33"/>
        <v>DGII</v>
      </c>
    </row>
    <row r="2169" spans="4:5">
      <c r="D2169" s="118" t="s">
        <v>189</v>
      </c>
      <c r="E2169" s="116" t="str">
        <f t="shared" si="33"/>
        <v>DGII</v>
      </c>
    </row>
    <row r="2170" spans="4:5">
      <c r="D2170" s="118" t="s">
        <v>189</v>
      </c>
      <c r="E2170" s="116" t="str">
        <f t="shared" si="33"/>
        <v>DGII</v>
      </c>
    </row>
    <row r="2171" spans="4:5">
      <c r="D2171" s="118" t="s">
        <v>261</v>
      </c>
      <c r="E2171" s="116" t="str">
        <f t="shared" si="33"/>
        <v>JCE</v>
      </c>
    </row>
    <row r="2172" spans="4:5">
      <c r="D2172" s="110" t="s">
        <v>223</v>
      </c>
      <c r="E2172" s="116" t="str">
        <f t="shared" si="33"/>
        <v>DGM</v>
      </c>
    </row>
    <row r="2173" spans="4:5">
      <c r="D2173" s="118" t="s">
        <v>223</v>
      </c>
      <c r="E2173" s="116" t="str">
        <f t="shared" si="33"/>
        <v>DGM</v>
      </c>
    </row>
    <row r="2174" spans="4:5">
      <c r="D2174" s="118" t="s">
        <v>192</v>
      </c>
      <c r="E2174" s="116" t="str">
        <f t="shared" si="33"/>
        <v>DGTT</v>
      </c>
    </row>
    <row r="2175" spans="4:5">
      <c r="D2175" s="118" t="s">
        <v>189</v>
      </c>
      <c r="E2175" s="116" t="str">
        <f t="shared" si="33"/>
        <v>DGII</v>
      </c>
    </row>
    <row r="2176" spans="4:5">
      <c r="D2176" s="118" t="s">
        <v>394</v>
      </c>
      <c r="E2176" s="116" t="str">
        <f t="shared" si="33"/>
        <v>MIREX</v>
      </c>
    </row>
    <row r="2177" spans="4:5">
      <c r="D2177" s="118" t="s">
        <v>2</v>
      </c>
      <c r="E2177" s="116" t="str">
        <f t="shared" si="33"/>
        <v>DGTT</v>
      </c>
    </row>
    <row r="2178" spans="4:5">
      <c r="D2178" s="118" t="s">
        <v>28</v>
      </c>
      <c r="E2178" s="116" t="str">
        <f t="shared" si="33"/>
        <v>DGII</v>
      </c>
    </row>
    <row r="2179" spans="4:5">
      <c r="D2179" s="118" t="s">
        <v>40</v>
      </c>
      <c r="E2179" s="116" t="str">
        <f t="shared" si="33"/>
        <v>JCE</v>
      </c>
    </row>
    <row r="2180" spans="4:5">
      <c r="D2180" s="118" t="s">
        <v>189</v>
      </c>
      <c r="E2180" s="116" t="str">
        <f t="shared" ref="E2180:E2243" si="34">UPPER(D2180:D21890)</f>
        <v>DGII</v>
      </c>
    </row>
    <row r="2181" spans="4:5">
      <c r="D2181" s="118" t="s">
        <v>189</v>
      </c>
      <c r="E2181" s="116" t="str">
        <f t="shared" si="34"/>
        <v>DGII</v>
      </c>
    </row>
    <row r="2182" spans="4:5">
      <c r="D2182" s="118" t="s">
        <v>2</v>
      </c>
      <c r="E2182" s="116" t="str">
        <f t="shared" si="34"/>
        <v>DGTT</v>
      </c>
    </row>
    <row r="2183" spans="4:5">
      <c r="D2183" s="110" t="s">
        <v>192</v>
      </c>
      <c r="E2183" s="116" t="str">
        <f t="shared" si="34"/>
        <v>DGTT</v>
      </c>
    </row>
    <row r="2184" spans="4:5">
      <c r="D2184" s="118" t="s">
        <v>223</v>
      </c>
      <c r="E2184" s="116" t="str">
        <f t="shared" si="34"/>
        <v>DGM</v>
      </c>
    </row>
    <row r="2185" spans="4:5">
      <c r="D2185" s="118" t="s">
        <v>222</v>
      </c>
      <c r="E2185" s="116" t="str">
        <f t="shared" si="34"/>
        <v>MIP</v>
      </c>
    </row>
    <row r="2186" spans="4:5">
      <c r="D2186" s="118" t="s">
        <v>192</v>
      </c>
      <c r="E2186" s="116" t="str">
        <f t="shared" si="34"/>
        <v>DGTT</v>
      </c>
    </row>
    <row r="2187" spans="4:5">
      <c r="D2187" s="118" t="s">
        <v>189</v>
      </c>
      <c r="E2187" s="116" t="str">
        <f t="shared" si="34"/>
        <v>DGII</v>
      </c>
    </row>
    <row r="2188" spans="4:5">
      <c r="D2188" s="118" t="s">
        <v>308</v>
      </c>
      <c r="E2188" s="116" t="str">
        <f t="shared" si="34"/>
        <v>PROCURADURIA</v>
      </c>
    </row>
    <row r="2189" spans="4:5">
      <c r="D2189" s="118" t="s">
        <v>351</v>
      </c>
      <c r="E2189" s="116" t="str">
        <f t="shared" si="34"/>
        <v>PROCURADURIA</v>
      </c>
    </row>
    <row r="2190" spans="4:5">
      <c r="D2190" s="118" t="s">
        <v>3</v>
      </c>
      <c r="E2190" s="116" t="str">
        <f t="shared" si="34"/>
        <v>PGR</v>
      </c>
    </row>
    <row r="2191" spans="4:5">
      <c r="D2191" s="118" t="s">
        <v>3</v>
      </c>
      <c r="E2191" s="116" t="str">
        <f t="shared" si="34"/>
        <v>PGR</v>
      </c>
    </row>
    <row r="2192" spans="4:5">
      <c r="D2192" s="118" t="s">
        <v>3</v>
      </c>
      <c r="E2192" s="116" t="str">
        <f t="shared" si="34"/>
        <v>PGR</v>
      </c>
    </row>
    <row r="2193" spans="4:5">
      <c r="D2193" s="110" t="s">
        <v>2</v>
      </c>
      <c r="E2193" s="116" t="str">
        <f t="shared" si="34"/>
        <v>DGTT</v>
      </c>
    </row>
    <row r="2194" spans="4:5">
      <c r="D2194" s="118" t="s">
        <v>2</v>
      </c>
      <c r="E2194" s="116" t="str">
        <f t="shared" si="34"/>
        <v>DGTT</v>
      </c>
    </row>
    <row r="2195" spans="4:5">
      <c r="D2195" s="118" t="s">
        <v>28</v>
      </c>
      <c r="E2195" s="116" t="str">
        <f t="shared" si="34"/>
        <v>DGII</v>
      </c>
    </row>
    <row r="2196" spans="4:5">
      <c r="D2196" s="118" t="s">
        <v>2</v>
      </c>
      <c r="E2196" s="116" t="str">
        <f t="shared" si="34"/>
        <v>DGTT</v>
      </c>
    </row>
    <row r="2197" spans="4:5">
      <c r="D2197" s="118" t="s">
        <v>28</v>
      </c>
      <c r="E2197" s="116" t="str">
        <f t="shared" si="34"/>
        <v>DGII</v>
      </c>
    </row>
    <row r="2198" spans="4:5">
      <c r="D2198" s="118" t="s">
        <v>28</v>
      </c>
      <c r="E2198" s="116" t="str">
        <f t="shared" si="34"/>
        <v>DGII</v>
      </c>
    </row>
    <row r="2199" spans="4:5">
      <c r="D2199" s="118" t="s">
        <v>2</v>
      </c>
      <c r="E2199" s="116" t="str">
        <f t="shared" si="34"/>
        <v>DGTT</v>
      </c>
    </row>
    <row r="2200" spans="4:5">
      <c r="D2200" s="118" t="s">
        <v>189</v>
      </c>
      <c r="E2200" s="116" t="str">
        <f t="shared" si="34"/>
        <v>DGII</v>
      </c>
    </row>
    <row r="2201" spans="4:5">
      <c r="D2201" s="118" t="s">
        <v>192</v>
      </c>
      <c r="E2201" s="116" t="str">
        <f t="shared" si="34"/>
        <v>DGTT</v>
      </c>
    </row>
    <row r="2202" spans="4:5">
      <c r="D2202" s="110" t="s">
        <v>551</v>
      </c>
      <c r="E2202" s="116" t="str">
        <f t="shared" si="34"/>
        <v>PGR</v>
      </c>
    </row>
    <row r="2203" spans="4:5">
      <c r="D2203" s="118" t="s">
        <v>192</v>
      </c>
      <c r="E2203" s="116" t="str">
        <f t="shared" si="34"/>
        <v>DGTT</v>
      </c>
    </row>
    <row r="2204" spans="4:5">
      <c r="D2204" s="118" t="s">
        <v>192</v>
      </c>
      <c r="E2204" s="116" t="str">
        <f t="shared" si="34"/>
        <v>DGTT</v>
      </c>
    </row>
    <row r="2205" spans="4:5">
      <c r="D2205" s="118" t="s">
        <v>28</v>
      </c>
      <c r="E2205" s="116" t="str">
        <f t="shared" si="34"/>
        <v>DGII</v>
      </c>
    </row>
    <row r="2206" spans="4:5">
      <c r="D2206" s="118" t="s">
        <v>28</v>
      </c>
      <c r="E2206" s="116" t="str">
        <f t="shared" si="34"/>
        <v>DGII</v>
      </c>
    </row>
    <row r="2207" spans="4:5">
      <c r="D2207" s="118" t="s">
        <v>28</v>
      </c>
      <c r="E2207" s="116" t="str">
        <f t="shared" si="34"/>
        <v>DGII</v>
      </c>
    </row>
    <row r="2208" spans="4:5">
      <c r="D2208" s="118" t="s">
        <v>40</v>
      </c>
      <c r="E2208" s="116" t="str">
        <f t="shared" si="34"/>
        <v>JCE</v>
      </c>
    </row>
    <row r="2209" spans="4:5">
      <c r="D2209" s="118" t="s">
        <v>40</v>
      </c>
      <c r="E2209" s="116" t="str">
        <f t="shared" si="34"/>
        <v>JCE</v>
      </c>
    </row>
    <row r="2210" spans="4:5">
      <c r="D2210" s="15" t="s">
        <v>189</v>
      </c>
      <c r="E2210" s="116" t="str">
        <f t="shared" si="34"/>
        <v>DGII</v>
      </c>
    </row>
    <row r="2211" spans="4:5">
      <c r="D2211" s="15" t="s">
        <v>192</v>
      </c>
      <c r="E2211" s="116" t="str">
        <f t="shared" si="34"/>
        <v>DGTT</v>
      </c>
    </row>
    <row r="2212" spans="4:5">
      <c r="D2212" s="15" t="s">
        <v>402</v>
      </c>
      <c r="E2212" s="116" t="str">
        <f t="shared" si="34"/>
        <v>DGP</v>
      </c>
    </row>
    <row r="2213" spans="4:5">
      <c r="D2213" s="52" t="s">
        <v>192</v>
      </c>
      <c r="E2213" s="116" t="str">
        <f t="shared" si="34"/>
        <v>DGTT</v>
      </c>
    </row>
    <row r="2214" spans="4:5">
      <c r="D2214" s="118" t="s">
        <v>28</v>
      </c>
      <c r="E2214" s="116" t="str">
        <f t="shared" si="34"/>
        <v>DGII</v>
      </c>
    </row>
    <row r="2215" spans="4:5">
      <c r="D2215" s="118" t="s">
        <v>40</v>
      </c>
      <c r="E2215" s="116" t="str">
        <f t="shared" si="34"/>
        <v>JCE</v>
      </c>
    </row>
    <row r="2216" spans="4:5">
      <c r="D2216" s="118" t="s">
        <v>28</v>
      </c>
      <c r="E2216" s="116" t="str">
        <f t="shared" si="34"/>
        <v>DGII</v>
      </c>
    </row>
    <row r="2217" spans="4:5">
      <c r="D2217" s="118" t="s">
        <v>28</v>
      </c>
      <c r="E2217" s="116" t="str">
        <f t="shared" si="34"/>
        <v>DGII</v>
      </c>
    </row>
    <row r="2218" spans="4:5">
      <c r="D2218" s="118" t="s">
        <v>28</v>
      </c>
      <c r="E2218" s="116" t="str">
        <f t="shared" si="34"/>
        <v>DGII</v>
      </c>
    </row>
    <row r="2219" spans="4:5">
      <c r="D2219" s="118" t="s">
        <v>28</v>
      </c>
      <c r="E2219" s="116" t="str">
        <f t="shared" si="34"/>
        <v>DGII</v>
      </c>
    </row>
    <row r="2220" spans="4:5">
      <c r="D2220" s="118" t="s">
        <v>394</v>
      </c>
      <c r="E2220" s="116" t="str">
        <f t="shared" si="34"/>
        <v>MIREX</v>
      </c>
    </row>
    <row r="2221" spans="4:5">
      <c r="D2221" s="118" t="s">
        <v>28</v>
      </c>
      <c r="E2221" s="116" t="str">
        <f t="shared" si="34"/>
        <v>DGII</v>
      </c>
    </row>
    <row r="2222" spans="4:5">
      <c r="D2222" s="118" t="s">
        <v>402</v>
      </c>
      <c r="E2222" s="116" t="str">
        <f t="shared" si="34"/>
        <v>DGP</v>
      </c>
    </row>
    <row r="2223" spans="4:5">
      <c r="D2223" s="118" t="s">
        <v>189</v>
      </c>
      <c r="E2223" s="116" t="str">
        <f t="shared" si="34"/>
        <v>DGII</v>
      </c>
    </row>
    <row r="2224" spans="4:5">
      <c r="D2224" s="118" t="s">
        <v>184</v>
      </c>
      <c r="E2224" s="116" t="str">
        <f t="shared" si="34"/>
        <v>DGP</v>
      </c>
    </row>
    <row r="2225" spans="4:5">
      <c r="D2225" s="110" t="s">
        <v>189</v>
      </c>
      <c r="E2225" s="116" t="str">
        <f t="shared" si="34"/>
        <v>DGII</v>
      </c>
    </row>
    <row r="2226" spans="4:5">
      <c r="D2226" s="118" t="s">
        <v>2</v>
      </c>
      <c r="E2226" s="116" t="str">
        <f t="shared" si="34"/>
        <v>DGTT</v>
      </c>
    </row>
    <row r="2227" spans="4:5">
      <c r="D2227" s="118" t="s">
        <v>192</v>
      </c>
      <c r="E2227" s="116" t="str">
        <f t="shared" si="34"/>
        <v>DGTT</v>
      </c>
    </row>
    <row r="2228" spans="4:5">
      <c r="D2228" s="118" t="s">
        <v>123</v>
      </c>
      <c r="E2228" s="116" t="str">
        <f t="shared" si="34"/>
        <v>JCE</v>
      </c>
    </row>
    <row r="2229" spans="4:5">
      <c r="D2229" s="118" t="s">
        <v>123</v>
      </c>
      <c r="E2229" s="116" t="str">
        <f t="shared" si="34"/>
        <v>JCE</v>
      </c>
    </row>
    <row r="2230" spans="4:5">
      <c r="D2230" s="118" t="s">
        <v>165</v>
      </c>
      <c r="E2230" s="116" t="str">
        <f t="shared" si="34"/>
        <v>BANRESERVAS</v>
      </c>
    </row>
    <row r="2231" spans="4:5">
      <c r="D2231" s="118" t="s">
        <v>40</v>
      </c>
      <c r="E2231" s="116" t="str">
        <f t="shared" si="34"/>
        <v>JCE</v>
      </c>
    </row>
    <row r="2232" spans="4:5">
      <c r="D2232" s="118" t="s">
        <v>40</v>
      </c>
      <c r="E2232" s="116" t="str">
        <f t="shared" si="34"/>
        <v>JCE</v>
      </c>
    </row>
    <row r="2233" spans="4:5">
      <c r="D2233" s="118" t="s">
        <v>28</v>
      </c>
      <c r="E2233" s="116" t="str">
        <f t="shared" si="34"/>
        <v>DGII</v>
      </c>
    </row>
    <row r="2234" spans="4:5">
      <c r="D2234" s="118" t="s">
        <v>28</v>
      </c>
      <c r="E2234" s="116" t="str">
        <f t="shared" si="34"/>
        <v>DGII</v>
      </c>
    </row>
    <row r="2235" spans="4:5">
      <c r="D2235" s="15" t="s">
        <v>2</v>
      </c>
      <c r="E2235" s="116" t="str">
        <f t="shared" si="34"/>
        <v>DGTT</v>
      </c>
    </row>
    <row r="2236" spans="4:5">
      <c r="D2236" s="15" t="s">
        <v>189</v>
      </c>
      <c r="E2236" s="116" t="str">
        <f t="shared" si="34"/>
        <v>DGII</v>
      </c>
    </row>
    <row r="2237" spans="4:5">
      <c r="D2237" s="15" t="s">
        <v>189</v>
      </c>
      <c r="E2237" s="116" t="str">
        <f t="shared" si="34"/>
        <v>DGII</v>
      </c>
    </row>
    <row r="2238" spans="4:5">
      <c r="D2238" s="15" t="s">
        <v>223</v>
      </c>
      <c r="E2238" s="116" t="str">
        <f t="shared" si="34"/>
        <v>DGM</v>
      </c>
    </row>
    <row r="2239" spans="4:5">
      <c r="D2239" s="118" t="s">
        <v>40</v>
      </c>
      <c r="E2239" s="116" t="str">
        <f t="shared" si="34"/>
        <v>JCE</v>
      </c>
    </row>
    <row r="2240" spans="4:5">
      <c r="D2240" s="118" t="s">
        <v>40</v>
      </c>
      <c r="E2240" s="116" t="str">
        <f t="shared" si="34"/>
        <v>JCE</v>
      </c>
    </row>
    <row r="2241" spans="4:5">
      <c r="D2241" s="118" t="s">
        <v>28</v>
      </c>
      <c r="E2241" s="116" t="str">
        <f t="shared" si="34"/>
        <v>DGII</v>
      </c>
    </row>
    <row r="2242" spans="4:5">
      <c r="D2242" s="118" t="s">
        <v>40</v>
      </c>
      <c r="E2242" s="116" t="str">
        <f t="shared" si="34"/>
        <v>JCE</v>
      </c>
    </row>
    <row r="2243" spans="4:5">
      <c r="D2243" s="118" t="s">
        <v>40</v>
      </c>
      <c r="E2243" s="116" t="str">
        <f t="shared" si="34"/>
        <v>JCE</v>
      </c>
    </row>
    <row r="2244" spans="4:5">
      <c r="D2244" s="118" t="s">
        <v>28</v>
      </c>
      <c r="E2244" s="116" t="str">
        <f t="shared" ref="E2244:E2307" si="35">UPPER(D2244:D21954)</f>
        <v>DGII</v>
      </c>
    </row>
    <row r="2245" spans="4:5">
      <c r="D2245" s="15" t="s">
        <v>223</v>
      </c>
      <c r="E2245" s="116" t="str">
        <f t="shared" si="35"/>
        <v>DGM</v>
      </c>
    </row>
    <row r="2246" spans="4:5">
      <c r="D2246" s="15" t="s">
        <v>189</v>
      </c>
      <c r="E2246" s="116" t="str">
        <f t="shared" si="35"/>
        <v>DGII</v>
      </c>
    </row>
    <row r="2247" spans="4:5">
      <c r="D2247" s="15" t="s">
        <v>189</v>
      </c>
      <c r="E2247" s="116" t="str">
        <f t="shared" si="35"/>
        <v>DGII</v>
      </c>
    </row>
    <row r="2248" spans="4:5">
      <c r="D2248" s="52" t="s">
        <v>192</v>
      </c>
      <c r="E2248" s="116" t="str">
        <f t="shared" si="35"/>
        <v>DGTT</v>
      </c>
    </row>
    <row r="2249" spans="4:5">
      <c r="D2249" s="15" t="s">
        <v>223</v>
      </c>
      <c r="E2249" s="116" t="str">
        <f t="shared" si="35"/>
        <v>DGM</v>
      </c>
    </row>
    <row r="2250" spans="4:5">
      <c r="D2250" s="118" t="s">
        <v>189</v>
      </c>
      <c r="E2250" s="116" t="str">
        <f t="shared" si="35"/>
        <v>DGII</v>
      </c>
    </row>
    <row r="2251" spans="4:5">
      <c r="D2251" s="118" t="s">
        <v>402</v>
      </c>
      <c r="E2251" s="116" t="str">
        <f t="shared" si="35"/>
        <v>DGP</v>
      </c>
    </row>
    <row r="2252" spans="4:5">
      <c r="D2252" s="118" t="s">
        <v>308</v>
      </c>
      <c r="E2252" s="116" t="str">
        <f t="shared" si="35"/>
        <v>PROCURADURIA</v>
      </c>
    </row>
    <row r="2253" spans="4:5">
      <c r="D2253" s="118" t="s">
        <v>308</v>
      </c>
      <c r="E2253" s="116" t="str">
        <f t="shared" si="35"/>
        <v>PROCURADURIA</v>
      </c>
    </row>
    <row r="2254" spans="4:5">
      <c r="D2254" s="118" t="s">
        <v>308</v>
      </c>
      <c r="E2254" s="116" t="str">
        <f t="shared" si="35"/>
        <v>PROCURADURIA</v>
      </c>
    </row>
    <row r="2255" spans="4:5">
      <c r="D2255" s="110" t="s">
        <v>261</v>
      </c>
      <c r="E2255" s="116" t="str">
        <f t="shared" si="35"/>
        <v>JCE</v>
      </c>
    </row>
    <row r="2256" spans="4:5">
      <c r="D2256" s="118" t="s">
        <v>308</v>
      </c>
      <c r="E2256" s="116" t="str">
        <f t="shared" si="35"/>
        <v>PROCURADURIA</v>
      </c>
    </row>
    <row r="2257" spans="4:5">
      <c r="D2257" s="118" t="s">
        <v>308</v>
      </c>
      <c r="E2257" s="116" t="str">
        <f t="shared" si="35"/>
        <v>PROCURADURIA</v>
      </c>
    </row>
    <row r="2258" spans="4:5">
      <c r="D2258" s="118" t="s">
        <v>308</v>
      </c>
      <c r="E2258" s="116" t="str">
        <f t="shared" si="35"/>
        <v>PROCURADURIA</v>
      </c>
    </row>
    <row r="2259" spans="4:5">
      <c r="D2259" s="118" t="s">
        <v>261</v>
      </c>
      <c r="E2259" s="116" t="str">
        <f t="shared" si="35"/>
        <v>JCE</v>
      </c>
    </row>
    <row r="2260" spans="4:5">
      <c r="D2260" s="118" t="s">
        <v>308</v>
      </c>
      <c r="E2260" s="116" t="str">
        <f t="shared" si="35"/>
        <v>PROCURADURIA</v>
      </c>
    </row>
    <row r="2261" spans="4:5">
      <c r="D2261" s="118" t="s">
        <v>308</v>
      </c>
      <c r="E2261" s="116" t="str">
        <f t="shared" si="35"/>
        <v>PROCURADURIA</v>
      </c>
    </row>
    <row r="2262" spans="4:5">
      <c r="D2262" s="118" t="s">
        <v>308</v>
      </c>
      <c r="E2262" s="116" t="str">
        <f t="shared" si="35"/>
        <v>PROCURADURIA</v>
      </c>
    </row>
    <row r="2263" spans="4:5">
      <c r="D2263" s="118" t="s">
        <v>210</v>
      </c>
      <c r="E2263" s="116" t="str">
        <f t="shared" si="35"/>
        <v>SOLIDARIDAD</v>
      </c>
    </row>
    <row r="2264" spans="4:5">
      <c r="D2264" s="118" t="s">
        <v>210</v>
      </c>
      <c r="E2264" s="116" t="str">
        <f t="shared" si="35"/>
        <v>SOLIDARIDAD</v>
      </c>
    </row>
    <row r="2265" spans="4:5">
      <c r="D2265" s="118" t="s">
        <v>28</v>
      </c>
      <c r="E2265" s="116" t="str">
        <f t="shared" si="35"/>
        <v>DGII</v>
      </c>
    </row>
    <row r="2266" spans="4:5">
      <c r="D2266" s="118" t="s">
        <v>94</v>
      </c>
      <c r="E2266" s="116" t="str">
        <f t="shared" si="35"/>
        <v>DGM</v>
      </c>
    </row>
    <row r="2267" spans="4:5">
      <c r="D2267" s="118" t="s">
        <v>308</v>
      </c>
      <c r="E2267" s="116" t="str">
        <f t="shared" si="35"/>
        <v>PROCURADURIA</v>
      </c>
    </row>
    <row r="2268" spans="4:5">
      <c r="D2268" s="118" t="s">
        <v>308</v>
      </c>
      <c r="E2268" s="116" t="str">
        <f t="shared" si="35"/>
        <v>PROCURADURIA</v>
      </c>
    </row>
    <row r="2269" spans="4:5">
      <c r="D2269" s="118" t="s">
        <v>216</v>
      </c>
      <c r="E2269" s="116" t="str">
        <f t="shared" si="35"/>
        <v>DGTT</v>
      </c>
    </row>
    <row r="2270" spans="4:5">
      <c r="D2270" s="118" t="s">
        <v>216</v>
      </c>
      <c r="E2270" s="116" t="str">
        <f t="shared" si="35"/>
        <v>DGTT</v>
      </c>
    </row>
    <row r="2271" spans="4:5">
      <c r="D2271" s="118" t="s">
        <v>216</v>
      </c>
      <c r="E2271" s="116" t="str">
        <f t="shared" si="35"/>
        <v>DGTT</v>
      </c>
    </row>
    <row r="2272" spans="4:5">
      <c r="D2272" s="118" t="s">
        <v>216</v>
      </c>
      <c r="E2272" s="116" t="str">
        <f t="shared" si="35"/>
        <v>DGTT</v>
      </c>
    </row>
    <row r="2273" spans="4:5">
      <c r="D2273" s="118" t="s">
        <v>216</v>
      </c>
      <c r="E2273" s="116" t="str">
        <f t="shared" si="35"/>
        <v>DGTT</v>
      </c>
    </row>
    <row r="2274" spans="4:5">
      <c r="D2274" s="118" t="s">
        <v>308</v>
      </c>
      <c r="E2274" s="116" t="str">
        <f t="shared" si="35"/>
        <v>PROCURADURIA</v>
      </c>
    </row>
    <row r="2275" spans="4:5">
      <c r="D2275" s="118" t="s">
        <v>308</v>
      </c>
      <c r="E2275" s="116" t="str">
        <f t="shared" si="35"/>
        <v>PROCURADURIA</v>
      </c>
    </row>
    <row r="2276" spans="4:5">
      <c r="D2276" s="118" t="s">
        <v>28</v>
      </c>
      <c r="E2276" s="116" t="str">
        <f t="shared" si="35"/>
        <v>DGII</v>
      </c>
    </row>
    <row r="2277" spans="4:5">
      <c r="D2277" s="118" t="s">
        <v>2</v>
      </c>
      <c r="E2277" s="116" t="str">
        <f t="shared" si="35"/>
        <v>DGTT</v>
      </c>
    </row>
    <row r="2278" spans="4:5">
      <c r="D2278" s="118" t="s">
        <v>40</v>
      </c>
      <c r="E2278" s="116" t="str">
        <f t="shared" si="35"/>
        <v>JCE</v>
      </c>
    </row>
    <row r="2279" spans="4:5">
      <c r="D2279" s="118" t="s">
        <v>40</v>
      </c>
      <c r="E2279" s="116" t="str">
        <f t="shared" si="35"/>
        <v>JCE</v>
      </c>
    </row>
    <row r="2280" spans="4:5">
      <c r="D2280" s="118" t="s">
        <v>394</v>
      </c>
      <c r="E2280" s="116" t="str">
        <f t="shared" si="35"/>
        <v>MIREX</v>
      </c>
    </row>
    <row r="2281" spans="4:5">
      <c r="D2281" s="118" t="s">
        <v>40</v>
      </c>
      <c r="E2281" s="116" t="str">
        <f t="shared" si="35"/>
        <v>JCE</v>
      </c>
    </row>
    <row r="2282" spans="4:5">
      <c r="D2282" s="118" t="s">
        <v>123</v>
      </c>
      <c r="E2282" s="116" t="str">
        <f t="shared" si="35"/>
        <v>JCE</v>
      </c>
    </row>
    <row r="2283" spans="4:5">
      <c r="D2283" s="118" t="s">
        <v>394</v>
      </c>
      <c r="E2283" s="116" t="str">
        <f t="shared" si="35"/>
        <v>MIREX</v>
      </c>
    </row>
    <row r="2284" spans="4:5">
      <c r="D2284" s="118" t="s">
        <v>2</v>
      </c>
      <c r="E2284" s="116" t="str">
        <f t="shared" si="35"/>
        <v>DGTT</v>
      </c>
    </row>
    <row r="2285" spans="4:5">
      <c r="D2285" s="110" t="s">
        <v>223</v>
      </c>
      <c r="E2285" s="116" t="str">
        <f t="shared" si="35"/>
        <v>DGM</v>
      </c>
    </row>
    <row r="2286" spans="4:5">
      <c r="D2286" s="118" t="s">
        <v>189</v>
      </c>
      <c r="E2286" s="116" t="str">
        <f t="shared" si="35"/>
        <v>DGII</v>
      </c>
    </row>
    <row r="2287" spans="4:5">
      <c r="D2287" s="118" t="s">
        <v>189</v>
      </c>
      <c r="E2287" s="116" t="str">
        <f t="shared" si="35"/>
        <v>DGII</v>
      </c>
    </row>
    <row r="2288" spans="4:5">
      <c r="D2288" s="118" t="s">
        <v>2</v>
      </c>
      <c r="E2288" s="116" t="str">
        <f t="shared" si="35"/>
        <v>DGTT</v>
      </c>
    </row>
    <row r="2289" spans="4:5">
      <c r="D2289" s="118" t="s">
        <v>189</v>
      </c>
      <c r="E2289" s="116" t="str">
        <f t="shared" si="35"/>
        <v>DGII</v>
      </c>
    </row>
    <row r="2290" spans="4:5">
      <c r="D2290" s="118" t="s">
        <v>40</v>
      </c>
      <c r="E2290" s="116" t="str">
        <f t="shared" si="35"/>
        <v>JCE</v>
      </c>
    </row>
    <row r="2291" spans="4:5">
      <c r="D2291" s="118" t="s">
        <v>394</v>
      </c>
      <c r="E2291" s="116" t="str">
        <f t="shared" si="35"/>
        <v>MIREX</v>
      </c>
    </row>
    <row r="2292" spans="4:5">
      <c r="D2292" s="118" t="s">
        <v>394</v>
      </c>
      <c r="E2292" s="116" t="str">
        <f t="shared" si="35"/>
        <v>MIREX</v>
      </c>
    </row>
    <row r="2293" spans="4:5">
      <c r="D2293" s="118" t="s">
        <v>28</v>
      </c>
      <c r="E2293" s="116" t="str">
        <f t="shared" si="35"/>
        <v>DGII</v>
      </c>
    </row>
    <row r="2294" spans="4:5">
      <c r="D2294" s="118" t="s">
        <v>394</v>
      </c>
      <c r="E2294" s="116" t="str">
        <f t="shared" si="35"/>
        <v>MIREX</v>
      </c>
    </row>
    <row r="2295" spans="4:5">
      <c r="D2295" s="118" t="s">
        <v>40</v>
      </c>
      <c r="E2295" s="116" t="str">
        <f t="shared" si="35"/>
        <v>JCE</v>
      </c>
    </row>
    <row r="2296" spans="4:5">
      <c r="D2296" s="118" t="s">
        <v>40</v>
      </c>
      <c r="E2296" s="116" t="str">
        <f t="shared" si="35"/>
        <v>JCE</v>
      </c>
    </row>
    <row r="2297" spans="4:5">
      <c r="D2297" s="118" t="s">
        <v>189</v>
      </c>
      <c r="E2297" s="116" t="str">
        <f t="shared" si="35"/>
        <v>DGII</v>
      </c>
    </row>
    <row r="2298" spans="4:5">
      <c r="D2298" s="118" t="s">
        <v>192</v>
      </c>
      <c r="E2298" s="116" t="str">
        <f t="shared" si="35"/>
        <v>DGTT</v>
      </c>
    </row>
    <row r="2299" spans="4:5">
      <c r="D2299" s="118" t="s">
        <v>223</v>
      </c>
      <c r="E2299" s="116" t="str">
        <f t="shared" si="35"/>
        <v>DGM</v>
      </c>
    </row>
    <row r="2300" spans="4:5">
      <c r="D2300" s="118" t="s">
        <v>394</v>
      </c>
      <c r="E2300" s="116" t="str">
        <f t="shared" si="35"/>
        <v>MIREX</v>
      </c>
    </row>
    <row r="2301" spans="4:5">
      <c r="D2301" s="118" t="s">
        <v>192</v>
      </c>
      <c r="E2301" s="116" t="str">
        <f t="shared" si="35"/>
        <v>DGTT</v>
      </c>
    </row>
    <row r="2302" spans="4:5">
      <c r="D2302" s="118" t="s">
        <v>192</v>
      </c>
      <c r="E2302" s="116" t="str">
        <f t="shared" si="35"/>
        <v>DGTT</v>
      </c>
    </row>
    <row r="2303" spans="4:5">
      <c r="D2303" s="118" t="s">
        <v>28</v>
      </c>
      <c r="E2303" s="116" t="str">
        <f t="shared" si="35"/>
        <v>DGII</v>
      </c>
    </row>
    <row r="2304" spans="4:5">
      <c r="D2304" s="118" t="s">
        <v>205</v>
      </c>
      <c r="E2304" s="116" t="str">
        <f t="shared" si="35"/>
        <v>ONAPI</v>
      </c>
    </row>
    <row r="2305" spans="4:5">
      <c r="D2305" s="118" t="s">
        <v>2</v>
      </c>
      <c r="E2305" s="116" t="str">
        <f t="shared" si="35"/>
        <v>DGTT</v>
      </c>
    </row>
    <row r="2306" spans="4:5">
      <c r="D2306" s="118" t="s">
        <v>40</v>
      </c>
      <c r="E2306" s="116" t="str">
        <f t="shared" si="35"/>
        <v>JCE</v>
      </c>
    </row>
    <row r="2307" spans="4:5">
      <c r="D2307" s="118" t="s">
        <v>94</v>
      </c>
      <c r="E2307" s="116" t="str">
        <f t="shared" si="35"/>
        <v>DGM</v>
      </c>
    </row>
    <row r="2308" spans="4:5">
      <c r="D2308" s="118" t="s">
        <v>2</v>
      </c>
      <c r="E2308" s="116" t="str">
        <f t="shared" ref="E2308:E2371" si="36">UPPER(D2308:D22018)</f>
        <v>DGTT</v>
      </c>
    </row>
    <row r="2309" spans="4:5">
      <c r="D2309" s="118" t="s">
        <v>28</v>
      </c>
      <c r="E2309" s="116" t="str">
        <f t="shared" si="36"/>
        <v>DGII</v>
      </c>
    </row>
    <row r="2310" spans="4:5">
      <c r="D2310" s="118" t="s">
        <v>28</v>
      </c>
      <c r="E2310" s="116" t="str">
        <f t="shared" si="36"/>
        <v>DGII</v>
      </c>
    </row>
    <row r="2311" spans="4:5">
      <c r="D2311" s="15" t="s">
        <v>402</v>
      </c>
      <c r="E2311" s="116" t="str">
        <f t="shared" si="36"/>
        <v>DGP</v>
      </c>
    </row>
    <row r="2312" spans="4:5">
      <c r="D2312" s="52" t="s">
        <v>192</v>
      </c>
      <c r="E2312" s="116" t="str">
        <f t="shared" si="36"/>
        <v>DGTT</v>
      </c>
    </row>
    <row r="2313" spans="4:5">
      <c r="D2313" s="15" t="s">
        <v>223</v>
      </c>
      <c r="E2313" s="116" t="str">
        <f t="shared" si="36"/>
        <v>DGM</v>
      </c>
    </row>
    <row r="2314" spans="4:5">
      <c r="D2314" s="15" t="s">
        <v>189</v>
      </c>
      <c r="E2314" s="116" t="str">
        <f t="shared" si="36"/>
        <v>DGII</v>
      </c>
    </row>
    <row r="2315" spans="4:5">
      <c r="D2315" s="15" t="s">
        <v>222</v>
      </c>
      <c r="E2315" s="116" t="str">
        <f t="shared" si="36"/>
        <v>MIP</v>
      </c>
    </row>
    <row r="2316" spans="4:5">
      <c r="D2316" s="118" t="s">
        <v>40</v>
      </c>
      <c r="E2316" s="116" t="str">
        <f t="shared" si="36"/>
        <v>JCE</v>
      </c>
    </row>
    <row r="2317" spans="4:5">
      <c r="D2317" s="118" t="s">
        <v>94</v>
      </c>
      <c r="E2317" s="116" t="str">
        <f t="shared" si="36"/>
        <v>DGM</v>
      </c>
    </row>
    <row r="2318" spans="4:5">
      <c r="D2318" s="118" t="s">
        <v>28</v>
      </c>
      <c r="E2318" s="116" t="str">
        <f t="shared" si="36"/>
        <v>DGII</v>
      </c>
    </row>
    <row r="2319" spans="4:5">
      <c r="D2319" s="118" t="s">
        <v>884</v>
      </c>
      <c r="E2319" s="116" t="str">
        <f t="shared" si="36"/>
        <v>TRIBUNAL DE MENORES</v>
      </c>
    </row>
    <row r="2320" spans="4:5">
      <c r="D2320" s="118" t="s">
        <v>2</v>
      </c>
      <c r="E2320" s="116" t="str">
        <f t="shared" si="36"/>
        <v>DGTT</v>
      </c>
    </row>
    <row r="2321" spans="4:5">
      <c r="D2321" s="118" t="s">
        <v>394</v>
      </c>
      <c r="E2321" s="116" t="str">
        <f t="shared" si="36"/>
        <v>MIREX</v>
      </c>
    </row>
    <row r="2322" spans="4:5">
      <c r="D2322" s="110" t="s">
        <v>2</v>
      </c>
      <c r="E2322" s="116" t="str">
        <f t="shared" si="36"/>
        <v>DGTT</v>
      </c>
    </row>
    <row r="2323" spans="4:5">
      <c r="D2323" s="118" t="s">
        <v>2</v>
      </c>
      <c r="E2323" s="116" t="str">
        <f t="shared" si="36"/>
        <v>DGTT</v>
      </c>
    </row>
    <row r="2324" spans="4:5">
      <c r="D2324" s="118" t="s">
        <v>189</v>
      </c>
      <c r="E2324" s="116" t="str">
        <f t="shared" si="36"/>
        <v>DGII</v>
      </c>
    </row>
    <row r="2325" spans="4:5">
      <c r="D2325" s="118" t="s">
        <v>189</v>
      </c>
      <c r="E2325" s="116" t="str">
        <f t="shared" si="36"/>
        <v>DGII</v>
      </c>
    </row>
    <row r="2326" spans="4:5">
      <c r="D2326" s="118" t="s">
        <v>40</v>
      </c>
      <c r="E2326" s="116" t="str">
        <f t="shared" si="36"/>
        <v>JCE</v>
      </c>
    </row>
    <row r="2327" spans="4:5">
      <c r="D2327" s="118" t="s">
        <v>28</v>
      </c>
      <c r="E2327" s="116" t="str">
        <f t="shared" si="36"/>
        <v>DGII</v>
      </c>
    </row>
    <row r="2328" spans="4:5">
      <c r="D2328" s="118" t="s">
        <v>28</v>
      </c>
      <c r="E2328" s="116" t="str">
        <f t="shared" si="36"/>
        <v>DGII</v>
      </c>
    </row>
    <row r="2329" spans="4:5">
      <c r="D2329" s="118" t="s">
        <v>28</v>
      </c>
      <c r="E2329" s="116" t="str">
        <f t="shared" si="36"/>
        <v>DGII</v>
      </c>
    </row>
    <row r="2330" spans="4:5">
      <c r="D2330" s="118" t="s">
        <v>28</v>
      </c>
      <c r="E2330" s="116" t="str">
        <f t="shared" si="36"/>
        <v>DGII</v>
      </c>
    </row>
    <row r="2331" spans="4:5">
      <c r="D2331" s="118" t="s">
        <v>40</v>
      </c>
      <c r="E2331" s="116" t="str">
        <f t="shared" si="36"/>
        <v>JCE</v>
      </c>
    </row>
    <row r="2332" spans="4:5">
      <c r="D2332" s="118" t="s">
        <v>28</v>
      </c>
      <c r="E2332" s="116" t="str">
        <f t="shared" si="36"/>
        <v>DGII</v>
      </c>
    </row>
    <row r="2333" spans="4:5">
      <c r="D2333" s="15" t="s">
        <v>189</v>
      </c>
      <c r="E2333" s="116" t="str">
        <f t="shared" si="36"/>
        <v>DGII</v>
      </c>
    </row>
    <row r="2334" spans="4:5">
      <c r="D2334" s="15" t="s">
        <v>123</v>
      </c>
      <c r="E2334" s="116" t="str">
        <f t="shared" si="36"/>
        <v>JCE</v>
      </c>
    </row>
    <row r="2335" spans="4:5">
      <c r="D2335" s="15" t="s">
        <v>402</v>
      </c>
      <c r="E2335" s="116" t="str">
        <f t="shared" si="36"/>
        <v>DGP</v>
      </c>
    </row>
    <row r="2336" spans="4:5">
      <c r="D2336" s="15" t="s">
        <v>189</v>
      </c>
      <c r="E2336" s="116" t="str">
        <f t="shared" si="36"/>
        <v>DGII</v>
      </c>
    </row>
    <row r="2337" spans="4:5">
      <c r="D2337" s="118" t="s">
        <v>40</v>
      </c>
      <c r="E2337" s="116" t="str">
        <f t="shared" si="36"/>
        <v>JCE</v>
      </c>
    </row>
    <row r="2338" spans="4:5">
      <c r="D2338" s="118" t="s">
        <v>40</v>
      </c>
      <c r="E2338" s="116" t="str">
        <f t="shared" si="36"/>
        <v>JCE</v>
      </c>
    </row>
    <row r="2339" spans="4:5">
      <c r="D2339" s="118" t="s">
        <v>40</v>
      </c>
      <c r="E2339" s="116" t="str">
        <f t="shared" si="36"/>
        <v>JCE</v>
      </c>
    </row>
    <row r="2340" spans="4:5">
      <c r="D2340" s="110" t="s">
        <v>28</v>
      </c>
      <c r="E2340" s="116" t="str">
        <f t="shared" si="36"/>
        <v>DGII</v>
      </c>
    </row>
    <row r="2341" spans="4:5">
      <c r="D2341" s="118" t="s">
        <v>18</v>
      </c>
      <c r="E2341" s="116" t="str">
        <f t="shared" si="36"/>
        <v>MIP</v>
      </c>
    </row>
    <row r="2342" spans="4:5">
      <c r="D2342" s="118" t="s">
        <v>18</v>
      </c>
      <c r="E2342" s="116" t="str">
        <f t="shared" si="36"/>
        <v>MIP</v>
      </c>
    </row>
    <row r="2343" spans="4:5">
      <c r="D2343" s="118" t="s">
        <v>119</v>
      </c>
      <c r="E2343" s="116" t="str">
        <f t="shared" si="36"/>
        <v>SOLIDARIDAD</v>
      </c>
    </row>
    <row r="2344" spans="4:5">
      <c r="D2344" s="118" t="s">
        <v>119</v>
      </c>
      <c r="E2344" s="116" t="str">
        <f t="shared" si="36"/>
        <v>SOLIDARIDAD</v>
      </c>
    </row>
    <row r="2345" spans="4:5">
      <c r="D2345" s="118" t="s">
        <v>94</v>
      </c>
      <c r="E2345" s="116" t="str">
        <f t="shared" si="36"/>
        <v>DGM</v>
      </c>
    </row>
    <row r="2346" spans="4:5">
      <c r="D2346" s="118" t="s">
        <v>3</v>
      </c>
      <c r="E2346" s="116" t="str">
        <f t="shared" si="36"/>
        <v>PGR</v>
      </c>
    </row>
    <row r="2347" spans="4:5">
      <c r="D2347" s="118" t="s">
        <v>3</v>
      </c>
      <c r="E2347" s="116" t="str">
        <f t="shared" si="36"/>
        <v>PGR</v>
      </c>
    </row>
    <row r="2348" spans="4:5">
      <c r="D2348" s="118" t="s">
        <v>28</v>
      </c>
      <c r="E2348" s="116" t="str">
        <f t="shared" si="36"/>
        <v>DGII</v>
      </c>
    </row>
    <row r="2349" spans="4:5">
      <c r="D2349" s="118" t="s">
        <v>40</v>
      </c>
      <c r="E2349" s="116" t="str">
        <f t="shared" si="36"/>
        <v>JCE</v>
      </c>
    </row>
    <row r="2350" spans="4:5">
      <c r="D2350" s="118" t="s">
        <v>28</v>
      </c>
      <c r="E2350" s="116" t="str">
        <f t="shared" si="36"/>
        <v>DGII</v>
      </c>
    </row>
    <row r="2351" spans="4:5">
      <c r="D2351" s="118" t="s">
        <v>394</v>
      </c>
      <c r="E2351" s="116" t="str">
        <f t="shared" si="36"/>
        <v>MIREX</v>
      </c>
    </row>
    <row r="2352" spans="4:5">
      <c r="D2352" s="118" t="s">
        <v>123</v>
      </c>
      <c r="E2352" s="116" t="str">
        <f t="shared" si="36"/>
        <v>JCE</v>
      </c>
    </row>
    <row r="2353" spans="4:5">
      <c r="D2353" s="118" t="s">
        <v>223</v>
      </c>
      <c r="E2353" s="116" t="str">
        <f t="shared" si="36"/>
        <v>DGM</v>
      </c>
    </row>
    <row r="2354" spans="4:5">
      <c r="D2354" s="118" t="s">
        <v>2</v>
      </c>
      <c r="E2354" s="116" t="str">
        <f t="shared" si="36"/>
        <v>DGTT</v>
      </c>
    </row>
    <row r="2355" spans="4:5">
      <c r="D2355" s="118" t="s">
        <v>189</v>
      </c>
      <c r="E2355" s="116" t="str">
        <f t="shared" si="36"/>
        <v>DGII</v>
      </c>
    </row>
    <row r="2356" spans="4:5">
      <c r="D2356" s="118" t="s">
        <v>2</v>
      </c>
      <c r="E2356" s="116" t="str">
        <f t="shared" si="36"/>
        <v>DGTT</v>
      </c>
    </row>
    <row r="2357" spans="4:5">
      <c r="D2357" s="110" t="s">
        <v>189</v>
      </c>
      <c r="E2357" s="116" t="str">
        <f t="shared" si="36"/>
        <v>DGII</v>
      </c>
    </row>
    <row r="2358" spans="4:5">
      <c r="D2358" s="118" t="s">
        <v>402</v>
      </c>
      <c r="E2358" s="116" t="str">
        <f t="shared" si="36"/>
        <v>DGP</v>
      </c>
    </row>
    <row r="2359" spans="4:5">
      <c r="D2359" s="118" t="s">
        <v>40</v>
      </c>
      <c r="E2359" s="116" t="str">
        <f t="shared" si="36"/>
        <v>JCE</v>
      </c>
    </row>
    <row r="2360" spans="4:5">
      <c r="D2360" s="118" t="s">
        <v>40</v>
      </c>
      <c r="E2360" s="116" t="str">
        <f t="shared" si="36"/>
        <v>JCE</v>
      </c>
    </row>
    <row r="2361" spans="4:5">
      <c r="D2361" s="118" t="s">
        <v>40</v>
      </c>
      <c r="E2361" s="116" t="str">
        <f t="shared" si="36"/>
        <v>JCE</v>
      </c>
    </row>
    <row r="2362" spans="4:5">
      <c r="D2362" s="118" t="s">
        <v>40</v>
      </c>
      <c r="E2362" s="116" t="str">
        <f t="shared" si="36"/>
        <v>JCE</v>
      </c>
    </row>
    <row r="2363" spans="4:5">
      <c r="D2363" s="118" t="s">
        <v>184</v>
      </c>
      <c r="E2363" s="116" t="str">
        <f t="shared" si="36"/>
        <v>DGP</v>
      </c>
    </row>
    <row r="2364" spans="4:5">
      <c r="D2364" s="118" t="s">
        <v>214</v>
      </c>
      <c r="E2364" s="116" t="str">
        <f t="shared" si="36"/>
        <v>DGII</v>
      </c>
    </row>
    <row r="2365" spans="4:5">
      <c r="D2365" s="118" t="s">
        <v>40</v>
      </c>
      <c r="E2365" s="116" t="str">
        <f t="shared" si="36"/>
        <v>JCE</v>
      </c>
    </row>
    <row r="2366" spans="4:5">
      <c r="D2366" s="118" t="s">
        <v>28</v>
      </c>
      <c r="E2366" s="116" t="str">
        <f t="shared" si="36"/>
        <v>DGII</v>
      </c>
    </row>
    <row r="2367" spans="4:5">
      <c r="D2367" s="118" t="s">
        <v>28</v>
      </c>
      <c r="E2367" s="116" t="str">
        <f t="shared" si="36"/>
        <v>DGII</v>
      </c>
    </row>
    <row r="2368" spans="4:5">
      <c r="D2368" s="118" t="s">
        <v>40</v>
      </c>
      <c r="E2368" s="116" t="str">
        <f t="shared" si="36"/>
        <v>JCE</v>
      </c>
    </row>
    <row r="2369" spans="4:5">
      <c r="D2369" s="118" t="s">
        <v>28</v>
      </c>
      <c r="E2369" s="116" t="str">
        <f t="shared" si="36"/>
        <v>DGII</v>
      </c>
    </row>
    <row r="2370" spans="4:5">
      <c r="D2370" s="118" t="s">
        <v>40</v>
      </c>
      <c r="E2370" s="116" t="str">
        <f t="shared" si="36"/>
        <v>JCE</v>
      </c>
    </row>
    <row r="2371" spans="4:5">
      <c r="D2371" s="118" t="s">
        <v>189</v>
      </c>
      <c r="E2371" s="116" t="str">
        <f t="shared" si="36"/>
        <v>DGII</v>
      </c>
    </row>
    <row r="2372" spans="4:5">
      <c r="D2372" s="118" t="s">
        <v>123</v>
      </c>
      <c r="E2372" s="116" t="str">
        <f t="shared" ref="E2372:E2435" si="37">UPPER(D2372:D22082)</f>
        <v>JCE</v>
      </c>
    </row>
    <row r="2373" spans="4:5">
      <c r="D2373" s="118" t="s">
        <v>189</v>
      </c>
      <c r="E2373" s="116" t="str">
        <f t="shared" si="37"/>
        <v>DGII</v>
      </c>
    </row>
    <row r="2374" spans="4:5">
      <c r="D2374" s="110" t="s">
        <v>205</v>
      </c>
      <c r="E2374" s="116" t="str">
        <f t="shared" si="37"/>
        <v>ONAPI</v>
      </c>
    </row>
    <row r="2375" spans="4:5">
      <c r="D2375" s="118" t="s">
        <v>123</v>
      </c>
      <c r="E2375" s="116" t="str">
        <f t="shared" si="37"/>
        <v>JCE</v>
      </c>
    </row>
    <row r="2376" spans="4:5">
      <c r="D2376" s="118" t="s">
        <v>189</v>
      </c>
      <c r="E2376" s="116" t="str">
        <f t="shared" si="37"/>
        <v>DGII</v>
      </c>
    </row>
    <row r="2377" spans="4:5">
      <c r="D2377" s="118" t="s">
        <v>2</v>
      </c>
      <c r="E2377" s="116" t="str">
        <f t="shared" si="37"/>
        <v>DGTT</v>
      </c>
    </row>
    <row r="2378" spans="4:5">
      <c r="D2378" s="118" t="s">
        <v>189</v>
      </c>
      <c r="E2378" s="116" t="str">
        <f t="shared" si="37"/>
        <v>DGII</v>
      </c>
    </row>
    <row r="2379" spans="4:5">
      <c r="D2379" s="118" t="s">
        <v>123</v>
      </c>
      <c r="E2379" s="116" t="str">
        <f t="shared" si="37"/>
        <v>JCE</v>
      </c>
    </row>
    <row r="2380" spans="4:5">
      <c r="D2380" s="118" t="s">
        <v>551</v>
      </c>
      <c r="E2380" s="116" t="str">
        <f t="shared" si="37"/>
        <v>PGR</v>
      </c>
    </row>
    <row r="2381" spans="4:5">
      <c r="D2381" s="118" t="s">
        <v>189</v>
      </c>
      <c r="E2381" s="116" t="str">
        <f t="shared" si="37"/>
        <v>DGII</v>
      </c>
    </row>
    <row r="2382" spans="4:5">
      <c r="D2382" s="110" t="s">
        <v>551</v>
      </c>
      <c r="E2382" s="116" t="str">
        <f t="shared" si="37"/>
        <v>PGR</v>
      </c>
    </row>
    <row r="2383" spans="4:5">
      <c r="D2383" s="118" t="s">
        <v>551</v>
      </c>
      <c r="E2383" s="116" t="str">
        <f t="shared" si="37"/>
        <v>PGR</v>
      </c>
    </row>
    <row r="2384" spans="4:5">
      <c r="D2384" s="118" t="s">
        <v>551</v>
      </c>
      <c r="E2384" s="116" t="str">
        <f t="shared" si="37"/>
        <v>PGR</v>
      </c>
    </row>
    <row r="2385" spans="4:5">
      <c r="D2385" s="118" t="s">
        <v>551</v>
      </c>
      <c r="E2385" s="116" t="str">
        <f t="shared" si="37"/>
        <v>PGR</v>
      </c>
    </row>
    <row r="2386" spans="4:5">
      <c r="D2386" s="118" t="s">
        <v>189</v>
      </c>
      <c r="E2386" s="116" t="str">
        <f t="shared" si="37"/>
        <v>DGII</v>
      </c>
    </row>
    <row r="2387" spans="4:5">
      <c r="D2387" s="118" t="s">
        <v>189</v>
      </c>
      <c r="E2387" s="116" t="str">
        <f t="shared" si="37"/>
        <v>DGII</v>
      </c>
    </row>
    <row r="2388" spans="4:5">
      <c r="D2388" s="118" t="s">
        <v>223</v>
      </c>
      <c r="E2388" s="116" t="str">
        <f t="shared" si="37"/>
        <v>DGM</v>
      </c>
    </row>
    <row r="2389" spans="4:5">
      <c r="D2389" s="118" t="s">
        <v>402</v>
      </c>
      <c r="E2389" s="116" t="str">
        <f t="shared" si="37"/>
        <v>DGP</v>
      </c>
    </row>
    <row r="2390" spans="4:5">
      <c r="D2390" s="118" t="s">
        <v>28</v>
      </c>
      <c r="E2390" s="116" t="str">
        <f t="shared" si="37"/>
        <v>DGII</v>
      </c>
    </row>
    <row r="2391" spans="4:5">
      <c r="D2391" s="118" t="s">
        <v>28</v>
      </c>
      <c r="E2391" s="116" t="str">
        <f t="shared" si="37"/>
        <v>DGII</v>
      </c>
    </row>
    <row r="2392" spans="4:5">
      <c r="D2392" s="118" t="s">
        <v>2</v>
      </c>
      <c r="E2392" s="116" t="str">
        <f t="shared" si="37"/>
        <v>DGTT</v>
      </c>
    </row>
    <row r="2393" spans="4:5">
      <c r="D2393" s="118" t="s">
        <v>394</v>
      </c>
      <c r="E2393" s="116" t="str">
        <f t="shared" si="37"/>
        <v>MIREX</v>
      </c>
    </row>
    <row r="2394" spans="4:5">
      <c r="D2394" s="118" t="s">
        <v>40</v>
      </c>
      <c r="E2394" s="116" t="str">
        <f t="shared" si="37"/>
        <v>JCE</v>
      </c>
    </row>
    <row r="2395" spans="4:5">
      <c r="D2395" s="118" t="s">
        <v>28</v>
      </c>
      <c r="E2395" s="116" t="str">
        <f t="shared" si="37"/>
        <v>DGII</v>
      </c>
    </row>
    <row r="2396" spans="4:5">
      <c r="D2396" s="118" t="s">
        <v>28</v>
      </c>
      <c r="E2396" s="116" t="str">
        <f t="shared" si="37"/>
        <v>DGII</v>
      </c>
    </row>
    <row r="2397" spans="4:5">
      <c r="D2397" s="118" t="s">
        <v>821</v>
      </c>
      <c r="E2397" s="116" t="str">
        <f t="shared" si="37"/>
        <v>ONAPI</v>
      </c>
    </row>
    <row r="2398" spans="4:5">
      <c r="D2398" s="118" t="s">
        <v>821</v>
      </c>
      <c r="E2398" s="116" t="str">
        <f t="shared" si="37"/>
        <v>ONAPI</v>
      </c>
    </row>
    <row r="2399" spans="4:5">
      <c r="D2399" s="118" t="s">
        <v>28</v>
      </c>
      <c r="E2399" s="116" t="str">
        <f t="shared" si="37"/>
        <v>DGII</v>
      </c>
    </row>
    <row r="2400" spans="4:5">
      <c r="D2400" s="118" t="s">
        <v>28</v>
      </c>
      <c r="E2400" s="116" t="str">
        <f t="shared" si="37"/>
        <v>DGII</v>
      </c>
    </row>
    <row r="2401" spans="4:5">
      <c r="D2401" s="118" t="s">
        <v>40</v>
      </c>
      <c r="E2401" s="116" t="str">
        <f t="shared" si="37"/>
        <v>JCE</v>
      </c>
    </row>
    <row r="2402" spans="4:5">
      <c r="D2402" s="118" t="s">
        <v>40</v>
      </c>
      <c r="E2402" s="116" t="str">
        <f t="shared" si="37"/>
        <v>JCE</v>
      </c>
    </row>
    <row r="2403" spans="4:5">
      <c r="D2403" s="118" t="s">
        <v>214</v>
      </c>
      <c r="E2403" s="116" t="str">
        <f t="shared" si="37"/>
        <v>DGII</v>
      </c>
    </row>
    <row r="2404" spans="4:5">
      <c r="D2404" s="110" t="s">
        <v>2</v>
      </c>
      <c r="E2404" s="116" t="str">
        <f t="shared" si="37"/>
        <v>DGTT</v>
      </c>
    </row>
    <row r="2405" spans="4:5">
      <c r="D2405" s="118" t="s">
        <v>2</v>
      </c>
      <c r="E2405" s="116" t="str">
        <f t="shared" si="37"/>
        <v>DGTT</v>
      </c>
    </row>
    <row r="2406" spans="4:5">
      <c r="D2406" s="118" t="s">
        <v>189</v>
      </c>
      <c r="E2406" s="116" t="str">
        <f t="shared" si="37"/>
        <v>DGII</v>
      </c>
    </row>
    <row r="2407" spans="4:5">
      <c r="D2407" s="118" t="s">
        <v>2</v>
      </c>
      <c r="E2407" s="116" t="str">
        <f t="shared" si="37"/>
        <v>DGTT</v>
      </c>
    </row>
    <row r="2408" spans="4:5">
      <c r="D2408" s="118" t="s">
        <v>192</v>
      </c>
      <c r="E2408" s="116" t="str">
        <f t="shared" si="37"/>
        <v>DGTT</v>
      </c>
    </row>
    <row r="2409" spans="4:5">
      <c r="D2409" s="118" t="s">
        <v>40</v>
      </c>
      <c r="E2409" s="116" t="str">
        <f t="shared" si="37"/>
        <v>JCE</v>
      </c>
    </row>
    <row r="2410" spans="4:5">
      <c r="D2410" s="118" t="s">
        <v>40</v>
      </c>
      <c r="E2410" s="116" t="str">
        <f t="shared" si="37"/>
        <v>JCE</v>
      </c>
    </row>
    <row r="2411" spans="4:5">
      <c r="D2411" s="118" t="s">
        <v>40</v>
      </c>
      <c r="E2411" s="116" t="str">
        <f t="shared" si="37"/>
        <v>JCE</v>
      </c>
    </row>
    <row r="2412" spans="4:5">
      <c r="D2412" s="118" t="s">
        <v>40</v>
      </c>
      <c r="E2412" s="116" t="str">
        <f t="shared" si="37"/>
        <v>JCE</v>
      </c>
    </row>
    <row r="2413" spans="4:5">
      <c r="D2413" s="118" t="s">
        <v>28</v>
      </c>
      <c r="E2413" s="116" t="str">
        <f t="shared" si="37"/>
        <v>DGII</v>
      </c>
    </row>
    <row r="2414" spans="4:5">
      <c r="D2414" s="118" t="s">
        <v>40</v>
      </c>
      <c r="E2414" s="116" t="str">
        <f t="shared" si="37"/>
        <v>JCE</v>
      </c>
    </row>
    <row r="2415" spans="4:5">
      <c r="D2415" s="118" t="s">
        <v>40</v>
      </c>
      <c r="E2415" s="116" t="str">
        <f t="shared" si="37"/>
        <v>JCE</v>
      </c>
    </row>
    <row r="2416" spans="4:5">
      <c r="D2416" s="118" t="s">
        <v>123</v>
      </c>
      <c r="E2416" s="116" t="str">
        <f t="shared" si="37"/>
        <v>JCE</v>
      </c>
    </row>
    <row r="2417" spans="4:5">
      <c r="D2417" s="118" t="s">
        <v>123</v>
      </c>
      <c r="E2417" s="116" t="str">
        <f t="shared" si="37"/>
        <v>JCE</v>
      </c>
    </row>
    <row r="2418" spans="4:5">
      <c r="D2418" s="118" t="s">
        <v>192</v>
      </c>
      <c r="E2418" s="116" t="str">
        <f t="shared" si="37"/>
        <v>DGTT</v>
      </c>
    </row>
    <row r="2419" spans="4:5">
      <c r="D2419" s="110" t="s">
        <v>123</v>
      </c>
      <c r="E2419" s="116" t="str">
        <f t="shared" si="37"/>
        <v>JCE</v>
      </c>
    </row>
    <row r="2420" spans="4:5">
      <c r="D2420" s="118" t="s">
        <v>192</v>
      </c>
      <c r="E2420" s="116" t="str">
        <f t="shared" si="37"/>
        <v>DGTT</v>
      </c>
    </row>
    <row r="2421" spans="4:5">
      <c r="D2421" s="118" t="s">
        <v>192</v>
      </c>
      <c r="E2421" s="116" t="str">
        <f t="shared" si="37"/>
        <v>DGTT</v>
      </c>
    </row>
    <row r="2422" spans="4:5">
      <c r="D2422" s="118" t="s">
        <v>189</v>
      </c>
      <c r="E2422" s="116" t="str">
        <f t="shared" si="37"/>
        <v>DGII</v>
      </c>
    </row>
    <row r="2423" spans="4:5">
      <c r="D2423" s="118" t="s">
        <v>40</v>
      </c>
      <c r="E2423" s="116" t="str">
        <f t="shared" si="37"/>
        <v>JCE</v>
      </c>
    </row>
    <row r="2424" spans="4:5">
      <c r="D2424" s="118" t="s">
        <v>28</v>
      </c>
      <c r="E2424" s="116" t="str">
        <f t="shared" si="37"/>
        <v>DGII</v>
      </c>
    </row>
    <row r="2425" spans="4:5">
      <c r="D2425" s="118" t="s">
        <v>28</v>
      </c>
      <c r="E2425" s="116" t="str">
        <f t="shared" si="37"/>
        <v>DGII</v>
      </c>
    </row>
    <row r="2426" spans="4:5">
      <c r="D2426" s="118" t="s">
        <v>28</v>
      </c>
      <c r="E2426" s="116" t="str">
        <f t="shared" si="37"/>
        <v>DGII</v>
      </c>
    </row>
    <row r="2427" spans="4:5">
      <c r="D2427" s="118" t="s">
        <v>28</v>
      </c>
      <c r="E2427" s="116" t="str">
        <f t="shared" si="37"/>
        <v>DGII</v>
      </c>
    </row>
    <row r="2428" spans="4:5">
      <c r="D2428" s="118" t="s">
        <v>40</v>
      </c>
      <c r="E2428" s="116" t="str">
        <f t="shared" si="37"/>
        <v>JCE</v>
      </c>
    </row>
    <row r="2429" spans="4:5">
      <c r="D2429" s="118" t="s">
        <v>40</v>
      </c>
      <c r="E2429" s="116" t="str">
        <f t="shared" si="37"/>
        <v>JCE</v>
      </c>
    </row>
    <row r="2430" spans="4:5">
      <c r="D2430" s="118" t="s">
        <v>28</v>
      </c>
      <c r="E2430" s="116" t="str">
        <f t="shared" si="37"/>
        <v>DGII</v>
      </c>
    </row>
    <row r="2431" spans="4:5">
      <c r="D2431" s="118" t="s">
        <v>28</v>
      </c>
      <c r="E2431" s="116" t="str">
        <f t="shared" si="37"/>
        <v>DGII</v>
      </c>
    </row>
    <row r="2432" spans="4:5">
      <c r="D2432" s="118" t="s">
        <v>40</v>
      </c>
      <c r="E2432" s="116" t="str">
        <f t="shared" si="37"/>
        <v>JCE</v>
      </c>
    </row>
    <row r="2433" spans="4:5">
      <c r="D2433" s="118" t="s">
        <v>40</v>
      </c>
      <c r="E2433" s="116" t="str">
        <f t="shared" si="37"/>
        <v>JCE</v>
      </c>
    </row>
    <row r="2434" spans="4:5">
      <c r="D2434" s="118" t="s">
        <v>28</v>
      </c>
      <c r="E2434" s="116" t="str">
        <f t="shared" si="37"/>
        <v>DGII</v>
      </c>
    </row>
    <row r="2435" spans="4:5">
      <c r="D2435" s="118" t="s">
        <v>205</v>
      </c>
      <c r="E2435" s="116" t="str">
        <f t="shared" si="37"/>
        <v>ONAPI</v>
      </c>
    </row>
    <row r="2436" spans="4:5">
      <c r="D2436" s="118" t="s">
        <v>123</v>
      </c>
      <c r="E2436" s="116" t="str">
        <f t="shared" ref="E2436:E2499" si="38">UPPER(D2436:D22146)</f>
        <v>JCE</v>
      </c>
    </row>
    <row r="2437" spans="4:5">
      <c r="D2437" s="118" t="s">
        <v>2</v>
      </c>
      <c r="E2437" s="116" t="str">
        <f t="shared" si="38"/>
        <v>DGTT</v>
      </c>
    </row>
    <row r="2438" spans="4:5">
      <c r="D2438" s="110" t="s">
        <v>205</v>
      </c>
      <c r="E2438" s="116" t="str">
        <f t="shared" si="38"/>
        <v>ONAPI</v>
      </c>
    </row>
    <row r="2439" spans="4:5">
      <c r="D2439" s="118" t="s">
        <v>2</v>
      </c>
      <c r="E2439" s="116" t="str">
        <f t="shared" si="38"/>
        <v>DGTT</v>
      </c>
    </row>
    <row r="2440" spans="4:5">
      <c r="D2440" s="118" t="s">
        <v>189</v>
      </c>
      <c r="E2440" s="116" t="str">
        <f t="shared" si="38"/>
        <v>DGII</v>
      </c>
    </row>
    <row r="2441" spans="4:5">
      <c r="D2441" s="118" t="s">
        <v>28</v>
      </c>
      <c r="E2441" s="116" t="str">
        <f t="shared" si="38"/>
        <v>DGII</v>
      </c>
    </row>
    <row r="2442" spans="4:5">
      <c r="D2442" s="118" t="s">
        <v>40</v>
      </c>
      <c r="E2442" s="116" t="str">
        <f t="shared" si="38"/>
        <v>JCE</v>
      </c>
    </row>
    <row r="2443" spans="4:5">
      <c r="D2443" s="118" t="s">
        <v>40</v>
      </c>
      <c r="E2443" s="116" t="str">
        <f t="shared" si="38"/>
        <v>JCE</v>
      </c>
    </row>
    <row r="2444" spans="4:5">
      <c r="D2444" s="118" t="s">
        <v>28</v>
      </c>
      <c r="E2444" s="116" t="str">
        <f t="shared" si="38"/>
        <v>DGII</v>
      </c>
    </row>
    <row r="2445" spans="4:5">
      <c r="D2445" s="118" t="s">
        <v>40</v>
      </c>
      <c r="E2445" s="116" t="str">
        <f t="shared" si="38"/>
        <v>JCE</v>
      </c>
    </row>
    <row r="2446" spans="4:5">
      <c r="D2446" s="118" t="s">
        <v>40</v>
      </c>
      <c r="E2446" s="116" t="str">
        <f t="shared" si="38"/>
        <v>JCE</v>
      </c>
    </row>
    <row r="2447" spans="4:5">
      <c r="D2447" s="118" t="s">
        <v>40</v>
      </c>
      <c r="E2447" s="116" t="str">
        <f t="shared" si="38"/>
        <v>JCE</v>
      </c>
    </row>
    <row r="2448" spans="4:5">
      <c r="D2448" s="118" t="s">
        <v>40</v>
      </c>
      <c r="E2448" s="116" t="str">
        <f t="shared" si="38"/>
        <v>JCE</v>
      </c>
    </row>
    <row r="2449" spans="4:5">
      <c r="D2449" s="118" t="s">
        <v>28</v>
      </c>
      <c r="E2449" s="116" t="str">
        <f t="shared" si="38"/>
        <v>DGII</v>
      </c>
    </row>
    <row r="2450" spans="4:5">
      <c r="D2450" s="118" t="s">
        <v>2</v>
      </c>
      <c r="E2450" s="116" t="str">
        <f t="shared" si="38"/>
        <v>DGTT</v>
      </c>
    </row>
    <row r="2451" spans="4:5">
      <c r="D2451" s="118" t="s">
        <v>189</v>
      </c>
      <c r="E2451" s="116" t="str">
        <f t="shared" si="38"/>
        <v>DGII</v>
      </c>
    </row>
    <row r="2452" spans="4:5">
      <c r="D2452" s="118" t="s">
        <v>123</v>
      </c>
      <c r="E2452" s="116" t="str">
        <f t="shared" si="38"/>
        <v>JCE</v>
      </c>
    </row>
    <row r="2453" spans="4:5">
      <c r="D2453" s="110" t="s">
        <v>123</v>
      </c>
      <c r="E2453" s="116" t="str">
        <f t="shared" si="38"/>
        <v>JCE</v>
      </c>
    </row>
    <row r="2454" spans="4:5">
      <c r="D2454" s="118" t="s">
        <v>223</v>
      </c>
      <c r="E2454" s="116" t="str">
        <f t="shared" si="38"/>
        <v>DGM</v>
      </c>
    </row>
    <row r="2455" spans="4:5">
      <c r="D2455" s="118" t="s">
        <v>123</v>
      </c>
      <c r="E2455" s="116" t="str">
        <f t="shared" si="38"/>
        <v>JCE</v>
      </c>
    </row>
    <row r="2456" spans="4:5">
      <c r="D2456" s="118" t="s">
        <v>2</v>
      </c>
      <c r="E2456" s="116" t="str">
        <f t="shared" si="38"/>
        <v>DGTT</v>
      </c>
    </row>
    <row r="2457" spans="4:5">
      <c r="D2457" s="118" t="s">
        <v>402</v>
      </c>
      <c r="E2457" s="116" t="str">
        <f t="shared" si="38"/>
        <v>DGP</v>
      </c>
    </row>
    <row r="2458" spans="4:5">
      <c r="D2458" s="118" t="s">
        <v>223</v>
      </c>
      <c r="E2458" s="116" t="str">
        <f t="shared" si="38"/>
        <v>DGM</v>
      </c>
    </row>
    <row r="2459" spans="4:5">
      <c r="D2459" s="118" t="s">
        <v>192</v>
      </c>
      <c r="E2459" s="116" t="str">
        <f t="shared" si="38"/>
        <v>DGTT</v>
      </c>
    </row>
    <row r="2460" spans="4:5">
      <c r="D2460" s="110" t="s">
        <v>2</v>
      </c>
      <c r="E2460" s="116" t="str">
        <f t="shared" si="38"/>
        <v>DGTT</v>
      </c>
    </row>
    <row r="2461" spans="4:5">
      <c r="D2461" s="123" t="s">
        <v>3</v>
      </c>
      <c r="E2461" s="116" t="str">
        <f t="shared" si="38"/>
        <v>PGR</v>
      </c>
    </row>
    <row r="2462" spans="4:5">
      <c r="D2462" s="118" t="s">
        <v>223</v>
      </c>
      <c r="E2462" s="116" t="str">
        <f t="shared" si="38"/>
        <v>DGM</v>
      </c>
    </row>
    <row r="2463" spans="4:5">
      <c r="D2463" s="110" t="s">
        <v>2</v>
      </c>
      <c r="E2463" s="116" t="str">
        <f t="shared" si="38"/>
        <v>DGTT</v>
      </c>
    </row>
    <row r="2464" spans="4:5">
      <c r="D2464" s="118" t="s">
        <v>912</v>
      </c>
      <c r="E2464" s="116" t="str">
        <f t="shared" si="38"/>
        <v xml:space="preserve"> DGTT</v>
      </c>
    </row>
    <row r="2465" spans="4:5">
      <c r="D2465" s="118" t="s">
        <v>28</v>
      </c>
      <c r="E2465" s="116" t="str">
        <f t="shared" si="38"/>
        <v>DGII</v>
      </c>
    </row>
    <row r="2466" spans="4:5">
      <c r="D2466" s="118" t="s">
        <v>189</v>
      </c>
      <c r="E2466" s="116" t="str">
        <f t="shared" si="38"/>
        <v>DGII</v>
      </c>
    </row>
    <row r="2467" spans="4:5">
      <c r="D2467" s="118" t="s">
        <v>3</v>
      </c>
      <c r="E2467" s="116" t="str">
        <f t="shared" si="38"/>
        <v>PGR</v>
      </c>
    </row>
    <row r="2468" spans="4:5">
      <c r="D2468" s="110" t="s">
        <v>2</v>
      </c>
      <c r="E2468" s="116" t="str">
        <f t="shared" si="38"/>
        <v>DGTT</v>
      </c>
    </row>
    <row r="2469" spans="4:5">
      <c r="D2469" s="118" t="s">
        <v>3</v>
      </c>
      <c r="E2469" s="116" t="str">
        <f t="shared" si="38"/>
        <v>PGR</v>
      </c>
    </row>
    <row r="2470" spans="4:5">
      <c r="D2470" s="118" t="s">
        <v>3</v>
      </c>
      <c r="E2470" s="116" t="str">
        <f t="shared" si="38"/>
        <v>PGR</v>
      </c>
    </row>
    <row r="2471" spans="4:5">
      <c r="D2471" s="118" t="s">
        <v>3</v>
      </c>
      <c r="E2471" s="116" t="str">
        <f t="shared" si="38"/>
        <v>PGR</v>
      </c>
    </row>
    <row r="2472" spans="4:5">
      <c r="D2472" s="118" t="s">
        <v>2</v>
      </c>
      <c r="E2472" s="116" t="str">
        <f t="shared" si="38"/>
        <v>DGTT</v>
      </c>
    </row>
    <row r="2473" spans="4:5">
      <c r="D2473" s="118" t="s">
        <v>3</v>
      </c>
      <c r="E2473" s="116" t="str">
        <f t="shared" si="38"/>
        <v>PGR</v>
      </c>
    </row>
    <row r="2474" spans="4:5">
      <c r="D2474" s="118" t="s">
        <v>28</v>
      </c>
      <c r="E2474" s="116" t="str">
        <f t="shared" si="38"/>
        <v>DGII</v>
      </c>
    </row>
    <row r="2475" spans="4:5">
      <c r="D2475" s="118" t="s">
        <v>28</v>
      </c>
      <c r="E2475" s="116" t="str">
        <f t="shared" si="38"/>
        <v>DGII</v>
      </c>
    </row>
    <row r="2476" spans="4:5">
      <c r="D2476" s="118" t="s">
        <v>40</v>
      </c>
      <c r="E2476" s="116" t="str">
        <f t="shared" si="38"/>
        <v>JCE</v>
      </c>
    </row>
    <row r="2477" spans="4:5">
      <c r="D2477" s="118" t="s">
        <v>40</v>
      </c>
      <c r="E2477" s="116" t="str">
        <f t="shared" si="38"/>
        <v>JCE</v>
      </c>
    </row>
    <row r="2478" spans="4:5">
      <c r="D2478" s="118" t="s">
        <v>28</v>
      </c>
      <c r="E2478" s="116" t="str">
        <f t="shared" si="38"/>
        <v>DGII</v>
      </c>
    </row>
    <row r="2479" spans="4:5">
      <c r="D2479" s="118" t="s">
        <v>394</v>
      </c>
      <c r="E2479" s="116" t="str">
        <f t="shared" si="38"/>
        <v>MIREX</v>
      </c>
    </row>
    <row r="2480" spans="4:5">
      <c r="D2480" s="118" t="s">
        <v>28</v>
      </c>
      <c r="E2480" s="116" t="str">
        <f t="shared" si="38"/>
        <v>DGII</v>
      </c>
    </row>
    <row r="2481" spans="4:5">
      <c r="D2481" s="118" t="s">
        <v>28</v>
      </c>
      <c r="E2481" s="116" t="str">
        <f t="shared" si="38"/>
        <v>DGII</v>
      </c>
    </row>
    <row r="2482" spans="4:5">
      <c r="D2482" s="118" t="s">
        <v>40</v>
      </c>
      <c r="E2482" s="116" t="str">
        <f t="shared" si="38"/>
        <v>JCE</v>
      </c>
    </row>
    <row r="2483" spans="4:5">
      <c r="D2483" s="118" t="s">
        <v>394</v>
      </c>
      <c r="E2483" s="116" t="str">
        <f t="shared" si="38"/>
        <v>MIREX</v>
      </c>
    </row>
    <row r="2484" spans="4:5">
      <c r="D2484" s="118" t="s">
        <v>40</v>
      </c>
      <c r="E2484" s="116" t="str">
        <f t="shared" si="38"/>
        <v>JCE</v>
      </c>
    </row>
    <row r="2485" spans="4:5">
      <c r="D2485" s="118" t="s">
        <v>28</v>
      </c>
      <c r="E2485" s="116" t="str">
        <f t="shared" si="38"/>
        <v>DGII</v>
      </c>
    </row>
    <row r="2486" spans="4:5">
      <c r="D2486" s="118" t="s">
        <v>189</v>
      </c>
      <c r="E2486" s="116" t="str">
        <f t="shared" si="38"/>
        <v>DGII</v>
      </c>
    </row>
    <row r="2487" spans="4:5">
      <c r="D2487" s="110" t="s">
        <v>192</v>
      </c>
      <c r="E2487" s="116" t="str">
        <f t="shared" si="38"/>
        <v>DGTT</v>
      </c>
    </row>
    <row r="2488" spans="4:5">
      <c r="D2488" s="118" t="s">
        <v>192</v>
      </c>
      <c r="E2488" s="116" t="str">
        <f t="shared" si="38"/>
        <v>DGTT</v>
      </c>
    </row>
    <row r="2489" spans="4:5">
      <c r="D2489" s="118" t="s">
        <v>123</v>
      </c>
      <c r="E2489" s="116" t="str">
        <f t="shared" si="38"/>
        <v>JCE</v>
      </c>
    </row>
    <row r="2490" spans="4:5">
      <c r="D2490" s="118" t="s">
        <v>914</v>
      </c>
      <c r="E2490" s="116" t="str">
        <f t="shared" si="38"/>
        <v>MESCYT</v>
      </c>
    </row>
    <row r="2491" spans="4:5">
      <c r="D2491" s="118" t="s">
        <v>189</v>
      </c>
      <c r="E2491" s="116" t="str">
        <f t="shared" si="38"/>
        <v>DGII</v>
      </c>
    </row>
    <row r="2492" spans="4:5">
      <c r="D2492" s="118" t="s">
        <v>123</v>
      </c>
      <c r="E2492" s="116" t="str">
        <f t="shared" si="38"/>
        <v>JCE</v>
      </c>
    </row>
    <row r="2493" spans="4:5">
      <c r="D2493" s="118" t="s">
        <v>2</v>
      </c>
      <c r="E2493" s="116" t="str">
        <f t="shared" si="38"/>
        <v>DGTT</v>
      </c>
    </row>
    <row r="2494" spans="4:5">
      <c r="D2494" s="118" t="s">
        <v>40</v>
      </c>
      <c r="E2494" s="116" t="str">
        <f t="shared" si="38"/>
        <v>JCE</v>
      </c>
    </row>
    <row r="2495" spans="4:5">
      <c r="D2495" s="118" t="s">
        <v>402</v>
      </c>
      <c r="E2495" s="116" t="str">
        <f t="shared" si="38"/>
        <v>DGP</v>
      </c>
    </row>
    <row r="2496" spans="4:5">
      <c r="D2496" s="118" t="s">
        <v>2</v>
      </c>
      <c r="E2496" s="116" t="str">
        <f t="shared" si="38"/>
        <v>DGTT</v>
      </c>
    </row>
    <row r="2497" spans="4:5">
      <c r="D2497" s="118" t="s">
        <v>402</v>
      </c>
      <c r="E2497" s="116" t="str">
        <f t="shared" si="38"/>
        <v>DGP</v>
      </c>
    </row>
    <row r="2498" spans="4:5">
      <c r="D2498" s="118" t="s">
        <v>40</v>
      </c>
      <c r="E2498" s="116" t="str">
        <f t="shared" si="38"/>
        <v>JCE</v>
      </c>
    </row>
    <row r="2499" spans="4:5">
      <c r="D2499" s="118" t="s">
        <v>28</v>
      </c>
      <c r="E2499" s="116" t="str">
        <f t="shared" si="38"/>
        <v>DGII</v>
      </c>
    </row>
    <row r="2500" spans="4:5">
      <c r="D2500" s="118" t="s">
        <v>2</v>
      </c>
      <c r="E2500" s="116" t="str">
        <f t="shared" ref="E2500:E2563" si="39">UPPER(D2500:D22210)</f>
        <v>DGTT</v>
      </c>
    </row>
    <row r="2501" spans="4:5">
      <c r="D2501" s="118" t="s">
        <v>2</v>
      </c>
      <c r="E2501" s="116" t="str">
        <f t="shared" si="39"/>
        <v>DGTT</v>
      </c>
    </row>
    <row r="2502" spans="4:5">
      <c r="D2502" s="118" t="s">
        <v>28</v>
      </c>
      <c r="E2502" s="116" t="str">
        <f t="shared" si="39"/>
        <v>DGII</v>
      </c>
    </row>
    <row r="2503" spans="4:5">
      <c r="D2503" s="118" t="s">
        <v>40</v>
      </c>
      <c r="E2503" s="116" t="str">
        <f t="shared" si="39"/>
        <v>JCE</v>
      </c>
    </row>
    <row r="2504" spans="4:5">
      <c r="D2504" s="118" t="s">
        <v>40</v>
      </c>
      <c r="E2504" s="116" t="str">
        <f t="shared" si="39"/>
        <v>JCE</v>
      </c>
    </row>
    <row r="2505" spans="4:5">
      <c r="D2505" s="118" t="s">
        <v>28</v>
      </c>
      <c r="E2505" s="116" t="str">
        <f t="shared" si="39"/>
        <v>DGII</v>
      </c>
    </row>
    <row r="2506" spans="4:5">
      <c r="D2506" s="118" t="s">
        <v>2</v>
      </c>
      <c r="E2506" s="116" t="str">
        <f t="shared" si="39"/>
        <v>DGTT</v>
      </c>
    </row>
    <row r="2507" spans="4:5">
      <c r="D2507" s="118" t="s">
        <v>223</v>
      </c>
      <c r="E2507" s="116" t="str">
        <f t="shared" si="39"/>
        <v>DGM</v>
      </c>
    </row>
    <row r="2508" spans="4:5">
      <c r="D2508" s="118" t="s">
        <v>222</v>
      </c>
      <c r="E2508" s="116" t="str">
        <f t="shared" si="39"/>
        <v>MIP</v>
      </c>
    </row>
    <row r="2509" spans="4:5">
      <c r="D2509" s="110" t="s">
        <v>123</v>
      </c>
      <c r="E2509" s="116" t="str">
        <f t="shared" si="39"/>
        <v>JCE</v>
      </c>
    </row>
    <row r="2510" spans="4:5">
      <c r="D2510" s="118" t="s">
        <v>402</v>
      </c>
      <c r="E2510" s="116" t="str">
        <f t="shared" si="39"/>
        <v>DGP</v>
      </c>
    </row>
    <row r="2511" spans="4:5">
      <c r="D2511" s="118" t="s">
        <v>123</v>
      </c>
      <c r="E2511" s="116" t="str">
        <f t="shared" si="39"/>
        <v>JCE</v>
      </c>
    </row>
    <row r="2512" spans="4:5">
      <c r="D2512" s="118" t="s">
        <v>192</v>
      </c>
      <c r="E2512" s="116" t="str">
        <f t="shared" si="39"/>
        <v>DGTT</v>
      </c>
    </row>
    <row r="2513" spans="4:5">
      <c r="D2513" s="118" t="s">
        <v>189</v>
      </c>
      <c r="E2513" s="116" t="str">
        <f t="shared" si="39"/>
        <v>DGII</v>
      </c>
    </row>
    <row r="2514" spans="4:5">
      <c r="D2514" s="118" t="s">
        <v>192</v>
      </c>
      <c r="E2514" s="116" t="str">
        <f t="shared" si="39"/>
        <v>DGTT</v>
      </c>
    </row>
    <row r="2515" spans="4:5">
      <c r="D2515" s="118" t="s">
        <v>192</v>
      </c>
      <c r="E2515" s="116" t="str">
        <f t="shared" si="39"/>
        <v>DGTT</v>
      </c>
    </row>
    <row r="2516" spans="4:5">
      <c r="D2516" s="118" t="s">
        <v>123</v>
      </c>
      <c r="E2516" s="116" t="str">
        <f t="shared" si="39"/>
        <v>JCE</v>
      </c>
    </row>
    <row r="2517" spans="4:5">
      <c r="D2517" s="118" t="s">
        <v>123</v>
      </c>
      <c r="E2517" s="116" t="str">
        <f t="shared" si="39"/>
        <v>JCE</v>
      </c>
    </row>
    <row r="2518" spans="4:5">
      <c r="D2518" s="118" t="s">
        <v>40</v>
      </c>
      <c r="E2518" s="116" t="str">
        <f t="shared" si="39"/>
        <v>JCE</v>
      </c>
    </row>
    <row r="2519" spans="4:5">
      <c r="D2519" s="118" t="s">
        <v>40</v>
      </c>
      <c r="E2519" s="116" t="str">
        <f t="shared" si="39"/>
        <v>JCE</v>
      </c>
    </row>
    <row r="2520" spans="4:5">
      <c r="D2520" s="118" t="s">
        <v>28</v>
      </c>
      <c r="E2520" s="116" t="str">
        <f t="shared" si="39"/>
        <v>DGII</v>
      </c>
    </row>
    <row r="2521" spans="4:5">
      <c r="D2521" s="118" t="s">
        <v>94</v>
      </c>
      <c r="E2521" s="116" t="str">
        <f t="shared" si="39"/>
        <v>DGM</v>
      </c>
    </row>
    <row r="2522" spans="4:5">
      <c r="D2522" s="118" t="s">
        <v>28</v>
      </c>
      <c r="E2522" s="116" t="str">
        <f t="shared" si="39"/>
        <v>DGII</v>
      </c>
    </row>
    <row r="2523" spans="4:5">
      <c r="D2523" s="118" t="s">
        <v>394</v>
      </c>
      <c r="E2523" s="116" t="str">
        <f t="shared" si="39"/>
        <v>MIREX</v>
      </c>
    </row>
    <row r="2524" spans="4:5">
      <c r="D2524" s="118" t="s">
        <v>40</v>
      </c>
      <c r="E2524" s="116" t="str">
        <f t="shared" si="39"/>
        <v>JCE</v>
      </c>
    </row>
    <row r="2525" spans="4:5">
      <c r="D2525" s="118" t="s">
        <v>402</v>
      </c>
      <c r="E2525" s="116" t="str">
        <f t="shared" si="39"/>
        <v>DGP</v>
      </c>
    </row>
    <row r="2526" spans="4:5">
      <c r="D2526" s="118" t="s">
        <v>192</v>
      </c>
      <c r="E2526" s="116" t="str">
        <f t="shared" si="39"/>
        <v>DGTT</v>
      </c>
    </row>
    <row r="2527" spans="4:5">
      <c r="D2527" s="118" t="s">
        <v>123</v>
      </c>
      <c r="E2527" s="116" t="str">
        <f t="shared" si="39"/>
        <v>JCE</v>
      </c>
    </row>
    <row r="2528" spans="4:5">
      <c r="D2528" s="110" t="s">
        <v>192</v>
      </c>
      <c r="E2528" s="116" t="str">
        <f t="shared" si="39"/>
        <v>DGTT</v>
      </c>
    </row>
    <row r="2529" spans="4:5">
      <c r="D2529" s="118" t="s">
        <v>223</v>
      </c>
      <c r="E2529" s="116" t="str">
        <f t="shared" si="39"/>
        <v>DGM</v>
      </c>
    </row>
    <row r="2530" spans="4:5">
      <c r="D2530" s="118" t="s">
        <v>192</v>
      </c>
      <c r="E2530" s="116" t="str">
        <f t="shared" si="39"/>
        <v>DGTT</v>
      </c>
    </row>
    <row r="2531" spans="4:5">
      <c r="D2531" s="118" t="s">
        <v>192</v>
      </c>
      <c r="E2531" s="116" t="str">
        <f t="shared" si="39"/>
        <v>DGTT</v>
      </c>
    </row>
    <row r="2532" spans="4:5">
      <c r="D2532" s="118" t="s">
        <v>189</v>
      </c>
      <c r="E2532" s="116" t="str">
        <f t="shared" si="39"/>
        <v>DGII</v>
      </c>
    </row>
    <row r="2533" spans="4:5">
      <c r="D2533" s="118" t="s">
        <v>189</v>
      </c>
      <c r="E2533" s="116" t="str">
        <f t="shared" si="39"/>
        <v>DGII</v>
      </c>
    </row>
    <row r="2534" spans="4:5">
      <c r="D2534" s="118" t="s">
        <v>189</v>
      </c>
      <c r="E2534" s="116" t="str">
        <f t="shared" si="39"/>
        <v>DGII</v>
      </c>
    </row>
    <row r="2535" spans="4:5">
      <c r="D2535" s="118" t="s">
        <v>205</v>
      </c>
      <c r="E2535" s="116" t="str">
        <f t="shared" si="39"/>
        <v>ONAPI</v>
      </c>
    </row>
    <row r="2536" spans="4:5">
      <c r="D2536" s="118" t="s">
        <v>123</v>
      </c>
      <c r="E2536" s="116" t="str">
        <f t="shared" si="39"/>
        <v>JCE</v>
      </c>
    </row>
    <row r="2537" spans="4:5">
      <c r="D2537" s="118" t="s">
        <v>123</v>
      </c>
      <c r="E2537" s="116" t="str">
        <f t="shared" si="39"/>
        <v>JCE</v>
      </c>
    </row>
    <row r="2538" spans="4:5">
      <c r="D2538" s="118" t="s">
        <v>40</v>
      </c>
      <c r="E2538" s="116" t="str">
        <f t="shared" si="39"/>
        <v>JCE</v>
      </c>
    </row>
    <row r="2539" spans="4:5">
      <c r="D2539" s="118" t="s">
        <v>28</v>
      </c>
      <c r="E2539" s="116" t="str">
        <f t="shared" si="39"/>
        <v>DGII</v>
      </c>
    </row>
    <row r="2540" spans="4:5">
      <c r="D2540" s="118" t="s">
        <v>123</v>
      </c>
      <c r="E2540" s="116" t="str">
        <f t="shared" si="39"/>
        <v>JCE</v>
      </c>
    </row>
    <row r="2541" spans="4:5">
      <c r="D2541" s="118" t="s">
        <v>123</v>
      </c>
      <c r="E2541" s="116" t="str">
        <f t="shared" si="39"/>
        <v>JCE</v>
      </c>
    </row>
    <row r="2542" spans="4:5">
      <c r="D2542" s="118" t="s">
        <v>2</v>
      </c>
      <c r="E2542" s="116" t="str">
        <f t="shared" si="39"/>
        <v>DGTT</v>
      </c>
    </row>
    <row r="2543" spans="4:5">
      <c r="D2543" s="110" t="s">
        <v>223</v>
      </c>
      <c r="E2543" s="116" t="str">
        <f t="shared" si="39"/>
        <v>DGM</v>
      </c>
    </row>
    <row r="2544" spans="4:5">
      <c r="D2544" s="118" t="s">
        <v>2</v>
      </c>
      <c r="E2544" s="116" t="str">
        <f t="shared" si="39"/>
        <v>DGTT</v>
      </c>
    </row>
    <row r="2545" spans="4:5">
      <c r="D2545" s="118" t="s">
        <v>2</v>
      </c>
      <c r="E2545" s="116" t="str">
        <f t="shared" si="39"/>
        <v>DGTT</v>
      </c>
    </row>
    <row r="2546" spans="4:5">
      <c r="D2546" s="118" t="s">
        <v>402</v>
      </c>
      <c r="E2546" s="116" t="str">
        <f t="shared" si="39"/>
        <v>DGP</v>
      </c>
    </row>
    <row r="2547" spans="4:5">
      <c r="D2547" s="118" t="s">
        <v>40</v>
      </c>
      <c r="E2547" s="116" t="str">
        <f t="shared" si="39"/>
        <v>JCE</v>
      </c>
    </row>
    <row r="2548" spans="4:5">
      <c r="D2548" s="118" t="s">
        <v>222</v>
      </c>
      <c r="E2548" s="116" t="str">
        <f t="shared" si="39"/>
        <v>MIP</v>
      </c>
    </row>
    <row r="2549" spans="4:5">
      <c r="D2549" s="118" t="s">
        <v>223</v>
      </c>
      <c r="E2549" s="116" t="str">
        <f t="shared" si="39"/>
        <v>DGM</v>
      </c>
    </row>
    <row r="2550" spans="4:5">
      <c r="D2550" s="118" t="s">
        <v>402</v>
      </c>
      <c r="E2550" s="116" t="str">
        <f t="shared" si="39"/>
        <v>DGP</v>
      </c>
    </row>
    <row r="2551" spans="4:5">
      <c r="D2551" s="118" t="s">
        <v>189</v>
      </c>
      <c r="E2551" s="116" t="str">
        <f t="shared" si="39"/>
        <v>DGII</v>
      </c>
    </row>
    <row r="2552" spans="4:5">
      <c r="D2552" s="118" t="s">
        <v>28</v>
      </c>
      <c r="E2552" s="116" t="str">
        <f t="shared" si="39"/>
        <v>DGII</v>
      </c>
    </row>
    <row r="2553" spans="4:5">
      <c r="D2553" s="118" t="s">
        <v>40</v>
      </c>
      <c r="E2553" s="116" t="str">
        <f t="shared" si="39"/>
        <v>JCE</v>
      </c>
    </row>
    <row r="2554" spans="4:5">
      <c r="D2554" s="118" t="s">
        <v>2</v>
      </c>
      <c r="E2554" s="116" t="str">
        <f t="shared" si="39"/>
        <v>DGTT</v>
      </c>
    </row>
    <row r="2555" spans="4:5">
      <c r="D2555" s="118" t="s">
        <v>394</v>
      </c>
      <c r="E2555" s="116" t="str">
        <f t="shared" si="39"/>
        <v>MIREX</v>
      </c>
    </row>
    <row r="2556" spans="4:5">
      <c r="D2556" s="118" t="s">
        <v>40</v>
      </c>
      <c r="E2556" s="116" t="str">
        <f t="shared" si="39"/>
        <v>JCE</v>
      </c>
    </row>
    <row r="2557" spans="4:5">
      <c r="D2557" s="118" t="s">
        <v>2</v>
      </c>
      <c r="E2557" s="116" t="str">
        <f t="shared" si="39"/>
        <v>DGTT</v>
      </c>
    </row>
    <row r="2558" spans="4:5">
      <c r="D2558" s="118" t="s">
        <v>28</v>
      </c>
      <c r="E2558" s="116" t="str">
        <f t="shared" si="39"/>
        <v>DGII</v>
      </c>
    </row>
    <row r="2559" spans="4:5">
      <c r="D2559" s="118" t="s">
        <v>2</v>
      </c>
      <c r="E2559" s="116" t="str">
        <f t="shared" si="39"/>
        <v>DGTT</v>
      </c>
    </row>
    <row r="2560" spans="4:5">
      <c r="D2560" s="118" t="s">
        <v>28</v>
      </c>
      <c r="E2560" s="116" t="str">
        <f t="shared" si="39"/>
        <v>DGII</v>
      </c>
    </row>
    <row r="2561" spans="4:5">
      <c r="D2561" s="15" t="s">
        <v>123</v>
      </c>
      <c r="E2561" s="116" t="str">
        <f t="shared" si="39"/>
        <v>JCE</v>
      </c>
    </row>
    <row r="2562" spans="4:5">
      <c r="D2562" s="52" t="s">
        <v>2</v>
      </c>
      <c r="E2562" s="116" t="str">
        <f t="shared" si="39"/>
        <v>DGTT</v>
      </c>
    </row>
    <row r="2563" spans="4:5">
      <c r="D2563" s="15" t="s">
        <v>2</v>
      </c>
      <c r="E2563" s="116" t="str">
        <f t="shared" si="39"/>
        <v>DGTT</v>
      </c>
    </row>
    <row r="2564" spans="4:5">
      <c r="D2564" s="15" t="s">
        <v>189</v>
      </c>
      <c r="E2564" s="116" t="str">
        <f t="shared" ref="E2564:E2627" si="40">UPPER(D2564:D22274)</f>
        <v>DGII</v>
      </c>
    </row>
    <row r="2565" spans="4:5">
      <c r="D2565" s="15" t="s">
        <v>189</v>
      </c>
      <c r="E2565" s="116" t="str">
        <f t="shared" si="40"/>
        <v>DGII</v>
      </c>
    </row>
    <row r="2566" spans="4:5">
      <c r="D2566" s="15" t="s">
        <v>189</v>
      </c>
      <c r="E2566" s="116" t="str">
        <f t="shared" si="40"/>
        <v>DGII</v>
      </c>
    </row>
    <row r="2567" spans="4:5">
      <c r="D2567" s="15" t="s">
        <v>123</v>
      </c>
      <c r="E2567" s="116" t="str">
        <f t="shared" si="40"/>
        <v>JCE</v>
      </c>
    </row>
    <row r="2568" spans="4:5">
      <c r="D2568" s="15" t="s">
        <v>123</v>
      </c>
      <c r="E2568" s="116" t="str">
        <f t="shared" si="40"/>
        <v>JCE</v>
      </c>
    </row>
    <row r="2569" spans="4:5">
      <c r="D2569" s="15" t="s">
        <v>189</v>
      </c>
      <c r="E2569" s="116" t="str">
        <f t="shared" si="40"/>
        <v>DGII</v>
      </c>
    </row>
    <row r="2570" spans="4:5">
      <c r="D2570" s="15" t="s">
        <v>123</v>
      </c>
      <c r="E2570" s="116" t="str">
        <f t="shared" si="40"/>
        <v>JCE</v>
      </c>
    </row>
    <row r="2571" spans="4:5">
      <c r="D2571" s="15" t="s">
        <v>223</v>
      </c>
      <c r="E2571" s="116" t="str">
        <f t="shared" si="40"/>
        <v>DGM</v>
      </c>
    </row>
    <row r="2572" spans="4:5">
      <c r="D2572" s="15" t="s">
        <v>222</v>
      </c>
      <c r="E2572" s="116" t="str">
        <f t="shared" si="40"/>
        <v>MIP</v>
      </c>
    </row>
    <row r="2573" spans="4:5">
      <c r="D2573" s="118" t="s">
        <v>308</v>
      </c>
      <c r="E2573" s="116" t="str">
        <f t="shared" si="40"/>
        <v>PROCURADURIA</v>
      </c>
    </row>
    <row r="2574" spans="4:5">
      <c r="D2574" s="118" t="s">
        <v>308</v>
      </c>
      <c r="E2574" s="116" t="str">
        <f t="shared" si="40"/>
        <v>PROCURADURIA</v>
      </c>
    </row>
    <row r="2575" spans="4:5">
      <c r="D2575" s="118" t="s">
        <v>308</v>
      </c>
      <c r="E2575" s="116" t="str">
        <f t="shared" si="40"/>
        <v>PROCURADURIA</v>
      </c>
    </row>
    <row r="2576" spans="4:5">
      <c r="D2576" s="110" t="s">
        <v>308</v>
      </c>
      <c r="E2576" s="116" t="str">
        <f t="shared" si="40"/>
        <v>PROCURADURIA</v>
      </c>
    </row>
    <row r="2577" spans="4:5">
      <c r="D2577" s="118" t="s">
        <v>308</v>
      </c>
      <c r="E2577" s="116" t="str">
        <f t="shared" si="40"/>
        <v>PROCURADURIA</v>
      </c>
    </row>
    <row r="2578" spans="4:5">
      <c r="D2578" s="118" t="s">
        <v>119</v>
      </c>
      <c r="E2578" s="116" t="str">
        <f t="shared" si="40"/>
        <v>SOLIDARIDAD</v>
      </c>
    </row>
    <row r="2579" spans="4:5">
      <c r="D2579" s="118" t="s">
        <v>308</v>
      </c>
      <c r="E2579" s="116" t="str">
        <f t="shared" si="40"/>
        <v>PROCURADURIA</v>
      </c>
    </row>
    <row r="2580" spans="4:5">
      <c r="D2580" s="118" t="s">
        <v>40</v>
      </c>
      <c r="E2580" s="116" t="str">
        <f t="shared" si="40"/>
        <v>JCE</v>
      </c>
    </row>
    <row r="2581" spans="4:5">
      <c r="D2581" s="118" t="s">
        <v>308</v>
      </c>
      <c r="E2581" s="116" t="str">
        <f t="shared" si="40"/>
        <v>PROCURADURIA</v>
      </c>
    </row>
    <row r="2582" spans="4:5">
      <c r="D2582" s="118" t="s">
        <v>308</v>
      </c>
      <c r="E2582" s="116" t="str">
        <f t="shared" si="40"/>
        <v>PROCURADURIA</v>
      </c>
    </row>
    <row r="2583" spans="4:5">
      <c r="D2583" s="118" t="s">
        <v>308</v>
      </c>
      <c r="E2583" s="116" t="str">
        <f t="shared" si="40"/>
        <v>PROCURADURIA</v>
      </c>
    </row>
    <row r="2584" spans="4:5">
      <c r="D2584" s="118" t="s">
        <v>308</v>
      </c>
      <c r="E2584" s="116" t="str">
        <f t="shared" si="40"/>
        <v>PROCURADURIA</v>
      </c>
    </row>
    <row r="2585" spans="4:5">
      <c r="D2585" s="118" t="s">
        <v>28</v>
      </c>
      <c r="E2585" s="116" t="str">
        <f t="shared" si="40"/>
        <v>DGII</v>
      </c>
    </row>
    <row r="2586" spans="4:5">
      <c r="D2586" s="118" t="s">
        <v>28</v>
      </c>
      <c r="E2586" s="116" t="str">
        <f t="shared" si="40"/>
        <v>DGII</v>
      </c>
    </row>
    <row r="2587" spans="4:5">
      <c r="D2587" s="118" t="s">
        <v>308</v>
      </c>
      <c r="E2587" s="116" t="str">
        <f t="shared" si="40"/>
        <v>PROCURADURIA</v>
      </c>
    </row>
    <row r="2588" spans="4:5">
      <c r="D2588" s="118" t="s">
        <v>308</v>
      </c>
      <c r="E2588" s="116" t="str">
        <f t="shared" si="40"/>
        <v>PROCURADURIA</v>
      </c>
    </row>
    <row r="2589" spans="4:5">
      <c r="D2589" s="118" t="s">
        <v>28</v>
      </c>
      <c r="E2589" s="116" t="str">
        <f t="shared" si="40"/>
        <v>DGII</v>
      </c>
    </row>
    <row r="2590" spans="4:5">
      <c r="D2590" s="118" t="s">
        <v>308</v>
      </c>
      <c r="E2590" s="116" t="str">
        <f t="shared" si="40"/>
        <v>PROCURADURIA</v>
      </c>
    </row>
    <row r="2591" spans="4:5">
      <c r="D2591" s="118" t="s">
        <v>28</v>
      </c>
      <c r="E2591" s="116" t="str">
        <f t="shared" si="40"/>
        <v>DGII</v>
      </c>
    </row>
    <row r="2592" spans="4:5">
      <c r="D2592" s="118" t="s">
        <v>1623</v>
      </c>
      <c r="E2592" s="116" t="str">
        <f t="shared" si="40"/>
        <v>MINISTERIO EDUCACIÓN</v>
      </c>
    </row>
    <row r="2593" spans="4:5">
      <c r="D2593" s="118" t="s">
        <v>308</v>
      </c>
      <c r="E2593" s="116" t="str">
        <f t="shared" si="40"/>
        <v>PROCURADURIA</v>
      </c>
    </row>
    <row r="2594" spans="4:5">
      <c r="D2594" s="118" t="s">
        <v>308</v>
      </c>
      <c r="E2594" s="116" t="str">
        <f t="shared" si="40"/>
        <v>PROCURADURIA</v>
      </c>
    </row>
    <row r="2595" spans="4:5">
      <c r="D2595" s="118" t="s">
        <v>308</v>
      </c>
      <c r="E2595" s="116" t="str">
        <f t="shared" si="40"/>
        <v>PROCURADURIA</v>
      </c>
    </row>
    <row r="2596" spans="4:5">
      <c r="D2596" s="118" t="s">
        <v>119</v>
      </c>
      <c r="E2596" s="116" t="str">
        <f t="shared" si="40"/>
        <v>SOLIDARIDAD</v>
      </c>
    </row>
    <row r="2597" spans="4:5">
      <c r="D2597" s="118" t="s">
        <v>308</v>
      </c>
      <c r="E2597" s="116" t="str">
        <f t="shared" si="40"/>
        <v>PROCURADURIA</v>
      </c>
    </row>
    <row r="2598" spans="4:5">
      <c r="D2598" s="118" t="s">
        <v>2</v>
      </c>
      <c r="E2598" s="116" t="str">
        <f t="shared" si="40"/>
        <v>DGTT</v>
      </c>
    </row>
    <row r="2599" spans="4:5">
      <c r="D2599" s="118" t="s">
        <v>28</v>
      </c>
      <c r="E2599" s="116" t="str">
        <f t="shared" si="40"/>
        <v>DGII</v>
      </c>
    </row>
    <row r="2600" spans="4:5">
      <c r="D2600" s="118" t="s">
        <v>2</v>
      </c>
      <c r="E2600" s="116" t="str">
        <f t="shared" si="40"/>
        <v>DGTT</v>
      </c>
    </row>
    <row r="2601" spans="4:5">
      <c r="D2601" s="118" t="s">
        <v>40</v>
      </c>
      <c r="E2601" s="116" t="str">
        <f t="shared" si="40"/>
        <v>JCE</v>
      </c>
    </row>
    <row r="2602" spans="4:5">
      <c r="D2602" s="118" t="s">
        <v>2</v>
      </c>
      <c r="E2602" s="116" t="str">
        <f t="shared" si="40"/>
        <v>DGTT</v>
      </c>
    </row>
    <row r="2603" spans="4:5">
      <c r="D2603" s="118" t="s">
        <v>28</v>
      </c>
      <c r="E2603" s="116" t="str">
        <f t="shared" si="40"/>
        <v>DGII</v>
      </c>
    </row>
    <row r="2604" spans="4:5">
      <c r="D2604" s="118" t="s">
        <v>2</v>
      </c>
      <c r="E2604" s="116" t="str">
        <f t="shared" si="40"/>
        <v>DGTT</v>
      </c>
    </row>
    <row r="2605" spans="4:5">
      <c r="D2605" s="118" t="s">
        <v>28</v>
      </c>
      <c r="E2605" s="116" t="str">
        <f t="shared" si="40"/>
        <v>DGII</v>
      </c>
    </row>
    <row r="2606" spans="4:5">
      <c r="D2606" s="118" t="s">
        <v>2</v>
      </c>
      <c r="E2606" s="116" t="str">
        <f t="shared" si="40"/>
        <v>DGTT</v>
      </c>
    </row>
    <row r="2607" spans="4:5">
      <c r="D2607" s="118" t="s">
        <v>2</v>
      </c>
      <c r="E2607" s="116" t="str">
        <f t="shared" si="40"/>
        <v>DGTT</v>
      </c>
    </row>
    <row r="2608" spans="4:5">
      <c r="D2608" s="118" t="s">
        <v>28</v>
      </c>
      <c r="E2608" s="116" t="str">
        <f t="shared" si="40"/>
        <v>DGII</v>
      </c>
    </row>
    <row r="2609" spans="4:5">
      <c r="D2609" s="118" t="s">
        <v>2</v>
      </c>
      <c r="E2609" s="116" t="str">
        <f t="shared" si="40"/>
        <v>DGTT</v>
      </c>
    </row>
    <row r="2610" spans="4:5">
      <c r="D2610" s="118" t="s">
        <v>2</v>
      </c>
      <c r="E2610" s="116" t="str">
        <f t="shared" si="40"/>
        <v>DGTT</v>
      </c>
    </row>
    <row r="2611" spans="4:5">
      <c r="D2611" s="118" t="s">
        <v>2</v>
      </c>
      <c r="E2611" s="116" t="str">
        <f t="shared" si="40"/>
        <v>DGTT</v>
      </c>
    </row>
    <row r="2612" spans="4:5">
      <c r="D2612" s="118" t="s">
        <v>2</v>
      </c>
      <c r="E2612" s="116" t="str">
        <f t="shared" si="40"/>
        <v>DGTT</v>
      </c>
    </row>
    <row r="2613" spans="4:5">
      <c r="D2613" s="118" t="s">
        <v>402</v>
      </c>
      <c r="E2613" s="116" t="str">
        <f t="shared" si="40"/>
        <v>DGP</v>
      </c>
    </row>
    <row r="2614" spans="4:5">
      <c r="D2614" s="110" t="s">
        <v>123</v>
      </c>
      <c r="E2614" s="116" t="str">
        <f t="shared" si="40"/>
        <v>JCE</v>
      </c>
    </row>
    <row r="2615" spans="4:5">
      <c r="D2615" s="118" t="s">
        <v>123</v>
      </c>
      <c r="E2615" s="116" t="str">
        <f t="shared" si="40"/>
        <v>JCE</v>
      </c>
    </row>
    <row r="2616" spans="4:5">
      <c r="D2616" s="118" t="s">
        <v>223</v>
      </c>
      <c r="E2616" s="116" t="str">
        <f t="shared" si="40"/>
        <v>DGM</v>
      </c>
    </row>
    <row r="2617" spans="4:5">
      <c r="D2617" s="118" t="s">
        <v>189</v>
      </c>
      <c r="E2617" s="116" t="str">
        <f t="shared" si="40"/>
        <v>DGII</v>
      </c>
    </row>
    <row r="2618" spans="4:5">
      <c r="D2618" s="118" t="s">
        <v>2</v>
      </c>
      <c r="E2618" s="116" t="str">
        <f t="shared" si="40"/>
        <v>DGTT</v>
      </c>
    </row>
    <row r="2619" spans="4:5">
      <c r="D2619" s="118" t="s">
        <v>222</v>
      </c>
      <c r="E2619" s="116" t="str">
        <f t="shared" si="40"/>
        <v>MIP</v>
      </c>
    </row>
    <row r="2620" spans="4:5">
      <c r="D2620" s="118" t="s">
        <v>123</v>
      </c>
      <c r="E2620" s="116" t="str">
        <f t="shared" si="40"/>
        <v>JCE</v>
      </c>
    </row>
    <row r="2621" spans="4:5">
      <c r="D2621" s="118" t="s">
        <v>223</v>
      </c>
      <c r="E2621" s="116" t="str">
        <f t="shared" si="40"/>
        <v>DGM</v>
      </c>
    </row>
    <row r="2622" spans="4:5">
      <c r="D2622" s="118" t="s">
        <v>402</v>
      </c>
      <c r="E2622" s="116" t="str">
        <f t="shared" si="40"/>
        <v>DGP</v>
      </c>
    </row>
    <row r="2623" spans="4:5">
      <c r="D2623" s="118" t="s">
        <v>189</v>
      </c>
      <c r="E2623" s="116" t="str">
        <f t="shared" si="40"/>
        <v>DGII</v>
      </c>
    </row>
    <row r="2624" spans="4:5">
      <c r="D2624" s="118" t="s">
        <v>2</v>
      </c>
      <c r="E2624" s="116" t="str">
        <f t="shared" si="40"/>
        <v>DGTT</v>
      </c>
    </row>
    <row r="2625" spans="4:5">
      <c r="D2625" s="118" t="s">
        <v>40</v>
      </c>
      <c r="E2625" s="116" t="str">
        <f t="shared" si="40"/>
        <v>JCE</v>
      </c>
    </row>
    <row r="2626" spans="4:5">
      <c r="D2626" s="118" t="s">
        <v>184</v>
      </c>
      <c r="E2626" s="116" t="str">
        <f t="shared" si="40"/>
        <v>DGP</v>
      </c>
    </row>
    <row r="2627" spans="4:5">
      <c r="D2627" s="118" t="s">
        <v>28</v>
      </c>
      <c r="E2627" s="116" t="str">
        <f t="shared" si="40"/>
        <v>DGII</v>
      </c>
    </row>
    <row r="2628" spans="4:5">
      <c r="D2628" s="118" t="s">
        <v>2</v>
      </c>
      <c r="E2628" s="116" t="str">
        <f t="shared" ref="E2628:E2691" si="41">UPPER(D2628:D22338)</f>
        <v>DGTT</v>
      </c>
    </row>
    <row r="2629" spans="4:5">
      <c r="D2629" s="118" t="s">
        <v>2</v>
      </c>
      <c r="E2629" s="116" t="str">
        <f t="shared" si="41"/>
        <v>DGTT</v>
      </c>
    </row>
    <row r="2630" spans="4:5">
      <c r="D2630" s="118" t="s">
        <v>28</v>
      </c>
      <c r="E2630" s="116" t="str">
        <f t="shared" si="41"/>
        <v>DGII</v>
      </c>
    </row>
    <row r="2631" spans="4:5">
      <c r="D2631" s="118" t="s">
        <v>28</v>
      </c>
      <c r="E2631" s="116" t="str">
        <f t="shared" si="41"/>
        <v>DGII</v>
      </c>
    </row>
    <row r="2632" spans="4:5">
      <c r="D2632" s="118" t="s">
        <v>2</v>
      </c>
      <c r="E2632" s="116" t="str">
        <f t="shared" si="41"/>
        <v>DGTT</v>
      </c>
    </row>
    <row r="2633" spans="4:5">
      <c r="D2633" s="118" t="s">
        <v>394</v>
      </c>
      <c r="E2633" s="116" t="str">
        <f t="shared" si="41"/>
        <v>MIREX</v>
      </c>
    </row>
    <row r="2634" spans="4:5">
      <c r="D2634" s="118" t="s">
        <v>94</v>
      </c>
      <c r="E2634" s="116" t="str">
        <f t="shared" si="41"/>
        <v>DGM</v>
      </c>
    </row>
    <row r="2635" spans="4:5">
      <c r="D2635" s="118" t="s">
        <v>40</v>
      </c>
      <c r="E2635" s="116" t="str">
        <f t="shared" si="41"/>
        <v>JCE</v>
      </c>
    </row>
    <row r="2636" spans="4:5">
      <c r="D2636" s="118" t="s">
        <v>28</v>
      </c>
      <c r="E2636" s="116" t="str">
        <f t="shared" si="41"/>
        <v>DGII</v>
      </c>
    </row>
    <row r="2637" spans="4:5">
      <c r="D2637" s="118" t="s">
        <v>40</v>
      </c>
      <c r="E2637" s="116" t="str">
        <f t="shared" si="41"/>
        <v>JCE</v>
      </c>
    </row>
    <row r="2638" spans="4:5">
      <c r="D2638" s="118" t="s">
        <v>40</v>
      </c>
      <c r="E2638" s="116" t="str">
        <f t="shared" si="41"/>
        <v>JCE</v>
      </c>
    </row>
    <row r="2639" spans="4:5">
      <c r="D2639" s="15" t="s">
        <v>223</v>
      </c>
      <c r="E2639" s="116" t="str">
        <f t="shared" si="41"/>
        <v>DGM</v>
      </c>
    </row>
    <row r="2640" spans="4:5">
      <c r="D2640" s="15" t="s">
        <v>189</v>
      </c>
      <c r="E2640" s="116" t="str">
        <f t="shared" si="41"/>
        <v>DGII</v>
      </c>
    </row>
    <row r="2641" spans="4:5">
      <c r="D2641" s="15" t="s">
        <v>222</v>
      </c>
      <c r="E2641" s="116" t="str">
        <f t="shared" si="41"/>
        <v>MIP</v>
      </c>
    </row>
    <row r="2642" spans="4:5">
      <c r="D2642" s="52" t="s">
        <v>192</v>
      </c>
      <c r="E2642" s="116" t="str">
        <f t="shared" si="41"/>
        <v>DGTT</v>
      </c>
    </row>
    <row r="2643" spans="4:5">
      <c r="D2643" s="15" t="s">
        <v>192</v>
      </c>
      <c r="E2643" s="116" t="str">
        <f t="shared" si="41"/>
        <v>DGTT</v>
      </c>
    </row>
    <row r="2644" spans="4:5">
      <c r="D2644" s="15" t="s">
        <v>189</v>
      </c>
      <c r="E2644" s="116" t="str">
        <f t="shared" si="41"/>
        <v>DGII</v>
      </c>
    </row>
    <row r="2645" spans="4:5">
      <c r="D2645" s="15" t="s">
        <v>189</v>
      </c>
      <c r="E2645" s="116" t="str">
        <f t="shared" si="41"/>
        <v>DGII</v>
      </c>
    </row>
    <row r="2646" spans="4:5">
      <c r="D2646" s="15" t="s">
        <v>192</v>
      </c>
      <c r="E2646" s="116" t="str">
        <f t="shared" si="41"/>
        <v>DGTT</v>
      </c>
    </row>
    <row r="2647" spans="4:5">
      <c r="D2647" s="15" t="s">
        <v>402</v>
      </c>
      <c r="E2647" s="116" t="str">
        <f t="shared" si="41"/>
        <v>DGP</v>
      </c>
    </row>
    <row r="2648" spans="4:5">
      <c r="D2648" s="15" t="s">
        <v>192</v>
      </c>
      <c r="E2648" s="116" t="str">
        <f t="shared" si="41"/>
        <v>DGTT</v>
      </c>
    </row>
    <row r="2649" spans="4:5">
      <c r="D2649" s="15" t="s">
        <v>402</v>
      </c>
      <c r="E2649" s="116" t="str">
        <f t="shared" si="41"/>
        <v>DGP</v>
      </c>
    </row>
    <row r="2650" spans="4:5">
      <c r="D2650" s="15" t="s">
        <v>189</v>
      </c>
      <c r="E2650" s="116" t="str">
        <f t="shared" si="41"/>
        <v>DGII</v>
      </c>
    </row>
    <row r="2651" spans="4:5">
      <c r="D2651" s="15" t="s">
        <v>223</v>
      </c>
      <c r="E2651" s="116" t="str">
        <f t="shared" si="41"/>
        <v>DGM</v>
      </c>
    </row>
    <row r="2652" spans="4:5">
      <c r="D2652" s="15" t="s">
        <v>205</v>
      </c>
      <c r="E2652" s="116" t="str">
        <f t="shared" si="41"/>
        <v>ONAPI</v>
      </c>
    </row>
    <row r="2653" spans="4:5">
      <c r="D2653" s="118" t="s">
        <v>40</v>
      </c>
      <c r="E2653" s="116" t="str">
        <f t="shared" si="41"/>
        <v>JCE</v>
      </c>
    </row>
    <row r="2654" spans="4:5">
      <c r="D2654" s="118" t="s">
        <v>28</v>
      </c>
      <c r="E2654" s="116" t="str">
        <f t="shared" si="41"/>
        <v>DGII</v>
      </c>
    </row>
    <row r="2655" spans="4:5">
      <c r="D2655" s="118" t="s">
        <v>394</v>
      </c>
      <c r="E2655" s="116" t="str">
        <f t="shared" si="41"/>
        <v>MIREX</v>
      </c>
    </row>
    <row r="2656" spans="4:5">
      <c r="D2656" s="118" t="s">
        <v>123</v>
      </c>
      <c r="E2656" s="116" t="str">
        <f t="shared" si="41"/>
        <v>JCE</v>
      </c>
    </row>
    <row r="2657" spans="4:5">
      <c r="D2657" s="118" t="s">
        <v>189</v>
      </c>
      <c r="E2657" s="116" t="str">
        <f t="shared" si="41"/>
        <v>DGII</v>
      </c>
    </row>
    <row r="2658" spans="4:5">
      <c r="D2658" s="118" t="s">
        <v>123</v>
      </c>
      <c r="E2658" s="116" t="str">
        <f t="shared" si="41"/>
        <v>JCE</v>
      </c>
    </row>
    <row r="2659" spans="4:5">
      <c r="D2659" s="110" t="s">
        <v>223</v>
      </c>
      <c r="E2659" s="116" t="str">
        <f t="shared" si="41"/>
        <v>DGM</v>
      </c>
    </row>
    <row r="2660" spans="4:5">
      <c r="D2660" s="118" t="s">
        <v>2</v>
      </c>
      <c r="E2660" s="116" t="str">
        <f t="shared" si="41"/>
        <v>DGTT</v>
      </c>
    </row>
    <row r="2661" spans="4:5">
      <c r="D2661" s="118" t="s">
        <v>402</v>
      </c>
      <c r="E2661" s="116" t="str">
        <f t="shared" si="41"/>
        <v>DGP</v>
      </c>
    </row>
    <row r="2662" spans="4:5">
      <c r="D2662" s="118" t="s">
        <v>402</v>
      </c>
      <c r="E2662" s="116" t="str">
        <f t="shared" si="41"/>
        <v>DGP</v>
      </c>
    </row>
    <row r="2663" spans="4:5">
      <c r="D2663" s="118" t="s">
        <v>205</v>
      </c>
      <c r="E2663" s="116" t="str">
        <f t="shared" si="41"/>
        <v>ONAPI</v>
      </c>
    </row>
    <row r="2664" spans="4:5">
      <c r="D2664" s="118" t="s">
        <v>192</v>
      </c>
      <c r="E2664" s="116" t="str">
        <f t="shared" si="41"/>
        <v>DGTT</v>
      </c>
    </row>
    <row r="2665" spans="4:5">
      <c r="D2665" s="118" t="s">
        <v>189</v>
      </c>
      <c r="E2665" s="116" t="str">
        <f t="shared" si="41"/>
        <v>DGII</v>
      </c>
    </row>
    <row r="2666" spans="4:5">
      <c r="D2666" s="118" t="s">
        <v>189</v>
      </c>
      <c r="E2666" s="116" t="str">
        <f t="shared" si="41"/>
        <v>DGII</v>
      </c>
    </row>
    <row r="2667" spans="4:5">
      <c r="D2667" s="118" t="s">
        <v>223</v>
      </c>
      <c r="E2667" s="116" t="str">
        <f t="shared" si="41"/>
        <v>DGM</v>
      </c>
    </row>
    <row r="2668" spans="4:5">
      <c r="D2668" s="118" t="s">
        <v>40</v>
      </c>
      <c r="E2668" s="116" t="str">
        <f t="shared" si="41"/>
        <v>JCE</v>
      </c>
    </row>
    <row r="2669" spans="4:5">
      <c r="D2669" s="118" t="s">
        <v>2</v>
      </c>
      <c r="E2669" s="116" t="str">
        <f t="shared" si="41"/>
        <v>DGTT</v>
      </c>
    </row>
    <row r="2670" spans="4:5">
      <c r="D2670" s="118" t="s">
        <v>40</v>
      </c>
      <c r="E2670" s="116" t="str">
        <f t="shared" si="41"/>
        <v>JCE</v>
      </c>
    </row>
    <row r="2671" spans="4:5">
      <c r="D2671" s="118" t="s">
        <v>40</v>
      </c>
      <c r="E2671" s="116" t="str">
        <f t="shared" si="41"/>
        <v>JCE</v>
      </c>
    </row>
    <row r="2672" spans="4:5">
      <c r="D2672" s="118" t="s">
        <v>2</v>
      </c>
      <c r="E2672" s="116" t="str">
        <f t="shared" si="41"/>
        <v>DGTT</v>
      </c>
    </row>
    <row r="2673" spans="4:5">
      <c r="D2673" s="118" t="s">
        <v>2</v>
      </c>
      <c r="E2673" s="116" t="str">
        <f t="shared" si="41"/>
        <v>DGTT</v>
      </c>
    </row>
    <row r="2674" spans="4:5">
      <c r="D2674" s="118" t="s">
        <v>2</v>
      </c>
      <c r="E2674" s="116" t="str">
        <f t="shared" si="41"/>
        <v>DGTT</v>
      </c>
    </row>
    <row r="2675" spans="4:5">
      <c r="D2675" s="118" t="s">
        <v>2</v>
      </c>
      <c r="E2675" s="116" t="str">
        <f t="shared" si="41"/>
        <v>DGTT</v>
      </c>
    </row>
    <row r="2676" spans="4:5">
      <c r="D2676" s="118" t="s">
        <v>2</v>
      </c>
      <c r="E2676" s="116" t="str">
        <f t="shared" si="41"/>
        <v>DGTT</v>
      </c>
    </row>
    <row r="2677" spans="4:5">
      <c r="D2677" s="118" t="s">
        <v>28</v>
      </c>
      <c r="E2677" s="116" t="str">
        <f t="shared" si="41"/>
        <v>DGII</v>
      </c>
    </row>
    <row r="2678" spans="4:5">
      <c r="D2678" s="118" t="s">
        <v>28</v>
      </c>
      <c r="E2678" s="116" t="str">
        <f t="shared" si="41"/>
        <v>DGII</v>
      </c>
    </row>
    <row r="2679" spans="4:5">
      <c r="D2679" s="118" t="s">
        <v>2</v>
      </c>
      <c r="E2679" s="116" t="str">
        <f t="shared" si="41"/>
        <v>DGTT</v>
      </c>
    </row>
    <row r="2680" spans="4:5">
      <c r="D2680" s="118" t="s">
        <v>94</v>
      </c>
      <c r="E2680" s="116" t="str">
        <f t="shared" si="41"/>
        <v>DGM</v>
      </c>
    </row>
    <row r="2681" spans="4:5">
      <c r="D2681" s="110" t="s">
        <v>40</v>
      </c>
      <c r="E2681" s="116" t="str">
        <f t="shared" si="41"/>
        <v>JCE</v>
      </c>
    </row>
    <row r="2682" spans="4:5">
      <c r="D2682" s="118" t="s">
        <v>2</v>
      </c>
      <c r="E2682" s="116" t="str">
        <f t="shared" si="41"/>
        <v>DGTT</v>
      </c>
    </row>
    <row r="2683" spans="4:5">
      <c r="D2683" s="118" t="s">
        <v>2</v>
      </c>
      <c r="E2683" s="116" t="str">
        <f t="shared" si="41"/>
        <v>DGTT</v>
      </c>
    </row>
    <row r="2684" spans="4:5">
      <c r="D2684" s="118" t="s">
        <v>40</v>
      </c>
      <c r="E2684" s="116" t="str">
        <f t="shared" si="41"/>
        <v>JCE</v>
      </c>
    </row>
    <row r="2685" spans="4:5">
      <c r="D2685" s="118" t="s">
        <v>184</v>
      </c>
      <c r="E2685" s="116" t="str">
        <f t="shared" si="41"/>
        <v>DGP</v>
      </c>
    </row>
    <row r="2686" spans="4:5">
      <c r="D2686" s="118" t="s">
        <v>40</v>
      </c>
      <c r="E2686" s="116" t="str">
        <f t="shared" si="41"/>
        <v>JCE</v>
      </c>
    </row>
    <row r="2687" spans="4:5">
      <c r="D2687" s="118" t="s">
        <v>28</v>
      </c>
      <c r="E2687" s="116" t="str">
        <f t="shared" si="41"/>
        <v>DGII</v>
      </c>
    </row>
    <row r="2688" spans="4:5">
      <c r="D2688" s="118" t="s">
        <v>40</v>
      </c>
      <c r="E2688" s="116" t="str">
        <f t="shared" si="41"/>
        <v>JCE</v>
      </c>
    </row>
    <row r="2689" spans="4:5">
      <c r="D2689" s="118" t="s">
        <v>28</v>
      </c>
      <c r="E2689" s="116" t="str">
        <f t="shared" si="41"/>
        <v>DGII</v>
      </c>
    </row>
    <row r="2690" spans="4:5">
      <c r="D2690" s="118" t="s">
        <v>28</v>
      </c>
      <c r="E2690" s="116" t="str">
        <f t="shared" si="41"/>
        <v>DGII</v>
      </c>
    </row>
    <row r="2691" spans="4:5">
      <c r="D2691" s="118" t="s">
        <v>2</v>
      </c>
      <c r="E2691" s="116" t="str">
        <f t="shared" si="41"/>
        <v>DGTT</v>
      </c>
    </row>
    <row r="2692" spans="4:5">
      <c r="D2692" s="118" t="s">
        <v>2</v>
      </c>
      <c r="E2692" s="116" t="str">
        <f t="shared" ref="E2692:E2755" si="42">UPPER(D2692:D22402)</f>
        <v>DGTT</v>
      </c>
    </row>
    <row r="2693" spans="4:5">
      <c r="D2693" s="118" t="s">
        <v>155</v>
      </c>
      <c r="E2693" s="116" t="str">
        <f t="shared" si="42"/>
        <v>ONAPI</v>
      </c>
    </row>
    <row r="2694" spans="4:5">
      <c r="D2694" s="118" t="s">
        <v>28</v>
      </c>
      <c r="E2694" s="116" t="str">
        <f t="shared" si="42"/>
        <v>DGII</v>
      </c>
    </row>
    <row r="2695" spans="4:5">
      <c r="D2695" s="118" t="s">
        <v>40</v>
      </c>
      <c r="E2695" s="116" t="str">
        <f t="shared" si="42"/>
        <v>JCE</v>
      </c>
    </row>
    <row r="2696" spans="4:5">
      <c r="D2696" s="118" t="s">
        <v>2</v>
      </c>
      <c r="E2696" s="116" t="str">
        <f t="shared" si="42"/>
        <v>DGTT</v>
      </c>
    </row>
    <row r="2697" spans="4:5">
      <c r="D2697" s="118" t="s">
        <v>40</v>
      </c>
      <c r="E2697" s="116" t="str">
        <f t="shared" si="42"/>
        <v>JCE</v>
      </c>
    </row>
    <row r="2698" spans="4:5">
      <c r="D2698" s="118" t="s">
        <v>94</v>
      </c>
      <c r="E2698" s="116" t="str">
        <f t="shared" si="42"/>
        <v>DGM</v>
      </c>
    </row>
    <row r="2699" spans="4:5">
      <c r="D2699" s="118" t="s">
        <v>28</v>
      </c>
      <c r="E2699" s="116" t="str">
        <f t="shared" si="42"/>
        <v>DGII</v>
      </c>
    </row>
    <row r="2700" spans="4:5">
      <c r="D2700" s="118" t="s">
        <v>28</v>
      </c>
      <c r="E2700" s="116" t="str">
        <f t="shared" si="42"/>
        <v>DGII</v>
      </c>
    </row>
    <row r="2701" spans="4:5">
      <c r="D2701" s="118" t="s">
        <v>28</v>
      </c>
      <c r="E2701" s="116" t="str">
        <f t="shared" si="42"/>
        <v>DGII</v>
      </c>
    </row>
    <row r="2702" spans="4:5">
      <c r="D2702" s="118" t="s">
        <v>28</v>
      </c>
      <c r="E2702" s="116" t="str">
        <f t="shared" si="42"/>
        <v>DGII</v>
      </c>
    </row>
    <row r="2703" spans="4:5">
      <c r="D2703" s="118" t="s">
        <v>28</v>
      </c>
      <c r="E2703" s="116" t="str">
        <f t="shared" si="42"/>
        <v>DGII</v>
      </c>
    </row>
    <row r="2704" spans="4:5">
      <c r="D2704" s="118" t="s">
        <v>28</v>
      </c>
      <c r="E2704" s="116" t="str">
        <f t="shared" si="42"/>
        <v>DGII</v>
      </c>
    </row>
    <row r="2705" spans="4:5">
      <c r="D2705" s="118" t="s">
        <v>28</v>
      </c>
      <c r="E2705" s="116" t="str">
        <f t="shared" si="42"/>
        <v>DGII</v>
      </c>
    </row>
    <row r="2706" spans="4:5">
      <c r="D2706" s="118" t="s">
        <v>28</v>
      </c>
      <c r="E2706" s="116" t="str">
        <f t="shared" si="42"/>
        <v>DGII</v>
      </c>
    </row>
    <row r="2707" spans="4:5">
      <c r="D2707" s="118" t="s">
        <v>28</v>
      </c>
      <c r="E2707" s="116" t="str">
        <f t="shared" si="42"/>
        <v>DGII</v>
      </c>
    </row>
    <row r="2708" spans="4:5">
      <c r="D2708" s="118" t="s">
        <v>28</v>
      </c>
      <c r="E2708" s="116" t="str">
        <f t="shared" si="42"/>
        <v>DGII</v>
      </c>
    </row>
    <row r="2709" spans="4:5">
      <c r="D2709" s="118" t="s">
        <v>2</v>
      </c>
      <c r="E2709" s="116" t="str">
        <f t="shared" si="42"/>
        <v>DGTT</v>
      </c>
    </row>
    <row r="2710" spans="4:5">
      <c r="D2710" s="118" t="s">
        <v>2</v>
      </c>
      <c r="E2710" s="116" t="str">
        <f t="shared" si="42"/>
        <v>DGTT</v>
      </c>
    </row>
    <row r="2711" spans="4:5">
      <c r="D2711" s="118" t="s">
        <v>2</v>
      </c>
      <c r="E2711" s="116" t="str">
        <f t="shared" si="42"/>
        <v>DGTT</v>
      </c>
    </row>
    <row r="2712" spans="4:5">
      <c r="D2712" s="118" t="s">
        <v>2</v>
      </c>
      <c r="E2712" s="116" t="str">
        <f t="shared" si="42"/>
        <v>DGTT</v>
      </c>
    </row>
    <row r="2713" spans="4:5">
      <c r="D2713" s="110" t="s">
        <v>2</v>
      </c>
      <c r="E2713" s="116" t="str">
        <f t="shared" si="42"/>
        <v>DGTT</v>
      </c>
    </row>
    <row r="2714" spans="4:5">
      <c r="D2714" s="118" t="s">
        <v>40</v>
      </c>
      <c r="E2714" s="116" t="str">
        <f t="shared" si="42"/>
        <v>JCE</v>
      </c>
    </row>
    <row r="2715" spans="4:5">
      <c r="D2715" s="118" t="s">
        <v>40</v>
      </c>
      <c r="E2715" s="116" t="str">
        <f t="shared" si="42"/>
        <v>JCE</v>
      </c>
    </row>
    <row r="2716" spans="4:5">
      <c r="D2716" s="118" t="s">
        <v>28</v>
      </c>
      <c r="E2716" s="116" t="str">
        <f t="shared" si="42"/>
        <v>DGII</v>
      </c>
    </row>
    <row r="2717" spans="4:5">
      <c r="D2717" s="118" t="s">
        <v>3</v>
      </c>
      <c r="E2717" s="116" t="str">
        <f t="shared" si="42"/>
        <v>PGR</v>
      </c>
    </row>
    <row r="2718" spans="4:5">
      <c r="D2718" s="110" t="s">
        <v>2</v>
      </c>
      <c r="E2718" s="116" t="str">
        <f t="shared" si="42"/>
        <v>DGTT</v>
      </c>
    </row>
    <row r="2719" spans="4:5">
      <c r="D2719" s="118" t="s">
        <v>912</v>
      </c>
      <c r="E2719" s="116" t="str">
        <f t="shared" si="42"/>
        <v xml:space="preserve"> DGTT</v>
      </c>
    </row>
    <row r="2720" spans="4:5">
      <c r="D2720" s="118" t="s">
        <v>28</v>
      </c>
      <c r="E2720" s="116" t="str">
        <f t="shared" si="42"/>
        <v>DGII</v>
      </c>
    </row>
    <row r="2721" spans="4:5">
      <c r="D2721" s="118" t="s">
        <v>189</v>
      </c>
      <c r="E2721" s="116" t="str">
        <f t="shared" si="42"/>
        <v>DGII</v>
      </c>
    </row>
    <row r="2722" spans="4:5">
      <c r="D2722" s="118" t="s">
        <v>3</v>
      </c>
      <c r="E2722" s="116" t="str">
        <f t="shared" si="42"/>
        <v>PGR</v>
      </c>
    </row>
    <row r="2723" spans="4:5">
      <c r="D2723" s="110" t="s">
        <v>2</v>
      </c>
      <c r="E2723" s="116" t="str">
        <f t="shared" si="42"/>
        <v>DGTT</v>
      </c>
    </row>
    <row r="2724" spans="4:5">
      <c r="D2724" s="118" t="s">
        <v>40</v>
      </c>
      <c r="E2724" s="116" t="str">
        <f t="shared" si="42"/>
        <v>JCE</v>
      </c>
    </row>
    <row r="2725" spans="4:5">
      <c r="D2725" s="118" t="s">
        <v>3</v>
      </c>
      <c r="E2725" s="116" t="str">
        <f t="shared" si="42"/>
        <v>PGR</v>
      </c>
    </row>
    <row r="2726" spans="4:5">
      <c r="D2726" s="118" t="s">
        <v>184</v>
      </c>
      <c r="E2726" s="116" t="str">
        <f t="shared" si="42"/>
        <v>DGP</v>
      </c>
    </row>
    <row r="2727" spans="4:5">
      <c r="D2727" s="118" t="s">
        <v>3</v>
      </c>
      <c r="E2727" s="116" t="str">
        <f t="shared" si="42"/>
        <v>PGR</v>
      </c>
    </row>
    <row r="2728" spans="4:5">
      <c r="D2728" s="118" t="s">
        <v>2</v>
      </c>
      <c r="E2728" s="116" t="str">
        <f t="shared" si="42"/>
        <v>DGTT</v>
      </c>
    </row>
    <row r="2729" spans="4:5">
      <c r="D2729" s="118" t="s">
        <v>2</v>
      </c>
      <c r="E2729" s="116" t="str">
        <f t="shared" si="42"/>
        <v>DGTT</v>
      </c>
    </row>
    <row r="2730" spans="4:5">
      <c r="D2730" s="118" t="s">
        <v>3</v>
      </c>
      <c r="E2730" s="116" t="str">
        <f t="shared" si="42"/>
        <v>PGR</v>
      </c>
    </row>
    <row r="2731" spans="4:5">
      <c r="D2731" s="118" t="s">
        <v>3</v>
      </c>
      <c r="E2731" s="116" t="str">
        <f t="shared" si="42"/>
        <v>PGR</v>
      </c>
    </row>
    <row r="2732" spans="4:5">
      <c r="D2732" s="118" t="s">
        <v>40</v>
      </c>
      <c r="E2732" s="116" t="str">
        <f t="shared" si="42"/>
        <v>JCE</v>
      </c>
    </row>
    <row r="2733" spans="4:5">
      <c r="D2733" s="118" t="s">
        <v>40</v>
      </c>
      <c r="E2733" s="116" t="str">
        <f t="shared" si="42"/>
        <v>JCE</v>
      </c>
    </row>
    <row r="2734" spans="4:5">
      <c r="D2734" s="118" t="s">
        <v>184</v>
      </c>
      <c r="E2734" s="116" t="str">
        <f t="shared" si="42"/>
        <v>DGP</v>
      </c>
    </row>
    <row r="2735" spans="4:5">
      <c r="D2735" s="118" t="s">
        <v>3</v>
      </c>
      <c r="E2735" s="116" t="str">
        <f t="shared" si="42"/>
        <v>PGR</v>
      </c>
    </row>
    <row r="2736" spans="4:5">
      <c r="D2736" s="118" t="s">
        <v>3</v>
      </c>
      <c r="E2736" s="116" t="str">
        <f t="shared" si="42"/>
        <v>PGR</v>
      </c>
    </row>
    <row r="2737" spans="4:5">
      <c r="D2737" s="118" t="s">
        <v>3</v>
      </c>
      <c r="E2737" s="116" t="str">
        <f t="shared" si="42"/>
        <v>PGR</v>
      </c>
    </row>
    <row r="2738" spans="4:5">
      <c r="D2738" s="118" t="s">
        <v>3</v>
      </c>
      <c r="E2738" s="116" t="str">
        <f t="shared" si="42"/>
        <v>PGR</v>
      </c>
    </row>
    <row r="2739" spans="4:5">
      <c r="D2739" s="118" t="s">
        <v>3</v>
      </c>
      <c r="E2739" s="116" t="str">
        <f t="shared" si="42"/>
        <v>PGR</v>
      </c>
    </row>
    <row r="2740" spans="4:5">
      <c r="D2740" s="118" t="s">
        <v>28</v>
      </c>
      <c r="E2740" s="116" t="str">
        <f t="shared" si="42"/>
        <v>DGII</v>
      </c>
    </row>
    <row r="2741" spans="4:5">
      <c r="D2741" s="118" t="s">
        <v>2</v>
      </c>
      <c r="E2741" s="116" t="str">
        <f t="shared" si="42"/>
        <v>DGTT</v>
      </c>
    </row>
    <row r="2742" spans="4:5">
      <c r="D2742" s="118" t="s">
        <v>2</v>
      </c>
      <c r="E2742" s="116" t="str">
        <f t="shared" si="42"/>
        <v>DGTT</v>
      </c>
    </row>
    <row r="2743" spans="4:5">
      <c r="D2743" s="118" t="s">
        <v>2</v>
      </c>
      <c r="E2743" s="116" t="str">
        <f t="shared" si="42"/>
        <v>DGTT</v>
      </c>
    </row>
    <row r="2744" spans="4:5">
      <c r="D2744" s="118" t="s">
        <v>184</v>
      </c>
      <c r="E2744" s="116" t="str">
        <f t="shared" si="42"/>
        <v>DGP</v>
      </c>
    </row>
    <row r="2745" spans="4:5">
      <c r="D2745" s="118" t="s">
        <v>40</v>
      </c>
      <c r="E2745" s="116" t="str">
        <f t="shared" si="42"/>
        <v>JCE</v>
      </c>
    </row>
    <row r="2746" spans="4:5">
      <c r="D2746" s="118" t="s">
        <v>394</v>
      </c>
      <c r="E2746" s="116" t="str">
        <f t="shared" si="42"/>
        <v>MIREX</v>
      </c>
    </row>
    <row r="2747" spans="4:5">
      <c r="D2747" s="118" t="s">
        <v>28</v>
      </c>
      <c r="E2747" s="116" t="str">
        <f t="shared" si="42"/>
        <v>DGII</v>
      </c>
    </row>
    <row r="2748" spans="4:5">
      <c r="D2748" s="118" t="s">
        <v>28</v>
      </c>
      <c r="E2748" s="116" t="str">
        <f t="shared" si="42"/>
        <v>DGII</v>
      </c>
    </row>
    <row r="2749" spans="4:5">
      <c r="D2749" s="118" t="s">
        <v>28</v>
      </c>
      <c r="E2749" s="116" t="str">
        <f t="shared" si="42"/>
        <v>DGII</v>
      </c>
    </row>
    <row r="2750" spans="4:5">
      <c r="D2750" s="118" t="s">
        <v>223</v>
      </c>
      <c r="E2750" s="116" t="str">
        <f t="shared" si="42"/>
        <v>DGM</v>
      </c>
    </row>
    <row r="2751" spans="4:5">
      <c r="D2751" s="118" t="s">
        <v>223</v>
      </c>
      <c r="E2751" s="116" t="str">
        <f t="shared" si="42"/>
        <v>DGM</v>
      </c>
    </row>
    <row r="2752" spans="4:5">
      <c r="D2752" s="118" t="s">
        <v>223</v>
      </c>
      <c r="E2752" s="116" t="str">
        <f t="shared" si="42"/>
        <v>DGM</v>
      </c>
    </row>
    <row r="2753" spans="4:5">
      <c r="D2753" s="118" t="s">
        <v>402</v>
      </c>
      <c r="E2753" s="116" t="str">
        <f t="shared" si="42"/>
        <v>DGP</v>
      </c>
    </row>
    <row r="2754" spans="4:5">
      <c r="D2754" s="118" t="s">
        <v>192</v>
      </c>
      <c r="E2754" s="116" t="str">
        <f t="shared" si="42"/>
        <v>DGTT</v>
      </c>
    </row>
    <row r="2755" spans="4:5">
      <c r="D2755" s="118" t="s">
        <v>123</v>
      </c>
      <c r="E2755" s="116" t="str">
        <f t="shared" si="42"/>
        <v>JCE</v>
      </c>
    </row>
    <row r="2756" spans="4:5">
      <c r="D2756" s="110" t="s">
        <v>123</v>
      </c>
      <c r="E2756" s="116" t="str">
        <f t="shared" ref="E2756:E2819" si="43">UPPER(D2756:D22466)</f>
        <v>JCE</v>
      </c>
    </row>
    <row r="2757" spans="4:5">
      <c r="D2757" s="118" t="s">
        <v>123</v>
      </c>
      <c r="E2757" s="116" t="str">
        <f t="shared" si="43"/>
        <v>JCE</v>
      </c>
    </row>
    <row r="2758" spans="4:5">
      <c r="D2758" s="118" t="s">
        <v>123</v>
      </c>
      <c r="E2758" s="116" t="str">
        <f t="shared" si="43"/>
        <v>JCE</v>
      </c>
    </row>
    <row r="2759" spans="4:5">
      <c r="D2759" s="118" t="s">
        <v>402</v>
      </c>
      <c r="E2759" s="116" t="str">
        <f t="shared" si="43"/>
        <v>DGP</v>
      </c>
    </row>
    <row r="2760" spans="4:5">
      <c r="D2760" s="118" t="s">
        <v>189</v>
      </c>
      <c r="E2760" s="116" t="str">
        <f t="shared" si="43"/>
        <v>DGII</v>
      </c>
    </row>
    <row r="2761" spans="4:5">
      <c r="D2761" s="118" t="s">
        <v>222</v>
      </c>
      <c r="E2761" s="116" t="str">
        <f t="shared" si="43"/>
        <v>MIP</v>
      </c>
    </row>
    <row r="2762" spans="4:5">
      <c r="D2762" s="118" t="s">
        <v>2</v>
      </c>
      <c r="E2762" s="116" t="str">
        <f t="shared" si="43"/>
        <v>DGTT</v>
      </c>
    </row>
    <row r="2763" spans="4:5">
      <c r="D2763" s="118" t="s">
        <v>40</v>
      </c>
      <c r="E2763" s="116" t="str">
        <f t="shared" si="43"/>
        <v>JCE</v>
      </c>
    </row>
    <row r="2764" spans="4:5">
      <c r="D2764" s="118" t="s">
        <v>40</v>
      </c>
      <c r="E2764" s="116" t="str">
        <f t="shared" si="43"/>
        <v>JCE</v>
      </c>
    </row>
    <row r="2765" spans="4:5">
      <c r="D2765" s="118" t="s">
        <v>2</v>
      </c>
      <c r="E2765" s="116" t="str">
        <f t="shared" si="43"/>
        <v>DGTT</v>
      </c>
    </row>
    <row r="2766" spans="4:5">
      <c r="D2766" s="118" t="s">
        <v>184</v>
      </c>
      <c r="E2766" s="116" t="str">
        <f t="shared" si="43"/>
        <v>DGP</v>
      </c>
    </row>
    <row r="2767" spans="4:5">
      <c r="D2767" s="118" t="s">
        <v>2</v>
      </c>
      <c r="E2767" s="116" t="str">
        <f t="shared" si="43"/>
        <v>DGTT</v>
      </c>
    </row>
    <row r="2768" spans="4:5">
      <c r="D2768" s="118" t="s">
        <v>2</v>
      </c>
      <c r="E2768" s="116" t="str">
        <f t="shared" si="43"/>
        <v>DGTT</v>
      </c>
    </row>
    <row r="2769" spans="4:5">
      <c r="D2769" s="118" t="s">
        <v>40</v>
      </c>
      <c r="E2769" s="116" t="str">
        <f t="shared" si="43"/>
        <v>JCE</v>
      </c>
    </row>
    <row r="2770" spans="4:5">
      <c r="D2770" s="118" t="s">
        <v>40</v>
      </c>
      <c r="E2770" s="116" t="str">
        <f t="shared" si="43"/>
        <v>JCE</v>
      </c>
    </row>
    <row r="2771" spans="4:5">
      <c r="D2771" s="110" t="s">
        <v>2</v>
      </c>
      <c r="E2771" s="116" t="str">
        <f t="shared" si="43"/>
        <v>DGTT</v>
      </c>
    </row>
    <row r="2772" spans="4:5">
      <c r="D2772" s="118" t="s">
        <v>123</v>
      </c>
      <c r="E2772" s="116" t="str">
        <f t="shared" si="43"/>
        <v>JCE</v>
      </c>
    </row>
    <row r="2773" spans="4:5">
      <c r="D2773" s="110" t="s">
        <v>123</v>
      </c>
      <c r="E2773" s="116" t="str">
        <f t="shared" si="43"/>
        <v>JCE</v>
      </c>
    </row>
    <row r="2774" spans="4:5">
      <c r="D2774" s="118" t="s">
        <v>223</v>
      </c>
      <c r="E2774" s="116" t="str">
        <f t="shared" si="43"/>
        <v>DGM</v>
      </c>
    </row>
    <row r="2775" spans="4:5">
      <c r="D2775" s="118" t="s">
        <v>123</v>
      </c>
      <c r="E2775" s="116" t="str">
        <f t="shared" si="43"/>
        <v>JCE</v>
      </c>
    </row>
    <row r="2776" spans="4:5">
      <c r="D2776" s="118" t="s">
        <v>222</v>
      </c>
      <c r="E2776" s="116" t="str">
        <f t="shared" si="43"/>
        <v>MIP</v>
      </c>
    </row>
    <row r="2777" spans="4:5">
      <c r="D2777" s="118" t="s">
        <v>189</v>
      </c>
      <c r="E2777" s="116" t="str">
        <f t="shared" si="43"/>
        <v>DGII</v>
      </c>
    </row>
    <row r="2778" spans="4:5">
      <c r="D2778" s="110" t="s">
        <v>189</v>
      </c>
      <c r="E2778" s="116" t="str">
        <f t="shared" si="43"/>
        <v>DGII</v>
      </c>
    </row>
    <row r="2779" spans="4:5">
      <c r="D2779" s="118" t="s">
        <v>222</v>
      </c>
      <c r="E2779" s="116" t="str">
        <f t="shared" si="43"/>
        <v>MIP</v>
      </c>
    </row>
    <row r="2780" spans="4:5">
      <c r="D2780" s="110" t="s">
        <v>123</v>
      </c>
      <c r="E2780" s="116" t="str">
        <f t="shared" si="43"/>
        <v>JCE</v>
      </c>
    </row>
    <row r="2781" spans="4:5">
      <c r="D2781" s="118" t="s">
        <v>189</v>
      </c>
      <c r="E2781" s="116" t="str">
        <f t="shared" si="43"/>
        <v>DGII</v>
      </c>
    </row>
    <row r="2782" spans="4:5">
      <c r="D2782" s="118" t="s">
        <v>189</v>
      </c>
      <c r="E2782" s="116" t="str">
        <f t="shared" si="43"/>
        <v>DGII</v>
      </c>
    </row>
    <row r="2783" spans="4:5">
      <c r="D2783" s="118" t="s">
        <v>402</v>
      </c>
      <c r="E2783" s="116" t="str">
        <f t="shared" si="43"/>
        <v>DGP</v>
      </c>
    </row>
    <row r="2784" spans="4:5">
      <c r="D2784" s="118" t="s">
        <v>402</v>
      </c>
      <c r="E2784" s="116" t="str">
        <f t="shared" si="43"/>
        <v>DGP</v>
      </c>
    </row>
    <row r="2785" spans="4:5">
      <c r="D2785" s="110" t="s">
        <v>123</v>
      </c>
      <c r="E2785" s="116" t="str">
        <f t="shared" si="43"/>
        <v>JCE</v>
      </c>
    </row>
    <row r="2786" spans="4:5">
      <c r="D2786" s="118" t="s">
        <v>123</v>
      </c>
      <c r="E2786" s="116" t="str">
        <f t="shared" si="43"/>
        <v>JCE</v>
      </c>
    </row>
    <row r="2787" spans="4:5">
      <c r="D2787" s="118" t="s">
        <v>40</v>
      </c>
      <c r="E2787" s="116" t="str">
        <f t="shared" si="43"/>
        <v>JCE</v>
      </c>
    </row>
    <row r="2788" spans="4:5">
      <c r="D2788" s="118" t="s">
        <v>2</v>
      </c>
      <c r="E2788" s="116" t="str">
        <f t="shared" si="43"/>
        <v>DGTT</v>
      </c>
    </row>
    <row r="2789" spans="4:5">
      <c r="D2789" s="118" t="s">
        <v>2</v>
      </c>
      <c r="E2789" s="116" t="str">
        <f t="shared" si="43"/>
        <v>DGTT</v>
      </c>
    </row>
    <row r="2790" spans="4:5">
      <c r="D2790" s="118" t="s">
        <v>184</v>
      </c>
      <c r="E2790" s="116" t="str">
        <f t="shared" si="43"/>
        <v>DGP</v>
      </c>
    </row>
    <row r="2791" spans="4:5">
      <c r="D2791" s="118" t="s">
        <v>28</v>
      </c>
      <c r="E2791" s="116" t="str">
        <f t="shared" si="43"/>
        <v>DGII</v>
      </c>
    </row>
    <row r="2792" spans="4:5">
      <c r="D2792" s="118" t="s">
        <v>40</v>
      </c>
      <c r="E2792" s="116" t="str">
        <f t="shared" si="43"/>
        <v>JCE</v>
      </c>
    </row>
    <row r="2793" spans="4:5">
      <c r="D2793" s="118" t="s">
        <v>28</v>
      </c>
      <c r="E2793" s="116" t="str">
        <f t="shared" si="43"/>
        <v>DGII</v>
      </c>
    </row>
    <row r="2794" spans="4:5">
      <c r="D2794" s="118" t="s">
        <v>40</v>
      </c>
      <c r="E2794" s="116" t="str">
        <f t="shared" si="43"/>
        <v>JCE</v>
      </c>
    </row>
    <row r="2795" spans="4:5">
      <c r="D2795" s="118" t="s">
        <v>40</v>
      </c>
      <c r="E2795" s="116" t="str">
        <f t="shared" si="43"/>
        <v>JCE</v>
      </c>
    </row>
    <row r="2796" spans="4:5">
      <c r="D2796" s="118" t="s">
        <v>947</v>
      </c>
      <c r="E2796" s="116" t="str">
        <f t="shared" si="43"/>
        <v>SIUBEN</v>
      </c>
    </row>
    <row r="2797" spans="4:5">
      <c r="D2797" s="118" t="s">
        <v>40</v>
      </c>
      <c r="E2797" s="116" t="str">
        <f t="shared" si="43"/>
        <v>JCE</v>
      </c>
    </row>
    <row r="2798" spans="4:5">
      <c r="D2798" s="118" t="s">
        <v>40</v>
      </c>
      <c r="E2798" s="116" t="str">
        <f t="shared" si="43"/>
        <v>JCE</v>
      </c>
    </row>
    <row r="2799" spans="4:5">
      <c r="D2799" s="118" t="s">
        <v>2</v>
      </c>
      <c r="E2799" s="116" t="str">
        <f t="shared" si="43"/>
        <v>DGTT</v>
      </c>
    </row>
    <row r="2800" spans="4:5">
      <c r="D2800" s="118" t="s">
        <v>2</v>
      </c>
      <c r="E2800" s="116" t="str">
        <f t="shared" si="43"/>
        <v>DGTT</v>
      </c>
    </row>
    <row r="2801" spans="4:5">
      <c r="D2801" s="118" t="s">
        <v>40</v>
      </c>
      <c r="E2801" s="116" t="str">
        <f t="shared" si="43"/>
        <v>JCE</v>
      </c>
    </row>
    <row r="2802" spans="4:5">
      <c r="D2802" s="118" t="s">
        <v>28</v>
      </c>
      <c r="E2802" s="116" t="str">
        <f t="shared" si="43"/>
        <v>DGII</v>
      </c>
    </row>
    <row r="2803" spans="4:5">
      <c r="D2803" s="118" t="s">
        <v>947</v>
      </c>
      <c r="E2803" s="116" t="str">
        <f t="shared" si="43"/>
        <v>SIUBEN</v>
      </c>
    </row>
    <row r="2804" spans="4:5">
      <c r="D2804" s="118" t="s">
        <v>40</v>
      </c>
      <c r="E2804" s="116" t="str">
        <f t="shared" si="43"/>
        <v>JCE</v>
      </c>
    </row>
    <row r="2805" spans="4:5">
      <c r="D2805" s="118" t="s">
        <v>28</v>
      </c>
      <c r="E2805" s="116" t="str">
        <f t="shared" si="43"/>
        <v>DGII</v>
      </c>
    </row>
    <row r="2806" spans="4:5">
      <c r="D2806" s="118" t="s">
        <v>28</v>
      </c>
      <c r="E2806" s="116" t="str">
        <f t="shared" si="43"/>
        <v>DGII</v>
      </c>
    </row>
    <row r="2807" spans="4:5">
      <c r="D2807" s="118" t="s">
        <v>947</v>
      </c>
      <c r="E2807" s="116" t="str">
        <f t="shared" si="43"/>
        <v>SIUBEN</v>
      </c>
    </row>
    <row r="2808" spans="4:5">
      <c r="D2808" s="118" t="s">
        <v>28</v>
      </c>
      <c r="E2808" s="116" t="str">
        <f t="shared" si="43"/>
        <v>DGII</v>
      </c>
    </row>
    <row r="2809" spans="4:5">
      <c r="D2809" s="118" t="s">
        <v>28</v>
      </c>
      <c r="E2809" s="116" t="str">
        <f t="shared" si="43"/>
        <v>DGII</v>
      </c>
    </row>
    <row r="2810" spans="4:5">
      <c r="D2810" s="118" t="s">
        <v>2</v>
      </c>
      <c r="E2810" s="116" t="str">
        <f t="shared" si="43"/>
        <v>DGTT</v>
      </c>
    </row>
    <row r="2811" spans="4:5">
      <c r="D2811" s="118" t="s">
        <v>40</v>
      </c>
      <c r="E2811" s="116" t="str">
        <f t="shared" si="43"/>
        <v>JCE</v>
      </c>
    </row>
    <row r="2812" spans="4:5">
      <c r="D2812" s="118" t="s">
        <v>28</v>
      </c>
      <c r="E2812" s="116" t="str">
        <f t="shared" si="43"/>
        <v>DGII</v>
      </c>
    </row>
    <row r="2813" spans="4:5">
      <c r="D2813" s="118" t="s">
        <v>394</v>
      </c>
      <c r="E2813" s="116" t="str">
        <f t="shared" si="43"/>
        <v>MIREX</v>
      </c>
    </row>
    <row r="2814" spans="4:5">
      <c r="D2814" s="118" t="s">
        <v>28</v>
      </c>
      <c r="E2814" s="116" t="str">
        <f t="shared" si="43"/>
        <v>DGII</v>
      </c>
    </row>
    <row r="2815" spans="4:5">
      <c r="D2815" s="118" t="s">
        <v>2</v>
      </c>
      <c r="E2815" s="116" t="str">
        <f t="shared" si="43"/>
        <v>DGTT</v>
      </c>
    </row>
    <row r="2816" spans="4:5">
      <c r="D2816" s="118" t="s">
        <v>18</v>
      </c>
      <c r="E2816" s="116" t="str">
        <f t="shared" si="43"/>
        <v>MIP</v>
      </c>
    </row>
    <row r="2817" spans="4:5">
      <c r="D2817" s="118" t="s">
        <v>94</v>
      </c>
      <c r="E2817" s="116" t="str">
        <f t="shared" si="43"/>
        <v>DGM</v>
      </c>
    </row>
    <row r="2818" spans="4:5">
      <c r="D2818" s="118" t="s">
        <v>94</v>
      </c>
      <c r="E2818" s="116" t="str">
        <f t="shared" si="43"/>
        <v>DGM</v>
      </c>
    </row>
    <row r="2819" spans="4:5">
      <c r="D2819" s="118" t="s">
        <v>28</v>
      </c>
      <c r="E2819" s="116" t="str">
        <f t="shared" si="43"/>
        <v>DGII</v>
      </c>
    </row>
    <row r="2820" spans="4:5">
      <c r="D2820" s="118" t="s">
        <v>184</v>
      </c>
      <c r="E2820" s="116" t="str">
        <f t="shared" ref="E2820:E2883" si="44">UPPER(D2820:D22530)</f>
        <v>DGP</v>
      </c>
    </row>
    <row r="2821" spans="4:5">
      <c r="D2821" s="118" t="s">
        <v>40</v>
      </c>
      <c r="E2821" s="116" t="str">
        <f t="shared" si="44"/>
        <v>JCE</v>
      </c>
    </row>
    <row r="2822" spans="4:5">
      <c r="D2822" s="118" t="s">
        <v>40</v>
      </c>
      <c r="E2822" s="116" t="str">
        <f t="shared" si="44"/>
        <v>JCE</v>
      </c>
    </row>
    <row r="2823" spans="4:5">
      <c r="D2823" s="118" t="s">
        <v>2</v>
      </c>
      <c r="E2823" s="116" t="str">
        <f t="shared" si="44"/>
        <v>DGTT</v>
      </c>
    </row>
    <row r="2824" spans="4:5">
      <c r="D2824" s="118" t="s">
        <v>28</v>
      </c>
      <c r="E2824" s="116" t="str">
        <f t="shared" si="44"/>
        <v>DGII</v>
      </c>
    </row>
    <row r="2825" spans="4:5">
      <c r="D2825" s="118" t="s">
        <v>2</v>
      </c>
      <c r="E2825" s="116" t="str">
        <f t="shared" si="44"/>
        <v>DGTT</v>
      </c>
    </row>
    <row r="2826" spans="4:5">
      <c r="D2826" s="118" t="s">
        <v>28</v>
      </c>
      <c r="E2826" s="116" t="str">
        <f t="shared" si="44"/>
        <v>DGII</v>
      </c>
    </row>
    <row r="2827" spans="4:5">
      <c r="D2827" s="110" t="s">
        <v>223</v>
      </c>
      <c r="E2827" s="116" t="str">
        <f t="shared" si="44"/>
        <v>DGM</v>
      </c>
    </row>
    <row r="2828" spans="4:5">
      <c r="D2828" s="118" t="s">
        <v>402</v>
      </c>
      <c r="E2828" s="116" t="str">
        <f t="shared" si="44"/>
        <v>DGP</v>
      </c>
    </row>
    <row r="2829" spans="4:5">
      <c r="D2829" s="118" t="s">
        <v>123</v>
      </c>
      <c r="E2829" s="116" t="str">
        <f t="shared" si="44"/>
        <v>JCE</v>
      </c>
    </row>
    <row r="2830" spans="4:5">
      <c r="D2830" s="110" t="s">
        <v>953</v>
      </c>
      <c r="E2830" s="116" t="str">
        <f t="shared" si="44"/>
        <v>SENASA</v>
      </c>
    </row>
    <row r="2831" spans="4:5">
      <c r="D2831" s="118" t="s">
        <v>222</v>
      </c>
      <c r="E2831" s="116" t="str">
        <f t="shared" si="44"/>
        <v>MIP</v>
      </c>
    </row>
    <row r="2832" spans="4:5">
      <c r="D2832" s="118" t="s">
        <v>189</v>
      </c>
      <c r="E2832" s="116" t="str">
        <f t="shared" si="44"/>
        <v>DGII</v>
      </c>
    </row>
    <row r="2833" spans="4:5">
      <c r="D2833" s="118" t="s">
        <v>189</v>
      </c>
      <c r="E2833" s="116" t="str">
        <f t="shared" si="44"/>
        <v>DGII</v>
      </c>
    </row>
    <row r="2834" spans="4:5">
      <c r="D2834" s="118" t="s">
        <v>123</v>
      </c>
      <c r="E2834" s="116" t="str">
        <f t="shared" si="44"/>
        <v>JCE</v>
      </c>
    </row>
    <row r="2835" spans="4:5">
      <c r="D2835" s="110" t="s">
        <v>192</v>
      </c>
      <c r="E2835" s="116" t="str">
        <f t="shared" si="44"/>
        <v>DGTT</v>
      </c>
    </row>
    <row r="2836" spans="4:5">
      <c r="D2836" s="118" t="s">
        <v>40</v>
      </c>
      <c r="E2836" s="116" t="str">
        <f t="shared" si="44"/>
        <v>JCE</v>
      </c>
    </row>
    <row r="2837" spans="4:5">
      <c r="D2837" s="110" t="s">
        <v>205</v>
      </c>
      <c r="E2837" s="116" t="str">
        <f t="shared" si="44"/>
        <v>ONAPI</v>
      </c>
    </row>
    <row r="2838" spans="4:5">
      <c r="D2838" s="123" t="s">
        <v>953</v>
      </c>
      <c r="E2838" s="116" t="str">
        <f t="shared" si="44"/>
        <v>SENASA</v>
      </c>
    </row>
    <row r="2839" spans="4:5">
      <c r="D2839" s="118" t="s">
        <v>189</v>
      </c>
      <c r="E2839" s="116" t="str">
        <f t="shared" si="44"/>
        <v>DGII</v>
      </c>
    </row>
    <row r="2840" spans="4:5">
      <c r="D2840" s="110" t="s">
        <v>123</v>
      </c>
      <c r="E2840" s="116" t="str">
        <f t="shared" si="44"/>
        <v>JCE</v>
      </c>
    </row>
    <row r="2841" spans="4:5">
      <c r="D2841" s="118" t="s">
        <v>192</v>
      </c>
      <c r="E2841" s="116" t="str">
        <f t="shared" si="44"/>
        <v>DGTT</v>
      </c>
    </row>
    <row r="2842" spans="4:5">
      <c r="D2842" s="118" t="s">
        <v>189</v>
      </c>
      <c r="E2842" s="116" t="str">
        <f t="shared" si="44"/>
        <v>DGII</v>
      </c>
    </row>
    <row r="2843" spans="4:5">
      <c r="D2843" s="118" t="s">
        <v>184</v>
      </c>
      <c r="E2843" s="116" t="str">
        <f t="shared" si="44"/>
        <v>DGP</v>
      </c>
    </row>
    <row r="2844" spans="4:5">
      <c r="D2844" s="118" t="s">
        <v>192</v>
      </c>
      <c r="E2844" s="116" t="str">
        <f t="shared" si="44"/>
        <v>DGTT</v>
      </c>
    </row>
    <row r="2845" spans="4:5">
      <c r="D2845" s="110" t="s">
        <v>205</v>
      </c>
      <c r="E2845" s="116" t="str">
        <f t="shared" si="44"/>
        <v>ONAPI</v>
      </c>
    </row>
    <row r="2846" spans="4:5">
      <c r="D2846" s="118" t="s">
        <v>953</v>
      </c>
      <c r="E2846" s="116" t="str">
        <f t="shared" si="44"/>
        <v>SENASA</v>
      </c>
    </row>
    <row r="2847" spans="4:5">
      <c r="D2847" s="118" t="s">
        <v>123</v>
      </c>
      <c r="E2847" s="116" t="str">
        <f t="shared" si="44"/>
        <v>JCE</v>
      </c>
    </row>
    <row r="2848" spans="4:5">
      <c r="D2848" s="118" t="s">
        <v>123</v>
      </c>
      <c r="E2848" s="116" t="str">
        <f t="shared" si="44"/>
        <v>JCE</v>
      </c>
    </row>
    <row r="2849" spans="4:5">
      <c r="D2849" s="118" t="s">
        <v>222</v>
      </c>
      <c r="E2849" s="116" t="str">
        <f t="shared" si="44"/>
        <v>MIP</v>
      </c>
    </row>
    <row r="2850" spans="4:5">
      <c r="D2850" s="118" t="s">
        <v>223</v>
      </c>
      <c r="E2850" s="116" t="str">
        <f t="shared" si="44"/>
        <v>DGM</v>
      </c>
    </row>
    <row r="2851" spans="4:5">
      <c r="D2851" s="118" t="s">
        <v>189</v>
      </c>
      <c r="E2851" s="116" t="str">
        <f t="shared" si="44"/>
        <v>DGII</v>
      </c>
    </row>
    <row r="2852" spans="4:5">
      <c r="D2852" s="118" t="s">
        <v>28</v>
      </c>
      <c r="E2852" s="116" t="str">
        <f t="shared" si="44"/>
        <v>DGII</v>
      </c>
    </row>
    <row r="2853" spans="4:5">
      <c r="D2853" s="118" t="s">
        <v>2</v>
      </c>
      <c r="E2853" s="116" t="str">
        <f t="shared" si="44"/>
        <v>DGTT</v>
      </c>
    </row>
    <row r="2854" spans="4:5">
      <c r="D2854" s="118" t="s">
        <v>28</v>
      </c>
      <c r="E2854" s="116" t="str">
        <f t="shared" si="44"/>
        <v>DGII</v>
      </c>
    </row>
    <row r="2855" spans="4:5">
      <c r="D2855" s="110" t="s">
        <v>2</v>
      </c>
      <c r="E2855" s="116" t="str">
        <f t="shared" si="44"/>
        <v>DGTT</v>
      </c>
    </row>
    <row r="2856" spans="4:5">
      <c r="D2856" s="123" t="s">
        <v>94</v>
      </c>
      <c r="E2856" s="116" t="str">
        <f t="shared" si="44"/>
        <v>DGM</v>
      </c>
    </row>
    <row r="2857" spans="4:5">
      <c r="D2857" s="118" t="s">
        <v>189</v>
      </c>
      <c r="E2857" s="116" t="str">
        <f t="shared" si="44"/>
        <v>DGII</v>
      </c>
    </row>
    <row r="2858" spans="4:5">
      <c r="D2858" s="110" t="s">
        <v>189</v>
      </c>
      <c r="E2858" s="116" t="str">
        <f t="shared" si="44"/>
        <v>DGII</v>
      </c>
    </row>
    <row r="2859" spans="4:5">
      <c r="D2859" s="118" t="s">
        <v>2</v>
      </c>
      <c r="E2859" s="116" t="str">
        <f t="shared" si="44"/>
        <v>DGTT</v>
      </c>
    </row>
    <row r="2860" spans="4:5">
      <c r="D2860" s="118" t="s">
        <v>402</v>
      </c>
      <c r="E2860" s="116" t="str">
        <f t="shared" si="44"/>
        <v>DGP</v>
      </c>
    </row>
    <row r="2861" spans="4:5">
      <c r="D2861" s="118" t="s">
        <v>123</v>
      </c>
      <c r="E2861" s="116" t="str">
        <f t="shared" si="44"/>
        <v>JCE</v>
      </c>
    </row>
    <row r="2862" spans="4:5">
      <c r="D2862" s="118" t="s">
        <v>123</v>
      </c>
      <c r="E2862" s="116" t="str">
        <f t="shared" si="44"/>
        <v>JCE</v>
      </c>
    </row>
    <row r="2863" spans="4:5">
      <c r="D2863" s="110" t="s">
        <v>402</v>
      </c>
      <c r="E2863" s="116" t="str">
        <f t="shared" si="44"/>
        <v>DGP</v>
      </c>
    </row>
    <row r="2864" spans="4:5">
      <c r="D2864" s="118" t="s">
        <v>2</v>
      </c>
      <c r="E2864" s="116" t="str">
        <f t="shared" si="44"/>
        <v>DGTT</v>
      </c>
    </row>
    <row r="2865" spans="4:5">
      <c r="D2865" s="118" t="s">
        <v>953</v>
      </c>
      <c r="E2865" s="116" t="str">
        <f t="shared" si="44"/>
        <v>SENASA</v>
      </c>
    </row>
    <row r="2866" spans="4:5">
      <c r="D2866" s="118" t="s">
        <v>953</v>
      </c>
      <c r="E2866" s="116" t="str">
        <f t="shared" si="44"/>
        <v>SENASA</v>
      </c>
    </row>
    <row r="2867" spans="4:5">
      <c r="D2867" s="118" t="s">
        <v>40</v>
      </c>
      <c r="E2867" s="116" t="str">
        <f t="shared" si="44"/>
        <v>JCE</v>
      </c>
    </row>
    <row r="2868" spans="4:5">
      <c r="D2868" s="118" t="s">
        <v>2</v>
      </c>
      <c r="E2868" s="116" t="str">
        <f t="shared" si="44"/>
        <v>DGTT</v>
      </c>
    </row>
    <row r="2869" spans="4:5">
      <c r="D2869" s="118" t="s">
        <v>40</v>
      </c>
      <c r="E2869" s="116" t="str">
        <f t="shared" si="44"/>
        <v>JCE</v>
      </c>
    </row>
    <row r="2870" spans="4:5">
      <c r="D2870" s="118" t="s">
        <v>40</v>
      </c>
      <c r="E2870" s="116" t="str">
        <f t="shared" si="44"/>
        <v>JCE</v>
      </c>
    </row>
    <row r="2871" spans="4:5">
      <c r="D2871" s="118" t="s">
        <v>155</v>
      </c>
      <c r="E2871" s="116" t="str">
        <f t="shared" si="44"/>
        <v>ONAPI</v>
      </c>
    </row>
    <row r="2872" spans="4:5">
      <c r="D2872" s="118" t="s">
        <v>2</v>
      </c>
      <c r="E2872" s="116" t="str">
        <f t="shared" si="44"/>
        <v>DGTT</v>
      </c>
    </row>
    <row r="2873" spans="4:5">
      <c r="D2873" s="118" t="s">
        <v>28</v>
      </c>
      <c r="E2873" s="116" t="str">
        <f t="shared" si="44"/>
        <v>DGII</v>
      </c>
    </row>
    <row r="2874" spans="4:5">
      <c r="D2874" s="118" t="s">
        <v>189</v>
      </c>
      <c r="E2874" s="116" t="str">
        <f t="shared" si="44"/>
        <v>DGII</v>
      </c>
    </row>
    <row r="2875" spans="4:5">
      <c r="D2875" s="118" t="s">
        <v>2</v>
      </c>
      <c r="E2875" s="116" t="str">
        <f t="shared" si="44"/>
        <v>DGTT</v>
      </c>
    </row>
    <row r="2876" spans="4:5">
      <c r="D2876" s="118" t="s">
        <v>94</v>
      </c>
      <c r="E2876" s="116" t="str">
        <f t="shared" si="44"/>
        <v>DGM</v>
      </c>
    </row>
    <row r="2877" spans="4:5">
      <c r="D2877" s="118" t="s">
        <v>40</v>
      </c>
      <c r="E2877" s="116" t="str">
        <f t="shared" si="44"/>
        <v>JCE</v>
      </c>
    </row>
    <row r="2878" spans="4:5">
      <c r="D2878" s="118" t="s">
        <v>184</v>
      </c>
      <c r="E2878" s="116" t="str">
        <f t="shared" si="44"/>
        <v>DGP</v>
      </c>
    </row>
    <row r="2879" spans="4:5">
      <c r="D2879" s="118" t="s">
        <v>953</v>
      </c>
      <c r="E2879" s="116" t="str">
        <f t="shared" si="44"/>
        <v>SENASA</v>
      </c>
    </row>
    <row r="2880" spans="4:5">
      <c r="D2880" s="118" t="s">
        <v>961</v>
      </c>
      <c r="E2880" s="116" t="str">
        <f t="shared" si="44"/>
        <v>SIUBEN</v>
      </c>
    </row>
    <row r="2881" spans="4:5">
      <c r="D2881" s="118" t="s">
        <v>205</v>
      </c>
      <c r="E2881" s="116" t="str">
        <f t="shared" si="44"/>
        <v>ONAPI</v>
      </c>
    </row>
    <row r="2882" spans="4:5">
      <c r="D2882" s="118" t="s">
        <v>40</v>
      </c>
      <c r="E2882" s="116" t="str">
        <f t="shared" si="44"/>
        <v>JCE</v>
      </c>
    </row>
    <row r="2883" spans="4:5">
      <c r="D2883" s="118" t="s">
        <v>1461</v>
      </c>
      <c r="E2883" s="116" t="str">
        <f t="shared" si="44"/>
        <v>OBRAS PUBLICAS</v>
      </c>
    </row>
    <row r="2884" spans="4:5">
      <c r="D2884" s="118" t="s">
        <v>192</v>
      </c>
      <c r="E2884" s="116" t="str">
        <f t="shared" ref="E2884:E2947" si="45">UPPER(D2884:D22594)</f>
        <v>DGTT</v>
      </c>
    </row>
    <row r="2885" spans="4:5">
      <c r="D2885" s="118" t="s">
        <v>40</v>
      </c>
      <c r="E2885" s="116" t="str">
        <f t="shared" si="45"/>
        <v>JCE</v>
      </c>
    </row>
    <row r="2886" spans="4:5">
      <c r="D2886" s="118" t="s">
        <v>40</v>
      </c>
      <c r="E2886" s="116" t="str">
        <f t="shared" si="45"/>
        <v>JCE</v>
      </c>
    </row>
    <row r="2887" spans="4:5">
      <c r="D2887" s="118" t="s">
        <v>961</v>
      </c>
      <c r="E2887" s="116" t="str">
        <f t="shared" si="45"/>
        <v>SIUBEN</v>
      </c>
    </row>
    <row r="2888" spans="4:5">
      <c r="D2888" s="118" t="s">
        <v>961</v>
      </c>
      <c r="E2888" s="116" t="str">
        <f t="shared" si="45"/>
        <v>SIUBEN</v>
      </c>
    </row>
    <row r="2889" spans="4:5">
      <c r="D2889" s="118" t="s">
        <v>189</v>
      </c>
      <c r="E2889" s="116" t="str">
        <f t="shared" si="45"/>
        <v>DGII</v>
      </c>
    </row>
    <row r="2890" spans="4:5">
      <c r="D2890" s="118" t="s">
        <v>2</v>
      </c>
      <c r="E2890" s="116" t="str">
        <f t="shared" si="45"/>
        <v>DGTT</v>
      </c>
    </row>
    <row r="2891" spans="4:5">
      <c r="D2891" s="118" t="s">
        <v>28</v>
      </c>
      <c r="E2891" s="116" t="str">
        <f t="shared" si="45"/>
        <v>DGII</v>
      </c>
    </row>
    <row r="2892" spans="4:5">
      <c r="D2892" s="118" t="s">
        <v>40</v>
      </c>
      <c r="E2892" s="116" t="str">
        <f t="shared" si="45"/>
        <v>JCE</v>
      </c>
    </row>
    <row r="2893" spans="4:5">
      <c r="D2893" s="118" t="s">
        <v>28</v>
      </c>
      <c r="E2893" s="116" t="str">
        <f t="shared" si="45"/>
        <v>DGII</v>
      </c>
    </row>
    <row r="2894" spans="4:5">
      <c r="D2894" s="118" t="s">
        <v>2</v>
      </c>
      <c r="E2894" s="116" t="str">
        <f t="shared" si="45"/>
        <v>DGTT</v>
      </c>
    </row>
    <row r="2895" spans="4:5">
      <c r="D2895" s="118" t="s">
        <v>223</v>
      </c>
      <c r="E2895" s="116" t="str">
        <f t="shared" si="45"/>
        <v>DGM</v>
      </c>
    </row>
    <row r="2896" spans="4:5">
      <c r="D2896" s="118" t="s">
        <v>189</v>
      </c>
      <c r="E2896" s="116" t="str">
        <f t="shared" si="45"/>
        <v>DGII</v>
      </c>
    </row>
    <row r="2897" spans="4:5">
      <c r="D2897" s="118" t="s">
        <v>189</v>
      </c>
      <c r="E2897" s="116" t="str">
        <f t="shared" si="45"/>
        <v>DGII</v>
      </c>
    </row>
    <row r="2898" spans="4:5">
      <c r="D2898" s="118" t="s">
        <v>205</v>
      </c>
      <c r="E2898" s="116" t="str">
        <f t="shared" si="45"/>
        <v>ONAPI</v>
      </c>
    </row>
    <row r="2899" spans="4:5">
      <c r="D2899" s="118" t="s">
        <v>192</v>
      </c>
      <c r="E2899" s="116" t="str">
        <f t="shared" si="45"/>
        <v>DGTT</v>
      </c>
    </row>
    <row r="2900" spans="4:5">
      <c r="D2900" s="118" t="s">
        <v>961</v>
      </c>
      <c r="E2900" s="116" t="str">
        <f t="shared" si="45"/>
        <v>SIUBEN</v>
      </c>
    </row>
    <row r="2901" spans="4:5">
      <c r="D2901" s="118" t="s">
        <v>961</v>
      </c>
      <c r="E2901" s="116" t="str">
        <f t="shared" si="45"/>
        <v>SIUBEN</v>
      </c>
    </row>
    <row r="2902" spans="4:5">
      <c r="D2902" s="118" t="s">
        <v>961</v>
      </c>
      <c r="E2902" s="116" t="str">
        <f t="shared" si="45"/>
        <v>SIUBEN</v>
      </c>
    </row>
    <row r="2903" spans="4:5">
      <c r="D2903" s="118" t="s">
        <v>189</v>
      </c>
      <c r="E2903" s="116" t="str">
        <f t="shared" si="45"/>
        <v>DGII</v>
      </c>
    </row>
    <row r="2904" spans="4:5">
      <c r="D2904" s="118" t="s">
        <v>189</v>
      </c>
      <c r="E2904" s="116" t="str">
        <f t="shared" si="45"/>
        <v>DGII</v>
      </c>
    </row>
    <row r="2905" spans="4:5">
      <c r="D2905" s="118" t="s">
        <v>953</v>
      </c>
      <c r="E2905" s="116" t="str">
        <f t="shared" si="45"/>
        <v>SENASA</v>
      </c>
    </row>
    <row r="2906" spans="4:5">
      <c r="D2906" s="118" t="s">
        <v>551</v>
      </c>
      <c r="E2906" s="116" t="str">
        <f t="shared" si="45"/>
        <v>PGR</v>
      </c>
    </row>
    <row r="2907" spans="4:5">
      <c r="D2907" s="118" t="s">
        <v>551</v>
      </c>
      <c r="E2907" s="116" t="str">
        <f t="shared" si="45"/>
        <v>PGR</v>
      </c>
    </row>
    <row r="2908" spans="4:5">
      <c r="D2908" s="118" t="s">
        <v>551</v>
      </c>
      <c r="E2908" s="116" t="str">
        <f t="shared" si="45"/>
        <v>PGR</v>
      </c>
    </row>
    <row r="2909" spans="4:5">
      <c r="D2909" s="118" t="s">
        <v>210</v>
      </c>
      <c r="E2909" s="116" t="str">
        <f t="shared" si="45"/>
        <v>SOLIDARIDAD</v>
      </c>
    </row>
    <row r="2910" spans="4:5">
      <c r="D2910" s="118" t="s">
        <v>210</v>
      </c>
      <c r="E2910" s="116" t="str">
        <f t="shared" si="45"/>
        <v>SOLIDARIDAD</v>
      </c>
    </row>
    <row r="2911" spans="4:5">
      <c r="D2911" s="118" t="s">
        <v>551</v>
      </c>
      <c r="E2911" s="116" t="str">
        <f t="shared" si="45"/>
        <v>PGR</v>
      </c>
    </row>
    <row r="2912" spans="4:5">
      <c r="D2912" s="118" t="s">
        <v>551</v>
      </c>
      <c r="E2912" s="116" t="str">
        <f t="shared" si="45"/>
        <v>PGR</v>
      </c>
    </row>
    <row r="2913" spans="4:5">
      <c r="D2913" s="118" t="s">
        <v>551</v>
      </c>
      <c r="E2913" s="116" t="str">
        <f t="shared" si="45"/>
        <v>PGR</v>
      </c>
    </row>
    <row r="2914" spans="4:5">
      <c r="D2914" s="118" t="s">
        <v>551</v>
      </c>
      <c r="E2914" s="116" t="str">
        <f t="shared" si="45"/>
        <v>PGR</v>
      </c>
    </row>
    <row r="2915" spans="4:5">
      <c r="D2915" s="118" t="s">
        <v>953</v>
      </c>
      <c r="E2915" s="116" t="str">
        <f t="shared" si="45"/>
        <v>SENASA</v>
      </c>
    </row>
    <row r="2916" spans="4:5">
      <c r="D2916" s="118" t="s">
        <v>953</v>
      </c>
      <c r="E2916" s="116" t="str">
        <f t="shared" si="45"/>
        <v>SENASA</v>
      </c>
    </row>
    <row r="2917" spans="4:5">
      <c r="D2917" s="118" t="s">
        <v>821</v>
      </c>
      <c r="E2917" s="116" t="str">
        <f t="shared" si="45"/>
        <v>ONAPI</v>
      </c>
    </row>
    <row r="2918" spans="4:5">
      <c r="D2918" s="118" t="s">
        <v>2</v>
      </c>
      <c r="E2918" s="116" t="str">
        <f t="shared" si="45"/>
        <v>DGTT</v>
      </c>
    </row>
    <row r="2919" spans="4:5">
      <c r="D2919" s="118" t="s">
        <v>394</v>
      </c>
      <c r="E2919" s="116" t="str">
        <f t="shared" si="45"/>
        <v>MIREX</v>
      </c>
    </row>
    <row r="2920" spans="4:5">
      <c r="D2920" s="118" t="s">
        <v>40</v>
      </c>
      <c r="E2920" s="116" t="str">
        <f t="shared" si="45"/>
        <v>JCE</v>
      </c>
    </row>
    <row r="2921" spans="4:5">
      <c r="D2921" s="118" t="s">
        <v>394</v>
      </c>
      <c r="E2921" s="116" t="str">
        <f t="shared" si="45"/>
        <v>MIREX</v>
      </c>
    </row>
    <row r="2922" spans="4:5">
      <c r="D2922" s="118" t="s">
        <v>28</v>
      </c>
      <c r="E2922" s="116" t="str">
        <f t="shared" si="45"/>
        <v>DGII</v>
      </c>
    </row>
    <row r="2923" spans="4:5">
      <c r="D2923" s="118" t="s">
        <v>40</v>
      </c>
      <c r="E2923" s="116" t="str">
        <f t="shared" si="45"/>
        <v>JCE</v>
      </c>
    </row>
    <row r="2924" spans="4:5">
      <c r="D2924" s="118" t="s">
        <v>18</v>
      </c>
      <c r="E2924" s="116" t="str">
        <f t="shared" si="45"/>
        <v>MIP</v>
      </c>
    </row>
    <row r="2925" spans="4:5">
      <c r="D2925" s="118" t="s">
        <v>40</v>
      </c>
      <c r="E2925" s="116" t="str">
        <f t="shared" si="45"/>
        <v>JCE</v>
      </c>
    </row>
    <row r="2926" spans="4:5">
      <c r="D2926" s="118" t="s">
        <v>394</v>
      </c>
      <c r="E2926" s="116" t="str">
        <f t="shared" si="45"/>
        <v>MIREX</v>
      </c>
    </row>
    <row r="2927" spans="4:5">
      <c r="D2927" s="118" t="s">
        <v>40</v>
      </c>
      <c r="E2927" s="116" t="str">
        <f t="shared" si="45"/>
        <v>JCE</v>
      </c>
    </row>
    <row r="2928" spans="4:5">
      <c r="D2928" s="118" t="s">
        <v>40</v>
      </c>
      <c r="E2928" s="116" t="str">
        <f t="shared" si="45"/>
        <v>JCE</v>
      </c>
    </row>
    <row r="2929" spans="4:5">
      <c r="D2929" s="118" t="s">
        <v>947</v>
      </c>
      <c r="E2929" s="116" t="str">
        <f t="shared" si="45"/>
        <v>SIUBEN</v>
      </c>
    </row>
    <row r="2930" spans="4:5">
      <c r="D2930" s="118" t="s">
        <v>953</v>
      </c>
      <c r="E2930" s="116" t="str">
        <f t="shared" si="45"/>
        <v>SENASA</v>
      </c>
    </row>
    <row r="2931" spans="4:5">
      <c r="D2931" s="118" t="s">
        <v>223</v>
      </c>
      <c r="E2931" s="116" t="str">
        <f t="shared" si="45"/>
        <v>DGM</v>
      </c>
    </row>
    <row r="2932" spans="4:5">
      <c r="D2932" s="118" t="s">
        <v>222</v>
      </c>
      <c r="E2932" s="116" t="str">
        <f t="shared" si="45"/>
        <v>MIP</v>
      </c>
    </row>
    <row r="2933" spans="4:5">
      <c r="D2933" s="118" t="s">
        <v>192</v>
      </c>
      <c r="E2933" s="116" t="str">
        <f t="shared" si="45"/>
        <v>DGTT</v>
      </c>
    </row>
    <row r="2934" spans="4:5">
      <c r="D2934" s="118" t="s">
        <v>192</v>
      </c>
      <c r="E2934" s="116" t="str">
        <f t="shared" si="45"/>
        <v>DGTT</v>
      </c>
    </row>
    <row r="2935" spans="4:5">
      <c r="D2935" s="118" t="s">
        <v>953</v>
      </c>
      <c r="E2935" s="116" t="str">
        <f t="shared" si="45"/>
        <v>SENASA</v>
      </c>
    </row>
    <row r="2936" spans="4:5">
      <c r="D2936" s="118" t="s">
        <v>192</v>
      </c>
      <c r="E2936" s="116" t="str">
        <f t="shared" si="45"/>
        <v>DGTT</v>
      </c>
    </row>
    <row r="2937" spans="4:5">
      <c r="D2937" s="118" t="s">
        <v>402</v>
      </c>
      <c r="E2937" s="116" t="str">
        <f t="shared" si="45"/>
        <v>DGP</v>
      </c>
    </row>
    <row r="2938" spans="4:5">
      <c r="D2938" s="118" t="s">
        <v>189</v>
      </c>
      <c r="E2938" s="116" t="str">
        <f t="shared" si="45"/>
        <v>DGII</v>
      </c>
    </row>
    <row r="2939" spans="4:5">
      <c r="D2939" s="118" t="s">
        <v>192</v>
      </c>
      <c r="E2939" s="116" t="str">
        <f t="shared" si="45"/>
        <v>DGTT</v>
      </c>
    </row>
    <row r="2940" spans="4:5">
      <c r="D2940" s="118" t="s">
        <v>189</v>
      </c>
      <c r="E2940" s="116" t="str">
        <f t="shared" si="45"/>
        <v>DGII</v>
      </c>
    </row>
    <row r="2941" spans="4:5">
      <c r="D2941" s="118" t="s">
        <v>205</v>
      </c>
      <c r="E2941" s="116" t="str">
        <f t="shared" si="45"/>
        <v>ONAPI</v>
      </c>
    </row>
    <row r="2942" spans="4:5">
      <c r="D2942" s="118" t="s">
        <v>40</v>
      </c>
      <c r="E2942" s="116" t="str">
        <f t="shared" si="45"/>
        <v>JCE</v>
      </c>
    </row>
    <row r="2943" spans="4:5">
      <c r="D2943" s="118" t="s">
        <v>184</v>
      </c>
      <c r="E2943" s="116" t="str">
        <f t="shared" si="45"/>
        <v>DGP</v>
      </c>
    </row>
    <row r="2944" spans="4:5">
      <c r="D2944" s="118" t="s">
        <v>394</v>
      </c>
      <c r="E2944" s="116" t="str">
        <f t="shared" si="45"/>
        <v>MIREX</v>
      </c>
    </row>
    <row r="2945" spans="4:5">
      <c r="D2945" s="118" t="s">
        <v>28</v>
      </c>
      <c r="E2945" s="116" t="str">
        <f t="shared" si="45"/>
        <v>DGII</v>
      </c>
    </row>
    <row r="2946" spans="4:5">
      <c r="D2946" s="118" t="s">
        <v>40</v>
      </c>
      <c r="E2946" s="116" t="str">
        <f t="shared" si="45"/>
        <v>JCE</v>
      </c>
    </row>
    <row r="2947" spans="4:5">
      <c r="D2947" s="118" t="s">
        <v>40</v>
      </c>
      <c r="E2947" s="116" t="str">
        <f t="shared" si="45"/>
        <v>JCE</v>
      </c>
    </row>
    <row r="2948" spans="4:5">
      <c r="D2948" s="118" t="s">
        <v>2</v>
      </c>
      <c r="E2948" s="116" t="str">
        <f t="shared" ref="E2948:E3011" si="46">UPPER(D2948:D22658)</f>
        <v>DGTT</v>
      </c>
    </row>
    <row r="2949" spans="4:5">
      <c r="D2949" s="118" t="s">
        <v>184</v>
      </c>
      <c r="E2949" s="116" t="str">
        <f t="shared" si="46"/>
        <v>DGP</v>
      </c>
    </row>
    <row r="2950" spans="4:5">
      <c r="D2950" s="118" t="s">
        <v>40</v>
      </c>
      <c r="E2950" s="116" t="str">
        <f t="shared" si="46"/>
        <v>JCE</v>
      </c>
    </row>
    <row r="2951" spans="4:5">
      <c r="D2951" s="118" t="s">
        <v>947</v>
      </c>
      <c r="E2951" s="116" t="str">
        <f t="shared" si="46"/>
        <v>SIUBEN</v>
      </c>
    </row>
    <row r="2952" spans="4:5">
      <c r="D2952" s="118" t="s">
        <v>2</v>
      </c>
      <c r="E2952" s="116" t="str">
        <f t="shared" si="46"/>
        <v>DGTT</v>
      </c>
    </row>
    <row r="2953" spans="4:5">
      <c r="D2953" s="118" t="s">
        <v>28</v>
      </c>
      <c r="E2953" s="116" t="str">
        <f t="shared" si="46"/>
        <v>DGII</v>
      </c>
    </row>
    <row r="2954" spans="4:5">
      <c r="D2954" s="118" t="s">
        <v>101</v>
      </c>
      <c r="E2954" s="116" t="str">
        <f t="shared" si="46"/>
        <v>MEDIO AMBIENTE</v>
      </c>
    </row>
    <row r="2955" spans="4:5">
      <c r="D2955" s="118" t="s">
        <v>2</v>
      </c>
      <c r="E2955" s="116" t="str">
        <f t="shared" si="46"/>
        <v>DGTT</v>
      </c>
    </row>
    <row r="2956" spans="4:5">
      <c r="D2956" s="118" t="s">
        <v>40</v>
      </c>
      <c r="E2956" s="116" t="str">
        <f t="shared" si="46"/>
        <v>JCE</v>
      </c>
    </row>
    <row r="2957" spans="4:5">
      <c r="D2957" s="118" t="s">
        <v>2</v>
      </c>
      <c r="E2957" s="116" t="str">
        <f t="shared" si="46"/>
        <v>DGTT</v>
      </c>
    </row>
    <row r="2958" spans="4:5">
      <c r="D2958" s="118" t="s">
        <v>974</v>
      </c>
      <c r="E2958" s="116" t="str">
        <f t="shared" si="46"/>
        <v>MH</v>
      </c>
    </row>
    <row r="2959" spans="4:5">
      <c r="D2959" s="118" t="s">
        <v>961</v>
      </c>
      <c r="E2959" s="116" t="str">
        <f t="shared" si="46"/>
        <v>SIUBEN</v>
      </c>
    </row>
    <row r="2960" spans="4:5">
      <c r="D2960" s="118" t="s">
        <v>223</v>
      </c>
      <c r="E2960" s="116" t="str">
        <f t="shared" si="46"/>
        <v>DGM</v>
      </c>
    </row>
    <row r="2961" spans="4:5">
      <c r="D2961" s="118" t="s">
        <v>2</v>
      </c>
      <c r="E2961" s="116" t="str">
        <f t="shared" si="46"/>
        <v>DGTT</v>
      </c>
    </row>
    <row r="2962" spans="4:5">
      <c r="D2962" s="118" t="s">
        <v>205</v>
      </c>
      <c r="E2962" s="116" t="str">
        <f t="shared" si="46"/>
        <v>ONAPI</v>
      </c>
    </row>
    <row r="2963" spans="4:5">
      <c r="D2963" s="118" t="s">
        <v>189</v>
      </c>
      <c r="E2963" s="116" t="str">
        <f t="shared" si="46"/>
        <v>DGII</v>
      </c>
    </row>
    <row r="2964" spans="4:5">
      <c r="D2964" s="118" t="s">
        <v>189</v>
      </c>
      <c r="E2964" s="116" t="str">
        <f t="shared" si="46"/>
        <v>DGII</v>
      </c>
    </row>
    <row r="2965" spans="4:5">
      <c r="D2965" s="118" t="s">
        <v>402</v>
      </c>
      <c r="E2965" s="116" t="str">
        <f t="shared" si="46"/>
        <v>DGP</v>
      </c>
    </row>
    <row r="2966" spans="4:5">
      <c r="D2966" s="118" t="s">
        <v>961</v>
      </c>
      <c r="E2966" s="116" t="str">
        <f t="shared" si="46"/>
        <v>SIUBEN</v>
      </c>
    </row>
    <row r="2967" spans="4:5">
      <c r="D2967" s="118" t="s">
        <v>953</v>
      </c>
      <c r="E2967" s="116" t="str">
        <f t="shared" si="46"/>
        <v>SENASA</v>
      </c>
    </row>
    <row r="2968" spans="4:5">
      <c r="D2968" s="118" t="s">
        <v>189</v>
      </c>
      <c r="E2968" s="116" t="str">
        <f t="shared" si="46"/>
        <v>DGII</v>
      </c>
    </row>
    <row r="2969" spans="4:5">
      <c r="D2969" s="118" t="s">
        <v>989</v>
      </c>
      <c r="E2969" s="116" t="str">
        <f t="shared" si="46"/>
        <v>MINISTERIO DE EDUCACIÓN</v>
      </c>
    </row>
    <row r="2970" spans="4:5">
      <c r="D2970" s="118" t="s">
        <v>40</v>
      </c>
      <c r="E2970" s="116" t="str">
        <f t="shared" si="46"/>
        <v>JCE</v>
      </c>
    </row>
    <row r="2971" spans="4:5">
      <c r="D2971" s="118" t="s">
        <v>28</v>
      </c>
      <c r="E2971" s="116" t="str">
        <f t="shared" si="46"/>
        <v>DGII</v>
      </c>
    </row>
    <row r="2972" spans="4:5">
      <c r="D2972" s="118" t="s">
        <v>28</v>
      </c>
      <c r="E2972" s="116" t="str">
        <f t="shared" si="46"/>
        <v>DGII</v>
      </c>
    </row>
    <row r="2973" spans="4:5">
      <c r="D2973" s="118" t="s">
        <v>2</v>
      </c>
      <c r="E2973" s="116" t="str">
        <f t="shared" si="46"/>
        <v>DGTT</v>
      </c>
    </row>
    <row r="2974" spans="4:5">
      <c r="D2974" s="118" t="s">
        <v>184</v>
      </c>
      <c r="E2974" s="116" t="str">
        <f t="shared" si="46"/>
        <v>DGP</v>
      </c>
    </row>
    <row r="2975" spans="4:5">
      <c r="D2975" s="118" t="s">
        <v>28</v>
      </c>
      <c r="E2975" s="116" t="str">
        <f t="shared" si="46"/>
        <v>DGII</v>
      </c>
    </row>
    <row r="2976" spans="4:5">
      <c r="D2976" s="118" t="s">
        <v>40</v>
      </c>
      <c r="E2976" s="116" t="str">
        <f t="shared" si="46"/>
        <v>JCE</v>
      </c>
    </row>
    <row r="2977" spans="4:5">
      <c r="D2977" s="118" t="s">
        <v>2</v>
      </c>
      <c r="E2977" s="116" t="str">
        <f t="shared" si="46"/>
        <v>DGTT</v>
      </c>
    </row>
    <row r="2978" spans="4:5">
      <c r="D2978" s="118" t="s">
        <v>2</v>
      </c>
      <c r="E2978" s="116" t="str">
        <f t="shared" si="46"/>
        <v>DGTT</v>
      </c>
    </row>
    <row r="2979" spans="4:5">
      <c r="D2979" s="118" t="s">
        <v>40</v>
      </c>
      <c r="E2979" s="116" t="str">
        <f t="shared" si="46"/>
        <v>JCE</v>
      </c>
    </row>
    <row r="2980" spans="4:5">
      <c r="D2980" s="118" t="s">
        <v>184</v>
      </c>
      <c r="E2980" s="116" t="str">
        <f t="shared" si="46"/>
        <v>DGP</v>
      </c>
    </row>
    <row r="2981" spans="4:5">
      <c r="D2981" s="118" t="s">
        <v>953</v>
      </c>
      <c r="E2981" s="116" t="str">
        <f t="shared" si="46"/>
        <v>SENASA</v>
      </c>
    </row>
    <row r="2982" spans="4:5">
      <c r="D2982" s="118" t="s">
        <v>961</v>
      </c>
      <c r="E2982" s="116" t="str">
        <f t="shared" si="46"/>
        <v>SIUBEN</v>
      </c>
    </row>
    <row r="2983" spans="4:5">
      <c r="D2983" s="118" t="s">
        <v>189</v>
      </c>
      <c r="E2983" s="116" t="str">
        <f t="shared" si="46"/>
        <v>DGII</v>
      </c>
    </row>
    <row r="2984" spans="4:5">
      <c r="D2984" s="118" t="s">
        <v>189</v>
      </c>
      <c r="E2984" s="116" t="str">
        <f t="shared" si="46"/>
        <v>DGII</v>
      </c>
    </row>
    <row r="2985" spans="4:5">
      <c r="D2985" s="118" t="s">
        <v>192</v>
      </c>
      <c r="E2985" s="116" t="str">
        <f t="shared" si="46"/>
        <v>DGTT</v>
      </c>
    </row>
    <row r="2986" spans="4:5">
      <c r="D2986" s="118" t="s">
        <v>192</v>
      </c>
      <c r="E2986" s="116" t="str">
        <f t="shared" si="46"/>
        <v>DGTT</v>
      </c>
    </row>
    <row r="2987" spans="4:5">
      <c r="D2987" s="118" t="s">
        <v>205</v>
      </c>
      <c r="E2987" s="116" t="str">
        <f t="shared" si="46"/>
        <v>ONAPI</v>
      </c>
    </row>
    <row r="2988" spans="4:5">
      <c r="D2988" s="118" t="s">
        <v>961</v>
      </c>
      <c r="E2988" s="116" t="str">
        <f t="shared" si="46"/>
        <v>SIUBEN</v>
      </c>
    </row>
    <row r="2989" spans="4:5">
      <c r="D2989" s="118" t="s">
        <v>961</v>
      </c>
      <c r="E2989" s="116" t="str">
        <f t="shared" si="46"/>
        <v>SIUBEN</v>
      </c>
    </row>
    <row r="2990" spans="4:5">
      <c r="D2990" s="118" t="s">
        <v>222</v>
      </c>
      <c r="E2990" s="116" t="str">
        <f t="shared" si="46"/>
        <v>MIP</v>
      </c>
    </row>
    <row r="2991" spans="4:5">
      <c r="D2991" s="118" t="s">
        <v>205</v>
      </c>
      <c r="E2991" s="116" t="str">
        <f t="shared" si="46"/>
        <v>ONAPI</v>
      </c>
    </row>
    <row r="2992" spans="4:5">
      <c r="D2992" s="118" t="s">
        <v>184</v>
      </c>
      <c r="E2992" s="116" t="str">
        <f t="shared" si="46"/>
        <v>DGP</v>
      </c>
    </row>
    <row r="2993" spans="4:5">
      <c r="D2993" s="118" t="s">
        <v>394</v>
      </c>
      <c r="E2993" s="116" t="str">
        <f t="shared" si="46"/>
        <v>MIREX</v>
      </c>
    </row>
    <row r="2994" spans="4:5">
      <c r="D2994" s="118" t="s">
        <v>982</v>
      </c>
      <c r="E2994" s="116" t="str">
        <f t="shared" si="46"/>
        <v xml:space="preserve">SIUBEN </v>
      </c>
    </row>
    <row r="2995" spans="4:5">
      <c r="D2995" s="118" t="s">
        <v>40</v>
      </c>
      <c r="E2995" s="116" t="str">
        <f t="shared" si="46"/>
        <v>JCE</v>
      </c>
    </row>
    <row r="2996" spans="4:5">
      <c r="D2996" s="118" t="s">
        <v>28</v>
      </c>
      <c r="E2996" s="116" t="str">
        <f t="shared" si="46"/>
        <v>DGII</v>
      </c>
    </row>
    <row r="2997" spans="4:5">
      <c r="D2997" s="118" t="s">
        <v>2</v>
      </c>
      <c r="E2997" s="116" t="str">
        <f t="shared" si="46"/>
        <v>DGTT</v>
      </c>
    </row>
    <row r="2998" spans="4:5">
      <c r="D2998" s="118" t="s">
        <v>2</v>
      </c>
      <c r="E2998" s="116" t="str">
        <f t="shared" si="46"/>
        <v>DGTT</v>
      </c>
    </row>
    <row r="2999" spans="4:5">
      <c r="D2999" s="118" t="s">
        <v>40</v>
      </c>
      <c r="E2999" s="116" t="str">
        <f t="shared" si="46"/>
        <v>JCE</v>
      </c>
    </row>
    <row r="3000" spans="4:5">
      <c r="D3000" s="118" t="s">
        <v>40</v>
      </c>
      <c r="E3000" s="116" t="str">
        <f t="shared" si="46"/>
        <v>JCE</v>
      </c>
    </row>
    <row r="3001" spans="4:5">
      <c r="D3001" s="118" t="s">
        <v>28</v>
      </c>
      <c r="E3001" s="116" t="str">
        <f t="shared" si="46"/>
        <v>DGII</v>
      </c>
    </row>
    <row r="3002" spans="4:5">
      <c r="D3002" s="118" t="s">
        <v>155</v>
      </c>
      <c r="E3002" s="116" t="str">
        <f t="shared" si="46"/>
        <v>ONAPI</v>
      </c>
    </row>
    <row r="3003" spans="4:5">
      <c r="D3003" s="118" t="s">
        <v>189</v>
      </c>
      <c r="E3003" s="116" t="str">
        <f t="shared" si="46"/>
        <v>DGII</v>
      </c>
    </row>
    <row r="3004" spans="4:5">
      <c r="D3004" s="118" t="s">
        <v>189</v>
      </c>
      <c r="E3004" s="116" t="str">
        <f t="shared" si="46"/>
        <v>DGII</v>
      </c>
    </row>
    <row r="3005" spans="4:5">
      <c r="D3005" s="118" t="s">
        <v>953</v>
      </c>
      <c r="E3005" s="116" t="str">
        <f t="shared" si="46"/>
        <v>SENASA</v>
      </c>
    </row>
    <row r="3006" spans="4:5">
      <c r="D3006" s="118" t="s">
        <v>155</v>
      </c>
      <c r="E3006" s="116" t="str">
        <f t="shared" si="46"/>
        <v>ONAPI</v>
      </c>
    </row>
    <row r="3007" spans="4:5">
      <c r="D3007" s="118" t="s">
        <v>192</v>
      </c>
      <c r="E3007" s="116" t="str">
        <f t="shared" si="46"/>
        <v>DGTT</v>
      </c>
    </row>
    <row r="3008" spans="4:5">
      <c r="D3008" s="118" t="s">
        <v>192</v>
      </c>
      <c r="E3008" s="116" t="str">
        <f t="shared" si="46"/>
        <v>DGTT</v>
      </c>
    </row>
    <row r="3009" spans="4:5">
      <c r="D3009" s="118" t="s">
        <v>192</v>
      </c>
      <c r="E3009" s="116" t="str">
        <f t="shared" si="46"/>
        <v>DGTT</v>
      </c>
    </row>
    <row r="3010" spans="4:5">
      <c r="D3010" s="118" t="s">
        <v>961</v>
      </c>
      <c r="E3010" s="116" t="str">
        <f t="shared" si="46"/>
        <v>SIUBEN</v>
      </c>
    </row>
    <row r="3011" spans="4:5">
      <c r="D3011" s="118" t="s">
        <v>961</v>
      </c>
      <c r="E3011" s="116" t="str">
        <f t="shared" si="46"/>
        <v>SIUBEN</v>
      </c>
    </row>
    <row r="3012" spans="4:5">
      <c r="D3012" s="118" t="s">
        <v>961</v>
      </c>
      <c r="E3012" s="116" t="str">
        <f t="shared" ref="E3012:E3075" si="47">UPPER(D3012:D22722)</f>
        <v>SIUBEN</v>
      </c>
    </row>
    <row r="3013" spans="4:5">
      <c r="D3013" s="118" t="s">
        <v>961</v>
      </c>
      <c r="E3013" s="116" t="str">
        <f t="shared" si="47"/>
        <v>SIUBEN</v>
      </c>
    </row>
    <row r="3014" spans="4:5">
      <c r="D3014" s="118" t="s">
        <v>222</v>
      </c>
      <c r="E3014" s="116" t="str">
        <f t="shared" si="47"/>
        <v>MIP</v>
      </c>
    </row>
    <row r="3015" spans="4:5">
      <c r="D3015" s="118" t="s">
        <v>223</v>
      </c>
      <c r="E3015" s="116" t="str">
        <f t="shared" si="47"/>
        <v>DGM</v>
      </c>
    </row>
    <row r="3016" spans="4:5">
      <c r="D3016" s="118" t="s">
        <v>402</v>
      </c>
      <c r="E3016" s="116" t="str">
        <f t="shared" si="47"/>
        <v>DGP</v>
      </c>
    </row>
    <row r="3017" spans="4:5">
      <c r="D3017" s="118" t="s">
        <v>28</v>
      </c>
      <c r="E3017" s="116" t="str">
        <f t="shared" si="47"/>
        <v>DGII</v>
      </c>
    </row>
    <row r="3018" spans="4:5">
      <c r="D3018" s="118" t="s">
        <v>28</v>
      </c>
      <c r="E3018" s="116" t="str">
        <f t="shared" si="47"/>
        <v>DGII</v>
      </c>
    </row>
    <row r="3019" spans="4:5">
      <c r="D3019" s="118" t="s">
        <v>28</v>
      </c>
      <c r="E3019" s="116" t="str">
        <f t="shared" si="47"/>
        <v>DGII</v>
      </c>
    </row>
    <row r="3020" spans="4:5">
      <c r="D3020" s="118" t="s">
        <v>394</v>
      </c>
      <c r="E3020" s="116" t="str">
        <f t="shared" si="47"/>
        <v>MIREX</v>
      </c>
    </row>
    <row r="3021" spans="4:5">
      <c r="D3021" s="118" t="s">
        <v>2</v>
      </c>
      <c r="E3021" s="116" t="str">
        <f t="shared" si="47"/>
        <v>DGTT</v>
      </c>
    </row>
    <row r="3022" spans="4:5">
      <c r="D3022" s="118" t="s">
        <v>394</v>
      </c>
      <c r="E3022" s="116" t="str">
        <f t="shared" si="47"/>
        <v>MIREX</v>
      </c>
    </row>
    <row r="3023" spans="4:5">
      <c r="D3023" s="118" t="s">
        <v>28</v>
      </c>
      <c r="E3023" s="116" t="str">
        <f t="shared" si="47"/>
        <v>DGII</v>
      </c>
    </row>
    <row r="3024" spans="4:5">
      <c r="D3024" s="118" t="s">
        <v>2</v>
      </c>
      <c r="E3024" s="116" t="str">
        <f t="shared" si="47"/>
        <v>DGTT</v>
      </c>
    </row>
    <row r="3025" spans="4:5">
      <c r="D3025" s="118" t="s">
        <v>123</v>
      </c>
      <c r="E3025" s="116" t="str">
        <f t="shared" si="47"/>
        <v>JCE</v>
      </c>
    </row>
    <row r="3026" spans="4:5">
      <c r="D3026" s="118" t="s">
        <v>222</v>
      </c>
      <c r="E3026" s="116" t="str">
        <f t="shared" si="47"/>
        <v>MIP</v>
      </c>
    </row>
    <row r="3027" spans="4:5">
      <c r="D3027" s="118" t="s">
        <v>2</v>
      </c>
      <c r="E3027" s="116" t="str">
        <f t="shared" si="47"/>
        <v>DGTT</v>
      </c>
    </row>
    <row r="3028" spans="4:5">
      <c r="D3028" s="118" t="s">
        <v>189</v>
      </c>
      <c r="E3028" s="116" t="str">
        <f t="shared" si="47"/>
        <v>DGII</v>
      </c>
    </row>
    <row r="3029" spans="4:5">
      <c r="D3029" s="118" t="s">
        <v>123</v>
      </c>
      <c r="E3029" s="116" t="str">
        <f t="shared" si="47"/>
        <v>JCE</v>
      </c>
    </row>
    <row r="3030" spans="4:5">
      <c r="D3030" s="118" t="s">
        <v>123</v>
      </c>
      <c r="E3030" s="116" t="str">
        <f t="shared" si="47"/>
        <v>JCE</v>
      </c>
    </row>
    <row r="3031" spans="4:5">
      <c r="D3031" s="118" t="s">
        <v>123</v>
      </c>
      <c r="E3031" s="116" t="str">
        <f t="shared" si="47"/>
        <v>JCE</v>
      </c>
    </row>
    <row r="3032" spans="4:5">
      <c r="D3032" s="118" t="s">
        <v>189</v>
      </c>
      <c r="E3032" s="116" t="str">
        <f t="shared" si="47"/>
        <v>DGII</v>
      </c>
    </row>
    <row r="3033" spans="4:5">
      <c r="D3033" s="118" t="s">
        <v>223</v>
      </c>
      <c r="E3033" s="116" t="str">
        <f t="shared" si="47"/>
        <v>DGM</v>
      </c>
    </row>
    <row r="3034" spans="4:5">
      <c r="D3034" s="118" t="s">
        <v>192</v>
      </c>
      <c r="E3034" s="116" t="str">
        <f t="shared" si="47"/>
        <v>DGTT</v>
      </c>
    </row>
    <row r="3035" spans="4:5">
      <c r="D3035" s="118" t="s">
        <v>2</v>
      </c>
      <c r="E3035" s="116" t="str">
        <f t="shared" si="47"/>
        <v>DGTT</v>
      </c>
    </row>
    <row r="3036" spans="4:5">
      <c r="D3036" s="118" t="s">
        <v>123</v>
      </c>
      <c r="E3036" s="116" t="str">
        <f t="shared" si="47"/>
        <v>JCE</v>
      </c>
    </row>
    <row r="3037" spans="4:5">
      <c r="D3037" s="118" t="s">
        <v>953</v>
      </c>
      <c r="E3037" s="116" t="str">
        <f t="shared" si="47"/>
        <v>SENASA</v>
      </c>
    </row>
    <row r="3038" spans="4:5">
      <c r="D3038" s="118" t="s">
        <v>40</v>
      </c>
      <c r="E3038" s="116" t="str">
        <f t="shared" si="47"/>
        <v>JCE</v>
      </c>
    </row>
    <row r="3039" spans="4:5">
      <c r="D3039" s="118" t="s">
        <v>947</v>
      </c>
      <c r="E3039" s="116" t="str">
        <f t="shared" si="47"/>
        <v>SIUBEN</v>
      </c>
    </row>
    <row r="3040" spans="4:5">
      <c r="D3040" s="118" t="s">
        <v>40</v>
      </c>
      <c r="E3040" s="116" t="str">
        <f t="shared" si="47"/>
        <v>JCE</v>
      </c>
    </row>
    <row r="3041" spans="4:5">
      <c r="D3041" s="118" t="s">
        <v>394</v>
      </c>
      <c r="E3041" s="116" t="str">
        <f t="shared" si="47"/>
        <v>MIREX</v>
      </c>
    </row>
    <row r="3042" spans="4:5">
      <c r="D3042" s="118" t="s">
        <v>2</v>
      </c>
      <c r="E3042" s="116" t="str">
        <f t="shared" si="47"/>
        <v>DGTT</v>
      </c>
    </row>
    <row r="3043" spans="4:5">
      <c r="D3043" s="118" t="s">
        <v>28</v>
      </c>
      <c r="E3043" s="116" t="str">
        <f t="shared" si="47"/>
        <v>DGII</v>
      </c>
    </row>
    <row r="3044" spans="4:5">
      <c r="D3044" s="118" t="s">
        <v>2</v>
      </c>
      <c r="E3044" s="116" t="str">
        <f t="shared" si="47"/>
        <v>DGTT</v>
      </c>
    </row>
    <row r="3045" spans="4:5">
      <c r="D3045" s="118" t="s">
        <v>261</v>
      </c>
      <c r="E3045" s="116" t="str">
        <f t="shared" si="47"/>
        <v>JCE</v>
      </c>
    </row>
    <row r="3046" spans="4:5">
      <c r="D3046" s="118" t="s">
        <v>205</v>
      </c>
      <c r="E3046" s="116" t="str">
        <f t="shared" si="47"/>
        <v>ONAPI</v>
      </c>
    </row>
    <row r="3047" spans="4:5">
      <c r="D3047" s="118" t="s">
        <v>394</v>
      </c>
      <c r="E3047" s="116" t="str">
        <f t="shared" si="47"/>
        <v>MIREX</v>
      </c>
    </row>
    <row r="3048" spans="4:5">
      <c r="D3048" s="118" t="s">
        <v>992</v>
      </c>
      <c r="E3048" s="116" t="str">
        <f t="shared" si="47"/>
        <v>INDUSTRIA Y COMERCIO</v>
      </c>
    </row>
    <row r="3049" spans="4:5">
      <c r="D3049" s="118" t="s">
        <v>402</v>
      </c>
      <c r="E3049" s="116" t="str">
        <f t="shared" si="47"/>
        <v>DGP</v>
      </c>
    </row>
    <row r="3050" spans="4:5">
      <c r="D3050" s="118" t="s">
        <v>28</v>
      </c>
      <c r="E3050" s="116" t="str">
        <f t="shared" si="47"/>
        <v>DGII</v>
      </c>
    </row>
    <row r="3051" spans="4:5">
      <c r="D3051" s="118" t="s">
        <v>28</v>
      </c>
      <c r="E3051" s="116" t="str">
        <f t="shared" si="47"/>
        <v>DGII</v>
      </c>
    </row>
    <row r="3052" spans="4:5">
      <c r="D3052" s="118" t="s">
        <v>821</v>
      </c>
      <c r="E3052" s="116" t="str">
        <f t="shared" si="47"/>
        <v>ONAPI</v>
      </c>
    </row>
    <row r="3053" spans="4:5">
      <c r="D3053" s="118" t="s">
        <v>205</v>
      </c>
      <c r="E3053" s="116" t="str">
        <f t="shared" si="47"/>
        <v>ONAPI</v>
      </c>
    </row>
    <row r="3054" spans="4:5">
      <c r="D3054" s="118" t="s">
        <v>2</v>
      </c>
      <c r="E3054" s="116" t="str">
        <f t="shared" si="47"/>
        <v>DGTT</v>
      </c>
    </row>
    <row r="3055" spans="4:5">
      <c r="D3055" s="118" t="s">
        <v>2</v>
      </c>
      <c r="E3055" s="116" t="str">
        <f t="shared" si="47"/>
        <v>DGTT</v>
      </c>
    </row>
    <row r="3056" spans="4:5">
      <c r="D3056" s="118" t="s">
        <v>28</v>
      </c>
      <c r="E3056" s="116" t="str">
        <f t="shared" si="47"/>
        <v>DGII</v>
      </c>
    </row>
    <row r="3057" spans="4:5">
      <c r="D3057" s="118" t="s">
        <v>28</v>
      </c>
      <c r="E3057" s="116" t="str">
        <f t="shared" si="47"/>
        <v>DGII</v>
      </c>
    </row>
    <row r="3058" spans="4:5">
      <c r="D3058" s="118" t="s">
        <v>394</v>
      </c>
      <c r="E3058" s="116" t="str">
        <f t="shared" si="47"/>
        <v>MIREX</v>
      </c>
    </row>
    <row r="3059" spans="4:5">
      <c r="D3059" s="118" t="s">
        <v>94</v>
      </c>
      <c r="E3059" s="116" t="str">
        <f t="shared" si="47"/>
        <v>DGM</v>
      </c>
    </row>
    <row r="3060" spans="4:5">
      <c r="D3060" s="118" t="s">
        <v>947</v>
      </c>
      <c r="E3060" s="116" t="str">
        <f t="shared" si="47"/>
        <v>SIUBEN</v>
      </c>
    </row>
    <row r="3061" spans="4:5">
      <c r="D3061" s="118" t="s">
        <v>402</v>
      </c>
      <c r="E3061" s="116" t="str">
        <f t="shared" si="47"/>
        <v>DGP</v>
      </c>
    </row>
    <row r="3062" spans="4:5">
      <c r="D3062" s="118" t="s">
        <v>40</v>
      </c>
      <c r="E3062" s="116" t="str">
        <f t="shared" si="47"/>
        <v>JCE</v>
      </c>
    </row>
    <row r="3063" spans="4:5">
      <c r="D3063" s="118" t="s">
        <v>402</v>
      </c>
      <c r="E3063" s="116" t="str">
        <f t="shared" si="47"/>
        <v>DGP</v>
      </c>
    </row>
    <row r="3064" spans="4:5">
      <c r="D3064" s="118" t="s">
        <v>40</v>
      </c>
      <c r="E3064" s="116" t="str">
        <f t="shared" si="47"/>
        <v>JCE</v>
      </c>
    </row>
    <row r="3065" spans="4:5">
      <c r="D3065" s="118" t="s">
        <v>2</v>
      </c>
      <c r="E3065" s="116" t="str">
        <f t="shared" si="47"/>
        <v>DGTT</v>
      </c>
    </row>
    <row r="3066" spans="4:5">
      <c r="D3066" s="118" t="s">
        <v>402</v>
      </c>
      <c r="E3066" s="116" t="str">
        <f t="shared" si="47"/>
        <v>DGP</v>
      </c>
    </row>
    <row r="3067" spans="4:5">
      <c r="D3067" s="118" t="s">
        <v>2</v>
      </c>
      <c r="E3067" s="116" t="str">
        <f t="shared" si="47"/>
        <v>DGTT</v>
      </c>
    </row>
    <row r="3068" spans="4:5">
      <c r="D3068" s="118" t="s">
        <v>40</v>
      </c>
      <c r="E3068" s="116" t="str">
        <f t="shared" si="47"/>
        <v>JCE</v>
      </c>
    </row>
    <row r="3069" spans="4:5">
      <c r="D3069" s="118" t="s">
        <v>40</v>
      </c>
      <c r="E3069" s="116" t="str">
        <f t="shared" si="47"/>
        <v>JCE</v>
      </c>
    </row>
    <row r="3070" spans="4:5">
      <c r="D3070" s="118" t="s">
        <v>28</v>
      </c>
      <c r="E3070" s="116" t="str">
        <f t="shared" si="47"/>
        <v>DGII</v>
      </c>
    </row>
    <row r="3071" spans="4:5">
      <c r="D3071" s="118" t="s">
        <v>28</v>
      </c>
      <c r="E3071" s="116" t="str">
        <f t="shared" si="47"/>
        <v>DGII</v>
      </c>
    </row>
    <row r="3072" spans="4:5">
      <c r="D3072" s="118" t="s">
        <v>953</v>
      </c>
      <c r="E3072" s="116" t="str">
        <f t="shared" si="47"/>
        <v>SENASA</v>
      </c>
    </row>
    <row r="3073" spans="4:5">
      <c r="D3073" s="118" t="s">
        <v>155</v>
      </c>
      <c r="E3073" s="116" t="str">
        <f t="shared" si="47"/>
        <v>ONAPI</v>
      </c>
    </row>
    <row r="3074" spans="4:5">
      <c r="D3074" s="118" t="s">
        <v>28</v>
      </c>
      <c r="E3074" s="116" t="str">
        <f t="shared" si="47"/>
        <v>DGII</v>
      </c>
    </row>
    <row r="3075" spans="4:5">
      <c r="D3075" s="118" t="s">
        <v>40</v>
      </c>
      <c r="E3075" s="116" t="str">
        <f t="shared" si="47"/>
        <v>JCE</v>
      </c>
    </row>
    <row r="3076" spans="4:5">
      <c r="D3076" s="118" t="s">
        <v>40</v>
      </c>
      <c r="E3076" s="116" t="str">
        <f t="shared" ref="E3076:E3139" si="48">UPPER(D3076:D22786)</f>
        <v>JCE</v>
      </c>
    </row>
    <row r="3077" spans="4:5">
      <c r="D3077" s="118" t="s">
        <v>953</v>
      </c>
      <c r="E3077" s="116" t="str">
        <f t="shared" si="48"/>
        <v>SENASA</v>
      </c>
    </row>
    <row r="3078" spans="4:5">
      <c r="D3078" s="118" t="s">
        <v>223</v>
      </c>
      <c r="E3078" s="116" t="str">
        <f t="shared" si="48"/>
        <v>DGM</v>
      </c>
    </row>
    <row r="3079" spans="4:5">
      <c r="D3079" s="118" t="s">
        <v>223</v>
      </c>
      <c r="E3079" s="116" t="str">
        <f t="shared" si="48"/>
        <v>DGM</v>
      </c>
    </row>
    <row r="3080" spans="4:5">
      <c r="D3080" s="118" t="s">
        <v>155</v>
      </c>
      <c r="E3080" s="116" t="str">
        <f t="shared" si="48"/>
        <v>ONAPI</v>
      </c>
    </row>
    <row r="3081" spans="4:5">
      <c r="D3081" s="118" t="s">
        <v>40</v>
      </c>
      <c r="E3081" s="116" t="str">
        <f t="shared" si="48"/>
        <v>JCE</v>
      </c>
    </row>
    <row r="3082" spans="4:5">
      <c r="D3082" s="118" t="s">
        <v>402</v>
      </c>
      <c r="E3082" s="116" t="str">
        <f t="shared" si="48"/>
        <v>DGP</v>
      </c>
    </row>
    <row r="3083" spans="4:5">
      <c r="D3083" s="118" t="s">
        <v>222</v>
      </c>
      <c r="E3083" s="116" t="str">
        <f t="shared" si="48"/>
        <v>MIP</v>
      </c>
    </row>
    <row r="3084" spans="4:5">
      <c r="D3084" s="118" t="s">
        <v>953</v>
      </c>
      <c r="E3084" s="116" t="str">
        <f t="shared" si="48"/>
        <v>SENASA</v>
      </c>
    </row>
    <row r="3085" spans="4:5">
      <c r="D3085" s="118" t="s">
        <v>961</v>
      </c>
      <c r="E3085" s="116" t="str">
        <f t="shared" si="48"/>
        <v>SIUBEN</v>
      </c>
    </row>
    <row r="3086" spans="4:5">
      <c r="D3086" s="118" t="s">
        <v>961</v>
      </c>
      <c r="E3086" s="116" t="str">
        <f t="shared" si="48"/>
        <v>SIUBEN</v>
      </c>
    </row>
    <row r="3087" spans="4:5">
      <c r="D3087" s="118" t="s">
        <v>28</v>
      </c>
      <c r="E3087" s="116" t="str">
        <f t="shared" si="48"/>
        <v>DGII</v>
      </c>
    </row>
    <row r="3088" spans="4:5">
      <c r="D3088" s="118" t="s">
        <v>28</v>
      </c>
      <c r="E3088" s="116" t="str">
        <f t="shared" si="48"/>
        <v>DGII</v>
      </c>
    </row>
    <row r="3089" spans="4:5">
      <c r="D3089" s="118" t="s">
        <v>2</v>
      </c>
      <c r="E3089" s="116" t="str">
        <f t="shared" si="48"/>
        <v>DGTT</v>
      </c>
    </row>
    <row r="3090" spans="4:5">
      <c r="D3090" s="118" t="s">
        <v>40</v>
      </c>
      <c r="E3090" s="116" t="str">
        <f t="shared" si="48"/>
        <v>JCE</v>
      </c>
    </row>
    <row r="3091" spans="4:5">
      <c r="D3091" s="118" t="s">
        <v>28</v>
      </c>
      <c r="E3091" s="116" t="str">
        <f t="shared" si="48"/>
        <v>DGII</v>
      </c>
    </row>
    <row r="3092" spans="4:5">
      <c r="D3092" s="118" t="s">
        <v>28</v>
      </c>
      <c r="E3092" s="116" t="str">
        <f t="shared" si="48"/>
        <v>DGII</v>
      </c>
    </row>
    <row r="3093" spans="4:5">
      <c r="D3093" s="118" t="s">
        <v>947</v>
      </c>
      <c r="E3093" s="116" t="str">
        <f t="shared" si="48"/>
        <v>SIUBEN</v>
      </c>
    </row>
    <row r="3094" spans="4:5">
      <c r="D3094" s="118" t="s">
        <v>394</v>
      </c>
      <c r="E3094" s="116" t="str">
        <f t="shared" si="48"/>
        <v>MIREX</v>
      </c>
    </row>
    <row r="3095" spans="4:5">
      <c r="D3095" s="118" t="s">
        <v>394</v>
      </c>
      <c r="E3095" s="116" t="str">
        <f t="shared" si="48"/>
        <v>MIREX</v>
      </c>
    </row>
    <row r="3096" spans="4:5">
      <c r="D3096" s="118" t="s">
        <v>1461</v>
      </c>
      <c r="E3096" s="116" t="str">
        <f t="shared" si="48"/>
        <v>OBRAS PUBLICAS</v>
      </c>
    </row>
    <row r="3097" spans="4:5">
      <c r="D3097" s="118" t="s">
        <v>28</v>
      </c>
      <c r="E3097" s="116" t="str">
        <f t="shared" si="48"/>
        <v>DGII</v>
      </c>
    </row>
    <row r="3098" spans="4:5">
      <c r="D3098" s="118" t="s">
        <v>2</v>
      </c>
      <c r="E3098" s="116" t="str">
        <f t="shared" si="48"/>
        <v>DGTT</v>
      </c>
    </row>
    <row r="3099" spans="4:5">
      <c r="D3099" s="118" t="s">
        <v>28</v>
      </c>
      <c r="E3099" s="116" t="str">
        <f t="shared" si="48"/>
        <v>DGII</v>
      </c>
    </row>
    <row r="3100" spans="4:5">
      <c r="D3100" s="118" t="s">
        <v>2</v>
      </c>
      <c r="E3100" s="116" t="str">
        <f t="shared" si="48"/>
        <v>DGTT</v>
      </c>
    </row>
    <row r="3101" spans="4:5">
      <c r="D3101" s="118" t="s">
        <v>394</v>
      </c>
      <c r="E3101" s="116" t="str">
        <f t="shared" si="48"/>
        <v>MIREX</v>
      </c>
    </row>
    <row r="3102" spans="4:5">
      <c r="D3102" s="118" t="s">
        <v>2</v>
      </c>
      <c r="E3102" s="116" t="str">
        <f t="shared" si="48"/>
        <v>DGTT</v>
      </c>
    </row>
    <row r="3103" spans="4:5">
      <c r="D3103" s="118" t="s">
        <v>2</v>
      </c>
      <c r="E3103" s="116" t="str">
        <f t="shared" si="48"/>
        <v>DGTT</v>
      </c>
    </row>
    <row r="3104" spans="4:5">
      <c r="D3104" s="118" t="s">
        <v>28</v>
      </c>
      <c r="E3104" s="116" t="str">
        <f t="shared" si="48"/>
        <v>DGII</v>
      </c>
    </row>
    <row r="3105" spans="4:5">
      <c r="D3105" s="118" t="s">
        <v>223</v>
      </c>
      <c r="E3105" s="116" t="str">
        <f t="shared" si="48"/>
        <v>DGM</v>
      </c>
    </row>
    <row r="3106" spans="4:5">
      <c r="D3106" s="118" t="s">
        <v>192</v>
      </c>
      <c r="E3106" s="116" t="str">
        <f t="shared" si="48"/>
        <v>DGTT</v>
      </c>
    </row>
    <row r="3107" spans="4:5">
      <c r="D3107" s="118" t="s">
        <v>402</v>
      </c>
      <c r="E3107" s="116" t="str">
        <f t="shared" si="48"/>
        <v>DGP</v>
      </c>
    </row>
    <row r="3108" spans="4:5">
      <c r="D3108" s="118" t="s">
        <v>223</v>
      </c>
      <c r="E3108" s="116" t="str">
        <f t="shared" si="48"/>
        <v>DGM</v>
      </c>
    </row>
    <row r="3109" spans="4:5">
      <c r="D3109" s="118" t="s">
        <v>953</v>
      </c>
      <c r="E3109" s="116" t="str">
        <f t="shared" si="48"/>
        <v>SENASA</v>
      </c>
    </row>
    <row r="3110" spans="4:5">
      <c r="D3110" s="118" t="s">
        <v>953</v>
      </c>
      <c r="E3110" s="116" t="str">
        <f t="shared" si="48"/>
        <v>SENASA</v>
      </c>
    </row>
    <row r="3111" spans="4:5">
      <c r="D3111" s="118" t="s">
        <v>189</v>
      </c>
      <c r="E3111" s="116" t="str">
        <f t="shared" si="48"/>
        <v>DGII</v>
      </c>
    </row>
    <row r="3112" spans="4:5">
      <c r="D3112" s="118" t="s">
        <v>189</v>
      </c>
      <c r="E3112" s="116" t="str">
        <f t="shared" si="48"/>
        <v>DGII</v>
      </c>
    </row>
    <row r="3113" spans="4:5">
      <c r="D3113" s="118" t="s">
        <v>189</v>
      </c>
      <c r="E3113" s="116" t="str">
        <f t="shared" si="48"/>
        <v>DGII</v>
      </c>
    </row>
    <row r="3114" spans="4:5">
      <c r="D3114" s="118" t="s">
        <v>223</v>
      </c>
      <c r="E3114" s="116" t="str">
        <f t="shared" si="48"/>
        <v>DGM</v>
      </c>
    </row>
    <row r="3115" spans="4:5">
      <c r="D3115" s="118" t="s">
        <v>192</v>
      </c>
      <c r="E3115" s="116" t="str">
        <f t="shared" si="48"/>
        <v>DGTT</v>
      </c>
    </row>
    <row r="3116" spans="4:5">
      <c r="D3116" s="118" t="s">
        <v>40</v>
      </c>
      <c r="E3116" s="116" t="str">
        <f t="shared" si="48"/>
        <v>JCE</v>
      </c>
    </row>
    <row r="3117" spans="4:5">
      <c r="D3117" s="118" t="s">
        <v>40</v>
      </c>
      <c r="E3117" s="116" t="str">
        <f t="shared" si="48"/>
        <v>JCE</v>
      </c>
    </row>
    <row r="3118" spans="4:5">
      <c r="D3118" s="118" t="s">
        <v>2</v>
      </c>
      <c r="E3118" s="116" t="str">
        <f t="shared" si="48"/>
        <v>DGTT</v>
      </c>
    </row>
    <row r="3119" spans="4:5">
      <c r="D3119" s="118" t="s">
        <v>28</v>
      </c>
      <c r="E3119" s="116" t="str">
        <f t="shared" si="48"/>
        <v>DGII</v>
      </c>
    </row>
    <row r="3120" spans="4:5">
      <c r="D3120" s="118" t="s">
        <v>2</v>
      </c>
      <c r="E3120" s="116" t="str">
        <f t="shared" si="48"/>
        <v>DGTT</v>
      </c>
    </row>
    <row r="3121" spans="4:5">
      <c r="D3121" s="118" t="s">
        <v>28</v>
      </c>
      <c r="E3121" s="116" t="str">
        <f t="shared" si="48"/>
        <v>DGII</v>
      </c>
    </row>
    <row r="3122" spans="4:5">
      <c r="D3122" s="118" t="s">
        <v>953</v>
      </c>
      <c r="E3122" s="116" t="str">
        <f t="shared" si="48"/>
        <v>SENASA</v>
      </c>
    </row>
    <row r="3123" spans="4:5">
      <c r="D3123" s="118" t="s">
        <v>953</v>
      </c>
      <c r="E3123" s="116" t="str">
        <f t="shared" si="48"/>
        <v>SENASA</v>
      </c>
    </row>
    <row r="3124" spans="4:5">
      <c r="D3124" s="118" t="s">
        <v>223</v>
      </c>
      <c r="E3124" s="116" t="str">
        <f t="shared" si="48"/>
        <v>DGM</v>
      </c>
    </row>
    <row r="3125" spans="4:5">
      <c r="D3125" s="118" t="s">
        <v>953</v>
      </c>
      <c r="E3125" s="116" t="str">
        <f t="shared" si="48"/>
        <v>SENASA</v>
      </c>
    </row>
    <row r="3126" spans="4:5">
      <c r="D3126" s="118" t="s">
        <v>961</v>
      </c>
      <c r="E3126" s="116" t="str">
        <f t="shared" si="48"/>
        <v>SIUBEN</v>
      </c>
    </row>
    <row r="3127" spans="4:5">
      <c r="D3127" s="118" t="s">
        <v>192</v>
      </c>
      <c r="E3127" s="116" t="str">
        <f t="shared" si="48"/>
        <v>DGTT</v>
      </c>
    </row>
    <row r="3128" spans="4:5">
      <c r="D3128" s="118" t="s">
        <v>40</v>
      </c>
      <c r="E3128" s="116" t="str">
        <f t="shared" si="48"/>
        <v>JCE</v>
      </c>
    </row>
    <row r="3129" spans="4:5">
      <c r="D3129" s="118" t="s">
        <v>40</v>
      </c>
      <c r="E3129" s="116" t="str">
        <f t="shared" si="48"/>
        <v>JCE</v>
      </c>
    </row>
    <row r="3130" spans="4:5">
      <c r="D3130" s="118" t="s">
        <v>192</v>
      </c>
      <c r="E3130" s="116" t="str">
        <f t="shared" si="48"/>
        <v>DGTT</v>
      </c>
    </row>
    <row r="3131" spans="4:5">
      <c r="D3131" s="118" t="s">
        <v>192</v>
      </c>
      <c r="E3131" s="116" t="str">
        <f t="shared" si="48"/>
        <v>DGTT</v>
      </c>
    </row>
    <row r="3132" spans="4:5">
      <c r="D3132" s="118" t="s">
        <v>189</v>
      </c>
      <c r="E3132" s="116" t="str">
        <f t="shared" si="48"/>
        <v>DGII</v>
      </c>
    </row>
    <row r="3133" spans="4:5">
      <c r="D3133" s="118" t="s">
        <v>189</v>
      </c>
      <c r="E3133" s="116" t="str">
        <f t="shared" si="48"/>
        <v>DGII</v>
      </c>
    </row>
    <row r="3134" spans="4:5">
      <c r="D3134" s="118" t="s">
        <v>28</v>
      </c>
      <c r="E3134" s="116" t="str">
        <f t="shared" si="48"/>
        <v>DGII</v>
      </c>
    </row>
    <row r="3135" spans="4:5">
      <c r="D3135" s="118" t="s">
        <v>28</v>
      </c>
      <c r="E3135" s="116" t="str">
        <f t="shared" si="48"/>
        <v>DGII</v>
      </c>
    </row>
    <row r="3136" spans="4:5">
      <c r="D3136" s="118" t="s">
        <v>324</v>
      </c>
      <c r="E3136" s="116" t="str">
        <f t="shared" si="48"/>
        <v>PN</v>
      </c>
    </row>
    <row r="3137" spans="4:5">
      <c r="D3137" s="118" t="s">
        <v>40</v>
      </c>
      <c r="E3137" s="116" t="str">
        <f t="shared" si="48"/>
        <v>JCE</v>
      </c>
    </row>
    <row r="3138" spans="4:5">
      <c r="D3138" s="118" t="s">
        <v>2</v>
      </c>
      <c r="E3138" s="116" t="str">
        <f t="shared" si="48"/>
        <v>DGTT</v>
      </c>
    </row>
    <row r="3139" spans="4:5">
      <c r="D3139" s="118" t="s">
        <v>2</v>
      </c>
      <c r="E3139" s="116" t="str">
        <f t="shared" si="48"/>
        <v>DGTT</v>
      </c>
    </row>
    <row r="3140" spans="4:5">
      <c r="D3140" s="118" t="s">
        <v>40</v>
      </c>
      <c r="E3140" s="116" t="str">
        <f t="shared" ref="E3140:E3203" si="49">UPPER(D3140:D22850)</f>
        <v>JCE</v>
      </c>
    </row>
    <row r="3141" spans="4:5">
      <c r="D3141" s="118" t="s">
        <v>28</v>
      </c>
      <c r="E3141" s="116" t="str">
        <f t="shared" si="49"/>
        <v>DGII</v>
      </c>
    </row>
    <row r="3142" spans="4:5">
      <c r="D3142" s="118" t="s">
        <v>40</v>
      </c>
      <c r="E3142" s="116" t="str">
        <f t="shared" si="49"/>
        <v>JCE</v>
      </c>
    </row>
    <row r="3143" spans="4:5">
      <c r="D3143" s="118" t="s">
        <v>28</v>
      </c>
      <c r="E3143" s="116" t="str">
        <f t="shared" si="49"/>
        <v>DGII</v>
      </c>
    </row>
    <row r="3144" spans="4:5">
      <c r="D3144" s="118" t="s">
        <v>28</v>
      </c>
      <c r="E3144" s="116" t="str">
        <f t="shared" si="49"/>
        <v>DGII</v>
      </c>
    </row>
    <row r="3145" spans="4:5">
      <c r="D3145" s="118" t="s">
        <v>2</v>
      </c>
      <c r="E3145" s="116" t="str">
        <f t="shared" si="49"/>
        <v>DGTT</v>
      </c>
    </row>
    <row r="3146" spans="4:5">
      <c r="D3146" s="118" t="s">
        <v>2</v>
      </c>
      <c r="E3146" s="116" t="str">
        <f t="shared" si="49"/>
        <v>DGTT</v>
      </c>
    </row>
    <row r="3147" spans="4:5">
      <c r="D3147" s="118" t="s">
        <v>155</v>
      </c>
      <c r="E3147" s="116" t="str">
        <f t="shared" si="49"/>
        <v>ONAPI</v>
      </c>
    </row>
    <row r="3148" spans="4:5">
      <c r="D3148" s="118" t="s">
        <v>28</v>
      </c>
      <c r="E3148" s="116" t="str">
        <f t="shared" si="49"/>
        <v>DGII</v>
      </c>
    </row>
    <row r="3149" spans="4:5">
      <c r="D3149" s="118" t="s">
        <v>551</v>
      </c>
      <c r="E3149" s="116" t="str">
        <f t="shared" si="49"/>
        <v>PGR</v>
      </c>
    </row>
    <row r="3150" spans="4:5">
      <c r="D3150" s="118" t="s">
        <v>551</v>
      </c>
      <c r="E3150" s="116" t="str">
        <f t="shared" si="49"/>
        <v>PGR</v>
      </c>
    </row>
    <row r="3151" spans="4:5">
      <c r="D3151" s="118" t="s">
        <v>551</v>
      </c>
      <c r="E3151" s="116" t="str">
        <f t="shared" si="49"/>
        <v>PGR</v>
      </c>
    </row>
    <row r="3152" spans="4:5">
      <c r="D3152" s="118" t="s">
        <v>551</v>
      </c>
      <c r="E3152" s="116" t="str">
        <f t="shared" si="49"/>
        <v>PGR</v>
      </c>
    </row>
    <row r="3153" spans="4:5">
      <c r="D3153" s="118" t="s">
        <v>551</v>
      </c>
      <c r="E3153" s="116" t="str">
        <f t="shared" si="49"/>
        <v>PGR</v>
      </c>
    </row>
    <row r="3154" spans="4:5">
      <c r="D3154" s="118" t="s">
        <v>189</v>
      </c>
      <c r="E3154" s="116" t="str">
        <f t="shared" si="49"/>
        <v>DGII</v>
      </c>
    </row>
    <row r="3155" spans="4:5">
      <c r="D3155" s="118" t="s">
        <v>189</v>
      </c>
      <c r="E3155" s="116" t="str">
        <f t="shared" si="49"/>
        <v>DGII</v>
      </c>
    </row>
    <row r="3156" spans="4:5">
      <c r="D3156" s="118" t="s">
        <v>192</v>
      </c>
      <c r="E3156" s="116" t="str">
        <f t="shared" si="49"/>
        <v>DGTT</v>
      </c>
    </row>
    <row r="3157" spans="4:5">
      <c r="D3157" s="118" t="s">
        <v>192</v>
      </c>
      <c r="E3157" s="116" t="str">
        <f t="shared" si="49"/>
        <v>DGTT</v>
      </c>
    </row>
    <row r="3158" spans="4:5">
      <c r="D3158" s="118" t="s">
        <v>192</v>
      </c>
      <c r="E3158" s="116" t="str">
        <f t="shared" si="49"/>
        <v>DGTT</v>
      </c>
    </row>
    <row r="3159" spans="4:5">
      <c r="D3159" s="118" t="s">
        <v>551</v>
      </c>
      <c r="E3159" s="116" t="str">
        <f t="shared" si="49"/>
        <v>PGR</v>
      </c>
    </row>
    <row r="3160" spans="4:5">
      <c r="D3160" s="118" t="s">
        <v>551</v>
      </c>
      <c r="E3160" s="116" t="str">
        <f t="shared" si="49"/>
        <v>PGR</v>
      </c>
    </row>
    <row r="3161" spans="4:5">
      <c r="D3161" s="118" t="s">
        <v>2</v>
      </c>
      <c r="E3161" s="116" t="str">
        <f t="shared" si="49"/>
        <v>DGTT</v>
      </c>
    </row>
    <row r="3162" spans="4:5">
      <c r="D3162" s="118" t="s">
        <v>953</v>
      </c>
      <c r="E3162" s="116" t="str">
        <f t="shared" si="49"/>
        <v>SENASA</v>
      </c>
    </row>
    <row r="3163" spans="4:5">
      <c r="D3163" s="118" t="s">
        <v>953</v>
      </c>
      <c r="E3163" s="116" t="str">
        <f t="shared" si="49"/>
        <v>SENASA</v>
      </c>
    </row>
    <row r="3164" spans="4:5">
      <c r="D3164" s="118" t="s">
        <v>953</v>
      </c>
      <c r="E3164" s="116" t="str">
        <f t="shared" si="49"/>
        <v>SENASA</v>
      </c>
    </row>
    <row r="3165" spans="4:5">
      <c r="D3165" s="118" t="s">
        <v>189</v>
      </c>
      <c r="E3165" s="116" t="str">
        <f t="shared" si="49"/>
        <v>DGII</v>
      </c>
    </row>
    <row r="3166" spans="4:5">
      <c r="D3166" s="118" t="s">
        <v>821</v>
      </c>
      <c r="E3166" s="116" t="str">
        <f t="shared" si="49"/>
        <v>ONAPI</v>
      </c>
    </row>
    <row r="3167" spans="4:5">
      <c r="D3167" s="118" t="s">
        <v>40</v>
      </c>
      <c r="E3167" s="116" t="str">
        <f t="shared" si="49"/>
        <v>JCE</v>
      </c>
    </row>
    <row r="3168" spans="4:5">
      <c r="D3168" s="118" t="s">
        <v>947</v>
      </c>
      <c r="E3168" s="116" t="str">
        <f t="shared" si="49"/>
        <v>SIUBEN</v>
      </c>
    </row>
    <row r="3169" spans="4:5">
      <c r="D3169" s="118" t="s">
        <v>2</v>
      </c>
      <c r="E3169" s="116" t="str">
        <f t="shared" si="49"/>
        <v>DGTT</v>
      </c>
    </row>
    <row r="3170" spans="4:5">
      <c r="D3170" s="118" t="s">
        <v>2</v>
      </c>
      <c r="E3170" s="116" t="str">
        <f t="shared" si="49"/>
        <v>DGTT</v>
      </c>
    </row>
    <row r="3171" spans="4:5">
      <c r="D3171" s="118" t="s">
        <v>2</v>
      </c>
      <c r="E3171" s="116" t="str">
        <f t="shared" si="49"/>
        <v>DGTT</v>
      </c>
    </row>
    <row r="3172" spans="4:5">
      <c r="D3172" s="118" t="s">
        <v>28</v>
      </c>
      <c r="E3172" s="116" t="str">
        <f t="shared" si="49"/>
        <v>DGII</v>
      </c>
    </row>
    <row r="3173" spans="4:5">
      <c r="D3173" s="118" t="s">
        <v>2</v>
      </c>
      <c r="E3173" s="116" t="str">
        <f t="shared" si="49"/>
        <v>DGTT</v>
      </c>
    </row>
    <row r="3174" spans="4:5">
      <c r="D3174" s="118" t="s">
        <v>947</v>
      </c>
      <c r="E3174" s="116" t="str">
        <f t="shared" si="49"/>
        <v>SIUBEN</v>
      </c>
    </row>
    <row r="3175" spans="4:5">
      <c r="D3175" s="118" t="s">
        <v>2</v>
      </c>
      <c r="E3175" s="116" t="str">
        <f t="shared" si="49"/>
        <v>DGTT</v>
      </c>
    </row>
    <row r="3176" spans="4:5">
      <c r="D3176" s="118" t="s">
        <v>40</v>
      </c>
      <c r="E3176" s="116" t="str">
        <f t="shared" si="49"/>
        <v>JCE</v>
      </c>
    </row>
    <row r="3177" spans="4:5">
      <c r="D3177" s="118" t="s">
        <v>40</v>
      </c>
      <c r="E3177" s="116" t="str">
        <f t="shared" si="49"/>
        <v>JCE</v>
      </c>
    </row>
    <row r="3178" spans="4:5">
      <c r="D3178" s="118" t="s">
        <v>2</v>
      </c>
      <c r="E3178" s="116" t="str">
        <f t="shared" si="49"/>
        <v>DGTT</v>
      </c>
    </row>
    <row r="3179" spans="4:5">
      <c r="D3179" s="118" t="s">
        <v>394</v>
      </c>
      <c r="E3179" s="116" t="str">
        <f t="shared" si="49"/>
        <v>MIREX</v>
      </c>
    </row>
    <row r="3180" spans="4:5">
      <c r="D3180" s="118" t="s">
        <v>394</v>
      </c>
      <c r="E3180" s="116" t="str">
        <f t="shared" si="49"/>
        <v>MIREX</v>
      </c>
    </row>
    <row r="3181" spans="4:5">
      <c r="D3181" s="118" t="s">
        <v>94</v>
      </c>
      <c r="E3181" s="116" t="str">
        <f t="shared" si="49"/>
        <v>DGM</v>
      </c>
    </row>
    <row r="3182" spans="4:5">
      <c r="D3182" s="118" t="s">
        <v>189</v>
      </c>
      <c r="E3182" s="116" t="str">
        <f t="shared" si="49"/>
        <v>DGII</v>
      </c>
    </row>
    <row r="3183" spans="4:5">
      <c r="D3183" s="118" t="s">
        <v>1002</v>
      </c>
      <c r="E3183" s="116" t="str">
        <f t="shared" si="49"/>
        <v xml:space="preserve">SIUBEN </v>
      </c>
    </row>
    <row r="3184" spans="4:5">
      <c r="D3184" s="118" t="s">
        <v>953</v>
      </c>
      <c r="E3184" s="116" t="str">
        <f t="shared" si="49"/>
        <v>SENASA</v>
      </c>
    </row>
    <row r="3185" spans="4:5">
      <c r="D3185" s="118" t="s">
        <v>953</v>
      </c>
      <c r="E3185" s="116" t="str">
        <f t="shared" si="49"/>
        <v>SENASA</v>
      </c>
    </row>
    <row r="3186" spans="4:5">
      <c r="D3186" s="118" t="s">
        <v>192</v>
      </c>
      <c r="E3186" s="116" t="str">
        <f t="shared" si="49"/>
        <v>DGTT</v>
      </c>
    </row>
    <row r="3187" spans="4:5">
      <c r="D3187" s="118" t="s">
        <v>192</v>
      </c>
      <c r="E3187" s="116" t="str">
        <f t="shared" si="49"/>
        <v>DGTT</v>
      </c>
    </row>
    <row r="3188" spans="4:5">
      <c r="D3188" s="118" t="s">
        <v>223</v>
      </c>
      <c r="E3188" s="116" t="str">
        <f t="shared" si="49"/>
        <v>DGM</v>
      </c>
    </row>
    <row r="3189" spans="4:5">
      <c r="D3189" s="118" t="s">
        <v>222</v>
      </c>
      <c r="E3189" s="116" t="str">
        <f t="shared" si="49"/>
        <v>MIP</v>
      </c>
    </row>
    <row r="3190" spans="4:5">
      <c r="D3190" s="118" t="s">
        <v>205</v>
      </c>
      <c r="E3190" s="116" t="str">
        <f t="shared" si="49"/>
        <v>ONAPI</v>
      </c>
    </row>
    <row r="3191" spans="4:5">
      <c r="D3191" s="118" t="s">
        <v>28</v>
      </c>
      <c r="E3191" s="116" t="str">
        <f t="shared" si="49"/>
        <v>DGII</v>
      </c>
    </row>
    <row r="3192" spans="4:5">
      <c r="D3192" s="118" t="s">
        <v>28</v>
      </c>
      <c r="E3192" s="116" t="str">
        <f t="shared" si="49"/>
        <v>DGII</v>
      </c>
    </row>
    <row r="3193" spans="4:5">
      <c r="D3193" s="118" t="s">
        <v>28</v>
      </c>
      <c r="E3193" s="116" t="str">
        <f t="shared" si="49"/>
        <v>DGII</v>
      </c>
    </row>
    <row r="3194" spans="4:5">
      <c r="D3194" s="118" t="s">
        <v>94</v>
      </c>
      <c r="E3194" s="116" t="str">
        <f t="shared" si="49"/>
        <v>DGM</v>
      </c>
    </row>
    <row r="3195" spans="4:5">
      <c r="D3195" s="118" t="s">
        <v>40</v>
      </c>
      <c r="E3195" s="116" t="str">
        <f t="shared" si="49"/>
        <v>JCE</v>
      </c>
    </row>
    <row r="3196" spans="4:5">
      <c r="D3196" s="118" t="s">
        <v>40</v>
      </c>
      <c r="E3196" s="116" t="str">
        <f t="shared" si="49"/>
        <v>JCE</v>
      </c>
    </row>
    <row r="3197" spans="4:5">
      <c r="D3197" s="118" t="s">
        <v>40</v>
      </c>
      <c r="E3197" s="116" t="str">
        <f t="shared" si="49"/>
        <v>JCE</v>
      </c>
    </row>
    <row r="3198" spans="4:5">
      <c r="D3198" s="118" t="s">
        <v>40</v>
      </c>
      <c r="E3198" s="116" t="str">
        <f t="shared" si="49"/>
        <v>JCE</v>
      </c>
    </row>
    <row r="3199" spans="4:5">
      <c r="D3199" s="118" t="s">
        <v>94</v>
      </c>
      <c r="E3199" s="116" t="str">
        <f t="shared" si="49"/>
        <v>DGM</v>
      </c>
    </row>
    <row r="3200" spans="4:5">
      <c r="D3200" s="118" t="s">
        <v>40</v>
      </c>
      <c r="E3200" s="116" t="str">
        <f t="shared" si="49"/>
        <v>JCE</v>
      </c>
    </row>
    <row r="3201" spans="4:5">
      <c r="D3201" s="118" t="s">
        <v>192</v>
      </c>
      <c r="E3201" s="116" t="str">
        <f t="shared" si="49"/>
        <v>DGTT</v>
      </c>
    </row>
    <row r="3202" spans="4:5">
      <c r="D3202" s="118" t="s">
        <v>40</v>
      </c>
      <c r="E3202" s="116" t="str">
        <f t="shared" si="49"/>
        <v>JCE</v>
      </c>
    </row>
    <row r="3203" spans="4:5">
      <c r="D3203" s="118" t="s">
        <v>28</v>
      </c>
      <c r="E3203" s="116" t="str">
        <f t="shared" si="49"/>
        <v>DGII</v>
      </c>
    </row>
    <row r="3204" spans="4:5">
      <c r="D3204" s="118" t="s">
        <v>28</v>
      </c>
      <c r="E3204" s="116" t="str">
        <f t="shared" ref="E3204:E3267" si="50">UPPER(D3204:D22914)</f>
        <v>DGII</v>
      </c>
    </row>
    <row r="3205" spans="4:5">
      <c r="D3205" s="118" t="s">
        <v>953</v>
      </c>
      <c r="E3205" s="116" t="str">
        <f t="shared" si="50"/>
        <v>SENASA</v>
      </c>
    </row>
    <row r="3206" spans="4:5">
      <c r="D3206" s="118" t="s">
        <v>2</v>
      </c>
      <c r="E3206" s="116" t="str">
        <f t="shared" si="50"/>
        <v>DGTT</v>
      </c>
    </row>
    <row r="3207" spans="4:5">
      <c r="D3207" s="118" t="s">
        <v>155</v>
      </c>
      <c r="E3207" s="116" t="str">
        <f t="shared" si="50"/>
        <v>ONAPI</v>
      </c>
    </row>
    <row r="3208" spans="4:5">
      <c r="D3208" s="118" t="s">
        <v>28</v>
      </c>
      <c r="E3208" s="116" t="str">
        <f t="shared" si="50"/>
        <v>DGII</v>
      </c>
    </row>
    <row r="3209" spans="4:5">
      <c r="D3209" s="118" t="s">
        <v>402</v>
      </c>
      <c r="E3209" s="116" t="str">
        <f t="shared" si="50"/>
        <v>DGP</v>
      </c>
    </row>
    <row r="3210" spans="4:5">
      <c r="D3210" s="118" t="s">
        <v>394</v>
      </c>
      <c r="E3210" s="116" t="str">
        <f t="shared" si="50"/>
        <v>MIREX</v>
      </c>
    </row>
    <row r="3211" spans="4:5">
      <c r="D3211" s="118" t="s">
        <v>2</v>
      </c>
      <c r="E3211" s="116" t="str">
        <f t="shared" si="50"/>
        <v>DGTT</v>
      </c>
    </row>
    <row r="3212" spans="4:5">
      <c r="D3212" s="118" t="s">
        <v>40</v>
      </c>
      <c r="E3212" s="116" t="str">
        <f t="shared" si="50"/>
        <v>JCE</v>
      </c>
    </row>
    <row r="3213" spans="4:5">
      <c r="D3213" s="118" t="s">
        <v>394</v>
      </c>
      <c r="E3213" s="116" t="str">
        <f t="shared" si="50"/>
        <v>MIREX</v>
      </c>
    </row>
    <row r="3214" spans="4:5">
      <c r="D3214" s="118" t="s">
        <v>28</v>
      </c>
      <c r="E3214" s="116" t="str">
        <f t="shared" si="50"/>
        <v>DGII</v>
      </c>
    </row>
    <row r="3215" spans="4:5">
      <c r="D3215" s="118" t="s">
        <v>184</v>
      </c>
      <c r="E3215" s="116" t="str">
        <f t="shared" si="50"/>
        <v>DGP</v>
      </c>
    </row>
    <row r="3216" spans="4:5">
      <c r="D3216" s="118" t="s">
        <v>2</v>
      </c>
      <c r="E3216" s="116" t="str">
        <f t="shared" si="50"/>
        <v>DGTT</v>
      </c>
    </row>
    <row r="3217" spans="4:5">
      <c r="D3217" s="118" t="s">
        <v>821</v>
      </c>
      <c r="E3217" s="116" t="str">
        <f t="shared" si="50"/>
        <v>ONAPI</v>
      </c>
    </row>
    <row r="3218" spans="4:5">
      <c r="D3218" s="118" t="s">
        <v>40</v>
      </c>
      <c r="E3218" s="116" t="str">
        <f t="shared" si="50"/>
        <v>JCE</v>
      </c>
    </row>
    <row r="3219" spans="4:5">
      <c r="D3219" s="118" t="s">
        <v>2</v>
      </c>
      <c r="E3219" s="116" t="str">
        <f t="shared" si="50"/>
        <v>DGTT</v>
      </c>
    </row>
    <row r="3220" spans="4:5">
      <c r="D3220" s="118" t="s">
        <v>2</v>
      </c>
      <c r="E3220" s="116" t="str">
        <f t="shared" si="50"/>
        <v>DGTT</v>
      </c>
    </row>
    <row r="3221" spans="4:5">
      <c r="D3221" s="118" t="s">
        <v>28</v>
      </c>
      <c r="E3221" s="116" t="str">
        <f t="shared" si="50"/>
        <v>DGII</v>
      </c>
    </row>
    <row r="3222" spans="4:5">
      <c r="D3222" s="118" t="s">
        <v>189</v>
      </c>
      <c r="E3222" s="116" t="str">
        <f t="shared" si="50"/>
        <v>DGII</v>
      </c>
    </row>
    <row r="3223" spans="4:5">
      <c r="D3223" s="118" t="s">
        <v>205</v>
      </c>
      <c r="E3223" s="116" t="str">
        <f t="shared" si="50"/>
        <v>ONAPI</v>
      </c>
    </row>
    <row r="3224" spans="4:5">
      <c r="D3224" s="118" t="s">
        <v>1009</v>
      </c>
      <c r="E3224" s="116" t="str">
        <f t="shared" si="50"/>
        <v xml:space="preserve">JCE </v>
      </c>
    </row>
    <row r="3225" spans="4:5">
      <c r="D3225" s="118" t="s">
        <v>189</v>
      </c>
      <c r="E3225" s="116" t="str">
        <f t="shared" si="50"/>
        <v>DGII</v>
      </c>
    </row>
    <row r="3226" spans="4:5">
      <c r="D3226" s="118" t="s">
        <v>189</v>
      </c>
      <c r="E3226" s="116" t="str">
        <f t="shared" si="50"/>
        <v>DGII</v>
      </c>
    </row>
    <row r="3227" spans="4:5">
      <c r="D3227" s="118" t="s">
        <v>961</v>
      </c>
      <c r="E3227" s="116" t="str">
        <f t="shared" si="50"/>
        <v>SIUBEN</v>
      </c>
    </row>
    <row r="3228" spans="4:5">
      <c r="D3228" s="118" t="s">
        <v>192</v>
      </c>
      <c r="E3228" s="116" t="str">
        <f t="shared" si="50"/>
        <v>DGTT</v>
      </c>
    </row>
    <row r="3229" spans="4:5">
      <c r="D3229" s="118" t="s">
        <v>192</v>
      </c>
      <c r="E3229" s="116" t="str">
        <f t="shared" si="50"/>
        <v>DGTT</v>
      </c>
    </row>
    <row r="3230" spans="4:5">
      <c r="D3230" s="118" t="s">
        <v>1009</v>
      </c>
      <c r="E3230" s="116" t="str">
        <f t="shared" si="50"/>
        <v xml:space="preserve">JCE </v>
      </c>
    </row>
    <row r="3231" spans="4:5">
      <c r="D3231" s="118" t="s">
        <v>1009</v>
      </c>
      <c r="E3231" s="116" t="str">
        <f t="shared" si="50"/>
        <v xml:space="preserve">JCE </v>
      </c>
    </row>
    <row r="3232" spans="4:5">
      <c r="D3232" s="118" t="s">
        <v>961</v>
      </c>
      <c r="E3232" s="116" t="str">
        <f t="shared" si="50"/>
        <v>SIUBEN</v>
      </c>
    </row>
    <row r="3233" spans="4:5">
      <c r="D3233" s="118" t="s">
        <v>961</v>
      </c>
      <c r="E3233" s="116" t="str">
        <f t="shared" si="50"/>
        <v>SIUBEN</v>
      </c>
    </row>
    <row r="3234" spans="4:5">
      <c r="D3234" s="118" t="s">
        <v>953</v>
      </c>
      <c r="E3234" s="116" t="str">
        <f t="shared" si="50"/>
        <v>SENASA</v>
      </c>
    </row>
    <row r="3235" spans="4:5">
      <c r="D3235" s="118" t="s">
        <v>222</v>
      </c>
      <c r="E3235" s="116" t="str">
        <f t="shared" si="50"/>
        <v>MIP</v>
      </c>
    </row>
    <row r="3236" spans="4:5">
      <c r="D3236" s="118" t="s">
        <v>402</v>
      </c>
      <c r="E3236" s="116" t="str">
        <f t="shared" si="50"/>
        <v>DGP</v>
      </c>
    </row>
    <row r="3237" spans="4:5">
      <c r="D3237" s="118" t="s">
        <v>1009</v>
      </c>
      <c r="E3237" s="116" t="str">
        <f t="shared" si="50"/>
        <v xml:space="preserve">JCE </v>
      </c>
    </row>
    <row r="3238" spans="4:5">
      <c r="D3238" s="118" t="s">
        <v>3</v>
      </c>
      <c r="E3238" s="116" t="str">
        <f t="shared" si="50"/>
        <v>PGR</v>
      </c>
    </row>
    <row r="3239" spans="4:5">
      <c r="D3239" s="118" t="s">
        <v>3</v>
      </c>
      <c r="E3239" s="116" t="str">
        <f t="shared" si="50"/>
        <v>PGR</v>
      </c>
    </row>
    <row r="3240" spans="4:5">
      <c r="D3240" s="118" t="s">
        <v>947</v>
      </c>
      <c r="E3240" s="116" t="str">
        <f t="shared" si="50"/>
        <v>SIUBEN</v>
      </c>
    </row>
    <row r="3241" spans="4:5">
      <c r="D3241" s="118" t="s">
        <v>28</v>
      </c>
      <c r="E3241" s="116" t="str">
        <f t="shared" si="50"/>
        <v>DGII</v>
      </c>
    </row>
    <row r="3242" spans="4:5">
      <c r="D3242" s="118" t="s">
        <v>2</v>
      </c>
      <c r="E3242" s="116" t="str">
        <f t="shared" si="50"/>
        <v>DGTT</v>
      </c>
    </row>
    <row r="3243" spans="4:5">
      <c r="D3243" s="118" t="s">
        <v>28</v>
      </c>
      <c r="E3243" s="116" t="str">
        <f t="shared" si="50"/>
        <v>DGII</v>
      </c>
    </row>
    <row r="3244" spans="4:5">
      <c r="D3244" s="118" t="s">
        <v>394</v>
      </c>
      <c r="E3244" s="116" t="str">
        <f t="shared" si="50"/>
        <v>MIREX</v>
      </c>
    </row>
    <row r="3245" spans="4:5">
      <c r="D3245" s="118" t="s">
        <v>40</v>
      </c>
      <c r="E3245" s="116" t="str">
        <f t="shared" si="50"/>
        <v>JCE</v>
      </c>
    </row>
    <row r="3246" spans="4:5">
      <c r="D3246" s="118" t="s">
        <v>40</v>
      </c>
      <c r="E3246" s="116" t="str">
        <f t="shared" si="50"/>
        <v>JCE</v>
      </c>
    </row>
    <row r="3247" spans="4:5">
      <c r="D3247" s="118" t="s">
        <v>394</v>
      </c>
      <c r="E3247" s="116" t="str">
        <f t="shared" si="50"/>
        <v>MIREX</v>
      </c>
    </row>
    <row r="3248" spans="4:5">
      <c r="D3248" s="118" t="s">
        <v>2</v>
      </c>
      <c r="E3248" s="116" t="str">
        <f t="shared" si="50"/>
        <v>DGTT</v>
      </c>
    </row>
    <row r="3249" spans="4:5">
      <c r="D3249" s="118" t="s">
        <v>1012</v>
      </c>
      <c r="E3249" s="116" t="str">
        <f t="shared" si="50"/>
        <v>EDUCACION SUPERIOR</v>
      </c>
    </row>
    <row r="3250" spans="4:5">
      <c r="D3250" s="118" t="s">
        <v>394</v>
      </c>
      <c r="E3250" s="116" t="str">
        <f t="shared" si="50"/>
        <v>MIREX</v>
      </c>
    </row>
    <row r="3251" spans="4:5">
      <c r="D3251" s="118" t="s">
        <v>961</v>
      </c>
      <c r="E3251" s="116" t="str">
        <f t="shared" si="50"/>
        <v>SIUBEN</v>
      </c>
    </row>
    <row r="3252" spans="4:5">
      <c r="D3252" s="118" t="s">
        <v>123</v>
      </c>
      <c r="E3252" s="116" t="str">
        <f t="shared" si="50"/>
        <v>JCE</v>
      </c>
    </row>
    <row r="3253" spans="4:5">
      <c r="D3253" s="118" t="s">
        <v>961</v>
      </c>
      <c r="E3253" s="116" t="str">
        <f t="shared" si="50"/>
        <v>SIUBEN</v>
      </c>
    </row>
    <row r="3254" spans="4:5">
      <c r="D3254" s="118" t="s">
        <v>2</v>
      </c>
      <c r="E3254" s="116" t="str">
        <f t="shared" si="50"/>
        <v>DGTT</v>
      </c>
    </row>
    <row r="3255" spans="4:5">
      <c r="D3255" s="118" t="s">
        <v>640</v>
      </c>
      <c r="E3255" s="116" t="str">
        <f t="shared" si="50"/>
        <v xml:space="preserve">ONAPI </v>
      </c>
    </row>
    <row r="3256" spans="4:5">
      <c r="D3256" s="118" t="s">
        <v>123</v>
      </c>
      <c r="E3256" s="116" t="str">
        <f t="shared" si="50"/>
        <v>JCE</v>
      </c>
    </row>
    <row r="3257" spans="4:5">
      <c r="D3257" s="118" t="s">
        <v>192</v>
      </c>
      <c r="E3257" s="116" t="str">
        <f t="shared" si="50"/>
        <v>DGTT</v>
      </c>
    </row>
    <row r="3258" spans="4:5">
      <c r="D3258" s="118" t="s">
        <v>2</v>
      </c>
      <c r="E3258" s="116" t="str">
        <f t="shared" si="50"/>
        <v>DGTT</v>
      </c>
    </row>
    <row r="3259" spans="4:5">
      <c r="D3259" s="118" t="s">
        <v>2</v>
      </c>
      <c r="E3259" s="116" t="str">
        <f t="shared" si="50"/>
        <v>DGTT</v>
      </c>
    </row>
    <row r="3260" spans="4:5">
      <c r="D3260" s="118" t="s">
        <v>402</v>
      </c>
      <c r="E3260" s="116" t="str">
        <f t="shared" si="50"/>
        <v>DGP</v>
      </c>
    </row>
    <row r="3261" spans="4:5">
      <c r="D3261" s="118" t="s">
        <v>222</v>
      </c>
      <c r="E3261" s="116" t="str">
        <f t="shared" si="50"/>
        <v>MIP</v>
      </c>
    </row>
    <row r="3262" spans="4:5">
      <c r="D3262" s="118" t="s">
        <v>40</v>
      </c>
      <c r="E3262" s="116" t="str">
        <f t="shared" si="50"/>
        <v>JCE</v>
      </c>
    </row>
    <row r="3263" spans="4:5">
      <c r="D3263" s="118" t="s">
        <v>94</v>
      </c>
      <c r="E3263" s="116" t="str">
        <f t="shared" si="50"/>
        <v>DGM</v>
      </c>
    </row>
    <row r="3264" spans="4:5">
      <c r="D3264" s="118" t="s">
        <v>821</v>
      </c>
      <c r="E3264" s="116" t="str">
        <f t="shared" si="50"/>
        <v>ONAPI</v>
      </c>
    </row>
    <row r="3265" spans="4:5">
      <c r="D3265" s="118" t="s">
        <v>821</v>
      </c>
      <c r="E3265" s="116" t="str">
        <f t="shared" si="50"/>
        <v>ONAPI</v>
      </c>
    </row>
    <row r="3266" spans="4:5">
      <c r="D3266" s="118" t="s">
        <v>40</v>
      </c>
      <c r="E3266" s="116" t="str">
        <f t="shared" si="50"/>
        <v>JCE</v>
      </c>
    </row>
    <row r="3267" spans="4:5">
      <c r="D3267" s="118" t="s">
        <v>40</v>
      </c>
      <c r="E3267" s="116" t="str">
        <f t="shared" si="50"/>
        <v>JCE</v>
      </c>
    </row>
    <row r="3268" spans="4:5">
      <c r="D3268" s="118" t="s">
        <v>40</v>
      </c>
      <c r="E3268" s="116" t="str">
        <f t="shared" ref="E3268:E3331" si="51">UPPER(D3268:D22978)</f>
        <v>JCE</v>
      </c>
    </row>
    <row r="3269" spans="4:5">
      <c r="D3269" s="118" t="s">
        <v>394</v>
      </c>
      <c r="E3269" s="116" t="str">
        <f t="shared" si="51"/>
        <v>MIREX</v>
      </c>
    </row>
    <row r="3270" spans="4:5">
      <c r="D3270" s="118" t="s">
        <v>94</v>
      </c>
      <c r="E3270" s="116" t="str">
        <f t="shared" si="51"/>
        <v>DGM</v>
      </c>
    </row>
    <row r="3271" spans="4:5">
      <c r="D3271" s="118" t="s">
        <v>953</v>
      </c>
      <c r="E3271" s="116" t="str">
        <f t="shared" si="51"/>
        <v>SENASA</v>
      </c>
    </row>
    <row r="3272" spans="4:5">
      <c r="D3272" s="118" t="s">
        <v>189</v>
      </c>
      <c r="E3272" s="116" t="str">
        <f t="shared" si="51"/>
        <v>DGII</v>
      </c>
    </row>
    <row r="3273" spans="4:5">
      <c r="D3273" s="118" t="s">
        <v>192</v>
      </c>
      <c r="E3273" s="116" t="str">
        <f t="shared" si="51"/>
        <v>DGTT</v>
      </c>
    </row>
    <row r="3274" spans="4:5">
      <c r="D3274" s="118" t="s">
        <v>123</v>
      </c>
      <c r="E3274" s="116" t="str">
        <f t="shared" si="51"/>
        <v>JCE</v>
      </c>
    </row>
    <row r="3275" spans="4:5">
      <c r="D3275" s="118" t="s">
        <v>123</v>
      </c>
      <c r="E3275" s="116" t="str">
        <f t="shared" si="51"/>
        <v>JCE</v>
      </c>
    </row>
    <row r="3276" spans="4:5">
      <c r="D3276" s="118" t="s">
        <v>123</v>
      </c>
      <c r="E3276" s="116" t="str">
        <f t="shared" si="51"/>
        <v>JCE</v>
      </c>
    </row>
    <row r="3277" spans="4:5">
      <c r="D3277" s="118" t="s">
        <v>189</v>
      </c>
      <c r="E3277" s="116" t="str">
        <f t="shared" si="51"/>
        <v>DGII</v>
      </c>
    </row>
    <row r="3278" spans="4:5">
      <c r="D3278" s="118" t="s">
        <v>189</v>
      </c>
      <c r="E3278" s="116" t="str">
        <f t="shared" si="51"/>
        <v>DGII</v>
      </c>
    </row>
    <row r="3279" spans="4:5">
      <c r="D3279" s="118" t="s">
        <v>953</v>
      </c>
      <c r="E3279" s="116" t="str">
        <f t="shared" si="51"/>
        <v>SENASA</v>
      </c>
    </row>
    <row r="3280" spans="4:5">
      <c r="D3280" s="118" t="s">
        <v>961</v>
      </c>
      <c r="E3280" s="116" t="str">
        <f t="shared" si="51"/>
        <v>SIUBEN</v>
      </c>
    </row>
    <row r="3281" spans="4:5">
      <c r="D3281" s="118" t="s">
        <v>205</v>
      </c>
      <c r="E3281" s="116" t="str">
        <f t="shared" si="51"/>
        <v>ONAPI</v>
      </c>
    </row>
    <row r="3282" spans="4:5">
      <c r="D3282" s="118" t="s">
        <v>123</v>
      </c>
      <c r="E3282" s="116" t="str">
        <f t="shared" si="51"/>
        <v>JCE</v>
      </c>
    </row>
    <row r="3283" spans="4:5">
      <c r="D3283" s="118" t="s">
        <v>709</v>
      </c>
      <c r="E3283" s="116" t="str">
        <f t="shared" si="51"/>
        <v>SIUBEN</v>
      </c>
    </row>
    <row r="3284" spans="4:5">
      <c r="D3284" s="118" t="s">
        <v>394</v>
      </c>
      <c r="E3284" s="116" t="str">
        <f t="shared" si="51"/>
        <v>MIREX</v>
      </c>
    </row>
    <row r="3285" spans="4:5">
      <c r="D3285" s="118" t="s">
        <v>394</v>
      </c>
      <c r="E3285" s="116" t="str">
        <f t="shared" si="51"/>
        <v>MIREX</v>
      </c>
    </row>
    <row r="3286" spans="4:5">
      <c r="D3286" s="118" t="s">
        <v>40</v>
      </c>
      <c r="E3286" s="116" t="str">
        <f t="shared" si="51"/>
        <v>JCE</v>
      </c>
    </row>
    <row r="3287" spans="4:5">
      <c r="D3287" s="118" t="s">
        <v>40</v>
      </c>
      <c r="E3287" s="116" t="str">
        <f t="shared" si="51"/>
        <v>JCE</v>
      </c>
    </row>
    <row r="3288" spans="4:5">
      <c r="D3288" s="118" t="s">
        <v>709</v>
      </c>
      <c r="E3288" s="116" t="str">
        <f t="shared" si="51"/>
        <v>SIUBEN</v>
      </c>
    </row>
    <row r="3289" spans="4:5">
      <c r="D3289" s="118" t="s">
        <v>2</v>
      </c>
      <c r="E3289" s="116" t="str">
        <f t="shared" si="51"/>
        <v>DGTT</v>
      </c>
    </row>
    <row r="3290" spans="4:5">
      <c r="D3290" s="118" t="s">
        <v>3</v>
      </c>
      <c r="E3290" s="116" t="str">
        <f t="shared" si="51"/>
        <v>PGR</v>
      </c>
    </row>
    <row r="3291" spans="4:5">
      <c r="D3291" s="118" t="s">
        <v>3</v>
      </c>
      <c r="E3291" s="116" t="str">
        <f t="shared" si="51"/>
        <v>PGR</v>
      </c>
    </row>
    <row r="3292" spans="4:5">
      <c r="D3292" s="118" t="s">
        <v>709</v>
      </c>
      <c r="E3292" s="116" t="str">
        <f t="shared" si="51"/>
        <v>SIUBEN</v>
      </c>
    </row>
    <row r="3293" spans="4:5">
      <c r="D3293" s="118" t="s">
        <v>3</v>
      </c>
      <c r="E3293" s="116" t="str">
        <f t="shared" si="51"/>
        <v>PGR</v>
      </c>
    </row>
    <row r="3294" spans="4:5">
      <c r="D3294" s="118" t="s">
        <v>394</v>
      </c>
      <c r="E3294" s="116" t="str">
        <f t="shared" si="51"/>
        <v>MIREX</v>
      </c>
    </row>
    <row r="3295" spans="4:5">
      <c r="D3295" s="118" t="s">
        <v>40</v>
      </c>
      <c r="E3295" s="116" t="str">
        <f t="shared" si="51"/>
        <v>JCE</v>
      </c>
    </row>
    <row r="3296" spans="4:5">
      <c r="D3296" s="118" t="s">
        <v>40</v>
      </c>
      <c r="E3296" s="116" t="str">
        <f t="shared" si="51"/>
        <v>JCE</v>
      </c>
    </row>
    <row r="3297" spans="4:5">
      <c r="D3297" s="118" t="s">
        <v>2</v>
      </c>
      <c r="E3297" s="116" t="str">
        <f t="shared" si="51"/>
        <v>DGTT</v>
      </c>
    </row>
    <row r="3298" spans="4:5">
      <c r="D3298" s="118" t="s">
        <v>28</v>
      </c>
      <c r="E3298" s="116" t="str">
        <f t="shared" si="51"/>
        <v>DGII</v>
      </c>
    </row>
    <row r="3299" spans="4:5">
      <c r="D3299" s="118" t="s">
        <v>40</v>
      </c>
      <c r="E3299" s="116" t="str">
        <f t="shared" si="51"/>
        <v>JCE</v>
      </c>
    </row>
    <row r="3300" spans="4:5">
      <c r="D3300" s="118" t="s">
        <v>394</v>
      </c>
      <c r="E3300" s="116" t="str">
        <f t="shared" si="51"/>
        <v>MIREX</v>
      </c>
    </row>
    <row r="3301" spans="4:5">
      <c r="D3301" s="118" t="s">
        <v>94</v>
      </c>
      <c r="E3301" s="116" t="str">
        <f t="shared" si="51"/>
        <v>DGM</v>
      </c>
    </row>
    <row r="3302" spans="4:5">
      <c r="D3302" s="118" t="s">
        <v>94</v>
      </c>
      <c r="E3302" s="116" t="str">
        <f t="shared" si="51"/>
        <v>DGM</v>
      </c>
    </row>
    <row r="3303" spans="4:5">
      <c r="D3303" s="118" t="s">
        <v>40</v>
      </c>
      <c r="E3303" s="116" t="str">
        <f t="shared" si="51"/>
        <v>JCE</v>
      </c>
    </row>
    <row r="3304" spans="4:5">
      <c r="D3304" s="118" t="s">
        <v>28</v>
      </c>
      <c r="E3304" s="116" t="str">
        <f t="shared" si="51"/>
        <v>DGII</v>
      </c>
    </row>
    <row r="3305" spans="4:5">
      <c r="D3305" s="118" t="s">
        <v>94</v>
      </c>
      <c r="E3305" s="116" t="str">
        <f t="shared" si="51"/>
        <v>DGM</v>
      </c>
    </row>
    <row r="3306" spans="4:5">
      <c r="D3306" s="118" t="s">
        <v>40</v>
      </c>
      <c r="E3306" s="116" t="str">
        <f t="shared" si="51"/>
        <v>JCE</v>
      </c>
    </row>
    <row r="3307" spans="4:5">
      <c r="D3307" s="118" t="s">
        <v>947</v>
      </c>
      <c r="E3307" s="116" t="str">
        <f t="shared" si="51"/>
        <v>SIUBEN</v>
      </c>
    </row>
    <row r="3308" spans="4:5">
      <c r="D3308" s="118" t="s">
        <v>1012</v>
      </c>
      <c r="E3308" s="116" t="str">
        <f t="shared" si="51"/>
        <v>EDUCACION SUPERIOR</v>
      </c>
    </row>
    <row r="3309" spans="4:5">
      <c r="D3309" s="118" t="s">
        <v>28</v>
      </c>
      <c r="E3309" s="116" t="str">
        <f t="shared" si="51"/>
        <v>DGII</v>
      </c>
    </row>
    <row r="3310" spans="4:5">
      <c r="D3310" s="118" t="s">
        <v>2</v>
      </c>
      <c r="E3310" s="116" t="str">
        <f t="shared" si="51"/>
        <v>DGTT</v>
      </c>
    </row>
    <row r="3311" spans="4:5">
      <c r="D3311" s="118" t="s">
        <v>2</v>
      </c>
      <c r="E3311" s="116" t="str">
        <f t="shared" si="51"/>
        <v>DGTT</v>
      </c>
    </row>
    <row r="3312" spans="4:5">
      <c r="D3312" s="118" t="s">
        <v>947</v>
      </c>
      <c r="E3312" s="116" t="str">
        <f t="shared" si="51"/>
        <v>SIUBEN</v>
      </c>
    </row>
    <row r="3313" spans="4:5">
      <c r="D3313" s="118" t="s">
        <v>2</v>
      </c>
      <c r="E3313" s="116" t="str">
        <f t="shared" si="51"/>
        <v>DGTT</v>
      </c>
    </row>
    <row r="3314" spans="4:5">
      <c r="D3314" s="118" t="s">
        <v>205</v>
      </c>
      <c r="E3314" s="116" t="str">
        <f t="shared" si="51"/>
        <v>ONAPI</v>
      </c>
    </row>
    <row r="3315" spans="4:5">
      <c r="D3315" s="118" t="s">
        <v>953</v>
      </c>
      <c r="E3315" s="116" t="str">
        <f t="shared" si="51"/>
        <v>SENASA</v>
      </c>
    </row>
    <row r="3316" spans="4:5">
      <c r="D3316" s="118" t="s">
        <v>123</v>
      </c>
      <c r="E3316" s="116" t="str">
        <f t="shared" si="51"/>
        <v>JCE</v>
      </c>
    </row>
    <row r="3317" spans="4:5">
      <c r="D3317" s="118" t="s">
        <v>123</v>
      </c>
      <c r="E3317" s="116" t="str">
        <f t="shared" si="51"/>
        <v>JCE</v>
      </c>
    </row>
    <row r="3318" spans="4:5">
      <c r="D3318" s="118" t="s">
        <v>2</v>
      </c>
      <c r="E3318" s="116" t="str">
        <f t="shared" si="51"/>
        <v>DGTT</v>
      </c>
    </row>
    <row r="3319" spans="4:5">
      <c r="D3319" s="118" t="s">
        <v>961</v>
      </c>
      <c r="E3319" s="116" t="str">
        <f t="shared" si="51"/>
        <v>SIUBEN</v>
      </c>
    </row>
    <row r="3320" spans="4:5">
      <c r="D3320" s="118" t="s">
        <v>961</v>
      </c>
      <c r="E3320" s="116" t="str">
        <f t="shared" si="51"/>
        <v>SIUBEN</v>
      </c>
    </row>
    <row r="3321" spans="4:5">
      <c r="D3321" s="118" t="s">
        <v>189</v>
      </c>
      <c r="E3321" s="116" t="str">
        <f t="shared" si="51"/>
        <v>DGII</v>
      </c>
    </row>
    <row r="3322" spans="4:5">
      <c r="D3322" s="118" t="s">
        <v>192</v>
      </c>
      <c r="E3322" s="116" t="str">
        <f t="shared" si="51"/>
        <v>DGTT</v>
      </c>
    </row>
    <row r="3323" spans="4:5">
      <c r="D3323" s="118" t="s">
        <v>189</v>
      </c>
      <c r="E3323" s="116" t="str">
        <f t="shared" si="51"/>
        <v>DGII</v>
      </c>
    </row>
    <row r="3324" spans="4:5">
      <c r="D3324" s="118" t="s">
        <v>394</v>
      </c>
      <c r="E3324" s="116" t="str">
        <f t="shared" si="51"/>
        <v>MIREX</v>
      </c>
    </row>
    <row r="3325" spans="4:5">
      <c r="D3325" s="118" t="s">
        <v>40</v>
      </c>
      <c r="E3325" s="116" t="str">
        <f t="shared" si="51"/>
        <v>JCE</v>
      </c>
    </row>
    <row r="3326" spans="4:5">
      <c r="D3326" s="118" t="s">
        <v>28</v>
      </c>
      <c r="E3326" s="116" t="str">
        <f t="shared" si="51"/>
        <v>DGII</v>
      </c>
    </row>
    <row r="3327" spans="4:5">
      <c r="D3327" s="118" t="s">
        <v>40</v>
      </c>
      <c r="E3327" s="116" t="str">
        <f t="shared" si="51"/>
        <v>JCE</v>
      </c>
    </row>
    <row r="3328" spans="4:5">
      <c r="D3328" s="118" t="s">
        <v>947</v>
      </c>
      <c r="E3328" s="116" t="str">
        <f t="shared" si="51"/>
        <v>SIUBEN</v>
      </c>
    </row>
    <row r="3329" spans="4:5">
      <c r="D3329" s="118" t="s">
        <v>40</v>
      </c>
      <c r="E3329" s="116" t="str">
        <f t="shared" si="51"/>
        <v>JCE</v>
      </c>
    </row>
    <row r="3330" spans="4:5">
      <c r="D3330" s="118" t="s">
        <v>947</v>
      </c>
      <c r="E3330" s="116" t="str">
        <f t="shared" si="51"/>
        <v>SIUBEN</v>
      </c>
    </row>
    <row r="3331" spans="4:5">
      <c r="D3331" s="118" t="s">
        <v>184</v>
      </c>
      <c r="E3331" s="116" t="str">
        <f t="shared" si="51"/>
        <v>DGP</v>
      </c>
    </row>
    <row r="3332" spans="4:5">
      <c r="D3332" s="118" t="s">
        <v>1021</v>
      </c>
      <c r="E3332" s="116" t="str">
        <f t="shared" ref="E3332:E3395" si="52">UPPER(D3332:D23042)</f>
        <v>SENASA</v>
      </c>
    </row>
    <row r="3333" spans="4:5">
      <c r="D3333" s="118" t="s">
        <v>947</v>
      </c>
      <c r="E3333" s="116" t="str">
        <f t="shared" si="52"/>
        <v>SIUBEN</v>
      </c>
    </row>
    <row r="3334" spans="4:5">
      <c r="D3334" s="118" t="s">
        <v>28</v>
      </c>
      <c r="E3334" s="116" t="str">
        <f t="shared" si="52"/>
        <v>DGII</v>
      </c>
    </row>
    <row r="3335" spans="4:5">
      <c r="D3335" s="118" t="s">
        <v>947</v>
      </c>
      <c r="E3335" s="116" t="str">
        <f t="shared" si="52"/>
        <v>SIUBEN</v>
      </c>
    </row>
    <row r="3336" spans="4:5">
      <c r="D3336" s="118" t="s">
        <v>40</v>
      </c>
      <c r="E3336" s="116" t="str">
        <f t="shared" si="52"/>
        <v>JCE</v>
      </c>
    </row>
    <row r="3337" spans="4:5">
      <c r="D3337" s="118" t="s">
        <v>40</v>
      </c>
      <c r="E3337" s="116" t="str">
        <f t="shared" si="52"/>
        <v>JCE</v>
      </c>
    </row>
    <row r="3338" spans="4:5">
      <c r="D3338" s="118" t="s">
        <v>40</v>
      </c>
      <c r="E3338" s="116" t="str">
        <f t="shared" si="52"/>
        <v>JCE</v>
      </c>
    </row>
    <row r="3339" spans="4:5">
      <c r="D3339" s="118" t="s">
        <v>40</v>
      </c>
      <c r="E3339" s="116" t="str">
        <f t="shared" si="52"/>
        <v>JCE</v>
      </c>
    </row>
    <row r="3340" spans="4:5">
      <c r="D3340" s="118" t="s">
        <v>953</v>
      </c>
      <c r="E3340" s="116" t="str">
        <f t="shared" si="52"/>
        <v>SENASA</v>
      </c>
    </row>
    <row r="3341" spans="4:5">
      <c r="D3341" s="118" t="s">
        <v>261</v>
      </c>
      <c r="E3341" s="116" t="str">
        <f t="shared" si="52"/>
        <v>JCE</v>
      </c>
    </row>
    <row r="3342" spans="4:5">
      <c r="D3342" s="118" t="s">
        <v>261</v>
      </c>
      <c r="E3342" s="116" t="str">
        <f t="shared" si="52"/>
        <v>JCE</v>
      </c>
    </row>
    <row r="3343" spans="4:5">
      <c r="D3343" s="118" t="s">
        <v>402</v>
      </c>
      <c r="E3343" s="116" t="str">
        <f t="shared" si="52"/>
        <v>DGP</v>
      </c>
    </row>
    <row r="3344" spans="4:5">
      <c r="D3344" s="118" t="s">
        <v>223</v>
      </c>
      <c r="E3344" s="116" t="str">
        <f t="shared" si="52"/>
        <v>DGM</v>
      </c>
    </row>
    <row r="3345" spans="4:5">
      <c r="D3345" s="118" t="s">
        <v>680</v>
      </c>
      <c r="E3345" s="116" t="str">
        <f t="shared" si="52"/>
        <v xml:space="preserve">MIP </v>
      </c>
    </row>
    <row r="3346" spans="4:5">
      <c r="D3346" s="118" t="s">
        <v>192</v>
      </c>
      <c r="E3346" s="116" t="str">
        <f t="shared" si="52"/>
        <v>DGTT</v>
      </c>
    </row>
    <row r="3347" spans="4:5">
      <c r="D3347" s="118" t="s">
        <v>953</v>
      </c>
      <c r="E3347" s="116" t="str">
        <f t="shared" si="52"/>
        <v>SENASA</v>
      </c>
    </row>
    <row r="3348" spans="4:5">
      <c r="D3348" s="118" t="s">
        <v>961</v>
      </c>
      <c r="E3348" s="116" t="str">
        <f t="shared" si="52"/>
        <v>SIUBEN</v>
      </c>
    </row>
    <row r="3349" spans="4:5">
      <c r="D3349" s="118" t="s">
        <v>261</v>
      </c>
      <c r="E3349" s="116" t="str">
        <f t="shared" si="52"/>
        <v>JCE</v>
      </c>
    </row>
    <row r="3350" spans="4:5">
      <c r="D3350" s="118" t="s">
        <v>28</v>
      </c>
      <c r="E3350" s="116" t="str">
        <f t="shared" si="52"/>
        <v>DGII</v>
      </c>
    </row>
    <row r="3351" spans="4:5">
      <c r="D3351" s="118" t="s">
        <v>2</v>
      </c>
      <c r="E3351" s="116" t="str">
        <f t="shared" si="52"/>
        <v>DGTT</v>
      </c>
    </row>
    <row r="3352" spans="4:5">
      <c r="D3352" s="118" t="s">
        <v>394</v>
      </c>
      <c r="E3352" s="116" t="str">
        <f t="shared" si="52"/>
        <v>MIREX</v>
      </c>
    </row>
    <row r="3353" spans="4:5">
      <c r="D3353" s="118" t="s">
        <v>28</v>
      </c>
      <c r="E3353" s="116" t="str">
        <f t="shared" si="52"/>
        <v>DGII</v>
      </c>
    </row>
    <row r="3354" spans="4:5">
      <c r="D3354" s="118" t="s">
        <v>28</v>
      </c>
      <c r="E3354" s="116" t="str">
        <f t="shared" si="52"/>
        <v>DGII</v>
      </c>
    </row>
    <row r="3355" spans="4:5">
      <c r="D3355" s="118" t="s">
        <v>982</v>
      </c>
      <c r="E3355" s="116" t="str">
        <f t="shared" si="52"/>
        <v xml:space="preserve">SIUBEN </v>
      </c>
    </row>
    <row r="3356" spans="4:5">
      <c r="D3356" s="118" t="s">
        <v>40</v>
      </c>
      <c r="E3356" s="116" t="str">
        <f t="shared" si="52"/>
        <v>JCE</v>
      </c>
    </row>
    <row r="3357" spans="4:5">
      <c r="D3357" s="118" t="s">
        <v>40</v>
      </c>
      <c r="E3357" s="116" t="str">
        <f t="shared" si="52"/>
        <v>JCE</v>
      </c>
    </row>
    <row r="3358" spans="4:5">
      <c r="D3358" s="118" t="s">
        <v>94</v>
      </c>
      <c r="E3358" s="116" t="str">
        <f t="shared" si="52"/>
        <v>DGM</v>
      </c>
    </row>
    <row r="3359" spans="4:5">
      <c r="D3359" s="118" t="s">
        <v>821</v>
      </c>
      <c r="E3359" s="116" t="str">
        <f t="shared" si="52"/>
        <v>ONAPI</v>
      </c>
    </row>
    <row r="3360" spans="4:5">
      <c r="D3360" s="118" t="s">
        <v>2</v>
      </c>
      <c r="E3360" s="116" t="str">
        <f t="shared" si="52"/>
        <v>DGTT</v>
      </c>
    </row>
    <row r="3361" spans="4:5">
      <c r="D3361" s="118" t="s">
        <v>2</v>
      </c>
      <c r="E3361" s="116" t="str">
        <f t="shared" si="52"/>
        <v>DGTT</v>
      </c>
    </row>
    <row r="3362" spans="4:5">
      <c r="D3362" s="118" t="s">
        <v>953</v>
      </c>
      <c r="E3362" s="116" t="str">
        <f t="shared" si="52"/>
        <v>SENASA</v>
      </c>
    </row>
    <row r="3363" spans="4:5">
      <c r="D3363" s="118" t="s">
        <v>953</v>
      </c>
      <c r="E3363" s="116" t="str">
        <f t="shared" si="52"/>
        <v>SENASA</v>
      </c>
    </row>
    <row r="3364" spans="4:5">
      <c r="D3364" s="118" t="s">
        <v>40</v>
      </c>
      <c r="E3364" s="116" t="str">
        <f t="shared" si="52"/>
        <v>JCE</v>
      </c>
    </row>
    <row r="3365" spans="4:5">
      <c r="D3365" s="118" t="s">
        <v>40</v>
      </c>
      <c r="E3365" s="116" t="str">
        <f t="shared" si="52"/>
        <v>JCE</v>
      </c>
    </row>
    <row r="3366" spans="4:5">
      <c r="D3366" s="118" t="s">
        <v>189</v>
      </c>
      <c r="E3366" s="116" t="str">
        <f t="shared" si="52"/>
        <v>DGII</v>
      </c>
    </row>
    <row r="3367" spans="4:5">
      <c r="D3367" s="118" t="s">
        <v>189</v>
      </c>
      <c r="E3367" s="116" t="str">
        <f t="shared" si="52"/>
        <v>DGII</v>
      </c>
    </row>
    <row r="3368" spans="4:5">
      <c r="D3368" s="118" t="s">
        <v>394</v>
      </c>
      <c r="E3368" s="116" t="str">
        <f t="shared" si="52"/>
        <v>MIREX</v>
      </c>
    </row>
    <row r="3369" spans="4:5">
      <c r="D3369" s="118" t="s">
        <v>40</v>
      </c>
      <c r="E3369" s="116" t="str">
        <f t="shared" si="52"/>
        <v>JCE</v>
      </c>
    </row>
    <row r="3370" spans="4:5">
      <c r="D3370" s="118" t="s">
        <v>40</v>
      </c>
      <c r="E3370" s="116" t="str">
        <f t="shared" si="52"/>
        <v>JCE</v>
      </c>
    </row>
    <row r="3371" spans="4:5">
      <c r="D3371" s="118" t="s">
        <v>223</v>
      </c>
      <c r="E3371" s="116" t="str">
        <f t="shared" si="52"/>
        <v>DGM</v>
      </c>
    </row>
    <row r="3372" spans="4:5">
      <c r="D3372" s="118" t="s">
        <v>222</v>
      </c>
      <c r="E3372" s="116" t="str">
        <f t="shared" si="52"/>
        <v>MIP</v>
      </c>
    </row>
    <row r="3373" spans="4:5">
      <c r="D3373" s="118" t="s">
        <v>947</v>
      </c>
      <c r="E3373" s="116" t="str">
        <f t="shared" si="52"/>
        <v>SIUBEN</v>
      </c>
    </row>
    <row r="3374" spans="4:5">
      <c r="D3374" s="118" t="s">
        <v>28</v>
      </c>
      <c r="E3374" s="116" t="str">
        <f t="shared" si="52"/>
        <v>DGII</v>
      </c>
    </row>
    <row r="3375" spans="4:5">
      <c r="D3375" s="118" t="s">
        <v>28</v>
      </c>
      <c r="E3375" s="116" t="str">
        <f t="shared" si="52"/>
        <v>DGII</v>
      </c>
    </row>
    <row r="3376" spans="4:5">
      <c r="D3376" s="118" t="s">
        <v>40</v>
      </c>
      <c r="E3376" s="116" t="str">
        <f t="shared" si="52"/>
        <v>JCE</v>
      </c>
    </row>
    <row r="3377" spans="4:5">
      <c r="D3377" s="118" t="s">
        <v>40</v>
      </c>
      <c r="E3377" s="116" t="str">
        <f t="shared" si="52"/>
        <v>JCE</v>
      </c>
    </row>
    <row r="3378" spans="4:5">
      <c r="D3378" s="118" t="s">
        <v>947</v>
      </c>
      <c r="E3378" s="116" t="str">
        <f t="shared" si="52"/>
        <v>SIUBEN</v>
      </c>
    </row>
    <row r="3379" spans="4:5">
      <c r="D3379" s="118" t="s">
        <v>1021</v>
      </c>
      <c r="E3379" s="116" t="str">
        <f t="shared" si="52"/>
        <v>SENASA</v>
      </c>
    </row>
    <row r="3380" spans="4:5">
      <c r="D3380" s="118" t="s">
        <v>947</v>
      </c>
      <c r="E3380" s="116" t="str">
        <f t="shared" si="52"/>
        <v>SIUBEN</v>
      </c>
    </row>
    <row r="3381" spans="4:5">
      <c r="D3381" s="118" t="s">
        <v>2</v>
      </c>
      <c r="E3381" s="116" t="str">
        <f t="shared" si="52"/>
        <v>DGTT</v>
      </c>
    </row>
    <row r="3382" spans="4:5">
      <c r="D3382" s="118" t="s">
        <v>394</v>
      </c>
      <c r="E3382" s="116" t="str">
        <f t="shared" si="52"/>
        <v>MIREX</v>
      </c>
    </row>
    <row r="3383" spans="4:5">
      <c r="D3383" s="118" t="s">
        <v>184</v>
      </c>
      <c r="E3383" s="116" t="str">
        <f t="shared" si="52"/>
        <v>DGP</v>
      </c>
    </row>
    <row r="3384" spans="4:5">
      <c r="D3384" s="118" t="s">
        <v>1021</v>
      </c>
      <c r="E3384" s="116" t="str">
        <f t="shared" si="52"/>
        <v>SENASA</v>
      </c>
    </row>
    <row r="3385" spans="4:5">
      <c r="D3385" s="118" t="s">
        <v>2</v>
      </c>
      <c r="E3385" s="116" t="str">
        <f t="shared" si="52"/>
        <v>DGTT</v>
      </c>
    </row>
    <row r="3386" spans="4:5">
      <c r="D3386" s="118" t="s">
        <v>2</v>
      </c>
      <c r="E3386" s="116" t="str">
        <f t="shared" si="52"/>
        <v>DGTT</v>
      </c>
    </row>
    <row r="3387" spans="4:5">
      <c r="D3387" s="118" t="s">
        <v>192</v>
      </c>
      <c r="E3387" s="116" t="str">
        <f t="shared" si="52"/>
        <v>DGTT</v>
      </c>
    </row>
    <row r="3388" spans="4:5">
      <c r="D3388" s="118" t="s">
        <v>189</v>
      </c>
      <c r="E3388" s="116" t="str">
        <f t="shared" si="52"/>
        <v>DGII</v>
      </c>
    </row>
    <row r="3389" spans="4:5">
      <c r="D3389" s="118" t="s">
        <v>222</v>
      </c>
      <c r="E3389" s="116" t="str">
        <f t="shared" si="52"/>
        <v>MIP</v>
      </c>
    </row>
    <row r="3390" spans="4:5">
      <c r="D3390" s="118" t="s">
        <v>192</v>
      </c>
      <c r="E3390" s="116" t="str">
        <f t="shared" si="52"/>
        <v>DGTT</v>
      </c>
    </row>
    <row r="3391" spans="4:5">
      <c r="D3391" s="118" t="s">
        <v>961</v>
      </c>
      <c r="E3391" s="116" t="str">
        <f t="shared" si="52"/>
        <v>SIUBEN</v>
      </c>
    </row>
    <row r="3392" spans="4:5">
      <c r="D3392" s="118" t="s">
        <v>961</v>
      </c>
      <c r="E3392" s="116" t="str">
        <f t="shared" si="52"/>
        <v>SIUBEN</v>
      </c>
    </row>
    <row r="3393" spans="4:5">
      <c r="D3393" s="118" t="s">
        <v>40</v>
      </c>
      <c r="E3393" s="116" t="str">
        <f t="shared" si="52"/>
        <v>JCE</v>
      </c>
    </row>
    <row r="3394" spans="4:5">
      <c r="D3394" s="118" t="s">
        <v>40</v>
      </c>
      <c r="E3394" s="116" t="str">
        <f t="shared" si="52"/>
        <v>JCE</v>
      </c>
    </row>
    <row r="3395" spans="4:5">
      <c r="D3395" s="118" t="s">
        <v>222</v>
      </c>
      <c r="E3395" s="116" t="str">
        <f t="shared" si="52"/>
        <v>MIP</v>
      </c>
    </row>
    <row r="3396" spans="4:5">
      <c r="D3396" s="118" t="s">
        <v>205</v>
      </c>
      <c r="E3396" s="116" t="str">
        <f t="shared" ref="E3396:E3459" si="53">UPPER(D3396:D23106)</f>
        <v>ONAPI</v>
      </c>
    </row>
    <row r="3397" spans="4:5">
      <c r="D3397" s="118" t="s">
        <v>961</v>
      </c>
      <c r="E3397" s="116" t="str">
        <f t="shared" si="53"/>
        <v>SIUBEN</v>
      </c>
    </row>
    <row r="3398" spans="4:5">
      <c r="D3398" s="118" t="s">
        <v>551</v>
      </c>
      <c r="E3398" s="116" t="str">
        <f t="shared" si="53"/>
        <v>PGR</v>
      </c>
    </row>
    <row r="3399" spans="4:5">
      <c r="D3399" s="118" t="s">
        <v>953</v>
      </c>
      <c r="E3399" s="116" t="str">
        <f t="shared" si="53"/>
        <v>SENASA</v>
      </c>
    </row>
    <row r="3400" spans="4:5">
      <c r="D3400" s="118" t="s">
        <v>953</v>
      </c>
      <c r="E3400" s="116" t="str">
        <f t="shared" si="53"/>
        <v>SENASA</v>
      </c>
    </row>
    <row r="3401" spans="4:5">
      <c r="D3401" s="118" t="s">
        <v>551</v>
      </c>
      <c r="E3401" s="116" t="str">
        <f t="shared" si="53"/>
        <v>PGR</v>
      </c>
    </row>
    <row r="3402" spans="4:5">
      <c r="D3402" s="118" t="s">
        <v>551</v>
      </c>
      <c r="E3402" s="116" t="str">
        <f t="shared" si="53"/>
        <v>PGR</v>
      </c>
    </row>
    <row r="3403" spans="4:5">
      <c r="D3403" s="118" t="s">
        <v>189</v>
      </c>
      <c r="E3403" s="116" t="str">
        <f t="shared" si="53"/>
        <v>DGII</v>
      </c>
    </row>
    <row r="3404" spans="4:5">
      <c r="D3404" s="118" t="s">
        <v>528</v>
      </c>
      <c r="E3404" s="116" t="str">
        <f t="shared" si="53"/>
        <v xml:space="preserve">DGTT </v>
      </c>
    </row>
    <row r="3405" spans="4:5">
      <c r="D3405" s="118" t="s">
        <v>551</v>
      </c>
      <c r="E3405" s="116" t="str">
        <f t="shared" si="53"/>
        <v>PGR</v>
      </c>
    </row>
    <row r="3406" spans="4:5">
      <c r="D3406" s="118" t="s">
        <v>192</v>
      </c>
      <c r="E3406" s="116" t="str">
        <f t="shared" si="53"/>
        <v>DGTT</v>
      </c>
    </row>
    <row r="3407" spans="4:5">
      <c r="D3407" s="118" t="s">
        <v>551</v>
      </c>
      <c r="E3407" s="116" t="str">
        <f t="shared" si="53"/>
        <v>PGR</v>
      </c>
    </row>
    <row r="3408" spans="4:5">
      <c r="D3408" s="118" t="s">
        <v>551</v>
      </c>
      <c r="E3408" s="116" t="str">
        <f t="shared" si="53"/>
        <v>PGR</v>
      </c>
    </row>
    <row r="3409" spans="4:5">
      <c r="D3409" s="118" t="s">
        <v>551</v>
      </c>
      <c r="E3409" s="116" t="str">
        <f t="shared" si="53"/>
        <v>PGR</v>
      </c>
    </row>
    <row r="3410" spans="4:5">
      <c r="D3410" s="118" t="s">
        <v>189</v>
      </c>
      <c r="E3410" s="116" t="str">
        <f t="shared" si="53"/>
        <v>DGII</v>
      </c>
    </row>
    <row r="3411" spans="4:5">
      <c r="D3411" s="118" t="s">
        <v>189</v>
      </c>
      <c r="E3411" s="116" t="str">
        <f t="shared" si="53"/>
        <v>DGII</v>
      </c>
    </row>
    <row r="3412" spans="4:5">
      <c r="D3412" s="118" t="s">
        <v>192</v>
      </c>
      <c r="E3412" s="116" t="str">
        <f t="shared" si="53"/>
        <v>DGTT</v>
      </c>
    </row>
    <row r="3413" spans="4:5">
      <c r="D3413" s="118" t="s">
        <v>192</v>
      </c>
      <c r="E3413" s="116" t="str">
        <f t="shared" si="53"/>
        <v>DGTT</v>
      </c>
    </row>
    <row r="3414" spans="4:5">
      <c r="D3414" s="118" t="s">
        <v>961</v>
      </c>
      <c r="E3414" s="116" t="str">
        <f t="shared" si="53"/>
        <v>SIUBEN</v>
      </c>
    </row>
    <row r="3415" spans="4:5">
      <c r="D3415" s="118" t="s">
        <v>40</v>
      </c>
      <c r="E3415" s="116" t="str">
        <f t="shared" si="53"/>
        <v>JCE</v>
      </c>
    </row>
    <row r="3416" spans="4:5">
      <c r="D3416" s="118" t="s">
        <v>1028</v>
      </c>
      <c r="E3416" s="116" t="str">
        <f t="shared" si="53"/>
        <v xml:space="preserve">SENASA </v>
      </c>
    </row>
    <row r="3417" spans="4:5">
      <c r="D3417" s="118" t="s">
        <v>947</v>
      </c>
      <c r="E3417" s="116" t="str">
        <f t="shared" si="53"/>
        <v>SIUBEN</v>
      </c>
    </row>
    <row r="3418" spans="4:5">
      <c r="D3418" s="118" t="s">
        <v>2</v>
      </c>
      <c r="E3418" s="116" t="str">
        <f t="shared" si="53"/>
        <v>DGTT</v>
      </c>
    </row>
    <row r="3419" spans="4:5">
      <c r="D3419" s="118" t="s">
        <v>40</v>
      </c>
      <c r="E3419" s="116" t="str">
        <f t="shared" si="53"/>
        <v>JCE</v>
      </c>
    </row>
    <row r="3420" spans="4:5">
      <c r="D3420" s="118" t="s">
        <v>40</v>
      </c>
      <c r="E3420" s="116" t="str">
        <f t="shared" si="53"/>
        <v>JCE</v>
      </c>
    </row>
    <row r="3421" spans="4:5">
      <c r="D3421" s="118" t="s">
        <v>40</v>
      </c>
      <c r="E3421" s="116" t="str">
        <f t="shared" si="53"/>
        <v>JCE</v>
      </c>
    </row>
    <row r="3422" spans="4:5">
      <c r="D3422" s="118" t="s">
        <v>28</v>
      </c>
      <c r="E3422" s="116" t="str">
        <f t="shared" si="53"/>
        <v>DGII</v>
      </c>
    </row>
    <row r="3423" spans="4:5">
      <c r="D3423" s="118" t="s">
        <v>40</v>
      </c>
      <c r="E3423" s="116" t="str">
        <f t="shared" si="53"/>
        <v>JCE</v>
      </c>
    </row>
    <row r="3424" spans="4:5">
      <c r="D3424" s="118" t="s">
        <v>2</v>
      </c>
      <c r="E3424" s="116" t="str">
        <f t="shared" si="53"/>
        <v>DGTT</v>
      </c>
    </row>
    <row r="3425" spans="4:5">
      <c r="D3425" s="118" t="s">
        <v>2</v>
      </c>
      <c r="E3425" s="116" t="str">
        <f t="shared" si="53"/>
        <v>DGTT</v>
      </c>
    </row>
    <row r="3426" spans="4:5">
      <c r="D3426" s="118" t="s">
        <v>18</v>
      </c>
      <c r="E3426" s="116" t="str">
        <f t="shared" si="53"/>
        <v>MIP</v>
      </c>
    </row>
    <row r="3427" spans="4:5">
      <c r="D3427" s="118" t="s">
        <v>821</v>
      </c>
      <c r="E3427" s="116" t="str">
        <f t="shared" si="53"/>
        <v>ONAPI</v>
      </c>
    </row>
    <row r="3428" spans="4:5">
      <c r="D3428" s="118" t="s">
        <v>40</v>
      </c>
      <c r="E3428" s="116" t="str">
        <f t="shared" si="53"/>
        <v>JCE</v>
      </c>
    </row>
    <row r="3429" spans="4:5">
      <c r="D3429" s="118" t="s">
        <v>40</v>
      </c>
      <c r="E3429" s="116" t="str">
        <f t="shared" si="53"/>
        <v>JCE</v>
      </c>
    </row>
    <row r="3430" spans="4:5">
      <c r="D3430" s="118" t="s">
        <v>192</v>
      </c>
      <c r="E3430" s="116" t="str">
        <f t="shared" si="53"/>
        <v>DGTT</v>
      </c>
    </row>
    <row r="3431" spans="4:5">
      <c r="D3431" s="118" t="s">
        <v>192</v>
      </c>
      <c r="E3431" s="116" t="str">
        <f t="shared" si="53"/>
        <v>DGTT</v>
      </c>
    </row>
    <row r="3432" spans="4:5">
      <c r="D3432" s="118" t="s">
        <v>192</v>
      </c>
      <c r="E3432" s="116" t="str">
        <f t="shared" si="53"/>
        <v>DGTT</v>
      </c>
    </row>
    <row r="3433" spans="4:5">
      <c r="D3433" s="118" t="s">
        <v>189</v>
      </c>
      <c r="E3433" s="116" t="str">
        <f t="shared" si="53"/>
        <v>DGII</v>
      </c>
    </row>
    <row r="3434" spans="4:5">
      <c r="D3434" s="118" t="s">
        <v>28</v>
      </c>
      <c r="E3434" s="116" t="str">
        <f t="shared" si="53"/>
        <v>DGII</v>
      </c>
    </row>
    <row r="3435" spans="4:5">
      <c r="D3435" s="118" t="s">
        <v>155</v>
      </c>
      <c r="E3435" s="116" t="str">
        <f t="shared" si="53"/>
        <v>ONAPI</v>
      </c>
    </row>
    <row r="3436" spans="4:5">
      <c r="D3436" s="118" t="s">
        <v>402</v>
      </c>
      <c r="E3436" s="116" t="str">
        <f t="shared" si="53"/>
        <v>DGP</v>
      </c>
    </row>
    <row r="3437" spans="4:5">
      <c r="D3437" s="118" t="s">
        <v>223</v>
      </c>
      <c r="E3437" s="116" t="str">
        <f t="shared" si="53"/>
        <v>DGM</v>
      </c>
    </row>
    <row r="3438" spans="4:5">
      <c r="D3438" s="118" t="s">
        <v>222</v>
      </c>
      <c r="E3438" s="116" t="str">
        <f t="shared" si="53"/>
        <v>MIP</v>
      </c>
    </row>
    <row r="3439" spans="4:5">
      <c r="D3439" s="118" t="s">
        <v>1031</v>
      </c>
      <c r="E3439" s="116" t="str">
        <f t="shared" si="53"/>
        <v>MINISTERIO DE EDUCACION SUPERIOR</v>
      </c>
    </row>
    <row r="3440" spans="4:5">
      <c r="D3440" s="118" t="s">
        <v>402</v>
      </c>
      <c r="E3440" s="116" t="str">
        <f t="shared" si="53"/>
        <v>DGP</v>
      </c>
    </row>
    <row r="3441" spans="4:5">
      <c r="D3441" s="118" t="s">
        <v>189</v>
      </c>
      <c r="E3441" s="116" t="str">
        <f t="shared" si="53"/>
        <v>DGII</v>
      </c>
    </row>
    <row r="3442" spans="4:5">
      <c r="D3442" s="118" t="s">
        <v>394</v>
      </c>
      <c r="E3442" s="116" t="str">
        <f t="shared" si="53"/>
        <v>MIREX</v>
      </c>
    </row>
    <row r="3443" spans="4:5">
      <c r="D3443" s="118" t="s">
        <v>94</v>
      </c>
      <c r="E3443" s="116" t="str">
        <f t="shared" si="53"/>
        <v>DGM</v>
      </c>
    </row>
    <row r="3444" spans="4:5">
      <c r="D3444" s="118" t="s">
        <v>94</v>
      </c>
      <c r="E3444" s="116" t="str">
        <f t="shared" si="53"/>
        <v>DGM</v>
      </c>
    </row>
    <row r="3445" spans="4:5">
      <c r="D3445" s="118" t="s">
        <v>821</v>
      </c>
      <c r="E3445" s="116" t="str">
        <f t="shared" si="53"/>
        <v>ONAPI</v>
      </c>
    </row>
    <row r="3446" spans="4:5">
      <c r="D3446" s="118" t="s">
        <v>40</v>
      </c>
      <c r="E3446" s="116" t="str">
        <f t="shared" si="53"/>
        <v>JCE</v>
      </c>
    </row>
    <row r="3447" spans="4:5">
      <c r="D3447" s="118" t="s">
        <v>40</v>
      </c>
      <c r="E3447" s="116" t="str">
        <f t="shared" si="53"/>
        <v>JCE</v>
      </c>
    </row>
    <row r="3448" spans="4:5">
      <c r="D3448" s="118" t="s">
        <v>28</v>
      </c>
      <c r="E3448" s="116" t="str">
        <f t="shared" si="53"/>
        <v>DGII</v>
      </c>
    </row>
    <row r="3449" spans="4:5">
      <c r="D3449" s="118" t="s">
        <v>40</v>
      </c>
      <c r="E3449" s="116" t="str">
        <f t="shared" si="53"/>
        <v>JCE</v>
      </c>
    </row>
    <row r="3450" spans="4:5">
      <c r="D3450" s="118" t="s">
        <v>184</v>
      </c>
      <c r="E3450" s="116" t="str">
        <f t="shared" si="53"/>
        <v>DGP</v>
      </c>
    </row>
    <row r="3451" spans="4:5">
      <c r="D3451" s="118" t="s">
        <v>40</v>
      </c>
      <c r="E3451" s="116" t="str">
        <f t="shared" si="53"/>
        <v>JCE</v>
      </c>
    </row>
    <row r="3452" spans="4:5">
      <c r="D3452" s="118" t="s">
        <v>28</v>
      </c>
      <c r="E3452" s="116" t="str">
        <f t="shared" si="53"/>
        <v>DGII</v>
      </c>
    </row>
    <row r="3453" spans="4:5">
      <c r="D3453" s="118" t="s">
        <v>2</v>
      </c>
      <c r="E3453" s="116" t="str">
        <f t="shared" si="53"/>
        <v>DGTT</v>
      </c>
    </row>
    <row r="3454" spans="4:5">
      <c r="D3454" s="118" t="s">
        <v>394</v>
      </c>
      <c r="E3454" s="116" t="str">
        <f t="shared" si="53"/>
        <v>MIREX</v>
      </c>
    </row>
    <row r="3455" spans="4:5">
      <c r="D3455" s="118" t="s">
        <v>40</v>
      </c>
      <c r="E3455" s="116" t="str">
        <f t="shared" si="53"/>
        <v>JCE</v>
      </c>
    </row>
    <row r="3456" spans="4:5">
      <c r="D3456" s="118" t="s">
        <v>2</v>
      </c>
      <c r="E3456" s="116" t="str">
        <f t="shared" si="53"/>
        <v>DGTT</v>
      </c>
    </row>
    <row r="3457" spans="4:5">
      <c r="D3457" s="118" t="s">
        <v>40</v>
      </c>
      <c r="E3457" s="116" t="str">
        <f t="shared" si="53"/>
        <v>JCE</v>
      </c>
    </row>
    <row r="3458" spans="4:5">
      <c r="D3458" s="118" t="s">
        <v>947</v>
      </c>
      <c r="E3458" s="116" t="str">
        <f t="shared" si="53"/>
        <v>SIUBEN</v>
      </c>
    </row>
    <row r="3459" spans="4:5">
      <c r="D3459" s="118" t="s">
        <v>40</v>
      </c>
      <c r="E3459" s="116" t="str">
        <f t="shared" si="53"/>
        <v>JCE</v>
      </c>
    </row>
    <row r="3460" spans="4:5">
      <c r="D3460" s="118" t="s">
        <v>40</v>
      </c>
      <c r="E3460" s="116" t="str">
        <f t="shared" ref="E3460:E3523" si="54">UPPER(D3460:D23170)</f>
        <v>JCE</v>
      </c>
    </row>
    <row r="3461" spans="4:5">
      <c r="D3461" s="118" t="s">
        <v>214</v>
      </c>
      <c r="E3461" s="116" t="str">
        <f t="shared" si="54"/>
        <v>DGII</v>
      </c>
    </row>
    <row r="3462" spans="4:5">
      <c r="D3462" s="118" t="s">
        <v>214</v>
      </c>
      <c r="E3462" s="116" t="str">
        <f t="shared" si="54"/>
        <v>DGII</v>
      </c>
    </row>
    <row r="3463" spans="4:5">
      <c r="D3463" s="118" t="s">
        <v>223</v>
      </c>
      <c r="E3463" s="116" t="str">
        <f t="shared" si="54"/>
        <v>DGM</v>
      </c>
    </row>
    <row r="3464" spans="4:5">
      <c r="D3464" s="118" t="s">
        <v>402</v>
      </c>
      <c r="E3464" s="116" t="str">
        <f t="shared" si="54"/>
        <v>DGP</v>
      </c>
    </row>
    <row r="3465" spans="4:5">
      <c r="D3465" s="118" t="s">
        <v>402</v>
      </c>
      <c r="E3465" s="116" t="str">
        <f t="shared" si="54"/>
        <v>DGP</v>
      </c>
    </row>
    <row r="3466" spans="4:5">
      <c r="D3466" s="118" t="s">
        <v>1033</v>
      </c>
      <c r="E3466" s="116" t="str">
        <f t="shared" si="54"/>
        <v xml:space="preserve">SENASA </v>
      </c>
    </row>
    <row r="3467" spans="4:5">
      <c r="D3467" s="118" t="s">
        <v>123</v>
      </c>
      <c r="E3467" s="116" t="str">
        <f t="shared" si="54"/>
        <v>JCE</v>
      </c>
    </row>
    <row r="3468" spans="4:5">
      <c r="D3468" s="118" t="s">
        <v>192</v>
      </c>
      <c r="E3468" s="116" t="str">
        <f t="shared" si="54"/>
        <v>DGTT</v>
      </c>
    </row>
    <row r="3469" spans="4:5">
      <c r="D3469" s="118" t="s">
        <v>192</v>
      </c>
      <c r="E3469" s="116" t="str">
        <f t="shared" si="54"/>
        <v>DGTT</v>
      </c>
    </row>
    <row r="3470" spans="4:5">
      <c r="D3470" s="118" t="s">
        <v>123</v>
      </c>
      <c r="E3470" s="116" t="str">
        <f t="shared" si="54"/>
        <v>JCE</v>
      </c>
    </row>
    <row r="3471" spans="4:5">
      <c r="D3471" s="118" t="s">
        <v>961</v>
      </c>
      <c r="E3471" s="116" t="str">
        <f t="shared" si="54"/>
        <v>SIUBEN</v>
      </c>
    </row>
    <row r="3472" spans="4:5">
      <c r="D3472" s="118" t="s">
        <v>123</v>
      </c>
      <c r="E3472" s="116" t="str">
        <f t="shared" si="54"/>
        <v>JCE</v>
      </c>
    </row>
    <row r="3473" spans="4:5">
      <c r="D3473" s="118" t="s">
        <v>222</v>
      </c>
      <c r="E3473" s="116" t="str">
        <f t="shared" si="54"/>
        <v>MIP</v>
      </c>
    </row>
    <row r="3474" spans="4:5">
      <c r="D3474" s="118" t="s">
        <v>1035</v>
      </c>
      <c r="E3474" s="116" t="str">
        <f t="shared" si="54"/>
        <v>MINISTERIO DE EDUCACION</v>
      </c>
    </row>
    <row r="3475" spans="4:5">
      <c r="D3475" s="118" t="s">
        <v>1033</v>
      </c>
      <c r="E3475" s="116" t="str">
        <f t="shared" si="54"/>
        <v xml:space="preserve">SENASA </v>
      </c>
    </row>
    <row r="3476" spans="4:5">
      <c r="D3476" s="118" t="s">
        <v>94</v>
      </c>
      <c r="E3476" s="116" t="str">
        <f t="shared" si="54"/>
        <v>DGM</v>
      </c>
    </row>
    <row r="3477" spans="4:5">
      <c r="D3477" s="118" t="s">
        <v>40</v>
      </c>
      <c r="E3477" s="116" t="str">
        <f t="shared" si="54"/>
        <v>JCE</v>
      </c>
    </row>
    <row r="3478" spans="4:5">
      <c r="D3478" s="118" t="s">
        <v>40</v>
      </c>
      <c r="E3478" s="116" t="str">
        <f t="shared" si="54"/>
        <v>JCE</v>
      </c>
    </row>
    <row r="3479" spans="4:5">
      <c r="D3479" s="118" t="s">
        <v>821</v>
      </c>
      <c r="E3479" s="116" t="str">
        <f t="shared" si="54"/>
        <v>ONAPI</v>
      </c>
    </row>
    <row r="3480" spans="4:5">
      <c r="D3480" s="118" t="s">
        <v>40</v>
      </c>
      <c r="E3480" s="116" t="str">
        <f t="shared" si="54"/>
        <v>JCE</v>
      </c>
    </row>
    <row r="3481" spans="4:5">
      <c r="D3481" s="118" t="s">
        <v>40</v>
      </c>
      <c r="E3481" s="116" t="str">
        <f t="shared" si="54"/>
        <v>JCE</v>
      </c>
    </row>
    <row r="3482" spans="4:5">
      <c r="D3482" s="118" t="s">
        <v>28</v>
      </c>
      <c r="E3482" s="116" t="str">
        <f t="shared" si="54"/>
        <v>DGII</v>
      </c>
    </row>
    <row r="3483" spans="4:5">
      <c r="D3483" s="118" t="s">
        <v>1012</v>
      </c>
      <c r="E3483" s="116" t="str">
        <f t="shared" si="54"/>
        <v>EDUCACION SUPERIOR</v>
      </c>
    </row>
    <row r="3484" spans="4:5">
      <c r="D3484" s="118" t="s">
        <v>28</v>
      </c>
      <c r="E3484" s="116" t="str">
        <f t="shared" si="54"/>
        <v>DGII</v>
      </c>
    </row>
    <row r="3485" spans="4:5">
      <c r="D3485" s="118" t="s">
        <v>947</v>
      </c>
      <c r="E3485" s="116" t="str">
        <f t="shared" si="54"/>
        <v>SIUBEN</v>
      </c>
    </row>
    <row r="3486" spans="4:5">
      <c r="D3486" s="118" t="s">
        <v>28</v>
      </c>
      <c r="E3486" s="116" t="str">
        <f t="shared" si="54"/>
        <v>DGII</v>
      </c>
    </row>
    <row r="3487" spans="4:5">
      <c r="D3487" s="118" t="s">
        <v>28</v>
      </c>
      <c r="E3487" s="116" t="str">
        <f t="shared" si="54"/>
        <v>DGII</v>
      </c>
    </row>
    <row r="3488" spans="4:5">
      <c r="D3488" s="118" t="s">
        <v>821</v>
      </c>
      <c r="E3488" s="116" t="str">
        <f t="shared" si="54"/>
        <v>ONAPI</v>
      </c>
    </row>
    <row r="3489" spans="4:5">
      <c r="D3489" s="118" t="s">
        <v>763</v>
      </c>
      <c r="E3489" s="116" t="str">
        <f t="shared" si="54"/>
        <v>DGM</v>
      </c>
    </row>
    <row r="3490" spans="4:5">
      <c r="D3490" s="118" t="s">
        <v>192</v>
      </c>
      <c r="E3490" s="116" t="str">
        <f t="shared" si="54"/>
        <v>DGTT</v>
      </c>
    </row>
    <row r="3491" spans="4:5">
      <c r="D3491" s="118" t="s">
        <v>123</v>
      </c>
      <c r="E3491" s="116" t="str">
        <f t="shared" si="54"/>
        <v>JCE</v>
      </c>
    </row>
    <row r="3492" spans="4:5">
      <c r="D3492" s="118" t="s">
        <v>192</v>
      </c>
      <c r="E3492" s="116" t="str">
        <f t="shared" si="54"/>
        <v>DGTT</v>
      </c>
    </row>
    <row r="3493" spans="4:5">
      <c r="D3493" s="118" t="s">
        <v>402</v>
      </c>
      <c r="E3493" s="116" t="str">
        <f t="shared" si="54"/>
        <v>DGP</v>
      </c>
    </row>
    <row r="3494" spans="4:5">
      <c r="D3494" s="118" t="s">
        <v>123</v>
      </c>
      <c r="E3494" s="116" t="str">
        <f t="shared" si="54"/>
        <v>JCE</v>
      </c>
    </row>
    <row r="3495" spans="4:5">
      <c r="D3495" s="118" t="s">
        <v>123</v>
      </c>
      <c r="E3495" s="116" t="str">
        <f t="shared" si="54"/>
        <v>JCE</v>
      </c>
    </row>
    <row r="3496" spans="4:5">
      <c r="D3496" s="118" t="s">
        <v>205</v>
      </c>
      <c r="E3496" s="116" t="str">
        <f t="shared" si="54"/>
        <v>ONAPI</v>
      </c>
    </row>
    <row r="3497" spans="4:5">
      <c r="D3497" s="118" t="s">
        <v>192</v>
      </c>
      <c r="E3497" s="116" t="str">
        <f t="shared" si="54"/>
        <v>DGTT</v>
      </c>
    </row>
    <row r="3498" spans="4:5">
      <c r="D3498" s="118" t="s">
        <v>192</v>
      </c>
      <c r="E3498" s="116" t="str">
        <f t="shared" si="54"/>
        <v>DGTT</v>
      </c>
    </row>
    <row r="3499" spans="4:5">
      <c r="D3499" s="118" t="s">
        <v>961</v>
      </c>
      <c r="E3499" s="116" t="str">
        <f t="shared" si="54"/>
        <v>SIUBEN</v>
      </c>
    </row>
    <row r="3500" spans="4:5">
      <c r="D3500" s="118" t="s">
        <v>961</v>
      </c>
      <c r="E3500" s="116" t="str">
        <f t="shared" si="54"/>
        <v>SIUBEN</v>
      </c>
    </row>
    <row r="3501" spans="4:5">
      <c r="D3501" s="118" t="s">
        <v>2</v>
      </c>
      <c r="E3501" s="116" t="str">
        <f t="shared" si="54"/>
        <v>DGTT</v>
      </c>
    </row>
    <row r="3502" spans="4:5">
      <c r="D3502" s="118" t="s">
        <v>28</v>
      </c>
      <c r="E3502" s="116" t="str">
        <f t="shared" si="54"/>
        <v>DGII</v>
      </c>
    </row>
    <row r="3503" spans="4:5">
      <c r="D3503" s="118" t="s">
        <v>2</v>
      </c>
      <c r="E3503" s="116" t="str">
        <f t="shared" si="54"/>
        <v>DGTT</v>
      </c>
    </row>
    <row r="3504" spans="4:5">
      <c r="D3504" s="118" t="s">
        <v>394</v>
      </c>
      <c r="E3504" s="116" t="str">
        <f t="shared" si="54"/>
        <v>MIREX</v>
      </c>
    </row>
    <row r="3505" spans="4:5">
      <c r="D3505" s="118" t="s">
        <v>40</v>
      </c>
      <c r="E3505" s="116" t="str">
        <f t="shared" si="54"/>
        <v>JCE</v>
      </c>
    </row>
    <row r="3506" spans="4:5">
      <c r="D3506" s="118" t="s">
        <v>40</v>
      </c>
      <c r="E3506" s="116" t="str">
        <f t="shared" si="54"/>
        <v>JCE</v>
      </c>
    </row>
    <row r="3507" spans="4:5">
      <c r="D3507" s="118" t="s">
        <v>40</v>
      </c>
      <c r="E3507" s="116" t="str">
        <f t="shared" si="54"/>
        <v>JCE</v>
      </c>
    </row>
    <row r="3508" spans="4:5">
      <c r="D3508" s="118" t="s">
        <v>184</v>
      </c>
      <c r="E3508" s="116" t="str">
        <f t="shared" si="54"/>
        <v>DGP</v>
      </c>
    </row>
    <row r="3509" spans="4:5">
      <c r="D3509" s="118" t="s">
        <v>2</v>
      </c>
      <c r="E3509" s="116" t="str">
        <f t="shared" si="54"/>
        <v>DGTT</v>
      </c>
    </row>
    <row r="3510" spans="4:5">
      <c r="D3510" s="118" t="s">
        <v>2</v>
      </c>
      <c r="E3510" s="116" t="str">
        <f t="shared" si="54"/>
        <v>DGTT</v>
      </c>
    </row>
    <row r="3511" spans="4:5">
      <c r="D3511" s="118" t="s">
        <v>2</v>
      </c>
      <c r="E3511" s="116" t="str">
        <f t="shared" si="54"/>
        <v>DGTT</v>
      </c>
    </row>
    <row r="3512" spans="4:5">
      <c r="D3512" s="118" t="s">
        <v>947</v>
      </c>
      <c r="E3512" s="116" t="str">
        <f t="shared" si="54"/>
        <v>SIUBEN</v>
      </c>
    </row>
    <row r="3513" spans="4:5">
      <c r="D3513" s="118" t="s">
        <v>40</v>
      </c>
      <c r="E3513" s="116" t="str">
        <f t="shared" si="54"/>
        <v>JCE</v>
      </c>
    </row>
    <row r="3514" spans="4:5">
      <c r="D3514" s="118" t="s">
        <v>40</v>
      </c>
      <c r="E3514" s="116" t="str">
        <f t="shared" si="54"/>
        <v>JCE</v>
      </c>
    </row>
    <row r="3515" spans="4:5">
      <c r="D3515" s="118" t="s">
        <v>2</v>
      </c>
      <c r="E3515" s="116" t="str">
        <f t="shared" si="54"/>
        <v>DGTT</v>
      </c>
    </row>
    <row r="3516" spans="4:5">
      <c r="D3516" s="118" t="s">
        <v>94</v>
      </c>
      <c r="E3516" s="116" t="str">
        <f t="shared" si="54"/>
        <v>DGM</v>
      </c>
    </row>
    <row r="3517" spans="4:5">
      <c r="D3517" s="118" t="s">
        <v>189</v>
      </c>
      <c r="E3517" s="116" t="str">
        <f t="shared" si="54"/>
        <v>DGII</v>
      </c>
    </row>
    <row r="3518" spans="4:5">
      <c r="D3518" s="118" t="s">
        <v>205</v>
      </c>
      <c r="E3518" s="116" t="str">
        <f t="shared" si="54"/>
        <v>ONAPI</v>
      </c>
    </row>
    <row r="3519" spans="4:5">
      <c r="D3519" s="118" t="s">
        <v>192</v>
      </c>
      <c r="E3519" s="116" t="str">
        <f t="shared" si="54"/>
        <v>DGTT</v>
      </c>
    </row>
    <row r="3520" spans="4:5">
      <c r="D3520" s="118" t="s">
        <v>205</v>
      </c>
      <c r="E3520" s="116" t="str">
        <f t="shared" si="54"/>
        <v>ONAPI</v>
      </c>
    </row>
    <row r="3521" spans="4:5">
      <c r="D3521" s="118" t="s">
        <v>189</v>
      </c>
      <c r="E3521" s="116" t="str">
        <f t="shared" si="54"/>
        <v>DGII</v>
      </c>
    </row>
    <row r="3522" spans="4:5">
      <c r="D3522" s="118" t="s">
        <v>189</v>
      </c>
      <c r="E3522" s="116" t="str">
        <f t="shared" si="54"/>
        <v>DGII</v>
      </c>
    </row>
    <row r="3523" spans="4:5">
      <c r="D3523" s="118" t="s">
        <v>192</v>
      </c>
      <c r="E3523" s="116" t="str">
        <f t="shared" si="54"/>
        <v>DGTT</v>
      </c>
    </row>
    <row r="3524" spans="4:5">
      <c r="D3524" s="118" t="s">
        <v>192</v>
      </c>
      <c r="E3524" s="116" t="str">
        <f t="shared" ref="E3524:E3587" si="55">UPPER(D3524:D23234)</f>
        <v>DGTT</v>
      </c>
    </row>
    <row r="3525" spans="4:5">
      <c r="D3525" s="118" t="s">
        <v>192</v>
      </c>
      <c r="E3525" s="116" t="str">
        <f t="shared" si="55"/>
        <v>DGTT</v>
      </c>
    </row>
    <row r="3526" spans="4:5">
      <c r="D3526" s="118" t="s">
        <v>953</v>
      </c>
      <c r="E3526" s="116" t="str">
        <f t="shared" si="55"/>
        <v>SENASA</v>
      </c>
    </row>
    <row r="3527" spans="4:5">
      <c r="D3527" s="118" t="s">
        <v>2</v>
      </c>
      <c r="E3527" s="116" t="str">
        <f t="shared" si="55"/>
        <v>DGTT</v>
      </c>
    </row>
    <row r="3528" spans="4:5">
      <c r="D3528" s="118" t="s">
        <v>2</v>
      </c>
      <c r="E3528" s="116" t="str">
        <f t="shared" si="55"/>
        <v>DGTT</v>
      </c>
    </row>
    <row r="3529" spans="4:5">
      <c r="D3529" s="118" t="s">
        <v>184</v>
      </c>
      <c r="E3529" s="116" t="str">
        <f t="shared" si="55"/>
        <v>DGP</v>
      </c>
    </row>
    <row r="3530" spans="4:5">
      <c r="D3530" s="118" t="s">
        <v>40</v>
      </c>
      <c r="E3530" s="116" t="str">
        <f t="shared" si="55"/>
        <v>JCE</v>
      </c>
    </row>
    <row r="3531" spans="4:5">
      <c r="D3531" s="118" t="s">
        <v>40</v>
      </c>
      <c r="E3531" s="116" t="str">
        <f t="shared" si="55"/>
        <v>JCE</v>
      </c>
    </row>
    <row r="3532" spans="4:5">
      <c r="D3532" s="118" t="s">
        <v>2</v>
      </c>
      <c r="E3532" s="116" t="str">
        <f t="shared" si="55"/>
        <v>DGTT</v>
      </c>
    </row>
    <row r="3533" spans="4:5">
      <c r="D3533" s="118" t="s">
        <v>28</v>
      </c>
      <c r="E3533" s="116" t="str">
        <f t="shared" si="55"/>
        <v>DGII</v>
      </c>
    </row>
    <row r="3534" spans="4:5">
      <c r="D3534" s="118" t="s">
        <v>40</v>
      </c>
      <c r="E3534" s="116" t="str">
        <f t="shared" si="55"/>
        <v>JCE</v>
      </c>
    </row>
    <row r="3535" spans="4:5">
      <c r="D3535" s="118" t="s">
        <v>40</v>
      </c>
      <c r="E3535" s="116" t="str">
        <f t="shared" si="55"/>
        <v>JCE</v>
      </c>
    </row>
    <row r="3536" spans="4:5">
      <c r="D3536" s="118" t="s">
        <v>40</v>
      </c>
      <c r="E3536" s="116" t="str">
        <f t="shared" si="55"/>
        <v>JCE</v>
      </c>
    </row>
    <row r="3537" spans="4:5">
      <c r="D3537" s="118" t="s">
        <v>40</v>
      </c>
      <c r="E3537" s="116" t="str">
        <f t="shared" si="55"/>
        <v>JCE</v>
      </c>
    </row>
    <row r="3538" spans="4:5">
      <c r="D3538" s="118" t="s">
        <v>189</v>
      </c>
      <c r="E3538" s="116" t="str">
        <f t="shared" si="55"/>
        <v>DGII</v>
      </c>
    </row>
    <row r="3539" spans="4:5">
      <c r="D3539" s="118" t="s">
        <v>528</v>
      </c>
      <c r="E3539" s="116" t="str">
        <f t="shared" si="55"/>
        <v xml:space="preserve">DGTT </v>
      </c>
    </row>
    <row r="3540" spans="4:5">
      <c r="D3540" s="118" t="s">
        <v>953</v>
      </c>
      <c r="E3540" s="116" t="str">
        <f t="shared" si="55"/>
        <v>SENASA</v>
      </c>
    </row>
    <row r="3541" spans="4:5">
      <c r="D3541" s="118" t="s">
        <v>192</v>
      </c>
      <c r="E3541" s="116" t="str">
        <f t="shared" si="55"/>
        <v>DGTT</v>
      </c>
    </row>
    <row r="3542" spans="4:5">
      <c r="D3542" s="118" t="s">
        <v>192</v>
      </c>
      <c r="E3542" s="116" t="str">
        <f t="shared" si="55"/>
        <v>DGTT</v>
      </c>
    </row>
    <row r="3543" spans="4:5">
      <c r="D3543" s="118" t="s">
        <v>402</v>
      </c>
      <c r="E3543" s="116" t="str">
        <f t="shared" si="55"/>
        <v>DGP</v>
      </c>
    </row>
    <row r="3544" spans="4:5">
      <c r="D3544" s="118" t="s">
        <v>189</v>
      </c>
      <c r="E3544" s="116" t="str">
        <f t="shared" si="55"/>
        <v>DGII</v>
      </c>
    </row>
    <row r="3545" spans="4:5">
      <c r="D3545" s="118" t="s">
        <v>189</v>
      </c>
      <c r="E3545" s="116" t="str">
        <f t="shared" si="55"/>
        <v>DGII</v>
      </c>
    </row>
    <row r="3546" spans="4:5">
      <c r="D3546" s="118" t="s">
        <v>953</v>
      </c>
      <c r="E3546" s="116" t="str">
        <f t="shared" si="55"/>
        <v>SENASA</v>
      </c>
    </row>
    <row r="3547" spans="4:5">
      <c r="D3547" s="118" t="s">
        <v>123</v>
      </c>
      <c r="E3547" s="116" t="str">
        <f t="shared" si="55"/>
        <v>JCE</v>
      </c>
    </row>
    <row r="3548" spans="4:5">
      <c r="D3548" s="118" t="s">
        <v>961</v>
      </c>
      <c r="E3548" s="116" t="str">
        <f t="shared" si="55"/>
        <v>SIUBEN</v>
      </c>
    </row>
    <row r="3549" spans="4:5">
      <c r="D3549" s="118" t="s">
        <v>961</v>
      </c>
      <c r="E3549" s="116" t="str">
        <f t="shared" si="55"/>
        <v>SIUBEN</v>
      </c>
    </row>
    <row r="3550" spans="4:5">
      <c r="D3550" s="118" t="s">
        <v>222</v>
      </c>
      <c r="E3550" s="116" t="str">
        <f t="shared" si="55"/>
        <v>MIP</v>
      </c>
    </row>
    <row r="3551" spans="4:5">
      <c r="D3551" s="118" t="s">
        <v>123</v>
      </c>
      <c r="E3551" s="116" t="str">
        <f t="shared" si="55"/>
        <v>JCE</v>
      </c>
    </row>
    <row r="3552" spans="4:5">
      <c r="D3552" s="118" t="s">
        <v>3</v>
      </c>
      <c r="E3552" s="116" t="str">
        <f t="shared" si="55"/>
        <v>PGR</v>
      </c>
    </row>
    <row r="3553" spans="4:5">
      <c r="D3553" s="118" t="s">
        <v>3</v>
      </c>
      <c r="E3553" s="116" t="str">
        <f t="shared" si="55"/>
        <v>PGR</v>
      </c>
    </row>
    <row r="3554" spans="4:5">
      <c r="D3554" s="118" t="s">
        <v>3</v>
      </c>
      <c r="E3554" s="116" t="str">
        <f t="shared" si="55"/>
        <v>PGR</v>
      </c>
    </row>
    <row r="3555" spans="4:5">
      <c r="D3555" s="118" t="s">
        <v>184</v>
      </c>
      <c r="E3555" s="116" t="str">
        <f t="shared" si="55"/>
        <v>DGP</v>
      </c>
    </row>
    <row r="3556" spans="4:5">
      <c r="D3556" s="118" t="s">
        <v>3</v>
      </c>
      <c r="E3556" s="116" t="str">
        <f t="shared" si="55"/>
        <v>PGR</v>
      </c>
    </row>
    <row r="3557" spans="4:5">
      <c r="D3557" s="118" t="s">
        <v>3</v>
      </c>
      <c r="E3557" s="116" t="str">
        <f t="shared" si="55"/>
        <v>PGR</v>
      </c>
    </row>
    <row r="3558" spans="4:5">
      <c r="D3558" s="118" t="s">
        <v>947</v>
      </c>
      <c r="E3558" s="116" t="str">
        <f t="shared" si="55"/>
        <v>SIUBEN</v>
      </c>
    </row>
    <row r="3559" spans="4:5">
      <c r="D3559" s="118" t="s">
        <v>28</v>
      </c>
      <c r="E3559" s="116" t="str">
        <f t="shared" si="55"/>
        <v>DGII</v>
      </c>
    </row>
    <row r="3560" spans="4:5">
      <c r="D3560" s="118" t="s">
        <v>28</v>
      </c>
      <c r="E3560" s="116" t="str">
        <f t="shared" si="55"/>
        <v>DGII</v>
      </c>
    </row>
    <row r="3561" spans="4:5">
      <c r="D3561" s="118" t="s">
        <v>3</v>
      </c>
      <c r="E3561" s="116" t="str">
        <f t="shared" si="55"/>
        <v>PGR</v>
      </c>
    </row>
    <row r="3562" spans="4:5">
      <c r="D3562" s="118" t="s">
        <v>3</v>
      </c>
      <c r="E3562" s="116" t="str">
        <f t="shared" si="55"/>
        <v>PGR</v>
      </c>
    </row>
    <row r="3563" spans="4:5">
      <c r="D3563" s="118" t="s">
        <v>40</v>
      </c>
      <c r="E3563" s="116" t="str">
        <f t="shared" si="55"/>
        <v>JCE</v>
      </c>
    </row>
    <row r="3564" spans="4:5">
      <c r="D3564" s="118" t="s">
        <v>40</v>
      </c>
      <c r="E3564" s="116" t="str">
        <f t="shared" si="55"/>
        <v>JCE</v>
      </c>
    </row>
    <row r="3565" spans="4:5">
      <c r="D3565" s="118" t="s">
        <v>28</v>
      </c>
      <c r="E3565" s="116" t="str">
        <f t="shared" si="55"/>
        <v>DGII</v>
      </c>
    </row>
    <row r="3566" spans="4:5">
      <c r="D3566" s="118" t="s">
        <v>40</v>
      </c>
      <c r="E3566" s="116" t="str">
        <f t="shared" si="55"/>
        <v>JCE</v>
      </c>
    </row>
    <row r="3567" spans="4:5">
      <c r="D3567" s="118" t="s">
        <v>982</v>
      </c>
      <c r="E3567" s="116" t="str">
        <f t="shared" si="55"/>
        <v xml:space="preserve">SIUBEN </v>
      </c>
    </row>
    <row r="3568" spans="4:5">
      <c r="D3568" s="118" t="s">
        <v>40</v>
      </c>
      <c r="E3568" s="116" t="str">
        <f t="shared" si="55"/>
        <v>JCE</v>
      </c>
    </row>
    <row r="3569" spans="4:5">
      <c r="D3569" s="118" t="s">
        <v>28</v>
      </c>
      <c r="E3569" s="116" t="str">
        <f t="shared" si="55"/>
        <v>DGII</v>
      </c>
    </row>
    <row r="3570" spans="4:5">
      <c r="D3570" s="118" t="s">
        <v>40</v>
      </c>
      <c r="E3570" s="116" t="str">
        <f t="shared" si="55"/>
        <v>JCE</v>
      </c>
    </row>
    <row r="3571" spans="4:5">
      <c r="D3571" s="118" t="s">
        <v>40</v>
      </c>
      <c r="E3571" s="116" t="str">
        <f t="shared" si="55"/>
        <v>JCE</v>
      </c>
    </row>
    <row r="3572" spans="4:5">
      <c r="D3572" s="118" t="s">
        <v>184</v>
      </c>
      <c r="E3572" s="116" t="str">
        <f t="shared" si="55"/>
        <v>DGP</v>
      </c>
    </row>
    <row r="3573" spans="4:5">
      <c r="D3573" s="118" t="s">
        <v>192</v>
      </c>
      <c r="E3573" s="116" t="str">
        <f t="shared" si="55"/>
        <v>DGTT</v>
      </c>
    </row>
    <row r="3574" spans="4:5">
      <c r="D3574" s="118" t="s">
        <v>189</v>
      </c>
      <c r="E3574" s="116" t="str">
        <f t="shared" si="55"/>
        <v>DGII</v>
      </c>
    </row>
    <row r="3575" spans="4:5">
      <c r="D3575" s="118" t="s">
        <v>961</v>
      </c>
      <c r="E3575" s="116" t="str">
        <f t="shared" si="55"/>
        <v>SIUBEN</v>
      </c>
    </row>
    <row r="3576" spans="4:5">
      <c r="D3576" s="118" t="s">
        <v>261</v>
      </c>
      <c r="E3576" s="116" t="str">
        <f t="shared" si="55"/>
        <v>JCE</v>
      </c>
    </row>
    <row r="3577" spans="4:5">
      <c r="D3577" s="118" t="s">
        <v>261</v>
      </c>
      <c r="E3577" s="116" t="str">
        <f t="shared" si="55"/>
        <v>JCE</v>
      </c>
    </row>
    <row r="3578" spans="4:5">
      <c r="D3578" s="118" t="s">
        <v>192</v>
      </c>
      <c r="E3578" s="116" t="str">
        <f t="shared" si="55"/>
        <v>DGTT</v>
      </c>
    </row>
    <row r="3579" spans="4:5">
      <c r="D3579" s="118" t="s">
        <v>189</v>
      </c>
      <c r="E3579" s="116" t="str">
        <f t="shared" si="55"/>
        <v>DGII</v>
      </c>
    </row>
    <row r="3580" spans="4:5">
      <c r="D3580" s="118" t="s">
        <v>192</v>
      </c>
      <c r="E3580" s="116" t="str">
        <f t="shared" si="55"/>
        <v>DGTT</v>
      </c>
    </row>
    <row r="3581" spans="4:5">
      <c r="D3581" s="118" t="s">
        <v>961</v>
      </c>
      <c r="E3581" s="116" t="str">
        <f t="shared" si="55"/>
        <v>SIUBEN</v>
      </c>
    </row>
    <row r="3582" spans="4:5">
      <c r="D3582" s="118" t="s">
        <v>223</v>
      </c>
      <c r="E3582" s="116" t="str">
        <f t="shared" si="55"/>
        <v>DGM</v>
      </c>
    </row>
    <row r="3583" spans="4:5">
      <c r="D3583" s="118" t="s">
        <v>953</v>
      </c>
      <c r="E3583" s="116" t="str">
        <f t="shared" si="55"/>
        <v>SENASA</v>
      </c>
    </row>
    <row r="3584" spans="4:5">
      <c r="D3584" s="118" t="s">
        <v>3</v>
      </c>
      <c r="E3584" s="116" t="str">
        <f t="shared" si="55"/>
        <v>PGR</v>
      </c>
    </row>
    <row r="3585" spans="4:5">
      <c r="D3585" s="118" t="s">
        <v>184</v>
      </c>
      <c r="E3585" s="116" t="str">
        <f t="shared" si="55"/>
        <v>DGP</v>
      </c>
    </row>
    <row r="3586" spans="4:5">
      <c r="D3586" s="118" t="s">
        <v>94</v>
      </c>
      <c r="E3586" s="116" t="str">
        <f t="shared" si="55"/>
        <v>DGM</v>
      </c>
    </row>
    <row r="3587" spans="4:5">
      <c r="D3587" s="118" t="s">
        <v>28</v>
      </c>
      <c r="E3587" s="116" t="str">
        <f t="shared" si="55"/>
        <v>DGII</v>
      </c>
    </row>
    <row r="3588" spans="4:5">
      <c r="D3588" s="118" t="s">
        <v>2</v>
      </c>
      <c r="E3588" s="116" t="str">
        <f t="shared" ref="E3588:E3651" si="56">UPPER(D3588:D23298)</f>
        <v>DGTT</v>
      </c>
    </row>
    <row r="3589" spans="4:5">
      <c r="D3589" s="118" t="s">
        <v>28</v>
      </c>
      <c r="E3589" s="116" t="str">
        <f t="shared" si="56"/>
        <v>DGII</v>
      </c>
    </row>
    <row r="3590" spans="4:5">
      <c r="D3590" s="118" t="s">
        <v>184</v>
      </c>
      <c r="E3590" s="116" t="str">
        <f t="shared" si="56"/>
        <v>DGP</v>
      </c>
    </row>
    <row r="3591" spans="4:5">
      <c r="D3591" s="118" t="s">
        <v>40</v>
      </c>
      <c r="E3591" s="116" t="str">
        <f t="shared" si="56"/>
        <v>JCE</v>
      </c>
    </row>
    <row r="3592" spans="4:5">
      <c r="D3592" s="118" t="s">
        <v>2</v>
      </c>
      <c r="E3592" s="116" t="str">
        <f t="shared" si="56"/>
        <v>DGTT</v>
      </c>
    </row>
    <row r="3593" spans="4:5">
      <c r="D3593" s="118" t="s">
        <v>40</v>
      </c>
      <c r="E3593" s="116" t="str">
        <f t="shared" si="56"/>
        <v>JCE</v>
      </c>
    </row>
    <row r="3594" spans="4:5">
      <c r="D3594" s="118" t="s">
        <v>2</v>
      </c>
      <c r="E3594" s="116" t="str">
        <f t="shared" si="56"/>
        <v>DGTT</v>
      </c>
    </row>
    <row r="3595" spans="4:5">
      <c r="D3595" s="118" t="s">
        <v>28</v>
      </c>
      <c r="E3595" s="116" t="str">
        <f t="shared" si="56"/>
        <v>DGII</v>
      </c>
    </row>
    <row r="3596" spans="4:5">
      <c r="D3596" s="118" t="s">
        <v>947</v>
      </c>
      <c r="E3596" s="116" t="str">
        <f t="shared" si="56"/>
        <v>SIUBEN</v>
      </c>
    </row>
    <row r="3597" spans="4:5">
      <c r="D3597" s="118" t="s">
        <v>2</v>
      </c>
      <c r="E3597" s="116" t="str">
        <f t="shared" si="56"/>
        <v>DGTT</v>
      </c>
    </row>
    <row r="3598" spans="4:5">
      <c r="D3598" s="118" t="s">
        <v>2</v>
      </c>
      <c r="E3598" s="116" t="str">
        <f t="shared" si="56"/>
        <v>DGTT</v>
      </c>
    </row>
    <row r="3599" spans="4:5">
      <c r="D3599" s="118" t="s">
        <v>2</v>
      </c>
      <c r="E3599" s="116" t="str">
        <f t="shared" si="56"/>
        <v>DGTT</v>
      </c>
    </row>
    <row r="3600" spans="4:5">
      <c r="D3600" s="118" t="s">
        <v>2</v>
      </c>
      <c r="E3600" s="116" t="str">
        <f t="shared" si="56"/>
        <v>DGTT</v>
      </c>
    </row>
    <row r="3601" spans="4:5">
      <c r="D3601" s="118" t="s">
        <v>2</v>
      </c>
      <c r="E3601" s="116" t="str">
        <f t="shared" si="56"/>
        <v>DGTT</v>
      </c>
    </row>
    <row r="3602" spans="4:5">
      <c r="D3602" s="118" t="s">
        <v>2</v>
      </c>
      <c r="E3602" s="116" t="str">
        <f t="shared" si="56"/>
        <v>DGTT</v>
      </c>
    </row>
    <row r="3603" spans="4:5">
      <c r="D3603" s="118" t="s">
        <v>40</v>
      </c>
      <c r="E3603" s="116" t="str">
        <f t="shared" si="56"/>
        <v>JCE</v>
      </c>
    </row>
    <row r="3604" spans="4:5">
      <c r="D3604" s="118" t="s">
        <v>40</v>
      </c>
      <c r="E3604" s="116" t="str">
        <f t="shared" si="56"/>
        <v>JCE</v>
      </c>
    </row>
    <row r="3605" spans="4:5">
      <c r="D3605" s="118" t="s">
        <v>40</v>
      </c>
      <c r="E3605" s="116" t="str">
        <f t="shared" si="56"/>
        <v>JCE</v>
      </c>
    </row>
    <row r="3606" spans="4:5">
      <c r="D3606" s="118" t="s">
        <v>184</v>
      </c>
      <c r="E3606" s="116" t="str">
        <f t="shared" si="56"/>
        <v>DGP</v>
      </c>
    </row>
    <row r="3607" spans="4:5">
      <c r="D3607" s="118" t="s">
        <v>2</v>
      </c>
      <c r="E3607" s="116" t="str">
        <f t="shared" si="56"/>
        <v>DGTT</v>
      </c>
    </row>
    <row r="3608" spans="4:5">
      <c r="D3608" s="118" t="s">
        <v>94</v>
      </c>
      <c r="E3608" s="116" t="str">
        <f t="shared" si="56"/>
        <v>DGM</v>
      </c>
    </row>
    <row r="3609" spans="4:5">
      <c r="D3609" s="118" t="s">
        <v>94</v>
      </c>
      <c r="E3609" s="116" t="str">
        <f t="shared" si="56"/>
        <v>DGM</v>
      </c>
    </row>
    <row r="3610" spans="4:5">
      <c r="D3610" s="118" t="s">
        <v>3</v>
      </c>
      <c r="E3610" s="116" t="str">
        <f t="shared" si="56"/>
        <v>PGR</v>
      </c>
    </row>
    <row r="3611" spans="4:5">
      <c r="D3611" s="118" t="s">
        <v>28</v>
      </c>
      <c r="E3611" s="116" t="str">
        <f t="shared" si="56"/>
        <v>DGII</v>
      </c>
    </row>
    <row r="3612" spans="4:5">
      <c r="D3612" s="118" t="s">
        <v>94</v>
      </c>
      <c r="E3612" s="116" t="str">
        <f t="shared" si="56"/>
        <v>DGM</v>
      </c>
    </row>
    <row r="3613" spans="4:5">
      <c r="D3613" s="118" t="s">
        <v>2</v>
      </c>
      <c r="E3613" s="116" t="str">
        <f t="shared" si="56"/>
        <v>DGTT</v>
      </c>
    </row>
    <row r="3614" spans="4:5">
      <c r="D3614" s="118" t="s">
        <v>28</v>
      </c>
      <c r="E3614" s="116" t="str">
        <f t="shared" si="56"/>
        <v>DGII</v>
      </c>
    </row>
    <row r="3615" spans="4:5">
      <c r="D3615" s="118" t="s">
        <v>40</v>
      </c>
      <c r="E3615" s="116" t="str">
        <f t="shared" si="56"/>
        <v>JCE</v>
      </c>
    </row>
    <row r="3616" spans="4:5">
      <c r="D3616" s="118" t="s">
        <v>394</v>
      </c>
      <c r="E3616" s="116" t="str">
        <f t="shared" si="56"/>
        <v>MIREX</v>
      </c>
    </row>
    <row r="3617" spans="4:5">
      <c r="D3617" s="118" t="s">
        <v>40</v>
      </c>
      <c r="E3617" s="116" t="str">
        <f t="shared" si="56"/>
        <v>JCE</v>
      </c>
    </row>
    <row r="3618" spans="4:5">
      <c r="D3618" s="118" t="s">
        <v>2</v>
      </c>
      <c r="E3618" s="116" t="str">
        <f t="shared" si="56"/>
        <v>DGTT</v>
      </c>
    </row>
    <row r="3619" spans="4:5">
      <c r="D3619" s="118" t="s">
        <v>1021</v>
      </c>
      <c r="E3619" s="116" t="str">
        <f t="shared" si="56"/>
        <v>SENASA</v>
      </c>
    </row>
    <row r="3620" spans="4:5">
      <c r="D3620" s="118" t="s">
        <v>2</v>
      </c>
      <c r="E3620" s="116" t="str">
        <f t="shared" si="56"/>
        <v>DGTT</v>
      </c>
    </row>
    <row r="3621" spans="4:5">
      <c r="D3621" s="118" t="s">
        <v>28</v>
      </c>
      <c r="E3621" s="116" t="str">
        <f t="shared" si="56"/>
        <v>DGII</v>
      </c>
    </row>
    <row r="3622" spans="4:5">
      <c r="D3622" s="118" t="s">
        <v>40</v>
      </c>
      <c r="E3622" s="116" t="str">
        <f t="shared" si="56"/>
        <v>JCE</v>
      </c>
    </row>
    <row r="3623" spans="4:5">
      <c r="D3623" s="118" t="s">
        <v>2</v>
      </c>
      <c r="E3623" s="116" t="str">
        <f t="shared" si="56"/>
        <v>DGTT</v>
      </c>
    </row>
    <row r="3624" spans="4:5">
      <c r="D3624" s="118" t="s">
        <v>821</v>
      </c>
      <c r="E3624" s="116" t="str">
        <f t="shared" si="56"/>
        <v>ONAPI</v>
      </c>
    </row>
    <row r="3625" spans="4:5">
      <c r="D3625" s="118" t="s">
        <v>2</v>
      </c>
      <c r="E3625" s="116" t="str">
        <f t="shared" si="56"/>
        <v>DGTT</v>
      </c>
    </row>
    <row r="3626" spans="4:5">
      <c r="D3626" s="118" t="s">
        <v>2</v>
      </c>
      <c r="E3626" s="116" t="str">
        <f t="shared" si="56"/>
        <v>DGTT</v>
      </c>
    </row>
    <row r="3627" spans="4:5">
      <c r="D3627" s="118" t="s">
        <v>28</v>
      </c>
      <c r="E3627" s="116" t="str">
        <f t="shared" si="56"/>
        <v>DGII</v>
      </c>
    </row>
    <row r="3628" spans="4:5">
      <c r="D3628" s="118" t="s">
        <v>947</v>
      </c>
      <c r="E3628" s="116" t="str">
        <f t="shared" si="56"/>
        <v>SIUBEN</v>
      </c>
    </row>
    <row r="3629" spans="4:5">
      <c r="D3629" s="118" t="s">
        <v>821</v>
      </c>
      <c r="E3629" s="116" t="str">
        <f t="shared" si="56"/>
        <v>ONAPI</v>
      </c>
    </row>
    <row r="3630" spans="4:5">
      <c r="D3630" s="118" t="s">
        <v>821</v>
      </c>
      <c r="E3630" s="116" t="str">
        <f t="shared" si="56"/>
        <v>ONAPI</v>
      </c>
    </row>
    <row r="3631" spans="4:5">
      <c r="D3631" s="118" t="s">
        <v>94</v>
      </c>
      <c r="E3631" s="116" t="str">
        <f t="shared" si="56"/>
        <v>DGM</v>
      </c>
    </row>
    <row r="3632" spans="4:5">
      <c r="D3632" s="118" t="s">
        <v>40</v>
      </c>
      <c r="E3632" s="116" t="str">
        <f t="shared" si="56"/>
        <v>JCE</v>
      </c>
    </row>
    <row r="3633" spans="4:5">
      <c r="D3633" s="118" t="s">
        <v>40</v>
      </c>
      <c r="E3633" s="116" t="str">
        <f t="shared" si="56"/>
        <v>JCE</v>
      </c>
    </row>
    <row r="3634" spans="4:5">
      <c r="D3634" s="118" t="s">
        <v>2</v>
      </c>
      <c r="E3634" s="116" t="str">
        <f t="shared" si="56"/>
        <v>DGTT</v>
      </c>
    </row>
    <row r="3635" spans="4:5">
      <c r="D3635" s="118" t="s">
        <v>2</v>
      </c>
      <c r="E3635" s="116" t="str">
        <f t="shared" si="56"/>
        <v>DGTT</v>
      </c>
    </row>
    <row r="3636" spans="4:5">
      <c r="D3636" s="118" t="s">
        <v>40</v>
      </c>
      <c r="E3636" s="116" t="str">
        <f t="shared" si="56"/>
        <v>JCE</v>
      </c>
    </row>
    <row r="3637" spans="4:5">
      <c r="D3637" s="118" t="s">
        <v>2</v>
      </c>
      <c r="E3637" s="116" t="str">
        <f t="shared" si="56"/>
        <v>DGTT</v>
      </c>
    </row>
    <row r="3638" spans="4:5">
      <c r="D3638" s="118" t="s">
        <v>40</v>
      </c>
      <c r="E3638" s="116" t="str">
        <f t="shared" si="56"/>
        <v>JCE</v>
      </c>
    </row>
    <row r="3639" spans="4:5">
      <c r="D3639" s="118" t="s">
        <v>40</v>
      </c>
      <c r="E3639" s="116" t="str">
        <f t="shared" si="56"/>
        <v>JCE</v>
      </c>
    </row>
    <row r="3640" spans="4:5">
      <c r="D3640" s="118" t="s">
        <v>2</v>
      </c>
      <c r="E3640" s="116" t="str">
        <f t="shared" si="56"/>
        <v>DGTT</v>
      </c>
    </row>
    <row r="3641" spans="4:5">
      <c r="D3641" s="118" t="s">
        <v>2</v>
      </c>
      <c r="E3641" s="116" t="str">
        <f t="shared" si="56"/>
        <v>DGTT</v>
      </c>
    </row>
    <row r="3642" spans="4:5">
      <c r="D3642" s="118" t="s">
        <v>28</v>
      </c>
      <c r="E3642" s="116" t="str">
        <f t="shared" si="56"/>
        <v>DGII</v>
      </c>
    </row>
    <row r="3643" spans="4:5">
      <c r="D3643" s="118" t="s">
        <v>40</v>
      </c>
      <c r="E3643" s="116" t="str">
        <f t="shared" si="56"/>
        <v>JCE</v>
      </c>
    </row>
    <row r="3644" spans="4:5">
      <c r="D3644" s="118" t="s">
        <v>40</v>
      </c>
      <c r="E3644" s="116" t="str">
        <f t="shared" si="56"/>
        <v>JCE</v>
      </c>
    </row>
    <row r="3645" spans="4:5">
      <c r="D3645" s="118" t="s">
        <v>155</v>
      </c>
      <c r="E3645" s="116" t="str">
        <f t="shared" si="56"/>
        <v>ONAPI</v>
      </c>
    </row>
    <row r="3646" spans="4:5">
      <c r="D3646" s="118" t="s">
        <v>28</v>
      </c>
      <c r="E3646" s="116" t="str">
        <f t="shared" si="56"/>
        <v>DGII</v>
      </c>
    </row>
    <row r="3647" spans="4:5">
      <c r="D3647" s="118" t="s">
        <v>94</v>
      </c>
      <c r="E3647" s="116" t="str">
        <f t="shared" si="56"/>
        <v>DGM</v>
      </c>
    </row>
    <row r="3648" spans="4:5">
      <c r="D3648" s="118" t="s">
        <v>40</v>
      </c>
      <c r="E3648" s="116" t="str">
        <f t="shared" si="56"/>
        <v>JCE</v>
      </c>
    </row>
    <row r="3649" spans="4:5">
      <c r="D3649" s="118" t="s">
        <v>40</v>
      </c>
      <c r="E3649" s="116" t="str">
        <f t="shared" si="56"/>
        <v>JCE</v>
      </c>
    </row>
    <row r="3650" spans="4:5">
      <c r="D3650" s="118" t="s">
        <v>28</v>
      </c>
      <c r="E3650" s="116" t="str">
        <f t="shared" si="56"/>
        <v>DGII</v>
      </c>
    </row>
    <row r="3651" spans="4:5">
      <c r="D3651" s="118" t="s">
        <v>28</v>
      </c>
      <c r="E3651" s="116" t="str">
        <f t="shared" si="56"/>
        <v>DGII</v>
      </c>
    </row>
    <row r="3652" spans="4:5">
      <c r="D3652" s="118" t="s">
        <v>28</v>
      </c>
      <c r="E3652" s="116" t="str">
        <f t="shared" ref="E3652:E3715" si="57">UPPER(D3652:D23362)</f>
        <v>DGII</v>
      </c>
    </row>
    <row r="3653" spans="4:5">
      <c r="D3653" s="118" t="s">
        <v>2</v>
      </c>
      <c r="E3653" s="116" t="str">
        <f t="shared" si="57"/>
        <v>DGTT</v>
      </c>
    </row>
    <row r="3654" spans="4:5">
      <c r="D3654" s="118" t="s">
        <v>1002</v>
      </c>
      <c r="E3654" s="116" t="str">
        <f t="shared" si="57"/>
        <v xml:space="preserve">SIUBEN </v>
      </c>
    </row>
    <row r="3655" spans="4:5">
      <c r="D3655" s="118" t="s">
        <v>2</v>
      </c>
      <c r="E3655" s="116" t="str">
        <f t="shared" si="57"/>
        <v>DGTT</v>
      </c>
    </row>
    <row r="3656" spans="4:5">
      <c r="D3656" s="118" t="s">
        <v>394</v>
      </c>
      <c r="E3656" s="116" t="str">
        <f t="shared" si="57"/>
        <v>MIREX</v>
      </c>
    </row>
    <row r="3657" spans="4:5">
      <c r="D3657" s="118" t="s">
        <v>40</v>
      </c>
      <c r="E3657" s="116" t="str">
        <f t="shared" si="57"/>
        <v>JCE</v>
      </c>
    </row>
    <row r="3658" spans="4:5">
      <c r="D3658" s="118" t="s">
        <v>40</v>
      </c>
      <c r="E3658" s="116" t="str">
        <f t="shared" si="57"/>
        <v>JCE</v>
      </c>
    </row>
    <row r="3659" spans="4:5">
      <c r="D3659" s="118" t="s">
        <v>40</v>
      </c>
      <c r="E3659" s="116" t="str">
        <f t="shared" si="57"/>
        <v>JCE</v>
      </c>
    </row>
    <row r="3660" spans="4:5">
      <c r="D3660" s="118" t="s">
        <v>40</v>
      </c>
      <c r="E3660" s="116" t="str">
        <f t="shared" si="57"/>
        <v>JCE</v>
      </c>
    </row>
    <row r="3661" spans="4:5">
      <c r="D3661" s="118" t="s">
        <v>28</v>
      </c>
      <c r="E3661" s="116" t="str">
        <f t="shared" si="57"/>
        <v>DGII</v>
      </c>
    </row>
    <row r="3662" spans="4:5">
      <c r="D3662" s="118" t="s">
        <v>28</v>
      </c>
      <c r="E3662" s="116" t="str">
        <f t="shared" si="57"/>
        <v>DGII</v>
      </c>
    </row>
    <row r="3663" spans="4:5">
      <c r="D3663" s="118" t="s">
        <v>394</v>
      </c>
      <c r="E3663" s="116" t="str">
        <f t="shared" si="57"/>
        <v>MIREX</v>
      </c>
    </row>
    <row r="3664" spans="4:5">
      <c r="D3664" s="118" t="s">
        <v>94</v>
      </c>
      <c r="E3664" s="116" t="str">
        <f t="shared" si="57"/>
        <v>DGM</v>
      </c>
    </row>
    <row r="3665" spans="4:5">
      <c r="D3665" s="118" t="s">
        <v>28</v>
      </c>
      <c r="E3665" s="116" t="str">
        <f t="shared" si="57"/>
        <v>DGII</v>
      </c>
    </row>
    <row r="3666" spans="4:5">
      <c r="D3666" s="118" t="s">
        <v>40</v>
      </c>
      <c r="E3666" s="116" t="str">
        <f t="shared" si="57"/>
        <v>JCE</v>
      </c>
    </row>
    <row r="3667" spans="4:5">
      <c r="D3667" s="118" t="s">
        <v>40</v>
      </c>
      <c r="E3667" s="116" t="str">
        <f t="shared" si="57"/>
        <v>JCE</v>
      </c>
    </row>
    <row r="3668" spans="4:5">
      <c r="D3668" s="118" t="s">
        <v>40</v>
      </c>
      <c r="E3668" s="116" t="str">
        <f t="shared" si="57"/>
        <v>JCE</v>
      </c>
    </row>
    <row r="3669" spans="4:5">
      <c r="D3669" s="118" t="s">
        <v>28</v>
      </c>
      <c r="E3669" s="116" t="str">
        <f t="shared" si="57"/>
        <v>DGII</v>
      </c>
    </row>
    <row r="3670" spans="4:5">
      <c r="D3670" s="118" t="s">
        <v>28</v>
      </c>
      <c r="E3670" s="116" t="str">
        <f t="shared" si="57"/>
        <v>DGII</v>
      </c>
    </row>
    <row r="3671" spans="4:5">
      <c r="D3671" s="118" t="s">
        <v>2</v>
      </c>
      <c r="E3671" s="116" t="str">
        <f t="shared" si="57"/>
        <v>DGTT</v>
      </c>
    </row>
    <row r="3672" spans="4:5">
      <c r="D3672" s="118" t="s">
        <v>709</v>
      </c>
      <c r="E3672" s="116" t="str">
        <f t="shared" si="57"/>
        <v>SIUBEN</v>
      </c>
    </row>
    <row r="3673" spans="4:5">
      <c r="D3673" s="118" t="s">
        <v>709</v>
      </c>
      <c r="E3673" s="116" t="str">
        <f t="shared" si="57"/>
        <v>SIUBEN</v>
      </c>
    </row>
    <row r="3674" spans="4:5">
      <c r="D3674" s="118" t="s">
        <v>956</v>
      </c>
      <c r="E3674" s="116" t="str">
        <f t="shared" si="57"/>
        <v>SENASA</v>
      </c>
    </row>
    <row r="3675" spans="4:5">
      <c r="D3675" s="118" t="s">
        <v>184</v>
      </c>
      <c r="E3675" s="116" t="str">
        <f t="shared" si="57"/>
        <v>DGP</v>
      </c>
    </row>
    <row r="3676" spans="4:5">
      <c r="D3676" s="118" t="s">
        <v>3</v>
      </c>
      <c r="E3676" s="116" t="str">
        <f t="shared" si="57"/>
        <v>PGR</v>
      </c>
    </row>
    <row r="3677" spans="4:5">
      <c r="D3677" s="118" t="s">
        <v>28</v>
      </c>
      <c r="E3677" s="116" t="str">
        <f t="shared" si="57"/>
        <v>DGII</v>
      </c>
    </row>
    <row r="3678" spans="4:5">
      <c r="D3678" s="118" t="s">
        <v>3</v>
      </c>
      <c r="E3678" s="116" t="str">
        <f t="shared" si="57"/>
        <v>PGR</v>
      </c>
    </row>
    <row r="3679" spans="4:5">
      <c r="D3679" s="118" t="s">
        <v>40</v>
      </c>
      <c r="E3679" s="116" t="str">
        <f t="shared" si="57"/>
        <v>JCE</v>
      </c>
    </row>
    <row r="3680" spans="4:5">
      <c r="D3680" s="118" t="s">
        <v>3</v>
      </c>
      <c r="E3680" s="116" t="str">
        <f t="shared" si="57"/>
        <v>PGR</v>
      </c>
    </row>
    <row r="3681" spans="4:5">
      <c r="D3681" s="118" t="s">
        <v>3</v>
      </c>
      <c r="E3681" s="116" t="str">
        <f t="shared" si="57"/>
        <v>PGR</v>
      </c>
    </row>
    <row r="3682" spans="4:5">
      <c r="D3682" s="118" t="s">
        <v>28</v>
      </c>
      <c r="E3682" s="116" t="str">
        <f t="shared" si="57"/>
        <v>DGII</v>
      </c>
    </row>
    <row r="3683" spans="4:5">
      <c r="D3683" s="118" t="s">
        <v>2</v>
      </c>
      <c r="E3683" s="116" t="str">
        <f t="shared" si="57"/>
        <v>DGTT</v>
      </c>
    </row>
    <row r="3684" spans="4:5">
      <c r="D3684" s="118" t="s">
        <v>3</v>
      </c>
      <c r="E3684" s="116" t="str">
        <f t="shared" si="57"/>
        <v>PGR</v>
      </c>
    </row>
    <row r="3685" spans="4:5">
      <c r="D3685" s="118" t="s">
        <v>3</v>
      </c>
      <c r="E3685" s="116" t="str">
        <f t="shared" si="57"/>
        <v>PGR</v>
      </c>
    </row>
    <row r="3686" spans="4:5">
      <c r="D3686" s="118" t="s">
        <v>2</v>
      </c>
      <c r="E3686" s="116" t="str">
        <f t="shared" si="57"/>
        <v>DGTT</v>
      </c>
    </row>
    <row r="3687" spans="4:5">
      <c r="D3687" s="118" t="s">
        <v>155</v>
      </c>
      <c r="E3687" s="116" t="str">
        <f t="shared" si="57"/>
        <v>ONAPI</v>
      </c>
    </row>
    <row r="3688" spans="4:5">
      <c r="D3688" s="118" t="s">
        <v>956</v>
      </c>
      <c r="E3688" s="116" t="str">
        <f t="shared" si="57"/>
        <v>SENASA</v>
      </c>
    </row>
    <row r="3689" spans="4:5">
      <c r="D3689" s="118" t="s">
        <v>956</v>
      </c>
      <c r="E3689" s="116" t="str">
        <f t="shared" si="57"/>
        <v>SENASA</v>
      </c>
    </row>
    <row r="3690" spans="4:5">
      <c r="D3690" s="118" t="s">
        <v>40</v>
      </c>
      <c r="E3690" s="116" t="str">
        <f t="shared" si="57"/>
        <v>JCE</v>
      </c>
    </row>
    <row r="3691" spans="4:5">
      <c r="D3691" s="118" t="s">
        <v>3</v>
      </c>
      <c r="E3691" s="116" t="str">
        <f t="shared" si="57"/>
        <v>PGR</v>
      </c>
    </row>
    <row r="3692" spans="4:5">
      <c r="D3692" s="118" t="s">
        <v>40</v>
      </c>
      <c r="E3692" s="116" t="str">
        <f t="shared" si="57"/>
        <v>JCE</v>
      </c>
    </row>
    <row r="3693" spans="4:5">
      <c r="D3693" s="118" t="s">
        <v>94</v>
      </c>
      <c r="E3693" s="116" t="str">
        <f t="shared" si="57"/>
        <v>DGM</v>
      </c>
    </row>
    <row r="3694" spans="4:5">
      <c r="D3694" s="118" t="s">
        <v>2</v>
      </c>
      <c r="E3694" s="116" t="str">
        <f t="shared" si="57"/>
        <v>DGTT</v>
      </c>
    </row>
    <row r="3695" spans="4:5">
      <c r="D3695" s="118" t="s">
        <v>2</v>
      </c>
      <c r="E3695" s="116" t="str">
        <f t="shared" si="57"/>
        <v>DGTT</v>
      </c>
    </row>
    <row r="3696" spans="4:5">
      <c r="D3696" s="118" t="s">
        <v>28</v>
      </c>
      <c r="E3696" s="116" t="str">
        <f t="shared" si="57"/>
        <v>DGII</v>
      </c>
    </row>
    <row r="3697" spans="4:5">
      <c r="D3697" s="118" t="s">
        <v>2</v>
      </c>
      <c r="E3697" s="116" t="str">
        <f t="shared" si="57"/>
        <v>DGTT</v>
      </c>
    </row>
    <row r="3698" spans="4:5">
      <c r="D3698" s="118" t="s">
        <v>40</v>
      </c>
      <c r="E3698" s="116" t="str">
        <f t="shared" si="57"/>
        <v>JCE</v>
      </c>
    </row>
    <row r="3699" spans="4:5">
      <c r="D3699" s="118" t="s">
        <v>40</v>
      </c>
      <c r="E3699" s="116" t="str">
        <f t="shared" si="57"/>
        <v>JCE</v>
      </c>
    </row>
    <row r="3700" spans="4:5">
      <c r="D3700" s="118" t="s">
        <v>2</v>
      </c>
      <c r="E3700" s="116" t="str">
        <f t="shared" si="57"/>
        <v>DGTT</v>
      </c>
    </row>
    <row r="3701" spans="4:5">
      <c r="D3701" s="118" t="s">
        <v>394</v>
      </c>
      <c r="E3701" s="116" t="str">
        <f t="shared" si="57"/>
        <v>MIREX</v>
      </c>
    </row>
    <row r="3702" spans="4:5">
      <c r="D3702" s="118" t="s">
        <v>184</v>
      </c>
      <c r="E3702" s="116" t="str">
        <f t="shared" si="57"/>
        <v>DGP</v>
      </c>
    </row>
    <row r="3703" spans="4:5">
      <c r="D3703" s="118" t="s">
        <v>184</v>
      </c>
      <c r="E3703" s="116" t="str">
        <f t="shared" si="57"/>
        <v>DGP</v>
      </c>
    </row>
    <row r="3704" spans="4:5">
      <c r="D3704" s="118" t="s">
        <v>40</v>
      </c>
      <c r="E3704" s="116" t="str">
        <f t="shared" si="57"/>
        <v>JCE</v>
      </c>
    </row>
    <row r="3705" spans="4:5">
      <c r="D3705" s="118" t="s">
        <v>2</v>
      </c>
      <c r="E3705" s="116" t="str">
        <f t="shared" si="57"/>
        <v>DGTT</v>
      </c>
    </row>
    <row r="3706" spans="4:5">
      <c r="D3706" s="118" t="s">
        <v>40</v>
      </c>
      <c r="E3706" s="116" t="str">
        <f t="shared" si="57"/>
        <v>JCE</v>
      </c>
    </row>
    <row r="3707" spans="4:5">
      <c r="D3707" s="118" t="s">
        <v>28</v>
      </c>
      <c r="E3707" s="116" t="str">
        <f t="shared" si="57"/>
        <v>DGII</v>
      </c>
    </row>
    <row r="3708" spans="4:5">
      <c r="D3708" s="118" t="s">
        <v>2</v>
      </c>
      <c r="E3708" s="116" t="str">
        <f t="shared" si="57"/>
        <v>DGTT</v>
      </c>
    </row>
    <row r="3709" spans="4:5">
      <c r="D3709" s="118" t="s">
        <v>2</v>
      </c>
      <c r="E3709" s="116" t="str">
        <f t="shared" si="57"/>
        <v>DGTT</v>
      </c>
    </row>
    <row r="3710" spans="4:5">
      <c r="D3710" s="118" t="s">
        <v>40</v>
      </c>
      <c r="E3710" s="116" t="str">
        <f t="shared" si="57"/>
        <v>JCE</v>
      </c>
    </row>
    <row r="3711" spans="4:5">
      <c r="D3711" s="118" t="s">
        <v>184</v>
      </c>
      <c r="E3711" s="116" t="str">
        <f t="shared" si="57"/>
        <v>DGP</v>
      </c>
    </row>
    <row r="3712" spans="4:5">
      <c r="D3712" s="118" t="s">
        <v>40</v>
      </c>
      <c r="E3712" s="116" t="str">
        <f t="shared" si="57"/>
        <v>JCE</v>
      </c>
    </row>
    <row r="3713" spans="4:5">
      <c r="D3713" s="118" t="s">
        <v>40</v>
      </c>
      <c r="E3713" s="116" t="str">
        <f t="shared" si="57"/>
        <v>JCE</v>
      </c>
    </row>
    <row r="3714" spans="4:5">
      <c r="D3714" s="118" t="s">
        <v>40</v>
      </c>
      <c r="E3714" s="116" t="str">
        <f t="shared" si="57"/>
        <v>JCE</v>
      </c>
    </row>
    <row r="3715" spans="4:5">
      <c r="D3715" s="118" t="s">
        <v>189</v>
      </c>
      <c r="E3715" s="116" t="str">
        <f t="shared" si="57"/>
        <v>DGII</v>
      </c>
    </row>
    <row r="3716" spans="4:5">
      <c r="D3716" s="118" t="s">
        <v>28</v>
      </c>
      <c r="E3716" s="116" t="str">
        <f t="shared" ref="E3716:E3779" si="58">UPPER(D3716:D23426)</f>
        <v>DGII</v>
      </c>
    </row>
    <row r="3717" spans="4:5">
      <c r="D3717" s="118" t="s">
        <v>40</v>
      </c>
      <c r="E3717" s="116" t="str">
        <f t="shared" si="58"/>
        <v>JCE</v>
      </c>
    </row>
    <row r="3718" spans="4:5">
      <c r="D3718" s="118" t="s">
        <v>2</v>
      </c>
      <c r="E3718" s="116" t="str">
        <f t="shared" si="58"/>
        <v>DGTT</v>
      </c>
    </row>
    <row r="3719" spans="4:5">
      <c r="D3719" s="118" t="s">
        <v>40</v>
      </c>
      <c r="E3719" s="116" t="str">
        <f t="shared" si="58"/>
        <v>JCE</v>
      </c>
    </row>
    <row r="3720" spans="4:5">
      <c r="D3720" s="118" t="s">
        <v>40</v>
      </c>
      <c r="E3720" s="116" t="str">
        <f t="shared" si="58"/>
        <v>JCE</v>
      </c>
    </row>
    <row r="3721" spans="4:5">
      <c r="D3721" s="118" t="s">
        <v>40</v>
      </c>
      <c r="E3721" s="116" t="str">
        <f t="shared" si="58"/>
        <v>JCE</v>
      </c>
    </row>
    <row r="3722" spans="4:5">
      <c r="D3722" s="118" t="s">
        <v>2</v>
      </c>
      <c r="E3722" s="116" t="str">
        <f t="shared" si="58"/>
        <v>DGTT</v>
      </c>
    </row>
    <row r="3723" spans="4:5">
      <c r="D3723" s="118" t="s">
        <v>28</v>
      </c>
      <c r="E3723" s="116" t="str">
        <f t="shared" si="58"/>
        <v>DGII</v>
      </c>
    </row>
    <row r="3724" spans="4:5">
      <c r="D3724" s="118" t="s">
        <v>40</v>
      </c>
      <c r="E3724" s="116" t="str">
        <f t="shared" si="58"/>
        <v>JCE</v>
      </c>
    </row>
    <row r="3725" spans="4:5">
      <c r="D3725" s="118" t="s">
        <v>821</v>
      </c>
      <c r="E3725" s="116" t="str">
        <f t="shared" si="58"/>
        <v>ONAPI</v>
      </c>
    </row>
    <row r="3726" spans="4:5">
      <c r="D3726" s="118" t="s">
        <v>40</v>
      </c>
      <c r="E3726" s="116" t="str">
        <f t="shared" si="58"/>
        <v>JCE</v>
      </c>
    </row>
    <row r="3727" spans="4:5">
      <c r="D3727" s="118" t="s">
        <v>2</v>
      </c>
      <c r="E3727" s="116" t="str">
        <f t="shared" si="58"/>
        <v>DGTT</v>
      </c>
    </row>
    <row r="3728" spans="4:5">
      <c r="D3728" s="118" t="s">
        <v>28</v>
      </c>
      <c r="E3728" s="116" t="str">
        <f t="shared" si="58"/>
        <v>DGII</v>
      </c>
    </row>
    <row r="3729" spans="4:5">
      <c r="D3729" s="118" t="s">
        <v>2</v>
      </c>
      <c r="E3729" s="116" t="str">
        <f t="shared" si="58"/>
        <v>DGTT</v>
      </c>
    </row>
    <row r="3730" spans="4:5">
      <c r="D3730" s="118" t="s">
        <v>40</v>
      </c>
      <c r="E3730" s="116" t="str">
        <f t="shared" si="58"/>
        <v>JCE</v>
      </c>
    </row>
    <row r="3731" spans="4:5">
      <c r="D3731" s="118" t="s">
        <v>1069</v>
      </c>
      <c r="E3731" s="116" t="str">
        <f t="shared" si="58"/>
        <v>DESPACHO DE LA P. D.</v>
      </c>
    </row>
    <row r="3732" spans="4:5">
      <c r="D3732" s="118" t="s">
        <v>28</v>
      </c>
      <c r="E3732" s="116" t="str">
        <f t="shared" si="58"/>
        <v>DGII</v>
      </c>
    </row>
    <row r="3733" spans="4:5">
      <c r="D3733" s="118" t="s">
        <v>184</v>
      </c>
      <c r="E3733" s="116" t="str">
        <f t="shared" si="58"/>
        <v>DGP</v>
      </c>
    </row>
    <row r="3734" spans="4:5">
      <c r="D3734" s="118" t="s">
        <v>2</v>
      </c>
      <c r="E3734" s="116" t="str">
        <f t="shared" si="58"/>
        <v>DGTT</v>
      </c>
    </row>
    <row r="3735" spans="4:5">
      <c r="D3735" s="118" t="s">
        <v>2</v>
      </c>
      <c r="E3735" s="116" t="str">
        <f t="shared" si="58"/>
        <v>DGTT</v>
      </c>
    </row>
    <row r="3736" spans="4:5">
      <c r="D3736" s="118" t="s">
        <v>2</v>
      </c>
      <c r="E3736" s="116" t="str">
        <f t="shared" si="58"/>
        <v>DGTT</v>
      </c>
    </row>
    <row r="3737" spans="4:5">
      <c r="D3737" s="118" t="s">
        <v>2</v>
      </c>
      <c r="E3737" s="116" t="str">
        <f t="shared" si="58"/>
        <v>DGTT</v>
      </c>
    </row>
    <row r="3738" spans="4:5">
      <c r="D3738" s="118" t="s">
        <v>28</v>
      </c>
      <c r="E3738" s="116" t="str">
        <f t="shared" si="58"/>
        <v>DGII</v>
      </c>
    </row>
    <row r="3739" spans="4:5">
      <c r="D3739" s="118" t="s">
        <v>28</v>
      </c>
      <c r="E3739" s="116" t="str">
        <f t="shared" si="58"/>
        <v>DGII</v>
      </c>
    </row>
    <row r="3740" spans="4:5">
      <c r="D3740" s="118" t="s">
        <v>709</v>
      </c>
      <c r="E3740" s="116" t="str">
        <f t="shared" si="58"/>
        <v>SIUBEN</v>
      </c>
    </row>
    <row r="3741" spans="4:5">
      <c r="D3741" s="118" t="s">
        <v>953</v>
      </c>
      <c r="E3741" s="116" t="str">
        <f t="shared" si="58"/>
        <v>SENASA</v>
      </c>
    </row>
    <row r="3742" spans="4:5">
      <c r="D3742" s="118" t="s">
        <v>40</v>
      </c>
      <c r="E3742" s="116" t="str">
        <f t="shared" si="58"/>
        <v>JCE</v>
      </c>
    </row>
    <row r="3743" spans="4:5">
      <c r="D3743" s="118" t="s">
        <v>40</v>
      </c>
      <c r="E3743" s="116" t="str">
        <f t="shared" si="58"/>
        <v>JCE</v>
      </c>
    </row>
    <row r="3744" spans="4:5">
      <c r="D3744" s="118" t="s">
        <v>40</v>
      </c>
      <c r="E3744" s="116" t="str">
        <f t="shared" si="58"/>
        <v>JCE</v>
      </c>
    </row>
    <row r="3745" spans="4:5">
      <c r="D3745" s="118" t="s">
        <v>40</v>
      </c>
      <c r="E3745" s="116" t="str">
        <f t="shared" si="58"/>
        <v>JCE</v>
      </c>
    </row>
    <row r="3746" spans="4:5">
      <c r="D3746" s="118" t="s">
        <v>40</v>
      </c>
      <c r="E3746" s="116" t="str">
        <f t="shared" si="58"/>
        <v>JCE</v>
      </c>
    </row>
    <row r="3747" spans="4:5">
      <c r="D3747" s="118" t="s">
        <v>94</v>
      </c>
      <c r="E3747" s="116" t="str">
        <f t="shared" si="58"/>
        <v>DGM</v>
      </c>
    </row>
    <row r="3748" spans="4:5">
      <c r="D3748" s="118" t="s">
        <v>2</v>
      </c>
      <c r="E3748" s="116" t="str">
        <f t="shared" si="58"/>
        <v>DGTT</v>
      </c>
    </row>
    <row r="3749" spans="4:5">
      <c r="D3749" s="118" t="s">
        <v>394</v>
      </c>
      <c r="E3749" s="116" t="str">
        <f t="shared" si="58"/>
        <v>MIREX</v>
      </c>
    </row>
    <row r="3750" spans="4:5">
      <c r="D3750" s="118" t="s">
        <v>28</v>
      </c>
      <c r="E3750" s="116" t="str">
        <f t="shared" si="58"/>
        <v>DGII</v>
      </c>
    </row>
    <row r="3751" spans="4:5">
      <c r="D3751" s="118" t="s">
        <v>40</v>
      </c>
      <c r="E3751" s="116" t="str">
        <f t="shared" si="58"/>
        <v>JCE</v>
      </c>
    </row>
    <row r="3752" spans="4:5">
      <c r="D3752" s="118" t="s">
        <v>28</v>
      </c>
      <c r="E3752" s="116" t="str">
        <f t="shared" si="58"/>
        <v>DGII</v>
      </c>
    </row>
    <row r="3753" spans="4:5">
      <c r="D3753" s="118" t="s">
        <v>2</v>
      </c>
      <c r="E3753" s="116" t="str">
        <f t="shared" si="58"/>
        <v>DGTT</v>
      </c>
    </row>
    <row r="3754" spans="4:5">
      <c r="D3754" s="118" t="s">
        <v>28</v>
      </c>
      <c r="E3754" s="116" t="str">
        <f t="shared" si="58"/>
        <v>DGII</v>
      </c>
    </row>
    <row r="3755" spans="4:5">
      <c r="D3755" s="118" t="s">
        <v>28</v>
      </c>
      <c r="E3755" s="116" t="str">
        <f t="shared" si="58"/>
        <v>DGII</v>
      </c>
    </row>
    <row r="3756" spans="4:5">
      <c r="D3756" s="118" t="s">
        <v>2</v>
      </c>
      <c r="E3756" s="116" t="str">
        <f t="shared" si="58"/>
        <v>DGTT</v>
      </c>
    </row>
    <row r="3757" spans="4:5">
      <c r="D3757" s="118" t="s">
        <v>28</v>
      </c>
      <c r="E3757" s="116" t="str">
        <f t="shared" si="58"/>
        <v>DGII</v>
      </c>
    </row>
    <row r="3758" spans="4:5">
      <c r="D3758" s="118" t="s">
        <v>40</v>
      </c>
      <c r="E3758" s="116" t="str">
        <f t="shared" si="58"/>
        <v>JCE</v>
      </c>
    </row>
    <row r="3759" spans="4:5">
      <c r="D3759" s="118" t="s">
        <v>40</v>
      </c>
      <c r="E3759" s="116" t="str">
        <f t="shared" si="58"/>
        <v>JCE</v>
      </c>
    </row>
    <row r="3760" spans="4:5">
      <c r="D3760" s="118" t="s">
        <v>2</v>
      </c>
      <c r="E3760" s="116" t="str">
        <f t="shared" si="58"/>
        <v>DGTT</v>
      </c>
    </row>
    <row r="3761" spans="4:5">
      <c r="D3761" s="118" t="s">
        <v>40</v>
      </c>
      <c r="E3761" s="116" t="str">
        <f t="shared" si="58"/>
        <v>JCE</v>
      </c>
    </row>
    <row r="3762" spans="4:5">
      <c r="D3762" s="118" t="s">
        <v>2</v>
      </c>
      <c r="E3762" s="116" t="str">
        <f t="shared" si="58"/>
        <v>DGTT</v>
      </c>
    </row>
    <row r="3763" spans="4:5">
      <c r="D3763" s="118" t="s">
        <v>184</v>
      </c>
      <c r="E3763" s="116" t="str">
        <f t="shared" si="58"/>
        <v>DGP</v>
      </c>
    </row>
    <row r="3764" spans="4:5">
      <c r="D3764" s="118" t="s">
        <v>2</v>
      </c>
      <c r="E3764" s="116" t="str">
        <f t="shared" si="58"/>
        <v>DGTT</v>
      </c>
    </row>
    <row r="3765" spans="4:5">
      <c r="D3765" s="118" t="s">
        <v>956</v>
      </c>
      <c r="E3765" s="116" t="str">
        <f t="shared" si="58"/>
        <v>SENASA</v>
      </c>
    </row>
    <row r="3766" spans="4:5">
      <c r="D3766" s="118" t="s">
        <v>184</v>
      </c>
      <c r="E3766" s="116" t="str">
        <f t="shared" si="58"/>
        <v>DGP</v>
      </c>
    </row>
    <row r="3767" spans="4:5">
      <c r="D3767" s="118" t="s">
        <v>155</v>
      </c>
      <c r="E3767" s="116" t="str">
        <f t="shared" si="58"/>
        <v>ONAPI</v>
      </c>
    </row>
    <row r="3768" spans="4:5">
      <c r="D3768" s="118" t="s">
        <v>28</v>
      </c>
      <c r="E3768" s="116" t="str">
        <f t="shared" si="58"/>
        <v>DGII</v>
      </c>
    </row>
    <row r="3769" spans="4:5">
      <c r="D3769" s="118" t="s">
        <v>28</v>
      </c>
      <c r="E3769" s="116" t="str">
        <f t="shared" si="58"/>
        <v>DGII</v>
      </c>
    </row>
    <row r="3770" spans="4:5">
      <c r="D3770" s="118" t="s">
        <v>821</v>
      </c>
      <c r="E3770" s="116" t="str">
        <f t="shared" si="58"/>
        <v>ONAPI</v>
      </c>
    </row>
    <row r="3771" spans="4:5">
      <c r="D3771" s="118" t="s">
        <v>40</v>
      </c>
      <c r="E3771" s="116" t="str">
        <f t="shared" si="58"/>
        <v>JCE</v>
      </c>
    </row>
    <row r="3772" spans="4:5">
      <c r="D3772" s="118" t="s">
        <v>394</v>
      </c>
      <c r="E3772" s="116" t="str">
        <f t="shared" si="58"/>
        <v>MIREX</v>
      </c>
    </row>
    <row r="3773" spans="4:5">
      <c r="D3773" s="118" t="s">
        <v>394</v>
      </c>
      <c r="E3773" s="116" t="str">
        <f t="shared" si="58"/>
        <v>MIREX</v>
      </c>
    </row>
    <row r="3774" spans="4:5">
      <c r="D3774" s="118" t="s">
        <v>40</v>
      </c>
      <c r="E3774" s="116" t="str">
        <f t="shared" si="58"/>
        <v>JCE</v>
      </c>
    </row>
    <row r="3775" spans="4:5">
      <c r="D3775" s="118" t="s">
        <v>2</v>
      </c>
      <c r="E3775" s="116" t="str">
        <f t="shared" si="58"/>
        <v>DGTT</v>
      </c>
    </row>
    <row r="3776" spans="4:5">
      <c r="D3776" s="118" t="s">
        <v>40</v>
      </c>
      <c r="E3776" s="116" t="str">
        <f t="shared" si="58"/>
        <v>JCE</v>
      </c>
    </row>
    <row r="3777" spans="4:5">
      <c r="D3777" s="118" t="s">
        <v>2</v>
      </c>
      <c r="E3777" s="116" t="str">
        <f t="shared" si="58"/>
        <v>DGTT</v>
      </c>
    </row>
    <row r="3778" spans="4:5">
      <c r="D3778" s="118" t="s">
        <v>2</v>
      </c>
      <c r="E3778" s="116" t="str">
        <f t="shared" si="58"/>
        <v>DGTT</v>
      </c>
    </row>
    <row r="3779" spans="4:5">
      <c r="D3779" s="118" t="s">
        <v>28</v>
      </c>
      <c r="E3779" s="116" t="str">
        <f t="shared" si="58"/>
        <v>DGII</v>
      </c>
    </row>
    <row r="3780" spans="4:5">
      <c r="D3780" s="118" t="s">
        <v>40</v>
      </c>
      <c r="E3780" s="116" t="str">
        <f t="shared" ref="E3780:E3843" si="59">UPPER(D3780:D23490)</f>
        <v>JCE</v>
      </c>
    </row>
    <row r="3781" spans="4:5">
      <c r="D3781" s="118" t="s">
        <v>40</v>
      </c>
      <c r="E3781" s="116" t="str">
        <f t="shared" si="59"/>
        <v>JCE</v>
      </c>
    </row>
    <row r="3782" spans="4:5">
      <c r="D3782" s="118" t="s">
        <v>184</v>
      </c>
      <c r="E3782" s="116" t="str">
        <f t="shared" si="59"/>
        <v>DGP</v>
      </c>
    </row>
    <row r="3783" spans="4:5">
      <c r="D3783" s="118" t="s">
        <v>956</v>
      </c>
      <c r="E3783" s="116" t="str">
        <f t="shared" si="59"/>
        <v>SENASA</v>
      </c>
    </row>
    <row r="3784" spans="4:5">
      <c r="D3784" s="118" t="s">
        <v>1077</v>
      </c>
      <c r="E3784" s="116" t="str">
        <f t="shared" si="59"/>
        <v xml:space="preserve">ONAPI </v>
      </c>
    </row>
    <row r="3785" spans="4:5">
      <c r="D3785" s="118" t="s">
        <v>94</v>
      </c>
      <c r="E3785" s="116" t="str">
        <f t="shared" si="59"/>
        <v>DGM</v>
      </c>
    </row>
    <row r="3786" spans="4:5">
      <c r="D3786" s="118" t="s">
        <v>18</v>
      </c>
      <c r="E3786" s="116" t="str">
        <f t="shared" si="59"/>
        <v>MIP</v>
      </c>
    </row>
    <row r="3787" spans="4:5">
      <c r="D3787" s="118" t="s">
        <v>40</v>
      </c>
      <c r="E3787" s="116" t="str">
        <f t="shared" si="59"/>
        <v>JCE</v>
      </c>
    </row>
    <row r="3788" spans="4:5">
      <c r="D3788" s="118" t="s">
        <v>2</v>
      </c>
      <c r="E3788" s="116" t="str">
        <f t="shared" si="59"/>
        <v>DGTT</v>
      </c>
    </row>
    <row r="3789" spans="4:5">
      <c r="D3789" s="118" t="s">
        <v>1081</v>
      </c>
      <c r="E3789" s="116" t="str">
        <f t="shared" si="59"/>
        <v>BANCO RESERVAS</v>
      </c>
    </row>
    <row r="3790" spans="4:5">
      <c r="D3790" s="118" t="s">
        <v>394</v>
      </c>
      <c r="E3790" s="116" t="str">
        <f t="shared" si="59"/>
        <v>MIREX</v>
      </c>
    </row>
    <row r="3791" spans="4:5">
      <c r="D3791" s="118" t="s">
        <v>40</v>
      </c>
      <c r="E3791" s="116" t="str">
        <f t="shared" si="59"/>
        <v>JCE</v>
      </c>
    </row>
    <row r="3792" spans="4:5">
      <c r="D3792" s="118" t="s">
        <v>40</v>
      </c>
      <c r="E3792" s="116" t="str">
        <f t="shared" si="59"/>
        <v>JCE</v>
      </c>
    </row>
    <row r="3793" spans="4:5">
      <c r="D3793" s="118" t="s">
        <v>821</v>
      </c>
      <c r="E3793" s="116" t="str">
        <f t="shared" si="59"/>
        <v>ONAPI</v>
      </c>
    </row>
    <row r="3794" spans="4:5">
      <c r="D3794" s="118" t="s">
        <v>821</v>
      </c>
      <c r="E3794" s="116" t="str">
        <f t="shared" si="59"/>
        <v>ONAPI</v>
      </c>
    </row>
    <row r="3795" spans="4:5">
      <c r="D3795" s="118" t="s">
        <v>40</v>
      </c>
      <c r="E3795" s="116" t="str">
        <f t="shared" si="59"/>
        <v>JCE</v>
      </c>
    </row>
    <row r="3796" spans="4:5">
      <c r="D3796" s="118" t="s">
        <v>394</v>
      </c>
      <c r="E3796" s="116" t="str">
        <f t="shared" si="59"/>
        <v>MIREX</v>
      </c>
    </row>
    <row r="3797" spans="4:5">
      <c r="D3797" s="118" t="s">
        <v>94</v>
      </c>
      <c r="E3797" s="116" t="str">
        <f t="shared" si="59"/>
        <v>DGM</v>
      </c>
    </row>
    <row r="3798" spans="4:5">
      <c r="D3798" s="118" t="s">
        <v>2</v>
      </c>
      <c r="E3798" s="116" t="str">
        <f t="shared" si="59"/>
        <v>DGTT</v>
      </c>
    </row>
    <row r="3799" spans="4:5">
      <c r="D3799" s="118" t="s">
        <v>40</v>
      </c>
      <c r="E3799" s="116" t="str">
        <f t="shared" si="59"/>
        <v>JCE</v>
      </c>
    </row>
    <row r="3800" spans="4:5">
      <c r="D3800" s="118" t="s">
        <v>2</v>
      </c>
      <c r="E3800" s="116" t="str">
        <f t="shared" si="59"/>
        <v>DGTT</v>
      </c>
    </row>
    <row r="3801" spans="4:5">
      <c r="D3801" s="118" t="s">
        <v>94</v>
      </c>
      <c r="E3801" s="116" t="str">
        <f t="shared" si="59"/>
        <v>DGM</v>
      </c>
    </row>
    <row r="3802" spans="4:5">
      <c r="D3802" s="118" t="s">
        <v>28</v>
      </c>
      <c r="E3802" s="116" t="str">
        <f t="shared" si="59"/>
        <v>DGII</v>
      </c>
    </row>
    <row r="3803" spans="4:5">
      <c r="D3803" s="118" t="s">
        <v>28</v>
      </c>
      <c r="E3803" s="116" t="str">
        <f t="shared" si="59"/>
        <v>DGII</v>
      </c>
    </row>
    <row r="3804" spans="4:5">
      <c r="D3804" s="118" t="s">
        <v>322</v>
      </c>
      <c r="E3804" s="116" t="str">
        <f t="shared" si="59"/>
        <v>MT</v>
      </c>
    </row>
    <row r="3805" spans="4:5">
      <c r="D3805" s="118" t="s">
        <v>2</v>
      </c>
      <c r="E3805" s="116" t="str">
        <f t="shared" si="59"/>
        <v>DGTT</v>
      </c>
    </row>
    <row r="3806" spans="4:5">
      <c r="D3806" s="118" t="s">
        <v>3</v>
      </c>
      <c r="E3806" s="116" t="str">
        <f t="shared" si="59"/>
        <v>PGR</v>
      </c>
    </row>
    <row r="3807" spans="4:5">
      <c r="D3807" s="118" t="s">
        <v>2</v>
      </c>
      <c r="E3807" s="116" t="str">
        <f t="shared" si="59"/>
        <v>DGTT</v>
      </c>
    </row>
    <row r="3808" spans="4:5">
      <c r="D3808" s="118" t="s">
        <v>3</v>
      </c>
      <c r="E3808" s="116" t="str">
        <f t="shared" si="59"/>
        <v>PGR</v>
      </c>
    </row>
    <row r="3809" spans="4:5">
      <c r="D3809" s="118" t="s">
        <v>3</v>
      </c>
      <c r="E3809" s="116" t="str">
        <f t="shared" si="59"/>
        <v>PGR</v>
      </c>
    </row>
    <row r="3810" spans="4:5">
      <c r="D3810" s="118" t="s">
        <v>2</v>
      </c>
      <c r="E3810" s="116" t="str">
        <f t="shared" si="59"/>
        <v>DGTT</v>
      </c>
    </row>
    <row r="3811" spans="4:5">
      <c r="D3811" s="118" t="s">
        <v>3</v>
      </c>
      <c r="E3811" s="116" t="str">
        <f t="shared" si="59"/>
        <v>PGR</v>
      </c>
    </row>
    <row r="3812" spans="4:5">
      <c r="D3812" s="118" t="s">
        <v>3</v>
      </c>
      <c r="E3812" s="116" t="str">
        <f t="shared" si="59"/>
        <v>PGR</v>
      </c>
    </row>
    <row r="3813" spans="4:5">
      <c r="D3813" s="118" t="s">
        <v>2</v>
      </c>
      <c r="E3813" s="116" t="str">
        <f t="shared" si="59"/>
        <v>DGTT</v>
      </c>
    </row>
    <row r="3814" spans="4:5">
      <c r="D3814" s="118" t="s">
        <v>2</v>
      </c>
      <c r="E3814" s="116" t="str">
        <f t="shared" si="59"/>
        <v>DGTT</v>
      </c>
    </row>
    <row r="3815" spans="4:5">
      <c r="D3815" s="118" t="s">
        <v>184</v>
      </c>
      <c r="E3815" s="116" t="str">
        <f t="shared" si="59"/>
        <v>DGP</v>
      </c>
    </row>
    <row r="3816" spans="4:5">
      <c r="D3816" s="118" t="s">
        <v>3</v>
      </c>
      <c r="E3816" s="116" t="str">
        <f t="shared" si="59"/>
        <v>PGR</v>
      </c>
    </row>
    <row r="3817" spans="4:5">
      <c r="D3817" s="118" t="s">
        <v>40</v>
      </c>
      <c r="E3817" s="116" t="str">
        <f t="shared" si="59"/>
        <v>JCE</v>
      </c>
    </row>
    <row r="3818" spans="4:5">
      <c r="D3818" s="118" t="s">
        <v>3</v>
      </c>
      <c r="E3818" s="116" t="str">
        <f t="shared" si="59"/>
        <v>PGR</v>
      </c>
    </row>
    <row r="3819" spans="4:5">
      <c r="D3819" s="118" t="s">
        <v>2</v>
      </c>
      <c r="E3819" s="116" t="str">
        <f t="shared" si="59"/>
        <v>DGTT</v>
      </c>
    </row>
    <row r="3820" spans="4:5">
      <c r="D3820" s="118" t="s">
        <v>2</v>
      </c>
      <c r="E3820" s="116" t="str">
        <f t="shared" si="59"/>
        <v>DGTT</v>
      </c>
    </row>
    <row r="3821" spans="4:5">
      <c r="D3821" s="118" t="s">
        <v>3</v>
      </c>
      <c r="E3821" s="116" t="str">
        <f t="shared" si="59"/>
        <v>PGR</v>
      </c>
    </row>
    <row r="3822" spans="4:5">
      <c r="D3822" s="118" t="s">
        <v>40</v>
      </c>
      <c r="E3822" s="116" t="str">
        <f t="shared" si="59"/>
        <v>JCE</v>
      </c>
    </row>
    <row r="3823" spans="4:5">
      <c r="D3823" s="118" t="s">
        <v>184</v>
      </c>
      <c r="E3823" s="116" t="str">
        <f t="shared" si="59"/>
        <v>DGP</v>
      </c>
    </row>
    <row r="3824" spans="4:5">
      <c r="D3824" s="118" t="s">
        <v>40</v>
      </c>
      <c r="E3824" s="116" t="str">
        <f t="shared" si="59"/>
        <v>JCE</v>
      </c>
    </row>
    <row r="3825" spans="4:5">
      <c r="D3825" s="118" t="s">
        <v>94</v>
      </c>
      <c r="E3825" s="116" t="str">
        <f t="shared" si="59"/>
        <v>DGM</v>
      </c>
    </row>
    <row r="3826" spans="4:5">
      <c r="D3826" s="118" t="s">
        <v>2</v>
      </c>
      <c r="E3826" s="116" t="str">
        <f t="shared" si="59"/>
        <v>DGTT</v>
      </c>
    </row>
    <row r="3827" spans="4:5">
      <c r="D3827" s="118" t="s">
        <v>2</v>
      </c>
      <c r="E3827" s="116" t="str">
        <f t="shared" si="59"/>
        <v>DGTT</v>
      </c>
    </row>
    <row r="3828" spans="4:5">
      <c r="D3828" s="118" t="s">
        <v>2</v>
      </c>
      <c r="E3828" s="116" t="str">
        <f t="shared" si="59"/>
        <v>DGTT</v>
      </c>
    </row>
    <row r="3829" spans="4:5">
      <c r="D3829" s="118" t="s">
        <v>28</v>
      </c>
      <c r="E3829" s="116" t="str">
        <f t="shared" si="59"/>
        <v>DGII</v>
      </c>
    </row>
    <row r="3830" spans="4:5">
      <c r="D3830" s="118" t="s">
        <v>28</v>
      </c>
      <c r="E3830" s="116" t="str">
        <f t="shared" si="59"/>
        <v>DGII</v>
      </c>
    </row>
    <row r="3831" spans="4:5">
      <c r="D3831" s="118" t="s">
        <v>18</v>
      </c>
      <c r="E3831" s="116" t="str">
        <f t="shared" si="59"/>
        <v>MIP</v>
      </c>
    </row>
    <row r="3832" spans="4:5">
      <c r="D3832" s="118" t="s">
        <v>40</v>
      </c>
      <c r="E3832" s="116" t="str">
        <f t="shared" si="59"/>
        <v>JCE</v>
      </c>
    </row>
    <row r="3833" spans="4:5">
      <c r="D3833" s="118" t="s">
        <v>956</v>
      </c>
      <c r="E3833" s="116" t="str">
        <f t="shared" si="59"/>
        <v>SENASA</v>
      </c>
    </row>
    <row r="3834" spans="4:5">
      <c r="D3834" s="118" t="s">
        <v>28</v>
      </c>
      <c r="E3834" s="116" t="str">
        <f t="shared" si="59"/>
        <v>DGII</v>
      </c>
    </row>
    <row r="3835" spans="4:5">
      <c r="D3835" s="118" t="s">
        <v>184</v>
      </c>
      <c r="E3835" s="116" t="str">
        <f t="shared" si="59"/>
        <v>DGP</v>
      </c>
    </row>
    <row r="3836" spans="4:5">
      <c r="D3836" s="118" t="s">
        <v>184</v>
      </c>
      <c r="E3836" s="116" t="str">
        <f t="shared" si="59"/>
        <v>DGP</v>
      </c>
    </row>
    <row r="3837" spans="4:5">
      <c r="D3837" s="118" t="s">
        <v>40</v>
      </c>
      <c r="E3837" s="116" t="str">
        <f t="shared" si="59"/>
        <v>JCE</v>
      </c>
    </row>
    <row r="3838" spans="4:5">
      <c r="D3838" s="118" t="s">
        <v>40</v>
      </c>
      <c r="E3838" s="116" t="str">
        <f t="shared" si="59"/>
        <v>JCE</v>
      </c>
    </row>
    <row r="3839" spans="4:5">
      <c r="D3839" s="118" t="s">
        <v>28</v>
      </c>
      <c r="E3839" s="116" t="str">
        <f t="shared" si="59"/>
        <v>DGII</v>
      </c>
    </row>
    <row r="3840" spans="4:5">
      <c r="D3840" s="118" t="s">
        <v>40</v>
      </c>
      <c r="E3840" s="116" t="str">
        <f t="shared" si="59"/>
        <v>JCE</v>
      </c>
    </row>
    <row r="3841" spans="4:5">
      <c r="D3841" s="118" t="s">
        <v>2</v>
      </c>
      <c r="E3841" s="116" t="str">
        <f t="shared" si="59"/>
        <v>DGTT</v>
      </c>
    </row>
    <row r="3842" spans="4:5">
      <c r="D3842" s="118" t="s">
        <v>322</v>
      </c>
      <c r="E3842" s="116" t="str">
        <f t="shared" si="59"/>
        <v>MT</v>
      </c>
    </row>
    <row r="3843" spans="4:5">
      <c r="D3843" s="118" t="s">
        <v>40</v>
      </c>
      <c r="E3843" s="116" t="str">
        <f t="shared" si="59"/>
        <v>JCE</v>
      </c>
    </row>
    <row r="3844" spans="4:5">
      <c r="D3844" s="118" t="s">
        <v>40</v>
      </c>
      <c r="E3844" s="116" t="str">
        <f t="shared" ref="E3844:E3907" si="60">UPPER(D3844:D23554)</f>
        <v>JCE</v>
      </c>
    </row>
    <row r="3845" spans="4:5">
      <c r="D3845" s="118" t="s">
        <v>184</v>
      </c>
      <c r="E3845" s="116" t="str">
        <f t="shared" si="60"/>
        <v>DGP</v>
      </c>
    </row>
    <row r="3846" spans="4:5">
      <c r="D3846" s="118" t="s">
        <v>2</v>
      </c>
      <c r="E3846" s="116" t="str">
        <f t="shared" si="60"/>
        <v>DGTT</v>
      </c>
    </row>
    <row r="3847" spans="4:5">
      <c r="D3847" s="118" t="s">
        <v>94</v>
      </c>
      <c r="E3847" s="116" t="str">
        <f t="shared" si="60"/>
        <v>DGM</v>
      </c>
    </row>
    <row r="3848" spans="4:5">
      <c r="D3848" s="118" t="s">
        <v>2</v>
      </c>
      <c r="E3848" s="116" t="str">
        <f t="shared" si="60"/>
        <v>DGTT</v>
      </c>
    </row>
    <row r="3849" spans="4:5">
      <c r="D3849" s="118" t="s">
        <v>18</v>
      </c>
      <c r="E3849" s="116" t="str">
        <f t="shared" si="60"/>
        <v>MIP</v>
      </c>
    </row>
    <row r="3850" spans="4:5">
      <c r="D3850" s="118" t="s">
        <v>28</v>
      </c>
      <c r="E3850" s="116" t="str">
        <f t="shared" si="60"/>
        <v>DGII</v>
      </c>
    </row>
    <row r="3851" spans="4:5">
      <c r="D3851" s="118" t="s">
        <v>2</v>
      </c>
      <c r="E3851" s="116" t="str">
        <f t="shared" si="60"/>
        <v>DGTT</v>
      </c>
    </row>
    <row r="3852" spans="4:5">
      <c r="D3852" s="118" t="s">
        <v>2</v>
      </c>
      <c r="E3852" s="116" t="str">
        <f t="shared" si="60"/>
        <v>DGTT</v>
      </c>
    </row>
    <row r="3853" spans="4:5">
      <c r="D3853" s="118" t="s">
        <v>94</v>
      </c>
      <c r="E3853" s="116" t="str">
        <f t="shared" si="60"/>
        <v>DGM</v>
      </c>
    </row>
    <row r="3854" spans="4:5">
      <c r="D3854" s="118" t="s">
        <v>2</v>
      </c>
      <c r="E3854" s="116" t="str">
        <f t="shared" si="60"/>
        <v>DGTT</v>
      </c>
    </row>
    <row r="3855" spans="4:5">
      <c r="D3855" s="118" t="s">
        <v>2</v>
      </c>
      <c r="E3855" s="116" t="str">
        <f t="shared" si="60"/>
        <v>DGTT</v>
      </c>
    </row>
    <row r="3856" spans="4:5">
      <c r="D3856" s="118" t="s">
        <v>2</v>
      </c>
      <c r="E3856" s="116" t="str">
        <f t="shared" si="60"/>
        <v>DGTT</v>
      </c>
    </row>
    <row r="3857" spans="4:5">
      <c r="D3857" s="118" t="s">
        <v>184</v>
      </c>
      <c r="E3857" s="116" t="str">
        <f t="shared" si="60"/>
        <v>DGP</v>
      </c>
    </row>
    <row r="3858" spans="4:5">
      <c r="D3858" s="118" t="s">
        <v>2</v>
      </c>
      <c r="E3858" s="116" t="str">
        <f t="shared" si="60"/>
        <v>DGTT</v>
      </c>
    </row>
    <row r="3859" spans="4:5">
      <c r="D3859" s="118" t="s">
        <v>2</v>
      </c>
      <c r="E3859" s="116" t="str">
        <f t="shared" si="60"/>
        <v>DGTT</v>
      </c>
    </row>
    <row r="3860" spans="4:5">
      <c r="D3860" s="118" t="s">
        <v>94</v>
      </c>
      <c r="E3860" s="116" t="str">
        <f t="shared" si="60"/>
        <v>DGM</v>
      </c>
    </row>
    <row r="3861" spans="4:5">
      <c r="D3861" s="118" t="s">
        <v>40</v>
      </c>
      <c r="E3861" s="116" t="str">
        <f t="shared" si="60"/>
        <v>JCE</v>
      </c>
    </row>
    <row r="3862" spans="4:5">
      <c r="D3862" s="118" t="s">
        <v>28</v>
      </c>
      <c r="E3862" s="116" t="str">
        <f t="shared" si="60"/>
        <v>DGII</v>
      </c>
    </row>
    <row r="3863" spans="4:5">
      <c r="D3863" s="118" t="s">
        <v>28</v>
      </c>
      <c r="E3863" s="116" t="str">
        <f t="shared" si="60"/>
        <v>DGII</v>
      </c>
    </row>
    <row r="3864" spans="4:5">
      <c r="D3864" s="118" t="s">
        <v>155</v>
      </c>
      <c r="E3864" s="116" t="str">
        <f t="shared" si="60"/>
        <v>ONAPI</v>
      </c>
    </row>
    <row r="3865" spans="4:5">
      <c r="D3865" s="118" t="s">
        <v>40</v>
      </c>
      <c r="E3865" s="116" t="str">
        <f t="shared" si="60"/>
        <v>JCE</v>
      </c>
    </row>
    <row r="3866" spans="4:5">
      <c r="D3866" s="118" t="s">
        <v>28</v>
      </c>
      <c r="E3866" s="116" t="str">
        <f t="shared" si="60"/>
        <v>DGII</v>
      </c>
    </row>
    <row r="3867" spans="4:5">
      <c r="D3867" s="118" t="s">
        <v>2</v>
      </c>
      <c r="E3867" s="116" t="str">
        <f t="shared" si="60"/>
        <v>DGTT</v>
      </c>
    </row>
    <row r="3868" spans="4:5">
      <c r="D3868" s="118" t="s">
        <v>40</v>
      </c>
      <c r="E3868" s="116" t="str">
        <f t="shared" si="60"/>
        <v>JCE</v>
      </c>
    </row>
    <row r="3869" spans="4:5">
      <c r="D3869" s="118" t="s">
        <v>394</v>
      </c>
      <c r="E3869" s="116" t="str">
        <f t="shared" si="60"/>
        <v>MIREX</v>
      </c>
    </row>
    <row r="3870" spans="4:5">
      <c r="D3870" s="118" t="s">
        <v>394</v>
      </c>
      <c r="E3870" s="116" t="str">
        <f t="shared" si="60"/>
        <v>MIREX</v>
      </c>
    </row>
    <row r="3871" spans="4:5">
      <c r="D3871" s="118" t="s">
        <v>28</v>
      </c>
      <c r="E3871" s="116" t="str">
        <f t="shared" si="60"/>
        <v>DGII</v>
      </c>
    </row>
    <row r="3872" spans="4:5">
      <c r="D3872" s="118" t="s">
        <v>184</v>
      </c>
      <c r="E3872" s="116" t="str">
        <f t="shared" si="60"/>
        <v>DGP</v>
      </c>
    </row>
    <row r="3873" spans="4:5">
      <c r="D3873" s="118" t="s">
        <v>40</v>
      </c>
      <c r="E3873" s="116" t="str">
        <f t="shared" si="60"/>
        <v>JCE</v>
      </c>
    </row>
    <row r="3874" spans="4:5">
      <c r="D3874" s="118" t="s">
        <v>40</v>
      </c>
      <c r="E3874" s="116" t="str">
        <f t="shared" si="60"/>
        <v>JCE</v>
      </c>
    </row>
    <row r="3875" spans="4:5">
      <c r="D3875" s="118" t="s">
        <v>40</v>
      </c>
      <c r="E3875" s="116" t="str">
        <f t="shared" si="60"/>
        <v>JCE</v>
      </c>
    </row>
    <row r="3876" spans="4:5">
      <c r="D3876" s="118" t="s">
        <v>184</v>
      </c>
      <c r="E3876" s="116" t="str">
        <f t="shared" si="60"/>
        <v>DGP</v>
      </c>
    </row>
    <row r="3877" spans="4:5">
      <c r="D3877" s="118" t="s">
        <v>2</v>
      </c>
      <c r="E3877" s="116" t="str">
        <f t="shared" si="60"/>
        <v>DGTT</v>
      </c>
    </row>
    <row r="3878" spans="4:5">
      <c r="D3878" s="118" t="s">
        <v>94</v>
      </c>
      <c r="E3878" s="116" t="str">
        <f t="shared" si="60"/>
        <v>DGM</v>
      </c>
    </row>
    <row r="3879" spans="4:5">
      <c r="D3879" s="118" t="s">
        <v>394</v>
      </c>
      <c r="E3879" s="116" t="str">
        <f t="shared" si="60"/>
        <v>MIREX</v>
      </c>
    </row>
    <row r="3880" spans="4:5">
      <c r="D3880" s="118" t="s">
        <v>2</v>
      </c>
      <c r="E3880" s="116" t="str">
        <f t="shared" si="60"/>
        <v>DGTT</v>
      </c>
    </row>
    <row r="3881" spans="4:5">
      <c r="D3881" s="118" t="s">
        <v>2</v>
      </c>
      <c r="E3881" s="116" t="str">
        <f t="shared" si="60"/>
        <v>DGTT</v>
      </c>
    </row>
    <row r="3882" spans="4:5">
      <c r="D3882" s="118" t="s">
        <v>2</v>
      </c>
      <c r="E3882" s="116" t="str">
        <f t="shared" si="60"/>
        <v>DGTT</v>
      </c>
    </row>
    <row r="3883" spans="4:5">
      <c r="D3883" s="118" t="s">
        <v>2</v>
      </c>
      <c r="E3883" s="116" t="str">
        <f t="shared" si="60"/>
        <v>DGTT</v>
      </c>
    </row>
    <row r="3884" spans="4:5">
      <c r="D3884" s="118" t="s">
        <v>40</v>
      </c>
      <c r="E3884" s="116" t="str">
        <f t="shared" si="60"/>
        <v>JCE</v>
      </c>
    </row>
    <row r="3885" spans="4:5">
      <c r="D3885" s="118" t="s">
        <v>40</v>
      </c>
      <c r="E3885" s="116" t="str">
        <f t="shared" si="60"/>
        <v>JCE</v>
      </c>
    </row>
    <row r="3886" spans="4:5">
      <c r="D3886" s="118" t="s">
        <v>2</v>
      </c>
      <c r="E3886" s="116" t="str">
        <f t="shared" si="60"/>
        <v>DGTT</v>
      </c>
    </row>
    <row r="3887" spans="4:5">
      <c r="D3887" s="118" t="s">
        <v>28</v>
      </c>
      <c r="E3887" s="116" t="str">
        <f t="shared" si="60"/>
        <v>DGII</v>
      </c>
    </row>
    <row r="3888" spans="4:5">
      <c r="D3888" s="118" t="s">
        <v>28</v>
      </c>
      <c r="E3888" s="116" t="str">
        <f t="shared" si="60"/>
        <v>DGII</v>
      </c>
    </row>
    <row r="3889" spans="4:5">
      <c r="D3889" s="118" t="s">
        <v>184</v>
      </c>
      <c r="E3889" s="116" t="str">
        <f t="shared" si="60"/>
        <v>DGP</v>
      </c>
    </row>
    <row r="3890" spans="4:5">
      <c r="D3890" s="118" t="s">
        <v>40</v>
      </c>
      <c r="E3890" s="116" t="str">
        <f t="shared" si="60"/>
        <v>JCE</v>
      </c>
    </row>
    <row r="3891" spans="4:5">
      <c r="D3891" s="118" t="s">
        <v>40</v>
      </c>
      <c r="E3891" s="116" t="str">
        <f t="shared" si="60"/>
        <v>JCE</v>
      </c>
    </row>
    <row r="3892" spans="4:5">
      <c r="D3892" s="118" t="s">
        <v>40</v>
      </c>
      <c r="E3892" s="116" t="str">
        <f t="shared" si="60"/>
        <v>JCE</v>
      </c>
    </row>
    <row r="3893" spans="4:5">
      <c r="D3893" s="118" t="s">
        <v>155</v>
      </c>
      <c r="E3893" s="116" t="str">
        <f t="shared" si="60"/>
        <v>ONAPI</v>
      </c>
    </row>
    <row r="3894" spans="4:5">
      <c r="D3894" s="118" t="s">
        <v>28</v>
      </c>
      <c r="E3894" s="116" t="str">
        <f t="shared" si="60"/>
        <v>DGII</v>
      </c>
    </row>
    <row r="3895" spans="4:5">
      <c r="D3895" s="118" t="s">
        <v>40</v>
      </c>
      <c r="E3895" s="116" t="str">
        <f t="shared" si="60"/>
        <v>JCE</v>
      </c>
    </row>
    <row r="3896" spans="4:5">
      <c r="D3896" s="118" t="s">
        <v>2</v>
      </c>
      <c r="E3896" s="116" t="str">
        <f t="shared" si="60"/>
        <v>DGTT</v>
      </c>
    </row>
    <row r="3897" spans="4:5">
      <c r="D3897" s="118" t="s">
        <v>394</v>
      </c>
      <c r="E3897" s="116" t="str">
        <f t="shared" si="60"/>
        <v>MIREX</v>
      </c>
    </row>
    <row r="3898" spans="4:5">
      <c r="D3898" s="118" t="s">
        <v>28</v>
      </c>
      <c r="E3898" s="116" t="str">
        <f t="shared" si="60"/>
        <v>DGII</v>
      </c>
    </row>
    <row r="3899" spans="4:5">
      <c r="D3899" s="118" t="s">
        <v>28</v>
      </c>
      <c r="E3899" s="116" t="str">
        <f t="shared" si="60"/>
        <v>DGII</v>
      </c>
    </row>
    <row r="3900" spans="4:5">
      <c r="D3900" s="118" t="s">
        <v>28</v>
      </c>
      <c r="E3900" s="116" t="str">
        <f t="shared" si="60"/>
        <v>DGII</v>
      </c>
    </row>
    <row r="3901" spans="4:5">
      <c r="D3901" s="118" t="s">
        <v>2</v>
      </c>
      <c r="E3901" s="116" t="str">
        <f t="shared" si="60"/>
        <v>DGTT</v>
      </c>
    </row>
    <row r="3902" spans="4:5">
      <c r="D3902" s="118" t="s">
        <v>2</v>
      </c>
      <c r="E3902" s="116" t="str">
        <f t="shared" si="60"/>
        <v>DGTT</v>
      </c>
    </row>
    <row r="3903" spans="4:5">
      <c r="D3903" s="118" t="s">
        <v>40</v>
      </c>
      <c r="E3903" s="116" t="str">
        <f t="shared" si="60"/>
        <v>JCE</v>
      </c>
    </row>
    <row r="3904" spans="4:5">
      <c r="D3904" s="118" t="s">
        <v>394</v>
      </c>
      <c r="E3904" s="116" t="str">
        <f t="shared" si="60"/>
        <v>MIREX</v>
      </c>
    </row>
    <row r="3905" spans="4:5">
      <c r="D3905" s="118" t="s">
        <v>2</v>
      </c>
      <c r="E3905" s="116" t="str">
        <f t="shared" si="60"/>
        <v>DGTT</v>
      </c>
    </row>
    <row r="3906" spans="4:5">
      <c r="D3906" s="118" t="s">
        <v>28</v>
      </c>
      <c r="E3906" s="116" t="str">
        <f t="shared" si="60"/>
        <v>DGII</v>
      </c>
    </row>
    <row r="3907" spans="4:5">
      <c r="D3907" s="118" t="s">
        <v>394</v>
      </c>
      <c r="E3907" s="116" t="str">
        <f t="shared" si="60"/>
        <v>MIREX</v>
      </c>
    </row>
    <row r="3908" spans="4:5">
      <c r="D3908" s="118" t="s">
        <v>28</v>
      </c>
      <c r="E3908" s="116" t="str">
        <f t="shared" ref="E3908:E3971" si="61">UPPER(D3908:D23618)</f>
        <v>DGII</v>
      </c>
    </row>
    <row r="3909" spans="4:5">
      <c r="D3909" s="118" t="s">
        <v>184</v>
      </c>
      <c r="E3909" s="116" t="str">
        <f t="shared" si="61"/>
        <v>DGP</v>
      </c>
    </row>
    <row r="3910" spans="4:5">
      <c r="D3910" s="118" t="s">
        <v>2</v>
      </c>
      <c r="E3910" s="116" t="str">
        <f t="shared" si="61"/>
        <v>DGTT</v>
      </c>
    </row>
    <row r="3911" spans="4:5">
      <c r="D3911" s="118" t="s">
        <v>2</v>
      </c>
      <c r="E3911" s="116" t="str">
        <f t="shared" si="61"/>
        <v>DGTT</v>
      </c>
    </row>
    <row r="3912" spans="4:5">
      <c r="D3912" s="118" t="s">
        <v>28</v>
      </c>
      <c r="E3912" s="116" t="str">
        <f t="shared" si="61"/>
        <v>DGII</v>
      </c>
    </row>
    <row r="3913" spans="4:5">
      <c r="D3913" s="118" t="s">
        <v>28</v>
      </c>
      <c r="E3913" s="116" t="str">
        <f t="shared" si="61"/>
        <v>DGII</v>
      </c>
    </row>
    <row r="3914" spans="4:5">
      <c r="D3914" s="118" t="s">
        <v>2</v>
      </c>
      <c r="E3914" s="116" t="str">
        <f t="shared" si="61"/>
        <v>DGTT</v>
      </c>
    </row>
    <row r="3915" spans="4:5">
      <c r="D3915" s="118" t="s">
        <v>28</v>
      </c>
      <c r="E3915" s="116" t="str">
        <f t="shared" si="61"/>
        <v>DGII</v>
      </c>
    </row>
    <row r="3916" spans="4:5">
      <c r="D3916" s="118" t="s">
        <v>40</v>
      </c>
      <c r="E3916" s="116" t="str">
        <f t="shared" si="61"/>
        <v>JCE</v>
      </c>
    </row>
    <row r="3917" spans="4:5">
      <c r="D3917" s="118" t="s">
        <v>40</v>
      </c>
      <c r="E3917" s="116" t="str">
        <f t="shared" si="61"/>
        <v>JCE</v>
      </c>
    </row>
    <row r="3918" spans="4:5">
      <c r="D3918" s="118" t="s">
        <v>94</v>
      </c>
      <c r="E3918" s="116" t="str">
        <f t="shared" si="61"/>
        <v>DGM</v>
      </c>
    </row>
    <row r="3919" spans="4:5">
      <c r="D3919" s="118" t="s">
        <v>2</v>
      </c>
      <c r="E3919" s="116" t="str">
        <f t="shared" si="61"/>
        <v>DGTT</v>
      </c>
    </row>
    <row r="3920" spans="4:5">
      <c r="D3920" s="118" t="s">
        <v>2</v>
      </c>
      <c r="E3920" s="116" t="str">
        <f t="shared" si="61"/>
        <v>DGTT</v>
      </c>
    </row>
    <row r="3921" spans="4:5">
      <c r="D3921" s="118" t="s">
        <v>40</v>
      </c>
      <c r="E3921" s="116" t="str">
        <f t="shared" si="61"/>
        <v>JCE</v>
      </c>
    </row>
    <row r="3922" spans="4:5">
      <c r="D3922" s="118" t="s">
        <v>28</v>
      </c>
      <c r="E3922" s="116" t="str">
        <f t="shared" si="61"/>
        <v>DGII</v>
      </c>
    </row>
    <row r="3923" spans="4:5">
      <c r="D3923" s="118" t="s">
        <v>28</v>
      </c>
      <c r="E3923" s="116" t="str">
        <f t="shared" si="61"/>
        <v>DGII</v>
      </c>
    </row>
    <row r="3924" spans="4:5">
      <c r="D3924" s="118" t="s">
        <v>28</v>
      </c>
      <c r="E3924" s="116" t="str">
        <f t="shared" si="61"/>
        <v>DGII</v>
      </c>
    </row>
    <row r="3925" spans="4:5">
      <c r="D3925" s="118" t="s">
        <v>394</v>
      </c>
      <c r="E3925" s="116" t="str">
        <f t="shared" si="61"/>
        <v>MIREX</v>
      </c>
    </row>
    <row r="3926" spans="4:5">
      <c r="D3926" s="118" t="s">
        <v>28</v>
      </c>
      <c r="E3926" s="116" t="str">
        <f t="shared" si="61"/>
        <v>DGII</v>
      </c>
    </row>
    <row r="3927" spans="4:5">
      <c r="D3927" s="118" t="s">
        <v>184</v>
      </c>
      <c r="E3927" s="116" t="str">
        <f t="shared" si="61"/>
        <v>DGP</v>
      </c>
    </row>
    <row r="3928" spans="4:5">
      <c r="D3928" s="118" t="s">
        <v>2</v>
      </c>
      <c r="E3928" s="116" t="str">
        <f t="shared" si="61"/>
        <v>DGTT</v>
      </c>
    </row>
    <row r="3929" spans="4:5">
      <c r="D3929" s="118" t="s">
        <v>2</v>
      </c>
      <c r="E3929" s="116" t="str">
        <f t="shared" si="61"/>
        <v>DGTT</v>
      </c>
    </row>
    <row r="3930" spans="4:5">
      <c r="D3930" s="118" t="s">
        <v>28</v>
      </c>
      <c r="E3930" s="116" t="str">
        <f t="shared" si="61"/>
        <v>DGII</v>
      </c>
    </row>
    <row r="3931" spans="4:5">
      <c r="D3931" s="118" t="s">
        <v>28</v>
      </c>
      <c r="E3931" s="116" t="str">
        <f t="shared" si="61"/>
        <v>DGII</v>
      </c>
    </row>
    <row r="3932" spans="4:5">
      <c r="D3932" s="118" t="s">
        <v>2</v>
      </c>
      <c r="E3932" s="116" t="str">
        <f t="shared" si="61"/>
        <v>DGTT</v>
      </c>
    </row>
    <row r="3933" spans="4:5">
      <c r="D3933" s="118" t="s">
        <v>28</v>
      </c>
      <c r="E3933" s="116" t="str">
        <f t="shared" si="61"/>
        <v>DGII</v>
      </c>
    </row>
    <row r="3934" spans="4:5">
      <c r="D3934" s="118" t="s">
        <v>40</v>
      </c>
      <c r="E3934" s="116" t="str">
        <f t="shared" si="61"/>
        <v>JCE</v>
      </c>
    </row>
    <row r="3935" spans="4:5">
      <c r="D3935" s="118" t="s">
        <v>40</v>
      </c>
      <c r="E3935" s="116" t="str">
        <f t="shared" si="61"/>
        <v>JCE</v>
      </c>
    </row>
    <row r="3936" spans="4:5">
      <c r="D3936" s="118" t="s">
        <v>94</v>
      </c>
      <c r="E3936" s="116" t="str">
        <f t="shared" si="61"/>
        <v>DGM</v>
      </c>
    </row>
    <row r="3937" spans="4:5">
      <c r="D3937" s="118" t="s">
        <v>2</v>
      </c>
      <c r="E3937" s="116" t="str">
        <f t="shared" si="61"/>
        <v>DGTT</v>
      </c>
    </row>
    <row r="3938" spans="4:5">
      <c r="D3938" s="118" t="s">
        <v>40</v>
      </c>
      <c r="E3938" s="116" t="str">
        <f t="shared" si="61"/>
        <v>JCE</v>
      </c>
    </row>
    <row r="3939" spans="4:5">
      <c r="D3939" s="118" t="s">
        <v>40</v>
      </c>
      <c r="E3939" s="116" t="str">
        <f t="shared" si="61"/>
        <v>JCE</v>
      </c>
    </row>
    <row r="3940" spans="4:5">
      <c r="D3940" s="118" t="s">
        <v>394</v>
      </c>
      <c r="E3940" s="116" t="str">
        <f t="shared" si="61"/>
        <v>MIREX</v>
      </c>
    </row>
    <row r="3941" spans="4:5">
      <c r="D3941" s="118" t="s">
        <v>184</v>
      </c>
      <c r="E3941" s="116" t="str">
        <f t="shared" si="61"/>
        <v>DGP</v>
      </c>
    </row>
    <row r="3942" spans="4:5">
      <c r="D3942" s="118" t="s">
        <v>40</v>
      </c>
      <c r="E3942" s="116" t="str">
        <f t="shared" si="61"/>
        <v>JCE</v>
      </c>
    </row>
    <row r="3943" spans="4:5">
      <c r="D3943" s="118" t="s">
        <v>40</v>
      </c>
      <c r="E3943" s="116" t="str">
        <f t="shared" si="61"/>
        <v>JCE</v>
      </c>
    </row>
    <row r="3944" spans="4:5">
      <c r="D3944" s="118" t="s">
        <v>40</v>
      </c>
      <c r="E3944" s="116" t="str">
        <f t="shared" si="61"/>
        <v>JCE</v>
      </c>
    </row>
    <row r="3945" spans="4:5">
      <c r="D3945" s="118" t="s">
        <v>2</v>
      </c>
      <c r="E3945" s="116" t="str">
        <f t="shared" si="61"/>
        <v>DGTT</v>
      </c>
    </row>
    <row r="3946" spans="4:5">
      <c r="D3946" s="118" t="s">
        <v>2</v>
      </c>
      <c r="E3946" s="116" t="str">
        <f t="shared" si="61"/>
        <v>DGTT</v>
      </c>
    </row>
    <row r="3947" spans="4:5">
      <c r="D3947" s="118" t="s">
        <v>28</v>
      </c>
      <c r="E3947" s="116" t="str">
        <f t="shared" si="61"/>
        <v>DGII</v>
      </c>
    </row>
    <row r="3948" spans="4:5">
      <c r="D3948" s="118" t="s">
        <v>40</v>
      </c>
      <c r="E3948" s="116" t="str">
        <f t="shared" si="61"/>
        <v>JCE</v>
      </c>
    </row>
    <row r="3949" spans="4:5">
      <c r="D3949" s="118" t="s">
        <v>40</v>
      </c>
      <c r="E3949" s="116" t="str">
        <f t="shared" si="61"/>
        <v>JCE</v>
      </c>
    </row>
    <row r="3950" spans="4:5">
      <c r="D3950" s="118" t="s">
        <v>184</v>
      </c>
      <c r="E3950" s="116" t="str">
        <f t="shared" si="61"/>
        <v>DGP</v>
      </c>
    </row>
    <row r="3951" spans="4:5">
      <c r="D3951" s="118" t="s">
        <v>40</v>
      </c>
      <c r="E3951" s="116" t="str">
        <f t="shared" si="61"/>
        <v>JCE</v>
      </c>
    </row>
    <row r="3952" spans="4:5">
      <c r="D3952" s="118" t="s">
        <v>184</v>
      </c>
      <c r="E3952" s="116" t="str">
        <f t="shared" si="61"/>
        <v>DGP</v>
      </c>
    </row>
    <row r="3953" spans="4:5">
      <c r="D3953" s="118" t="s">
        <v>2</v>
      </c>
      <c r="E3953" s="116" t="str">
        <f t="shared" si="61"/>
        <v>DGTT</v>
      </c>
    </row>
    <row r="3954" spans="4:5">
      <c r="D3954" s="118" t="s">
        <v>40</v>
      </c>
      <c r="E3954" s="116" t="str">
        <f t="shared" si="61"/>
        <v>JCE</v>
      </c>
    </row>
    <row r="3955" spans="4:5">
      <c r="D3955" s="118" t="s">
        <v>28</v>
      </c>
      <c r="E3955" s="116" t="str">
        <f t="shared" si="61"/>
        <v>DGII</v>
      </c>
    </row>
    <row r="3956" spans="4:5">
      <c r="D3956" s="118" t="s">
        <v>28</v>
      </c>
      <c r="E3956" s="116" t="str">
        <f t="shared" si="61"/>
        <v>DGII</v>
      </c>
    </row>
    <row r="3957" spans="4:5">
      <c r="D3957" s="118" t="s">
        <v>40</v>
      </c>
      <c r="E3957" s="116" t="str">
        <f t="shared" si="61"/>
        <v>JCE</v>
      </c>
    </row>
    <row r="3958" spans="4:5">
      <c r="D3958" s="118" t="s">
        <v>40</v>
      </c>
      <c r="E3958" s="116" t="str">
        <f t="shared" si="61"/>
        <v>JCE</v>
      </c>
    </row>
    <row r="3959" spans="4:5">
      <c r="D3959" s="118" t="s">
        <v>94</v>
      </c>
      <c r="E3959" s="116" t="str">
        <f t="shared" si="61"/>
        <v>DGM</v>
      </c>
    </row>
    <row r="3960" spans="4:5">
      <c r="D3960" s="118" t="s">
        <v>18</v>
      </c>
      <c r="E3960" s="116" t="str">
        <f t="shared" si="61"/>
        <v>MIP</v>
      </c>
    </row>
    <row r="3961" spans="4:5">
      <c r="D3961" s="118" t="s">
        <v>394</v>
      </c>
      <c r="E3961" s="116" t="str">
        <f t="shared" si="61"/>
        <v>MIREX</v>
      </c>
    </row>
    <row r="3962" spans="4:5">
      <c r="D3962" s="118" t="s">
        <v>40</v>
      </c>
      <c r="E3962" s="116" t="str">
        <f t="shared" si="61"/>
        <v>JCE</v>
      </c>
    </row>
    <row r="3963" spans="4:5">
      <c r="D3963" s="118" t="s">
        <v>2</v>
      </c>
      <c r="E3963" s="116" t="str">
        <f t="shared" si="61"/>
        <v>DGTT</v>
      </c>
    </row>
    <row r="3964" spans="4:5">
      <c r="D3964" s="118" t="s">
        <v>2</v>
      </c>
      <c r="E3964" s="116" t="str">
        <f t="shared" si="61"/>
        <v>DGTT</v>
      </c>
    </row>
    <row r="3965" spans="4:5">
      <c r="D3965" s="118" t="s">
        <v>2</v>
      </c>
      <c r="E3965" s="116" t="str">
        <f t="shared" si="61"/>
        <v>DGTT</v>
      </c>
    </row>
    <row r="3966" spans="4:5">
      <c r="D3966" s="118" t="s">
        <v>2</v>
      </c>
      <c r="E3966" s="116" t="str">
        <f t="shared" si="61"/>
        <v>DGTT</v>
      </c>
    </row>
    <row r="3967" spans="4:5">
      <c r="D3967" s="118" t="s">
        <v>40</v>
      </c>
      <c r="E3967" s="116" t="str">
        <f t="shared" si="61"/>
        <v>JCE</v>
      </c>
    </row>
    <row r="3968" spans="4:5">
      <c r="D3968" s="118" t="s">
        <v>28</v>
      </c>
      <c r="E3968" s="116" t="str">
        <f t="shared" si="61"/>
        <v>DGII</v>
      </c>
    </row>
    <row r="3969" spans="4:5">
      <c r="D3969" s="118" t="s">
        <v>2</v>
      </c>
      <c r="E3969" s="116" t="str">
        <f t="shared" si="61"/>
        <v>DGTT</v>
      </c>
    </row>
    <row r="3970" spans="4:5">
      <c r="D3970" s="118" t="s">
        <v>28</v>
      </c>
      <c r="E3970" s="116" t="str">
        <f t="shared" si="61"/>
        <v>DGII</v>
      </c>
    </row>
    <row r="3971" spans="4:5">
      <c r="D3971" s="118" t="s">
        <v>28</v>
      </c>
      <c r="E3971" s="116" t="str">
        <f t="shared" si="61"/>
        <v>DGII</v>
      </c>
    </row>
    <row r="3972" spans="4:5">
      <c r="D3972" s="118" t="s">
        <v>94</v>
      </c>
      <c r="E3972" s="116" t="str">
        <f t="shared" ref="E3972:E4035" si="62">UPPER(D3972:D23682)</f>
        <v>DGM</v>
      </c>
    </row>
    <row r="3973" spans="4:5">
      <c r="D3973" s="118" t="s">
        <v>184</v>
      </c>
      <c r="E3973" s="116" t="str">
        <f t="shared" si="62"/>
        <v>DGP</v>
      </c>
    </row>
    <row r="3974" spans="4:5">
      <c r="D3974" s="118" t="s">
        <v>40</v>
      </c>
      <c r="E3974" s="116" t="str">
        <f t="shared" si="62"/>
        <v>JCE</v>
      </c>
    </row>
    <row r="3975" spans="4:5">
      <c r="D3975" s="118" t="s">
        <v>2</v>
      </c>
      <c r="E3975" s="116" t="str">
        <f t="shared" si="62"/>
        <v>DGTT</v>
      </c>
    </row>
    <row r="3976" spans="4:5">
      <c r="D3976" s="118" t="s">
        <v>394</v>
      </c>
      <c r="E3976" s="116" t="str">
        <f t="shared" si="62"/>
        <v>MIREX</v>
      </c>
    </row>
    <row r="3977" spans="4:5">
      <c r="D3977" s="118" t="s">
        <v>394</v>
      </c>
      <c r="E3977" s="116" t="str">
        <f t="shared" si="62"/>
        <v>MIREX</v>
      </c>
    </row>
    <row r="3978" spans="4:5">
      <c r="D3978" s="118" t="s">
        <v>155</v>
      </c>
      <c r="E3978" s="116" t="str">
        <f t="shared" si="62"/>
        <v>ONAPI</v>
      </c>
    </row>
    <row r="3979" spans="4:5">
      <c r="D3979" s="118" t="s">
        <v>40</v>
      </c>
      <c r="E3979" s="116" t="str">
        <f t="shared" si="62"/>
        <v>JCE</v>
      </c>
    </row>
    <row r="3980" spans="4:5">
      <c r="D3980" s="118" t="s">
        <v>40</v>
      </c>
      <c r="E3980" s="116" t="str">
        <f t="shared" si="62"/>
        <v>JCE</v>
      </c>
    </row>
    <row r="3981" spans="4:5">
      <c r="D3981" s="118" t="s">
        <v>2</v>
      </c>
      <c r="E3981" s="116" t="str">
        <f t="shared" si="62"/>
        <v>DGTT</v>
      </c>
    </row>
    <row r="3982" spans="4:5">
      <c r="D3982" s="118" t="s">
        <v>40</v>
      </c>
      <c r="E3982" s="116" t="str">
        <f t="shared" si="62"/>
        <v>JCE</v>
      </c>
    </row>
    <row r="3983" spans="4:5">
      <c r="D3983" s="118" t="s">
        <v>2</v>
      </c>
      <c r="E3983" s="116" t="str">
        <f t="shared" si="62"/>
        <v>DGTT</v>
      </c>
    </row>
    <row r="3984" spans="4:5">
      <c r="D3984" s="118" t="s">
        <v>94</v>
      </c>
      <c r="E3984" s="116" t="str">
        <f t="shared" si="62"/>
        <v>DGM</v>
      </c>
    </row>
    <row r="3985" spans="4:5">
      <c r="D3985" s="118" t="s">
        <v>28</v>
      </c>
      <c r="E3985" s="116" t="str">
        <f t="shared" si="62"/>
        <v>DGII</v>
      </c>
    </row>
    <row r="3986" spans="4:5">
      <c r="D3986" s="118" t="s">
        <v>28</v>
      </c>
      <c r="E3986" s="116" t="str">
        <f t="shared" si="62"/>
        <v>DGII</v>
      </c>
    </row>
    <row r="3987" spans="4:5">
      <c r="D3987" s="118" t="s">
        <v>28</v>
      </c>
      <c r="E3987" s="116" t="str">
        <f t="shared" si="62"/>
        <v>DGII</v>
      </c>
    </row>
    <row r="3988" spans="4:5">
      <c r="D3988" s="118" t="s">
        <v>2</v>
      </c>
      <c r="E3988" s="116" t="str">
        <f t="shared" si="62"/>
        <v>DGTT</v>
      </c>
    </row>
    <row r="3989" spans="4:5">
      <c r="D3989" s="118" t="s">
        <v>2</v>
      </c>
      <c r="E3989" s="116" t="str">
        <f t="shared" si="62"/>
        <v>DGTT</v>
      </c>
    </row>
    <row r="3990" spans="4:5">
      <c r="D3990" s="118" t="s">
        <v>2</v>
      </c>
      <c r="E3990" s="116" t="str">
        <f t="shared" si="62"/>
        <v>DGTT</v>
      </c>
    </row>
    <row r="3991" spans="4:5">
      <c r="D3991" s="118" t="s">
        <v>28</v>
      </c>
      <c r="E3991" s="116" t="str">
        <f t="shared" si="62"/>
        <v>DGII</v>
      </c>
    </row>
    <row r="3992" spans="4:5">
      <c r="D3992" s="118" t="s">
        <v>28</v>
      </c>
      <c r="E3992" s="116" t="str">
        <f t="shared" si="62"/>
        <v>DGII</v>
      </c>
    </row>
    <row r="3993" spans="4:5">
      <c r="D3993" s="118" t="s">
        <v>2</v>
      </c>
      <c r="E3993" s="116" t="str">
        <f t="shared" si="62"/>
        <v>DGTT</v>
      </c>
    </row>
    <row r="3994" spans="4:5">
      <c r="D3994" s="118" t="s">
        <v>2</v>
      </c>
      <c r="E3994" s="116" t="str">
        <f t="shared" si="62"/>
        <v>DGTT</v>
      </c>
    </row>
    <row r="3995" spans="4:5">
      <c r="D3995" s="118" t="s">
        <v>28</v>
      </c>
      <c r="E3995" s="116" t="str">
        <f t="shared" si="62"/>
        <v>DGII</v>
      </c>
    </row>
    <row r="3996" spans="4:5">
      <c r="D3996" s="118" t="s">
        <v>155</v>
      </c>
      <c r="E3996" s="116" t="str">
        <f t="shared" si="62"/>
        <v>ONAPI</v>
      </c>
    </row>
    <row r="3997" spans="4:5">
      <c r="D3997" s="118" t="s">
        <v>184</v>
      </c>
      <c r="E3997" s="116" t="str">
        <f t="shared" si="62"/>
        <v>DGP</v>
      </c>
    </row>
    <row r="3998" spans="4:5">
      <c r="D3998" s="118" t="s">
        <v>40</v>
      </c>
      <c r="E3998" s="116" t="str">
        <f t="shared" si="62"/>
        <v>JCE</v>
      </c>
    </row>
    <row r="3999" spans="4:5">
      <c r="D3999" s="118" t="s">
        <v>40</v>
      </c>
      <c r="E3999" s="116" t="str">
        <f t="shared" si="62"/>
        <v>JCE</v>
      </c>
    </row>
    <row r="4000" spans="4:5">
      <c r="D4000" s="118" t="s">
        <v>94</v>
      </c>
      <c r="E4000" s="116" t="str">
        <f t="shared" si="62"/>
        <v>DGM</v>
      </c>
    </row>
    <row r="4001" spans="4:5">
      <c r="D4001" s="118" t="s">
        <v>2</v>
      </c>
      <c r="E4001" s="116" t="str">
        <f t="shared" si="62"/>
        <v>DGTT</v>
      </c>
    </row>
    <row r="4002" spans="4:5">
      <c r="D4002" s="118" t="s">
        <v>28</v>
      </c>
      <c r="E4002" s="116" t="str">
        <f t="shared" si="62"/>
        <v>DGII</v>
      </c>
    </row>
    <row r="4003" spans="4:5">
      <c r="D4003" s="118" t="s">
        <v>2</v>
      </c>
      <c r="E4003" s="116" t="str">
        <f t="shared" si="62"/>
        <v>DGTT</v>
      </c>
    </row>
    <row r="4004" spans="4:5">
      <c r="D4004" s="118" t="s">
        <v>821</v>
      </c>
      <c r="E4004" s="116" t="str">
        <f t="shared" si="62"/>
        <v>ONAPI</v>
      </c>
    </row>
    <row r="4005" spans="4:5">
      <c r="D4005" s="118" t="s">
        <v>40</v>
      </c>
      <c r="E4005" s="116" t="str">
        <f t="shared" si="62"/>
        <v>JCE</v>
      </c>
    </row>
    <row r="4006" spans="4:5">
      <c r="D4006" s="118" t="s">
        <v>2</v>
      </c>
      <c r="E4006" s="116" t="str">
        <f t="shared" si="62"/>
        <v>DGTT</v>
      </c>
    </row>
    <row r="4007" spans="4:5">
      <c r="D4007" s="118" t="s">
        <v>18</v>
      </c>
      <c r="E4007" s="116" t="str">
        <f t="shared" si="62"/>
        <v>MIP</v>
      </c>
    </row>
    <row r="4008" spans="4:5">
      <c r="D4008" s="118" t="s">
        <v>28</v>
      </c>
      <c r="E4008" s="116" t="str">
        <f t="shared" si="62"/>
        <v>DGII</v>
      </c>
    </row>
    <row r="4009" spans="4:5">
      <c r="D4009" s="118" t="s">
        <v>28</v>
      </c>
      <c r="E4009" s="116" t="str">
        <f t="shared" si="62"/>
        <v>DGII</v>
      </c>
    </row>
    <row r="4010" spans="4:5">
      <c r="D4010" s="118" t="s">
        <v>40</v>
      </c>
      <c r="E4010" s="116" t="str">
        <f t="shared" si="62"/>
        <v>JCE</v>
      </c>
    </row>
    <row r="4011" spans="4:5">
      <c r="D4011" s="118" t="s">
        <v>2</v>
      </c>
      <c r="E4011" s="116" t="str">
        <f t="shared" si="62"/>
        <v>DGTT</v>
      </c>
    </row>
    <row r="4012" spans="4:5">
      <c r="D4012" s="118" t="s">
        <v>3</v>
      </c>
      <c r="E4012" s="116" t="str">
        <f t="shared" si="62"/>
        <v>PGR</v>
      </c>
    </row>
    <row r="4013" spans="4:5">
      <c r="D4013" s="118" t="s">
        <v>3</v>
      </c>
      <c r="E4013" s="116" t="str">
        <f t="shared" si="62"/>
        <v>PGR</v>
      </c>
    </row>
    <row r="4014" spans="4:5">
      <c r="D4014" s="118" t="s">
        <v>3</v>
      </c>
      <c r="E4014" s="116" t="str">
        <f t="shared" si="62"/>
        <v>PGR</v>
      </c>
    </row>
    <row r="4015" spans="4:5">
      <c r="D4015" s="118" t="s">
        <v>3</v>
      </c>
      <c r="E4015" s="116" t="str">
        <f t="shared" si="62"/>
        <v>PGR</v>
      </c>
    </row>
    <row r="4016" spans="4:5">
      <c r="D4016" s="118" t="s">
        <v>3</v>
      </c>
      <c r="E4016" s="116" t="str">
        <f t="shared" si="62"/>
        <v>PGR</v>
      </c>
    </row>
    <row r="4017" spans="4:5">
      <c r="D4017" s="118" t="s">
        <v>28</v>
      </c>
      <c r="E4017" s="116" t="str">
        <f t="shared" si="62"/>
        <v>DGII</v>
      </c>
    </row>
    <row r="4018" spans="4:5">
      <c r="D4018" s="118" t="s">
        <v>3</v>
      </c>
      <c r="E4018" s="116" t="str">
        <f t="shared" si="62"/>
        <v>PGR</v>
      </c>
    </row>
    <row r="4019" spans="4:5">
      <c r="D4019" s="118" t="s">
        <v>94</v>
      </c>
      <c r="E4019" s="116" t="str">
        <f t="shared" si="62"/>
        <v>DGM</v>
      </c>
    </row>
    <row r="4020" spans="4:5">
      <c r="D4020" s="118" t="s">
        <v>2</v>
      </c>
      <c r="E4020" s="116" t="str">
        <f t="shared" si="62"/>
        <v>DGTT</v>
      </c>
    </row>
    <row r="4021" spans="4:5">
      <c r="D4021" s="118" t="s">
        <v>3</v>
      </c>
      <c r="E4021" s="116" t="str">
        <f t="shared" si="62"/>
        <v>PGR</v>
      </c>
    </row>
    <row r="4022" spans="4:5">
      <c r="D4022" s="118" t="s">
        <v>3</v>
      </c>
      <c r="E4022" s="116" t="str">
        <f t="shared" si="62"/>
        <v>PGR</v>
      </c>
    </row>
    <row r="4023" spans="4:5">
      <c r="D4023" s="118" t="s">
        <v>3</v>
      </c>
      <c r="E4023" s="116" t="str">
        <f t="shared" si="62"/>
        <v>PGR</v>
      </c>
    </row>
    <row r="4024" spans="4:5">
      <c r="D4024" s="118" t="s">
        <v>3</v>
      </c>
      <c r="E4024" s="116" t="str">
        <f t="shared" si="62"/>
        <v>PGR</v>
      </c>
    </row>
    <row r="4025" spans="4:5">
      <c r="D4025" s="118" t="s">
        <v>3</v>
      </c>
      <c r="E4025" s="116" t="str">
        <f t="shared" si="62"/>
        <v>PGR</v>
      </c>
    </row>
    <row r="4026" spans="4:5">
      <c r="D4026" s="118" t="s">
        <v>2</v>
      </c>
      <c r="E4026" s="116" t="str">
        <f t="shared" si="62"/>
        <v>DGTT</v>
      </c>
    </row>
    <row r="4027" spans="4:5">
      <c r="D4027" s="118" t="s">
        <v>40</v>
      </c>
      <c r="E4027" s="116" t="str">
        <f t="shared" si="62"/>
        <v>JCE</v>
      </c>
    </row>
    <row r="4028" spans="4:5">
      <c r="D4028" s="118" t="s">
        <v>2</v>
      </c>
      <c r="E4028" s="116" t="str">
        <f t="shared" si="62"/>
        <v>DGTT</v>
      </c>
    </row>
    <row r="4029" spans="4:5">
      <c r="D4029" s="118" t="s">
        <v>40</v>
      </c>
      <c r="E4029" s="116" t="str">
        <f t="shared" si="62"/>
        <v>JCE</v>
      </c>
    </row>
    <row r="4030" spans="4:5">
      <c r="D4030" s="118" t="s">
        <v>2</v>
      </c>
      <c r="E4030" s="116" t="str">
        <f t="shared" si="62"/>
        <v>DGTT</v>
      </c>
    </row>
    <row r="4031" spans="4:5">
      <c r="D4031" s="118" t="s">
        <v>2</v>
      </c>
      <c r="E4031" s="116" t="str">
        <f t="shared" si="62"/>
        <v>DGTT</v>
      </c>
    </row>
    <row r="4032" spans="4:5">
      <c r="D4032" s="118" t="s">
        <v>94</v>
      </c>
      <c r="E4032" s="116" t="str">
        <f t="shared" si="62"/>
        <v>DGM</v>
      </c>
    </row>
    <row r="4033" spans="4:5">
      <c r="D4033" s="118" t="s">
        <v>28</v>
      </c>
      <c r="E4033" s="116" t="str">
        <f t="shared" si="62"/>
        <v>DGII</v>
      </c>
    </row>
    <row r="4034" spans="4:5">
      <c r="D4034" s="118" t="s">
        <v>28</v>
      </c>
      <c r="E4034" s="116" t="str">
        <f t="shared" si="62"/>
        <v>DGII</v>
      </c>
    </row>
    <row r="4035" spans="4:5">
      <c r="D4035" s="118" t="s">
        <v>2</v>
      </c>
      <c r="E4035" s="116" t="str">
        <f t="shared" si="62"/>
        <v>DGTT</v>
      </c>
    </row>
    <row r="4036" spans="4:5">
      <c r="D4036" s="118" t="s">
        <v>40</v>
      </c>
      <c r="E4036" s="116" t="str">
        <f t="shared" ref="E4036:E4099" si="63">UPPER(D4036:D23746)</f>
        <v>JCE</v>
      </c>
    </row>
    <row r="4037" spans="4:5">
      <c r="D4037" s="118" t="s">
        <v>40</v>
      </c>
      <c r="E4037" s="116" t="str">
        <f t="shared" si="63"/>
        <v>JCE</v>
      </c>
    </row>
    <row r="4038" spans="4:5">
      <c r="D4038" s="118" t="s">
        <v>40</v>
      </c>
      <c r="E4038" s="116" t="str">
        <f t="shared" si="63"/>
        <v>JCE</v>
      </c>
    </row>
    <row r="4039" spans="4:5">
      <c r="D4039" s="118" t="s">
        <v>28</v>
      </c>
      <c r="E4039" s="116" t="str">
        <f t="shared" si="63"/>
        <v>DGII</v>
      </c>
    </row>
    <row r="4040" spans="4:5">
      <c r="D4040" s="118" t="s">
        <v>94</v>
      </c>
      <c r="E4040" s="116" t="str">
        <f t="shared" si="63"/>
        <v>DGM</v>
      </c>
    </row>
    <row r="4041" spans="4:5">
      <c r="D4041" s="118" t="s">
        <v>184</v>
      </c>
      <c r="E4041" s="116" t="str">
        <f t="shared" si="63"/>
        <v>DGP</v>
      </c>
    </row>
    <row r="4042" spans="4:5">
      <c r="D4042" s="118" t="s">
        <v>40</v>
      </c>
      <c r="E4042" s="116" t="str">
        <f t="shared" si="63"/>
        <v>JCE</v>
      </c>
    </row>
    <row r="4043" spans="4:5">
      <c r="D4043" s="118" t="s">
        <v>2</v>
      </c>
      <c r="E4043" s="116" t="str">
        <f t="shared" si="63"/>
        <v>DGTT</v>
      </c>
    </row>
    <row r="4044" spans="4:5">
      <c r="D4044" s="118" t="s">
        <v>28</v>
      </c>
      <c r="E4044" s="116" t="str">
        <f t="shared" si="63"/>
        <v>DGII</v>
      </c>
    </row>
    <row r="4045" spans="4:5">
      <c r="D4045" s="118" t="s">
        <v>155</v>
      </c>
      <c r="E4045" s="116" t="str">
        <f t="shared" si="63"/>
        <v>ONAPI</v>
      </c>
    </row>
    <row r="4046" spans="4:5">
      <c r="D4046" s="118" t="s">
        <v>40</v>
      </c>
      <c r="E4046" s="116" t="str">
        <f t="shared" si="63"/>
        <v>JCE</v>
      </c>
    </row>
    <row r="4047" spans="4:5">
      <c r="D4047" s="118" t="s">
        <v>40</v>
      </c>
      <c r="E4047" s="116" t="str">
        <f t="shared" si="63"/>
        <v>JCE</v>
      </c>
    </row>
    <row r="4048" spans="4:5">
      <c r="D4048" s="118" t="s">
        <v>2</v>
      </c>
      <c r="E4048" s="116" t="str">
        <f t="shared" si="63"/>
        <v>DGTT</v>
      </c>
    </row>
    <row r="4049" spans="4:5">
      <c r="D4049" s="118" t="s">
        <v>1112</v>
      </c>
      <c r="E4049" s="116" t="str">
        <f t="shared" si="63"/>
        <v>EDUCACION SUPERIOR</v>
      </c>
    </row>
    <row r="4050" spans="4:5">
      <c r="D4050" s="118" t="s">
        <v>28</v>
      </c>
      <c r="E4050" s="116" t="str">
        <f t="shared" si="63"/>
        <v>DGII</v>
      </c>
    </row>
    <row r="4051" spans="4:5">
      <c r="D4051" s="118" t="s">
        <v>155</v>
      </c>
      <c r="E4051" s="116" t="str">
        <f t="shared" si="63"/>
        <v>ONAPI</v>
      </c>
    </row>
    <row r="4052" spans="4:5">
      <c r="D4052" s="118" t="s">
        <v>155</v>
      </c>
      <c r="E4052" s="116" t="str">
        <f t="shared" si="63"/>
        <v>ONAPI</v>
      </c>
    </row>
    <row r="4053" spans="4:5">
      <c r="D4053" s="118" t="s">
        <v>394</v>
      </c>
      <c r="E4053" s="116" t="str">
        <f t="shared" si="63"/>
        <v>MIREX</v>
      </c>
    </row>
    <row r="4054" spans="4:5">
      <c r="D4054" s="118" t="s">
        <v>94</v>
      </c>
      <c r="E4054" s="116" t="str">
        <f t="shared" si="63"/>
        <v>DGM</v>
      </c>
    </row>
    <row r="4055" spans="4:5">
      <c r="D4055" s="118" t="s">
        <v>28</v>
      </c>
      <c r="E4055" s="116" t="str">
        <f t="shared" si="63"/>
        <v>DGII</v>
      </c>
    </row>
    <row r="4056" spans="4:5">
      <c r="D4056" s="118" t="s">
        <v>2</v>
      </c>
      <c r="E4056" s="116" t="str">
        <f t="shared" si="63"/>
        <v>DGTT</v>
      </c>
    </row>
    <row r="4057" spans="4:5">
      <c r="D4057" s="118" t="s">
        <v>40</v>
      </c>
      <c r="E4057" s="116" t="str">
        <f t="shared" si="63"/>
        <v>JCE</v>
      </c>
    </row>
    <row r="4058" spans="4:5">
      <c r="D4058" s="118" t="s">
        <v>394</v>
      </c>
      <c r="E4058" s="116" t="str">
        <f t="shared" si="63"/>
        <v>MIREX</v>
      </c>
    </row>
    <row r="4059" spans="4:5">
      <c r="D4059" s="118" t="s">
        <v>2</v>
      </c>
      <c r="E4059" s="116" t="str">
        <f t="shared" si="63"/>
        <v>DGTT</v>
      </c>
    </row>
    <row r="4060" spans="4:5">
      <c r="D4060" s="118" t="s">
        <v>2</v>
      </c>
      <c r="E4060" s="116" t="str">
        <f t="shared" si="63"/>
        <v>DGTT</v>
      </c>
    </row>
    <row r="4061" spans="4:5">
      <c r="D4061" s="118" t="s">
        <v>40</v>
      </c>
      <c r="E4061" s="116" t="str">
        <f t="shared" si="63"/>
        <v>JCE</v>
      </c>
    </row>
    <row r="4062" spans="4:5">
      <c r="D4062" s="118" t="s">
        <v>2</v>
      </c>
      <c r="E4062" s="116" t="str">
        <f t="shared" si="63"/>
        <v>DGTT</v>
      </c>
    </row>
    <row r="4063" spans="4:5">
      <c r="D4063" s="118" t="s">
        <v>40</v>
      </c>
      <c r="E4063" s="116" t="str">
        <f t="shared" si="63"/>
        <v>JCE</v>
      </c>
    </row>
    <row r="4064" spans="4:5">
      <c r="D4064" s="118" t="s">
        <v>40</v>
      </c>
      <c r="E4064" s="116" t="str">
        <f t="shared" si="63"/>
        <v>JCE</v>
      </c>
    </row>
    <row r="4065" spans="4:5">
      <c r="D4065" s="118" t="s">
        <v>394</v>
      </c>
      <c r="E4065" s="116" t="str">
        <f t="shared" si="63"/>
        <v>MIREX</v>
      </c>
    </row>
    <row r="4066" spans="4:5">
      <c r="D4066" s="118" t="s">
        <v>394</v>
      </c>
      <c r="E4066" s="116" t="str">
        <f t="shared" si="63"/>
        <v>MIREX</v>
      </c>
    </row>
    <row r="4067" spans="4:5">
      <c r="D4067" s="118" t="s">
        <v>394</v>
      </c>
      <c r="E4067" s="116" t="str">
        <f t="shared" si="63"/>
        <v>MIREX</v>
      </c>
    </row>
    <row r="4068" spans="4:5">
      <c r="D4068" s="118" t="s">
        <v>2</v>
      </c>
      <c r="E4068" s="116" t="str">
        <f t="shared" si="63"/>
        <v>DGTT</v>
      </c>
    </row>
    <row r="4069" spans="4:5">
      <c r="D4069" s="118" t="s">
        <v>40</v>
      </c>
      <c r="E4069" s="116" t="str">
        <f t="shared" si="63"/>
        <v>JCE</v>
      </c>
    </row>
    <row r="4070" spans="4:5">
      <c r="D4070" s="118" t="s">
        <v>40</v>
      </c>
      <c r="E4070" s="116" t="str">
        <f t="shared" si="63"/>
        <v>JCE</v>
      </c>
    </row>
    <row r="4071" spans="4:5">
      <c r="D4071" s="118" t="s">
        <v>2</v>
      </c>
      <c r="E4071" s="116" t="str">
        <f t="shared" si="63"/>
        <v>DGTT</v>
      </c>
    </row>
    <row r="4072" spans="4:5">
      <c r="D4072" s="118" t="s">
        <v>40</v>
      </c>
      <c r="E4072" s="116" t="str">
        <f t="shared" si="63"/>
        <v>JCE</v>
      </c>
    </row>
    <row r="4073" spans="4:5">
      <c r="D4073" s="118" t="s">
        <v>40</v>
      </c>
      <c r="E4073" s="116" t="str">
        <f t="shared" si="63"/>
        <v>JCE</v>
      </c>
    </row>
    <row r="4074" spans="4:5">
      <c r="D4074" s="118" t="s">
        <v>40</v>
      </c>
      <c r="E4074" s="116" t="str">
        <f t="shared" si="63"/>
        <v>JCE</v>
      </c>
    </row>
    <row r="4075" spans="4:5">
      <c r="D4075" s="118" t="s">
        <v>155</v>
      </c>
      <c r="E4075" s="116" t="str">
        <f t="shared" si="63"/>
        <v>ONAPI</v>
      </c>
    </row>
    <row r="4076" spans="4:5">
      <c r="D4076" s="118" t="s">
        <v>155</v>
      </c>
      <c r="E4076" s="116" t="str">
        <f t="shared" si="63"/>
        <v>ONAPI</v>
      </c>
    </row>
    <row r="4077" spans="4:5">
      <c r="D4077" s="118" t="s">
        <v>40</v>
      </c>
      <c r="E4077" s="116" t="str">
        <f t="shared" si="63"/>
        <v>JCE</v>
      </c>
    </row>
    <row r="4078" spans="4:5">
      <c r="D4078" s="118" t="s">
        <v>394</v>
      </c>
      <c r="E4078" s="116" t="str">
        <f t="shared" si="63"/>
        <v>MIREX</v>
      </c>
    </row>
    <row r="4079" spans="4:5">
      <c r="D4079" s="118" t="s">
        <v>2</v>
      </c>
      <c r="E4079" s="116" t="str">
        <f t="shared" si="63"/>
        <v>DGTT</v>
      </c>
    </row>
    <row r="4080" spans="4:5">
      <c r="D4080" s="118" t="s">
        <v>28</v>
      </c>
      <c r="E4080" s="116" t="str">
        <f t="shared" si="63"/>
        <v>DGII</v>
      </c>
    </row>
    <row r="4081" spans="4:5">
      <c r="D4081" s="118" t="s">
        <v>40</v>
      </c>
      <c r="E4081" s="116" t="str">
        <f t="shared" si="63"/>
        <v>JCE</v>
      </c>
    </row>
    <row r="4082" spans="4:5">
      <c r="D4082" s="118" t="s">
        <v>184</v>
      </c>
      <c r="E4082" s="116" t="str">
        <f t="shared" si="63"/>
        <v>DGP</v>
      </c>
    </row>
    <row r="4083" spans="4:5">
      <c r="D4083" s="118" t="s">
        <v>40</v>
      </c>
      <c r="E4083" s="116" t="str">
        <f t="shared" si="63"/>
        <v>JCE</v>
      </c>
    </row>
    <row r="4084" spans="4:5">
      <c r="D4084" s="118" t="s">
        <v>40</v>
      </c>
      <c r="E4084" s="116" t="str">
        <f t="shared" si="63"/>
        <v>JCE</v>
      </c>
    </row>
    <row r="4085" spans="4:5">
      <c r="D4085" s="118" t="s">
        <v>2</v>
      </c>
      <c r="E4085" s="116" t="str">
        <f t="shared" si="63"/>
        <v>DGTT</v>
      </c>
    </row>
    <row r="4086" spans="4:5">
      <c r="D4086" s="118" t="s">
        <v>40</v>
      </c>
      <c r="E4086" s="116" t="str">
        <f t="shared" si="63"/>
        <v>JCE</v>
      </c>
    </row>
    <row r="4087" spans="4:5">
      <c r="D4087" s="118" t="s">
        <v>40</v>
      </c>
      <c r="E4087" s="116" t="str">
        <f t="shared" si="63"/>
        <v>JCE</v>
      </c>
    </row>
    <row r="4088" spans="4:5">
      <c r="D4088" s="118" t="s">
        <v>40</v>
      </c>
      <c r="E4088" s="116" t="str">
        <f t="shared" si="63"/>
        <v>JCE</v>
      </c>
    </row>
    <row r="4089" spans="4:5">
      <c r="D4089" s="118" t="s">
        <v>40</v>
      </c>
      <c r="E4089" s="116" t="str">
        <f t="shared" si="63"/>
        <v>JCE</v>
      </c>
    </row>
    <row r="4090" spans="4:5">
      <c r="D4090" s="118" t="s">
        <v>394</v>
      </c>
      <c r="E4090" s="116" t="str">
        <f t="shared" si="63"/>
        <v>MIREX</v>
      </c>
    </row>
    <row r="4091" spans="4:5">
      <c r="D4091" s="118" t="s">
        <v>184</v>
      </c>
      <c r="E4091" s="116" t="str">
        <f t="shared" si="63"/>
        <v>DGP</v>
      </c>
    </row>
    <row r="4092" spans="4:5">
      <c r="D4092" s="118" t="s">
        <v>184</v>
      </c>
      <c r="E4092" s="116" t="str">
        <f t="shared" si="63"/>
        <v>DGP</v>
      </c>
    </row>
    <row r="4093" spans="4:5">
      <c r="D4093" s="118" t="s">
        <v>40</v>
      </c>
      <c r="E4093" s="116" t="str">
        <f t="shared" si="63"/>
        <v>JCE</v>
      </c>
    </row>
    <row r="4094" spans="4:5">
      <c r="D4094" s="118" t="s">
        <v>184</v>
      </c>
      <c r="E4094" s="116" t="str">
        <f t="shared" si="63"/>
        <v>DGP</v>
      </c>
    </row>
    <row r="4095" spans="4:5">
      <c r="D4095" s="118" t="s">
        <v>394</v>
      </c>
      <c r="E4095" s="116" t="str">
        <f t="shared" si="63"/>
        <v>MIREX</v>
      </c>
    </row>
    <row r="4096" spans="4:5">
      <c r="D4096" s="118" t="s">
        <v>94</v>
      </c>
      <c r="E4096" s="116" t="str">
        <f t="shared" si="63"/>
        <v>DGM</v>
      </c>
    </row>
    <row r="4097" spans="4:5">
      <c r="D4097" s="118" t="s">
        <v>2</v>
      </c>
      <c r="E4097" s="116" t="str">
        <f t="shared" si="63"/>
        <v>DGTT</v>
      </c>
    </row>
    <row r="4098" spans="4:5">
      <c r="D4098" s="118" t="s">
        <v>2</v>
      </c>
      <c r="E4098" s="116" t="str">
        <f t="shared" si="63"/>
        <v>DGTT</v>
      </c>
    </row>
    <row r="4099" spans="4:5">
      <c r="D4099" s="118" t="s">
        <v>40</v>
      </c>
      <c r="E4099" s="116" t="str">
        <f t="shared" si="63"/>
        <v>JCE</v>
      </c>
    </row>
    <row r="4100" spans="4:5">
      <c r="D4100" s="118" t="s">
        <v>2</v>
      </c>
      <c r="E4100" s="116" t="str">
        <f t="shared" ref="E4100:E4163" si="64">UPPER(D4100:D23810)</f>
        <v>DGTT</v>
      </c>
    </row>
    <row r="4101" spans="4:5">
      <c r="D4101" s="118" t="s">
        <v>40</v>
      </c>
      <c r="E4101" s="116" t="str">
        <f t="shared" si="64"/>
        <v>JCE</v>
      </c>
    </row>
    <row r="4102" spans="4:5">
      <c r="D4102" s="118" t="s">
        <v>40</v>
      </c>
      <c r="E4102" s="116" t="str">
        <f t="shared" si="64"/>
        <v>JCE</v>
      </c>
    </row>
    <row r="4103" spans="4:5">
      <c r="D4103" s="118" t="s">
        <v>40</v>
      </c>
      <c r="E4103" s="116" t="str">
        <f t="shared" si="64"/>
        <v>JCE</v>
      </c>
    </row>
    <row r="4104" spans="4:5">
      <c r="D4104" s="118" t="s">
        <v>155</v>
      </c>
      <c r="E4104" s="116" t="str">
        <f t="shared" si="64"/>
        <v>ONAPI</v>
      </c>
    </row>
    <row r="4105" spans="4:5">
      <c r="D4105" s="118" t="s">
        <v>40</v>
      </c>
      <c r="E4105" s="116" t="str">
        <f t="shared" si="64"/>
        <v>JCE</v>
      </c>
    </row>
    <row r="4106" spans="4:5">
      <c r="D4106" s="118" t="s">
        <v>94</v>
      </c>
      <c r="E4106" s="116" t="str">
        <f t="shared" si="64"/>
        <v>DGM</v>
      </c>
    </row>
    <row r="4107" spans="4:5">
      <c r="D4107" s="118" t="s">
        <v>28</v>
      </c>
      <c r="E4107" s="116" t="str">
        <f t="shared" si="64"/>
        <v>DGII</v>
      </c>
    </row>
    <row r="4108" spans="4:5">
      <c r="D4108" s="118" t="s">
        <v>2</v>
      </c>
      <c r="E4108" s="116" t="str">
        <f t="shared" si="64"/>
        <v>DGTT</v>
      </c>
    </row>
    <row r="4109" spans="4:5">
      <c r="D4109" s="118" t="s">
        <v>2</v>
      </c>
      <c r="E4109" s="116" t="str">
        <f t="shared" si="64"/>
        <v>DGTT</v>
      </c>
    </row>
    <row r="4110" spans="4:5">
      <c r="D4110" s="118" t="s">
        <v>394</v>
      </c>
      <c r="E4110" s="116" t="str">
        <f t="shared" si="64"/>
        <v>MIREX</v>
      </c>
    </row>
    <row r="4111" spans="4:5">
      <c r="D4111" s="118" t="s">
        <v>394</v>
      </c>
      <c r="E4111" s="116" t="str">
        <f t="shared" si="64"/>
        <v>MIREX</v>
      </c>
    </row>
    <row r="4112" spans="4:5">
      <c r="D4112" s="118" t="s">
        <v>40</v>
      </c>
      <c r="E4112" s="116" t="str">
        <f t="shared" si="64"/>
        <v>JCE</v>
      </c>
    </row>
    <row r="4113" spans="4:5">
      <c r="D4113" s="118" t="s">
        <v>94</v>
      </c>
      <c r="E4113" s="116" t="str">
        <f t="shared" si="64"/>
        <v>DGM</v>
      </c>
    </row>
    <row r="4114" spans="4:5">
      <c r="D4114" s="118" t="s">
        <v>28</v>
      </c>
      <c r="E4114" s="116" t="str">
        <f t="shared" si="64"/>
        <v>DGII</v>
      </c>
    </row>
    <row r="4115" spans="4:5">
      <c r="D4115" s="118" t="s">
        <v>28</v>
      </c>
      <c r="E4115" s="116" t="str">
        <f t="shared" si="64"/>
        <v>DGII</v>
      </c>
    </row>
    <row r="4116" spans="4:5">
      <c r="D4116" s="118" t="s">
        <v>1069</v>
      </c>
      <c r="E4116" s="116" t="str">
        <f t="shared" si="64"/>
        <v>DESPACHO DE LA P. D.</v>
      </c>
    </row>
    <row r="4117" spans="4:5">
      <c r="D4117" s="118" t="s">
        <v>2</v>
      </c>
      <c r="E4117" s="116" t="str">
        <f t="shared" si="64"/>
        <v>DGTT</v>
      </c>
    </row>
    <row r="4118" spans="4:5">
      <c r="D4118" s="118" t="s">
        <v>394</v>
      </c>
      <c r="E4118" s="116" t="str">
        <f t="shared" si="64"/>
        <v>MIREX</v>
      </c>
    </row>
    <row r="4119" spans="4:5">
      <c r="D4119" s="118" t="s">
        <v>2</v>
      </c>
      <c r="E4119" s="116" t="str">
        <f t="shared" si="64"/>
        <v>DGTT</v>
      </c>
    </row>
    <row r="4120" spans="4:5">
      <c r="D4120" s="118" t="s">
        <v>184</v>
      </c>
      <c r="E4120" s="116" t="str">
        <f t="shared" si="64"/>
        <v>DGP</v>
      </c>
    </row>
    <row r="4121" spans="4:5">
      <c r="D4121" s="118" t="s">
        <v>40</v>
      </c>
      <c r="E4121" s="116" t="str">
        <f t="shared" si="64"/>
        <v>JCE</v>
      </c>
    </row>
    <row r="4122" spans="4:5">
      <c r="D4122" s="118" t="s">
        <v>40</v>
      </c>
      <c r="E4122" s="116" t="str">
        <f t="shared" si="64"/>
        <v>JCE</v>
      </c>
    </row>
    <row r="4123" spans="4:5">
      <c r="D4123" s="118" t="s">
        <v>2</v>
      </c>
      <c r="E4123" s="116" t="str">
        <f t="shared" si="64"/>
        <v>DGTT</v>
      </c>
    </row>
    <row r="4124" spans="4:5">
      <c r="D4124" s="118" t="s">
        <v>2</v>
      </c>
      <c r="E4124" s="116" t="str">
        <f t="shared" si="64"/>
        <v>DGTT</v>
      </c>
    </row>
    <row r="4125" spans="4:5">
      <c r="D4125" s="118" t="s">
        <v>3</v>
      </c>
      <c r="E4125" s="116" t="str">
        <f t="shared" si="64"/>
        <v>PGR</v>
      </c>
    </row>
    <row r="4126" spans="4:5">
      <c r="D4126" s="118" t="s">
        <v>3</v>
      </c>
      <c r="E4126" s="116" t="str">
        <f t="shared" si="64"/>
        <v>PGR</v>
      </c>
    </row>
    <row r="4127" spans="4:5">
      <c r="D4127" s="118" t="s">
        <v>40</v>
      </c>
      <c r="E4127" s="116" t="str">
        <f t="shared" si="64"/>
        <v>JCE</v>
      </c>
    </row>
    <row r="4128" spans="4:5">
      <c r="D4128" s="118" t="s">
        <v>2</v>
      </c>
      <c r="E4128" s="116" t="str">
        <f t="shared" si="64"/>
        <v>DGTT</v>
      </c>
    </row>
    <row r="4129" spans="4:5">
      <c r="D4129" s="118" t="s">
        <v>3</v>
      </c>
      <c r="E4129" s="116" t="str">
        <f t="shared" si="64"/>
        <v>PGR</v>
      </c>
    </row>
    <row r="4130" spans="4:5">
      <c r="D4130" s="118" t="s">
        <v>3</v>
      </c>
      <c r="E4130" s="116" t="str">
        <f t="shared" si="64"/>
        <v>PGR</v>
      </c>
    </row>
    <row r="4131" spans="4:5">
      <c r="D4131" s="118" t="s">
        <v>3</v>
      </c>
      <c r="E4131" s="116" t="str">
        <f t="shared" si="64"/>
        <v>PGR</v>
      </c>
    </row>
    <row r="4132" spans="4:5">
      <c r="D4132" s="118" t="s">
        <v>184</v>
      </c>
      <c r="E4132" s="116" t="str">
        <f t="shared" si="64"/>
        <v>DGP</v>
      </c>
    </row>
    <row r="4133" spans="4:5">
      <c r="D4133" s="118" t="s">
        <v>3</v>
      </c>
      <c r="E4133" s="116" t="str">
        <f t="shared" si="64"/>
        <v>PGR</v>
      </c>
    </row>
    <row r="4134" spans="4:5">
      <c r="D4134" s="118" t="s">
        <v>40</v>
      </c>
      <c r="E4134" s="116" t="str">
        <f t="shared" si="64"/>
        <v>JCE</v>
      </c>
    </row>
    <row r="4135" spans="4:5">
      <c r="D4135" s="118" t="s">
        <v>184</v>
      </c>
      <c r="E4135" s="116" t="str">
        <f t="shared" si="64"/>
        <v>DGP</v>
      </c>
    </row>
    <row r="4136" spans="4:5">
      <c r="D4136" s="118" t="s">
        <v>40</v>
      </c>
      <c r="E4136" s="116" t="str">
        <f t="shared" si="64"/>
        <v>JCE</v>
      </c>
    </row>
    <row r="4137" spans="4:5">
      <c r="D4137" s="118" t="s">
        <v>2</v>
      </c>
      <c r="E4137" s="116" t="str">
        <f t="shared" si="64"/>
        <v>DGTT</v>
      </c>
    </row>
    <row r="4138" spans="4:5">
      <c r="D4138" s="118" t="s">
        <v>2</v>
      </c>
      <c r="E4138" s="116" t="str">
        <f t="shared" si="64"/>
        <v>DGTT</v>
      </c>
    </row>
    <row r="4139" spans="4:5">
      <c r="D4139" s="118" t="s">
        <v>2</v>
      </c>
      <c r="E4139" s="116" t="str">
        <f t="shared" si="64"/>
        <v>DGTT</v>
      </c>
    </row>
    <row r="4140" spans="4:5">
      <c r="D4140" s="118" t="s">
        <v>184</v>
      </c>
      <c r="E4140" s="116" t="str">
        <f t="shared" si="64"/>
        <v>DGP</v>
      </c>
    </row>
    <row r="4141" spans="4:5">
      <c r="D4141" s="118" t="s">
        <v>1112</v>
      </c>
      <c r="E4141" s="116" t="str">
        <f t="shared" si="64"/>
        <v>EDUCACION SUPERIOR</v>
      </c>
    </row>
    <row r="4142" spans="4:5">
      <c r="D4142" s="118" t="s">
        <v>40</v>
      </c>
      <c r="E4142" s="116" t="str">
        <f t="shared" si="64"/>
        <v>JCE</v>
      </c>
    </row>
    <row r="4143" spans="4:5">
      <c r="D4143" s="118" t="s">
        <v>40</v>
      </c>
      <c r="E4143" s="116" t="str">
        <f t="shared" si="64"/>
        <v>JCE</v>
      </c>
    </row>
    <row r="4144" spans="4:5">
      <c r="D4144" s="118" t="s">
        <v>2</v>
      </c>
      <c r="E4144" s="116" t="str">
        <f t="shared" si="64"/>
        <v>DGTT</v>
      </c>
    </row>
    <row r="4145" spans="4:5">
      <c r="D4145" s="118" t="s">
        <v>40</v>
      </c>
      <c r="E4145" s="116" t="str">
        <f t="shared" si="64"/>
        <v>JCE</v>
      </c>
    </row>
    <row r="4146" spans="4:5">
      <c r="D4146" s="118" t="s">
        <v>2</v>
      </c>
      <c r="E4146" s="116" t="str">
        <f t="shared" si="64"/>
        <v>DGTT</v>
      </c>
    </row>
    <row r="4147" spans="4:5">
      <c r="D4147" s="118" t="s">
        <v>40</v>
      </c>
      <c r="E4147" s="116" t="str">
        <f t="shared" si="64"/>
        <v>JCE</v>
      </c>
    </row>
    <row r="4148" spans="4:5">
      <c r="D4148" s="118" t="s">
        <v>40</v>
      </c>
      <c r="E4148" s="116" t="str">
        <f t="shared" si="64"/>
        <v>JCE</v>
      </c>
    </row>
    <row r="4149" spans="4:5">
      <c r="D4149" s="118" t="s">
        <v>155</v>
      </c>
      <c r="E4149" s="116" t="str">
        <f t="shared" si="64"/>
        <v>ONAPI</v>
      </c>
    </row>
    <row r="4150" spans="4:5">
      <c r="D4150" s="118" t="s">
        <v>40</v>
      </c>
      <c r="E4150" s="116" t="str">
        <f t="shared" si="64"/>
        <v>JCE</v>
      </c>
    </row>
    <row r="4151" spans="4:5">
      <c r="D4151" s="118" t="s">
        <v>40</v>
      </c>
      <c r="E4151" s="116" t="str">
        <f t="shared" si="64"/>
        <v>JCE</v>
      </c>
    </row>
    <row r="4152" spans="4:5">
      <c r="D4152" s="118" t="s">
        <v>2</v>
      </c>
      <c r="E4152" s="116" t="str">
        <f t="shared" si="64"/>
        <v>DGTT</v>
      </c>
    </row>
    <row r="4153" spans="4:5">
      <c r="D4153" s="118" t="s">
        <v>28</v>
      </c>
      <c r="E4153" s="116" t="str">
        <f t="shared" si="64"/>
        <v>DGII</v>
      </c>
    </row>
    <row r="4154" spans="4:5">
      <c r="D4154" s="118" t="s">
        <v>2</v>
      </c>
      <c r="E4154" s="116" t="str">
        <f t="shared" si="64"/>
        <v>DGTT</v>
      </c>
    </row>
    <row r="4155" spans="4:5">
      <c r="D4155" s="118" t="s">
        <v>40</v>
      </c>
      <c r="E4155" s="116" t="str">
        <f t="shared" si="64"/>
        <v>JCE</v>
      </c>
    </row>
    <row r="4156" spans="4:5">
      <c r="D4156" s="118" t="s">
        <v>40</v>
      </c>
      <c r="E4156" s="116" t="str">
        <f t="shared" si="64"/>
        <v>JCE</v>
      </c>
    </row>
    <row r="4157" spans="4:5">
      <c r="D4157" s="118" t="s">
        <v>394</v>
      </c>
      <c r="E4157" s="116" t="str">
        <f t="shared" si="64"/>
        <v>MIREX</v>
      </c>
    </row>
    <row r="4158" spans="4:5">
      <c r="D4158" s="118" t="s">
        <v>394</v>
      </c>
      <c r="E4158" s="116" t="str">
        <f t="shared" si="64"/>
        <v>MIREX</v>
      </c>
    </row>
    <row r="4159" spans="4:5">
      <c r="D4159" s="118" t="s">
        <v>2</v>
      </c>
      <c r="E4159" s="116" t="str">
        <f t="shared" si="64"/>
        <v>DGTT</v>
      </c>
    </row>
    <row r="4160" spans="4:5">
      <c r="D4160" s="118" t="s">
        <v>394</v>
      </c>
      <c r="E4160" s="116" t="str">
        <f t="shared" si="64"/>
        <v>MIREX</v>
      </c>
    </row>
    <row r="4161" spans="4:5">
      <c r="D4161" s="118" t="s">
        <v>28</v>
      </c>
      <c r="E4161" s="116" t="str">
        <f t="shared" si="64"/>
        <v>DGII</v>
      </c>
    </row>
    <row r="4162" spans="4:5">
      <c r="D4162" s="118" t="s">
        <v>40</v>
      </c>
      <c r="E4162" s="116" t="str">
        <f t="shared" si="64"/>
        <v>JCE</v>
      </c>
    </row>
    <row r="4163" spans="4:5">
      <c r="D4163" s="118" t="s">
        <v>40</v>
      </c>
      <c r="E4163" s="116" t="str">
        <f t="shared" si="64"/>
        <v>JCE</v>
      </c>
    </row>
    <row r="4164" spans="4:5">
      <c r="D4164" s="118" t="s">
        <v>2</v>
      </c>
      <c r="E4164" s="116" t="str">
        <f t="shared" ref="E4164:E4227" si="65">UPPER(D4164:D23874)</f>
        <v>DGTT</v>
      </c>
    </row>
    <row r="4165" spans="4:5">
      <c r="D4165" s="118" t="s">
        <v>28</v>
      </c>
      <c r="E4165" s="116" t="str">
        <f t="shared" si="65"/>
        <v>DGII</v>
      </c>
    </row>
    <row r="4166" spans="4:5">
      <c r="D4166" s="118" t="s">
        <v>184</v>
      </c>
      <c r="E4166" s="116" t="str">
        <f t="shared" si="65"/>
        <v>DGP</v>
      </c>
    </row>
    <row r="4167" spans="4:5">
      <c r="D4167" s="118" t="s">
        <v>28</v>
      </c>
      <c r="E4167" s="116" t="str">
        <f t="shared" si="65"/>
        <v>DGII</v>
      </c>
    </row>
    <row r="4168" spans="4:5">
      <c r="D4168" s="118" t="s">
        <v>2</v>
      </c>
      <c r="E4168" s="116" t="str">
        <f t="shared" si="65"/>
        <v>DGTT</v>
      </c>
    </row>
    <row r="4169" spans="4:5">
      <c r="D4169" s="118" t="s">
        <v>40</v>
      </c>
      <c r="E4169" s="116" t="str">
        <f t="shared" si="65"/>
        <v>JCE</v>
      </c>
    </row>
    <row r="4170" spans="4:5">
      <c r="D4170" s="118" t="s">
        <v>40</v>
      </c>
      <c r="E4170" s="116" t="str">
        <f t="shared" si="65"/>
        <v>JCE</v>
      </c>
    </row>
    <row r="4171" spans="4:5">
      <c r="D4171" s="118" t="s">
        <v>40</v>
      </c>
      <c r="E4171" s="116" t="str">
        <f t="shared" si="65"/>
        <v>JCE</v>
      </c>
    </row>
    <row r="4172" spans="4:5">
      <c r="D4172" s="118" t="s">
        <v>40</v>
      </c>
      <c r="E4172" s="116" t="str">
        <f t="shared" si="65"/>
        <v>JCE</v>
      </c>
    </row>
    <row r="4173" spans="4:5">
      <c r="D4173" s="118" t="s">
        <v>394</v>
      </c>
      <c r="E4173" s="116" t="str">
        <f t="shared" si="65"/>
        <v>MIREX</v>
      </c>
    </row>
    <row r="4174" spans="4:5">
      <c r="D4174" s="118" t="s">
        <v>40</v>
      </c>
      <c r="E4174" s="116" t="str">
        <f t="shared" si="65"/>
        <v>JCE</v>
      </c>
    </row>
    <row r="4175" spans="4:5">
      <c r="D4175" s="118" t="s">
        <v>94</v>
      </c>
      <c r="E4175" s="116" t="str">
        <f t="shared" si="65"/>
        <v>DGM</v>
      </c>
    </row>
    <row r="4176" spans="4:5">
      <c r="D4176" s="118" t="s">
        <v>40</v>
      </c>
      <c r="E4176" s="116" t="str">
        <f t="shared" si="65"/>
        <v>JCE</v>
      </c>
    </row>
    <row r="4177" spans="4:5">
      <c r="D4177" s="118" t="s">
        <v>28</v>
      </c>
      <c r="E4177" s="116" t="str">
        <f t="shared" si="65"/>
        <v>DGII</v>
      </c>
    </row>
    <row r="4178" spans="4:5">
      <c r="D4178" s="118" t="s">
        <v>394</v>
      </c>
      <c r="E4178" s="116" t="str">
        <f t="shared" si="65"/>
        <v>MIREX</v>
      </c>
    </row>
    <row r="4179" spans="4:5">
      <c r="D4179" s="118" t="s">
        <v>40</v>
      </c>
      <c r="E4179" s="116" t="str">
        <f t="shared" si="65"/>
        <v>JCE</v>
      </c>
    </row>
    <row r="4180" spans="4:5">
      <c r="D4180" s="118" t="s">
        <v>394</v>
      </c>
      <c r="E4180" s="116" t="str">
        <f t="shared" si="65"/>
        <v>MIREX</v>
      </c>
    </row>
    <row r="4181" spans="4:5">
      <c r="D4181" s="118" t="s">
        <v>40</v>
      </c>
      <c r="E4181" s="116" t="str">
        <f t="shared" si="65"/>
        <v>JCE</v>
      </c>
    </row>
    <row r="4182" spans="4:5">
      <c r="D4182" s="118" t="s">
        <v>28</v>
      </c>
      <c r="E4182" s="116" t="str">
        <f t="shared" si="65"/>
        <v>DGII</v>
      </c>
    </row>
    <row r="4183" spans="4:5">
      <c r="D4183" s="118" t="s">
        <v>40</v>
      </c>
      <c r="E4183" s="116" t="str">
        <f t="shared" si="65"/>
        <v>JCE</v>
      </c>
    </row>
    <row r="4184" spans="4:5">
      <c r="D4184" s="118" t="s">
        <v>2</v>
      </c>
      <c r="E4184" s="116" t="str">
        <f t="shared" si="65"/>
        <v>DGTT</v>
      </c>
    </row>
    <row r="4185" spans="4:5">
      <c r="D4185" s="118" t="s">
        <v>155</v>
      </c>
      <c r="E4185" s="116" t="str">
        <f t="shared" si="65"/>
        <v>ONAPI</v>
      </c>
    </row>
    <row r="4186" spans="4:5">
      <c r="D4186" s="118" t="s">
        <v>28</v>
      </c>
      <c r="E4186" s="116" t="str">
        <f t="shared" si="65"/>
        <v>DGII</v>
      </c>
    </row>
    <row r="4187" spans="4:5">
      <c r="D4187" s="118" t="s">
        <v>28</v>
      </c>
      <c r="E4187" s="116" t="str">
        <f t="shared" si="65"/>
        <v>DGII</v>
      </c>
    </row>
    <row r="4188" spans="4:5">
      <c r="D4188" s="118" t="s">
        <v>40</v>
      </c>
      <c r="E4188" s="116" t="str">
        <f t="shared" si="65"/>
        <v>JCE</v>
      </c>
    </row>
    <row r="4189" spans="4:5">
      <c r="D4189" s="118" t="s">
        <v>40</v>
      </c>
      <c r="E4189" s="116" t="str">
        <f t="shared" si="65"/>
        <v>JCE</v>
      </c>
    </row>
    <row r="4190" spans="4:5">
      <c r="D4190" s="118" t="s">
        <v>40</v>
      </c>
      <c r="E4190" s="116" t="str">
        <f t="shared" si="65"/>
        <v>JCE</v>
      </c>
    </row>
    <row r="4191" spans="4:5">
      <c r="D4191" s="118" t="s">
        <v>2</v>
      </c>
      <c r="E4191" s="116" t="str">
        <f t="shared" si="65"/>
        <v>DGTT</v>
      </c>
    </row>
    <row r="4192" spans="4:5">
      <c r="D4192" s="118" t="s">
        <v>2</v>
      </c>
      <c r="E4192" s="116" t="str">
        <f t="shared" si="65"/>
        <v>DGTT</v>
      </c>
    </row>
    <row r="4193" spans="4:5">
      <c r="D4193" s="118" t="s">
        <v>2</v>
      </c>
      <c r="E4193" s="116" t="str">
        <f t="shared" si="65"/>
        <v>DGTT</v>
      </c>
    </row>
    <row r="4194" spans="4:5">
      <c r="D4194" s="118" t="s">
        <v>28</v>
      </c>
      <c r="E4194" s="116" t="str">
        <f t="shared" si="65"/>
        <v>DGII</v>
      </c>
    </row>
    <row r="4195" spans="4:5">
      <c r="D4195" s="118" t="s">
        <v>28</v>
      </c>
      <c r="E4195" s="116" t="str">
        <f t="shared" si="65"/>
        <v>DGII</v>
      </c>
    </row>
    <row r="4196" spans="4:5">
      <c r="D4196" s="118" t="s">
        <v>28</v>
      </c>
      <c r="E4196" s="116" t="str">
        <f t="shared" si="65"/>
        <v>DGII</v>
      </c>
    </row>
    <row r="4197" spans="4:5">
      <c r="D4197" s="118" t="s">
        <v>2</v>
      </c>
      <c r="E4197" s="116" t="str">
        <f t="shared" si="65"/>
        <v>DGTT</v>
      </c>
    </row>
    <row r="4198" spans="4:5">
      <c r="D4198" s="118" t="s">
        <v>40</v>
      </c>
      <c r="E4198" s="116" t="str">
        <f t="shared" si="65"/>
        <v>JCE</v>
      </c>
    </row>
    <row r="4199" spans="4:5">
      <c r="D4199" s="118" t="s">
        <v>394</v>
      </c>
      <c r="E4199" s="116" t="str">
        <f t="shared" si="65"/>
        <v>MIREX</v>
      </c>
    </row>
    <row r="4200" spans="4:5">
      <c r="D4200" s="118" t="s">
        <v>28</v>
      </c>
      <c r="E4200" s="116" t="str">
        <f t="shared" si="65"/>
        <v>DGII</v>
      </c>
    </row>
    <row r="4201" spans="4:5">
      <c r="D4201" s="118" t="s">
        <v>80</v>
      </c>
      <c r="E4201" s="116" t="str">
        <f t="shared" si="65"/>
        <v>MEDIO AMBIENTE</v>
      </c>
    </row>
    <row r="4202" spans="4:5">
      <c r="D4202" s="118" t="s">
        <v>184</v>
      </c>
      <c r="E4202" s="116" t="str">
        <f t="shared" si="65"/>
        <v>DGP</v>
      </c>
    </row>
    <row r="4203" spans="4:5">
      <c r="D4203" s="118" t="s">
        <v>2</v>
      </c>
      <c r="E4203" s="116" t="str">
        <f t="shared" si="65"/>
        <v>DGTT</v>
      </c>
    </row>
    <row r="4204" spans="4:5">
      <c r="D4204" s="118" t="s">
        <v>2</v>
      </c>
      <c r="E4204" s="116" t="str">
        <f t="shared" si="65"/>
        <v>DGTT</v>
      </c>
    </row>
    <row r="4205" spans="4:5">
      <c r="D4205" s="118" t="s">
        <v>40</v>
      </c>
      <c r="E4205" s="116" t="str">
        <f t="shared" si="65"/>
        <v>JCE</v>
      </c>
    </row>
    <row r="4206" spans="4:5">
      <c r="D4206" s="118" t="s">
        <v>40</v>
      </c>
      <c r="E4206" s="116" t="str">
        <f t="shared" si="65"/>
        <v>JCE</v>
      </c>
    </row>
    <row r="4207" spans="4:5">
      <c r="D4207" s="118" t="s">
        <v>40</v>
      </c>
      <c r="E4207" s="116" t="str">
        <f t="shared" si="65"/>
        <v>JCE</v>
      </c>
    </row>
    <row r="4208" spans="4:5">
      <c r="D4208" s="118" t="s">
        <v>40</v>
      </c>
      <c r="E4208" s="116" t="str">
        <f t="shared" si="65"/>
        <v>JCE</v>
      </c>
    </row>
    <row r="4209" spans="4:5">
      <c r="D4209" s="118" t="s">
        <v>2</v>
      </c>
      <c r="E4209" s="116" t="str">
        <f t="shared" si="65"/>
        <v>DGTT</v>
      </c>
    </row>
    <row r="4210" spans="4:5">
      <c r="D4210" s="118" t="s">
        <v>394</v>
      </c>
      <c r="E4210" s="116" t="str">
        <f t="shared" si="65"/>
        <v>MIREX</v>
      </c>
    </row>
    <row r="4211" spans="4:5">
      <c r="D4211" s="118" t="s">
        <v>94</v>
      </c>
      <c r="E4211" s="116" t="str">
        <f t="shared" si="65"/>
        <v>DGM</v>
      </c>
    </row>
    <row r="4212" spans="4:5">
      <c r="D4212" s="118" t="s">
        <v>2</v>
      </c>
      <c r="E4212" s="116" t="str">
        <f t="shared" si="65"/>
        <v>DGTT</v>
      </c>
    </row>
    <row r="4213" spans="4:5">
      <c r="D4213" s="118" t="s">
        <v>40</v>
      </c>
      <c r="E4213" s="116" t="str">
        <f t="shared" si="65"/>
        <v>JCE</v>
      </c>
    </row>
    <row r="4214" spans="4:5">
      <c r="D4214" s="118" t="s">
        <v>28</v>
      </c>
      <c r="E4214" s="116" t="str">
        <f t="shared" si="65"/>
        <v>DGII</v>
      </c>
    </row>
    <row r="4215" spans="4:5">
      <c r="D4215" s="118" t="s">
        <v>40</v>
      </c>
      <c r="E4215" s="116" t="str">
        <f t="shared" si="65"/>
        <v>JCE</v>
      </c>
    </row>
    <row r="4216" spans="4:5">
      <c r="D4216" s="118" t="s">
        <v>2</v>
      </c>
      <c r="E4216" s="116" t="str">
        <f t="shared" si="65"/>
        <v>DGTT</v>
      </c>
    </row>
    <row r="4217" spans="4:5">
      <c r="D4217" s="118" t="s">
        <v>28</v>
      </c>
      <c r="E4217" s="116" t="str">
        <f t="shared" si="65"/>
        <v>DGII</v>
      </c>
    </row>
    <row r="4218" spans="4:5">
      <c r="D4218" s="118" t="s">
        <v>394</v>
      </c>
      <c r="E4218" s="116" t="str">
        <f t="shared" si="65"/>
        <v>MIREX</v>
      </c>
    </row>
    <row r="4219" spans="4:5">
      <c r="D4219" s="118" t="s">
        <v>2</v>
      </c>
      <c r="E4219" s="116" t="str">
        <f t="shared" si="65"/>
        <v>DGTT</v>
      </c>
    </row>
    <row r="4220" spans="4:5">
      <c r="D4220" s="118" t="s">
        <v>28</v>
      </c>
      <c r="E4220" s="116" t="str">
        <f t="shared" si="65"/>
        <v>DGII</v>
      </c>
    </row>
    <row r="4221" spans="4:5">
      <c r="D4221" s="118" t="s">
        <v>28</v>
      </c>
      <c r="E4221" s="116" t="str">
        <f t="shared" si="65"/>
        <v>DGII</v>
      </c>
    </row>
    <row r="4222" spans="4:5">
      <c r="D4222" s="118" t="s">
        <v>2</v>
      </c>
      <c r="E4222" s="116" t="str">
        <f t="shared" si="65"/>
        <v>DGTT</v>
      </c>
    </row>
    <row r="4223" spans="4:5">
      <c r="D4223" s="118" t="s">
        <v>40</v>
      </c>
      <c r="E4223" s="116" t="str">
        <f t="shared" si="65"/>
        <v>JCE</v>
      </c>
    </row>
    <row r="4224" spans="4:5">
      <c r="D4224" s="118" t="s">
        <v>2</v>
      </c>
      <c r="E4224" s="116" t="str">
        <f t="shared" si="65"/>
        <v>DGTT</v>
      </c>
    </row>
    <row r="4225" spans="4:5">
      <c r="D4225" s="118" t="s">
        <v>40</v>
      </c>
      <c r="E4225" s="116" t="str">
        <f t="shared" si="65"/>
        <v>JCE</v>
      </c>
    </row>
    <row r="4226" spans="4:5">
      <c r="D4226" s="118" t="s">
        <v>40</v>
      </c>
      <c r="E4226" s="116" t="str">
        <f t="shared" si="65"/>
        <v>JCE</v>
      </c>
    </row>
    <row r="4227" spans="4:5">
      <c r="D4227" s="118" t="s">
        <v>40</v>
      </c>
      <c r="E4227" s="116" t="str">
        <f t="shared" si="65"/>
        <v>JCE</v>
      </c>
    </row>
    <row r="4228" spans="4:5">
      <c r="D4228" s="118" t="s">
        <v>40</v>
      </c>
      <c r="E4228" s="116" t="str">
        <f t="shared" ref="E4228:E4291" si="66">UPPER(D4228:D23938)</f>
        <v>JCE</v>
      </c>
    </row>
    <row r="4229" spans="4:5">
      <c r="D4229" s="118" t="s">
        <v>394</v>
      </c>
      <c r="E4229" s="116" t="str">
        <f t="shared" si="66"/>
        <v>MIREX</v>
      </c>
    </row>
    <row r="4230" spans="4:5">
      <c r="D4230" s="118" t="s">
        <v>2</v>
      </c>
      <c r="E4230" s="116" t="str">
        <f t="shared" si="66"/>
        <v>DGTT</v>
      </c>
    </row>
    <row r="4231" spans="4:5">
      <c r="D4231" s="118" t="s">
        <v>94</v>
      </c>
      <c r="E4231" s="116" t="str">
        <f t="shared" si="66"/>
        <v>DGM</v>
      </c>
    </row>
    <row r="4232" spans="4:5">
      <c r="D4232" s="118" t="s">
        <v>40</v>
      </c>
      <c r="E4232" s="116" t="str">
        <f t="shared" si="66"/>
        <v>JCE</v>
      </c>
    </row>
    <row r="4233" spans="4:5">
      <c r="D4233" s="118" t="s">
        <v>40</v>
      </c>
      <c r="E4233" s="116" t="str">
        <f t="shared" si="66"/>
        <v>JCE</v>
      </c>
    </row>
    <row r="4234" spans="4:5">
      <c r="D4234" s="118" t="s">
        <v>1154</v>
      </c>
      <c r="E4234" s="116" t="str">
        <f t="shared" si="66"/>
        <v xml:space="preserve">JCE </v>
      </c>
    </row>
    <row r="4235" spans="4:5">
      <c r="D4235" s="118" t="s">
        <v>40</v>
      </c>
      <c r="E4235" s="116" t="str">
        <f t="shared" si="66"/>
        <v>JCE</v>
      </c>
    </row>
    <row r="4236" spans="4:5">
      <c r="D4236" s="118" t="s">
        <v>2</v>
      </c>
      <c r="E4236" s="116" t="str">
        <f t="shared" si="66"/>
        <v>DGTT</v>
      </c>
    </row>
    <row r="4237" spans="4:5">
      <c r="D4237" s="118" t="s">
        <v>28</v>
      </c>
      <c r="E4237" s="116" t="str">
        <f t="shared" si="66"/>
        <v>DGII</v>
      </c>
    </row>
    <row r="4238" spans="4:5">
      <c r="D4238" s="118" t="s">
        <v>40</v>
      </c>
      <c r="E4238" s="116" t="str">
        <f t="shared" si="66"/>
        <v>JCE</v>
      </c>
    </row>
    <row r="4239" spans="4:5">
      <c r="D4239" s="118" t="s">
        <v>40</v>
      </c>
      <c r="E4239" s="116" t="str">
        <f t="shared" si="66"/>
        <v>JCE</v>
      </c>
    </row>
    <row r="4240" spans="4:5">
      <c r="D4240" s="118" t="s">
        <v>40</v>
      </c>
      <c r="E4240" s="116" t="str">
        <f t="shared" si="66"/>
        <v>JCE</v>
      </c>
    </row>
    <row r="4241" spans="4:5">
      <c r="D4241" s="118" t="s">
        <v>2</v>
      </c>
      <c r="E4241" s="116" t="str">
        <f t="shared" si="66"/>
        <v>DGTT</v>
      </c>
    </row>
    <row r="4242" spans="4:5">
      <c r="D4242" s="118" t="s">
        <v>2</v>
      </c>
      <c r="E4242" s="116" t="str">
        <f t="shared" si="66"/>
        <v>DGTT</v>
      </c>
    </row>
    <row r="4243" spans="4:5">
      <c r="D4243" s="118" t="s">
        <v>28</v>
      </c>
      <c r="E4243" s="116" t="str">
        <f t="shared" si="66"/>
        <v>DGII</v>
      </c>
    </row>
    <row r="4244" spans="4:5">
      <c r="D4244" s="118" t="s">
        <v>28</v>
      </c>
      <c r="E4244" s="116" t="str">
        <f t="shared" si="66"/>
        <v>DGII</v>
      </c>
    </row>
    <row r="4245" spans="4:5">
      <c r="D4245" s="118" t="s">
        <v>40</v>
      </c>
      <c r="E4245" s="116" t="str">
        <f t="shared" si="66"/>
        <v>JCE</v>
      </c>
    </row>
    <row r="4246" spans="4:5">
      <c r="D4246" s="118" t="s">
        <v>40</v>
      </c>
      <c r="E4246" s="116" t="str">
        <f t="shared" si="66"/>
        <v>JCE</v>
      </c>
    </row>
    <row r="4247" spans="4:5">
      <c r="D4247" s="118" t="s">
        <v>28</v>
      </c>
      <c r="E4247" s="116" t="str">
        <f t="shared" si="66"/>
        <v>DGII</v>
      </c>
    </row>
    <row r="4248" spans="4:5">
      <c r="D4248" s="118" t="s">
        <v>28</v>
      </c>
      <c r="E4248" s="116" t="str">
        <f t="shared" si="66"/>
        <v>DGII</v>
      </c>
    </row>
    <row r="4249" spans="4:5">
      <c r="D4249" s="118" t="s">
        <v>2</v>
      </c>
      <c r="E4249" s="116" t="str">
        <f t="shared" si="66"/>
        <v>DGTT</v>
      </c>
    </row>
    <row r="4250" spans="4:5">
      <c r="D4250" s="118" t="s">
        <v>28</v>
      </c>
      <c r="E4250" s="116" t="str">
        <f t="shared" si="66"/>
        <v>DGII</v>
      </c>
    </row>
    <row r="4251" spans="4:5">
      <c r="D4251" s="118" t="s">
        <v>28</v>
      </c>
      <c r="E4251" s="116" t="str">
        <f t="shared" si="66"/>
        <v>DGII</v>
      </c>
    </row>
    <row r="4252" spans="4:5">
      <c r="D4252" s="118" t="s">
        <v>28</v>
      </c>
      <c r="E4252" s="116" t="str">
        <f t="shared" si="66"/>
        <v>DGII</v>
      </c>
    </row>
    <row r="4253" spans="4:5">
      <c r="D4253" s="118" t="s">
        <v>40</v>
      </c>
      <c r="E4253" s="116" t="str">
        <f t="shared" si="66"/>
        <v>JCE</v>
      </c>
    </row>
    <row r="4254" spans="4:5">
      <c r="D4254" s="118" t="s">
        <v>184</v>
      </c>
      <c r="E4254" s="116" t="str">
        <f t="shared" si="66"/>
        <v>DGP</v>
      </c>
    </row>
    <row r="4255" spans="4:5">
      <c r="D4255" s="118" t="s">
        <v>2</v>
      </c>
      <c r="E4255" s="116" t="str">
        <f t="shared" si="66"/>
        <v>DGTT</v>
      </c>
    </row>
    <row r="4256" spans="4:5">
      <c r="D4256" s="118" t="s">
        <v>28</v>
      </c>
      <c r="E4256" s="116" t="str">
        <f t="shared" si="66"/>
        <v>DGII</v>
      </c>
    </row>
    <row r="4257" spans="4:5">
      <c r="D4257" s="118" t="s">
        <v>3</v>
      </c>
      <c r="E4257" s="116" t="str">
        <f t="shared" si="66"/>
        <v>PGR</v>
      </c>
    </row>
    <row r="4258" spans="4:5">
      <c r="D4258" s="118" t="s">
        <v>3</v>
      </c>
      <c r="E4258" s="116" t="str">
        <f t="shared" si="66"/>
        <v>PGR</v>
      </c>
    </row>
    <row r="4259" spans="4:5">
      <c r="D4259" s="118" t="s">
        <v>40</v>
      </c>
      <c r="E4259" s="116" t="str">
        <f t="shared" si="66"/>
        <v>JCE</v>
      </c>
    </row>
    <row r="4260" spans="4:5">
      <c r="D4260" s="118" t="s">
        <v>2</v>
      </c>
      <c r="E4260" s="116" t="str">
        <f t="shared" si="66"/>
        <v>DGTT</v>
      </c>
    </row>
    <row r="4261" spans="4:5">
      <c r="D4261" s="118" t="s">
        <v>3</v>
      </c>
      <c r="E4261" s="116" t="str">
        <f t="shared" si="66"/>
        <v>PGR</v>
      </c>
    </row>
    <row r="4262" spans="4:5">
      <c r="D4262" s="118" t="s">
        <v>94</v>
      </c>
      <c r="E4262" s="116" t="str">
        <f t="shared" si="66"/>
        <v>DGM</v>
      </c>
    </row>
    <row r="4263" spans="4:5">
      <c r="D4263" s="118" t="s">
        <v>821</v>
      </c>
      <c r="E4263" s="116" t="str">
        <f t="shared" si="66"/>
        <v>ONAPI</v>
      </c>
    </row>
    <row r="4264" spans="4:5">
      <c r="D4264" s="118" t="s">
        <v>40</v>
      </c>
      <c r="E4264" s="116" t="str">
        <f t="shared" si="66"/>
        <v>JCE</v>
      </c>
    </row>
    <row r="4265" spans="4:5">
      <c r="D4265" s="118" t="s">
        <v>40</v>
      </c>
      <c r="E4265" s="116" t="str">
        <f t="shared" si="66"/>
        <v>JCE</v>
      </c>
    </row>
    <row r="4266" spans="4:5">
      <c r="D4266" s="118" t="s">
        <v>3</v>
      </c>
      <c r="E4266" s="116" t="str">
        <f t="shared" si="66"/>
        <v>PGR</v>
      </c>
    </row>
    <row r="4267" spans="4:5">
      <c r="D4267" s="118" t="s">
        <v>3</v>
      </c>
      <c r="E4267" s="116" t="str">
        <f t="shared" si="66"/>
        <v>PGR</v>
      </c>
    </row>
    <row r="4268" spans="4:5">
      <c r="D4268" s="118" t="s">
        <v>28</v>
      </c>
      <c r="E4268" s="116" t="str">
        <f t="shared" si="66"/>
        <v>DGII</v>
      </c>
    </row>
    <row r="4269" spans="4:5">
      <c r="D4269" s="118" t="s">
        <v>28</v>
      </c>
      <c r="E4269" s="116" t="str">
        <f t="shared" si="66"/>
        <v>DGII</v>
      </c>
    </row>
    <row r="4270" spans="4:5">
      <c r="D4270" s="118" t="s">
        <v>18</v>
      </c>
      <c r="E4270" s="116" t="str">
        <f t="shared" si="66"/>
        <v>MIP</v>
      </c>
    </row>
    <row r="4271" spans="4:5">
      <c r="D4271" s="118" t="s">
        <v>28</v>
      </c>
      <c r="E4271" s="116" t="str">
        <f t="shared" si="66"/>
        <v>DGII</v>
      </c>
    </row>
    <row r="4272" spans="4:5">
      <c r="D4272" s="118" t="s">
        <v>28</v>
      </c>
      <c r="E4272" s="116" t="str">
        <f t="shared" si="66"/>
        <v>DGII</v>
      </c>
    </row>
    <row r="4273" spans="4:5">
      <c r="D4273" s="118" t="s">
        <v>184</v>
      </c>
      <c r="E4273" s="116" t="str">
        <f t="shared" si="66"/>
        <v>DGP</v>
      </c>
    </row>
    <row r="4274" spans="4:5">
      <c r="D4274" s="118" t="s">
        <v>2</v>
      </c>
      <c r="E4274" s="116" t="str">
        <f t="shared" si="66"/>
        <v>DGTT</v>
      </c>
    </row>
    <row r="4275" spans="4:5">
      <c r="D4275" s="118" t="s">
        <v>40</v>
      </c>
      <c r="E4275" s="116" t="str">
        <f t="shared" si="66"/>
        <v>JCE</v>
      </c>
    </row>
    <row r="4276" spans="4:5">
      <c r="D4276" s="118" t="s">
        <v>40</v>
      </c>
      <c r="E4276" s="116" t="str">
        <f t="shared" si="66"/>
        <v>JCE</v>
      </c>
    </row>
    <row r="4277" spans="4:5">
      <c r="D4277" s="118" t="s">
        <v>2</v>
      </c>
      <c r="E4277" s="116" t="str">
        <f t="shared" si="66"/>
        <v>DGTT</v>
      </c>
    </row>
    <row r="4278" spans="4:5">
      <c r="D4278" s="118" t="s">
        <v>40</v>
      </c>
      <c r="E4278" s="116" t="str">
        <f t="shared" si="66"/>
        <v>JCE</v>
      </c>
    </row>
    <row r="4279" spans="4:5">
      <c r="D4279" s="118" t="s">
        <v>40</v>
      </c>
      <c r="E4279" s="116" t="str">
        <f t="shared" si="66"/>
        <v>JCE</v>
      </c>
    </row>
    <row r="4280" spans="4:5">
      <c r="D4280" s="118" t="s">
        <v>40</v>
      </c>
      <c r="E4280" s="116" t="str">
        <f t="shared" si="66"/>
        <v>JCE</v>
      </c>
    </row>
    <row r="4281" spans="4:5">
      <c r="D4281" s="118" t="s">
        <v>2</v>
      </c>
      <c r="E4281" s="116" t="str">
        <f t="shared" si="66"/>
        <v>DGTT</v>
      </c>
    </row>
    <row r="4282" spans="4:5">
      <c r="D4282" s="118" t="s">
        <v>2</v>
      </c>
      <c r="E4282" s="116" t="str">
        <f t="shared" si="66"/>
        <v>DGTT</v>
      </c>
    </row>
    <row r="4283" spans="4:5">
      <c r="D4283" s="118" t="s">
        <v>94</v>
      </c>
      <c r="E4283" s="116" t="str">
        <f t="shared" si="66"/>
        <v>DGM</v>
      </c>
    </row>
    <row r="4284" spans="4:5">
      <c r="D4284" s="118" t="s">
        <v>184</v>
      </c>
      <c r="E4284" s="116" t="str">
        <f t="shared" si="66"/>
        <v>DGP</v>
      </c>
    </row>
    <row r="4285" spans="4:5">
      <c r="D4285" s="118" t="s">
        <v>2</v>
      </c>
      <c r="E4285" s="116" t="str">
        <f t="shared" si="66"/>
        <v>DGTT</v>
      </c>
    </row>
    <row r="4286" spans="4:5">
      <c r="D4286" s="118" t="s">
        <v>18</v>
      </c>
      <c r="E4286" s="116" t="str">
        <f t="shared" si="66"/>
        <v>MIP</v>
      </c>
    </row>
    <row r="4287" spans="4:5">
      <c r="D4287" s="118" t="s">
        <v>28</v>
      </c>
      <c r="E4287" s="116" t="str">
        <f t="shared" si="66"/>
        <v>DGII</v>
      </c>
    </row>
    <row r="4288" spans="4:5">
      <c r="D4288" s="118" t="s">
        <v>40</v>
      </c>
      <c r="E4288" s="116" t="str">
        <f t="shared" si="66"/>
        <v>JCE</v>
      </c>
    </row>
    <row r="4289" spans="4:5">
      <c r="D4289" s="118" t="s">
        <v>40</v>
      </c>
      <c r="E4289" s="116" t="str">
        <f t="shared" si="66"/>
        <v>JCE</v>
      </c>
    </row>
    <row r="4290" spans="4:5">
      <c r="D4290" s="118" t="s">
        <v>94</v>
      </c>
      <c r="E4290" s="116" t="str">
        <f t="shared" si="66"/>
        <v>DGM</v>
      </c>
    </row>
    <row r="4291" spans="4:5">
      <c r="D4291" s="118" t="s">
        <v>28</v>
      </c>
      <c r="E4291" s="116" t="str">
        <f t="shared" si="66"/>
        <v>DGII</v>
      </c>
    </row>
    <row r="4292" spans="4:5">
      <c r="D4292" s="118" t="s">
        <v>2</v>
      </c>
      <c r="E4292" s="116" t="str">
        <f t="shared" ref="E4292:E4355" si="67">UPPER(D4292:D24002)</f>
        <v>DGTT</v>
      </c>
    </row>
    <row r="4293" spans="4:5">
      <c r="D4293" s="118" t="s">
        <v>2</v>
      </c>
      <c r="E4293" s="116" t="str">
        <f t="shared" si="67"/>
        <v>DGTT</v>
      </c>
    </row>
    <row r="4294" spans="4:5">
      <c r="D4294" s="118" t="s">
        <v>2</v>
      </c>
      <c r="E4294" s="116" t="str">
        <f t="shared" si="67"/>
        <v>DGTT</v>
      </c>
    </row>
    <row r="4295" spans="4:5">
      <c r="D4295" s="118" t="s">
        <v>40</v>
      </c>
      <c r="E4295" s="116" t="str">
        <f t="shared" si="67"/>
        <v>JCE</v>
      </c>
    </row>
    <row r="4296" spans="4:5">
      <c r="D4296" s="118" t="s">
        <v>394</v>
      </c>
      <c r="E4296" s="116" t="str">
        <f t="shared" si="67"/>
        <v>MIREX</v>
      </c>
    </row>
    <row r="4297" spans="4:5">
      <c r="D4297" s="118" t="s">
        <v>28</v>
      </c>
      <c r="E4297" s="116" t="str">
        <f t="shared" si="67"/>
        <v>DGII</v>
      </c>
    </row>
    <row r="4298" spans="4:5">
      <c r="D4298" s="118" t="s">
        <v>2</v>
      </c>
      <c r="E4298" s="116" t="str">
        <f t="shared" si="67"/>
        <v>DGTT</v>
      </c>
    </row>
    <row r="4299" spans="4:5">
      <c r="D4299" s="118" t="s">
        <v>40</v>
      </c>
      <c r="E4299" s="116" t="str">
        <f t="shared" si="67"/>
        <v>JCE</v>
      </c>
    </row>
    <row r="4300" spans="4:5">
      <c r="D4300" s="118" t="s">
        <v>40</v>
      </c>
      <c r="E4300" s="116" t="str">
        <f t="shared" si="67"/>
        <v>JCE</v>
      </c>
    </row>
    <row r="4301" spans="4:5">
      <c r="D4301" s="118" t="s">
        <v>40</v>
      </c>
      <c r="E4301" s="116" t="str">
        <f t="shared" si="67"/>
        <v>JCE</v>
      </c>
    </row>
    <row r="4302" spans="4:5">
      <c r="D4302" s="118" t="s">
        <v>2</v>
      </c>
      <c r="E4302" s="116" t="str">
        <f t="shared" si="67"/>
        <v>DGTT</v>
      </c>
    </row>
    <row r="4303" spans="4:5">
      <c r="D4303" s="118" t="s">
        <v>40</v>
      </c>
      <c r="E4303" s="116" t="str">
        <f t="shared" si="67"/>
        <v>JCE</v>
      </c>
    </row>
    <row r="4304" spans="4:5">
      <c r="D4304" s="118" t="s">
        <v>3</v>
      </c>
      <c r="E4304" s="116" t="str">
        <f t="shared" si="67"/>
        <v>PGR</v>
      </c>
    </row>
    <row r="4305" spans="4:5">
      <c r="D4305" s="118" t="s">
        <v>2</v>
      </c>
      <c r="E4305" s="116" t="str">
        <f t="shared" si="67"/>
        <v>DGTT</v>
      </c>
    </row>
    <row r="4306" spans="4:5">
      <c r="D4306" s="118" t="s">
        <v>28</v>
      </c>
      <c r="E4306" s="116" t="str">
        <f t="shared" si="67"/>
        <v>DGII</v>
      </c>
    </row>
    <row r="4307" spans="4:5">
      <c r="D4307" s="118" t="s">
        <v>28</v>
      </c>
      <c r="E4307" s="116" t="str">
        <f t="shared" si="67"/>
        <v>DGII</v>
      </c>
    </row>
    <row r="4308" spans="4:5">
      <c r="D4308" s="118" t="s">
        <v>2</v>
      </c>
      <c r="E4308" s="116" t="str">
        <f t="shared" si="67"/>
        <v>DGTT</v>
      </c>
    </row>
    <row r="4309" spans="4:5">
      <c r="D4309" s="118" t="s">
        <v>40</v>
      </c>
      <c r="E4309" s="116" t="str">
        <f t="shared" si="67"/>
        <v>JCE</v>
      </c>
    </row>
    <row r="4310" spans="4:5">
      <c r="D4310" s="118" t="s">
        <v>18</v>
      </c>
      <c r="E4310" s="116" t="str">
        <f t="shared" si="67"/>
        <v>MIP</v>
      </c>
    </row>
    <row r="4311" spans="4:5">
      <c r="D4311" s="118" t="s">
        <v>94</v>
      </c>
      <c r="E4311" s="116" t="str">
        <f t="shared" si="67"/>
        <v>DGM</v>
      </c>
    </row>
    <row r="4312" spans="4:5">
      <c r="D4312" s="118" t="s">
        <v>2</v>
      </c>
      <c r="E4312" s="116" t="str">
        <f t="shared" si="67"/>
        <v>DGTT</v>
      </c>
    </row>
    <row r="4313" spans="4:5">
      <c r="D4313" s="118" t="s">
        <v>2</v>
      </c>
      <c r="E4313" s="116" t="str">
        <f t="shared" si="67"/>
        <v>DGTT</v>
      </c>
    </row>
    <row r="4314" spans="4:5">
      <c r="D4314" s="118" t="s">
        <v>28</v>
      </c>
      <c r="E4314" s="116" t="str">
        <f t="shared" si="67"/>
        <v>DGII</v>
      </c>
    </row>
    <row r="4315" spans="4:5">
      <c r="D4315" s="118" t="s">
        <v>2</v>
      </c>
      <c r="E4315" s="116" t="str">
        <f t="shared" si="67"/>
        <v>DGTT</v>
      </c>
    </row>
    <row r="4316" spans="4:5">
      <c r="D4316" s="118" t="s">
        <v>94</v>
      </c>
      <c r="E4316" s="116" t="str">
        <f t="shared" si="67"/>
        <v>DGM</v>
      </c>
    </row>
    <row r="4317" spans="4:5">
      <c r="D4317" s="118" t="s">
        <v>40</v>
      </c>
      <c r="E4317" s="116" t="str">
        <f t="shared" si="67"/>
        <v>JCE</v>
      </c>
    </row>
    <row r="4318" spans="4:5">
      <c r="D4318" s="118" t="s">
        <v>40</v>
      </c>
      <c r="E4318" s="116" t="str">
        <f t="shared" si="67"/>
        <v>JCE</v>
      </c>
    </row>
    <row r="4319" spans="4:5">
      <c r="D4319" s="118" t="s">
        <v>2</v>
      </c>
      <c r="E4319" s="116" t="str">
        <f t="shared" si="67"/>
        <v>DGTT</v>
      </c>
    </row>
    <row r="4320" spans="4:5">
      <c r="D4320" s="118" t="s">
        <v>2</v>
      </c>
      <c r="E4320" s="116" t="str">
        <f t="shared" si="67"/>
        <v>DGTT</v>
      </c>
    </row>
    <row r="4321" spans="4:5">
      <c r="D4321" s="118" t="s">
        <v>28</v>
      </c>
      <c r="E4321" s="116" t="str">
        <f t="shared" si="67"/>
        <v>DGII</v>
      </c>
    </row>
    <row r="4322" spans="4:5">
      <c r="D4322" s="118" t="s">
        <v>40</v>
      </c>
      <c r="E4322" s="116" t="str">
        <f t="shared" si="67"/>
        <v>JCE</v>
      </c>
    </row>
    <row r="4323" spans="4:5">
      <c r="D4323" s="118" t="s">
        <v>94</v>
      </c>
      <c r="E4323" s="116" t="str">
        <f t="shared" si="67"/>
        <v>DGM</v>
      </c>
    </row>
    <row r="4324" spans="4:5">
      <c r="D4324" s="118" t="s">
        <v>2</v>
      </c>
      <c r="E4324" s="116" t="str">
        <f t="shared" si="67"/>
        <v>DGTT</v>
      </c>
    </row>
    <row r="4325" spans="4:5">
      <c r="D4325" s="118" t="s">
        <v>2</v>
      </c>
      <c r="E4325" s="116" t="str">
        <f t="shared" si="67"/>
        <v>DGTT</v>
      </c>
    </row>
    <row r="4326" spans="4:5">
      <c r="D4326" s="118" t="s">
        <v>184</v>
      </c>
      <c r="E4326" s="116" t="str">
        <f t="shared" si="67"/>
        <v>DGP</v>
      </c>
    </row>
    <row r="4327" spans="4:5">
      <c r="D4327" s="118" t="s">
        <v>2</v>
      </c>
      <c r="E4327" s="116" t="str">
        <f t="shared" si="67"/>
        <v>DGTT</v>
      </c>
    </row>
    <row r="4328" spans="4:5">
      <c r="D4328" s="118" t="s">
        <v>28</v>
      </c>
      <c r="E4328" s="116" t="str">
        <f t="shared" si="67"/>
        <v>DGII</v>
      </c>
    </row>
    <row r="4329" spans="4:5">
      <c r="D4329" s="118" t="s">
        <v>2</v>
      </c>
      <c r="E4329" s="116" t="str">
        <f t="shared" si="67"/>
        <v>DGTT</v>
      </c>
    </row>
    <row r="4330" spans="4:5">
      <c r="D4330" s="118" t="s">
        <v>2</v>
      </c>
      <c r="E4330" s="116" t="str">
        <f t="shared" si="67"/>
        <v>DGTT</v>
      </c>
    </row>
    <row r="4331" spans="4:5">
      <c r="D4331" s="118" t="s">
        <v>2</v>
      </c>
      <c r="E4331" s="116" t="str">
        <f t="shared" si="67"/>
        <v>DGTT</v>
      </c>
    </row>
    <row r="4332" spans="4:5">
      <c r="D4332" s="118" t="s">
        <v>28</v>
      </c>
      <c r="E4332" s="116" t="str">
        <f t="shared" si="67"/>
        <v>DGII</v>
      </c>
    </row>
    <row r="4333" spans="4:5">
      <c r="D4333" s="118" t="s">
        <v>28</v>
      </c>
      <c r="E4333" s="116" t="str">
        <f t="shared" si="67"/>
        <v>DGII</v>
      </c>
    </row>
    <row r="4334" spans="4:5">
      <c r="D4334" s="118" t="s">
        <v>394</v>
      </c>
      <c r="E4334" s="116" t="str">
        <f t="shared" si="67"/>
        <v>MIREX</v>
      </c>
    </row>
    <row r="4335" spans="4:5">
      <c r="D4335" s="118" t="s">
        <v>94</v>
      </c>
      <c r="E4335" s="116" t="str">
        <f t="shared" si="67"/>
        <v>DGM</v>
      </c>
    </row>
    <row r="4336" spans="4:5">
      <c r="D4336" s="118" t="s">
        <v>40</v>
      </c>
      <c r="E4336" s="116" t="str">
        <f t="shared" si="67"/>
        <v>JCE</v>
      </c>
    </row>
    <row r="4337" spans="4:5">
      <c r="D4337" s="118" t="s">
        <v>28</v>
      </c>
      <c r="E4337" s="116" t="str">
        <f t="shared" si="67"/>
        <v>DGII</v>
      </c>
    </row>
    <row r="4338" spans="4:5">
      <c r="D4338" s="118" t="s">
        <v>28</v>
      </c>
      <c r="E4338" s="116" t="str">
        <f t="shared" si="67"/>
        <v>DGII</v>
      </c>
    </row>
    <row r="4339" spans="4:5">
      <c r="D4339" s="118" t="s">
        <v>1164</v>
      </c>
      <c r="E4339" s="116" t="str">
        <f t="shared" si="67"/>
        <v>INDUSTRIA Y COMERCIO</v>
      </c>
    </row>
    <row r="4340" spans="4:5">
      <c r="D4340" s="118" t="s">
        <v>28</v>
      </c>
      <c r="E4340" s="116" t="str">
        <f t="shared" si="67"/>
        <v>DGII</v>
      </c>
    </row>
    <row r="4341" spans="4:5">
      <c r="D4341" s="118" t="s">
        <v>40</v>
      </c>
      <c r="E4341" s="116" t="str">
        <f t="shared" si="67"/>
        <v>JCE</v>
      </c>
    </row>
    <row r="4342" spans="4:5">
      <c r="D4342" s="118" t="s">
        <v>28</v>
      </c>
      <c r="E4342" s="116" t="str">
        <f t="shared" si="67"/>
        <v>DGII</v>
      </c>
    </row>
    <row r="4343" spans="4:5">
      <c r="D4343" s="118" t="s">
        <v>28</v>
      </c>
      <c r="E4343" s="116" t="str">
        <f t="shared" si="67"/>
        <v>DGII</v>
      </c>
    </row>
    <row r="4344" spans="4:5">
      <c r="D4344" s="118" t="s">
        <v>28</v>
      </c>
      <c r="E4344" s="116" t="str">
        <f t="shared" si="67"/>
        <v>DGII</v>
      </c>
    </row>
    <row r="4345" spans="4:5">
      <c r="D4345" s="118" t="s">
        <v>40</v>
      </c>
      <c r="E4345" s="116" t="str">
        <f t="shared" si="67"/>
        <v>JCE</v>
      </c>
    </row>
    <row r="4346" spans="4:5">
      <c r="D4346" s="118" t="s">
        <v>394</v>
      </c>
      <c r="E4346" s="116" t="str">
        <f t="shared" si="67"/>
        <v>MIREX</v>
      </c>
    </row>
    <row r="4347" spans="4:5">
      <c r="D4347" s="118" t="s">
        <v>2</v>
      </c>
      <c r="E4347" s="116" t="str">
        <f t="shared" si="67"/>
        <v>DGTT</v>
      </c>
    </row>
    <row r="4348" spans="4:5">
      <c r="D4348" s="118" t="s">
        <v>2</v>
      </c>
      <c r="E4348" s="116" t="str">
        <f t="shared" si="67"/>
        <v>DGTT</v>
      </c>
    </row>
    <row r="4349" spans="4:5">
      <c r="D4349" s="118" t="s">
        <v>40</v>
      </c>
      <c r="E4349" s="116" t="str">
        <f t="shared" si="67"/>
        <v>JCE</v>
      </c>
    </row>
    <row r="4350" spans="4:5">
      <c r="D4350" s="118" t="s">
        <v>40</v>
      </c>
      <c r="E4350" s="116" t="str">
        <f t="shared" si="67"/>
        <v>JCE</v>
      </c>
    </row>
    <row r="4351" spans="4:5">
      <c r="D4351" s="118" t="s">
        <v>394</v>
      </c>
      <c r="E4351" s="116" t="str">
        <f t="shared" si="67"/>
        <v>MIREX</v>
      </c>
    </row>
    <row r="4352" spans="4:5">
      <c r="D4352" s="118" t="s">
        <v>94</v>
      </c>
      <c r="E4352" s="116" t="str">
        <f t="shared" si="67"/>
        <v>DGM</v>
      </c>
    </row>
    <row r="4353" spans="4:5">
      <c r="D4353" s="118" t="s">
        <v>28</v>
      </c>
      <c r="E4353" s="116" t="str">
        <f t="shared" si="67"/>
        <v>DGII</v>
      </c>
    </row>
    <row r="4354" spans="4:5">
      <c r="D4354" s="118" t="s">
        <v>40</v>
      </c>
      <c r="E4354" s="116" t="str">
        <f t="shared" si="67"/>
        <v>JCE</v>
      </c>
    </row>
    <row r="4355" spans="4:5">
      <c r="D4355" s="118" t="s">
        <v>18</v>
      </c>
      <c r="E4355" s="116" t="str">
        <f t="shared" si="67"/>
        <v>MIP</v>
      </c>
    </row>
    <row r="4356" spans="4:5">
      <c r="D4356" s="118" t="s">
        <v>2</v>
      </c>
      <c r="E4356" s="116" t="str">
        <f t="shared" ref="E4356:E4419" si="68">UPPER(D4356:D24066)</f>
        <v>DGTT</v>
      </c>
    </row>
    <row r="4357" spans="4:5">
      <c r="D4357" s="118" t="s">
        <v>2</v>
      </c>
      <c r="E4357" s="116" t="str">
        <f t="shared" si="68"/>
        <v>DGTT</v>
      </c>
    </row>
    <row r="4358" spans="4:5">
      <c r="D4358" s="118" t="s">
        <v>28</v>
      </c>
      <c r="E4358" s="116" t="str">
        <f t="shared" si="68"/>
        <v>DGII</v>
      </c>
    </row>
    <row r="4359" spans="4:5">
      <c r="D4359" s="118" t="s">
        <v>155</v>
      </c>
      <c r="E4359" s="116" t="str">
        <f t="shared" si="68"/>
        <v>ONAPI</v>
      </c>
    </row>
    <row r="4360" spans="4:5">
      <c r="D4360" s="118" t="s">
        <v>28</v>
      </c>
      <c r="E4360" s="116" t="str">
        <f t="shared" si="68"/>
        <v>DGII</v>
      </c>
    </row>
    <row r="4361" spans="4:5">
      <c r="D4361" s="118" t="s">
        <v>28</v>
      </c>
      <c r="E4361" s="116" t="str">
        <f t="shared" si="68"/>
        <v>DGII</v>
      </c>
    </row>
    <row r="4362" spans="4:5">
      <c r="D4362" s="118" t="s">
        <v>28</v>
      </c>
      <c r="E4362" s="116" t="str">
        <f t="shared" si="68"/>
        <v>DGII</v>
      </c>
    </row>
    <row r="4363" spans="4:5">
      <c r="D4363" s="118" t="s">
        <v>40</v>
      </c>
      <c r="E4363" s="116" t="str">
        <f t="shared" si="68"/>
        <v>JCE</v>
      </c>
    </row>
    <row r="4364" spans="4:5">
      <c r="D4364" s="118" t="s">
        <v>2</v>
      </c>
      <c r="E4364" s="116" t="str">
        <f t="shared" si="68"/>
        <v>DGTT</v>
      </c>
    </row>
    <row r="4365" spans="4:5">
      <c r="D4365" s="118" t="s">
        <v>40</v>
      </c>
      <c r="E4365" s="116" t="str">
        <f t="shared" si="68"/>
        <v>JCE</v>
      </c>
    </row>
    <row r="4366" spans="4:5">
      <c r="D4366" s="118" t="s">
        <v>28</v>
      </c>
      <c r="E4366" s="116" t="str">
        <f t="shared" si="68"/>
        <v>DGII</v>
      </c>
    </row>
    <row r="4367" spans="4:5">
      <c r="D4367" s="118" t="s">
        <v>40</v>
      </c>
      <c r="E4367" s="116" t="str">
        <f t="shared" si="68"/>
        <v>JCE</v>
      </c>
    </row>
    <row r="4368" spans="4:5">
      <c r="D4368" s="118" t="s">
        <v>2</v>
      </c>
      <c r="E4368" s="116" t="str">
        <f t="shared" si="68"/>
        <v>DGTT</v>
      </c>
    </row>
    <row r="4369" spans="4:5">
      <c r="D4369" s="118" t="s">
        <v>2</v>
      </c>
      <c r="E4369" s="116" t="str">
        <f t="shared" si="68"/>
        <v>DGTT</v>
      </c>
    </row>
    <row r="4370" spans="4:5">
      <c r="D4370" s="118" t="s">
        <v>40</v>
      </c>
      <c r="E4370" s="116" t="str">
        <f t="shared" si="68"/>
        <v>JCE</v>
      </c>
    </row>
    <row r="4371" spans="4:5">
      <c r="D4371" s="118" t="s">
        <v>184</v>
      </c>
      <c r="E4371" s="116" t="str">
        <f t="shared" si="68"/>
        <v>DGP</v>
      </c>
    </row>
    <row r="4372" spans="4:5">
      <c r="D4372" s="118" t="s">
        <v>28</v>
      </c>
      <c r="E4372" s="116" t="str">
        <f t="shared" si="68"/>
        <v>DGII</v>
      </c>
    </row>
    <row r="4373" spans="4:5">
      <c r="D4373" s="118" t="s">
        <v>28</v>
      </c>
      <c r="E4373" s="116" t="str">
        <f t="shared" si="68"/>
        <v>DGII</v>
      </c>
    </row>
    <row r="4374" spans="4:5">
      <c r="D4374" s="118" t="s">
        <v>155</v>
      </c>
      <c r="E4374" s="116" t="str">
        <f t="shared" si="68"/>
        <v>ONAPI</v>
      </c>
    </row>
    <row r="4375" spans="4:5">
      <c r="D4375" s="118" t="s">
        <v>40</v>
      </c>
      <c r="E4375" s="116" t="str">
        <f t="shared" si="68"/>
        <v>JCE</v>
      </c>
    </row>
    <row r="4376" spans="4:5">
      <c r="D4376" s="118" t="s">
        <v>40</v>
      </c>
      <c r="E4376" s="116" t="str">
        <f t="shared" si="68"/>
        <v>JCE</v>
      </c>
    </row>
    <row r="4377" spans="4:5">
      <c r="D4377" s="118" t="s">
        <v>155</v>
      </c>
      <c r="E4377" s="116" t="str">
        <f t="shared" si="68"/>
        <v>ONAPI</v>
      </c>
    </row>
    <row r="4378" spans="4:5">
      <c r="D4378" s="118" t="s">
        <v>2</v>
      </c>
      <c r="E4378" s="116" t="str">
        <f t="shared" si="68"/>
        <v>DGTT</v>
      </c>
    </row>
    <row r="4379" spans="4:5">
      <c r="D4379" s="118" t="s">
        <v>2</v>
      </c>
      <c r="E4379" s="116" t="str">
        <f t="shared" si="68"/>
        <v>DGTT</v>
      </c>
    </row>
    <row r="4380" spans="4:5">
      <c r="D4380" s="118" t="s">
        <v>28</v>
      </c>
      <c r="E4380" s="116" t="str">
        <f t="shared" si="68"/>
        <v>DGII</v>
      </c>
    </row>
    <row r="4381" spans="4:5">
      <c r="D4381" s="118" t="s">
        <v>28</v>
      </c>
      <c r="E4381" s="116" t="str">
        <f t="shared" si="68"/>
        <v>DGII</v>
      </c>
    </row>
    <row r="4382" spans="4:5">
      <c r="D4382" s="118" t="s">
        <v>18</v>
      </c>
      <c r="E4382" s="116" t="str">
        <f t="shared" si="68"/>
        <v>MIP</v>
      </c>
    </row>
    <row r="4383" spans="4:5">
      <c r="D4383" s="118" t="s">
        <v>394</v>
      </c>
      <c r="E4383" s="116" t="str">
        <f t="shared" si="68"/>
        <v>MIREX</v>
      </c>
    </row>
    <row r="4384" spans="4:5">
      <c r="D4384" s="118" t="s">
        <v>2</v>
      </c>
      <c r="E4384" s="116" t="str">
        <f t="shared" si="68"/>
        <v>DGTT</v>
      </c>
    </row>
    <row r="4385" spans="4:5">
      <c r="D4385" s="118" t="s">
        <v>3</v>
      </c>
      <c r="E4385" s="116" t="str">
        <f t="shared" si="68"/>
        <v>PGR</v>
      </c>
    </row>
    <row r="4386" spans="4:5">
      <c r="D4386" s="118" t="s">
        <v>94</v>
      </c>
      <c r="E4386" s="116" t="str">
        <f t="shared" si="68"/>
        <v>DGM</v>
      </c>
    </row>
    <row r="4387" spans="4:5">
      <c r="D4387" s="118" t="s">
        <v>28</v>
      </c>
      <c r="E4387" s="116" t="str">
        <f t="shared" si="68"/>
        <v>DGII</v>
      </c>
    </row>
    <row r="4388" spans="4:5">
      <c r="D4388" s="118" t="s">
        <v>3</v>
      </c>
      <c r="E4388" s="116" t="str">
        <f t="shared" si="68"/>
        <v>PGR</v>
      </c>
    </row>
    <row r="4389" spans="4:5">
      <c r="D4389" s="118" t="s">
        <v>3</v>
      </c>
      <c r="E4389" s="116" t="str">
        <f t="shared" si="68"/>
        <v>PGR</v>
      </c>
    </row>
    <row r="4390" spans="4:5">
      <c r="D4390" s="118" t="s">
        <v>3</v>
      </c>
      <c r="E4390" s="116" t="str">
        <f t="shared" si="68"/>
        <v>PGR</v>
      </c>
    </row>
    <row r="4391" spans="4:5">
      <c r="D4391" s="118" t="s">
        <v>40</v>
      </c>
      <c r="E4391" s="116" t="str">
        <f t="shared" si="68"/>
        <v>JCE</v>
      </c>
    </row>
    <row r="4392" spans="4:5">
      <c r="D4392" s="118" t="s">
        <v>40</v>
      </c>
      <c r="E4392" s="116" t="str">
        <f t="shared" si="68"/>
        <v>JCE</v>
      </c>
    </row>
    <row r="4393" spans="4:5">
      <c r="D4393" s="118" t="s">
        <v>28</v>
      </c>
      <c r="E4393" s="116" t="str">
        <f t="shared" si="68"/>
        <v>DGII</v>
      </c>
    </row>
    <row r="4394" spans="4:5">
      <c r="D4394" s="118" t="s">
        <v>2</v>
      </c>
      <c r="E4394" s="116" t="str">
        <f t="shared" si="68"/>
        <v>DGTT</v>
      </c>
    </row>
    <row r="4395" spans="4:5">
      <c r="D4395" s="118" t="s">
        <v>2</v>
      </c>
      <c r="E4395" s="116" t="str">
        <f t="shared" si="68"/>
        <v>DGTT</v>
      </c>
    </row>
    <row r="4396" spans="4:5">
      <c r="D4396" s="118" t="s">
        <v>394</v>
      </c>
      <c r="E4396" s="116" t="str">
        <f t="shared" si="68"/>
        <v>MIREX</v>
      </c>
    </row>
    <row r="4397" spans="4:5">
      <c r="D4397" s="118" t="s">
        <v>3</v>
      </c>
      <c r="E4397" s="116" t="str">
        <f t="shared" si="68"/>
        <v>PGR</v>
      </c>
    </row>
    <row r="4398" spans="4:5">
      <c r="D4398" s="118" t="s">
        <v>3</v>
      </c>
      <c r="E4398" s="116" t="str">
        <f t="shared" si="68"/>
        <v>PGR</v>
      </c>
    </row>
    <row r="4399" spans="4:5">
      <c r="D4399" s="118" t="s">
        <v>3</v>
      </c>
      <c r="E4399" s="116" t="str">
        <f t="shared" si="68"/>
        <v>PGR</v>
      </c>
    </row>
    <row r="4400" spans="4:5">
      <c r="D4400" s="118" t="s">
        <v>155</v>
      </c>
      <c r="E4400" s="116" t="str">
        <f t="shared" si="68"/>
        <v>ONAPI</v>
      </c>
    </row>
    <row r="4401" spans="4:5">
      <c r="D4401" s="118" t="s">
        <v>2</v>
      </c>
      <c r="E4401" s="116" t="str">
        <f t="shared" si="68"/>
        <v>DGTT</v>
      </c>
    </row>
    <row r="4402" spans="4:5">
      <c r="D4402" s="118" t="s">
        <v>28</v>
      </c>
      <c r="E4402" s="116" t="str">
        <f t="shared" si="68"/>
        <v>DGII</v>
      </c>
    </row>
    <row r="4403" spans="4:5">
      <c r="D4403" s="118" t="s">
        <v>28</v>
      </c>
      <c r="E4403" s="116" t="str">
        <f t="shared" si="68"/>
        <v>DGII</v>
      </c>
    </row>
    <row r="4404" spans="4:5">
      <c r="D4404" s="118" t="s">
        <v>184</v>
      </c>
      <c r="E4404" s="116" t="str">
        <f t="shared" si="68"/>
        <v>DGP</v>
      </c>
    </row>
    <row r="4405" spans="4:5">
      <c r="D4405" s="118" t="s">
        <v>40</v>
      </c>
      <c r="E4405" s="116" t="str">
        <f t="shared" si="68"/>
        <v>JCE</v>
      </c>
    </row>
    <row r="4406" spans="4:5">
      <c r="D4406" s="118" t="s">
        <v>40</v>
      </c>
      <c r="E4406" s="116" t="str">
        <f t="shared" si="68"/>
        <v>JCE</v>
      </c>
    </row>
    <row r="4407" spans="4:5">
      <c r="D4407" s="118" t="s">
        <v>28</v>
      </c>
      <c r="E4407" s="116" t="str">
        <f t="shared" si="68"/>
        <v>DGII</v>
      </c>
    </row>
    <row r="4408" spans="4:5">
      <c r="D4408" s="118" t="s">
        <v>2</v>
      </c>
      <c r="E4408" s="116" t="str">
        <f t="shared" si="68"/>
        <v>DGTT</v>
      </c>
    </row>
    <row r="4409" spans="4:5">
      <c r="D4409" s="118" t="s">
        <v>40</v>
      </c>
      <c r="E4409" s="116" t="str">
        <f t="shared" si="68"/>
        <v>JCE</v>
      </c>
    </row>
    <row r="4410" spans="4:5">
      <c r="D4410" s="118" t="s">
        <v>28</v>
      </c>
      <c r="E4410" s="116" t="str">
        <f t="shared" si="68"/>
        <v>DGII</v>
      </c>
    </row>
    <row r="4411" spans="4:5">
      <c r="D4411" s="118" t="s">
        <v>40</v>
      </c>
      <c r="E4411" s="116" t="str">
        <f t="shared" si="68"/>
        <v>JCE</v>
      </c>
    </row>
    <row r="4412" spans="4:5">
      <c r="D4412" s="118" t="s">
        <v>28</v>
      </c>
      <c r="E4412" s="116" t="str">
        <f t="shared" si="68"/>
        <v>DGII</v>
      </c>
    </row>
    <row r="4413" spans="4:5">
      <c r="D4413" s="118" t="s">
        <v>2</v>
      </c>
      <c r="E4413" s="116" t="str">
        <f t="shared" si="68"/>
        <v>DGTT</v>
      </c>
    </row>
    <row r="4414" spans="4:5">
      <c r="D4414" s="118" t="s">
        <v>94</v>
      </c>
      <c r="E4414" s="116" t="str">
        <f t="shared" si="68"/>
        <v>DGM</v>
      </c>
    </row>
    <row r="4415" spans="4:5">
      <c r="D4415" s="118" t="s">
        <v>40</v>
      </c>
      <c r="E4415" s="116" t="str">
        <f t="shared" si="68"/>
        <v>JCE</v>
      </c>
    </row>
    <row r="4416" spans="4:5">
      <c r="D4416" s="118" t="s">
        <v>184</v>
      </c>
      <c r="E4416" s="116" t="str">
        <f t="shared" si="68"/>
        <v>DGP</v>
      </c>
    </row>
    <row r="4417" spans="4:5">
      <c r="D4417" s="118" t="s">
        <v>40</v>
      </c>
      <c r="E4417" s="116" t="str">
        <f t="shared" si="68"/>
        <v>JCE</v>
      </c>
    </row>
    <row r="4418" spans="4:5">
      <c r="D4418" s="118" t="s">
        <v>2</v>
      </c>
      <c r="E4418" s="116" t="str">
        <f t="shared" si="68"/>
        <v>DGTT</v>
      </c>
    </row>
    <row r="4419" spans="4:5">
      <c r="D4419" s="118" t="s">
        <v>40</v>
      </c>
      <c r="E4419" s="116" t="str">
        <f t="shared" si="68"/>
        <v>JCE</v>
      </c>
    </row>
    <row r="4420" spans="4:5">
      <c r="D4420" s="118" t="s">
        <v>40</v>
      </c>
      <c r="E4420" s="116" t="str">
        <f t="shared" ref="E4420:E4483" si="69">UPPER(D4420:D24130)</f>
        <v>JCE</v>
      </c>
    </row>
    <row r="4421" spans="4:5">
      <c r="D4421" s="118" t="s">
        <v>2</v>
      </c>
      <c r="E4421" s="116" t="str">
        <f t="shared" si="69"/>
        <v>DGTT</v>
      </c>
    </row>
    <row r="4422" spans="4:5">
      <c r="D4422" s="118" t="s">
        <v>2</v>
      </c>
      <c r="E4422" s="116" t="str">
        <f t="shared" si="69"/>
        <v>DGTT</v>
      </c>
    </row>
    <row r="4423" spans="4:5">
      <c r="D4423" s="118" t="s">
        <v>40</v>
      </c>
      <c r="E4423" s="116" t="str">
        <f t="shared" si="69"/>
        <v>JCE</v>
      </c>
    </row>
    <row r="4424" spans="4:5">
      <c r="D4424" s="118" t="s">
        <v>28</v>
      </c>
      <c r="E4424" s="116" t="str">
        <f t="shared" si="69"/>
        <v>DGII</v>
      </c>
    </row>
    <row r="4425" spans="4:5">
      <c r="D4425" s="118" t="s">
        <v>2</v>
      </c>
      <c r="E4425" s="116" t="str">
        <f t="shared" si="69"/>
        <v>DGTT</v>
      </c>
    </row>
    <row r="4426" spans="4:5">
      <c r="D4426" s="118" t="s">
        <v>184</v>
      </c>
      <c r="E4426" s="116" t="str">
        <f t="shared" si="69"/>
        <v>DGP</v>
      </c>
    </row>
    <row r="4427" spans="4:5">
      <c r="D4427" s="118" t="s">
        <v>2</v>
      </c>
      <c r="E4427" s="116" t="str">
        <f t="shared" si="69"/>
        <v>DGTT</v>
      </c>
    </row>
    <row r="4428" spans="4:5">
      <c r="D4428" s="118" t="s">
        <v>2</v>
      </c>
      <c r="E4428" s="116" t="str">
        <f t="shared" si="69"/>
        <v>DGTT</v>
      </c>
    </row>
    <row r="4429" spans="4:5">
      <c r="D4429" s="118" t="s">
        <v>184</v>
      </c>
      <c r="E4429" s="116" t="str">
        <f t="shared" si="69"/>
        <v>DGP</v>
      </c>
    </row>
    <row r="4430" spans="4:5">
      <c r="D4430" s="118" t="s">
        <v>2</v>
      </c>
      <c r="E4430" s="116" t="str">
        <f t="shared" si="69"/>
        <v>DGTT</v>
      </c>
    </row>
    <row r="4431" spans="4:5">
      <c r="D4431" s="118" t="s">
        <v>18</v>
      </c>
      <c r="E4431" s="116" t="str">
        <f t="shared" si="69"/>
        <v>MIP</v>
      </c>
    </row>
    <row r="4432" spans="4:5">
      <c r="D4432" s="118" t="s">
        <v>40</v>
      </c>
      <c r="E4432" s="116" t="str">
        <f t="shared" si="69"/>
        <v>JCE</v>
      </c>
    </row>
    <row r="4433" spans="4:5">
      <c r="D4433" s="118" t="s">
        <v>40</v>
      </c>
      <c r="E4433" s="116" t="str">
        <f t="shared" si="69"/>
        <v>JCE</v>
      </c>
    </row>
    <row r="4434" spans="4:5">
      <c r="D4434" s="118" t="s">
        <v>2</v>
      </c>
      <c r="E4434" s="116" t="str">
        <f t="shared" si="69"/>
        <v>DGTT</v>
      </c>
    </row>
    <row r="4435" spans="4:5">
      <c r="D4435" s="118" t="s">
        <v>2</v>
      </c>
      <c r="E4435" s="116" t="str">
        <f t="shared" si="69"/>
        <v>DGTT</v>
      </c>
    </row>
    <row r="4436" spans="4:5">
      <c r="D4436" s="118" t="s">
        <v>394</v>
      </c>
      <c r="E4436" s="116" t="str">
        <f t="shared" si="69"/>
        <v>MIREX</v>
      </c>
    </row>
    <row r="4437" spans="4:5">
      <c r="D4437" s="118" t="s">
        <v>28</v>
      </c>
      <c r="E4437" s="116" t="str">
        <f t="shared" si="69"/>
        <v>DGII</v>
      </c>
    </row>
    <row r="4438" spans="4:5">
      <c r="D4438" s="118" t="s">
        <v>28</v>
      </c>
      <c r="E4438" s="116" t="str">
        <f t="shared" si="69"/>
        <v>DGII</v>
      </c>
    </row>
    <row r="4439" spans="4:5">
      <c r="D4439" s="118" t="s">
        <v>40</v>
      </c>
      <c r="E4439" s="116" t="str">
        <f t="shared" si="69"/>
        <v>JCE</v>
      </c>
    </row>
    <row r="4440" spans="4:5">
      <c r="D4440" s="118" t="s">
        <v>2</v>
      </c>
      <c r="E4440" s="116" t="str">
        <f t="shared" si="69"/>
        <v>DGTT</v>
      </c>
    </row>
    <row r="4441" spans="4:5">
      <c r="D4441" s="118" t="s">
        <v>40</v>
      </c>
      <c r="E4441" s="116" t="str">
        <f t="shared" si="69"/>
        <v>JCE</v>
      </c>
    </row>
    <row r="4442" spans="4:5">
      <c r="D4442" s="118" t="s">
        <v>40</v>
      </c>
      <c r="E4442" s="116" t="str">
        <f t="shared" si="69"/>
        <v>JCE</v>
      </c>
    </row>
    <row r="4443" spans="4:5">
      <c r="D4443" s="118" t="s">
        <v>28</v>
      </c>
      <c r="E4443" s="116" t="str">
        <f t="shared" si="69"/>
        <v>DGII</v>
      </c>
    </row>
    <row r="4444" spans="4:5">
      <c r="D4444" s="118" t="s">
        <v>2</v>
      </c>
      <c r="E4444" s="116" t="str">
        <f t="shared" si="69"/>
        <v>DGTT</v>
      </c>
    </row>
    <row r="4445" spans="4:5">
      <c r="D4445" s="118" t="s">
        <v>40</v>
      </c>
      <c r="E4445" s="116" t="str">
        <f t="shared" si="69"/>
        <v>JCE</v>
      </c>
    </row>
    <row r="4446" spans="4:5">
      <c r="D4446" s="118" t="s">
        <v>28</v>
      </c>
      <c r="E4446" s="116" t="str">
        <f t="shared" si="69"/>
        <v>DGII</v>
      </c>
    </row>
    <row r="4447" spans="4:5">
      <c r="D4447" s="118" t="s">
        <v>28</v>
      </c>
      <c r="E4447" s="116" t="str">
        <f t="shared" si="69"/>
        <v>DGII</v>
      </c>
    </row>
    <row r="4448" spans="4:5">
      <c r="D4448" s="118" t="s">
        <v>2</v>
      </c>
      <c r="E4448" s="116" t="str">
        <f t="shared" si="69"/>
        <v>DGTT</v>
      </c>
    </row>
    <row r="4449" spans="4:5">
      <c r="D4449" s="118" t="s">
        <v>184</v>
      </c>
      <c r="E4449" s="116" t="str">
        <f t="shared" si="69"/>
        <v>DGP</v>
      </c>
    </row>
    <row r="4450" spans="4:5">
      <c r="D4450" s="118" t="s">
        <v>40</v>
      </c>
      <c r="E4450" s="116" t="str">
        <f t="shared" si="69"/>
        <v>JCE</v>
      </c>
    </row>
    <row r="4451" spans="4:5">
      <c r="D4451" s="118" t="s">
        <v>40</v>
      </c>
      <c r="E4451" s="116" t="str">
        <f t="shared" si="69"/>
        <v>JCE</v>
      </c>
    </row>
    <row r="4452" spans="4:5">
      <c r="D4452" s="118" t="s">
        <v>2</v>
      </c>
      <c r="E4452" s="116" t="str">
        <f t="shared" si="69"/>
        <v>DGTT</v>
      </c>
    </row>
    <row r="4453" spans="4:5">
      <c r="D4453" s="118" t="s">
        <v>40</v>
      </c>
      <c r="E4453" s="116" t="str">
        <f t="shared" si="69"/>
        <v>JCE</v>
      </c>
    </row>
    <row r="4454" spans="4:5">
      <c r="D4454" s="118" t="s">
        <v>28</v>
      </c>
      <c r="E4454" s="116" t="str">
        <f t="shared" si="69"/>
        <v>DGII</v>
      </c>
    </row>
    <row r="4455" spans="4:5">
      <c r="D4455" s="118" t="s">
        <v>40</v>
      </c>
      <c r="E4455" s="116" t="str">
        <f t="shared" si="69"/>
        <v>JCE</v>
      </c>
    </row>
    <row r="4456" spans="4:5">
      <c r="D4456" s="118" t="s">
        <v>40</v>
      </c>
      <c r="E4456" s="116" t="str">
        <f t="shared" si="69"/>
        <v>JCE</v>
      </c>
    </row>
    <row r="4457" spans="4:5">
      <c r="D4457" s="118" t="s">
        <v>40</v>
      </c>
      <c r="E4457" s="116" t="str">
        <f t="shared" si="69"/>
        <v>JCE</v>
      </c>
    </row>
    <row r="4458" spans="4:5">
      <c r="D4458" s="118" t="s">
        <v>40</v>
      </c>
      <c r="E4458" s="116" t="str">
        <f t="shared" si="69"/>
        <v>JCE</v>
      </c>
    </row>
    <row r="4459" spans="4:5">
      <c r="D4459" s="118" t="s">
        <v>324</v>
      </c>
      <c r="E4459" s="116" t="str">
        <f t="shared" si="69"/>
        <v>PN</v>
      </c>
    </row>
    <row r="4460" spans="4:5">
      <c r="D4460" s="118" t="s">
        <v>394</v>
      </c>
      <c r="E4460" s="116" t="str">
        <f t="shared" si="69"/>
        <v>MIREX</v>
      </c>
    </row>
    <row r="4461" spans="4:5">
      <c r="D4461" s="118" t="s">
        <v>2</v>
      </c>
      <c r="E4461" s="116" t="str">
        <f t="shared" si="69"/>
        <v>DGTT</v>
      </c>
    </row>
    <row r="4462" spans="4:5">
      <c r="D4462" s="118" t="s">
        <v>2</v>
      </c>
      <c r="E4462" s="116" t="str">
        <f t="shared" si="69"/>
        <v>DGTT</v>
      </c>
    </row>
    <row r="4463" spans="4:5">
      <c r="D4463" s="118" t="s">
        <v>28</v>
      </c>
      <c r="E4463" s="116" t="str">
        <f t="shared" si="69"/>
        <v>DGII</v>
      </c>
    </row>
    <row r="4464" spans="4:5">
      <c r="D4464" s="118" t="s">
        <v>2</v>
      </c>
      <c r="E4464" s="116" t="str">
        <f t="shared" si="69"/>
        <v>DGTT</v>
      </c>
    </row>
    <row r="4465" spans="4:5">
      <c r="D4465" s="118" t="s">
        <v>40</v>
      </c>
      <c r="E4465" s="116" t="str">
        <f t="shared" si="69"/>
        <v>JCE</v>
      </c>
    </row>
    <row r="4466" spans="4:5">
      <c r="D4466" s="118" t="s">
        <v>40</v>
      </c>
      <c r="E4466" s="116" t="str">
        <f t="shared" si="69"/>
        <v>JCE</v>
      </c>
    </row>
    <row r="4467" spans="4:5">
      <c r="D4467" s="118" t="s">
        <v>40</v>
      </c>
      <c r="E4467" s="116" t="str">
        <f t="shared" si="69"/>
        <v>JCE</v>
      </c>
    </row>
    <row r="4468" spans="4:5">
      <c r="D4468" s="118" t="s">
        <v>28</v>
      </c>
      <c r="E4468" s="116" t="str">
        <f t="shared" si="69"/>
        <v>DGII</v>
      </c>
    </row>
    <row r="4469" spans="4:5">
      <c r="D4469" s="118" t="s">
        <v>40</v>
      </c>
      <c r="E4469" s="116" t="str">
        <f t="shared" si="69"/>
        <v>JCE</v>
      </c>
    </row>
    <row r="4470" spans="4:5">
      <c r="D4470" s="118" t="s">
        <v>40</v>
      </c>
      <c r="E4470" s="116" t="str">
        <f t="shared" si="69"/>
        <v>JCE</v>
      </c>
    </row>
    <row r="4471" spans="4:5">
      <c r="D4471" s="118" t="s">
        <v>184</v>
      </c>
      <c r="E4471" s="116" t="str">
        <f t="shared" si="69"/>
        <v>DGP</v>
      </c>
    </row>
    <row r="4472" spans="4:5">
      <c r="D4472" s="118" t="s">
        <v>28</v>
      </c>
      <c r="E4472" s="116" t="str">
        <f t="shared" si="69"/>
        <v>DGII</v>
      </c>
    </row>
    <row r="4473" spans="4:5">
      <c r="D4473" s="118" t="s">
        <v>94</v>
      </c>
      <c r="E4473" s="116" t="str">
        <f t="shared" si="69"/>
        <v>DGM</v>
      </c>
    </row>
    <row r="4474" spans="4:5">
      <c r="D4474" s="118" t="s">
        <v>40</v>
      </c>
      <c r="E4474" s="116" t="str">
        <f t="shared" si="69"/>
        <v>JCE</v>
      </c>
    </row>
    <row r="4475" spans="4:5">
      <c r="D4475" s="118" t="s">
        <v>18</v>
      </c>
      <c r="E4475" s="116" t="str">
        <f t="shared" si="69"/>
        <v>MIP</v>
      </c>
    </row>
    <row r="4476" spans="4:5">
      <c r="D4476" s="118" t="s">
        <v>2</v>
      </c>
      <c r="E4476" s="116" t="str">
        <f t="shared" si="69"/>
        <v>DGTT</v>
      </c>
    </row>
    <row r="4477" spans="4:5">
      <c r="D4477" s="118" t="s">
        <v>2</v>
      </c>
      <c r="E4477" s="116" t="str">
        <f t="shared" si="69"/>
        <v>DGTT</v>
      </c>
    </row>
    <row r="4478" spans="4:5">
      <c r="D4478" s="118" t="s">
        <v>28</v>
      </c>
      <c r="E4478" s="116" t="str">
        <f t="shared" si="69"/>
        <v>DGII</v>
      </c>
    </row>
    <row r="4479" spans="4:5">
      <c r="D4479" s="118" t="s">
        <v>2</v>
      </c>
      <c r="E4479" s="116" t="str">
        <f t="shared" si="69"/>
        <v>DGTT</v>
      </c>
    </row>
    <row r="4480" spans="4:5">
      <c r="D4480" s="118" t="s">
        <v>3</v>
      </c>
      <c r="E4480" s="116" t="str">
        <f t="shared" si="69"/>
        <v>PGR</v>
      </c>
    </row>
    <row r="4481" spans="4:5">
      <c r="D4481" s="118" t="s">
        <v>3</v>
      </c>
      <c r="E4481" s="116" t="str">
        <f t="shared" si="69"/>
        <v>PGR</v>
      </c>
    </row>
    <row r="4482" spans="4:5">
      <c r="D4482" s="118" t="s">
        <v>3</v>
      </c>
      <c r="E4482" s="116" t="str">
        <f t="shared" si="69"/>
        <v>PGR</v>
      </c>
    </row>
    <row r="4483" spans="4:5">
      <c r="D4483" s="118" t="s">
        <v>3</v>
      </c>
      <c r="E4483" s="116" t="str">
        <f t="shared" si="69"/>
        <v>PGR</v>
      </c>
    </row>
    <row r="4484" spans="4:5">
      <c r="D4484" s="118" t="s">
        <v>3</v>
      </c>
      <c r="E4484" s="116" t="str">
        <f t="shared" ref="E4484:E4547" si="70">UPPER(D4484:D24194)</f>
        <v>PGR</v>
      </c>
    </row>
    <row r="4485" spans="4:5">
      <c r="D4485" s="118" t="s">
        <v>94</v>
      </c>
      <c r="E4485" s="116" t="str">
        <f t="shared" si="70"/>
        <v>DGM</v>
      </c>
    </row>
    <row r="4486" spans="4:5">
      <c r="D4486" s="118" t="s">
        <v>3</v>
      </c>
      <c r="E4486" s="116" t="str">
        <f t="shared" si="70"/>
        <v>PGR</v>
      </c>
    </row>
    <row r="4487" spans="4:5">
      <c r="D4487" s="118" t="s">
        <v>2</v>
      </c>
      <c r="E4487" s="116" t="str">
        <f t="shared" si="70"/>
        <v>DGTT</v>
      </c>
    </row>
    <row r="4488" spans="4:5">
      <c r="D4488" s="118" t="s">
        <v>28</v>
      </c>
      <c r="E4488" s="116" t="str">
        <f t="shared" si="70"/>
        <v>DGII</v>
      </c>
    </row>
    <row r="4489" spans="4:5">
      <c r="D4489" s="118" t="s">
        <v>2</v>
      </c>
      <c r="E4489" s="116" t="str">
        <f t="shared" si="70"/>
        <v>DGTT</v>
      </c>
    </row>
    <row r="4490" spans="4:5">
      <c r="D4490" s="118" t="s">
        <v>2</v>
      </c>
      <c r="E4490" s="116" t="str">
        <f t="shared" si="70"/>
        <v>DGTT</v>
      </c>
    </row>
    <row r="4491" spans="4:5">
      <c r="D4491" s="118" t="s">
        <v>40</v>
      </c>
      <c r="E4491" s="116" t="str">
        <f t="shared" si="70"/>
        <v>JCE</v>
      </c>
    </row>
    <row r="4492" spans="4:5">
      <c r="D4492" s="118" t="s">
        <v>2</v>
      </c>
      <c r="E4492" s="116" t="str">
        <f t="shared" si="70"/>
        <v>DGTT</v>
      </c>
    </row>
    <row r="4493" spans="4:5">
      <c r="D4493" s="118" t="s">
        <v>40</v>
      </c>
      <c r="E4493" s="116" t="str">
        <f t="shared" si="70"/>
        <v>JCE</v>
      </c>
    </row>
    <row r="4494" spans="4:5">
      <c r="D4494" s="118" t="s">
        <v>28</v>
      </c>
      <c r="E4494" s="116" t="str">
        <f t="shared" si="70"/>
        <v>DGII</v>
      </c>
    </row>
    <row r="4495" spans="4:5">
      <c r="D4495" s="118" t="s">
        <v>2</v>
      </c>
      <c r="E4495" s="116" t="str">
        <f t="shared" si="70"/>
        <v>DGTT</v>
      </c>
    </row>
    <row r="4496" spans="4:5">
      <c r="D4496" s="118" t="s">
        <v>40</v>
      </c>
      <c r="E4496" s="116" t="str">
        <f t="shared" si="70"/>
        <v>JCE</v>
      </c>
    </row>
    <row r="4497" spans="4:5">
      <c r="D4497" s="118" t="s">
        <v>2</v>
      </c>
      <c r="E4497" s="116" t="str">
        <f t="shared" si="70"/>
        <v>DGTT</v>
      </c>
    </row>
    <row r="4498" spans="4:5">
      <c r="D4498" s="118" t="s">
        <v>94</v>
      </c>
      <c r="E4498" s="116" t="str">
        <f t="shared" si="70"/>
        <v>DGM</v>
      </c>
    </row>
    <row r="4499" spans="4:5">
      <c r="D4499" s="118" t="s">
        <v>40</v>
      </c>
      <c r="E4499" s="116" t="str">
        <f t="shared" si="70"/>
        <v>JCE</v>
      </c>
    </row>
    <row r="4500" spans="4:5">
      <c r="D4500" s="118" t="s">
        <v>28</v>
      </c>
      <c r="E4500" s="116" t="str">
        <f t="shared" si="70"/>
        <v>DGII</v>
      </c>
    </row>
    <row r="4501" spans="4:5">
      <c r="D4501" s="118" t="s">
        <v>324</v>
      </c>
      <c r="E4501" s="116" t="str">
        <f t="shared" si="70"/>
        <v>PN</v>
      </c>
    </row>
    <row r="4502" spans="4:5">
      <c r="D4502" s="118" t="s">
        <v>394</v>
      </c>
      <c r="E4502" s="116" t="str">
        <f t="shared" si="70"/>
        <v>MIREX</v>
      </c>
    </row>
    <row r="4503" spans="4:5">
      <c r="D4503" s="118" t="s">
        <v>2</v>
      </c>
      <c r="E4503" s="116" t="str">
        <f t="shared" si="70"/>
        <v>DGTT</v>
      </c>
    </row>
    <row r="4504" spans="4:5">
      <c r="D4504" s="118" t="s">
        <v>2</v>
      </c>
      <c r="E4504" s="116" t="str">
        <f t="shared" si="70"/>
        <v>DGTT</v>
      </c>
    </row>
    <row r="4505" spans="4:5">
      <c r="D4505" s="118" t="s">
        <v>28</v>
      </c>
      <c r="E4505" s="116" t="str">
        <f t="shared" si="70"/>
        <v>DGII</v>
      </c>
    </row>
    <row r="4506" spans="4:5">
      <c r="D4506" s="118" t="s">
        <v>40</v>
      </c>
      <c r="E4506" s="116" t="str">
        <f t="shared" si="70"/>
        <v>JCE</v>
      </c>
    </row>
    <row r="4507" spans="4:5">
      <c r="D4507" s="118" t="s">
        <v>28</v>
      </c>
      <c r="E4507" s="116" t="str">
        <f t="shared" si="70"/>
        <v>DGII</v>
      </c>
    </row>
    <row r="4508" spans="4:5">
      <c r="D4508" s="118" t="s">
        <v>155</v>
      </c>
      <c r="E4508" s="116" t="str">
        <f t="shared" si="70"/>
        <v>ONAPI</v>
      </c>
    </row>
    <row r="4509" spans="4:5">
      <c r="D4509" s="118" t="s">
        <v>2</v>
      </c>
      <c r="E4509" s="116" t="str">
        <f t="shared" si="70"/>
        <v>DGTT</v>
      </c>
    </row>
    <row r="4510" spans="4:5">
      <c r="D4510" s="118" t="s">
        <v>2</v>
      </c>
      <c r="E4510" s="116" t="str">
        <f t="shared" si="70"/>
        <v>DGTT</v>
      </c>
    </row>
    <row r="4511" spans="4:5">
      <c r="D4511" s="118" t="s">
        <v>28</v>
      </c>
      <c r="E4511" s="116" t="str">
        <f t="shared" si="70"/>
        <v>DGII</v>
      </c>
    </row>
    <row r="4512" spans="4:5">
      <c r="D4512" s="118" t="s">
        <v>40</v>
      </c>
      <c r="E4512" s="116" t="str">
        <f t="shared" si="70"/>
        <v>JCE</v>
      </c>
    </row>
    <row r="4513" spans="4:5">
      <c r="D4513" s="118" t="s">
        <v>184</v>
      </c>
      <c r="E4513" s="116" t="str">
        <f t="shared" si="70"/>
        <v>DGP</v>
      </c>
    </row>
    <row r="4514" spans="4:5">
      <c r="D4514" s="118" t="s">
        <v>40</v>
      </c>
      <c r="E4514" s="116" t="str">
        <f t="shared" si="70"/>
        <v>JCE</v>
      </c>
    </row>
    <row r="4515" spans="4:5">
      <c r="D4515" s="118" t="s">
        <v>94</v>
      </c>
      <c r="E4515" s="116" t="str">
        <f t="shared" si="70"/>
        <v>DGM</v>
      </c>
    </row>
    <row r="4516" spans="4:5">
      <c r="D4516" s="118" t="s">
        <v>2</v>
      </c>
      <c r="E4516" s="116" t="str">
        <f t="shared" si="70"/>
        <v>DGTT</v>
      </c>
    </row>
    <row r="4517" spans="4:5">
      <c r="D4517" s="118" t="s">
        <v>40</v>
      </c>
      <c r="E4517" s="116" t="str">
        <f t="shared" si="70"/>
        <v>JCE</v>
      </c>
    </row>
    <row r="4518" spans="4:5">
      <c r="D4518" s="118" t="s">
        <v>394</v>
      </c>
      <c r="E4518" s="116" t="str">
        <f t="shared" si="70"/>
        <v>MIREX</v>
      </c>
    </row>
    <row r="4519" spans="4:5">
      <c r="D4519" s="118" t="s">
        <v>40</v>
      </c>
      <c r="E4519" s="116" t="str">
        <f t="shared" si="70"/>
        <v>JCE</v>
      </c>
    </row>
    <row r="4520" spans="4:5">
      <c r="D4520" s="118" t="s">
        <v>2</v>
      </c>
      <c r="E4520" s="116" t="str">
        <f t="shared" si="70"/>
        <v>DGTT</v>
      </c>
    </row>
    <row r="4521" spans="4:5">
      <c r="D4521" s="118" t="s">
        <v>2</v>
      </c>
      <c r="E4521" s="116" t="str">
        <f t="shared" si="70"/>
        <v>DGTT</v>
      </c>
    </row>
    <row r="4522" spans="4:5">
      <c r="D4522" s="118" t="s">
        <v>18</v>
      </c>
      <c r="E4522" s="116" t="str">
        <f t="shared" si="70"/>
        <v>MIP</v>
      </c>
    </row>
    <row r="4523" spans="4:5">
      <c r="D4523" s="118" t="s">
        <v>18</v>
      </c>
      <c r="E4523" s="116" t="str">
        <f t="shared" si="70"/>
        <v>MIP</v>
      </c>
    </row>
    <row r="4524" spans="4:5">
      <c r="D4524" s="118" t="s">
        <v>2</v>
      </c>
      <c r="E4524" s="116" t="str">
        <f t="shared" si="70"/>
        <v>DGTT</v>
      </c>
    </row>
    <row r="4525" spans="4:5">
      <c r="D4525" s="118" t="s">
        <v>40</v>
      </c>
      <c r="E4525" s="116" t="str">
        <f t="shared" si="70"/>
        <v>JCE</v>
      </c>
    </row>
    <row r="4526" spans="4:5">
      <c r="D4526" s="118" t="s">
        <v>40</v>
      </c>
      <c r="E4526" s="116" t="str">
        <f t="shared" si="70"/>
        <v>JCE</v>
      </c>
    </row>
    <row r="4527" spans="4:5">
      <c r="D4527" s="118" t="s">
        <v>2</v>
      </c>
      <c r="E4527" s="116" t="str">
        <f t="shared" si="70"/>
        <v>DGTT</v>
      </c>
    </row>
    <row r="4528" spans="4:5">
      <c r="D4528" s="118" t="s">
        <v>394</v>
      </c>
      <c r="E4528" s="116" t="str">
        <f t="shared" si="70"/>
        <v>MIREX</v>
      </c>
    </row>
    <row r="4529" spans="4:5">
      <c r="D4529" s="118" t="s">
        <v>28</v>
      </c>
      <c r="E4529" s="116" t="str">
        <f t="shared" si="70"/>
        <v>DGII</v>
      </c>
    </row>
    <row r="4530" spans="4:5">
      <c r="D4530" s="118" t="s">
        <v>40</v>
      </c>
      <c r="E4530" s="116" t="str">
        <f t="shared" si="70"/>
        <v>JCE</v>
      </c>
    </row>
    <row r="4531" spans="4:5">
      <c r="D4531" s="118" t="s">
        <v>3</v>
      </c>
      <c r="E4531" s="116" t="str">
        <f t="shared" si="70"/>
        <v>PGR</v>
      </c>
    </row>
    <row r="4532" spans="4:5">
      <c r="D4532" s="118" t="s">
        <v>2</v>
      </c>
      <c r="E4532" s="116" t="str">
        <f t="shared" si="70"/>
        <v>DGTT</v>
      </c>
    </row>
    <row r="4533" spans="4:5">
      <c r="D4533" s="118" t="s">
        <v>40</v>
      </c>
      <c r="E4533" s="116" t="str">
        <f t="shared" si="70"/>
        <v>JCE</v>
      </c>
    </row>
    <row r="4534" spans="4:5">
      <c r="D4534" s="118" t="s">
        <v>2</v>
      </c>
      <c r="E4534" s="116" t="str">
        <f t="shared" si="70"/>
        <v>DGTT</v>
      </c>
    </row>
    <row r="4535" spans="4:5">
      <c r="D4535" s="118" t="s">
        <v>28</v>
      </c>
      <c r="E4535" s="116" t="str">
        <f t="shared" si="70"/>
        <v>DGII</v>
      </c>
    </row>
    <row r="4536" spans="4:5">
      <c r="D4536" s="118" t="s">
        <v>28</v>
      </c>
      <c r="E4536" s="116" t="str">
        <f t="shared" si="70"/>
        <v>DGII</v>
      </c>
    </row>
    <row r="4537" spans="4:5">
      <c r="D4537" s="118" t="s">
        <v>28</v>
      </c>
      <c r="E4537" s="116" t="str">
        <f t="shared" si="70"/>
        <v>DGII</v>
      </c>
    </row>
    <row r="4538" spans="4:5">
      <c r="D4538" s="118" t="s">
        <v>2</v>
      </c>
      <c r="E4538" s="116" t="str">
        <f t="shared" si="70"/>
        <v>DGTT</v>
      </c>
    </row>
    <row r="4539" spans="4:5">
      <c r="D4539" s="118" t="s">
        <v>94</v>
      </c>
      <c r="E4539" s="116" t="str">
        <f t="shared" si="70"/>
        <v>DGM</v>
      </c>
    </row>
    <row r="4540" spans="4:5">
      <c r="D4540" s="118" t="s">
        <v>28</v>
      </c>
      <c r="E4540" s="116" t="str">
        <f t="shared" si="70"/>
        <v>DGII</v>
      </c>
    </row>
    <row r="4541" spans="4:5">
      <c r="D4541" s="118" t="s">
        <v>184</v>
      </c>
      <c r="E4541" s="116" t="str">
        <f t="shared" si="70"/>
        <v>DGP</v>
      </c>
    </row>
    <row r="4542" spans="4:5">
      <c r="D4542" s="118" t="s">
        <v>155</v>
      </c>
      <c r="E4542" s="116" t="str">
        <f t="shared" si="70"/>
        <v>ONAPI</v>
      </c>
    </row>
    <row r="4543" spans="4:5">
      <c r="D4543" s="118" t="s">
        <v>28</v>
      </c>
      <c r="E4543" s="116" t="str">
        <f t="shared" si="70"/>
        <v>DGII</v>
      </c>
    </row>
    <row r="4544" spans="4:5">
      <c r="D4544" s="118" t="s">
        <v>2</v>
      </c>
      <c r="E4544" s="116" t="str">
        <f t="shared" si="70"/>
        <v>DGTT</v>
      </c>
    </row>
    <row r="4545" spans="4:5">
      <c r="D4545" s="118" t="s">
        <v>40</v>
      </c>
      <c r="E4545" s="116" t="str">
        <f t="shared" si="70"/>
        <v>JCE</v>
      </c>
    </row>
    <row r="4546" spans="4:5">
      <c r="D4546" s="118" t="s">
        <v>2</v>
      </c>
      <c r="E4546" s="116" t="str">
        <f t="shared" si="70"/>
        <v>DGTT</v>
      </c>
    </row>
    <row r="4547" spans="4:5">
      <c r="D4547" s="118" t="s">
        <v>40</v>
      </c>
      <c r="E4547" s="116" t="str">
        <f t="shared" si="70"/>
        <v>JCE</v>
      </c>
    </row>
    <row r="4548" spans="4:5">
      <c r="D4548" s="118" t="s">
        <v>28</v>
      </c>
      <c r="E4548" s="116" t="str">
        <f t="shared" ref="E4548:E4611" si="71">UPPER(D4548:D24258)</f>
        <v>DGII</v>
      </c>
    </row>
    <row r="4549" spans="4:5">
      <c r="D4549" s="118" t="s">
        <v>28</v>
      </c>
      <c r="E4549" s="116" t="str">
        <f t="shared" si="71"/>
        <v>DGII</v>
      </c>
    </row>
    <row r="4550" spans="4:5">
      <c r="D4550" s="118" t="s">
        <v>40</v>
      </c>
      <c r="E4550" s="116" t="str">
        <f t="shared" si="71"/>
        <v>JCE</v>
      </c>
    </row>
    <row r="4551" spans="4:5">
      <c r="D4551" s="118" t="s">
        <v>2</v>
      </c>
      <c r="E4551" s="116" t="str">
        <f t="shared" si="71"/>
        <v>DGTT</v>
      </c>
    </row>
    <row r="4552" spans="4:5">
      <c r="D4552" s="118" t="s">
        <v>184</v>
      </c>
      <c r="E4552" s="116" t="str">
        <f t="shared" si="71"/>
        <v>DGP</v>
      </c>
    </row>
    <row r="4553" spans="4:5">
      <c r="D4553" s="118" t="s">
        <v>28</v>
      </c>
      <c r="E4553" s="116" t="str">
        <f t="shared" si="71"/>
        <v>DGII</v>
      </c>
    </row>
    <row r="4554" spans="4:5">
      <c r="D4554" s="118" t="s">
        <v>40</v>
      </c>
      <c r="E4554" s="116" t="str">
        <f t="shared" si="71"/>
        <v>JCE</v>
      </c>
    </row>
    <row r="4555" spans="4:5">
      <c r="D4555" s="118" t="s">
        <v>2</v>
      </c>
      <c r="E4555" s="116" t="str">
        <f t="shared" si="71"/>
        <v>DGTT</v>
      </c>
    </row>
    <row r="4556" spans="4:5">
      <c r="D4556" s="118" t="s">
        <v>2</v>
      </c>
      <c r="E4556" s="116" t="str">
        <f t="shared" si="71"/>
        <v>DGTT</v>
      </c>
    </row>
    <row r="4557" spans="4:5">
      <c r="D4557" s="118" t="s">
        <v>40</v>
      </c>
      <c r="E4557" s="116" t="str">
        <f t="shared" si="71"/>
        <v>JCE</v>
      </c>
    </row>
    <row r="4558" spans="4:5">
      <c r="D4558" s="118" t="s">
        <v>40</v>
      </c>
      <c r="E4558" s="116" t="str">
        <f t="shared" si="71"/>
        <v>JCE</v>
      </c>
    </row>
    <row r="4559" spans="4:5">
      <c r="D4559" s="118" t="s">
        <v>40</v>
      </c>
      <c r="E4559" s="116" t="str">
        <f t="shared" si="71"/>
        <v>JCE</v>
      </c>
    </row>
    <row r="4560" spans="4:5">
      <c r="D4560" s="118" t="s">
        <v>28</v>
      </c>
      <c r="E4560" s="116" t="str">
        <f t="shared" si="71"/>
        <v>DGII</v>
      </c>
    </row>
    <row r="4561" spans="4:5">
      <c r="D4561" s="118" t="s">
        <v>2</v>
      </c>
      <c r="E4561" s="116" t="str">
        <f t="shared" si="71"/>
        <v>DGTT</v>
      </c>
    </row>
    <row r="4562" spans="4:5">
      <c r="D4562" s="118" t="s">
        <v>28</v>
      </c>
      <c r="E4562" s="116" t="str">
        <f t="shared" si="71"/>
        <v>DGII</v>
      </c>
    </row>
    <row r="4563" spans="4:5">
      <c r="D4563" s="118" t="s">
        <v>2</v>
      </c>
      <c r="E4563" s="116" t="str">
        <f t="shared" si="71"/>
        <v>DGTT</v>
      </c>
    </row>
    <row r="4564" spans="4:5">
      <c r="D4564" s="118" t="s">
        <v>28</v>
      </c>
      <c r="E4564" s="116" t="str">
        <f t="shared" si="71"/>
        <v>DGII</v>
      </c>
    </row>
    <row r="4565" spans="4:5">
      <c r="D4565" s="118" t="s">
        <v>40</v>
      </c>
      <c r="E4565" s="116" t="str">
        <f t="shared" si="71"/>
        <v>JCE</v>
      </c>
    </row>
    <row r="4566" spans="4:5">
      <c r="D4566" s="118" t="s">
        <v>40</v>
      </c>
      <c r="E4566" s="116" t="str">
        <f t="shared" si="71"/>
        <v>JCE</v>
      </c>
    </row>
    <row r="4567" spans="4:5">
      <c r="D4567" s="118" t="s">
        <v>2</v>
      </c>
      <c r="E4567" s="116" t="str">
        <f t="shared" si="71"/>
        <v>DGTT</v>
      </c>
    </row>
    <row r="4568" spans="4:5">
      <c r="D4568" s="118" t="s">
        <v>184</v>
      </c>
      <c r="E4568" s="116" t="str">
        <f t="shared" si="71"/>
        <v>DGP</v>
      </c>
    </row>
    <row r="4569" spans="4:5">
      <c r="D4569" s="118" t="s">
        <v>155</v>
      </c>
      <c r="E4569" s="116" t="str">
        <f t="shared" si="71"/>
        <v>ONAPI</v>
      </c>
    </row>
    <row r="4570" spans="4:5">
      <c r="D4570" s="118" t="s">
        <v>184</v>
      </c>
      <c r="E4570" s="116" t="str">
        <f t="shared" si="71"/>
        <v>DGP</v>
      </c>
    </row>
    <row r="4571" spans="4:5">
      <c r="D4571" s="118" t="s">
        <v>94</v>
      </c>
      <c r="E4571" s="116" t="str">
        <f t="shared" si="71"/>
        <v>DGM</v>
      </c>
    </row>
    <row r="4572" spans="4:5">
      <c r="D4572" s="118" t="s">
        <v>94</v>
      </c>
      <c r="E4572" s="116" t="str">
        <f t="shared" si="71"/>
        <v>DGM</v>
      </c>
    </row>
    <row r="4573" spans="4:5">
      <c r="D4573" s="118" t="s">
        <v>40</v>
      </c>
      <c r="E4573" s="116" t="str">
        <f t="shared" si="71"/>
        <v>JCE</v>
      </c>
    </row>
    <row r="4574" spans="4:5">
      <c r="D4574" s="118" t="s">
        <v>28</v>
      </c>
      <c r="E4574" s="116" t="str">
        <f t="shared" si="71"/>
        <v>DGII</v>
      </c>
    </row>
    <row r="4575" spans="4:5">
      <c r="D4575" s="118" t="s">
        <v>40</v>
      </c>
      <c r="E4575" s="116" t="str">
        <f t="shared" si="71"/>
        <v>JCE</v>
      </c>
    </row>
    <row r="4576" spans="4:5">
      <c r="D4576" s="118" t="s">
        <v>40</v>
      </c>
      <c r="E4576" s="116" t="str">
        <f t="shared" si="71"/>
        <v>JCE</v>
      </c>
    </row>
    <row r="4577" spans="4:5">
      <c r="D4577" s="118" t="s">
        <v>40</v>
      </c>
      <c r="E4577" s="116" t="str">
        <f t="shared" si="71"/>
        <v>JCE</v>
      </c>
    </row>
    <row r="4578" spans="4:5">
      <c r="D4578" s="118" t="s">
        <v>28</v>
      </c>
      <c r="E4578" s="116" t="str">
        <f t="shared" si="71"/>
        <v>DGII</v>
      </c>
    </row>
    <row r="4579" spans="4:5">
      <c r="D4579" s="118" t="s">
        <v>155</v>
      </c>
      <c r="E4579" s="116" t="str">
        <f t="shared" si="71"/>
        <v>ONAPI</v>
      </c>
    </row>
    <row r="4580" spans="4:5">
      <c r="D4580" s="118" t="s">
        <v>2</v>
      </c>
      <c r="E4580" s="116" t="str">
        <f t="shared" si="71"/>
        <v>DGTT</v>
      </c>
    </row>
    <row r="4581" spans="4:5">
      <c r="D4581" s="118" t="s">
        <v>2</v>
      </c>
      <c r="E4581" s="116" t="str">
        <f t="shared" si="71"/>
        <v>DGTT</v>
      </c>
    </row>
    <row r="4582" spans="4:5">
      <c r="D4582" s="118" t="s">
        <v>28</v>
      </c>
      <c r="E4582" s="116" t="str">
        <f t="shared" si="71"/>
        <v>DGII</v>
      </c>
    </row>
    <row r="4583" spans="4:5">
      <c r="D4583" s="118" t="s">
        <v>28</v>
      </c>
      <c r="E4583" s="116" t="str">
        <f t="shared" si="71"/>
        <v>DGII</v>
      </c>
    </row>
    <row r="4584" spans="4:5">
      <c r="D4584" s="118" t="s">
        <v>184</v>
      </c>
      <c r="E4584" s="116" t="str">
        <f t="shared" si="71"/>
        <v>DGP</v>
      </c>
    </row>
    <row r="4585" spans="4:5">
      <c r="D4585" s="118" t="s">
        <v>94</v>
      </c>
      <c r="E4585" s="116" t="str">
        <f t="shared" si="71"/>
        <v>DGM</v>
      </c>
    </row>
    <row r="4586" spans="4:5">
      <c r="D4586" s="118" t="s">
        <v>40</v>
      </c>
      <c r="E4586" s="116" t="str">
        <f t="shared" si="71"/>
        <v>JCE</v>
      </c>
    </row>
    <row r="4587" spans="4:5">
      <c r="D4587" s="118" t="s">
        <v>40</v>
      </c>
      <c r="E4587" s="116" t="str">
        <f t="shared" si="71"/>
        <v>JCE</v>
      </c>
    </row>
    <row r="4588" spans="4:5">
      <c r="D4588" s="118" t="s">
        <v>28</v>
      </c>
      <c r="E4588" s="116" t="str">
        <f t="shared" si="71"/>
        <v>DGII</v>
      </c>
    </row>
    <row r="4589" spans="4:5">
      <c r="D4589" s="118" t="s">
        <v>3</v>
      </c>
      <c r="E4589" s="116" t="str">
        <f t="shared" si="71"/>
        <v>PGR</v>
      </c>
    </row>
    <row r="4590" spans="4:5">
      <c r="D4590" s="118" t="s">
        <v>28</v>
      </c>
      <c r="E4590" s="116" t="str">
        <f t="shared" si="71"/>
        <v>DGII</v>
      </c>
    </row>
    <row r="4591" spans="4:5">
      <c r="D4591" s="118" t="s">
        <v>28</v>
      </c>
      <c r="E4591" s="116" t="str">
        <f t="shared" si="71"/>
        <v>DGII</v>
      </c>
    </row>
    <row r="4592" spans="4:5">
      <c r="D4592" s="118" t="s">
        <v>40</v>
      </c>
      <c r="E4592" s="116" t="str">
        <f t="shared" si="71"/>
        <v>JCE</v>
      </c>
    </row>
    <row r="4593" spans="4:5">
      <c r="D4593" s="118" t="s">
        <v>40</v>
      </c>
      <c r="E4593" s="116" t="str">
        <f t="shared" si="71"/>
        <v>JCE</v>
      </c>
    </row>
    <row r="4594" spans="4:5">
      <c r="D4594" s="118" t="s">
        <v>40</v>
      </c>
      <c r="E4594" s="116" t="str">
        <f t="shared" si="71"/>
        <v>JCE</v>
      </c>
    </row>
    <row r="4595" spans="4:5">
      <c r="D4595" s="118" t="s">
        <v>28</v>
      </c>
      <c r="E4595" s="116" t="str">
        <f t="shared" si="71"/>
        <v>DGII</v>
      </c>
    </row>
    <row r="4596" spans="4:5">
      <c r="D4596" s="118" t="s">
        <v>184</v>
      </c>
      <c r="E4596" s="116" t="str">
        <f t="shared" si="71"/>
        <v>DGP</v>
      </c>
    </row>
    <row r="4597" spans="4:5">
      <c r="D4597" s="118" t="s">
        <v>28</v>
      </c>
      <c r="E4597" s="116" t="str">
        <f t="shared" si="71"/>
        <v>DGII</v>
      </c>
    </row>
    <row r="4598" spans="4:5">
      <c r="D4598" s="118" t="s">
        <v>28</v>
      </c>
      <c r="E4598" s="116" t="str">
        <f t="shared" si="71"/>
        <v>DGII</v>
      </c>
    </row>
    <row r="4599" spans="4:5">
      <c r="D4599" s="118" t="s">
        <v>40</v>
      </c>
      <c r="E4599" s="116" t="str">
        <f t="shared" si="71"/>
        <v>JCE</v>
      </c>
    </row>
    <row r="4600" spans="4:5">
      <c r="D4600" s="118" t="s">
        <v>184</v>
      </c>
      <c r="E4600" s="116" t="str">
        <f t="shared" si="71"/>
        <v>DGP</v>
      </c>
    </row>
    <row r="4601" spans="4:5">
      <c r="D4601" s="118" t="s">
        <v>94</v>
      </c>
      <c r="E4601" s="116" t="str">
        <f t="shared" si="71"/>
        <v>DGM</v>
      </c>
    </row>
    <row r="4602" spans="4:5">
      <c r="D4602" s="118" t="s">
        <v>28</v>
      </c>
      <c r="E4602" s="116" t="str">
        <f t="shared" si="71"/>
        <v>DGII</v>
      </c>
    </row>
    <row r="4603" spans="4:5">
      <c r="D4603" s="118" t="s">
        <v>28</v>
      </c>
      <c r="E4603" s="116" t="str">
        <f t="shared" si="71"/>
        <v>DGII</v>
      </c>
    </row>
    <row r="4604" spans="4:5">
      <c r="D4604" s="118" t="s">
        <v>2</v>
      </c>
      <c r="E4604" s="116" t="str">
        <f t="shared" si="71"/>
        <v>DGTT</v>
      </c>
    </row>
    <row r="4605" spans="4:5">
      <c r="D4605" s="118" t="s">
        <v>40</v>
      </c>
      <c r="E4605" s="116" t="str">
        <f t="shared" si="71"/>
        <v>JCE</v>
      </c>
    </row>
    <row r="4606" spans="4:5">
      <c r="D4606" s="118" t="s">
        <v>3</v>
      </c>
      <c r="E4606" s="116" t="str">
        <f t="shared" si="71"/>
        <v>PGR</v>
      </c>
    </row>
    <row r="4607" spans="4:5">
      <c r="D4607" s="118" t="s">
        <v>3</v>
      </c>
      <c r="E4607" s="116" t="str">
        <f t="shared" si="71"/>
        <v>PGR</v>
      </c>
    </row>
    <row r="4608" spans="4:5">
      <c r="D4608" s="118" t="s">
        <v>28</v>
      </c>
      <c r="E4608" s="116" t="str">
        <f t="shared" si="71"/>
        <v>DGII</v>
      </c>
    </row>
    <row r="4609" spans="4:5">
      <c r="D4609" s="118" t="s">
        <v>94</v>
      </c>
      <c r="E4609" s="116" t="str">
        <f t="shared" si="71"/>
        <v>DGM</v>
      </c>
    </row>
    <row r="4610" spans="4:5">
      <c r="D4610" s="118" t="s">
        <v>2</v>
      </c>
      <c r="E4610" s="116" t="str">
        <f t="shared" si="71"/>
        <v>DGTT</v>
      </c>
    </row>
    <row r="4611" spans="4:5">
      <c r="D4611" s="118" t="s">
        <v>40</v>
      </c>
      <c r="E4611" s="116" t="str">
        <f t="shared" si="71"/>
        <v>JCE</v>
      </c>
    </row>
    <row r="4612" spans="4:5">
      <c r="D4612" s="118" t="s">
        <v>40</v>
      </c>
      <c r="E4612" s="116" t="str">
        <f t="shared" ref="E4612:E4675" si="72">UPPER(D4612:D24322)</f>
        <v>JCE</v>
      </c>
    </row>
    <row r="4613" spans="4:5">
      <c r="D4613" s="118" t="s">
        <v>40</v>
      </c>
      <c r="E4613" s="116" t="str">
        <f t="shared" si="72"/>
        <v>JCE</v>
      </c>
    </row>
    <row r="4614" spans="4:5">
      <c r="D4614" s="118" t="s">
        <v>3</v>
      </c>
      <c r="E4614" s="116" t="str">
        <f t="shared" si="72"/>
        <v>PGR</v>
      </c>
    </row>
    <row r="4615" spans="4:5">
      <c r="D4615" s="118" t="s">
        <v>3</v>
      </c>
      <c r="E4615" s="116" t="str">
        <f t="shared" si="72"/>
        <v>PGR</v>
      </c>
    </row>
    <row r="4616" spans="4:5">
      <c r="D4616" s="118" t="s">
        <v>3</v>
      </c>
      <c r="E4616" s="116" t="str">
        <f t="shared" si="72"/>
        <v>PGR</v>
      </c>
    </row>
    <row r="4617" spans="4:5">
      <c r="D4617" s="118" t="s">
        <v>40</v>
      </c>
      <c r="E4617" s="116" t="str">
        <f t="shared" si="72"/>
        <v>JCE</v>
      </c>
    </row>
    <row r="4618" spans="4:5">
      <c r="D4618" s="118" t="s">
        <v>3</v>
      </c>
      <c r="E4618" s="116" t="str">
        <f t="shared" si="72"/>
        <v>PGR</v>
      </c>
    </row>
    <row r="4619" spans="4:5">
      <c r="D4619" s="118" t="s">
        <v>3</v>
      </c>
      <c r="E4619" s="116" t="str">
        <f t="shared" si="72"/>
        <v>PGR</v>
      </c>
    </row>
    <row r="4620" spans="4:5">
      <c r="D4620" s="118" t="s">
        <v>40</v>
      </c>
      <c r="E4620" s="116" t="str">
        <f t="shared" si="72"/>
        <v>JCE</v>
      </c>
    </row>
    <row r="4621" spans="4:5">
      <c r="D4621" s="118" t="s">
        <v>155</v>
      </c>
      <c r="E4621" s="116" t="str">
        <f t="shared" si="72"/>
        <v>ONAPI</v>
      </c>
    </row>
    <row r="4622" spans="4:5">
      <c r="D4622" s="118" t="s">
        <v>40</v>
      </c>
      <c r="E4622" s="116" t="str">
        <f t="shared" si="72"/>
        <v>JCE</v>
      </c>
    </row>
    <row r="4623" spans="4:5">
      <c r="D4623" s="118" t="s">
        <v>28</v>
      </c>
      <c r="E4623" s="116" t="str">
        <f t="shared" si="72"/>
        <v>DGII</v>
      </c>
    </row>
    <row r="4624" spans="4:5">
      <c r="D4624" s="118" t="s">
        <v>394</v>
      </c>
      <c r="E4624" s="116" t="str">
        <f t="shared" si="72"/>
        <v>MIREX</v>
      </c>
    </row>
    <row r="4625" spans="4:5">
      <c r="D4625" s="118" t="s">
        <v>40</v>
      </c>
      <c r="E4625" s="116" t="str">
        <f t="shared" si="72"/>
        <v>JCE</v>
      </c>
    </row>
    <row r="4626" spans="4:5">
      <c r="D4626" s="118" t="s">
        <v>94</v>
      </c>
      <c r="E4626" s="116" t="str">
        <f t="shared" si="72"/>
        <v>DGM</v>
      </c>
    </row>
    <row r="4627" spans="4:5">
      <c r="D4627" s="118" t="s">
        <v>28</v>
      </c>
      <c r="E4627" s="116" t="str">
        <f t="shared" si="72"/>
        <v>DGII</v>
      </c>
    </row>
    <row r="4628" spans="4:5">
      <c r="D4628" s="118" t="s">
        <v>394</v>
      </c>
      <c r="E4628" s="116" t="str">
        <f t="shared" si="72"/>
        <v>MIREX</v>
      </c>
    </row>
    <row r="4629" spans="4:5">
      <c r="D4629" s="118" t="s">
        <v>94</v>
      </c>
      <c r="E4629" s="116" t="str">
        <f t="shared" si="72"/>
        <v>DGM</v>
      </c>
    </row>
    <row r="4630" spans="4:5">
      <c r="D4630" s="118" t="s">
        <v>94</v>
      </c>
      <c r="E4630" s="116" t="str">
        <f t="shared" si="72"/>
        <v>DGM</v>
      </c>
    </row>
    <row r="4631" spans="4:5">
      <c r="D4631" s="118" t="s">
        <v>28</v>
      </c>
      <c r="E4631" s="116" t="str">
        <f t="shared" si="72"/>
        <v>DGII</v>
      </c>
    </row>
    <row r="4632" spans="4:5">
      <c r="D4632" s="118" t="s">
        <v>155</v>
      </c>
      <c r="E4632" s="116" t="str">
        <f t="shared" si="72"/>
        <v>ONAPI</v>
      </c>
    </row>
    <row r="4633" spans="4:5">
      <c r="D4633" s="118" t="s">
        <v>28</v>
      </c>
      <c r="E4633" s="116" t="str">
        <f t="shared" si="72"/>
        <v>DGII</v>
      </c>
    </row>
    <row r="4634" spans="4:5">
      <c r="D4634" s="118" t="s">
        <v>28</v>
      </c>
      <c r="E4634" s="116" t="str">
        <f t="shared" si="72"/>
        <v>DGII</v>
      </c>
    </row>
    <row r="4635" spans="4:5">
      <c r="D4635" s="118" t="s">
        <v>2</v>
      </c>
      <c r="E4635" s="116" t="str">
        <f t="shared" si="72"/>
        <v>DGTT</v>
      </c>
    </row>
    <row r="4636" spans="4:5">
      <c r="D4636" s="118" t="s">
        <v>2</v>
      </c>
      <c r="E4636" s="116" t="str">
        <f t="shared" si="72"/>
        <v>DGTT</v>
      </c>
    </row>
    <row r="4637" spans="4:5">
      <c r="D4637" s="118" t="s">
        <v>40</v>
      </c>
      <c r="E4637" s="116" t="str">
        <f t="shared" si="72"/>
        <v>JCE</v>
      </c>
    </row>
    <row r="4638" spans="4:5">
      <c r="D4638" s="118" t="s">
        <v>40</v>
      </c>
      <c r="E4638" s="116" t="str">
        <f t="shared" si="72"/>
        <v>JCE</v>
      </c>
    </row>
    <row r="4639" spans="4:5">
      <c r="D4639" s="118" t="s">
        <v>28</v>
      </c>
      <c r="E4639" s="116" t="str">
        <f t="shared" si="72"/>
        <v>DGII</v>
      </c>
    </row>
    <row r="4640" spans="4:5">
      <c r="D4640" s="118" t="s">
        <v>40</v>
      </c>
      <c r="E4640" s="116" t="str">
        <f t="shared" si="72"/>
        <v>JCE</v>
      </c>
    </row>
    <row r="4641" spans="4:5">
      <c r="D4641" s="118" t="s">
        <v>28</v>
      </c>
      <c r="E4641" s="116" t="str">
        <f t="shared" si="72"/>
        <v>DGII</v>
      </c>
    </row>
    <row r="4642" spans="4:5">
      <c r="D4642" s="118" t="s">
        <v>394</v>
      </c>
      <c r="E4642" s="116" t="str">
        <f t="shared" si="72"/>
        <v>MIREX</v>
      </c>
    </row>
    <row r="4643" spans="4:5">
      <c r="D4643" s="118" t="s">
        <v>94</v>
      </c>
      <c r="E4643" s="116" t="str">
        <f t="shared" si="72"/>
        <v>DGM</v>
      </c>
    </row>
    <row r="4644" spans="4:5">
      <c r="D4644" s="118" t="s">
        <v>94</v>
      </c>
      <c r="E4644" s="116" t="str">
        <f t="shared" si="72"/>
        <v>DGM</v>
      </c>
    </row>
    <row r="4645" spans="4:5">
      <c r="D4645" s="118" t="s">
        <v>2</v>
      </c>
      <c r="E4645" s="116" t="str">
        <f t="shared" si="72"/>
        <v>DGTT</v>
      </c>
    </row>
    <row r="4646" spans="4:5">
      <c r="D4646" s="118" t="s">
        <v>2</v>
      </c>
      <c r="E4646" s="116" t="str">
        <f t="shared" si="72"/>
        <v>DGTT</v>
      </c>
    </row>
    <row r="4647" spans="4:5">
      <c r="D4647" s="118" t="s">
        <v>40</v>
      </c>
      <c r="E4647" s="116" t="str">
        <f t="shared" si="72"/>
        <v>JCE</v>
      </c>
    </row>
    <row r="4648" spans="4:5">
      <c r="D4648" s="118" t="s">
        <v>184</v>
      </c>
      <c r="E4648" s="116" t="str">
        <f t="shared" si="72"/>
        <v>DGP</v>
      </c>
    </row>
    <row r="4649" spans="4:5">
      <c r="D4649" s="118" t="s">
        <v>94</v>
      </c>
      <c r="E4649" s="116" t="str">
        <f t="shared" si="72"/>
        <v>DGM</v>
      </c>
    </row>
    <row r="4650" spans="4:5">
      <c r="D4650" s="118" t="s">
        <v>40</v>
      </c>
      <c r="E4650" s="116" t="str">
        <f t="shared" si="72"/>
        <v>JCE</v>
      </c>
    </row>
    <row r="4651" spans="4:5">
      <c r="D4651" s="118" t="s">
        <v>155</v>
      </c>
      <c r="E4651" s="116" t="str">
        <f t="shared" si="72"/>
        <v>ONAPI</v>
      </c>
    </row>
    <row r="4652" spans="4:5">
      <c r="D4652" s="118" t="s">
        <v>28</v>
      </c>
      <c r="E4652" s="116" t="str">
        <f t="shared" si="72"/>
        <v>DGII</v>
      </c>
    </row>
    <row r="4653" spans="4:5">
      <c r="D4653" s="118" t="s">
        <v>40</v>
      </c>
      <c r="E4653" s="116" t="str">
        <f t="shared" si="72"/>
        <v>JCE</v>
      </c>
    </row>
    <row r="4654" spans="4:5">
      <c r="D4654" s="118" t="s">
        <v>2</v>
      </c>
      <c r="E4654" s="116" t="str">
        <f t="shared" si="72"/>
        <v>DGTT</v>
      </c>
    </row>
    <row r="4655" spans="4:5">
      <c r="D4655" s="118" t="s">
        <v>2</v>
      </c>
      <c r="E4655" s="116" t="str">
        <f t="shared" si="72"/>
        <v>DGTT</v>
      </c>
    </row>
    <row r="4656" spans="4:5">
      <c r="D4656" s="118" t="s">
        <v>28</v>
      </c>
      <c r="E4656" s="116" t="str">
        <f t="shared" si="72"/>
        <v>DGII</v>
      </c>
    </row>
    <row r="4657" spans="4:5">
      <c r="D4657" s="118" t="s">
        <v>18</v>
      </c>
      <c r="E4657" s="116" t="str">
        <f t="shared" si="72"/>
        <v>MIP</v>
      </c>
    </row>
    <row r="4658" spans="4:5">
      <c r="D4658" s="118" t="s">
        <v>184</v>
      </c>
      <c r="E4658" s="116" t="str">
        <f t="shared" si="72"/>
        <v>DGP</v>
      </c>
    </row>
    <row r="4659" spans="4:5">
      <c r="D4659" s="118" t="s">
        <v>155</v>
      </c>
      <c r="E4659" s="116" t="str">
        <f t="shared" si="72"/>
        <v>ONAPI</v>
      </c>
    </row>
    <row r="4660" spans="4:5">
      <c r="D4660" s="118" t="s">
        <v>40</v>
      </c>
      <c r="E4660" s="116" t="str">
        <f t="shared" si="72"/>
        <v>JCE</v>
      </c>
    </row>
    <row r="4661" spans="4:5">
      <c r="D4661" s="118" t="s">
        <v>40</v>
      </c>
      <c r="E4661" s="116" t="str">
        <f t="shared" si="72"/>
        <v>JCE</v>
      </c>
    </row>
    <row r="4662" spans="4:5">
      <c r="D4662" s="118" t="s">
        <v>28</v>
      </c>
      <c r="E4662" s="116" t="str">
        <f t="shared" si="72"/>
        <v>DGII</v>
      </c>
    </row>
    <row r="4663" spans="4:5">
      <c r="D4663" s="118" t="s">
        <v>94</v>
      </c>
      <c r="E4663" s="116" t="str">
        <f t="shared" si="72"/>
        <v>DGM</v>
      </c>
    </row>
    <row r="4664" spans="4:5">
      <c r="D4664" s="118" t="s">
        <v>2</v>
      </c>
      <c r="E4664" s="116" t="str">
        <f t="shared" si="72"/>
        <v>DGTT</v>
      </c>
    </row>
    <row r="4665" spans="4:5">
      <c r="D4665" s="118" t="s">
        <v>40</v>
      </c>
      <c r="E4665" s="116" t="str">
        <f t="shared" si="72"/>
        <v>JCE</v>
      </c>
    </row>
    <row r="4666" spans="4:5">
      <c r="D4666" s="118" t="s">
        <v>40</v>
      </c>
      <c r="E4666" s="116" t="str">
        <f t="shared" si="72"/>
        <v>JCE</v>
      </c>
    </row>
    <row r="4667" spans="4:5">
      <c r="D4667" s="118" t="s">
        <v>40</v>
      </c>
      <c r="E4667" s="116" t="str">
        <f t="shared" si="72"/>
        <v>JCE</v>
      </c>
    </row>
    <row r="4668" spans="4:5">
      <c r="D4668" s="118" t="s">
        <v>40</v>
      </c>
      <c r="E4668" s="116" t="str">
        <f t="shared" si="72"/>
        <v>JCE</v>
      </c>
    </row>
    <row r="4669" spans="4:5">
      <c r="D4669" s="118" t="s">
        <v>155</v>
      </c>
      <c r="E4669" s="116" t="str">
        <f t="shared" si="72"/>
        <v>ONAPI</v>
      </c>
    </row>
    <row r="4670" spans="4:5">
      <c r="D4670" s="118" t="s">
        <v>40</v>
      </c>
      <c r="E4670" s="116" t="str">
        <f t="shared" si="72"/>
        <v>JCE</v>
      </c>
    </row>
    <row r="4671" spans="4:5">
      <c r="D4671" s="118" t="s">
        <v>40</v>
      </c>
      <c r="E4671" s="116" t="str">
        <f t="shared" si="72"/>
        <v>JCE</v>
      </c>
    </row>
    <row r="4672" spans="4:5">
      <c r="D4672" s="118" t="s">
        <v>40</v>
      </c>
      <c r="E4672" s="116" t="str">
        <f t="shared" si="72"/>
        <v>JCE</v>
      </c>
    </row>
    <row r="4673" spans="4:5">
      <c r="D4673" s="118" t="s">
        <v>28</v>
      </c>
      <c r="E4673" s="116" t="str">
        <f t="shared" si="72"/>
        <v>DGII</v>
      </c>
    </row>
    <row r="4674" spans="4:5">
      <c r="D4674" s="118" t="s">
        <v>184</v>
      </c>
      <c r="E4674" s="116" t="str">
        <f t="shared" si="72"/>
        <v>DGP</v>
      </c>
    </row>
    <row r="4675" spans="4:5">
      <c r="D4675" s="118" t="s">
        <v>40</v>
      </c>
      <c r="E4675" s="116" t="str">
        <f t="shared" si="72"/>
        <v>JCE</v>
      </c>
    </row>
    <row r="4676" spans="4:5">
      <c r="D4676" s="118" t="s">
        <v>40</v>
      </c>
      <c r="E4676" s="116" t="str">
        <f t="shared" ref="E4676:E4739" si="73">UPPER(D4676:D24386)</f>
        <v>JCE</v>
      </c>
    </row>
    <row r="4677" spans="4:5">
      <c r="D4677" s="118" t="s">
        <v>40</v>
      </c>
      <c r="E4677" s="116" t="str">
        <f t="shared" si="73"/>
        <v>JCE</v>
      </c>
    </row>
    <row r="4678" spans="4:5">
      <c r="D4678" s="118" t="s">
        <v>2</v>
      </c>
      <c r="E4678" s="116" t="str">
        <f t="shared" si="73"/>
        <v>DGTT</v>
      </c>
    </row>
    <row r="4679" spans="4:5">
      <c r="D4679" s="118" t="s">
        <v>2</v>
      </c>
      <c r="E4679" s="116" t="str">
        <f t="shared" si="73"/>
        <v>DGTT</v>
      </c>
    </row>
    <row r="4680" spans="4:5">
      <c r="D4680" s="118" t="s">
        <v>28</v>
      </c>
      <c r="E4680" s="116" t="str">
        <f t="shared" si="73"/>
        <v>DGII</v>
      </c>
    </row>
    <row r="4681" spans="4:5">
      <c r="D4681" s="118" t="s">
        <v>155</v>
      </c>
      <c r="E4681" s="116" t="str">
        <f t="shared" si="73"/>
        <v>ONAPI</v>
      </c>
    </row>
    <row r="4682" spans="4:5">
      <c r="D4682" s="118" t="s">
        <v>40</v>
      </c>
      <c r="E4682" s="116" t="str">
        <f t="shared" si="73"/>
        <v>JCE</v>
      </c>
    </row>
    <row r="4683" spans="4:5">
      <c r="D4683" s="118" t="s">
        <v>40</v>
      </c>
      <c r="E4683" s="116" t="str">
        <f t="shared" si="73"/>
        <v>JCE</v>
      </c>
    </row>
    <row r="4684" spans="4:5">
      <c r="D4684" s="118" t="s">
        <v>28</v>
      </c>
      <c r="E4684" s="116" t="str">
        <f t="shared" si="73"/>
        <v>DGII</v>
      </c>
    </row>
    <row r="4685" spans="4:5">
      <c r="D4685" s="118" t="s">
        <v>40</v>
      </c>
      <c r="E4685" s="116" t="str">
        <f t="shared" si="73"/>
        <v>JCE</v>
      </c>
    </row>
    <row r="4686" spans="4:5">
      <c r="D4686" s="118" t="s">
        <v>28</v>
      </c>
      <c r="E4686" s="116" t="str">
        <f t="shared" si="73"/>
        <v>DGII</v>
      </c>
    </row>
    <row r="4687" spans="4:5">
      <c r="D4687" s="118" t="s">
        <v>394</v>
      </c>
      <c r="E4687" s="116" t="str">
        <f t="shared" si="73"/>
        <v>MIREX</v>
      </c>
    </row>
    <row r="4688" spans="4:5">
      <c r="D4688" s="118" t="s">
        <v>94</v>
      </c>
      <c r="E4688" s="116" t="str">
        <f t="shared" si="73"/>
        <v>DGM</v>
      </c>
    </row>
    <row r="4689" spans="4:5">
      <c r="D4689" s="118" t="s">
        <v>94</v>
      </c>
      <c r="E4689" s="116" t="str">
        <f t="shared" si="73"/>
        <v>DGM</v>
      </c>
    </row>
    <row r="4690" spans="4:5">
      <c r="D4690" s="118" t="s">
        <v>2</v>
      </c>
      <c r="E4690" s="116" t="str">
        <f t="shared" si="73"/>
        <v>DGTT</v>
      </c>
    </row>
    <row r="4691" spans="4:5">
      <c r="D4691" s="118" t="s">
        <v>2</v>
      </c>
      <c r="E4691" s="116" t="str">
        <f t="shared" si="73"/>
        <v>DGTT</v>
      </c>
    </row>
    <row r="4692" spans="4:5">
      <c r="D4692" s="118" t="s">
        <v>40</v>
      </c>
      <c r="E4692" s="116" t="str">
        <f t="shared" si="73"/>
        <v>JCE</v>
      </c>
    </row>
    <row r="4693" spans="4:5">
      <c r="D4693" s="118" t="s">
        <v>184</v>
      </c>
      <c r="E4693" s="116" t="str">
        <f t="shared" si="73"/>
        <v>DGP</v>
      </c>
    </row>
    <row r="4694" spans="4:5">
      <c r="D4694" s="118" t="s">
        <v>94</v>
      </c>
      <c r="E4694" s="116" t="str">
        <f t="shared" si="73"/>
        <v>DGM</v>
      </c>
    </row>
    <row r="4695" spans="4:5">
      <c r="D4695" s="118" t="s">
        <v>40</v>
      </c>
      <c r="E4695" s="116" t="str">
        <f t="shared" si="73"/>
        <v>JCE</v>
      </c>
    </row>
    <row r="4696" spans="4:5">
      <c r="D4696" s="118" t="s">
        <v>155</v>
      </c>
      <c r="E4696" s="116" t="str">
        <f t="shared" si="73"/>
        <v>ONAPI</v>
      </c>
    </row>
    <row r="4697" spans="4:5">
      <c r="D4697" s="118" t="s">
        <v>2</v>
      </c>
      <c r="E4697" s="116" t="str">
        <f t="shared" si="73"/>
        <v>DGTT</v>
      </c>
    </row>
    <row r="4698" spans="4:5">
      <c r="D4698" s="118" t="s">
        <v>40</v>
      </c>
      <c r="E4698" s="116" t="str">
        <f t="shared" si="73"/>
        <v>JCE</v>
      </c>
    </row>
    <row r="4699" spans="4:5">
      <c r="D4699" s="118" t="s">
        <v>40</v>
      </c>
      <c r="E4699" s="116" t="str">
        <f t="shared" si="73"/>
        <v>JCE</v>
      </c>
    </row>
    <row r="4700" spans="4:5">
      <c r="D4700" s="118" t="s">
        <v>18</v>
      </c>
      <c r="E4700" s="116" t="str">
        <f t="shared" si="73"/>
        <v>MIP</v>
      </c>
    </row>
    <row r="4701" spans="4:5">
      <c r="D4701" s="118" t="s">
        <v>28</v>
      </c>
      <c r="E4701" s="116" t="str">
        <f t="shared" si="73"/>
        <v>DGII</v>
      </c>
    </row>
    <row r="4702" spans="4:5">
      <c r="D4702" s="118" t="s">
        <v>28</v>
      </c>
      <c r="E4702" s="116" t="str">
        <f t="shared" si="73"/>
        <v>DGII</v>
      </c>
    </row>
    <row r="4703" spans="4:5">
      <c r="D4703" s="118" t="s">
        <v>2</v>
      </c>
      <c r="E4703" s="116" t="str">
        <f t="shared" si="73"/>
        <v>DGTT</v>
      </c>
    </row>
    <row r="4704" spans="4:5">
      <c r="D4704" s="118" t="s">
        <v>2</v>
      </c>
      <c r="E4704" s="116" t="str">
        <f t="shared" si="73"/>
        <v>DGTT</v>
      </c>
    </row>
    <row r="4705" spans="4:5">
      <c r="D4705" s="118" t="s">
        <v>28</v>
      </c>
      <c r="E4705" s="116" t="str">
        <f t="shared" si="73"/>
        <v>DGII</v>
      </c>
    </row>
    <row r="4706" spans="4:5">
      <c r="D4706" s="118" t="s">
        <v>40</v>
      </c>
      <c r="E4706" s="116" t="str">
        <f t="shared" si="73"/>
        <v>JCE</v>
      </c>
    </row>
    <row r="4707" spans="4:5">
      <c r="D4707" s="118" t="s">
        <v>94</v>
      </c>
      <c r="E4707" s="116" t="str">
        <f t="shared" si="73"/>
        <v>DGM</v>
      </c>
    </row>
    <row r="4708" spans="4:5">
      <c r="D4708" s="118" t="s">
        <v>40</v>
      </c>
      <c r="E4708" s="116" t="str">
        <f t="shared" si="73"/>
        <v>JCE</v>
      </c>
    </row>
    <row r="4709" spans="4:5">
      <c r="D4709" s="118" t="s">
        <v>28</v>
      </c>
      <c r="E4709" s="116" t="str">
        <f t="shared" si="73"/>
        <v>DGII</v>
      </c>
    </row>
    <row r="4710" spans="4:5">
      <c r="D4710" s="118" t="s">
        <v>28</v>
      </c>
      <c r="E4710" s="116" t="str">
        <f t="shared" si="73"/>
        <v>DGII</v>
      </c>
    </row>
    <row r="4711" spans="4:5">
      <c r="D4711" s="118" t="s">
        <v>2</v>
      </c>
      <c r="E4711" s="116" t="str">
        <f t="shared" si="73"/>
        <v>DGTT</v>
      </c>
    </row>
    <row r="4712" spans="4:5">
      <c r="D4712" s="118" t="s">
        <v>2</v>
      </c>
      <c r="E4712" s="116" t="str">
        <f t="shared" si="73"/>
        <v>DGTT</v>
      </c>
    </row>
    <row r="4713" spans="4:5">
      <c r="D4713" s="118" t="s">
        <v>2</v>
      </c>
      <c r="E4713" s="116" t="str">
        <f t="shared" si="73"/>
        <v>DGTT</v>
      </c>
    </row>
    <row r="4714" spans="4:5">
      <c r="D4714" s="118" t="s">
        <v>184</v>
      </c>
      <c r="E4714" s="116" t="str">
        <f t="shared" si="73"/>
        <v>DGP</v>
      </c>
    </row>
    <row r="4715" spans="4:5">
      <c r="D4715" s="118" t="s">
        <v>28</v>
      </c>
      <c r="E4715" s="116" t="str">
        <f t="shared" si="73"/>
        <v>DGII</v>
      </c>
    </row>
    <row r="4716" spans="4:5">
      <c r="D4716" s="118" t="s">
        <v>28</v>
      </c>
      <c r="E4716" s="116" t="str">
        <f t="shared" si="73"/>
        <v>DGII</v>
      </c>
    </row>
    <row r="4717" spans="4:5">
      <c r="D4717" s="118" t="s">
        <v>2</v>
      </c>
      <c r="E4717" s="116" t="str">
        <f t="shared" si="73"/>
        <v>DGTT</v>
      </c>
    </row>
    <row r="4718" spans="4:5">
      <c r="D4718" s="118" t="s">
        <v>2</v>
      </c>
      <c r="E4718" s="116" t="str">
        <f t="shared" si="73"/>
        <v>DGTT</v>
      </c>
    </row>
    <row r="4719" spans="4:5">
      <c r="D4719" s="118" t="s">
        <v>28</v>
      </c>
      <c r="E4719" s="116" t="str">
        <f t="shared" si="73"/>
        <v>DGII</v>
      </c>
    </row>
    <row r="4720" spans="4:5">
      <c r="D4720" s="118" t="s">
        <v>40</v>
      </c>
      <c r="E4720" s="116" t="str">
        <f t="shared" si="73"/>
        <v>JCE</v>
      </c>
    </row>
    <row r="4721" spans="4:5">
      <c r="D4721" s="118" t="s">
        <v>94</v>
      </c>
      <c r="E4721" s="116" t="str">
        <f t="shared" si="73"/>
        <v>DGM</v>
      </c>
    </row>
    <row r="4722" spans="4:5">
      <c r="D4722" s="118" t="s">
        <v>40</v>
      </c>
      <c r="E4722" s="116" t="str">
        <f t="shared" si="73"/>
        <v>JCE</v>
      </c>
    </row>
    <row r="4723" spans="4:5">
      <c r="D4723" s="118" t="s">
        <v>94</v>
      </c>
      <c r="E4723" s="116" t="str">
        <f t="shared" si="73"/>
        <v>DGM</v>
      </c>
    </row>
    <row r="4724" spans="4:5">
      <c r="D4724" s="118" t="s">
        <v>40</v>
      </c>
      <c r="E4724" s="116" t="str">
        <f t="shared" si="73"/>
        <v>JCE</v>
      </c>
    </row>
    <row r="4725" spans="4:5">
      <c r="D4725" s="118" t="s">
        <v>28</v>
      </c>
      <c r="E4725" s="116" t="str">
        <f t="shared" si="73"/>
        <v>DGII</v>
      </c>
    </row>
    <row r="4726" spans="4:5">
      <c r="D4726" s="118" t="s">
        <v>155</v>
      </c>
      <c r="E4726" s="116" t="str">
        <f t="shared" si="73"/>
        <v>ONAPI</v>
      </c>
    </row>
    <row r="4727" spans="4:5">
      <c r="D4727" s="118" t="s">
        <v>40</v>
      </c>
      <c r="E4727" s="116" t="str">
        <f t="shared" si="73"/>
        <v>JCE</v>
      </c>
    </row>
    <row r="4728" spans="4:5">
      <c r="D4728" s="118" t="s">
        <v>28</v>
      </c>
      <c r="E4728" s="116" t="str">
        <f t="shared" si="73"/>
        <v>DGII</v>
      </c>
    </row>
    <row r="4729" spans="4:5">
      <c r="D4729" s="118" t="s">
        <v>28</v>
      </c>
      <c r="E4729" s="116" t="str">
        <f t="shared" si="73"/>
        <v>DGII</v>
      </c>
    </row>
    <row r="4730" spans="4:5">
      <c r="D4730" s="118" t="s">
        <v>394</v>
      </c>
      <c r="E4730" s="116" t="str">
        <f t="shared" si="73"/>
        <v>MIREX</v>
      </c>
    </row>
    <row r="4731" spans="4:5">
      <c r="D4731" s="118" t="s">
        <v>28</v>
      </c>
      <c r="E4731" s="116" t="str">
        <f t="shared" si="73"/>
        <v>DGII</v>
      </c>
    </row>
    <row r="4732" spans="4:5">
      <c r="D4732" s="118" t="s">
        <v>28</v>
      </c>
      <c r="E4732" s="116" t="str">
        <f t="shared" si="73"/>
        <v>DGII</v>
      </c>
    </row>
    <row r="4733" spans="4:5">
      <c r="D4733" s="118" t="s">
        <v>3</v>
      </c>
      <c r="E4733" s="116" t="str">
        <f t="shared" si="73"/>
        <v>PGR</v>
      </c>
    </row>
    <row r="4734" spans="4:5">
      <c r="D4734" s="118" t="s">
        <v>3</v>
      </c>
      <c r="E4734" s="116" t="str">
        <f t="shared" si="73"/>
        <v>PGR</v>
      </c>
    </row>
    <row r="4735" spans="4:5">
      <c r="D4735" s="118" t="s">
        <v>3</v>
      </c>
      <c r="E4735" s="116" t="str">
        <f t="shared" si="73"/>
        <v>PGR</v>
      </c>
    </row>
    <row r="4736" spans="4:5">
      <c r="D4736" s="118" t="s">
        <v>40</v>
      </c>
      <c r="E4736" s="116" t="str">
        <f t="shared" si="73"/>
        <v>JCE</v>
      </c>
    </row>
    <row r="4737" spans="4:5">
      <c r="D4737" s="118" t="s">
        <v>3</v>
      </c>
      <c r="E4737" s="116" t="str">
        <f t="shared" si="73"/>
        <v>PGR</v>
      </c>
    </row>
    <row r="4738" spans="4:5">
      <c r="D4738" s="118" t="s">
        <v>2</v>
      </c>
      <c r="E4738" s="116" t="str">
        <f t="shared" si="73"/>
        <v>DGTT</v>
      </c>
    </row>
    <row r="4739" spans="4:5">
      <c r="D4739" s="118" t="s">
        <v>2</v>
      </c>
      <c r="E4739" s="116" t="str">
        <f t="shared" si="73"/>
        <v>DGTT</v>
      </c>
    </row>
    <row r="4740" spans="4:5">
      <c r="D4740" s="118" t="s">
        <v>3</v>
      </c>
      <c r="E4740" s="116" t="str">
        <f t="shared" ref="E4740:E4803" si="74">UPPER(D4740:D24450)</f>
        <v>PGR</v>
      </c>
    </row>
    <row r="4741" spans="4:5">
      <c r="D4741" s="118" t="s">
        <v>2</v>
      </c>
      <c r="E4741" s="116" t="str">
        <f t="shared" si="74"/>
        <v>DGTT</v>
      </c>
    </row>
    <row r="4742" spans="4:5">
      <c r="D4742" s="118" t="s">
        <v>3</v>
      </c>
      <c r="E4742" s="116" t="str">
        <f t="shared" si="74"/>
        <v>PGR</v>
      </c>
    </row>
    <row r="4743" spans="4:5">
      <c r="D4743" s="118" t="s">
        <v>3</v>
      </c>
      <c r="E4743" s="116" t="str">
        <f t="shared" si="74"/>
        <v>PGR</v>
      </c>
    </row>
    <row r="4744" spans="4:5">
      <c r="D4744" s="118" t="s">
        <v>40</v>
      </c>
      <c r="E4744" s="116" t="str">
        <f t="shared" si="74"/>
        <v>JCE</v>
      </c>
    </row>
    <row r="4745" spans="4:5">
      <c r="D4745" s="118" t="s">
        <v>40</v>
      </c>
      <c r="E4745" s="116" t="str">
        <f t="shared" si="74"/>
        <v>JCE</v>
      </c>
    </row>
    <row r="4746" spans="4:5">
      <c r="D4746" s="118" t="s">
        <v>40</v>
      </c>
      <c r="E4746" s="116" t="str">
        <f t="shared" si="74"/>
        <v>JCE</v>
      </c>
    </row>
    <row r="4747" spans="4:5">
      <c r="D4747" s="118" t="s">
        <v>28</v>
      </c>
      <c r="E4747" s="116" t="str">
        <f t="shared" si="74"/>
        <v>DGII</v>
      </c>
    </row>
    <row r="4748" spans="4:5">
      <c r="D4748" s="118" t="s">
        <v>2</v>
      </c>
      <c r="E4748" s="116" t="str">
        <f t="shared" si="74"/>
        <v>DGTT</v>
      </c>
    </row>
    <row r="4749" spans="4:5">
      <c r="D4749" s="118" t="s">
        <v>155</v>
      </c>
      <c r="E4749" s="116" t="str">
        <f t="shared" si="74"/>
        <v>ONAPI</v>
      </c>
    </row>
    <row r="4750" spans="4:5">
      <c r="D4750" s="118" t="s">
        <v>40</v>
      </c>
      <c r="E4750" s="116" t="str">
        <f t="shared" si="74"/>
        <v>JCE</v>
      </c>
    </row>
    <row r="4751" spans="4:5">
      <c r="D4751" s="118" t="s">
        <v>28</v>
      </c>
      <c r="E4751" s="116" t="str">
        <f t="shared" si="74"/>
        <v>DGII</v>
      </c>
    </row>
    <row r="4752" spans="4:5">
      <c r="D4752" s="118" t="s">
        <v>40</v>
      </c>
      <c r="E4752" s="116" t="str">
        <f t="shared" si="74"/>
        <v>JCE</v>
      </c>
    </row>
    <row r="4753" spans="4:5">
      <c r="D4753" s="118" t="s">
        <v>155</v>
      </c>
      <c r="E4753" s="116" t="str">
        <f t="shared" si="74"/>
        <v>ONAPI</v>
      </c>
    </row>
    <row r="4754" spans="4:5">
      <c r="D4754" s="118" t="s">
        <v>28</v>
      </c>
      <c r="E4754" s="116" t="str">
        <f t="shared" si="74"/>
        <v>DGII</v>
      </c>
    </row>
    <row r="4755" spans="4:5">
      <c r="D4755" s="118" t="s">
        <v>40</v>
      </c>
      <c r="E4755" s="116" t="str">
        <f t="shared" si="74"/>
        <v>JCE</v>
      </c>
    </row>
    <row r="4756" spans="4:5">
      <c r="D4756" s="118" t="s">
        <v>3</v>
      </c>
      <c r="E4756" s="116" t="str">
        <f t="shared" si="74"/>
        <v>PGR</v>
      </c>
    </row>
    <row r="4757" spans="4:5">
      <c r="D4757" s="118" t="s">
        <v>394</v>
      </c>
      <c r="E4757" s="116" t="str">
        <f t="shared" si="74"/>
        <v>MIREX</v>
      </c>
    </row>
    <row r="4758" spans="4:5">
      <c r="D4758" s="118" t="s">
        <v>28</v>
      </c>
      <c r="E4758" s="116" t="str">
        <f t="shared" si="74"/>
        <v>DGII</v>
      </c>
    </row>
    <row r="4759" spans="4:5">
      <c r="D4759" s="118" t="s">
        <v>40</v>
      </c>
      <c r="E4759" s="116" t="str">
        <f t="shared" si="74"/>
        <v>JCE</v>
      </c>
    </row>
    <row r="4760" spans="4:5">
      <c r="D4760" s="118" t="s">
        <v>40</v>
      </c>
      <c r="E4760" s="116" t="str">
        <f t="shared" si="74"/>
        <v>JCE</v>
      </c>
    </row>
    <row r="4761" spans="4:5">
      <c r="D4761" s="118" t="s">
        <v>40</v>
      </c>
      <c r="E4761" s="116" t="str">
        <f t="shared" si="74"/>
        <v>JCE</v>
      </c>
    </row>
    <row r="4762" spans="4:5">
      <c r="D4762" s="118" t="s">
        <v>2</v>
      </c>
      <c r="E4762" s="116" t="str">
        <f t="shared" si="74"/>
        <v>DGTT</v>
      </c>
    </row>
    <row r="4763" spans="4:5">
      <c r="D4763" s="118" t="s">
        <v>40</v>
      </c>
      <c r="E4763" s="116" t="str">
        <f t="shared" si="74"/>
        <v>JCE</v>
      </c>
    </row>
    <row r="4764" spans="4:5">
      <c r="D4764" s="118" t="s">
        <v>2</v>
      </c>
      <c r="E4764" s="116" t="str">
        <f t="shared" si="74"/>
        <v>DGTT</v>
      </c>
    </row>
    <row r="4765" spans="4:5">
      <c r="D4765" s="118" t="s">
        <v>2</v>
      </c>
      <c r="E4765" s="116" t="str">
        <f t="shared" si="74"/>
        <v>DGTT</v>
      </c>
    </row>
    <row r="4766" spans="4:5">
      <c r="D4766" s="118" t="s">
        <v>28</v>
      </c>
      <c r="E4766" s="116" t="str">
        <f t="shared" si="74"/>
        <v>DGII</v>
      </c>
    </row>
    <row r="4767" spans="4:5">
      <c r="D4767" s="118" t="s">
        <v>2</v>
      </c>
      <c r="E4767" s="116" t="str">
        <f t="shared" si="74"/>
        <v>DGTT</v>
      </c>
    </row>
    <row r="4768" spans="4:5">
      <c r="D4768" s="118" t="s">
        <v>2</v>
      </c>
      <c r="E4768" s="116" t="str">
        <f t="shared" si="74"/>
        <v>DGTT</v>
      </c>
    </row>
    <row r="4769" spans="4:5">
      <c r="D4769" s="118" t="s">
        <v>2</v>
      </c>
      <c r="E4769" s="116" t="str">
        <f t="shared" si="74"/>
        <v>DGTT</v>
      </c>
    </row>
    <row r="4770" spans="4:5">
      <c r="D4770" s="118" t="s">
        <v>28</v>
      </c>
      <c r="E4770" s="116" t="str">
        <f t="shared" si="74"/>
        <v>DGII</v>
      </c>
    </row>
    <row r="4771" spans="4:5">
      <c r="D4771" s="118" t="s">
        <v>40</v>
      </c>
      <c r="E4771" s="116" t="str">
        <f t="shared" si="74"/>
        <v>JCE</v>
      </c>
    </row>
    <row r="4772" spans="4:5">
      <c r="D4772" s="118" t="s">
        <v>40</v>
      </c>
      <c r="E4772" s="116" t="str">
        <f t="shared" si="74"/>
        <v>JCE</v>
      </c>
    </row>
    <row r="4773" spans="4:5">
      <c r="D4773" s="118" t="s">
        <v>155</v>
      </c>
      <c r="E4773" s="116" t="str">
        <f t="shared" si="74"/>
        <v>ONAPI</v>
      </c>
    </row>
    <row r="4774" spans="4:5">
      <c r="D4774" s="118" t="s">
        <v>2</v>
      </c>
      <c r="E4774" s="116" t="str">
        <f t="shared" si="74"/>
        <v>DGTT</v>
      </c>
    </row>
    <row r="4775" spans="4:5">
      <c r="D4775" s="118" t="s">
        <v>18</v>
      </c>
      <c r="E4775" s="116" t="str">
        <f t="shared" si="74"/>
        <v>MIP</v>
      </c>
    </row>
    <row r="4776" spans="4:5">
      <c r="D4776" s="118" t="s">
        <v>28</v>
      </c>
      <c r="E4776" s="116" t="str">
        <f t="shared" si="74"/>
        <v>DGII</v>
      </c>
    </row>
    <row r="4777" spans="4:5">
      <c r="D4777" s="118" t="s">
        <v>2</v>
      </c>
      <c r="E4777" s="116" t="str">
        <f t="shared" si="74"/>
        <v>DGTT</v>
      </c>
    </row>
    <row r="4778" spans="4:5">
      <c r="D4778" s="118" t="s">
        <v>28</v>
      </c>
      <c r="E4778" s="116" t="str">
        <f t="shared" si="74"/>
        <v>DGII</v>
      </c>
    </row>
    <row r="4779" spans="4:5">
      <c r="D4779" s="118" t="s">
        <v>94</v>
      </c>
      <c r="E4779" s="116" t="str">
        <f t="shared" si="74"/>
        <v>DGM</v>
      </c>
    </row>
    <row r="4780" spans="4:5">
      <c r="D4780" s="118" t="s">
        <v>18</v>
      </c>
      <c r="E4780" s="116" t="str">
        <f t="shared" si="74"/>
        <v>MIP</v>
      </c>
    </row>
    <row r="4781" spans="4:5">
      <c r="D4781" s="118" t="s">
        <v>2</v>
      </c>
      <c r="E4781" s="116" t="str">
        <f t="shared" si="74"/>
        <v>DGTT</v>
      </c>
    </row>
    <row r="4782" spans="4:5">
      <c r="D4782" s="118" t="s">
        <v>40</v>
      </c>
      <c r="E4782" s="116" t="str">
        <f t="shared" si="74"/>
        <v>JCE</v>
      </c>
    </row>
    <row r="4783" spans="4:5">
      <c r="D4783" s="118" t="s">
        <v>2</v>
      </c>
      <c r="E4783" s="116" t="str">
        <f t="shared" si="74"/>
        <v>DGTT</v>
      </c>
    </row>
    <row r="4784" spans="4:5">
      <c r="D4784" s="118" t="s">
        <v>155</v>
      </c>
      <c r="E4784" s="116" t="str">
        <f t="shared" si="74"/>
        <v>ONAPI</v>
      </c>
    </row>
    <row r="4785" spans="4:5">
      <c r="D4785" s="118" t="s">
        <v>40</v>
      </c>
      <c r="E4785" s="116" t="str">
        <f t="shared" si="74"/>
        <v>JCE</v>
      </c>
    </row>
    <row r="4786" spans="4:5">
      <c r="D4786" s="118" t="s">
        <v>40</v>
      </c>
      <c r="E4786" s="116" t="str">
        <f t="shared" si="74"/>
        <v>JCE</v>
      </c>
    </row>
    <row r="4787" spans="4:5">
      <c r="D4787" s="118" t="s">
        <v>2</v>
      </c>
      <c r="E4787" s="116" t="str">
        <f t="shared" si="74"/>
        <v>DGTT</v>
      </c>
    </row>
    <row r="4788" spans="4:5">
      <c r="D4788" s="118" t="s">
        <v>94</v>
      </c>
      <c r="E4788" s="116" t="str">
        <f t="shared" si="74"/>
        <v>DGM</v>
      </c>
    </row>
    <row r="4789" spans="4:5">
      <c r="D4789" s="118" t="s">
        <v>394</v>
      </c>
      <c r="E4789" s="116" t="str">
        <f t="shared" si="74"/>
        <v>MIREX</v>
      </c>
    </row>
    <row r="4790" spans="4:5">
      <c r="D4790" s="118" t="s">
        <v>2</v>
      </c>
      <c r="E4790" s="116" t="str">
        <f t="shared" si="74"/>
        <v>DGTT</v>
      </c>
    </row>
    <row r="4791" spans="4:5">
      <c r="D4791" s="118" t="s">
        <v>40</v>
      </c>
      <c r="E4791" s="116" t="str">
        <f t="shared" si="74"/>
        <v>JCE</v>
      </c>
    </row>
    <row r="4792" spans="4:5">
      <c r="D4792" s="118" t="s">
        <v>40</v>
      </c>
      <c r="E4792" s="116" t="str">
        <f t="shared" si="74"/>
        <v>JCE</v>
      </c>
    </row>
    <row r="4793" spans="4:5">
      <c r="D4793" s="118" t="s">
        <v>40</v>
      </c>
      <c r="E4793" s="116" t="str">
        <f t="shared" si="74"/>
        <v>JCE</v>
      </c>
    </row>
    <row r="4794" spans="4:5">
      <c r="D4794" s="118" t="s">
        <v>40</v>
      </c>
      <c r="E4794" s="116" t="str">
        <f t="shared" si="74"/>
        <v>JCE</v>
      </c>
    </row>
    <row r="4795" spans="4:5">
      <c r="D4795" s="118" t="s">
        <v>28</v>
      </c>
      <c r="E4795" s="116" t="str">
        <f t="shared" si="74"/>
        <v>DGII</v>
      </c>
    </row>
    <row r="4796" spans="4:5">
      <c r="D4796" s="118" t="s">
        <v>94</v>
      </c>
      <c r="E4796" s="116" t="str">
        <f t="shared" si="74"/>
        <v>DGM</v>
      </c>
    </row>
    <row r="4797" spans="4:5">
      <c r="D4797" s="118" t="s">
        <v>2</v>
      </c>
      <c r="E4797" s="116" t="str">
        <f t="shared" si="74"/>
        <v>DGTT</v>
      </c>
    </row>
    <row r="4798" spans="4:5">
      <c r="D4798" s="118" t="s">
        <v>28</v>
      </c>
      <c r="E4798" s="116" t="str">
        <f t="shared" si="74"/>
        <v>DGII</v>
      </c>
    </row>
    <row r="4799" spans="4:5">
      <c r="D4799" s="118" t="s">
        <v>2</v>
      </c>
      <c r="E4799" s="116" t="str">
        <f t="shared" si="74"/>
        <v>DGTT</v>
      </c>
    </row>
    <row r="4800" spans="4:5">
      <c r="D4800" s="118" t="s">
        <v>1200</v>
      </c>
      <c r="E4800" s="116" t="str">
        <f t="shared" si="74"/>
        <v>PLAN PILOTO</v>
      </c>
    </row>
    <row r="4801" spans="4:5">
      <c r="D4801" s="118" t="s">
        <v>18</v>
      </c>
      <c r="E4801" s="116" t="str">
        <f t="shared" si="74"/>
        <v>MIP</v>
      </c>
    </row>
    <row r="4802" spans="4:5">
      <c r="D4802" s="118" t="s">
        <v>40</v>
      </c>
      <c r="E4802" s="116" t="str">
        <f t="shared" si="74"/>
        <v>JCE</v>
      </c>
    </row>
    <row r="4803" spans="4:5">
      <c r="D4803" s="118" t="s">
        <v>40</v>
      </c>
      <c r="E4803" s="116" t="str">
        <f t="shared" si="74"/>
        <v>JCE</v>
      </c>
    </row>
    <row r="4804" spans="4:5">
      <c r="D4804" s="118" t="s">
        <v>28</v>
      </c>
      <c r="E4804" s="116" t="str">
        <f t="shared" ref="E4804:E4867" si="75">UPPER(D4804:D24514)</f>
        <v>DGII</v>
      </c>
    </row>
    <row r="4805" spans="4:5">
      <c r="D4805" s="118" t="s">
        <v>2</v>
      </c>
      <c r="E4805" s="116" t="str">
        <f t="shared" si="75"/>
        <v>DGTT</v>
      </c>
    </row>
    <row r="4806" spans="4:5">
      <c r="D4806" s="118" t="s">
        <v>40</v>
      </c>
      <c r="E4806" s="116" t="str">
        <f t="shared" si="75"/>
        <v>JCE</v>
      </c>
    </row>
    <row r="4807" spans="4:5">
      <c r="D4807" s="118" t="s">
        <v>2</v>
      </c>
      <c r="E4807" s="116" t="str">
        <f t="shared" si="75"/>
        <v>DGTT</v>
      </c>
    </row>
    <row r="4808" spans="4:5">
      <c r="D4808" s="118" t="s">
        <v>2</v>
      </c>
      <c r="E4808" s="116" t="str">
        <f t="shared" si="75"/>
        <v>DGTT</v>
      </c>
    </row>
    <row r="4809" spans="4:5">
      <c r="D4809" s="118" t="s">
        <v>40</v>
      </c>
      <c r="E4809" s="116" t="str">
        <f t="shared" si="75"/>
        <v>JCE</v>
      </c>
    </row>
    <row r="4810" spans="4:5">
      <c r="D4810" s="118" t="s">
        <v>40</v>
      </c>
      <c r="E4810" s="116" t="str">
        <f t="shared" si="75"/>
        <v>JCE</v>
      </c>
    </row>
    <row r="4811" spans="4:5">
      <c r="D4811" s="118" t="s">
        <v>40</v>
      </c>
      <c r="E4811" s="116" t="str">
        <f t="shared" si="75"/>
        <v>JCE</v>
      </c>
    </row>
    <row r="4812" spans="4:5">
      <c r="D4812" s="118" t="s">
        <v>155</v>
      </c>
      <c r="E4812" s="116" t="str">
        <f t="shared" si="75"/>
        <v>ONAPI</v>
      </c>
    </row>
    <row r="4813" spans="4:5">
      <c r="D4813" s="118" t="s">
        <v>28</v>
      </c>
      <c r="E4813" s="116" t="str">
        <f t="shared" si="75"/>
        <v>DGII</v>
      </c>
    </row>
    <row r="4814" spans="4:5">
      <c r="D4814" s="118" t="s">
        <v>28</v>
      </c>
      <c r="E4814" s="116" t="str">
        <f t="shared" si="75"/>
        <v>DGII</v>
      </c>
    </row>
    <row r="4815" spans="4:5">
      <c r="D4815" s="118" t="s">
        <v>184</v>
      </c>
      <c r="E4815" s="116" t="str">
        <f t="shared" si="75"/>
        <v>DGP</v>
      </c>
    </row>
    <row r="4816" spans="4:5">
      <c r="D4816" s="118" t="s">
        <v>2</v>
      </c>
      <c r="E4816" s="116" t="str">
        <f t="shared" si="75"/>
        <v>DGTT</v>
      </c>
    </row>
    <row r="4817" spans="4:5">
      <c r="D4817" s="118" t="s">
        <v>2</v>
      </c>
      <c r="E4817" s="116" t="str">
        <f t="shared" si="75"/>
        <v>DGTT</v>
      </c>
    </row>
    <row r="4818" spans="4:5">
      <c r="D4818" s="118" t="s">
        <v>155</v>
      </c>
      <c r="E4818" s="116" t="str">
        <f t="shared" si="75"/>
        <v>ONAPI</v>
      </c>
    </row>
    <row r="4819" spans="4:5">
      <c r="D4819" s="118" t="s">
        <v>94</v>
      </c>
      <c r="E4819" s="116" t="str">
        <f t="shared" si="75"/>
        <v>DGM</v>
      </c>
    </row>
    <row r="4820" spans="4:5">
      <c r="D4820" s="118" t="s">
        <v>28</v>
      </c>
      <c r="E4820" s="116" t="str">
        <f t="shared" si="75"/>
        <v>DGII</v>
      </c>
    </row>
    <row r="4821" spans="4:5">
      <c r="D4821" s="118" t="s">
        <v>2</v>
      </c>
      <c r="E4821" s="116" t="str">
        <f t="shared" si="75"/>
        <v>DGTT</v>
      </c>
    </row>
    <row r="4822" spans="4:5">
      <c r="D4822" s="118" t="s">
        <v>28</v>
      </c>
      <c r="E4822" s="116" t="str">
        <f t="shared" si="75"/>
        <v>DGII</v>
      </c>
    </row>
    <row r="4823" spans="4:5">
      <c r="D4823" s="118" t="s">
        <v>2</v>
      </c>
      <c r="E4823" s="116" t="str">
        <f t="shared" si="75"/>
        <v>DGTT</v>
      </c>
    </row>
    <row r="4824" spans="4:5">
      <c r="D4824" s="118" t="s">
        <v>40</v>
      </c>
      <c r="E4824" s="116" t="str">
        <f t="shared" si="75"/>
        <v>JCE</v>
      </c>
    </row>
    <row r="4825" spans="4:5">
      <c r="D4825" s="118" t="s">
        <v>40</v>
      </c>
      <c r="E4825" s="116" t="str">
        <f t="shared" si="75"/>
        <v>JCE</v>
      </c>
    </row>
    <row r="4826" spans="4:5">
      <c r="D4826" s="118" t="s">
        <v>1112</v>
      </c>
      <c r="E4826" s="116" t="str">
        <f t="shared" si="75"/>
        <v>EDUCACION SUPERIOR</v>
      </c>
    </row>
    <row r="4827" spans="4:5">
      <c r="D4827" s="118" t="s">
        <v>40</v>
      </c>
      <c r="E4827" s="116" t="str">
        <f t="shared" si="75"/>
        <v>JCE</v>
      </c>
    </row>
    <row r="4828" spans="4:5">
      <c r="D4828" s="118" t="s">
        <v>40</v>
      </c>
      <c r="E4828" s="116" t="str">
        <f t="shared" si="75"/>
        <v>JCE</v>
      </c>
    </row>
    <row r="4829" spans="4:5">
      <c r="D4829" s="118" t="s">
        <v>2</v>
      </c>
      <c r="E4829" s="116" t="str">
        <f t="shared" si="75"/>
        <v>DGTT</v>
      </c>
    </row>
    <row r="4830" spans="4:5">
      <c r="D4830" s="118" t="s">
        <v>2</v>
      </c>
      <c r="E4830" s="116" t="str">
        <f t="shared" si="75"/>
        <v>DGTT</v>
      </c>
    </row>
    <row r="4831" spans="4:5">
      <c r="D4831" s="118" t="s">
        <v>94</v>
      </c>
      <c r="E4831" s="116" t="str">
        <f t="shared" si="75"/>
        <v>DGM</v>
      </c>
    </row>
    <row r="4832" spans="4:5">
      <c r="D4832" s="118" t="s">
        <v>155</v>
      </c>
      <c r="E4832" s="116" t="str">
        <f t="shared" si="75"/>
        <v>ONAPI</v>
      </c>
    </row>
    <row r="4833" spans="4:5">
      <c r="D4833" s="118" t="s">
        <v>394</v>
      </c>
      <c r="E4833" s="116" t="str">
        <f t="shared" si="75"/>
        <v>MIREX</v>
      </c>
    </row>
    <row r="4834" spans="4:5">
      <c r="D4834" s="118" t="s">
        <v>394</v>
      </c>
      <c r="E4834" s="116" t="str">
        <f t="shared" si="75"/>
        <v>MIREX</v>
      </c>
    </row>
    <row r="4835" spans="4:5">
      <c r="D4835" s="118" t="s">
        <v>28</v>
      </c>
      <c r="E4835" s="116" t="str">
        <f t="shared" si="75"/>
        <v>DGII</v>
      </c>
    </row>
    <row r="4836" spans="4:5">
      <c r="D4836" s="118" t="s">
        <v>28</v>
      </c>
      <c r="E4836" s="116" t="str">
        <f t="shared" si="75"/>
        <v>DGII</v>
      </c>
    </row>
    <row r="4837" spans="4:5">
      <c r="D4837" s="118" t="s">
        <v>1200</v>
      </c>
      <c r="E4837" s="116" t="str">
        <f t="shared" si="75"/>
        <v>PLAN PILOTO</v>
      </c>
    </row>
    <row r="4838" spans="4:5">
      <c r="D4838" s="118" t="s">
        <v>40</v>
      </c>
      <c r="E4838" s="116" t="str">
        <f t="shared" si="75"/>
        <v>JCE</v>
      </c>
    </row>
    <row r="4839" spans="4:5">
      <c r="D4839" s="118" t="s">
        <v>2</v>
      </c>
      <c r="E4839" s="116" t="str">
        <f t="shared" si="75"/>
        <v>DGTT</v>
      </c>
    </row>
    <row r="4840" spans="4:5">
      <c r="D4840" s="118" t="s">
        <v>2</v>
      </c>
      <c r="E4840" s="116" t="str">
        <f t="shared" si="75"/>
        <v>DGTT</v>
      </c>
    </row>
    <row r="4841" spans="4:5">
      <c r="D4841" s="118" t="s">
        <v>40</v>
      </c>
      <c r="E4841" s="116" t="str">
        <f t="shared" si="75"/>
        <v>JCE</v>
      </c>
    </row>
    <row r="4842" spans="4:5">
      <c r="D4842" s="118" t="s">
        <v>394</v>
      </c>
      <c r="E4842" s="116" t="str">
        <f t="shared" si="75"/>
        <v>MIREX</v>
      </c>
    </row>
    <row r="4843" spans="4:5">
      <c r="D4843" s="118" t="s">
        <v>28</v>
      </c>
      <c r="E4843" s="116" t="str">
        <f t="shared" si="75"/>
        <v>DGII</v>
      </c>
    </row>
    <row r="4844" spans="4:5">
      <c r="D4844" s="118" t="s">
        <v>2</v>
      </c>
      <c r="E4844" s="116" t="str">
        <f t="shared" si="75"/>
        <v>DGTT</v>
      </c>
    </row>
    <row r="4845" spans="4:5">
      <c r="D4845" s="118" t="s">
        <v>18</v>
      </c>
      <c r="E4845" s="116" t="str">
        <f t="shared" si="75"/>
        <v>MIP</v>
      </c>
    </row>
    <row r="4846" spans="4:5">
      <c r="D4846" s="118" t="s">
        <v>2</v>
      </c>
      <c r="E4846" s="116" t="str">
        <f t="shared" si="75"/>
        <v>DGTT</v>
      </c>
    </row>
    <row r="4847" spans="4:5">
      <c r="D4847" s="118" t="s">
        <v>28</v>
      </c>
      <c r="E4847" s="116" t="str">
        <f t="shared" si="75"/>
        <v>DGII</v>
      </c>
    </row>
    <row r="4848" spans="4:5">
      <c r="D4848" s="118" t="s">
        <v>184</v>
      </c>
      <c r="E4848" s="116" t="str">
        <f t="shared" si="75"/>
        <v>DGP</v>
      </c>
    </row>
    <row r="4849" spans="4:5">
      <c r="D4849" s="118" t="s">
        <v>28</v>
      </c>
      <c r="E4849" s="116" t="str">
        <f t="shared" si="75"/>
        <v>DGII</v>
      </c>
    </row>
    <row r="4850" spans="4:5">
      <c r="D4850" s="118" t="s">
        <v>28</v>
      </c>
      <c r="E4850" s="116" t="str">
        <f t="shared" si="75"/>
        <v>DGII</v>
      </c>
    </row>
    <row r="4851" spans="4:5">
      <c r="D4851" s="118" t="s">
        <v>2</v>
      </c>
      <c r="E4851" s="116" t="str">
        <f t="shared" si="75"/>
        <v>DGTT</v>
      </c>
    </row>
    <row r="4852" spans="4:5">
      <c r="D4852" s="118" t="s">
        <v>3</v>
      </c>
      <c r="E4852" s="116" t="str">
        <f t="shared" si="75"/>
        <v>PGR</v>
      </c>
    </row>
    <row r="4853" spans="4:5">
      <c r="D4853" s="118" t="s">
        <v>3</v>
      </c>
      <c r="E4853" s="116" t="str">
        <f t="shared" si="75"/>
        <v>PGR</v>
      </c>
    </row>
    <row r="4854" spans="4:5">
      <c r="D4854" s="118" t="s">
        <v>3</v>
      </c>
      <c r="E4854" s="116" t="str">
        <f t="shared" si="75"/>
        <v>PGR</v>
      </c>
    </row>
    <row r="4855" spans="4:5">
      <c r="D4855" s="118" t="s">
        <v>3</v>
      </c>
      <c r="E4855" s="116" t="str">
        <f t="shared" si="75"/>
        <v>PGR</v>
      </c>
    </row>
    <row r="4856" spans="4:5">
      <c r="D4856" s="118" t="s">
        <v>40</v>
      </c>
      <c r="E4856" s="116" t="str">
        <f t="shared" si="75"/>
        <v>JCE</v>
      </c>
    </row>
    <row r="4857" spans="4:5">
      <c r="D4857" s="118" t="s">
        <v>40</v>
      </c>
      <c r="E4857" s="116" t="str">
        <f t="shared" si="75"/>
        <v>JCE</v>
      </c>
    </row>
    <row r="4858" spans="4:5">
      <c r="D4858" s="118" t="s">
        <v>3</v>
      </c>
      <c r="E4858" s="116" t="str">
        <f t="shared" si="75"/>
        <v>PGR</v>
      </c>
    </row>
    <row r="4859" spans="4:5">
      <c r="D4859" s="118" t="s">
        <v>3</v>
      </c>
      <c r="E4859" s="116" t="str">
        <f t="shared" si="75"/>
        <v>PGR</v>
      </c>
    </row>
    <row r="4860" spans="4:5">
      <c r="D4860" s="118" t="s">
        <v>3</v>
      </c>
      <c r="E4860" s="116" t="str">
        <f t="shared" si="75"/>
        <v>PGR</v>
      </c>
    </row>
    <row r="4861" spans="4:5">
      <c r="D4861" s="118" t="s">
        <v>3</v>
      </c>
      <c r="E4861" s="116" t="str">
        <f t="shared" si="75"/>
        <v>PGR</v>
      </c>
    </row>
    <row r="4862" spans="4:5">
      <c r="D4862" s="118" t="s">
        <v>3</v>
      </c>
      <c r="E4862" s="116" t="str">
        <f t="shared" si="75"/>
        <v>PGR</v>
      </c>
    </row>
    <row r="4863" spans="4:5">
      <c r="D4863" s="118" t="s">
        <v>2</v>
      </c>
      <c r="E4863" s="116" t="str">
        <f t="shared" si="75"/>
        <v>DGTT</v>
      </c>
    </row>
    <row r="4864" spans="4:5">
      <c r="D4864" s="118" t="s">
        <v>184</v>
      </c>
      <c r="E4864" s="116" t="str">
        <f t="shared" si="75"/>
        <v>DGP</v>
      </c>
    </row>
    <row r="4865" spans="4:5">
      <c r="D4865" s="118" t="s">
        <v>28</v>
      </c>
      <c r="E4865" s="116" t="str">
        <f t="shared" si="75"/>
        <v>DGII</v>
      </c>
    </row>
    <row r="4866" spans="4:5">
      <c r="D4866" s="118" t="s">
        <v>40</v>
      </c>
      <c r="E4866" s="116" t="str">
        <f t="shared" si="75"/>
        <v>JCE</v>
      </c>
    </row>
    <row r="4867" spans="4:5">
      <c r="D4867" s="118" t="s">
        <v>40</v>
      </c>
      <c r="E4867" s="116" t="str">
        <f t="shared" si="75"/>
        <v>JCE</v>
      </c>
    </row>
    <row r="4868" spans="4:5">
      <c r="D4868" s="118" t="s">
        <v>28</v>
      </c>
      <c r="E4868" s="116" t="str">
        <f t="shared" ref="E4868:E4931" si="76">UPPER(D4868:D24578)</f>
        <v>DGII</v>
      </c>
    </row>
    <row r="4869" spans="4:5">
      <c r="D4869" s="118" t="s">
        <v>40</v>
      </c>
      <c r="E4869" s="116" t="str">
        <f t="shared" si="76"/>
        <v>JCE</v>
      </c>
    </row>
    <row r="4870" spans="4:5">
      <c r="D4870" s="118" t="s">
        <v>28</v>
      </c>
      <c r="E4870" s="116" t="str">
        <f t="shared" si="76"/>
        <v>DGII</v>
      </c>
    </row>
    <row r="4871" spans="4:5">
      <c r="D4871" s="118" t="s">
        <v>28</v>
      </c>
      <c r="E4871" s="116" t="str">
        <f t="shared" si="76"/>
        <v>DGII</v>
      </c>
    </row>
    <row r="4872" spans="4:5">
      <c r="D4872" s="118" t="s">
        <v>40</v>
      </c>
      <c r="E4872" s="116" t="str">
        <f t="shared" si="76"/>
        <v>JCE</v>
      </c>
    </row>
    <row r="4873" spans="4:5">
      <c r="D4873" s="118" t="s">
        <v>28</v>
      </c>
      <c r="E4873" s="116" t="str">
        <f t="shared" si="76"/>
        <v>DGII</v>
      </c>
    </row>
    <row r="4874" spans="4:5">
      <c r="D4874" s="118" t="s">
        <v>28</v>
      </c>
      <c r="E4874" s="116" t="str">
        <f t="shared" si="76"/>
        <v>DGII</v>
      </c>
    </row>
    <row r="4875" spans="4:5">
      <c r="D4875" s="118" t="s">
        <v>2</v>
      </c>
      <c r="E4875" s="116" t="str">
        <f t="shared" si="76"/>
        <v>DGTT</v>
      </c>
    </row>
    <row r="4876" spans="4:5">
      <c r="D4876" s="118" t="s">
        <v>40</v>
      </c>
      <c r="E4876" s="116" t="str">
        <f t="shared" si="76"/>
        <v>JCE</v>
      </c>
    </row>
    <row r="4877" spans="4:5">
      <c r="D4877" s="118" t="s">
        <v>394</v>
      </c>
      <c r="E4877" s="116" t="str">
        <f t="shared" si="76"/>
        <v>MIREX</v>
      </c>
    </row>
    <row r="4878" spans="4:5">
      <c r="D4878" s="118" t="s">
        <v>2</v>
      </c>
      <c r="E4878" s="116" t="str">
        <f t="shared" si="76"/>
        <v>DGTT</v>
      </c>
    </row>
    <row r="4879" spans="4:5">
      <c r="D4879" s="118" t="s">
        <v>184</v>
      </c>
      <c r="E4879" s="116" t="str">
        <f t="shared" si="76"/>
        <v>DGP</v>
      </c>
    </row>
    <row r="4880" spans="4:5">
      <c r="D4880" s="118" t="s">
        <v>40</v>
      </c>
      <c r="E4880" s="116" t="str">
        <f t="shared" si="76"/>
        <v>JCE</v>
      </c>
    </row>
    <row r="4881" spans="4:5">
      <c r="D4881" s="118" t="s">
        <v>2</v>
      </c>
      <c r="E4881" s="116" t="str">
        <f t="shared" si="76"/>
        <v>DGTT</v>
      </c>
    </row>
    <row r="4882" spans="4:5">
      <c r="D4882" s="118" t="s">
        <v>40</v>
      </c>
      <c r="E4882" s="116" t="str">
        <f t="shared" si="76"/>
        <v>JCE</v>
      </c>
    </row>
    <row r="4883" spans="4:5">
      <c r="D4883" s="118" t="s">
        <v>28</v>
      </c>
      <c r="E4883" s="116" t="str">
        <f t="shared" si="76"/>
        <v>DGII</v>
      </c>
    </row>
    <row r="4884" spans="4:5">
      <c r="D4884" s="118" t="s">
        <v>40</v>
      </c>
      <c r="E4884" s="116" t="str">
        <f t="shared" si="76"/>
        <v>JCE</v>
      </c>
    </row>
    <row r="4885" spans="4:5">
      <c r="D4885" s="118" t="s">
        <v>40</v>
      </c>
      <c r="E4885" s="116" t="str">
        <f t="shared" si="76"/>
        <v>JCE</v>
      </c>
    </row>
    <row r="4886" spans="4:5">
      <c r="D4886" s="118" t="s">
        <v>2</v>
      </c>
      <c r="E4886" s="116" t="str">
        <f t="shared" si="76"/>
        <v>DGTT</v>
      </c>
    </row>
    <row r="4887" spans="4:5">
      <c r="D4887" s="118" t="s">
        <v>2</v>
      </c>
      <c r="E4887" s="116" t="str">
        <f t="shared" si="76"/>
        <v>DGTT</v>
      </c>
    </row>
    <row r="4888" spans="4:5">
      <c r="D4888" s="118" t="s">
        <v>394</v>
      </c>
      <c r="E4888" s="116" t="str">
        <f t="shared" si="76"/>
        <v>MIREX</v>
      </c>
    </row>
    <row r="4889" spans="4:5">
      <c r="D4889" s="107" t="s">
        <v>28</v>
      </c>
      <c r="E4889" s="116" t="str">
        <f t="shared" si="76"/>
        <v>DGII</v>
      </c>
    </row>
    <row r="4890" spans="4:5">
      <c r="D4890" s="118" t="s">
        <v>94</v>
      </c>
      <c r="E4890" s="116" t="str">
        <f t="shared" si="76"/>
        <v>DGM</v>
      </c>
    </row>
    <row r="4891" spans="4:5">
      <c r="D4891" s="118" t="s">
        <v>40</v>
      </c>
      <c r="E4891" s="116" t="str">
        <f t="shared" si="76"/>
        <v>JCE</v>
      </c>
    </row>
    <row r="4892" spans="4:5">
      <c r="D4892" s="118" t="s">
        <v>40</v>
      </c>
      <c r="E4892" s="116" t="str">
        <f t="shared" si="76"/>
        <v>JCE</v>
      </c>
    </row>
    <row r="4893" spans="4:5">
      <c r="D4893" s="118" t="s">
        <v>28</v>
      </c>
      <c r="E4893" s="116" t="str">
        <f t="shared" si="76"/>
        <v>DGII</v>
      </c>
    </row>
    <row r="4894" spans="4:5">
      <c r="D4894" s="118" t="s">
        <v>184</v>
      </c>
      <c r="E4894" s="116" t="str">
        <f t="shared" si="76"/>
        <v>DGP</v>
      </c>
    </row>
    <row r="4895" spans="4:5">
      <c r="D4895" s="118" t="s">
        <v>2</v>
      </c>
      <c r="E4895" s="116" t="str">
        <f t="shared" si="76"/>
        <v>DGTT</v>
      </c>
    </row>
    <row r="4896" spans="4:5">
      <c r="D4896" s="118" t="s">
        <v>28</v>
      </c>
      <c r="E4896" s="116" t="str">
        <f t="shared" si="76"/>
        <v>DGII</v>
      </c>
    </row>
    <row r="4897" spans="4:5">
      <c r="D4897" s="118" t="s">
        <v>2</v>
      </c>
      <c r="E4897" s="116" t="str">
        <f t="shared" si="76"/>
        <v>DGTT</v>
      </c>
    </row>
    <row r="4898" spans="4:5">
      <c r="D4898" s="118" t="s">
        <v>28</v>
      </c>
      <c r="E4898" s="116" t="str">
        <f t="shared" si="76"/>
        <v>DGII</v>
      </c>
    </row>
    <row r="4899" spans="4:5">
      <c r="D4899" s="118" t="s">
        <v>394</v>
      </c>
      <c r="E4899" s="116" t="str">
        <f t="shared" si="76"/>
        <v>MIREX</v>
      </c>
    </row>
    <row r="4900" spans="4:5">
      <c r="D4900" s="118" t="s">
        <v>184</v>
      </c>
      <c r="E4900" s="116" t="str">
        <f t="shared" si="76"/>
        <v>DGP</v>
      </c>
    </row>
    <row r="4901" spans="4:5">
      <c r="D4901" s="118" t="s">
        <v>28</v>
      </c>
      <c r="E4901" s="116" t="str">
        <f t="shared" si="76"/>
        <v>DGII</v>
      </c>
    </row>
    <row r="4902" spans="4:5">
      <c r="D4902" s="118" t="s">
        <v>2</v>
      </c>
      <c r="E4902" s="116" t="str">
        <f t="shared" si="76"/>
        <v>DGTT</v>
      </c>
    </row>
    <row r="4903" spans="4:5">
      <c r="D4903" s="118" t="s">
        <v>40</v>
      </c>
      <c r="E4903" s="116" t="str">
        <f t="shared" si="76"/>
        <v>JCE</v>
      </c>
    </row>
    <row r="4904" spans="4:5">
      <c r="D4904" s="118" t="s">
        <v>184</v>
      </c>
      <c r="E4904" s="116" t="str">
        <f t="shared" si="76"/>
        <v>DGP</v>
      </c>
    </row>
    <row r="4905" spans="4:5">
      <c r="D4905" s="118" t="s">
        <v>40</v>
      </c>
      <c r="E4905" s="116" t="str">
        <f t="shared" si="76"/>
        <v>JCE</v>
      </c>
    </row>
    <row r="4906" spans="4:5">
      <c r="D4906" s="118" t="s">
        <v>40</v>
      </c>
      <c r="E4906" s="116" t="str">
        <f t="shared" si="76"/>
        <v>JCE</v>
      </c>
    </row>
    <row r="4907" spans="4:5">
      <c r="D4907" s="118" t="s">
        <v>2</v>
      </c>
      <c r="E4907" s="116" t="str">
        <f t="shared" si="76"/>
        <v>DGTT</v>
      </c>
    </row>
    <row r="4908" spans="4:5">
      <c r="D4908" s="118" t="s">
        <v>28</v>
      </c>
      <c r="E4908" s="116" t="str">
        <f t="shared" si="76"/>
        <v>DGII</v>
      </c>
    </row>
    <row r="4909" spans="4:5">
      <c r="D4909" s="118" t="s">
        <v>28</v>
      </c>
      <c r="E4909" s="116" t="str">
        <f t="shared" si="76"/>
        <v>DGII</v>
      </c>
    </row>
    <row r="4910" spans="4:5">
      <c r="D4910" s="118" t="s">
        <v>2</v>
      </c>
      <c r="E4910" s="116" t="str">
        <f t="shared" si="76"/>
        <v>DGTT</v>
      </c>
    </row>
    <row r="4911" spans="4:5">
      <c r="D4911" s="118" t="s">
        <v>184</v>
      </c>
      <c r="E4911" s="116" t="str">
        <f t="shared" si="76"/>
        <v>DGP</v>
      </c>
    </row>
    <row r="4912" spans="4:5">
      <c r="D4912" s="118" t="s">
        <v>2</v>
      </c>
      <c r="E4912" s="116" t="str">
        <f t="shared" si="76"/>
        <v>DGTT</v>
      </c>
    </row>
    <row r="4913" spans="4:5">
      <c r="D4913" s="118" t="s">
        <v>40</v>
      </c>
      <c r="E4913" s="116" t="str">
        <f t="shared" si="76"/>
        <v>JCE</v>
      </c>
    </row>
    <row r="4914" spans="4:5">
      <c r="D4914" s="118" t="s">
        <v>155</v>
      </c>
      <c r="E4914" s="116" t="str">
        <f t="shared" si="76"/>
        <v>ONAPI</v>
      </c>
    </row>
    <row r="4915" spans="4:5">
      <c r="D4915" s="118" t="s">
        <v>28</v>
      </c>
      <c r="E4915" s="116" t="str">
        <f t="shared" si="76"/>
        <v>DGII</v>
      </c>
    </row>
    <row r="4916" spans="4:5">
      <c r="D4916" s="118" t="s">
        <v>2</v>
      </c>
      <c r="E4916" s="116" t="str">
        <f t="shared" si="76"/>
        <v>DGTT</v>
      </c>
    </row>
    <row r="4917" spans="4:5">
      <c r="D4917" s="118" t="s">
        <v>40</v>
      </c>
      <c r="E4917" s="116" t="str">
        <f t="shared" si="76"/>
        <v>JCE</v>
      </c>
    </row>
    <row r="4918" spans="4:5">
      <c r="D4918" s="118" t="s">
        <v>2</v>
      </c>
      <c r="E4918" s="116" t="str">
        <f t="shared" si="76"/>
        <v>DGTT</v>
      </c>
    </row>
    <row r="4919" spans="4:5">
      <c r="D4919" s="118" t="s">
        <v>40</v>
      </c>
      <c r="E4919" s="116" t="str">
        <f t="shared" si="76"/>
        <v>JCE</v>
      </c>
    </row>
    <row r="4920" spans="4:5">
      <c r="D4920" s="118" t="s">
        <v>2</v>
      </c>
      <c r="E4920" s="116" t="str">
        <f t="shared" si="76"/>
        <v>DGTT</v>
      </c>
    </row>
    <row r="4921" spans="4:5">
      <c r="D4921" s="118" t="s">
        <v>28</v>
      </c>
      <c r="E4921" s="116" t="str">
        <f t="shared" si="76"/>
        <v>DGII</v>
      </c>
    </row>
    <row r="4922" spans="4:5">
      <c r="D4922" s="118" t="s">
        <v>2</v>
      </c>
      <c r="E4922" s="116" t="str">
        <f t="shared" si="76"/>
        <v>DGTT</v>
      </c>
    </row>
    <row r="4923" spans="4:5">
      <c r="D4923" s="118" t="s">
        <v>40</v>
      </c>
      <c r="E4923" s="116" t="str">
        <f t="shared" si="76"/>
        <v>JCE</v>
      </c>
    </row>
    <row r="4924" spans="4:5">
      <c r="D4924" s="118" t="s">
        <v>40</v>
      </c>
      <c r="E4924" s="116" t="str">
        <f t="shared" si="76"/>
        <v>JCE</v>
      </c>
    </row>
    <row r="4925" spans="4:5">
      <c r="D4925" s="118" t="s">
        <v>28</v>
      </c>
      <c r="E4925" s="116" t="str">
        <f t="shared" si="76"/>
        <v>DGII</v>
      </c>
    </row>
    <row r="4926" spans="4:5">
      <c r="D4926" s="118" t="s">
        <v>40</v>
      </c>
      <c r="E4926" s="116" t="str">
        <f t="shared" si="76"/>
        <v>JCE</v>
      </c>
    </row>
    <row r="4927" spans="4:5">
      <c r="D4927" s="118" t="s">
        <v>28</v>
      </c>
      <c r="E4927" s="116" t="str">
        <f t="shared" si="76"/>
        <v>DGII</v>
      </c>
    </row>
    <row r="4928" spans="4:5">
      <c r="D4928" s="118" t="s">
        <v>40</v>
      </c>
      <c r="E4928" s="116" t="str">
        <f t="shared" si="76"/>
        <v>JCE</v>
      </c>
    </row>
    <row r="4929" spans="4:5">
      <c r="D4929" s="118" t="s">
        <v>2</v>
      </c>
      <c r="E4929" s="116" t="str">
        <f t="shared" si="76"/>
        <v>DGTT</v>
      </c>
    </row>
    <row r="4930" spans="4:5">
      <c r="D4930" s="118" t="s">
        <v>94</v>
      </c>
      <c r="E4930" s="116" t="str">
        <f t="shared" si="76"/>
        <v>DGM</v>
      </c>
    </row>
    <row r="4931" spans="4:5">
      <c r="D4931" s="118" t="s">
        <v>40</v>
      </c>
      <c r="E4931" s="116" t="str">
        <f t="shared" si="76"/>
        <v>JCE</v>
      </c>
    </row>
    <row r="4932" spans="4:5">
      <c r="D4932" s="118" t="s">
        <v>40</v>
      </c>
      <c r="E4932" s="116" t="str">
        <f t="shared" ref="E4932:E4995" si="77">UPPER(D4932:D24642)</f>
        <v>JCE</v>
      </c>
    </row>
    <row r="4933" spans="4:5">
      <c r="D4933" s="118" t="s">
        <v>40</v>
      </c>
      <c r="E4933" s="116" t="str">
        <f t="shared" si="77"/>
        <v>JCE</v>
      </c>
    </row>
    <row r="4934" spans="4:5">
      <c r="D4934" s="118" t="s">
        <v>28</v>
      </c>
      <c r="E4934" s="116" t="str">
        <f t="shared" si="77"/>
        <v>DGII</v>
      </c>
    </row>
    <row r="4935" spans="4:5">
      <c r="D4935" s="118" t="s">
        <v>28</v>
      </c>
      <c r="E4935" s="116" t="str">
        <f t="shared" si="77"/>
        <v>DGII</v>
      </c>
    </row>
    <row r="4936" spans="4:5">
      <c r="D4936" s="118" t="s">
        <v>2</v>
      </c>
      <c r="E4936" s="116" t="str">
        <f t="shared" si="77"/>
        <v>DGTT</v>
      </c>
    </row>
    <row r="4937" spans="4:5">
      <c r="D4937" s="118" t="s">
        <v>28</v>
      </c>
      <c r="E4937" s="116" t="str">
        <f t="shared" si="77"/>
        <v>DGII</v>
      </c>
    </row>
    <row r="4938" spans="4:5">
      <c r="D4938" s="118" t="s">
        <v>28</v>
      </c>
      <c r="E4938" s="116" t="str">
        <f t="shared" si="77"/>
        <v>DGII</v>
      </c>
    </row>
    <row r="4939" spans="4:5">
      <c r="D4939" s="118" t="s">
        <v>2</v>
      </c>
      <c r="E4939" s="116" t="str">
        <f t="shared" si="77"/>
        <v>DGTT</v>
      </c>
    </row>
    <row r="4940" spans="4:5">
      <c r="D4940" s="118" t="s">
        <v>184</v>
      </c>
      <c r="E4940" s="116" t="str">
        <f t="shared" si="77"/>
        <v>DGP</v>
      </c>
    </row>
    <row r="4941" spans="4:5">
      <c r="D4941" s="118" t="s">
        <v>28</v>
      </c>
      <c r="E4941" s="116" t="str">
        <f t="shared" si="77"/>
        <v>DGII</v>
      </c>
    </row>
    <row r="4942" spans="4:5">
      <c r="D4942" s="118" t="s">
        <v>40</v>
      </c>
      <c r="E4942" s="116" t="str">
        <f t="shared" si="77"/>
        <v>JCE</v>
      </c>
    </row>
    <row r="4943" spans="4:5">
      <c r="D4943" s="118" t="s">
        <v>40</v>
      </c>
      <c r="E4943" s="116" t="str">
        <f t="shared" si="77"/>
        <v>JCE</v>
      </c>
    </row>
    <row r="4944" spans="4:5">
      <c r="D4944" s="118" t="s">
        <v>155</v>
      </c>
      <c r="E4944" s="116" t="str">
        <f t="shared" si="77"/>
        <v>ONAPI</v>
      </c>
    </row>
    <row r="4945" spans="4:5">
      <c r="D4945" s="118" t="s">
        <v>94</v>
      </c>
      <c r="E4945" s="116" t="str">
        <f t="shared" si="77"/>
        <v>DGM</v>
      </c>
    </row>
    <row r="4946" spans="4:5">
      <c r="D4946" s="118" t="s">
        <v>40</v>
      </c>
      <c r="E4946" s="116" t="str">
        <f t="shared" si="77"/>
        <v>JCE</v>
      </c>
    </row>
    <row r="4947" spans="4:5">
      <c r="D4947" s="118" t="s">
        <v>18</v>
      </c>
      <c r="E4947" s="116" t="str">
        <f t="shared" si="77"/>
        <v>MIP</v>
      </c>
    </row>
    <row r="4948" spans="4:5">
      <c r="D4948" s="118" t="s">
        <v>28</v>
      </c>
      <c r="E4948" s="116" t="str">
        <f t="shared" si="77"/>
        <v>DGII</v>
      </c>
    </row>
    <row r="4949" spans="4:5">
      <c r="D4949" s="118" t="s">
        <v>2</v>
      </c>
      <c r="E4949" s="116" t="str">
        <f t="shared" si="77"/>
        <v>DGTT</v>
      </c>
    </row>
    <row r="4950" spans="4:5">
      <c r="D4950" s="118" t="s">
        <v>394</v>
      </c>
      <c r="E4950" s="116" t="str">
        <f t="shared" si="77"/>
        <v>MIREX</v>
      </c>
    </row>
    <row r="4951" spans="4:5">
      <c r="D4951" s="118" t="s">
        <v>28</v>
      </c>
      <c r="E4951" s="116" t="str">
        <f t="shared" si="77"/>
        <v>DGII</v>
      </c>
    </row>
    <row r="4952" spans="4:5">
      <c r="D4952" s="118" t="s">
        <v>40</v>
      </c>
      <c r="E4952" s="116" t="str">
        <f t="shared" si="77"/>
        <v>JCE</v>
      </c>
    </row>
    <row r="4953" spans="4:5">
      <c r="D4953" s="118" t="s">
        <v>184</v>
      </c>
      <c r="E4953" s="116" t="str">
        <f t="shared" si="77"/>
        <v>DGP</v>
      </c>
    </row>
    <row r="4954" spans="4:5">
      <c r="D4954" s="118" t="s">
        <v>40</v>
      </c>
      <c r="E4954" s="116" t="str">
        <f t="shared" si="77"/>
        <v>JCE</v>
      </c>
    </row>
    <row r="4955" spans="4:5">
      <c r="D4955" s="118" t="s">
        <v>2</v>
      </c>
      <c r="E4955" s="116" t="str">
        <f t="shared" si="77"/>
        <v>DGTT</v>
      </c>
    </row>
    <row r="4956" spans="4:5">
      <c r="D4956" s="118" t="s">
        <v>28</v>
      </c>
      <c r="E4956" s="116" t="str">
        <f t="shared" si="77"/>
        <v>DGII</v>
      </c>
    </row>
    <row r="4957" spans="4:5">
      <c r="D4957" s="118" t="s">
        <v>2</v>
      </c>
      <c r="E4957" s="116" t="str">
        <f t="shared" si="77"/>
        <v>DGTT</v>
      </c>
    </row>
    <row r="4958" spans="4:5">
      <c r="D4958" s="118" t="s">
        <v>2</v>
      </c>
      <c r="E4958" s="116" t="str">
        <f t="shared" si="77"/>
        <v>DGTT</v>
      </c>
    </row>
    <row r="4959" spans="4:5">
      <c r="D4959" s="118" t="s">
        <v>40</v>
      </c>
      <c r="E4959" s="116" t="str">
        <f t="shared" si="77"/>
        <v>JCE</v>
      </c>
    </row>
    <row r="4960" spans="4:5">
      <c r="D4960" s="118" t="s">
        <v>184</v>
      </c>
      <c r="E4960" s="116" t="str">
        <f t="shared" si="77"/>
        <v>DGP</v>
      </c>
    </row>
    <row r="4961" spans="4:5">
      <c r="D4961" s="118" t="s">
        <v>184</v>
      </c>
      <c r="E4961" s="116" t="str">
        <f t="shared" si="77"/>
        <v>DGP</v>
      </c>
    </row>
    <row r="4962" spans="4:5">
      <c r="D4962" s="118" t="s">
        <v>28</v>
      </c>
      <c r="E4962" s="116" t="str">
        <f t="shared" si="77"/>
        <v>DGII</v>
      </c>
    </row>
    <row r="4963" spans="4:5">
      <c r="D4963" s="118" t="s">
        <v>40</v>
      </c>
      <c r="E4963" s="116" t="str">
        <f t="shared" si="77"/>
        <v>JCE</v>
      </c>
    </row>
    <row r="4964" spans="4:5">
      <c r="D4964" s="118" t="s">
        <v>28</v>
      </c>
      <c r="E4964" s="116" t="str">
        <f t="shared" si="77"/>
        <v>DGII</v>
      </c>
    </row>
    <row r="4965" spans="4:5">
      <c r="D4965" s="118" t="s">
        <v>3</v>
      </c>
      <c r="E4965" s="116" t="str">
        <f t="shared" si="77"/>
        <v>PGR</v>
      </c>
    </row>
    <row r="4966" spans="4:5">
      <c r="D4966" s="118" t="s">
        <v>184</v>
      </c>
      <c r="E4966" s="116" t="str">
        <f t="shared" si="77"/>
        <v>DGP</v>
      </c>
    </row>
    <row r="4967" spans="4:5">
      <c r="D4967" s="118" t="s">
        <v>40</v>
      </c>
      <c r="E4967" s="116" t="str">
        <f t="shared" si="77"/>
        <v>JCE</v>
      </c>
    </row>
    <row r="4968" spans="4:5">
      <c r="D4968" s="118" t="s">
        <v>3</v>
      </c>
      <c r="E4968" s="116" t="str">
        <f t="shared" si="77"/>
        <v>PGR</v>
      </c>
    </row>
    <row r="4969" spans="4:5">
      <c r="D4969" s="118" t="s">
        <v>3</v>
      </c>
      <c r="E4969" s="116" t="str">
        <f t="shared" si="77"/>
        <v>PGR</v>
      </c>
    </row>
    <row r="4970" spans="4:5">
      <c r="D4970" s="118" t="s">
        <v>184</v>
      </c>
      <c r="E4970" s="116" t="str">
        <f t="shared" si="77"/>
        <v>DGP</v>
      </c>
    </row>
    <row r="4971" spans="4:5">
      <c r="D4971" s="118" t="s">
        <v>18</v>
      </c>
      <c r="E4971" s="116" t="str">
        <f t="shared" si="77"/>
        <v>MIP</v>
      </c>
    </row>
    <row r="4972" spans="4:5">
      <c r="D4972" s="118" t="s">
        <v>18</v>
      </c>
      <c r="E4972" s="116" t="str">
        <f t="shared" si="77"/>
        <v>MIP</v>
      </c>
    </row>
    <row r="4973" spans="4:5">
      <c r="D4973" s="118" t="s">
        <v>2</v>
      </c>
      <c r="E4973" s="116" t="str">
        <f t="shared" si="77"/>
        <v>DGTT</v>
      </c>
    </row>
    <row r="4974" spans="4:5">
      <c r="D4974" s="118" t="s">
        <v>3</v>
      </c>
      <c r="E4974" s="116" t="str">
        <f t="shared" si="77"/>
        <v>PGR</v>
      </c>
    </row>
    <row r="4975" spans="4:5">
      <c r="D4975" s="118" t="s">
        <v>3</v>
      </c>
      <c r="E4975" s="116" t="str">
        <f t="shared" si="77"/>
        <v>PGR</v>
      </c>
    </row>
    <row r="4976" spans="4:5">
      <c r="D4976" s="118" t="s">
        <v>28</v>
      </c>
      <c r="E4976" s="116" t="str">
        <f t="shared" si="77"/>
        <v>DGII</v>
      </c>
    </row>
    <row r="4977" spans="4:5">
      <c r="D4977" s="118" t="s">
        <v>2</v>
      </c>
      <c r="E4977" s="116" t="str">
        <f t="shared" si="77"/>
        <v>DGTT</v>
      </c>
    </row>
    <row r="4978" spans="4:5">
      <c r="D4978" s="118" t="s">
        <v>3</v>
      </c>
      <c r="E4978" s="116" t="str">
        <f t="shared" si="77"/>
        <v>PGR</v>
      </c>
    </row>
    <row r="4979" spans="4:5">
      <c r="D4979" s="118" t="s">
        <v>28</v>
      </c>
      <c r="E4979" s="116" t="str">
        <f t="shared" si="77"/>
        <v>DGII</v>
      </c>
    </row>
    <row r="4980" spans="4:5">
      <c r="D4980" s="118" t="s">
        <v>155</v>
      </c>
      <c r="E4980" s="116" t="str">
        <f t="shared" si="77"/>
        <v>ONAPI</v>
      </c>
    </row>
    <row r="4981" spans="4:5">
      <c r="D4981" s="118" t="s">
        <v>3</v>
      </c>
      <c r="E4981" s="116" t="str">
        <f t="shared" si="77"/>
        <v>PGR</v>
      </c>
    </row>
    <row r="4982" spans="4:5">
      <c r="D4982" s="118" t="s">
        <v>3</v>
      </c>
      <c r="E4982" s="116" t="str">
        <f t="shared" si="77"/>
        <v>PGR</v>
      </c>
    </row>
    <row r="4983" spans="4:5">
      <c r="D4983" s="118" t="s">
        <v>40</v>
      </c>
      <c r="E4983" s="116" t="str">
        <f t="shared" si="77"/>
        <v>JCE</v>
      </c>
    </row>
    <row r="4984" spans="4:5">
      <c r="D4984" s="118" t="s">
        <v>28</v>
      </c>
      <c r="E4984" s="116" t="str">
        <f t="shared" si="77"/>
        <v>DGII</v>
      </c>
    </row>
    <row r="4985" spans="4:5">
      <c r="D4985" s="118" t="s">
        <v>94</v>
      </c>
      <c r="E4985" s="116" t="str">
        <f t="shared" si="77"/>
        <v>DGM</v>
      </c>
    </row>
    <row r="4986" spans="4:5">
      <c r="D4986" s="118" t="s">
        <v>40</v>
      </c>
      <c r="E4986" s="116" t="str">
        <f t="shared" si="77"/>
        <v>JCE</v>
      </c>
    </row>
    <row r="4987" spans="4:5">
      <c r="D4987" s="118" t="s">
        <v>94</v>
      </c>
      <c r="E4987" s="116" t="str">
        <f t="shared" si="77"/>
        <v>DGM</v>
      </c>
    </row>
    <row r="4988" spans="4:5">
      <c r="D4988" s="118" t="s">
        <v>40</v>
      </c>
      <c r="E4988" s="116" t="str">
        <f t="shared" si="77"/>
        <v>JCE</v>
      </c>
    </row>
    <row r="4989" spans="4:5">
      <c r="D4989" s="118" t="s">
        <v>2</v>
      </c>
      <c r="E4989" s="116" t="str">
        <f t="shared" si="77"/>
        <v>DGTT</v>
      </c>
    </row>
    <row r="4990" spans="4:5">
      <c r="D4990" s="118" t="s">
        <v>40</v>
      </c>
      <c r="E4990" s="116" t="str">
        <f t="shared" si="77"/>
        <v>JCE</v>
      </c>
    </row>
    <row r="4991" spans="4:5">
      <c r="D4991" s="118" t="s">
        <v>28</v>
      </c>
      <c r="E4991" s="116" t="str">
        <f t="shared" si="77"/>
        <v>DGII</v>
      </c>
    </row>
    <row r="4992" spans="4:5">
      <c r="D4992" s="118" t="s">
        <v>2</v>
      </c>
      <c r="E4992" s="116" t="str">
        <f t="shared" si="77"/>
        <v>DGTT</v>
      </c>
    </row>
    <row r="4993" spans="4:5">
      <c r="D4993" s="118" t="s">
        <v>184</v>
      </c>
      <c r="E4993" s="116" t="str">
        <f t="shared" si="77"/>
        <v>DGP</v>
      </c>
    </row>
    <row r="4994" spans="4:5">
      <c r="D4994" s="118" t="s">
        <v>28</v>
      </c>
      <c r="E4994" s="116" t="str">
        <f t="shared" si="77"/>
        <v>DGII</v>
      </c>
    </row>
    <row r="4995" spans="4:5">
      <c r="D4995" s="118" t="s">
        <v>40</v>
      </c>
      <c r="E4995" s="116" t="str">
        <f t="shared" si="77"/>
        <v>JCE</v>
      </c>
    </row>
    <row r="4996" spans="4:5">
      <c r="D4996" s="118" t="s">
        <v>2</v>
      </c>
      <c r="E4996" s="116" t="str">
        <f t="shared" ref="E4996:E5059" si="78">UPPER(D4996:D24706)</f>
        <v>DGTT</v>
      </c>
    </row>
    <row r="4997" spans="4:5">
      <c r="D4997" s="118" t="s">
        <v>2</v>
      </c>
      <c r="E4997" s="116" t="str">
        <f t="shared" si="78"/>
        <v>DGTT</v>
      </c>
    </row>
    <row r="4998" spans="4:5">
      <c r="D4998" s="118" t="s">
        <v>184</v>
      </c>
      <c r="E4998" s="116" t="str">
        <f t="shared" si="78"/>
        <v>DGP</v>
      </c>
    </row>
    <row r="4999" spans="4:5">
      <c r="D4999" s="118" t="s">
        <v>40</v>
      </c>
      <c r="E4999" s="116" t="str">
        <f t="shared" si="78"/>
        <v>JCE</v>
      </c>
    </row>
    <row r="5000" spans="4:5">
      <c r="D5000" s="118" t="s">
        <v>40</v>
      </c>
      <c r="E5000" s="116" t="str">
        <f t="shared" si="78"/>
        <v>JCE</v>
      </c>
    </row>
    <row r="5001" spans="4:5">
      <c r="D5001" s="118" t="s">
        <v>28</v>
      </c>
      <c r="E5001" s="116" t="str">
        <f t="shared" si="78"/>
        <v>DGII</v>
      </c>
    </row>
    <row r="5002" spans="4:5">
      <c r="D5002" s="118" t="s">
        <v>2</v>
      </c>
      <c r="E5002" s="116" t="str">
        <f t="shared" si="78"/>
        <v>DGTT</v>
      </c>
    </row>
    <row r="5003" spans="4:5">
      <c r="D5003" s="118" t="s">
        <v>28</v>
      </c>
      <c r="E5003" s="116" t="str">
        <f t="shared" si="78"/>
        <v>DGII</v>
      </c>
    </row>
    <row r="5004" spans="4:5">
      <c r="D5004" s="118" t="s">
        <v>184</v>
      </c>
      <c r="E5004" s="116" t="str">
        <f t="shared" si="78"/>
        <v>DGP</v>
      </c>
    </row>
    <row r="5005" spans="4:5">
      <c r="D5005" s="118" t="s">
        <v>40</v>
      </c>
      <c r="E5005" s="116" t="str">
        <f t="shared" si="78"/>
        <v>JCE</v>
      </c>
    </row>
    <row r="5006" spans="4:5">
      <c r="D5006" s="118" t="s">
        <v>2</v>
      </c>
      <c r="E5006" s="116" t="str">
        <f t="shared" si="78"/>
        <v>DGTT</v>
      </c>
    </row>
    <row r="5007" spans="4:5">
      <c r="D5007" s="118" t="s">
        <v>2</v>
      </c>
      <c r="E5007" s="116" t="str">
        <f t="shared" si="78"/>
        <v>DGTT</v>
      </c>
    </row>
    <row r="5008" spans="4:5">
      <c r="D5008" s="118" t="s">
        <v>40</v>
      </c>
      <c r="E5008" s="116" t="str">
        <f t="shared" si="78"/>
        <v>JCE</v>
      </c>
    </row>
    <row r="5009" spans="4:5">
      <c r="D5009" s="118" t="s">
        <v>40</v>
      </c>
      <c r="E5009" s="116" t="str">
        <f t="shared" si="78"/>
        <v>JCE</v>
      </c>
    </row>
    <row r="5010" spans="4:5">
      <c r="D5010" s="118" t="s">
        <v>40</v>
      </c>
      <c r="E5010" s="116" t="str">
        <f t="shared" si="78"/>
        <v>JCE</v>
      </c>
    </row>
    <row r="5011" spans="4:5">
      <c r="D5011" s="118" t="s">
        <v>40</v>
      </c>
      <c r="E5011" s="116" t="str">
        <f t="shared" si="78"/>
        <v>JCE</v>
      </c>
    </row>
    <row r="5012" spans="4:5">
      <c r="D5012" s="118" t="s">
        <v>40</v>
      </c>
      <c r="E5012" s="116" t="str">
        <f t="shared" si="78"/>
        <v>JCE</v>
      </c>
    </row>
    <row r="5013" spans="4:5">
      <c r="D5013" s="118" t="s">
        <v>28</v>
      </c>
      <c r="E5013" s="116" t="str">
        <f t="shared" si="78"/>
        <v>DGII</v>
      </c>
    </row>
    <row r="5014" spans="4:5">
      <c r="D5014" s="118" t="s">
        <v>2</v>
      </c>
      <c r="E5014" s="116" t="str">
        <f t="shared" si="78"/>
        <v>DGTT</v>
      </c>
    </row>
    <row r="5015" spans="4:5">
      <c r="D5015" s="118" t="s">
        <v>394</v>
      </c>
      <c r="E5015" s="116" t="str">
        <f t="shared" si="78"/>
        <v>MIREX</v>
      </c>
    </row>
    <row r="5016" spans="4:5">
      <c r="D5016" s="118" t="s">
        <v>155</v>
      </c>
      <c r="E5016" s="116" t="str">
        <f t="shared" si="78"/>
        <v>ONAPI</v>
      </c>
    </row>
    <row r="5017" spans="4:5">
      <c r="D5017" s="118" t="s">
        <v>28</v>
      </c>
      <c r="E5017" s="116" t="str">
        <f t="shared" si="78"/>
        <v>DGII</v>
      </c>
    </row>
    <row r="5018" spans="4:5">
      <c r="D5018" s="118" t="s">
        <v>28</v>
      </c>
      <c r="E5018" s="116" t="str">
        <f t="shared" si="78"/>
        <v>DGII</v>
      </c>
    </row>
    <row r="5019" spans="4:5">
      <c r="D5019" s="118" t="s">
        <v>40</v>
      </c>
      <c r="E5019" s="116" t="str">
        <f t="shared" si="78"/>
        <v>JCE</v>
      </c>
    </row>
    <row r="5020" spans="4:5">
      <c r="D5020" s="118" t="s">
        <v>2</v>
      </c>
      <c r="E5020" s="116" t="str">
        <f t="shared" si="78"/>
        <v>DGTT</v>
      </c>
    </row>
    <row r="5021" spans="4:5">
      <c r="D5021" s="118" t="s">
        <v>94</v>
      </c>
      <c r="E5021" s="116" t="str">
        <f t="shared" si="78"/>
        <v>DGM</v>
      </c>
    </row>
    <row r="5022" spans="4:5">
      <c r="D5022" s="118" t="s">
        <v>2</v>
      </c>
      <c r="E5022" s="116" t="str">
        <f t="shared" si="78"/>
        <v>DGTT</v>
      </c>
    </row>
    <row r="5023" spans="4:5">
      <c r="D5023" s="118" t="s">
        <v>2</v>
      </c>
      <c r="E5023" s="116" t="str">
        <f t="shared" si="78"/>
        <v>DGTT</v>
      </c>
    </row>
    <row r="5024" spans="4:5">
      <c r="D5024" s="118" t="s">
        <v>40</v>
      </c>
      <c r="E5024" s="116" t="str">
        <f t="shared" si="78"/>
        <v>JCE</v>
      </c>
    </row>
    <row r="5025" spans="4:5">
      <c r="D5025" s="118" t="s">
        <v>94</v>
      </c>
      <c r="E5025" s="116" t="str">
        <f t="shared" si="78"/>
        <v>DGM</v>
      </c>
    </row>
    <row r="5026" spans="4:5">
      <c r="D5026" s="118" t="s">
        <v>40</v>
      </c>
      <c r="E5026" s="116" t="str">
        <f t="shared" si="78"/>
        <v>JCE</v>
      </c>
    </row>
    <row r="5027" spans="4:5">
      <c r="D5027" s="118" t="s">
        <v>28</v>
      </c>
      <c r="E5027" s="116" t="str">
        <f t="shared" si="78"/>
        <v>DGII</v>
      </c>
    </row>
    <row r="5028" spans="4:5">
      <c r="D5028" s="118" t="s">
        <v>40</v>
      </c>
      <c r="E5028" s="116" t="str">
        <f t="shared" si="78"/>
        <v>JCE</v>
      </c>
    </row>
    <row r="5029" spans="4:5">
      <c r="D5029" s="118" t="s">
        <v>155</v>
      </c>
      <c r="E5029" s="116" t="str">
        <f t="shared" si="78"/>
        <v>ONAPI</v>
      </c>
    </row>
    <row r="5030" spans="4:5">
      <c r="D5030" s="118" t="s">
        <v>40</v>
      </c>
      <c r="E5030" s="116" t="str">
        <f t="shared" si="78"/>
        <v>JCE</v>
      </c>
    </row>
    <row r="5031" spans="4:5">
      <c r="D5031" s="118" t="s">
        <v>40</v>
      </c>
      <c r="E5031" s="116" t="str">
        <f t="shared" si="78"/>
        <v>JCE</v>
      </c>
    </row>
    <row r="5032" spans="4:5">
      <c r="D5032" s="118" t="s">
        <v>155</v>
      </c>
      <c r="E5032" s="116" t="str">
        <f t="shared" si="78"/>
        <v>ONAPI</v>
      </c>
    </row>
    <row r="5033" spans="4:5">
      <c r="D5033" s="118" t="s">
        <v>94</v>
      </c>
      <c r="E5033" s="116" t="str">
        <f t="shared" si="78"/>
        <v>DGM</v>
      </c>
    </row>
    <row r="5034" spans="4:5">
      <c r="D5034" s="118" t="s">
        <v>40</v>
      </c>
      <c r="E5034" s="116" t="str">
        <f t="shared" si="78"/>
        <v>JCE</v>
      </c>
    </row>
    <row r="5035" spans="4:5">
      <c r="D5035" s="118" t="s">
        <v>94</v>
      </c>
      <c r="E5035" s="116" t="str">
        <f t="shared" si="78"/>
        <v>DGM</v>
      </c>
    </row>
    <row r="5036" spans="4:5">
      <c r="D5036" s="118" t="s">
        <v>40</v>
      </c>
      <c r="E5036" s="116" t="str">
        <f t="shared" si="78"/>
        <v>JCE</v>
      </c>
    </row>
    <row r="5037" spans="4:5">
      <c r="D5037" s="118" t="s">
        <v>40</v>
      </c>
      <c r="E5037" s="116" t="str">
        <f t="shared" si="78"/>
        <v>JCE</v>
      </c>
    </row>
    <row r="5038" spans="4:5">
      <c r="D5038" s="118" t="s">
        <v>322</v>
      </c>
      <c r="E5038" s="116" t="str">
        <f t="shared" si="78"/>
        <v>MT</v>
      </c>
    </row>
    <row r="5039" spans="4:5">
      <c r="D5039" s="118" t="s">
        <v>184</v>
      </c>
      <c r="E5039" s="116" t="str">
        <f t="shared" si="78"/>
        <v>DGP</v>
      </c>
    </row>
    <row r="5040" spans="4:5">
      <c r="D5040" s="118" t="s">
        <v>28</v>
      </c>
      <c r="E5040" s="116" t="str">
        <f t="shared" si="78"/>
        <v>DGII</v>
      </c>
    </row>
    <row r="5041" spans="4:5">
      <c r="D5041" s="118" t="s">
        <v>40</v>
      </c>
      <c r="E5041" s="116" t="str">
        <f t="shared" si="78"/>
        <v>JCE</v>
      </c>
    </row>
    <row r="5042" spans="4:5">
      <c r="D5042" s="118" t="s">
        <v>40</v>
      </c>
      <c r="E5042" s="116" t="str">
        <f t="shared" si="78"/>
        <v>JCE</v>
      </c>
    </row>
    <row r="5043" spans="4:5">
      <c r="D5043" s="118" t="s">
        <v>94</v>
      </c>
      <c r="E5043" s="116" t="str">
        <f t="shared" si="78"/>
        <v>DGM</v>
      </c>
    </row>
    <row r="5044" spans="4:5">
      <c r="D5044" s="118" t="s">
        <v>394</v>
      </c>
      <c r="E5044" s="116" t="str">
        <f t="shared" si="78"/>
        <v>MIREX</v>
      </c>
    </row>
    <row r="5045" spans="4:5">
      <c r="D5045" s="118" t="s">
        <v>2</v>
      </c>
      <c r="E5045" s="116" t="str">
        <f t="shared" si="78"/>
        <v>DGTT</v>
      </c>
    </row>
    <row r="5046" spans="4:5">
      <c r="D5046" s="118" t="s">
        <v>2</v>
      </c>
      <c r="E5046" s="116" t="str">
        <f t="shared" si="78"/>
        <v>DGTT</v>
      </c>
    </row>
    <row r="5047" spans="4:5">
      <c r="D5047" s="118" t="s">
        <v>40</v>
      </c>
      <c r="E5047" s="116" t="str">
        <f t="shared" si="78"/>
        <v>JCE</v>
      </c>
    </row>
    <row r="5048" spans="4:5">
      <c r="D5048" s="118" t="s">
        <v>394</v>
      </c>
      <c r="E5048" s="116" t="str">
        <f t="shared" si="78"/>
        <v>MIREX</v>
      </c>
    </row>
    <row r="5049" spans="4:5">
      <c r="D5049" s="118" t="s">
        <v>40</v>
      </c>
      <c r="E5049" s="116" t="str">
        <f t="shared" si="78"/>
        <v>JCE</v>
      </c>
    </row>
    <row r="5050" spans="4:5">
      <c r="D5050" s="118" t="s">
        <v>40</v>
      </c>
      <c r="E5050" s="116" t="str">
        <f t="shared" si="78"/>
        <v>JCE</v>
      </c>
    </row>
    <row r="5051" spans="4:5">
      <c r="D5051" s="118" t="s">
        <v>28</v>
      </c>
      <c r="E5051" s="116" t="str">
        <f t="shared" si="78"/>
        <v>DGII</v>
      </c>
    </row>
    <row r="5052" spans="4:5">
      <c r="D5052" s="118" t="s">
        <v>2</v>
      </c>
      <c r="E5052" s="116" t="str">
        <f t="shared" si="78"/>
        <v>DGTT</v>
      </c>
    </row>
    <row r="5053" spans="4:5">
      <c r="D5053" s="118" t="s">
        <v>2</v>
      </c>
      <c r="E5053" s="116" t="str">
        <f t="shared" si="78"/>
        <v>DGTT</v>
      </c>
    </row>
    <row r="5054" spans="4:5">
      <c r="D5054" s="118" t="s">
        <v>40</v>
      </c>
      <c r="E5054" s="116" t="str">
        <f t="shared" si="78"/>
        <v>JCE</v>
      </c>
    </row>
    <row r="5055" spans="4:5">
      <c r="D5055" s="118" t="s">
        <v>40</v>
      </c>
      <c r="E5055" s="116" t="str">
        <f t="shared" si="78"/>
        <v>JCE</v>
      </c>
    </row>
    <row r="5056" spans="4:5">
      <c r="D5056" s="118" t="s">
        <v>155</v>
      </c>
      <c r="E5056" s="116" t="str">
        <f t="shared" si="78"/>
        <v>ONAPI</v>
      </c>
    </row>
    <row r="5057" spans="4:5">
      <c r="D5057" s="118" t="s">
        <v>40</v>
      </c>
      <c r="E5057" s="116" t="str">
        <f t="shared" si="78"/>
        <v>JCE</v>
      </c>
    </row>
    <row r="5058" spans="4:5">
      <c r="D5058" s="118" t="s">
        <v>2</v>
      </c>
      <c r="E5058" s="116" t="str">
        <f t="shared" si="78"/>
        <v>DGTT</v>
      </c>
    </row>
    <row r="5059" spans="4:5">
      <c r="D5059" s="118" t="s">
        <v>2</v>
      </c>
      <c r="E5059" s="116" t="str">
        <f t="shared" si="78"/>
        <v>DGTT</v>
      </c>
    </row>
    <row r="5060" spans="4:5">
      <c r="D5060" s="118" t="s">
        <v>40</v>
      </c>
      <c r="E5060" s="116" t="str">
        <f t="shared" ref="E5060:E5123" si="79">UPPER(D5060:D24770)</f>
        <v>JCE</v>
      </c>
    </row>
    <row r="5061" spans="4:5">
      <c r="D5061" s="118" t="s">
        <v>184</v>
      </c>
      <c r="E5061" s="116" t="str">
        <f t="shared" si="79"/>
        <v>DGP</v>
      </c>
    </row>
    <row r="5062" spans="4:5">
      <c r="D5062" s="118" t="s">
        <v>28</v>
      </c>
      <c r="E5062" s="116" t="str">
        <f t="shared" si="79"/>
        <v>DGII</v>
      </c>
    </row>
    <row r="5063" spans="4:5">
      <c r="D5063" s="118" t="s">
        <v>2</v>
      </c>
      <c r="E5063" s="116" t="str">
        <f t="shared" si="79"/>
        <v>DGTT</v>
      </c>
    </row>
    <row r="5064" spans="4:5">
      <c r="D5064" s="118" t="s">
        <v>94</v>
      </c>
      <c r="E5064" s="116" t="str">
        <f t="shared" si="79"/>
        <v>DGM</v>
      </c>
    </row>
    <row r="5065" spans="4:5">
      <c r="D5065" s="118" t="s">
        <v>2</v>
      </c>
      <c r="E5065" s="116" t="str">
        <f t="shared" si="79"/>
        <v>DGTT</v>
      </c>
    </row>
    <row r="5066" spans="4:5">
      <c r="D5066" s="118" t="s">
        <v>40</v>
      </c>
      <c r="E5066" s="116" t="str">
        <f t="shared" si="79"/>
        <v>JCE</v>
      </c>
    </row>
    <row r="5067" spans="4:5">
      <c r="D5067" s="118" t="s">
        <v>184</v>
      </c>
      <c r="E5067" s="116" t="str">
        <f t="shared" si="79"/>
        <v>DGP</v>
      </c>
    </row>
    <row r="5068" spans="4:5">
      <c r="D5068" s="118" t="s">
        <v>40</v>
      </c>
      <c r="E5068" s="116" t="str">
        <f t="shared" si="79"/>
        <v>JCE</v>
      </c>
    </row>
    <row r="5069" spans="4:5">
      <c r="D5069" s="118" t="s">
        <v>2</v>
      </c>
      <c r="E5069" s="116" t="str">
        <f t="shared" si="79"/>
        <v>DGTT</v>
      </c>
    </row>
    <row r="5070" spans="4:5">
      <c r="D5070" s="118" t="s">
        <v>40</v>
      </c>
      <c r="E5070" s="116" t="str">
        <f t="shared" si="79"/>
        <v>JCE</v>
      </c>
    </row>
    <row r="5071" spans="4:5">
      <c r="D5071" s="118" t="s">
        <v>2</v>
      </c>
      <c r="E5071" s="116" t="str">
        <f t="shared" si="79"/>
        <v>DGTT</v>
      </c>
    </row>
    <row r="5072" spans="4:5">
      <c r="D5072" s="118" t="s">
        <v>28</v>
      </c>
      <c r="E5072" s="116" t="str">
        <f t="shared" si="79"/>
        <v>DGII</v>
      </c>
    </row>
    <row r="5073" spans="4:5">
      <c r="D5073" s="118" t="s">
        <v>40</v>
      </c>
      <c r="E5073" s="116" t="str">
        <f t="shared" si="79"/>
        <v>JCE</v>
      </c>
    </row>
    <row r="5074" spans="4:5">
      <c r="D5074" s="118" t="s">
        <v>2</v>
      </c>
      <c r="E5074" s="116" t="str">
        <f t="shared" si="79"/>
        <v>DGTT</v>
      </c>
    </row>
    <row r="5075" spans="4:5">
      <c r="D5075" s="118" t="s">
        <v>2</v>
      </c>
      <c r="E5075" s="116" t="str">
        <f t="shared" si="79"/>
        <v>DGTT</v>
      </c>
    </row>
    <row r="5076" spans="4:5">
      <c r="D5076" s="118" t="s">
        <v>40</v>
      </c>
      <c r="E5076" s="116" t="str">
        <f t="shared" si="79"/>
        <v>JCE</v>
      </c>
    </row>
    <row r="5077" spans="4:5">
      <c r="D5077" s="118" t="s">
        <v>40</v>
      </c>
      <c r="E5077" s="116" t="str">
        <f t="shared" si="79"/>
        <v>JCE</v>
      </c>
    </row>
    <row r="5078" spans="4:5">
      <c r="D5078" s="118" t="s">
        <v>394</v>
      </c>
      <c r="E5078" s="116" t="str">
        <f t="shared" si="79"/>
        <v>MIREX</v>
      </c>
    </row>
    <row r="5079" spans="4:5">
      <c r="D5079" s="107" t="s">
        <v>94</v>
      </c>
      <c r="E5079" s="116" t="str">
        <f t="shared" si="79"/>
        <v>DGM</v>
      </c>
    </row>
    <row r="5080" spans="4:5">
      <c r="D5080" s="118" t="s">
        <v>18</v>
      </c>
      <c r="E5080" s="116" t="str">
        <f t="shared" si="79"/>
        <v>MIP</v>
      </c>
    </row>
    <row r="5081" spans="4:5">
      <c r="D5081" s="118" t="s">
        <v>40</v>
      </c>
      <c r="E5081" s="116" t="str">
        <f t="shared" si="79"/>
        <v>JCE</v>
      </c>
    </row>
    <row r="5082" spans="4:5">
      <c r="D5082" s="118" t="s">
        <v>40</v>
      </c>
      <c r="E5082" s="116" t="str">
        <f t="shared" si="79"/>
        <v>JCE</v>
      </c>
    </row>
    <row r="5083" spans="4:5">
      <c r="D5083" s="118" t="s">
        <v>2</v>
      </c>
      <c r="E5083" s="116" t="str">
        <f t="shared" si="79"/>
        <v>DGTT</v>
      </c>
    </row>
    <row r="5084" spans="4:5">
      <c r="D5084" s="118" t="s">
        <v>40</v>
      </c>
      <c r="E5084" s="116" t="str">
        <f t="shared" si="79"/>
        <v>JCE</v>
      </c>
    </row>
    <row r="5085" spans="4:5">
      <c r="D5085" s="118" t="s">
        <v>40</v>
      </c>
      <c r="E5085" s="116" t="str">
        <f t="shared" si="79"/>
        <v>JCE</v>
      </c>
    </row>
    <row r="5086" spans="4:5">
      <c r="D5086" s="118" t="s">
        <v>184</v>
      </c>
      <c r="E5086" s="116" t="str">
        <f t="shared" si="79"/>
        <v>DGP</v>
      </c>
    </row>
    <row r="5087" spans="4:5">
      <c r="D5087" s="118" t="s">
        <v>94</v>
      </c>
      <c r="E5087" s="116" t="str">
        <f t="shared" si="79"/>
        <v>DGM</v>
      </c>
    </row>
    <row r="5088" spans="4:5">
      <c r="D5088" s="118" t="s">
        <v>155</v>
      </c>
      <c r="E5088" s="116" t="str">
        <f t="shared" si="79"/>
        <v>ONAPI</v>
      </c>
    </row>
    <row r="5089" spans="4:5">
      <c r="D5089" s="118" t="s">
        <v>184</v>
      </c>
      <c r="E5089" s="116" t="str">
        <f t="shared" si="79"/>
        <v>DGP</v>
      </c>
    </row>
    <row r="5090" spans="4:5">
      <c r="D5090" s="118" t="s">
        <v>2</v>
      </c>
      <c r="E5090" s="116" t="str">
        <f t="shared" si="79"/>
        <v>DGTT</v>
      </c>
    </row>
    <row r="5091" spans="4:5">
      <c r="D5091" s="118" t="s">
        <v>28</v>
      </c>
      <c r="E5091" s="116" t="str">
        <f t="shared" si="79"/>
        <v>DGII</v>
      </c>
    </row>
    <row r="5092" spans="4:5">
      <c r="D5092" s="118" t="s">
        <v>40</v>
      </c>
      <c r="E5092" s="116" t="str">
        <f t="shared" si="79"/>
        <v>JCE</v>
      </c>
    </row>
    <row r="5093" spans="4:5">
      <c r="D5093" s="118" t="s">
        <v>40</v>
      </c>
      <c r="E5093" s="116" t="str">
        <f t="shared" si="79"/>
        <v>JCE</v>
      </c>
    </row>
    <row r="5094" spans="4:5">
      <c r="D5094" s="118" t="s">
        <v>94</v>
      </c>
      <c r="E5094" s="116" t="str">
        <f t="shared" si="79"/>
        <v>DGM</v>
      </c>
    </row>
    <row r="5095" spans="4:5">
      <c r="D5095" s="118" t="s">
        <v>2</v>
      </c>
      <c r="E5095" s="116" t="str">
        <f t="shared" si="79"/>
        <v>DGTT</v>
      </c>
    </row>
    <row r="5096" spans="4:5">
      <c r="D5096" s="118" t="s">
        <v>40</v>
      </c>
      <c r="E5096" s="116" t="str">
        <f t="shared" si="79"/>
        <v>JCE</v>
      </c>
    </row>
    <row r="5097" spans="4:5">
      <c r="D5097" s="118" t="s">
        <v>2</v>
      </c>
      <c r="E5097" s="116" t="str">
        <f t="shared" si="79"/>
        <v>DGTT</v>
      </c>
    </row>
    <row r="5098" spans="4:5">
      <c r="D5098" s="118" t="s">
        <v>2</v>
      </c>
      <c r="E5098" s="116" t="str">
        <f t="shared" si="79"/>
        <v>DGTT</v>
      </c>
    </row>
    <row r="5099" spans="4:5">
      <c r="D5099" s="118" t="s">
        <v>184</v>
      </c>
      <c r="E5099" s="116" t="str">
        <f t="shared" si="79"/>
        <v>DGP</v>
      </c>
    </row>
    <row r="5100" spans="4:5">
      <c r="D5100" s="118" t="s">
        <v>40</v>
      </c>
      <c r="E5100" s="116" t="str">
        <f t="shared" si="79"/>
        <v>JCE</v>
      </c>
    </row>
    <row r="5101" spans="4:5">
      <c r="D5101" s="118" t="s">
        <v>394</v>
      </c>
      <c r="E5101" s="116" t="str">
        <f t="shared" si="79"/>
        <v>MIREX</v>
      </c>
    </row>
    <row r="5102" spans="4:5">
      <c r="D5102" s="118" t="s">
        <v>94</v>
      </c>
      <c r="E5102" s="116" t="str">
        <f t="shared" si="79"/>
        <v>DGM</v>
      </c>
    </row>
    <row r="5103" spans="4:5">
      <c r="D5103" s="118" t="s">
        <v>28</v>
      </c>
      <c r="E5103" s="116" t="str">
        <f t="shared" si="79"/>
        <v>DGII</v>
      </c>
    </row>
    <row r="5104" spans="4:5">
      <c r="D5104" s="118" t="s">
        <v>3</v>
      </c>
      <c r="E5104" s="116" t="str">
        <f t="shared" si="79"/>
        <v>PGR</v>
      </c>
    </row>
    <row r="5105" spans="4:5">
      <c r="D5105" s="118" t="s">
        <v>2</v>
      </c>
      <c r="E5105" s="116" t="str">
        <f t="shared" si="79"/>
        <v>DGTT</v>
      </c>
    </row>
    <row r="5106" spans="4:5">
      <c r="D5106" s="118" t="s">
        <v>40</v>
      </c>
      <c r="E5106" s="116" t="str">
        <f t="shared" si="79"/>
        <v>JCE</v>
      </c>
    </row>
    <row r="5107" spans="4:5">
      <c r="D5107" s="118" t="s">
        <v>3</v>
      </c>
      <c r="E5107" s="116" t="str">
        <f t="shared" si="79"/>
        <v>PGR</v>
      </c>
    </row>
    <row r="5108" spans="4:5">
      <c r="D5108" s="118" t="s">
        <v>690</v>
      </c>
      <c r="E5108" s="116" t="str">
        <f t="shared" si="79"/>
        <v>PRG</v>
      </c>
    </row>
    <row r="5109" spans="4:5">
      <c r="D5109" s="118" t="s">
        <v>3</v>
      </c>
      <c r="E5109" s="116" t="str">
        <f t="shared" si="79"/>
        <v>PGR</v>
      </c>
    </row>
    <row r="5110" spans="4:5">
      <c r="D5110" s="118" t="s">
        <v>28</v>
      </c>
      <c r="E5110" s="116" t="str">
        <f t="shared" si="79"/>
        <v>DGII</v>
      </c>
    </row>
    <row r="5111" spans="4:5">
      <c r="D5111" s="118" t="s">
        <v>3</v>
      </c>
      <c r="E5111" s="116" t="str">
        <f t="shared" si="79"/>
        <v>PGR</v>
      </c>
    </row>
    <row r="5112" spans="4:5">
      <c r="D5112" s="118" t="s">
        <v>3</v>
      </c>
      <c r="E5112" s="116" t="str">
        <f t="shared" si="79"/>
        <v>PGR</v>
      </c>
    </row>
    <row r="5113" spans="4:5">
      <c r="D5113" s="118" t="s">
        <v>3</v>
      </c>
      <c r="E5113" s="116" t="str">
        <f t="shared" si="79"/>
        <v>PGR</v>
      </c>
    </row>
    <row r="5114" spans="4:5">
      <c r="D5114" s="118" t="s">
        <v>3</v>
      </c>
      <c r="E5114" s="116" t="str">
        <f t="shared" si="79"/>
        <v>PGR</v>
      </c>
    </row>
    <row r="5115" spans="4:5">
      <c r="D5115" s="118" t="s">
        <v>28</v>
      </c>
      <c r="E5115" s="116" t="str">
        <f t="shared" si="79"/>
        <v>DGII</v>
      </c>
    </row>
    <row r="5116" spans="4:5">
      <c r="D5116" s="118" t="s">
        <v>2</v>
      </c>
      <c r="E5116" s="116" t="str">
        <f t="shared" si="79"/>
        <v>DGTT</v>
      </c>
    </row>
    <row r="5117" spans="4:5">
      <c r="D5117" s="118" t="s">
        <v>184</v>
      </c>
      <c r="E5117" s="116" t="str">
        <f t="shared" si="79"/>
        <v>DGP</v>
      </c>
    </row>
    <row r="5118" spans="4:5">
      <c r="D5118" s="118" t="s">
        <v>94</v>
      </c>
      <c r="E5118" s="116" t="str">
        <f t="shared" si="79"/>
        <v>DGM</v>
      </c>
    </row>
    <row r="5119" spans="4:5">
      <c r="D5119" s="118" t="s">
        <v>3</v>
      </c>
      <c r="E5119" s="116" t="str">
        <f t="shared" si="79"/>
        <v>PGR</v>
      </c>
    </row>
    <row r="5120" spans="4:5">
      <c r="D5120" s="118" t="s">
        <v>40</v>
      </c>
      <c r="E5120" s="116" t="str">
        <f t="shared" si="79"/>
        <v>JCE</v>
      </c>
    </row>
    <row r="5121" spans="4:5">
      <c r="D5121" s="118" t="s">
        <v>40</v>
      </c>
      <c r="E5121" s="116" t="str">
        <f t="shared" si="79"/>
        <v>JCE</v>
      </c>
    </row>
    <row r="5122" spans="4:5">
      <c r="D5122" s="118" t="s">
        <v>28</v>
      </c>
      <c r="E5122" s="116" t="str">
        <f t="shared" si="79"/>
        <v>DGII</v>
      </c>
    </row>
    <row r="5123" spans="4:5">
      <c r="D5123" s="118" t="s">
        <v>40</v>
      </c>
      <c r="E5123" s="116" t="str">
        <f t="shared" si="79"/>
        <v>JCE</v>
      </c>
    </row>
    <row r="5124" spans="4:5">
      <c r="D5124" s="118" t="s">
        <v>2</v>
      </c>
      <c r="E5124" s="116" t="str">
        <f t="shared" ref="E5124:E5187" si="80">UPPER(D5124:D24834)</f>
        <v>DGTT</v>
      </c>
    </row>
    <row r="5125" spans="4:5">
      <c r="D5125" s="118" t="s">
        <v>94</v>
      </c>
      <c r="E5125" s="116" t="str">
        <f t="shared" si="80"/>
        <v>DGM</v>
      </c>
    </row>
    <row r="5126" spans="4:5">
      <c r="D5126" s="118" t="s">
        <v>94</v>
      </c>
      <c r="E5126" s="116" t="str">
        <f t="shared" si="80"/>
        <v>DGM</v>
      </c>
    </row>
    <row r="5127" spans="4:5">
      <c r="D5127" s="118" t="s">
        <v>28</v>
      </c>
      <c r="E5127" s="116" t="str">
        <f t="shared" si="80"/>
        <v>DGII</v>
      </c>
    </row>
    <row r="5128" spans="4:5">
      <c r="D5128" s="118" t="s">
        <v>28</v>
      </c>
      <c r="E5128" s="116" t="str">
        <f t="shared" si="80"/>
        <v>DGII</v>
      </c>
    </row>
    <row r="5129" spans="4:5">
      <c r="D5129" s="118" t="s">
        <v>155</v>
      </c>
      <c r="E5129" s="116" t="str">
        <f t="shared" si="80"/>
        <v>ONAPI</v>
      </c>
    </row>
    <row r="5130" spans="4:5">
      <c r="D5130" s="118" t="s">
        <v>40</v>
      </c>
      <c r="E5130" s="116" t="str">
        <f t="shared" si="80"/>
        <v>JCE</v>
      </c>
    </row>
    <row r="5131" spans="4:5">
      <c r="D5131" s="118" t="s">
        <v>40</v>
      </c>
      <c r="E5131" s="116" t="str">
        <f t="shared" si="80"/>
        <v>JCE</v>
      </c>
    </row>
    <row r="5132" spans="4:5">
      <c r="D5132" s="118" t="s">
        <v>394</v>
      </c>
      <c r="E5132" s="116" t="str">
        <f t="shared" si="80"/>
        <v>MIREX</v>
      </c>
    </row>
    <row r="5133" spans="4:5">
      <c r="D5133" s="118" t="s">
        <v>40</v>
      </c>
      <c r="E5133" s="116" t="str">
        <f t="shared" si="80"/>
        <v>JCE</v>
      </c>
    </row>
    <row r="5134" spans="4:5">
      <c r="D5134" s="118" t="s">
        <v>2</v>
      </c>
      <c r="E5134" s="116" t="str">
        <f t="shared" si="80"/>
        <v>DGTT</v>
      </c>
    </row>
    <row r="5135" spans="4:5">
      <c r="D5135" s="118" t="s">
        <v>40</v>
      </c>
      <c r="E5135" s="116" t="str">
        <f t="shared" si="80"/>
        <v>JCE</v>
      </c>
    </row>
    <row r="5136" spans="4:5">
      <c r="D5136" s="118" t="s">
        <v>40</v>
      </c>
      <c r="E5136" s="116" t="str">
        <f t="shared" si="80"/>
        <v>JCE</v>
      </c>
    </row>
    <row r="5137" spans="4:5">
      <c r="D5137" s="118" t="s">
        <v>40</v>
      </c>
      <c r="E5137" s="116" t="str">
        <f t="shared" si="80"/>
        <v>JCE</v>
      </c>
    </row>
    <row r="5138" spans="4:5">
      <c r="D5138" s="118" t="s">
        <v>2</v>
      </c>
      <c r="E5138" s="116" t="str">
        <f t="shared" si="80"/>
        <v>DGTT</v>
      </c>
    </row>
    <row r="5139" spans="4:5">
      <c r="D5139" s="118" t="s">
        <v>28</v>
      </c>
      <c r="E5139" s="116" t="str">
        <f t="shared" si="80"/>
        <v>DGII</v>
      </c>
    </row>
    <row r="5140" spans="4:5">
      <c r="D5140" s="118" t="s">
        <v>2</v>
      </c>
      <c r="E5140" s="116" t="str">
        <f t="shared" si="80"/>
        <v>DGTT</v>
      </c>
    </row>
    <row r="5141" spans="4:5">
      <c r="D5141" s="118" t="s">
        <v>155</v>
      </c>
      <c r="E5141" s="116" t="str">
        <f t="shared" si="80"/>
        <v>ONAPI</v>
      </c>
    </row>
    <row r="5142" spans="4:5">
      <c r="D5142" s="118" t="s">
        <v>184</v>
      </c>
      <c r="E5142" s="116" t="str">
        <f t="shared" si="80"/>
        <v>DGP</v>
      </c>
    </row>
    <row r="5143" spans="4:5">
      <c r="D5143" s="118" t="s">
        <v>2</v>
      </c>
      <c r="E5143" s="116" t="str">
        <f t="shared" si="80"/>
        <v>DGTT</v>
      </c>
    </row>
    <row r="5144" spans="4:5">
      <c r="D5144" s="118" t="s">
        <v>94</v>
      </c>
      <c r="E5144" s="116" t="str">
        <f t="shared" si="80"/>
        <v>DGM</v>
      </c>
    </row>
    <row r="5145" spans="4:5">
      <c r="D5145" s="118" t="s">
        <v>40</v>
      </c>
      <c r="E5145" s="116" t="str">
        <f t="shared" si="80"/>
        <v>JCE</v>
      </c>
    </row>
    <row r="5146" spans="4:5">
      <c r="D5146" s="118" t="s">
        <v>40</v>
      </c>
      <c r="E5146" s="116" t="str">
        <f t="shared" si="80"/>
        <v>JCE</v>
      </c>
    </row>
    <row r="5147" spans="4:5">
      <c r="D5147" s="118" t="s">
        <v>94</v>
      </c>
      <c r="E5147" s="116" t="str">
        <f t="shared" si="80"/>
        <v>DGM</v>
      </c>
    </row>
    <row r="5148" spans="4:5">
      <c r="D5148" s="118" t="s">
        <v>184</v>
      </c>
      <c r="E5148" s="116" t="str">
        <f t="shared" si="80"/>
        <v>DGP</v>
      </c>
    </row>
    <row r="5149" spans="4:5">
      <c r="D5149" s="118" t="s">
        <v>2</v>
      </c>
      <c r="E5149" s="116" t="str">
        <f t="shared" si="80"/>
        <v>DGTT</v>
      </c>
    </row>
    <row r="5150" spans="4:5">
      <c r="D5150" s="118" t="s">
        <v>2</v>
      </c>
      <c r="E5150" s="116" t="str">
        <f t="shared" si="80"/>
        <v>DGTT</v>
      </c>
    </row>
    <row r="5151" spans="4:5">
      <c r="D5151" s="118" t="s">
        <v>94</v>
      </c>
      <c r="E5151" s="116" t="str">
        <f t="shared" si="80"/>
        <v>DGM</v>
      </c>
    </row>
    <row r="5152" spans="4:5">
      <c r="D5152" s="118" t="s">
        <v>394</v>
      </c>
      <c r="E5152" s="116" t="str">
        <f t="shared" si="80"/>
        <v>MIREX</v>
      </c>
    </row>
    <row r="5153" spans="4:5">
      <c r="D5153" s="118" t="s">
        <v>2</v>
      </c>
      <c r="E5153" s="116" t="str">
        <f t="shared" si="80"/>
        <v>DGTT</v>
      </c>
    </row>
    <row r="5154" spans="4:5">
      <c r="D5154" s="118" t="s">
        <v>2</v>
      </c>
      <c r="E5154" s="116" t="str">
        <f t="shared" si="80"/>
        <v>DGTT</v>
      </c>
    </row>
    <row r="5155" spans="4:5">
      <c r="D5155" s="118" t="s">
        <v>40</v>
      </c>
      <c r="E5155" s="116" t="str">
        <f t="shared" si="80"/>
        <v>JCE</v>
      </c>
    </row>
    <row r="5156" spans="4:5">
      <c r="D5156" s="118" t="s">
        <v>28</v>
      </c>
      <c r="E5156" s="116" t="str">
        <f t="shared" si="80"/>
        <v>DGII</v>
      </c>
    </row>
    <row r="5157" spans="4:5">
      <c r="D5157" s="118" t="s">
        <v>2</v>
      </c>
      <c r="E5157" s="116" t="str">
        <f t="shared" si="80"/>
        <v>DGTT</v>
      </c>
    </row>
    <row r="5158" spans="4:5">
      <c r="D5158" s="118" t="s">
        <v>94</v>
      </c>
      <c r="E5158" s="116" t="str">
        <f t="shared" si="80"/>
        <v>DGM</v>
      </c>
    </row>
    <row r="5159" spans="4:5">
      <c r="D5159" s="118" t="s">
        <v>184</v>
      </c>
      <c r="E5159" s="116" t="str">
        <f t="shared" si="80"/>
        <v>DGP</v>
      </c>
    </row>
    <row r="5160" spans="4:5">
      <c r="D5160" s="118" t="s">
        <v>28</v>
      </c>
      <c r="E5160" s="116" t="str">
        <f t="shared" si="80"/>
        <v>DGII</v>
      </c>
    </row>
    <row r="5161" spans="4:5">
      <c r="D5161" s="118" t="s">
        <v>155</v>
      </c>
      <c r="E5161" s="116" t="str">
        <f t="shared" si="80"/>
        <v>ONAPI</v>
      </c>
    </row>
    <row r="5162" spans="4:5">
      <c r="D5162" s="118" t="s">
        <v>40</v>
      </c>
      <c r="E5162" s="116" t="str">
        <f t="shared" si="80"/>
        <v>JCE</v>
      </c>
    </row>
    <row r="5163" spans="4:5">
      <c r="D5163" s="118" t="s">
        <v>40</v>
      </c>
      <c r="E5163" s="116" t="str">
        <f t="shared" si="80"/>
        <v>JCE</v>
      </c>
    </row>
    <row r="5164" spans="4:5">
      <c r="D5164" s="118" t="s">
        <v>28</v>
      </c>
      <c r="E5164" s="116" t="str">
        <f t="shared" si="80"/>
        <v>DGII</v>
      </c>
    </row>
    <row r="5165" spans="4:5">
      <c r="D5165" s="118" t="s">
        <v>2</v>
      </c>
      <c r="E5165" s="116" t="str">
        <f t="shared" si="80"/>
        <v>DGTT</v>
      </c>
    </row>
    <row r="5166" spans="4:5">
      <c r="D5166" s="118" t="s">
        <v>2</v>
      </c>
      <c r="E5166" s="116" t="str">
        <f t="shared" si="80"/>
        <v>DGTT</v>
      </c>
    </row>
    <row r="5167" spans="4:5">
      <c r="D5167" s="118" t="s">
        <v>94</v>
      </c>
      <c r="E5167" s="116" t="str">
        <f t="shared" si="80"/>
        <v>DGM</v>
      </c>
    </row>
    <row r="5168" spans="4:5">
      <c r="D5168" s="118" t="s">
        <v>184</v>
      </c>
      <c r="E5168" s="116" t="str">
        <f t="shared" si="80"/>
        <v>DGP</v>
      </c>
    </row>
    <row r="5169" spans="4:5">
      <c r="D5169" s="118" t="s">
        <v>40</v>
      </c>
      <c r="E5169" s="116" t="str">
        <f t="shared" si="80"/>
        <v>JCE</v>
      </c>
    </row>
    <row r="5170" spans="4:5">
      <c r="D5170" s="118" t="s">
        <v>28</v>
      </c>
      <c r="E5170" s="116" t="str">
        <f t="shared" si="80"/>
        <v>DGII</v>
      </c>
    </row>
    <row r="5171" spans="4:5">
      <c r="D5171" s="118" t="s">
        <v>2</v>
      </c>
      <c r="E5171" s="116" t="str">
        <f t="shared" si="80"/>
        <v>DGTT</v>
      </c>
    </row>
    <row r="5172" spans="4:5">
      <c r="D5172" s="118" t="s">
        <v>40</v>
      </c>
      <c r="E5172" s="116" t="str">
        <f t="shared" si="80"/>
        <v>JCE</v>
      </c>
    </row>
    <row r="5173" spans="4:5">
      <c r="D5173" s="118" t="s">
        <v>394</v>
      </c>
      <c r="E5173" s="116" t="str">
        <f t="shared" si="80"/>
        <v>MIREX</v>
      </c>
    </row>
    <row r="5174" spans="4:5">
      <c r="D5174" s="118" t="s">
        <v>40</v>
      </c>
      <c r="E5174" s="116" t="str">
        <f t="shared" si="80"/>
        <v>JCE</v>
      </c>
    </row>
    <row r="5175" spans="4:5">
      <c r="D5175" s="118" t="s">
        <v>2</v>
      </c>
      <c r="E5175" s="116" t="str">
        <f t="shared" si="80"/>
        <v>DGTT</v>
      </c>
    </row>
    <row r="5176" spans="4:5">
      <c r="D5176" s="118" t="s">
        <v>40</v>
      </c>
      <c r="E5176" s="116" t="str">
        <f t="shared" si="80"/>
        <v>JCE</v>
      </c>
    </row>
    <row r="5177" spans="4:5">
      <c r="D5177" s="118" t="s">
        <v>2</v>
      </c>
      <c r="E5177" s="116" t="str">
        <f t="shared" si="80"/>
        <v>DGTT</v>
      </c>
    </row>
    <row r="5178" spans="4:5">
      <c r="D5178" s="118" t="s">
        <v>2</v>
      </c>
      <c r="E5178" s="116" t="str">
        <f t="shared" si="80"/>
        <v>DGTT</v>
      </c>
    </row>
    <row r="5179" spans="4:5">
      <c r="D5179" s="118" t="s">
        <v>40</v>
      </c>
      <c r="E5179" s="116" t="str">
        <f t="shared" si="80"/>
        <v>JCE</v>
      </c>
    </row>
    <row r="5180" spans="4:5">
      <c r="D5180" s="118" t="s">
        <v>40</v>
      </c>
      <c r="E5180" s="116" t="str">
        <f t="shared" si="80"/>
        <v>JCE</v>
      </c>
    </row>
    <row r="5181" spans="4:5">
      <c r="D5181" s="118" t="s">
        <v>28</v>
      </c>
      <c r="E5181" s="116" t="str">
        <f t="shared" si="80"/>
        <v>DGII</v>
      </c>
    </row>
    <row r="5182" spans="4:5">
      <c r="D5182" s="118" t="s">
        <v>28</v>
      </c>
      <c r="E5182" s="116" t="str">
        <f t="shared" si="80"/>
        <v>DGII</v>
      </c>
    </row>
    <row r="5183" spans="4:5">
      <c r="D5183" s="118" t="s">
        <v>155</v>
      </c>
      <c r="E5183" s="116" t="str">
        <f t="shared" si="80"/>
        <v>ONAPI</v>
      </c>
    </row>
    <row r="5184" spans="4:5">
      <c r="D5184" s="118" t="s">
        <v>2</v>
      </c>
      <c r="E5184" s="116" t="str">
        <f t="shared" si="80"/>
        <v>DGTT</v>
      </c>
    </row>
    <row r="5185" spans="4:5">
      <c r="D5185" s="118" t="s">
        <v>394</v>
      </c>
      <c r="E5185" s="116" t="str">
        <f t="shared" si="80"/>
        <v>MIREX</v>
      </c>
    </row>
    <row r="5186" spans="4:5">
      <c r="D5186" s="107" t="s">
        <v>94</v>
      </c>
      <c r="E5186" s="116" t="str">
        <f t="shared" si="80"/>
        <v>DGM</v>
      </c>
    </row>
    <row r="5187" spans="4:5">
      <c r="D5187" s="118" t="s">
        <v>2</v>
      </c>
      <c r="E5187" s="116" t="str">
        <f t="shared" si="80"/>
        <v>DGTT</v>
      </c>
    </row>
    <row r="5188" spans="4:5">
      <c r="D5188" s="118" t="s">
        <v>2</v>
      </c>
      <c r="E5188" s="116" t="str">
        <f t="shared" ref="E5188:E5251" si="81">UPPER(D5188:D24898)</f>
        <v>DGTT</v>
      </c>
    </row>
    <row r="5189" spans="4:5">
      <c r="D5189" s="118" t="s">
        <v>28</v>
      </c>
      <c r="E5189" s="116" t="str">
        <f t="shared" si="81"/>
        <v>DGII</v>
      </c>
    </row>
    <row r="5190" spans="4:5">
      <c r="D5190" s="118" t="s">
        <v>2</v>
      </c>
      <c r="E5190" s="116" t="str">
        <f t="shared" si="81"/>
        <v>DGTT</v>
      </c>
    </row>
    <row r="5191" spans="4:5">
      <c r="D5191" s="118" t="s">
        <v>184</v>
      </c>
      <c r="E5191" s="116" t="str">
        <f t="shared" si="81"/>
        <v>DGP</v>
      </c>
    </row>
    <row r="5192" spans="4:5">
      <c r="D5192" s="118" t="s">
        <v>40</v>
      </c>
      <c r="E5192" s="116" t="str">
        <f t="shared" si="81"/>
        <v>JCE</v>
      </c>
    </row>
    <row r="5193" spans="4:5">
      <c r="D5193" s="118" t="s">
        <v>40</v>
      </c>
      <c r="E5193" s="116" t="str">
        <f t="shared" si="81"/>
        <v>JCE</v>
      </c>
    </row>
    <row r="5194" spans="4:5">
      <c r="D5194" s="118" t="s">
        <v>40</v>
      </c>
      <c r="E5194" s="116" t="str">
        <f t="shared" si="81"/>
        <v>JCE</v>
      </c>
    </row>
    <row r="5195" spans="4:5">
      <c r="D5195" s="118" t="s">
        <v>28</v>
      </c>
      <c r="E5195" s="116" t="str">
        <f t="shared" si="81"/>
        <v>DGII</v>
      </c>
    </row>
    <row r="5196" spans="4:5">
      <c r="D5196" s="118" t="s">
        <v>28</v>
      </c>
      <c r="E5196" s="116" t="str">
        <f t="shared" si="81"/>
        <v>DGII</v>
      </c>
    </row>
    <row r="5197" spans="4:5">
      <c r="D5197" s="118" t="s">
        <v>40</v>
      </c>
      <c r="E5197" s="116" t="str">
        <f t="shared" si="81"/>
        <v>JCE</v>
      </c>
    </row>
    <row r="5198" spans="4:5">
      <c r="D5198" s="118" t="s">
        <v>94</v>
      </c>
      <c r="E5198" s="116" t="str">
        <f t="shared" si="81"/>
        <v>DGM</v>
      </c>
    </row>
    <row r="5199" spans="4:5">
      <c r="D5199" s="118" t="s">
        <v>155</v>
      </c>
      <c r="E5199" s="116" t="str">
        <f t="shared" si="81"/>
        <v>ONAPI</v>
      </c>
    </row>
    <row r="5200" spans="4:5">
      <c r="D5200" s="118" t="s">
        <v>1200</v>
      </c>
      <c r="E5200" s="116" t="str">
        <f t="shared" si="81"/>
        <v>PLAN PILOTO</v>
      </c>
    </row>
    <row r="5201" spans="4:5">
      <c r="D5201" s="118" t="s">
        <v>2</v>
      </c>
      <c r="E5201" s="116" t="str">
        <f t="shared" si="81"/>
        <v>DGTT</v>
      </c>
    </row>
    <row r="5202" spans="4:5">
      <c r="D5202" s="118" t="s">
        <v>2</v>
      </c>
      <c r="E5202" s="116" t="str">
        <f t="shared" si="81"/>
        <v>DGTT</v>
      </c>
    </row>
    <row r="5203" spans="4:5">
      <c r="D5203" s="118" t="s">
        <v>2</v>
      </c>
      <c r="E5203" s="116" t="str">
        <f t="shared" si="81"/>
        <v>DGTT</v>
      </c>
    </row>
    <row r="5204" spans="4:5">
      <c r="D5204" s="118" t="s">
        <v>394</v>
      </c>
      <c r="E5204" s="116" t="str">
        <f t="shared" si="81"/>
        <v>MIREX</v>
      </c>
    </row>
    <row r="5205" spans="4:5">
      <c r="D5205" s="118" t="s">
        <v>94</v>
      </c>
      <c r="E5205" s="116" t="str">
        <f t="shared" si="81"/>
        <v>DGM</v>
      </c>
    </row>
    <row r="5206" spans="4:5">
      <c r="D5206" s="118" t="s">
        <v>28</v>
      </c>
      <c r="E5206" s="116" t="str">
        <f t="shared" si="81"/>
        <v>DGII</v>
      </c>
    </row>
    <row r="5207" spans="4:5">
      <c r="D5207" s="118" t="s">
        <v>184</v>
      </c>
      <c r="E5207" s="116" t="str">
        <f t="shared" si="81"/>
        <v>DGP</v>
      </c>
    </row>
    <row r="5208" spans="4:5">
      <c r="D5208" s="118" t="s">
        <v>2</v>
      </c>
      <c r="E5208" s="116" t="str">
        <f t="shared" si="81"/>
        <v>DGTT</v>
      </c>
    </row>
    <row r="5209" spans="4:5">
      <c r="D5209" s="118" t="s">
        <v>184</v>
      </c>
      <c r="E5209" s="116" t="str">
        <f t="shared" si="81"/>
        <v>DGP</v>
      </c>
    </row>
    <row r="5210" spans="4:5">
      <c r="D5210" s="118" t="s">
        <v>184</v>
      </c>
      <c r="E5210" s="116" t="str">
        <f t="shared" si="81"/>
        <v>DGP</v>
      </c>
    </row>
    <row r="5211" spans="4:5">
      <c r="D5211" s="118" t="s">
        <v>28</v>
      </c>
      <c r="E5211" s="116" t="str">
        <f t="shared" si="81"/>
        <v>DGII</v>
      </c>
    </row>
    <row r="5212" spans="4:5">
      <c r="D5212" s="118" t="s">
        <v>94</v>
      </c>
      <c r="E5212" s="116" t="str">
        <f t="shared" si="81"/>
        <v>DGM</v>
      </c>
    </row>
    <row r="5213" spans="4:5">
      <c r="D5213" s="118" t="s">
        <v>40</v>
      </c>
      <c r="E5213" s="116" t="str">
        <f t="shared" si="81"/>
        <v>JCE</v>
      </c>
    </row>
    <row r="5214" spans="4:5">
      <c r="D5214" s="118" t="s">
        <v>184</v>
      </c>
      <c r="E5214" s="116" t="str">
        <f t="shared" si="81"/>
        <v>DGP</v>
      </c>
    </row>
    <row r="5215" spans="4:5">
      <c r="D5215" s="118" t="s">
        <v>18</v>
      </c>
      <c r="E5215" s="116" t="str">
        <f t="shared" si="81"/>
        <v>MIP</v>
      </c>
    </row>
    <row r="5216" spans="4:5">
      <c r="D5216" s="118" t="s">
        <v>28</v>
      </c>
      <c r="E5216" s="116" t="str">
        <f t="shared" si="81"/>
        <v>DGII</v>
      </c>
    </row>
    <row r="5217" spans="4:5">
      <c r="D5217" s="118" t="s">
        <v>28</v>
      </c>
      <c r="E5217" s="116" t="str">
        <f t="shared" si="81"/>
        <v>DGII</v>
      </c>
    </row>
    <row r="5218" spans="4:5">
      <c r="D5218" s="118" t="s">
        <v>40</v>
      </c>
      <c r="E5218" s="116" t="str">
        <f t="shared" si="81"/>
        <v>JCE</v>
      </c>
    </row>
    <row r="5219" spans="4:5">
      <c r="D5219" s="118" t="s">
        <v>40</v>
      </c>
      <c r="E5219" s="116" t="str">
        <f t="shared" si="81"/>
        <v>JCE</v>
      </c>
    </row>
    <row r="5220" spans="4:5">
      <c r="D5220" s="118" t="s">
        <v>2</v>
      </c>
      <c r="E5220" s="116" t="str">
        <f t="shared" si="81"/>
        <v>DGTT</v>
      </c>
    </row>
    <row r="5221" spans="4:5">
      <c r="D5221" s="118" t="s">
        <v>184</v>
      </c>
      <c r="E5221" s="116" t="str">
        <f t="shared" si="81"/>
        <v>DGP</v>
      </c>
    </row>
    <row r="5222" spans="4:5">
      <c r="D5222" s="118" t="s">
        <v>94</v>
      </c>
      <c r="E5222" s="116" t="str">
        <f t="shared" si="81"/>
        <v>DGM</v>
      </c>
    </row>
    <row r="5223" spans="4:5">
      <c r="D5223" s="118" t="s">
        <v>28</v>
      </c>
      <c r="E5223" s="116" t="str">
        <f t="shared" si="81"/>
        <v>DGII</v>
      </c>
    </row>
    <row r="5224" spans="4:5">
      <c r="D5224" s="118" t="s">
        <v>40</v>
      </c>
      <c r="E5224" s="116" t="str">
        <f t="shared" si="81"/>
        <v>JCE</v>
      </c>
    </row>
    <row r="5225" spans="4:5">
      <c r="D5225" s="118" t="s">
        <v>2</v>
      </c>
      <c r="E5225" s="116" t="str">
        <f t="shared" si="81"/>
        <v>DGTT</v>
      </c>
    </row>
    <row r="5226" spans="4:5">
      <c r="D5226" s="118" t="s">
        <v>2</v>
      </c>
      <c r="E5226" s="116" t="str">
        <f t="shared" si="81"/>
        <v>DGTT</v>
      </c>
    </row>
    <row r="5227" spans="4:5">
      <c r="D5227" s="118" t="s">
        <v>2</v>
      </c>
      <c r="E5227" s="116" t="str">
        <f t="shared" si="81"/>
        <v>DGTT</v>
      </c>
    </row>
    <row r="5228" spans="4:5">
      <c r="D5228" s="118" t="s">
        <v>40</v>
      </c>
      <c r="E5228" s="116" t="str">
        <f t="shared" si="81"/>
        <v>JCE</v>
      </c>
    </row>
    <row r="5229" spans="4:5">
      <c r="D5229" s="118" t="s">
        <v>40</v>
      </c>
      <c r="E5229" s="116" t="str">
        <f t="shared" si="81"/>
        <v>JCE</v>
      </c>
    </row>
    <row r="5230" spans="4:5">
      <c r="D5230" s="118" t="s">
        <v>40</v>
      </c>
      <c r="E5230" s="116" t="str">
        <f t="shared" si="81"/>
        <v>JCE</v>
      </c>
    </row>
    <row r="5231" spans="4:5">
      <c r="D5231" s="118" t="s">
        <v>40</v>
      </c>
      <c r="E5231" s="116" t="str">
        <f t="shared" si="81"/>
        <v>JCE</v>
      </c>
    </row>
    <row r="5232" spans="4:5">
      <c r="D5232" s="118" t="s">
        <v>394</v>
      </c>
      <c r="E5232" s="116" t="str">
        <f t="shared" si="81"/>
        <v>MIREX</v>
      </c>
    </row>
    <row r="5233" spans="4:5">
      <c r="D5233" s="118" t="s">
        <v>40</v>
      </c>
      <c r="E5233" s="116" t="str">
        <f t="shared" si="81"/>
        <v>JCE</v>
      </c>
    </row>
    <row r="5234" spans="4:5">
      <c r="D5234" s="118" t="s">
        <v>2</v>
      </c>
      <c r="E5234" s="116" t="str">
        <f t="shared" si="81"/>
        <v>DGTT</v>
      </c>
    </row>
    <row r="5235" spans="4:5">
      <c r="D5235" s="118" t="s">
        <v>2</v>
      </c>
      <c r="E5235" s="116" t="str">
        <f t="shared" si="81"/>
        <v>DGTT</v>
      </c>
    </row>
    <row r="5236" spans="4:5">
      <c r="D5236" s="118" t="s">
        <v>94</v>
      </c>
      <c r="E5236" s="116" t="str">
        <f t="shared" si="81"/>
        <v>DGM</v>
      </c>
    </row>
    <row r="5237" spans="4:5">
      <c r="D5237" s="118" t="s">
        <v>394</v>
      </c>
      <c r="E5237" s="116" t="str">
        <f t="shared" si="81"/>
        <v>MIREX</v>
      </c>
    </row>
    <row r="5238" spans="4:5">
      <c r="D5238" s="118" t="s">
        <v>3</v>
      </c>
      <c r="E5238" s="116" t="str">
        <f t="shared" si="81"/>
        <v>PGR</v>
      </c>
    </row>
    <row r="5239" spans="4:5">
      <c r="D5239" s="118" t="s">
        <v>3</v>
      </c>
      <c r="E5239" s="116" t="str">
        <f t="shared" si="81"/>
        <v>PGR</v>
      </c>
    </row>
    <row r="5240" spans="4:5">
      <c r="D5240" s="118" t="s">
        <v>40</v>
      </c>
      <c r="E5240" s="116" t="str">
        <f t="shared" si="81"/>
        <v>JCE</v>
      </c>
    </row>
    <row r="5241" spans="4:5">
      <c r="D5241" s="118" t="s">
        <v>3</v>
      </c>
      <c r="E5241" s="116" t="str">
        <f t="shared" si="81"/>
        <v>PGR</v>
      </c>
    </row>
    <row r="5242" spans="4:5">
      <c r="D5242" s="118" t="s">
        <v>3</v>
      </c>
      <c r="E5242" s="116" t="str">
        <f t="shared" si="81"/>
        <v>PGR</v>
      </c>
    </row>
    <row r="5243" spans="4:5">
      <c r="D5243" s="118" t="s">
        <v>3</v>
      </c>
      <c r="E5243" s="116" t="str">
        <f t="shared" si="81"/>
        <v>PGR</v>
      </c>
    </row>
    <row r="5244" spans="4:5">
      <c r="D5244" s="118" t="s">
        <v>28</v>
      </c>
      <c r="E5244" s="116" t="str">
        <f t="shared" si="81"/>
        <v>DGII</v>
      </c>
    </row>
    <row r="5245" spans="4:5">
      <c r="D5245" s="118" t="s">
        <v>3</v>
      </c>
      <c r="E5245" s="116" t="str">
        <f t="shared" si="81"/>
        <v>PGR</v>
      </c>
    </row>
    <row r="5246" spans="4:5">
      <c r="D5246" s="118" t="s">
        <v>2</v>
      </c>
      <c r="E5246" s="116" t="str">
        <f t="shared" si="81"/>
        <v>DGTT</v>
      </c>
    </row>
    <row r="5247" spans="4:5">
      <c r="D5247" s="118" t="s">
        <v>3</v>
      </c>
      <c r="E5247" s="116" t="str">
        <f t="shared" si="81"/>
        <v>PGR</v>
      </c>
    </row>
    <row r="5248" spans="4:5">
      <c r="D5248" s="118" t="s">
        <v>3</v>
      </c>
      <c r="E5248" s="116" t="str">
        <f t="shared" si="81"/>
        <v>PGR</v>
      </c>
    </row>
    <row r="5249" spans="4:5">
      <c r="D5249" s="118" t="s">
        <v>2</v>
      </c>
      <c r="E5249" s="116" t="str">
        <f t="shared" si="81"/>
        <v>DGTT</v>
      </c>
    </row>
    <row r="5250" spans="4:5">
      <c r="D5250" s="118" t="s">
        <v>3</v>
      </c>
      <c r="E5250" s="116" t="str">
        <f t="shared" si="81"/>
        <v>PGR</v>
      </c>
    </row>
    <row r="5251" spans="4:5">
      <c r="D5251" s="118" t="s">
        <v>40</v>
      </c>
      <c r="E5251" s="116" t="str">
        <f t="shared" si="81"/>
        <v>JCE</v>
      </c>
    </row>
    <row r="5252" spans="4:5">
      <c r="D5252" s="118" t="s">
        <v>3</v>
      </c>
      <c r="E5252" s="116" t="str">
        <f t="shared" ref="E5252:E5315" si="82">UPPER(D5252:D24962)</f>
        <v>PGR</v>
      </c>
    </row>
    <row r="5253" spans="4:5">
      <c r="D5253" s="118" t="s">
        <v>2</v>
      </c>
      <c r="E5253" s="116" t="str">
        <f t="shared" si="82"/>
        <v>DGTT</v>
      </c>
    </row>
    <row r="5254" spans="4:5">
      <c r="D5254" s="118" t="s">
        <v>3</v>
      </c>
      <c r="E5254" s="116" t="str">
        <f t="shared" si="82"/>
        <v>PGR</v>
      </c>
    </row>
    <row r="5255" spans="4:5">
      <c r="D5255" s="118" t="s">
        <v>40</v>
      </c>
      <c r="E5255" s="116" t="str">
        <f t="shared" si="82"/>
        <v>JCE</v>
      </c>
    </row>
    <row r="5256" spans="4:5">
      <c r="D5256" s="118" t="s">
        <v>28</v>
      </c>
      <c r="E5256" s="116" t="str">
        <f t="shared" si="82"/>
        <v>DGII</v>
      </c>
    </row>
    <row r="5257" spans="4:5">
      <c r="D5257" s="118" t="s">
        <v>40</v>
      </c>
      <c r="E5257" s="116" t="str">
        <f t="shared" si="82"/>
        <v>JCE</v>
      </c>
    </row>
    <row r="5258" spans="4:5">
      <c r="D5258" s="118" t="s">
        <v>2</v>
      </c>
      <c r="E5258" s="116" t="str">
        <f t="shared" si="82"/>
        <v>DGTT</v>
      </c>
    </row>
    <row r="5259" spans="4:5">
      <c r="D5259" s="118" t="s">
        <v>2</v>
      </c>
      <c r="E5259" s="116" t="str">
        <f t="shared" si="82"/>
        <v>DGTT</v>
      </c>
    </row>
    <row r="5260" spans="4:5">
      <c r="D5260" s="118" t="s">
        <v>40</v>
      </c>
      <c r="E5260" s="116" t="str">
        <f t="shared" si="82"/>
        <v>JCE</v>
      </c>
    </row>
    <row r="5261" spans="4:5">
      <c r="D5261" s="118" t="s">
        <v>94</v>
      </c>
      <c r="E5261" s="116" t="str">
        <f t="shared" si="82"/>
        <v>DGM</v>
      </c>
    </row>
    <row r="5262" spans="4:5">
      <c r="D5262" s="118" t="s">
        <v>40</v>
      </c>
      <c r="E5262" s="116" t="str">
        <f t="shared" si="82"/>
        <v>JCE</v>
      </c>
    </row>
    <row r="5263" spans="4:5">
      <c r="D5263" s="118" t="s">
        <v>94</v>
      </c>
      <c r="E5263" s="116" t="str">
        <f t="shared" si="82"/>
        <v>DGM</v>
      </c>
    </row>
    <row r="5264" spans="4:5">
      <c r="D5264" s="118" t="s">
        <v>40</v>
      </c>
      <c r="E5264" s="116" t="str">
        <f t="shared" si="82"/>
        <v>JCE</v>
      </c>
    </row>
    <row r="5265" spans="4:5">
      <c r="D5265" s="118" t="s">
        <v>40</v>
      </c>
      <c r="E5265" s="116" t="str">
        <f t="shared" si="82"/>
        <v>JCE</v>
      </c>
    </row>
    <row r="5266" spans="4:5">
      <c r="D5266" s="118" t="s">
        <v>2</v>
      </c>
      <c r="E5266" s="116" t="str">
        <f t="shared" si="82"/>
        <v>DGTT</v>
      </c>
    </row>
    <row r="5267" spans="4:5">
      <c r="D5267" s="118" t="s">
        <v>28</v>
      </c>
      <c r="E5267" s="116" t="str">
        <f t="shared" si="82"/>
        <v>DGII</v>
      </c>
    </row>
    <row r="5268" spans="4:5">
      <c r="D5268" s="118" t="s">
        <v>28</v>
      </c>
      <c r="E5268" s="116" t="str">
        <f t="shared" si="82"/>
        <v>DGII</v>
      </c>
    </row>
    <row r="5269" spans="4:5">
      <c r="D5269" s="118" t="s">
        <v>28</v>
      </c>
      <c r="E5269" s="116" t="str">
        <f t="shared" si="82"/>
        <v>DGII</v>
      </c>
    </row>
    <row r="5270" spans="4:5">
      <c r="D5270" s="118" t="s">
        <v>94</v>
      </c>
      <c r="E5270" s="116" t="str">
        <f t="shared" si="82"/>
        <v>DGM</v>
      </c>
    </row>
    <row r="5271" spans="4:5">
      <c r="D5271" s="118" t="s">
        <v>28</v>
      </c>
      <c r="E5271" s="116" t="str">
        <f t="shared" si="82"/>
        <v>DGII</v>
      </c>
    </row>
    <row r="5272" spans="4:5">
      <c r="D5272" s="118" t="s">
        <v>2</v>
      </c>
      <c r="E5272" s="116" t="str">
        <f t="shared" si="82"/>
        <v>DGTT</v>
      </c>
    </row>
    <row r="5273" spans="4:5">
      <c r="D5273" s="118" t="s">
        <v>94</v>
      </c>
      <c r="E5273" s="116" t="str">
        <f t="shared" si="82"/>
        <v>DGM</v>
      </c>
    </row>
    <row r="5274" spans="4:5">
      <c r="D5274" s="118" t="s">
        <v>28</v>
      </c>
      <c r="E5274" s="116" t="str">
        <f t="shared" si="82"/>
        <v>DGII</v>
      </c>
    </row>
    <row r="5275" spans="4:5">
      <c r="D5275" s="118" t="s">
        <v>394</v>
      </c>
      <c r="E5275" s="116" t="str">
        <f t="shared" si="82"/>
        <v>MIREX</v>
      </c>
    </row>
    <row r="5276" spans="4:5">
      <c r="D5276" s="118" t="s">
        <v>956</v>
      </c>
      <c r="E5276" s="116" t="str">
        <f t="shared" si="82"/>
        <v>SENASA</v>
      </c>
    </row>
    <row r="5277" spans="4:5">
      <c r="D5277" s="118" t="s">
        <v>40</v>
      </c>
      <c r="E5277" s="116" t="str">
        <f t="shared" si="82"/>
        <v>JCE</v>
      </c>
    </row>
    <row r="5278" spans="4:5">
      <c r="D5278" s="118" t="s">
        <v>40</v>
      </c>
      <c r="E5278" s="116" t="str">
        <f t="shared" si="82"/>
        <v>JCE</v>
      </c>
    </row>
    <row r="5279" spans="4:5">
      <c r="D5279" s="118" t="s">
        <v>2</v>
      </c>
      <c r="E5279" s="116" t="str">
        <f t="shared" si="82"/>
        <v>DGTT</v>
      </c>
    </row>
    <row r="5280" spans="4:5">
      <c r="D5280" s="118" t="s">
        <v>28</v>
      </c>
      <c r="E5280" s="116" t="str">
        <f t="shared" si="82"/>
        <v>DGII</v>
      </c>
    </row>
    <row r="5281" spans="4:5">
      <c r="D5281" s="118" t="s">
        <v>40</v>
      </c>
      <c r="E5281" s="116" t="str">
        <f t="shared" si="82"/>
        <v>JCE</v>
      </c>
    </row>
    <row r="5282" spans="4:5">
      <c r="D5282" s="118" t="s">
        <v>94</v>
      </c>
      <c r="E5282" s="116" t="str">
        <f t="shared" si="82"/>
        <v>DGM</v>
      </c>
    </row>
    <row r="5283" spans="4:5">
      <c r="D5283" s="118" t="s">
        <v>40</v>
      </c>
      <c r="E5283" s="116" t="str">
        <f t="shared" si="82"/>
        <v>JCE</v>
      </c>
    </row>
    <row r="5284" spans="4:5">
      <c r="D5284" s="118" t="s">
        <v>2</v>
      </c>
      <c r="E5284" s="116" t="str">
        <f t="shared" si="82"/>
        <v>DGTT</v>
      </c>
    </row>
    <row r="5285" spans="4:5">
      <c r="D5285" s="118" t="s">
        <v>94</v>
      </c>
      <c r="E5285" s="116" t="str">
        <f t="shared" si="82"/>
        <v>DGM</v>
      </c>
    </row>
    <row r="5286" spans="4:5">
      <c r="D5286" s="118" t="s">
        <v>2</v>
      </c>
      <c r="E5286" s="116" t="str">
        <f t="shared" si="82"/>
        <v>DGTT</v>
      </c>
    </row>
    <row r="5287" spans="4:5">
      <c r="D5287" s="118" t="s">
        <v>155</v>
      </c>
      <c r="E5287" s="116" t="str">
        <f t="shared" si="82"/>
        <v>ONAPI</v>
      </c>
    </row>
    <row r="5288" spans="4:5">
      <c r="D5288" s="118" t="s">
        <v>40</v>
      </c>
      <c r="E5288" s="116" t="str">
        <f t="shared" si="82"/>
        <v>JCE</v>
      </c>
    </row>
    <row r="5289" spans="4:5">
      <c r="D5289" s="118" t="s">
        <v>28</v>
      </c>
      <c r="E5289" s="116" t="str">
        <f t="shared" si="82"/>
        <v>DGII</v>
      </c>
    </row>
    <row r="5290" spans="4:5">
      <c r="D5290" s="118" t="s">
        <v>94</v>
      </c>
      <c r="E5290" s="116" t="str">
        <f t="shared" si="82"/>
        <v>DGM</v>
      </c>
    </row>
    <row r="5291" spans="4:5">
      <c r="D5291" s="118" t="s">
        <v>94</v>
      </c>
      <c r="E5291" s="116" t="str">
        <f t="shared" si="82"/>
        <v>DGM</v>
      </c>
    </row>
    <row r="5292" spans="4:5">
      <c r="D5292" s="118" t="s">
        <v>40</v>
      </c>
      <c r="E5292" s="116" t="str">
        <f t="shared" si="82"/>
        <v>JCE</v>
      </c>
    </row>
    <row r="5293" spans="4:5">
      <c r="D5293" s="118" t="s">
        <v>2</v>
      </c>
      <c r="E5293" s="116" t="str">
        <f t="shared" si="82"/>
        <v>DGTT</v>
      </c>
    </row>
    <row r="5294" spans="4:5">
      <c r="D5294" s="118" t="s">
        <v>40</v>
      </c>
      <c r="E5294" s="116" t="str">
        <f t="shared" si="82"/>
        <v>JCE</v>
      </c>
    </row>
    <row r="5295" spans="4:5">
      <c r="D5295" s="118" t="s">
        <v>394</v>
      </c>
      <c r="E5295" s="116" t="str">
        <f t="shared" si="82"/>
        <v>MIREX</v>
      </c>
    </row>
    <row r="5296" spans="4:5">
      <c r="D5296" s="118" t="s">
        <v>94</v>
      </c>
      <c r="E5296" s="116" t="str">
        <f t="shared" si="82"/>
        <v>DGM</v>
      </c>
    </row>
    <row r="5297" spans="4:5">
      <c r="D5297" s="118" t="s">
        <v>394</v>
      </c>
      <c r="E5297" s="116" t="str">
        <f t="shared" si="82"/>
        <v>MIREX</v>
      </c>
    </row>
    <row r="5298" spans="4:5">
      <c r="D5298" s="118" t="s">
        <v>94</v>
      </c>
      <c r="E5298" s="116" t="str">
        <f t="shared" si="82"/>
        <v>DGM</v>
      </c>
    </row>
    <row r="5299" spans="4:5">
      <c r="D5299" s="118" t="s">
        <v>184</v>
      </c>
      <c r="E5299" s="116" t="str">
        <f t="shared" si="82"/>
        <v>DGP</v>
      </c>
    </row>
    <row r="5300" spans="4:5">
      <c r="D5300" s="118" t="s">
        <v>184</v>
      </c>
      <c r="E5300" s="116" t="str">
        <f t="shared" si="82"/>
        <v>DGP</v>
      </c>
    </row>
    <row r="5301" spans="4:5">
      <c r="D5301" s="118" t="s">
        <v>2</v>
      </c>
      <c r="E5301" s="116" t="str">
        <f t="shared" si="82"/>
        <v>DGTT</v>
      </c>
    </row>
    <row r="5302" spans="4:5">
      <c r="D5302" s="118" t="s">
        <v>94</v>
      </c>
      <c r="E5302" s="116" t="str">
        <f t="shared" si="82"/>
        <v>DGM</v>
      </c>
    </row>
    <row r="5303" spans="4:5">
      <c r="D5303" s="118" t="s">
        <v>40</v>
      </c>
      <c r="E5303" s="116" t="str">
        <f t="shared" si="82"/>
        <v>JCE</v>
      </c>
    </row>
    <row r="5304" spans="4:5">
      <c r="D5304" s="118" t="s">
        <v>40</v>
      </c>
      <c r="E5304" s="116" t="str">
        <f t="shared" si="82"/>
        <v>JCE</v>
      </c>
    </row>
    <row r="5305" spans="4:5">
      <c r="D5305" s="118" t="s">
        <v>40</v>
      </c>
      <c r="E5305" s="116" t="str">
        <f t="shared" si="82"/>
        <v>JCE</v>
      </c>
    </row>
    <row r="5306" spans="4:5">
      <c r="D5306" s="118" t="s">
        <v>94</v>
      </c>
      <c r="E5306" s="116" t="str">
        <f t="shared" si="82"/>
        <v>DGM</v>
      </c>
    </row>
    <row r="5307" spans="4:5">
      <c r="D5307" s="118" t="s">
        <v>184</v>
      </c>
      <c r="E5307" s="116" t="str">
        <f t="shared" si="82"/>
        <v>DGP</v>
      </c>
    </row>
    <row r="5308" spans="4:5">
      <c r="D5308" s="118" t="s">
        <v>40</v>
      </c>
      <c r="E5308" s="116" t="str">
        <f t="shared" si="82"/>
        <v>JCE</v>
      </c>
    </row>
    <row r="5309" spans="4:5">
      <c r="D5309" s="118" t="s">
        <v>18</v>
      </c>
      <c r="E5309" s="116" t="str">
        <f t="shared" si="82"/>
        <v>MIP</v>
      </c>
    </row>
    <row r="5310" spans="4:5">
      <c r="D5310" s="118" t="s">
        <v>40</v>
      </c>
      <c r="E5310" s="116" t="str">
        <f t="shared" si="82"/>
        <v>JCE</v>
      </c>
    </row>
    <row r="5311" spans="4:5">
      <c r="D5311" s="118" t="s">
        <v>94</v>
      </c>
      <c r="E5311" s="116" t="str">
        <f t="shared" si="82"/>
        <v>DGM</v>
      </c>
    </row>
    <row r="5312" spans="4:5">
      <c r="D5312" s="118" t="s">
        <v>956</v>
      </c>
      <c r="E5312" s="116" t="str">
        <f t="shared" si="82"/>
        <v>SENASA</v>
      </c>
    </row>
    <row r="5313" spans="4:5">
      <c r="D5313" s="118" t="s">
        <v>40</v>
      </c>
      <c r="E5313" s="116" t="str">
        <f t="shared" si="82"/>
        <v>JCE</v>
      </c>
    </row>
    <row r="5314" spans="4:5">
      <c r="D5314" s="118" t="s">
        <v>2</v>
      </c>
      <c r="E5314" s="116" t="str">
        <f t="shared" si="82"/>
        <v>DGTT</v>
      </c>
    </row>
    <row r="5315" spans="4:5">
      <c r="D5315" s="118" t="s">
        <v>2</v>
      </c>
      <c r="E5315" s="116" t="str">
        <f t="shared" si="82"/>
        <v>DGTT</v>
      </c>
    </row>
    <row r="5316" spans="4:5">
      <c r="D5316" s="118" t="s">
        <v>28</v>
      </c>
      <c r="E5316" s="116" t="str">
        <f t="shared" ref="E5316:E5379" si="83">UPPER(D5316:D25026)</f>
        <v>DGII</v>
      </c>
    </row>
    <row r="5317" spans="4:5">
      <c r="D5317" s="118" t="s">
        <v>28</v>
      </c>
      <c r="E5317" s="116" t="str">
        <f t="shared" si="83"/>
        <v>DGII</v>
      </c>
    </row>
    <row r="5318" spans="4:5">
      <c r="D5318" s="118" t="s">
        <v>2</v>
      </c>
      <c r="E5318" s="116" t="str">
        <f t="shared" si="83"/>
        <v>DGTT</v>
      </c>
    </row>
    <row r="5319" spans="4:5">
      <c r="D5319" s="118" t="s">
        <v>40</v>
      </c>
      <c r="E5319" s="116" t="str">
        <f t="shared" si="83"/>
        <v>JCE</v>
      </c>
    </row>
    <row r="5320" spans="4:5">
      <c r="D5320" s="118" t="s">
        <v>28</v>
      </c>
      <c r="E5320" s="116" t="str">
        <f t="shared" si="83"/>
        <v>DGII</v>
      </c>
    </row>
    <row r="5321" spans="4:5">
      <c r="D5321" s="118" t="s">
        <v>2</v>
      </c>
      <c r="E5321" s="116" t="str">
        <f t="shared" si="83"/>
        <v>DGTT</v>
      </c>
    </row>
    <row r="5322" spans="4:5">
      <c r="D5322" s="118" t="s">
        <v>184</v>
      </c>
      <c r="E5322" s="116" t="str">
        <f t="shared" si="83"/>
        <v>DGP</v>
      </c>
    </row>
    <row r="5323" spans="4:5">
      <c r="D5323" s="118" t="s">
        <v>40</v>
      </c>
      <c r="E5323" s="116" t="str">
        <f t="shared" si="83"/>
        <v>JCE</v>
      </c>
    </row>
    <row r="5324" spans="4:5">
      <c r="D5324" s="118" t="s">
        <v>40</v>
      </c>
      <c r="E5324" s="116" t="str">
        <f t="shared" si="83"/>
        <v>JCE</v>
      </c>
    </row>
    <row r="5325" spans="4:5">
      <c r="D5325" s="118" t="s">
        <v>155</v>
      </c>
      <c r="E5325" s="116" t="str">
        <f t="shared" si="83"/>
        <v>ONAPI</v>
      </c>
    </row>
    <row r="5326" spans="4:5">
      <c r="D5326" s="118" t="s">
        <v>40</v>
      </c>
      <c r="E5326" s="116" t="str">
        <f t="shared" si="83"/>
        <v>JCE</v>
      </c>
    </row>
    <row r="5327" spans="4:5">
      <c r="D5327" s="118" t="s">
        <v>956</v>
      </c>
      <c r="E5327" s="116" t="str">
        <f t="shared" si="83"/>
        <v>SENASA</v>
      </c>
    </row>
    <row r="5328" spans="4:5">
      <c r="D5328" s="118" t="s">
        <v>2</v>
      </c>
      <c r="E5328" s="116" t="str">
        <f t="shared" si="83"/>
        <v>DGTT</v>
      </c>
    </row>
    <row r="5329" spans="4:5">
      <c r="D5329" s="118" t="s">
        <v>40</v>
      </c>
      <c r="E5329" s="116" t="str">
        <f t="shared" si="83"/>
        <v>JCE</v>
      </c>
    </row>
    <row r="5330" spans="4:5">
      <c r="D5330" s="118" t="s">
        <v>155</v>
      </c>
      <c r="E5330" s="116" t="str">
        <f t="shared" si="83"/>
        <v>ONAPI</v>
      </c>
    </row>
    <row r="5331" spans="4:5">
      <c r="D5331" s="118" t="s">
        <v>40</v>
      </c>
      <c r="E5331" s="116" t="str">
        <f t="shared" si="83"/>
        <v>JCE</v>
      </c>
    </row>
    <row r="5332" spans="4:5">
      <c r="D5332" s="118" t="s">
        <v>40</v>
      </c>
      <c r="E5332" s="116" t="str">
        <f t="shared" si="83"/>
        <v>JCE</v>
      </c>
    </row>
    <row r="5333" spans="4:5">
      <c r="D5333" s="118" t="s">
        <v>40</v>
      </c>
      <c r="E5333" s="116" t="str">
        <f t="shared" si="83"/>
        <v>JCE</v>
      </c>
    </row>
    <row r="5334" spans="4:5">
      <c r="D5334" s="118" t="s">
        <v>28</v>
      </c>
      <c r="E5334" s="116" t="str">
        <f t="shared" si="83"/>
        <v>DGII</v>
      </c>
    </row>
    <row r="5335" spans="4:5">
      <c r="D5335" s="118" t="s">
        <v>40</v>
      </c>
      <c r="E5335" s="116" t="str">
        <f t="shared" si="83"/>
        <v>JCE</v>
      </c>
    </row>
    <row r="5336" spans="4:5">
      <c r="D5336" s="118" t="s">
        <v>40</v>
      </c>
      <c r="E5336" s="116" t="str">
        <f t="shared" si="83"/>
        <v>JCE</v>
      </c>
    </row>
    <row r="5337" spans="4:5">
      <c r="D5337" s="118" t="s">
        <v>394</v>
      </c>
      <c r="E5337" s="116" t="str">
        <f t="shared" si="83"/>
        <v>MIREX</v>
      </c>
    </row>
    <row r="5338" spans="4:5">
      <c r="D5338" s="118" t="s">
        <v>94</v>
      </c>
      <c r="E5338" s="116" t="str">
        <f t="shared" si="83"/>
        <v>DGM</v>
      </c>
    </row>
    <row r="5339" spans="4:5">
      <c r="D5339" s="118" t="s">
        <v>18</v>
      </c>
      <c r="E5339" s="116" t="str">
        <f t="shared" si="83"/>
        <v>MIP</v>
      </c>
    </row>
    <row r="5340" spans="4:5">
      <c r="D5340" s="118" t="s">
        <v>94</v>
      </c>
      <c r="E5340" s="116" t="str">
        <f t="shared" si="83"/>
        <v>DGM</v>
      </c>
    </row>
    <row r="5341" spans="4:5">
      <c r="D5341" s="118" t="s">
        <v>28</v>
      </c>
      <c r="E5341" s="116" t="str">
        <f t="shared" si="83"/>
        <v>DGII</v>
      </c>
    </row>
    <row r="5342" spans="4:5">
      <c r="D5342" s="118" t="s">
        <v>2</v>
      </c>
      <c r="E5342" s="116" t="str">
        <f t="shared" si="83"/>
        <v>DGTT</v>
      </c>
    </row>
    <row r="5343" spans="4:5">
      <c r="D5343" s="118" t="s">
        <v>40</v>
      </c>
      <c r="E5343" s="116" t="str">
        <f t="shared" si="83"/>
        <v>JCE</v>
      </c>
    </row>
    <row r="5344" spans="4:5">
      <c r="D5344" s="118" t="s">
        <v>40</v>
      </c>
      <c r="E5344" s="116" t="str">
        <f t="shared" si="83"/>
        <v>JCE</v>
      </c>
    </row>
    <row r="5345" spans="4:5">
      <c r="D5345" s="118" t="s">
        <v>40</v>
      </c>
      <c r="E5345" s="116" t="str">
        <f t="shared" si="83"/>
        <v>JCE</v>
      </c>
    </row>
    <row r="5346" spans="4:5">
      <c r="D5346" s="118" t="s">
        <v>3</v>
      </c>
      <c r="E5346" s="116" t="str">
        <f t="shared" si="83"/>
        <v>PGR</v>
      </c>
    </row>
    <row r="5347" spans="4:5">
      <c r="D5347" s="118" t="s">
        <v>2</v>
      </c>
      <c r="E5347" s="116" t="str">
        <f t="shared" si="83"/>
        <v>DGTT</v>
      </c>
    </row>
    <row r="5348" spans="4:5">
      <c r="D5348" s="118" t="s">
        <v>28</v>
      </c>
      <c r="E5348" s="116" t="str">
        <f t="shared" si="83"/>
        <v>DGII</v>
      </c>
    </row>
    <row r="5349" spans="4:5">
      <c r="D5349" s="118" t="s">
        <v>2</v>
      </c>
      <c r="E5349" s="116" t="str">
        <f t="shared" si="83"/>
        <v>DGTT</v>
      </c>
    </row>
    <row r="5350" spans="4:5">
      <c r="D5350" s="118" t="s">
        <v>184</v>
      </c>
      <c r="E5350" s="116" t="str">
        <f t="shared" si="83"/>
        <v>DGP</v>
      </c>
    </row>
    <row r="5351" spans="4:5">
      <c r="D5351" s="118" t="s">
        <v>155</v>
      </c>
      <c r="E5351" s="116" t="str">
        <f t="shared" si="83"/>
        <v>ONAPI</v>
      </c>
    </row>
    <row r="5352" spans="4:5">
      <c r="D5352" s="118" t="s">
        <v>2</v>
      </c>
      <c r="E5352" s="116" t="str">
        <f t="shared" si="83"/>
        <v>DGTT</v>
      </c>
    </row>
    <row r="5353" spans="4:5">
      <c r="D5353" s="118" t="s">
        <v>2</v>
      </c>
      <c r="E5353" s="116" t="str">
        <f t="shared" si="83"/>
        <v>DGTT</v>
      </c>
    </row>
    <row r="5354" spans="4:5">
      <c r="D5354" s="118" t="s">
        <v>40</v>
      </c>
      <c r="E5354" s="116" t="str">
        <f t="shared" si="83"/>
        <v>JCE</v>
      </c>
    </row>
    <row r="5355" spans="4:5">
      <c r="D5355" s="118" t="s">
        <v>40</v>
      </c>
      <c r="E5355" s="116" t="str">
        <f t="shared" si="83"/>
        <v>JCE</v>
      </c>
    </row>
    <row r="5356" spans="4:5">
      <c r="D5356" s="118" t="s">
        <v>184</v>
      </c>
      <c r="E5356" s="116" t="str">
        <f t="shared" si="83"/>
        <v>DGP</v>
      </c>
    </row>
    <row r="5357" spans="4:5">
      <c r="D5357" s="118" t="s">
        <v>28</v>
      </c>
      <c r="E5357" s="116" t="str">
        <f t="shared" si="83"/>
        <v>DGII</v>
      </c>
    </row>
    <row r="5358" spans="4:5">
      <c r="D5358" s="118" t="s">
        <v>40</v>
      </c>
      <c r="E5358" s="116" t="str">
        <f t="shared" si="83"/>
        <v>JCE</v>
      </c>
    </row>
    <row r="5359" spans="4:5">
      <c r="D5359" s="118" t="s">
        <v>40</v>
      </c>
      <c r="E5359" s="116" t="str">
        <f t="shared" si="83"/>
        <v>JCE</v>
      </c>
    </row>
    <row r="5360" spans="4:5">
      <c r="D5360" s="118" t="s">
        <v>956</v>
      </c>
      <c r="E5360" s="116" t="str">
        <f t="shared" si="83"/>
        <v>SENASA</v>
      </c>
    </row>
    <row r="5361" spans="4:5">
      <c r="D5361" s="118" t="s">
        <v>2</v>
      </c>
      <c r="E5361" s="116" t="str">
        <f t="shared" si="83"/>
        <v>DGTT</v>
      </c>
    </row>
    <row r="5362" spans="4:5">
      <c r="D5362" s="118" t="s">
        <v>94</v>
      </c>
      <c r="E5362" s="116" t="str">
        <f t="shared" si="83"/>
        <v>DGM</v>
      </c>
    </row>
    <row r="5363" spans="4:5">
      <c r="D5363" s="118" t="s">
        <v>2</v>
      </c>
      <c r="E5363" s="116" t="str">
        <f t="shared" si="83"/>
        <v>DGTT</v>
      </c>
    </row>
    <row r="5364" spans="4:5">
      <c r="D5364" s="118" t="s">
        <v>3</v>
      </c>
      <c r="E5364" s="116" t="str">
        <f t="shared" si="83"/>
        <v>PGR</v>
      </c>
    </row>
    <row r="5365" spans="4:5">
      <c r="D5365" s="118" t="s">
        <v>3</v>
      </c>
      <c r="E5365" s="116" t="str">
        <f t="shared" si="83"/>
        <v>PGR</v>
      </c>
    </row>
    <row r="5366" spans="4:5">
      <c r="D5366" s="118" t="s">
        <v>3</v>
      </c>
      <c r="E5366" s="116" t="str">
        <f t="shared" si="83"/>
        <v>PGR</v>
      </c>
    </row>
    <row r="5367" spans="4:5">
      <c r="D5367" s="118" t="s">
        <v>3</v>
      </c>
      <c r="E5367" s="116" t="str">
        <f t="shared" si="83"/>
        <v>PGR</v>
      </c>
    </row>
    <row r="5368" spans="4:5">
      <c r="D5368" s="118" t="s">
        <v>3</v>
      </c>
      <c r="E5368" s="116" t="str">
        <f t="shared" si="83"/>
        <v>PGR</v>
      </c>
    </row>
    <row r="5369" spans="4:5">
      <c r="D5369" s="118" t="s">
        <v>3</v>
      </c>
      <c r="E5369" s="116" t="str">
        <f t="shared" si="83"/>
        <v>PGR</v>
      </c>
    </row>
    <row r="5370" spans="4:5">
      <c r="D5370" s="118" t="s">
        <v>184</v>
      </c>
      <c r="E5370" s="116" t="str">
        <f t="shared" si="83"/>
        <v>DGP</v>
      </c>
    </row>
    <row r="5371" spans="4:5">
      <c r="D5371" s="118" t="s">
        <v>2</v>
      </c>
      <c r="E5371" s="116" t="str">
        <f t="shared" si="83"/>
        <v>DGTT</v>
      </c>
    </row>
    <row r="5372" spans="4:5">
      <c r="D5372" s="118" t="s">
        <v>40</v>
      </c>
      <c r="E5372" s="116" t="str">
        <f t="shared" si="83"/>
        <v>JCE</v>
      </c>
    </row>
    <row r="5373" spans="4:5">
      <c r="D5373" s="118" t="s">
        <v>40</v>
      </c>
      <c r="E5373" s="116" t="str">
        <f t="shared" si="83"/>
        <v>JCE</v>
      </c>
    </row>
    <row r="5374" spans="4:5">
      <c r="D5374" s="118" t="s">
        <v>40</v>
      </c>
      <c r="E5374" s="116" t="str">
        <f t="shared" si="83"/>
        <v>JCE</v>
      </c>
    </row>
    <row r="5375" spans="4:5">
      <c r="D5375" s="118" t="s">
        <v>28</v>
      </c>
      <c r="E5375" s="116" t="str">
        <f t="shared" si="83"/>
        <v>DGII</v>
      </c>
    </row>
    <row r="5376" spans="4:5">
      <c r="D5376" s="118" t="s">
        <v>2</v>
      </c>
      <c r="E5376" s="116" t="str">
        <f t="shared" si="83"/>
        <v>DGTT</v>
      </c>
    </row>
    <row r="5377" spans="4:5">
      <c r="D5377" s="118" t="s">
        <v>3</v>
      </c>
      <c r="E5377" s="116" t="str">
        <f t="shared" si="83"/>
        <v>PGR</v>
      </c>
    </row>
    <row r="5378" spans="4:5">
      <c r="D5378" s="118" t="s">
        <v>3</v>
      </c>
      <c r="E5378" s="116" t="str">
        <f t="shared" si="83"/>
        <v>PGR</v>
      </c>
    </row>
    <row r="5379" spans="4:5">
      <c r="D5379" s="118" t="s">
        <v>155</v>
      </c>
      <c r="E5379" s="116" t="str">
        <f t="shared" si="83"/>
        <v>ONAPI</v>
      </c>
    </row>
    <row r="5380" spans="4:5">
      <c r="D5380" s="118" t="s">
        <v>2</v>
      </c>
      <c r="E5380" s="116" t="str">
        <f t="shared" ref="E5380:E5443" si="84">UPPER(D5380:D25090)</f>
        <v>DGTT</v>
      </c>
    </row>
    <row r="5381" spans="4:5">
      <c r="D5381" s="118" t="s">
        <v>402</v>
      </c>
      <c r="E5381" s="116" t="str">
        <f t="shared" si="84"/>
        <v>DGP</v>
      </c>
    </row>
    <row r="5382" spans="4:5">
      <c r="D5382" s="118" t="s">
        <v>40</v>
      </c>
      <c r="E5382" s="116" t="str">
        <f t="shared" si="84"/>
        <v>JCE</v>
      </c>
    </row>
    <row r="5383" spans="4:5">
      <c r="D5383" s="118" t="s">
        <v>40</v>
      </c>
      <c r="E5383" s="116" t="str">
        <f t="shared" si="84"/>
        <v>JCE</v>
      </c>
    </row>
    <row r="5384" spans="4:5">
      <c r="D5384" s="118" t="s">
        <v>40</v>
      </c>
      <c r="E5384" s="116" t="str">
        <f t="shared" si="84"/>
        <v>JCE</v>
      </c>
    </row>
    <row r="5385" spans="4:5">
      <c r="D5385" s="118" t="s">
        <v>2</v>
      </c>
      <c r="E5385" s="116" t="str">
        <f t="shared" si="84"/>
        <v>DGTT</v>
      </c>
    </row>
    <row r="5386" spans="4:5">
      <c r="D5386" s="118" t="s">
        <v>155</v>
      </c>
      <c r="E5386" s="116" t="str">
        <f t="shared" si="84"/>
        <v>ONAPI</v>
      </c>
    </row>
    <row r="5387" spans="4:5">
      <c r="D5387" s="118" t="s">
        <v>40</v>
      </c>
      <c r="E5387" s="116" t="str">
        <f t="shared" si="84"/>
        <v>JCE</v>
      </c>
    </row>
    <row r="5388" spans="4:5">
      <c r="D5388" s="118" t="s">
        <v>956</v>
      </c>
      <c r="E5388" s="116" t="str">
        <f t="shared" si="84"/>
        <v>SENASA</v>
      </c>
    </row>
    <row r="5389" spans="4:5">
      <c r="D5389" s="118" t="s">
        <v>28</v>
      </c>
      <c r="E5389" s="116" t="str">
        <f t="shared" si="84"/>
        <v>DGII</v>
      </c>
    </row>
    <row r="5390" spans="4:5">
      <c r="D5390" s="118" t="s">
        <v>2</v>
      </c>
      <c r="E5390" s="116" t="str">
        <f t="shared" si="84"/>
        <v>DGTT</v>
      </c>
    </row>
    <row r="5391" spans="4:5">
      <c r="D5391" s="118" t="s">
        <v>94</v>
      </c>
      <c r="E5391" s="116" t="str">
        <f t="shared" si="84"/>
        <v>DGM</v>
      </c>
    </row>
    <row r="5392" spans="4:5">
      <c r="D5392" s="118" t="s">
        <v>184</v>
      </c>
      <c r="E5392" s="116" t="str">
        <f t="shared" si="84"/>
        <v>DGP</v>
      </c>
    </row>
    <row r="5393" spans="4:5">
      <c r="D5393" s="118" t="s">
        <v>40</v>
      </c>
      <c r="E5393" s="116" t="str">
        <f t="shared" si="84"/>
        <v>JCE</v>
      </c>
    </row>
    <row r="5394" spans="4:5">
      <c r="D5394" s="118" t="s">
        <v>40</v>
      </c>
      <c r="E5394" s="116" t="str">
        <f t="shared" si="84"/>
        <v>JCE</v>
      </c>
    </row>
    <row r="5395" spans="4:5">
      <c r="D5395" s="118" t="s">
        <v>40</v>
      </c>
      <c r="E5395" s="116" t="str">
        <f t="shared" si="84"/>
        <v>JCE</v>
      </c>
    </row>
    <row r="5396" spans="4:5">
      <c r="D5396" s="118" t="s">
        <v>2</v>
      </c>
      <c r="E5396" s="116" t="str">
        <f t="shared" si="84"/>
        <v>DGTT</v>
      </c>
    </row>
    <row r="5397" spans="4:5">
      <c r="D5397" s="118" t="s">
        <v>40</v>
      </c>
      <c r="E5397" s="116" t="str">
        <f t="shared" si="84"/>
        <v>JCE</v>
      </c>
    </row>
    <row r="5398" spans="4:5">
      <c r="D5398" s="118" t="s">
        <v>2</v>
      </c>
      <c r="E5398" s="116" t="str">
        <f t="shared" si="84"/>
        <v>DGTT</v>
      </c>
    </row>
    <row r="5399" spans="4:5">
      <c r="D5399" s="118" t="s">
        <v>40</v>
      </c>
      <c r="E5399" s="116" t="str">
        <f t="shared" si="84"/>
        <v>JCE</v>
      </c>
    </row>
    <row r="5400" spans="4:5">
      <c r="D5400" s="118" t="s">
        <v>40</v>
      </c>
      <c r="E5400" s="116" t="str">
        <f t="shared" si="84"/>
        <v>JCE</v>
      </c>
    </row>
    <row r="5401" spans="4:5">
      <c r="D5401" s="118" t="s">
        <v>28</v>
      </c>
      <c r="E5401" s="116" t="str">
        <f t="shared" si="84"/>
        <v>DGII</v>
      </c>
    </row>
    <row r="5402" spans="4:5">
      <c r="D5402" s="118" t="s">
        <v>94</v>
      </c>
      <c r="E5402" s="116" t="str">
        <f t="shared" si="84"/>
        <v>DGM</v>
      </c>
    </row>
    <row r="5403" spans="4:5">
      <c r="D5403" s="118" t="s">
        <v>18</v>
      </c>
      <c r="E5403" s="116" t="str">
        <f t="shared" si="84"/>
        <v>MIP</v>
      </c>
    </row>
    <row r="5404" spans="4:5">
      <c r="D5404" s="118" t="s">
        <v>28</v>
      </c>
      <c r="E5404" s="116" t="str">
        <f t="shared" si="84"/>
        <v>DGII</v>
      </c>
    </row>
    <row r="5405" spans="4:5">
      <c r="D5405" s="118" t="s">
        <v>40</v>
      </c>
      <c r="E5405" s="116" t="str">
        <f t="shared" si="84"/>
        <v>JCE</v>
      </c>
    </row>
    <row r="5406" spans="4:5">
      <c r="D5406" s="118" t="s">
        <v>2</v>
      </c>
      <c r="E5406" s="116" t="str">
        <f t="shared" si="84"/>
        <v>DGTT</v>
      </c>
    </row>
    <row r="5407" spans="4:5">
      <c r="D5407" s="118" t="s">
        <v>40</v>
      </c>
      <c r="E5407" s="116" t="str">
        <f t="shared" si="84"/>
        <v>JCE</v>
      </c>
    </row>
    <row r="5408" spans="4:5">
      <c r="D5408" s="118" t="s">
        <v>956</v>
      </c>
      <c r="E5408" s="116" t="str">
        <f t="shared" si="84"/>
        <v>SENASA</v>
      </c>
    </row>
    <row r="5409" spans="4:5">
      <c r="D5409" s="118" t="s">
        <v>94</v>
      </c>
      <c r="E5409" s="116" t="str">
        <f t="shared" si="84"/>
        <v>DGM</v>
      </c>
    </row>
    <row r="5410" spans="4:5">
      <c r="D5410" s="118" t="s">
        <v>28</v>
      </c>
      <c r="E5410" s="116" t="str">
        <f t="shared" si="84"/>
        <v>DGII</v>
      </c>
    </row>
    <row r="5411" spans="4:5">
      <c r="D5411" s="118" t="s">
        <v>28</v>
      </c>
      <c r="E5411" s="116" t="str">
        <f t="shared" si="84"/>
        <v>DGII</v>
      </c>
    </row>
    <row r="5412" spans="4:5">
      <c r="D5412" s="118" t="s">
        <v>155</v>
      </c>
      <c r="E5412" s="116" t="str">
        <f t="shared" si="84"/>
        <v>ONAPI</v>
      </c>
    </row>
    <row r="5413" spans="4:5">
      <c r="D5413" s="118" t="s">
        <v>94</v>
      </c>
      <c r="E5413" s="116" t="str">
        <f t="shared" si="84"/>
        <v>DGM</v>
      </c>
    </row>
    <row r="5414" spans="4:5">
      <c r="D5414" s="118" t="s">
        <v>40</v>
      </c>
      <c r="E5414" s="116" t="str">
        <f t="shared" si="84"/>
        <v>JCE</v>
      </c>
    </row>
    <row r="5415" spans="4:5">
      <c r="D5415" s="118" t="s">
        <v>184</v>
      </c>
      <c r="E5415" s="116" t="str">
        <f t="shared" si="84"/>
        <v>DGP</v>
      </c>
    </row>
    <row r="5416" spans="4:5">
      <c r="D5416" s="118" t="s">
        <v>94</v>
      </c>
      <c r="E5416" s="116" t="str">
        <f t="shared" si="84"/>
        <v>DGM</v>
      </c>
    </row>
    <row r="5417" spans="4:5">
      <c r="D5417" s="118" t="s">
        <v>40</v>
      </c>
      <c r="E5417" s="116" t="str">
        <f t="shared" si="84"/>
        <v>JCE</v>
      </c>
    </row>
    <row r="5418" spans="4:5">
      <c r="D5418" s="118" t="s">
        <v>2</v>
      </c>
      <c r="E5418" s="116" t="str">
        <f t="shared" si="84"/>
        <v>DGTT</v>
      </c>
    </row>
    <row r="5419" spans="4:5">
      <c r="D5419" s="118" t="s">
        <v>94</v>
      </c>
      <c r="E5419" s="116" t="str">
        <f t="shared" si="84"/>
        <v>DGM</v>
      </c>
    </row>
    <row r="5420" spans="4:5">
      <c r="D5420" s="118" t="s">
        <v>40</v>
      </c>
      <c r="E5420" s="116" t="str">
        <f t="shared" si="84"/>
        <v>JCE</v>
      </c>
    </row>
    <row r="5421" spans="4:5">
      <c r="D5421" s="118" t="s">
        <v>184</v>
      </c>
      <c r="E5421" s="116" t="str">
        <f t="shared" si="84"/>
        <v>DGP</v>
      </c>
    </row>
    <row r="5422" spans="4:5">
      <c r="D5422" s="118" t="s">
        <v>40</v>
      </c>
      <c r="E5422" s="116" t="str">
        <f t="shared" si="84"/>
        <v>JCE</v>
      </c>
    </row>
    <row r="5423" spans="4:5">
      <c r="D5423" s="118" t="s">
        <v>2</v>
      </c>
      <c r="E5423" s="116" t="str">
        <f t="shared" si="84"/>
        <v>DGTT</v>
      </c>
    </row>
    <row r="5424" spans="4:5">
      <c r="D5424" s="118" t="s">
        <v>40</v>
      </c>
      <c r="E5424" s="116" t="str">
        <f t="shared" si="84"/>
        <v>JCE</v>
      </c>
    </row>
    <row r="5425" spans="4:5">
      <c r="D5425" s="118" t="s">
        <v>40</v>
      </c>
      <c r="E5425" s="116" t="str">
        <f t="shared" si="84"/>
        <v>JCE</v>
      </c>
    </row>
    <row r="5426" spans="4:5">
      <c r="D5426" s="118" t="s">
        <v>94</v>
      </c>
      <c r="E5426" s="116" t="str">
        <f t="shared" si="84"/>
        <v>DGM</v>
      </c>
    </row>
    <row r="5427" spans="4:5">
      <c r="D5427" s="118" t="s">
        <v>94</v>
      </c>
      <c r="E5427" s="116" t="str">
        <f t="shared" si="84"/>
        <v>DGM</v>
      </c>
    </row>
    <row r="5428" spans="4:5">
      <c r="D5428" s="118" t="s">
        <v>394</v>
      </c>
      <c r="E5428" s="116" t="str">
        <f t="shared" si="84"/>
        <v>MIREX</v>
      </c>
    </row>
    <row r="5429" spans="4:5">
      <c r="D5429" s="118" t="s">
        <v>40</v>
      </c>
      <c r="E5429" s="116" t="str">
        <f t="shared" si="84"/>
        <v>JCE</v>
      </c>
    </row>
    <row r="5430" spans="4:5">
      <c r="D5430" s="118" t="s">
        <v>40</v>
      </c>
      <c r="E5430" s="116" t="str">
        <f t="shared" si="84"/>
        <v>JCE</v>
      </c>
    </row>
    <row r="5431" spans="4:5">
      <c r="D5431" s="118" t="s">
        <v>394</v>
      </c>
      <c r="E5431" s="116" t="str">
        <f t="shared" si="84"/>
        <v>MIREX</v>
      </c>
    </row>
    <row r="5432" spans="4:5">
      <c r="D5432" s="118" t="s">
        <v>40</v>
      </c>
      <c r="E5432" s="116" t="str">
        <f t="shared" si="84"/>
        <v>JCE</v>
      </c>
    </row>
    <row r="5433" spans="4:5">
      <c r="D5433" s="118" t="s">
        <v>394</v>
      </c>
      <c r="E5433" s="116" t="str">
        <f t="shared" si="84"/>
        <v>MIREX</v>
      </c>
    </row>
    <row r="5434" spans="4:5">
      <c r="D5434" s="118" t="s">
        <v>28</v>
      </c>
      <c r="E5434" s="116" t="str">
        <f t="shared" si="84"/>
        <v>DGII</v>
      </c>
    </row>
    <row r="5435" spans="4:5">
      <c r="D5435" s="118" t="s">
        <v>40</v>
      </c>
      <c r="E5435" s="116" t="str">
        <f t="shared" si="84"/>
        <v>JCE</v>
      </c>
    </row>
    <row r="5436" spans="4:5">
      <c r="D5436" s="118" t="s">
        <v>394</v>
      </c>
      <c r="E5436" s="116" t="str">
        <f t="shared" si="84"/>
        <v>MIREX</v>
      </c>
    </row>
    <row r="5437" spans="4:5">
      <c r="D5437" s="118" t="s">
        <v>28</v>
      </c>
      <c r="E5437" s="116" t="str">
        <f t="shared" si="84"/>
        <v>DGII</v>
      </c>
    </row>
    <row r="5438" spans="4:5">
      <c r="D5438" s="118" t="s">
        <v>394</v>
      </c>
      <c r="E5438" s="116" t="str">
        <f t="shared" si="84"/>
        <v>MIREX</v>
      </c>
    </row>
    <row r="5439" spans="4:5">
      <c r="D5439" s="118" t="s">
        <v>94</v>
      </c>
      <c r="E5439" s="116" t="str">
        <f t="shared" si="84"/>
        <v>DGM</v>
      </c>
    </row>
    <row r="5440" spans="4:5">
      <c r="D5440" s="118" t="s">
        <v>40</v>
      </c>
      <c r="E5440" s="116" t="str">
        <f t="shared" si="84"/>
        <v>JCE</v>
      </c>
    </row>
    <row r="5441" spans="4:5">
      <c r="D5441" s="118" t="s">
        <v>94</v>
      </c>
      <c r="E5441" s="116" t="str">
        <f t="shared" si="84"/>
        <v>DGM</v>
      </c>
    </row>
    <row r="5442" spans="4:5">
      <c r="D5442" s="118" t="s">
        <v>184</v>
      </c>
      <c r="E5442" s="116" t="str">
        <f t="shared" si="84"/>
        <v>DGP</v>
      </c>
    </row>
    <row r="5443" spans="4:5">
      <c r="D5443" s="118" t="s">
        <v>94</v>
      </c>
      <c r="E5443" s="116" t="str">
        <f t="shared" si="84"/>
        <v>DGM</v>
      </c>
    </row>
    <row r="5444" spans="4:5">
      <c r="D5444" s="118" t="s">
        <v>2</v>
      </c>
      <c r="E5444" s="116" t="str">
        <f t="shared" ref="E5444:E5507" si="85">UPPER(D5444:D25154)</f>
        <v>DGTT</v>
      </c>
    </row>
    <row r="5445" spans="4:5">
      <c r="D5445" s="118" t="s">
        <v>2</v>
      </c>
      <c r="E5445" s="116" t="str">
        <f t="shared" si="85"/>
        <v>DGTT</v>
      </c>
    </row>
    <row r="5446" spans="4:5">
      <c r="D5446" s="118" t="s">
        <v>40</v>
      </c>
      <c r="E5446" s="116" t="str">
        <f t="shared" si="85"/>
        <v>JCE</v>
      </c>
    </row>
    <row r="5447" spans="4:5">
      <c r="D5447" s="118" t="s">
        <v>2</v>
      </c>
      <c r="E5447" s="116" t="str">
        <f t="shared" si="85"/>
        <v>DGTT</v>
      </c>
    </row>
    <row r="5448" spans="4:5">
      <c r="D5448" s="118" t="s">
        <v>394</v>
      </c>
      <c r="E5448" s="116" t="str">
        <f t="shared" si="85"/>
        <v>MIREX</v>
      </c>
    </row>
    <row r="5449" spans="4:5">
      <c r="D5449" s="118" t="s">
        <v>40</v>
      </c>
      <c r="E5449" s="116" t="str">
        <f t="shared" si="85"/>
        <v>JCE</v>
      </c>
    </row>
    <row r="5450" spans="4:5">
      <c r="D5450" s="118" t="s">
        <v>184</v>
      </c>
      <c r="E5450" s="116" t="str">
        <f t="shared" si="85"/>
        <v>DGP</v>
      </c>
    </row>
    <row r="5451" spans="4:5">
      <c r="D5451" s="118" t="s">
        <v>28</v>
      </c>
      <c r="E5451" s="116" t="str">
        <f t="shared" si="85"/>
        <v>DGII</v>
      </c>
    </row>
    <row r="5452" spans="4:5">
      <c r="D5452" s="118" t="s">
        <v>18</v>
      </c>
      <c r="E5452" s="116" t="str">
        <f t="shared" si="85"/>
        <v>MIP</v>
      </c>
    </row>
    <row r="5453" spans="4:5">
      <c r="D5453" s="118" t="s">
        <v>40</v>
      </c>
      <c r="E5453" s="116" t="str">
        <f t="shared" si="85"/>
        <v>JCE</v>
      </c>
    </row>
    <row r="5454" spans="4:5">
      <c r="D5454" s="118" t="s">
        <v>40</v>
      </c>
      <c r="E5454" s="116" t="str">
        <f t="shared" si="85"/>
        <v>JCE</v>
      </c>
    </row>
    <row r="5455" spans="4:5">
      <c r="D5455" s="118" t="s">
        <v>2</v>
      </c>
      <c r="E5455" s="116" t="str">
        <f t="shared" si="85"/>
        <v>DGTT</v>
      </c>
    </row>
    <row r="5456" spans="4:5">
      <c r="D5456" s="118" t="s">
        <v>2</v>
      </c>
      <c r="E5456" s="116" t="str">
        <f t="shared" si="85"/>
        <v>DGTT</v>
      </c>
    </row>
    <row r="5457" spans="4:5">
      <c r="D5457" s="118" t="s">
        <v>956</v>
      </c>
      <c r="E5457" s="116" t="str">
        <f t="shared" si="85"/>
        <v>SENASA</v>
      </c>
    </row>
    <row r="5458" spans="4:5">
      <c r="D5458" s="118" t="s">
        <v>184</v>
      </c>
      <c r="E5458" s="116" t="str">
        <f t="shared" si="85"/>
        <v>DGP</v>
      </c>
    </row>
    <row r="5459" spans="4:5">
      <c r="D5459" s="118" t="s">
        <v>40</v>
      </c>
      <c r="E5459" s="116" t="str">
        <f t="shared" si="85"/>
        <v>JCE</v>
      </c>
    </row>
    <row r="5460" spans="4:5">
      <c r="D5460" s="118" t="s">
        <v>2</v>
      </c>
      <c r="E5460" s="116" t="str">
        <f t="shared" si="85"/>
        <v>DGTT</v>
      </c>
    </row>
    <row r="5461" spans="4:5">
      <c r="D5461" s="118" t="s">
        <v>40</v>
      </c>
      <c r="E5461" s="116" t="str">
        <f t="shared" si="85"/>
        <v>JCE</v>
      </c>
    </row>
    <row r="5462" spans="4:5">
      <c r="D5462" s="118" t="s">
        <v>394</v>
      </c>
      <c r="E5462" s="116" t="str">
        <f t="shared" si="85"/>
        <v>MIREX</v>
      </c>
    </row>
    <row r="5463" spans="4:5">
      <c r="D5463" s="118" t="s">
        <v>394</v>
      </c>
      <c r="E5463" s="116" t="str">
        <f t="shared" si="85"/>
        <v>MIREX</v>
      </c>
    </row>
    <row r="5464" spans="4:5">
      <c r="D5464" s="118" t="s">
        <v>40</v>
      </c>
      <c r="E5464" s="116" t="str">
        <f t="shared" si="85"/>
        <v>JCE</v>
      </c>
    </row>
    <row r="5465" spans="4:5">
      <c r="D5465" s="118" t="s">
        <v>40</v>
      </c>
      <c r="E5465" s="116" t="str">
        <f t="shared" si="85"/>
        <v>JCE</v>
      </c>
    </row>
    <row r="5466" spans="4:5">
      <c r="D5466" s="118" t="s">
        <v>40</v>
      </c>
      <c r="E5466" s="116" t="str">
        <f t="shared" si="85"/>
        <v>JCE</v>
      </c>
    </row>
    <row r="5467" spans="4:5">
      <c r="D5467" s="118" t="s">
        <v>184</v>
      </c>
      <c r="E5467" s="116" t="str">
        <f t="shared" si="85"/>
        <v>DGP</v>
      </c>
    </row>
    <row r="5468" spans="4:5">
      <c r="D5468" s="118" t="s">
        <v>2</v>
      </c>
      <c r="E5468" s="116" t="str">
        <f t="shared" si="85"/>
        <v>DGTT</v>
      </c>
    </row>
    <row r="5469" spans="4:5">
      <c r="D5469" s="118" t="s">
        <v>155</v>
      </c>
      <c r="E5469" s="116" t="str">
        <f t="shared" si="85"/>
        <v>ONAPI</v>
      </c>
    </row>
    <row r="5470" spans="4:5">
      <c r="D5470" s="118" t="s">
        <v>40</v>
      </c>
      <c r="E5470" s="116" t="str">
        <f t="shared" si="85"/>
        <v>JCE</v>
      </c>
    </row>
    <row r="5471" spans="4:5">
      <c r="D5471" s="118" t="s">
        <v>40</v>
      </c>
      <c r="E5471" s="116" t="str">
        <f t="shared" si="85"/>
        <v>JCE</v>
      </c>
    </row>
    <row r="5472" spans="4:5">
      <c r="D5472" s="118" t="s">
        <v>2</v>
      </c>
      <c r="E5472" s="116" t="str">
        <f t="shared" si="85"/>
        <v>DGTT</v>
      </c>
    </row>
    <row r="5473" spans="4:5">
      <c r="D5473" s="118" t="s">
        <v>28</v>
      </c>
      <c r="E5473" s="116" t="str">
        <f t="shared" si="85"/>
        <v>DGII</v>
      </c>
    </row>
    <row r="5474" spans="4:5">
      <c r="D5474" s="118" t="s">
        <v>40</v>
      </c>
      <c r="E5474" s="116" t="str">
        <f t="shared" si="85"/>
        <v>JCE</v>
      </c>
    </row>
    <row r="5475" spans="4:5">
      <c r="D5475" s="118" t="s">
        <v>2</v>
      </c>
      <c r="E5475" s="116" t="str">
        <f t="shared" si="85"/>
        <v>DGTT</v>
      </c>
    </row>
    <row r="5476" spans="4:5">
      <c r="D5476" s="118" t="s">
        <v>40</v>
      </c>
      <c r="E5476" s="116" t="str">
        <f t="shared" si="85"/>
        <v>JCE</v>
      </c>
    </row>
    <row r="5477" spans="4:5">
      <c r="D5477" s="118" t="s">
        <v>2</v>
      </c>
      <c r="E5477" s="116" t="str">
        <f t="shared" si="85"/>
        <v>DGTT</v>
      </c>
    </row>
    <row r="5478" spans="4:5">
      <c r="D5478" s="118" t="s">
        <v>184</v>
      </c>
      <c r="E5478" s="116" t="str">
        <f t="shared" si="85"/>
        <v>DGP</v>
      </c>
    </row>
    <row r="5479" spans="4:5">
      <c r="D5479" s="118" t="s">
        <v>40</v>
      </c>
      <c r="E5479" s="116" t="str">
        <f t="shared" si="85"/>
        <v>JCE</v>
      </c>
    </row>
    <row r="5480" spans="4:5">
      <c r="D5480" s="118" t="s">
        <v>40</v>
      </c>
      <c r="E5480" s="116" t="str">
        <f t="shared" si="85"/>
        <v>JCE</v>
      </c>
    </row>
    <row r="5481" spans="4:5">
      <c r="D5481" s="118" t="s">
        <v>40</v>
      </c>
      <c r="E5481" s="116" t="str">
        <f t="shared" si="85"/>
        <v>JCE</v>
      </c>
    </row>
    <row r="5482" spans="4:5">
      <c r="D5482" s="118" t="s">
        <v>2</v>
      </c>
      <c r="E5482" s="116" t="str">
        <f t="shared" si="85"/>
        <v>DGTT</v>
      </c>
    </row>
    <row r="5483" spans="4:5">
      <c r="D5483" s="118" t="s">
        <v>2</v>
      </c>
      <c r="E5483" s="116" t="str">
        <f t="shared" si="85"/>
        <v>DGTT</v>
      </c>
    </row>
    <row r="5484" spans="4:5">
      <c r="D5484" s="118" t="s">
        <v>94</v>
      </c>
      <c r="E5484" s="116" t="str">
        <f t="shared" si="85"/>
        <v>DGM</v>
      </c>
    </row>
    <row r="5485" spans="4:5">
      <c r="D5485" s="118" t="s">
        <v>394</v>
      </c>
      <c r="E5485" s="116" t="str">
        <f t="shared" si="85"/>
        <v>MIREX</v>
      </c>
    </row>
    <row r="5486" spans="4:5">
      <c r="D5486" s="118" t="s">
        <v>2</v>
      </c>
      <c r="E5486" s="116" t="str">
        <f t="shared" si="85"/>
        <v>DGTT</v>
      </c>
    </row>
    <row r="5487" spans="4:5">
      <c r="D5487" s="118" t="s">
        <v>18</v>
      </c>
      <c r="E5487" s="116" t="str">
        <f t="shared" si="85"/>
        <v>MIP</v>
      </c>
    </row>
    <row r="5488" spans="4:5">
      <c r="D5488" s="118" t="s">
        <v>94</v>
      </c>
      <c r="E5488" s="116" t="str">
        <f t="shared" si="85"/>
        <v>DGM</v>
      </c>
    </row>
    <row r="5489" spans="4:5">
      <c r="D5489" s="118" t="s">
        <v>184</v>
      </c>
      <c r="E5489" s="116" t="str">
        <f t="shared" si="85"/>
        <v>DGP</v>
      </c>
    </row>
    <row r="5490" spans="4:5">
      <c r="D5490" s="118" t="s">
        <v>40</v>
      </c>
      <c r="E5490" s="116" t="str">
        <f t="shared" si="85"/>
        <v>JCE</v>
      </c>
    </row>
    <row r="5491" spans="4:5">
      <c r="D5491" s="118" t="s">
        <v>394</v>
      </c>
      <c r="E5491" s="116" t="str">
        <f t="shared" si="85"/>
        <v>MIREX</v>
      </c>
    </row>
    <row r="5492" spans="4:5">
      <c r="D5492" s="118" t="s">
        <v>40</v>
      </c>
      <c r="E5492" s="116" t="str">
        <f t="shared" si="85"/>
        <v>JCE</v>
      </c>
    </row>
    <row r="5493" spans="4:5">
      <c r="D5493" s="118" t="s">
        <v>40</v>
      </c>
      <c r="E5493" s="116" t="str">
        <f t="shared" si="85"/>
        <v>JCE</v>
      </c>
    </row>
    <row r="5494" spans="4:5">
      <c r="D5494" s="118" t="s">
        <v>40</v>
      </c>
      <c r="E5494" s="116" t="str">
        <f t="shared" si="85"/>
        <v>JCE</v>
      </c>
    </row>
    <row r="5495" spans="4:5">
      <c r="D5495" s="118" t="s">
        <v>3</v>
      </c>
      <c r="E5495" s="116" t="str">
        <f t="shared" si="85"/>
        <v>PGR</v>
      </c>
    </row>
    <row r="5496" spans="4:5">
      <c r="D5496" s="118" t="s">
        <v>3</v>
      </c>
      <c r="E5496" s="116" t="str">
        <f t="shared" si="85"/>
        <v>PGR</v>
      </c>
    </row>
    <row r="5497" spans="4:5">
      <c r="D5497" s="118" t="s">
        <v>3</v>
      </c>
      <c r="E5497" s="116" t="str">
        <f t="shared" si="85"/>
        <v>PGR</v>
      </c>
    </row>
    <row r="5498" spans="4:5">
      <c r="D5498" s="118" t="s">
        <v>3</v>
      </c>
      <c r="E5498" s="116" t="str">
        <f t="shared" si="85"/>
        <v>PGR</v>
      </c>
    </row>
    <row r="5499" spans="4:5">
      <c r="D5499" s="118" t="s">
        <v>3</v>
      </c>
      <c r="E5499" s="116" t="str">
        <f t="shared" si="85"/>
        <v>PGR</v>
      </c>
    </row>
    <row r="5500" spans="4:5">
      <c r="D5500" s="118" t="s">
        <v>28</v>
      </c>
      <c r="E5500" s="116" t="str">
        <f t="shared" si="85"/>
        <v>DGII</v>
      </c>
    </row>
    <row r="5501" spans="4:5">
      <c r="D5501" s="118" t="s">
        <v>3</v>
      </c>
      <c r="E5501" s="116" t="str">
        <f t="shared" si="85"/>
        <v>PGR</v>
      </c>
    </row>
    <row r="5502" spans="4:5">
      <c r="D5502" s="118" t="s">
        <v>2</v>
      </c>
      <c r="E5502" s="116" t="str">
        <f t="shared" si="85"/>
        <v>DGTT</v>
      </c>
    </row>
    <row r="5503" spans="4:5">
      <c r="D5503" s="118" t="s">
        <v>2</v>
      </c>
      <c r="E5503" s="116" t="str">
        <f t="shared" si="85"/>
        <v>DGTT</v>
      </c>
    </row>
    <row r="5504" spans="4:5">
      <c r="D5504" s="118" t="s">
        <v>28</v>
      </c>
      <c r="E5504" s="116" t="str">
        <f t="shared" si="85"/>
        <v>DGII</v>
      </c>
    </row>
    <row r="5505" spans="4:5">
      <c r="D5505" s="118" t="s">
        <v>184</v>
      </c>
      <c r="E5505" s="116" t="str">
        <f t="shared" si="85"/>
        <v>DGP</v>
      </c>
    </row>
    <row r="5506" spans="4:5">
      <c r="D5506" s="118" t="s">
        <v>184</v>
      </c>
      <c r="E5506" s="116" t="str">
        <f t="shared" si="85"/>
        <v>DGP</v>
      </c>
    </row>
    <row r="5507" spans="4:5">
      <c r="D5507" s="118" t="s">
        <v>40</v>
      </c>
      <c r="E5507" s="116" t="str">
        <f t="shared" si="85"/>
        <v>JCE</v>
      </c>
    </row>
    <row r="5508" spans="4:5">
      <c r="D5508" s="118" t="s">
        <v>40</v>
      </c>
      <c r="E5508" s="116" t="str">
        <f t="shared" ref="E5508:E5571" si="86">UPPER(D5508:D25218)</f>
        <v>JCE</v>
      </c>
    </row>
    <row r="5509" spans="4:5">
      <c r="D5509" s="118" t="s">
        <v>40</v>
      </c>
      <c r="E5509" s="116" t="str">
        <f t="shared" si="86"/>
        <v>JCE</v>
      </c>
    </row>
    <row r="5510" spans="4:5">
      <c r="D5510" s="118" t="s">
        <v>94</v>
      </c>
      <c r="E5510" s="116" t="str">
        <f t="shared" si="86"/>
        <v>DGM</v>
      </c>
    </row>
    <row r="5511" spans="4:5">
      <c r="D5511" s="118" t="s">
        <v>40</v>
      </c>
      <c r="E5511" s="116" t="str">
        <f t="shared" si="86"/>
        <v>JCE</v>
      </c>
    </row>
    <row r="5512" spans="4:5">
      <c r="D5512" s="118" t="s">
        <v>40</v>
      </c>
      <c r="E5512" s="116" t="str">
        <f t="shared" si="86"/>
        <v>JCE</v>
      </c>
    </row>
    <row r="5513" spans="4:5">
      <c r="D5513" s="118" t="s">
        <v>94</v>
      </c>
      <c r="E5513" s="116" t="str">
        <f t="shared" si="86"/>
        <v>DGM</v>
      </c>
    </row>
    <row r="5514" spans="4:5">
      <c r="D5514" s="118" t="s">
        <v>184</v>
      </c>
      <c r="E5514" s="116" t="str">
        <f t="shared" si="86"/>
        <v>DGP</v>
      </c>
    </row>
    <row r="5515" spans="4:5">
      <c r="D5515" s="118" t="s">
        <v>2</v>
      </c>
      <c r="E5515" s="116" t="str">
        <f t="shared" si="86"/>
        <v>DGTT</v>
      </c>
    </row>
    <row r="5516" spans="4:5">
      <c r="D5516" s="118" t="s">
        <v>184</v>
      </c>
      <c r="E5516" s="116" t="str">
        <f t="shared" si="86"/>
        <v>DGP</v>
      </c>
    </row>
    <row r="5517" spans="4:5">
      <c r="D5517" s="118" t="s">
        <v>94</v>
      </c>
      <c r="E5517" s="116" t="str">
        <f t="shared" si="86"/>
        <v>DGM</v>
      </c>
    </row>
    <row r="5518" spans="4:5">
      <c r="D5518" s="118" t="s">
        <v>40</v>
      </c>
      <c r="E5518" s="116" t="str">
        <f t="shared" si="86"/>
        <v>JCE</v>
      </c>
    </row>
    <row r="5519" spans="4:5">
      <c r="D5519" s="118" t="s">
        <v>40</v>
      </c>
      <c r="E5519" s="116" t="str">
        <f t="shared" si="86"/>
        <v>JCE</v>
      </c>
    </row>
    <row r="5520" spans="4:5">
      <c r="D5520" s="118" t="s">
        <v>2</v>
      </c>
      <c r="E5520" s="116" t="str">
        <f t="shared" si="86"/>
        <v>DGTT</v>
      </c>
    </row>
    <row r="5521" spans="4:5">
      <c r="D5521" s="118" t="s">
        <v>28</v>
      </c>
      <c r="E5521" s="116" t="str">
        <f t="shared" si="86"/>
        <v>DGII</v>
      </c>
    </row>
    <row r="5522" spans="4:5">
      <c r="D5522" s="118" t="s">
        <v>28</v>
      </c>
      <c r="E5522" s="116" t="str">
        <f t="shared" si="86"/>
        <v>DGII</v>
      </c>
    </row>
    <row r="5523" spans="4:5">
      <c r="D5523" s="118" t="s">
        <v>2</v>
      </c>
      <c r="E5523" s="116" t="str">
        <f t="shared" si="86"/>
        <v>DGTT</v>
      </c>
    </row>
    <row r="5524" spans="4:5">
      <c r="D5524" s="118" t="s">
        <v>94</v>
      </c>
      <c r="E5524" s="116" t="str">
        <f t="shared" si="86"/>
        <v>DGM</v>
      </c>
    </row>
    <row r="5525" spans="4:5">
      <c r="D5525" s="118" t="s">
        <v>2</v>
      </c>
      <c r="E5525" s="116" t="str">
        <f t="shared" si="86"/>
        <v>DGTT</v>
      </c>
    </row>
    <row r="5526" spans="4:5">
      <c r="D5526" s="118" t="s">
        <v>28</v>
      </c>
      <c r="E5526" s="116" t="str">
        <f t="shared" si="86"/>
        <v>DGII</v>
      </c>
    </row>
    <row r="5527" spans="4:5">
      <c r="D5527" s="118" t="s">
        <v>2</v>
      </c>
      <c r="E5527" s="116" t="str">
        <f t="shared" si="86"/>
        <v>DGTT</v>
      </c>
    </row>
    <row r="5528" spans="4:5">
      <c r="D5528" s="118" t="s">
        <v>28</v>
      </c>
      <c r="E5528" s="116" t="str">
        <f t="shared" si="86"/>
        <v>DGII</v>
      </c>
    </row>
    <row r="5529" spans="4:5">
      <c r="D5529" s="118" t="s">
        <v>40</v>
      </c>
      <c r="E5529" s="116" t="str">
        <f t="shared" si="86"/>
        <v>JCE</v>
      </c>
    </row>
    <row r="5530" spans="4:5">
      <c r="D5530" s="118" t="s">
        <v>28</v>
      </c>
      <c r="E5530" s="116" t="str">
        <f t="shared" si="86"/>
        <v>DGII</v>
      </c>
    </row>
    <row r="5531" spans="4:5">
      <c r="D5531" s="118" t="s">
        <v>2</v>
      </c>
      <c r="E5531" s="116" t="str">
        <f t="shared" si="86"/>
        <v>DGTT</v>
      </c>
    </row>
    <row r="5532" spans="4:5">
      <c r="D5532" s="118" t="s">
        <v>40</v>
      </c>
      <c r="E5532" s="116" t="str">
        <f t="shared" si="86"/>
        <v>JCE</v>
      </c>
    </row>
    <row r="5533" spans="4:5">
      <c r="D5533" s="118" t="s">
        <v>40</v>
      </c>
      <c r="E5533" s="116" t="str">
        <f t="shared" si="86"/>
        <v>JCE</v>
      </c>
    </row>
    <row r="5534" spans="4:5">
      <c r="D5534" s="118" t="s">
        <v>40</v>
      </c>
      <c r="E5534" s="116" t="str">
        <f t="shared" si="86"/>
        <v>JCE</v>
      </c>
    </row>
    <row r="5535" spans="4:5">
      <c r="D5535" s="118" t="s">
        <v>94</v>
      </c>
      <c r="E5535" s="116" t="str">
        <f t="shared" si="86"/>
        <v>DGM</v>
      </c>
    </row>
    <row r="5536" spans="4:5">
      <c r="D5536" s="118" t="s">
        <v>2</v>
      </c>
      <c r="E5536" s="116" t="str">
        <f t="shared" si="86"/>
        <v>DGTT</v>
      </c>
    </row>
    <row r="5537" spans="4:5">
      <c r="D5537" s="118" t="s">
        <v>94</v>
      </c>
      <c r="E5537" s="116" t="str">
        <f t="shared" si="86"/>
        <v>DGM</v>
      </c>
    </row>
    <row r="5538" spans="4:5">
      <c r="D5538" s="118" t="s">
        <v>28</v>
      </c>
      <c r="E5538" s="116" t="str">
        <f t="shared" si="86"/>
        <v>DGII</v>
      </c>
    </row>
    <row r="5539" spans="4:5">
      <c r="D5539" s="118" t="s">
        <v>28</v>
      </c>
      <c r="E5539" s="116" t="str">
        <f t="shared" si="86"/>
        <v>DGII</v>
      </c>
    </row>
    <row r="5540" spans="4:5">
      <c r="D5540" s="118" t="s">
        <v>2</v>
      </c>
      <c r="E5540" s="116" t="str">
        <f t="shared" si="86"/>
        <v>DGTT</v>
      </c>
    </row>
    <row r="5541" spans="4:5">
      <c r="D5541" s="118" t="s">
        <v>40</v>
      </c>
      <c r="E5541" s="116" t="str">
        <f t="shared" si="86"/>
        <v>JCE</v>
      </c>
    </row>
    <row r="5542" spans="4:5">
      <c r="D5542" s="118" t="s">
        <v>40</v>
      </c>
      <c r="E5542" s="116" t="str">
        <f t="shared" si="86"/>
        <v>JCE</v>
      </c>
    </row>
    <row r="5543" spans="4:5">
      <c r="D5543" s="118" t="s">
        <v>40</v>
      </c>
      <c r="E5543" s="116" t="str">
        <f t="shared" si="86"/>
        <v>JCE</v>
      </c>
    </row>
    <row r="5544" spans="4:5">
      <c r="D5544" s="118" t="s">
        <v>2</v>
      </c>
      <c r="E5544" s="116" t="str">
        <f t="shared" si="86"/>
        <v>DGTT</v>
      </c>
    </row>
    <row r="5545" spans="4:5">
      <c r="D5545" s="118" t="s">
        <v>94</v>
      </c>
      <c r="E5545" s="116" t="str">
        <f t="shared" si="86"/>
        <v>DGM</v>
      </c>
    </row>
    <row r="5546" spans="4:5">
      <c r="D5546" s="118" t="s">
        <v>184</v>
      </c>
      <c r="E5546" s="116" t="str">
        <f t="shared" si="86"/>
        <v>DGP</v>
      </c>
    </row>
    <row r="5547" spans="4:5">
      <c r="D5547" s="118" t="s">
        <v>184</v>
      </c>
      <c r="E5547" s="116" t="str">
        <f t="shared" si="86"/>
        <v>DGP</v>
      </c>
    </row>
    <row r="5548" spans="4:5">
      <c r="D5548" s="118" t="s">
        <v>28</v>
      </c>
      <c r="E5548" s="116" t="str">
        <f t="shared" si="86"/>
        <v>DGII</v>
      </c>
    </row>
    <row r="5549" spans="4:5">
      <c r="D5549" s="118" t="s">
        <v>394</v>
      </c>
      <c r="E5549" s="116" t="str">
        <f t="shared" si="86"/>
        <v>MIREX</v>
      </c>
    </row>
    <row r="5550" spans="4:5">
      <c r="D5550" s="118" t="s">
        <v>40</v>
      </c>
      <c r="E5550" s="116" t="str">
        <f t="shared" si="86"/>
        <v>JCE</v>
      </c>
    </row>
    <row r="5551" spans="4:5">
      <c r="D5551" s="118" t="s">
        <v>40</v>
      </c>
      <c r="E5551" s="116" t="str">
        <f t="shared" si="86"/>
        <v>JCE</v>
      </c>
    </row>
    <row r="5552" spans="4:5">
      <c r="D5552" s="118" t="s">
        <v>2</v>
      </c>
      <c r="E5552" s="116" t="str">
        <f t="shared" si="86"/>
        <v>DGTT</v>
      </c>
    </row>
    <row r="5553" spans="4:5">
      <c r="D5553" s="118" t="s">
        <v>94</v>
      </c>
      <c r="E5553" s="116" t="str">
        <f t="shared" si="86"/>
        <v>DGM</v>
      </c>
    </row>
    <row r="5554" spans="4:5">
      <c r="D5554" s="118" t="s">
        <v>2</v>
      </c>
      <c r="E5554" s="116" t="str">
        <f t="shared" si="86"/>
        <v>DGTT</v>
      </c>
    </row>
    <row r="5555" spans="4:5">
      <c r="D5555" s="118" t="s">
        <v>18</v>
      </c>
      <c r="E5555" s="116" t="str">
        <f t="shared" si="86"/>
        <v>MIP</v>
      </c>
    </row>
    <row r="5556" spans="4:5">
      <c r="D5556" s="118" t="s">
        <v>40</v>
      </c>
      <c r="E5556" s="116" t="str">
        <f t="shared" si="86"/>
        <v>JCE</v>
      </c>
    </row>
    <row r="5557" spans="4:5">
      <c r="D5557" s="118" t="s">
        <v>28</v>
      </c>
      <c r="E5557" s="116" t="str">
        <f t="shared" si="86"/>
        <v>DGII</v>
      </c>
    </row>
    <row r="5558" spans="4:5">
      <c r="D5558" s="118" t="s">
        <v>28</v>
      </c>
      <c r="E5558" s="116" t="str">
        <f t="shared" si="86"/>
        <v>DGII</v>
      </c>
    </row>
    <row r="5559" spans="4:5">
      <c r="D5559" s="118" t="s">
        <v>40</v>
      </c>
      <c r="E5559" s="116" t="str">
        <f t="shared" si="86"/>
        <v>JCE</v>
      </c>
    </row>
    <row r="5560" spans="4:5">
      <c r="D5560" s="118" t="s">
        <v>2</v>
      </c>
      <c r="E5560" s="116" t="str">
        <f t="shared" si="86"/>
        <v>DGTT</v>
      </c>
    </row>
    <row r="5561" spans="4:5">
      <c r="D5561" s="118" t="s">
        <v>2</v>
      </c>
      <c r="E5561" s="116" t="str">
        <f t="shared" si="86"/>
        <v>DGTT</v>
      </c>
    </row>
    <row r="5562" spans="4:5">
      <c r="D5562" s="118" t="s">
        <v>94</v>
      </c>
      <c r="E5562" s="116" t="str">
        <f t="shared" si="86"/>
        <v>DGM</v>
      </c>
    </row>
    <row r="5563" spans="4:5">
      <c r="D5563" s="118" t="s">
        <v>28</v>
      </c>
      <c r="E5563" s="116" t="str">
        <f t="shared" si="86"/>
        <v>DGII</v>
      </c>
    </row>
    <row r="5564" spans="4:5">
      <c r="D5564" s="118" t="s">
        <v>28</v>
      </c>
      <c r="E5564" s="116" t="str">
        <f t="shared" si="86"/>
        <v>DGII</v>
      </c>
    </row>
    <row r="5565" spans="4:5">
      <c r="D5565" s="118" t="s">
        <v>2</v>
      </c>
      <c r="E5565" s="116" t="str">
        <f t="shared" si="86"/>
        <v>DGTT</v>
      </c>
    </row>
    <row r="5566" spans="4:5">
      <c r="D5566" s="118" t="s">
        <v>28</v>
      </c>
      <c r="E5566" s="116" t="str">
        <f t="shared" si="86"/>
        <v>DGII</v>
      </c>
    </row>
    <row r="5567" spans="4:5">
      <c r="D5567" s="118" t="s">
        <v>184</v>
      </c>
      <c r="E5567" s="116" t="str">
        <f t="shared" si="86"/>
        <v>DGP</v>
      </c>
    </row>
    <row r="5568" spans="4:5">
      <c r="D5568" s="118" t="s">
        <v>40</v>
      </c>
      <c r="E5568" s="116" t="str">
        <f t="shared" si="86"/>
        <v>JCE</v>
      </c>
    </row>
    <row r="5569" spans="4:5">
      <c r="D5569" s="118" t="s">
        <v>40</v>
      </c>
      <c r="E5569" s="116" t="str">
        <f t="shared" si="86"/>
        <v>JCE</v>
      </c>
    </row>
    <row r="5570" spans="4:5">
      <c r="D5570" s="118" t="s">
        <v>184</v>
      </c>
      <c r="E5570" s="116" t="str">
        <f t="shared" si="86"/>
        <v>DGP</v>
      </c>
    </row>
    <row r="5571" spans="4:5">
      <c r="D5571" s="118" t="s">
        <v>155</v>
      </c>
      <c r="E5571" s="116" t="str">
        <f t="shared" si="86"/>
        <v>ONAPI</v>
      </c>
    </row>
    <row r="5572" spans="4:5">
      <c r="D5572" s="118" t="s">
        <v>40</v>
      </c>
      <c r="E5572" s="116" t="str">
        <f t="shared" ref="E5572:E5635" si="87">UPPER(D5572:D25282)</f>
        <v>JCE</v>
      </c>
    </row>
    <row r="5573" spans="4:5">
      <c r="D5573" s="118" t="s">
        <v>40</v>
      </c>
      <c r="E5573" s="116" t="str">
        <f t="shared" si="87"/>
        <v>JCE</v>
      </c>
    </row>
    <row r="5574" spans="4:5">
      <c r="D5574" s="118" t="s">
        <v>28</v>
      </c>
      <c r="E5574" s="116" t="str">
        <f t="shared" si="87"/>
        <v>DGII</v>
      </c>
    </row>
    <row r="5575" spans="4:5">
      <c r="D5575" s="118" t="s">
        <v>28</v>
      </c>
      <c r="E5575" s="116" t="str">
        <f t="shared" si="87"/>
        <v>DGII</v>
      </c>
    </row>
    <row r="5576" spans="4:5">
      <c r="D5576" s="118" t="s">
        <v>40</v>
      </c>
      <c r="E5576" s="116" t="str">
        <f t="shared" si="87"/>
        <v>JCE</v>
      </c>
    </row>
    <row r="5577" spans="4:5">
      <c r="D5577" s="118" t="s">
        <v>394</v>
      </c>
      <c r="E5577" s="116" t="str">
        <f t="shared" si="87"/>
        <v>MIREX</v>
      </c>
    </row>
    <row r="5578" spans="4:5">
      <c r="D5578" s="118" t="s">
        <v>28</v>
      </c>
      <c r="E5578" s="116" t="str">
        <f t="shared" si="87"/>
        <v>DGII</v>
      </c>
    </row>
    <row r="5579" spans="4:5">
      <c r="D5579" s="118" t="s">
        <v>94</v>
      </c>
      <c r="E5579" s="116" t="str">
        <f t="shared" si="87"/>
        <v>DGM</v>
      </c>
    </row>
    <row r="5580" spans="4:5">
      <c r="D5580" s="118" t="s">
        <v>28</v>
      </c>
      <c r="E5580" s="116" t="str">
        <f t="shared" si="87"/>
        <v>DGII</v>
      </c>
    </row>
    <row r="5581" spans="4:5">
      <c r="D5581" s="118" t="s">
        <v>94</v>
      </c>
      <c r="E5581" s="116" t="str">
        <f t="shared" si="87"/>
        <v>DGM</v>
      </c>
    </row>
    <row r="5582" spans="4:5">
      <c r="D5582" s="118" t="s">
        <v>2</v>
      </c>
      <c r="E5582" s="116" t="str">
        <f t="shared" si="87"/>
        <v>DGTT</v>
      </c>
    </row>
    <row r="5583" spans="4:5">
      <c r="D5583" s="118" t="s">
        <v>2</v>
      </c>
      <c r="E5583" s="116" t="str">
        <f t="shared" si="87"/>
        <v>DGTT</v>
      </c>
    </row>
    <row r="5584" spans="4:5">
      <c r="D5584" s="118" t="s">
        <v>40</v>
      </c>
      <c r="E5584" s="116" t="str">
        <f t="shared" si="87"/>
        <v>JCE</v>
      </c>
    </row>
    <row r="5585" spans="4:5">
      <c r="D5585" s="118" t="s">
        <v>94</v>
      </c>
      <c r="E5585" s="116" t="str">
        <f t="shared" si="87"/>
        <v>DGM</v>
      </c>
    </row>
    <row r="5586" spans="4:5">
      <c r="D5586" s="118" t="s">
        <v>94</v>
      </c>
      <c r="E5586" s="116" t="str">
        <f t="shared" si="87"/>
        <v>DGM</v>
      </c>
    </row>
    <row r="5587" spans="4:5">
      <c r="D5587" s="118" t="s">
        <v>394</v>
      </c>
      <c r="E5587" s="116" t="str">
        <f t="shared" si="87"/>
        <v>MIREX</v>
      </c>
    </row>
    <row r="5588" spans="4:5">
      <c r="D5588" s="118" t="s">
        <v>28</v>
      </c>
      <c r="E5588" s="116" t="str">
        <f t="shared" si="87"/>
        <v>DGII</v>
      </c>
    </row>
    <row r="5589" spans="4:5">
      <c r="D5589" s="118" t="s">
        <v>40</v>
      </c>
      <c r="E5589" s="116" t="str">
        <f t="shared" si="87"/>
        <v>JCE</v>
      </c>
    </row>
    <row r="5590" spans="4:5">
      <c r="D5590" s="118" t="s">
        <v>40</v>
      </c>
      <c r="E5590" s="116" t="str">
        <f t="shared" si="87"/>
        <v>JCE</v>
      </c>
    </row>
    <row r="5591" spans="4:5">
      <c r="D5591" s="118" t="s">
        <v>28</v>
      </c>
      <c r="E5591" s="116" t="str">
        <f t="shared" si="87"/>
        <v>DGII</v>
      </c>
    </row>
    <row r="5592" spans="4:5">
      <c r="D5592" s="118" t="s">
        <v>184</v>
      </c>
      <c r="E5592" s="116" t="str">
        <f t="shared" si="87"/>
        <v>DGP</v>
      </c>
    </row>
    <row r="5593" spans="4:5">
      <c r="D5593" s="118" t="s">
        <v>28</v>
      </c>
      <c r="E5593" s="116" t="str">
        <f t="shared" si="87"/>
        <v>DGII</v>
      </c>
    </row>
    <row r="5594" spans="4:5">
      <c r="D5594" s="118" t="s">
        <v>2</v>
      </c>
      <c r="E5594" s="116" t="str">
        <f t="shared" si="87"/>
        <v>DGTT</v>
      </c>
    </row>
    <row r="5595" spans="4:5">
      <c r="D5595" s="118" t="s">
        <v>184</v>
      </c>
      <c r="E5595" s="116" t="str">
        <f t="shared" si="87"/>
        <v>DGP</v>
      </c>
    </row>
    <row r="5596" spans="4:5">
      <c r="D5596" s="118" t="s">
        <v>28</v>
      </c>
      <c r="E5596" s="116" t="str">
        <f t="shared" si="87"/>
        <v>DGII</v>
      </c>
    </row>
    <row r="5597" spans="4:5">
      <c r="D5597" s="118" t="s">
        <v>40</v>
      </c>
      <c r="E5597" s="116" t="str">
        <f t="shared" si="87"/>
        <v>JCE</v>
      </c>
    </row>
    <row r="5598" spans="4:5">
      <c r="D5598" s="118" t="s">
        <v>2</v>
      </c>
      <c r="E5598" s="116" t="str">
        <f t="shared" si="87"/>
        <v>DGTT</v>
      </c>
    </row>
    <row r="5599" spans="4:5">
      <c r="D5599" s="118" t="s">
        <v>2</v>
      </c>
      <c r="E5599" s="116" t="str">
        <f t="shared" si="87"/>
        <v>DGTT</v>
      </c>
    </row>
    <row r="5600" spans="4:5">
      <c r="D5600" s="118" t="s">
        <v>184</v>
      </c>
      <c r="E5600" s="116" t="str">
        <f t="shared" si="87"/>
        <v>DGP</v>
      </c>
    </row>
    <row r="5601" spans="4:5">
      <c r="D5601" s="118" t="s">
        <v>40</v>
      </c>
      <c r="E5601" s="116" t="str">
        <f t="shared" si="87"/>
        <v>JCE</v>
      </c>
    </row>
    <row r="5602" spans="4:5">
      <c r="D5602" s="118" t="s">
        <v>40</v>
      </c>
      <c r="E5602" s="116" t="str">
        <f t="shared" si="87"/>
        <v>JCE</v>
      </c>
    </row>
    <row r="5603" spans="4:5">
      <c r="D5603" s="118" t="s">
        <v>28</v>
      </c>
      <c r="E5603" s="116" t="str">
        <f t="shared" si="87"/>
        <v>DGII</v>
      </c>
    </row>
    <row r="5604" spans="4:5">
      <c r="D5604" s="118" t="s">
        <v>988</v>
      </c>
      <c r="E5604" s="116" t="str">
        <f t="shared" si="87"/>
        <v>HACIENDA</v>
      </c>
    </row>
    <row r="5605" spans="4:5">
      <c r="D5605" s="118" t="s">
        <v>94</v>
      </c>
      <c r="E5605" s="116" t="str">
        <f t="shared" si="87"/>
        <v>DGM</v>
      </c>
    </row>
    <row r="5606" spans="4:5">
      <c r="D5606" s="118" t="s">
        <v>2</v>
      </c>
      <c r="E5606" s="116" t="str">
        <f t="shared" si="87"/>
        <v>DGTT</v>
      </c>
    </row>
    <row r="5607" spans="4:5">
      <c r="D5607" s="118" t="s">
        <v>18</v>
      </c>
      <c r="E5607" s="116" t="str">
        <f t="shared" si="87"/>
        <v>MIP</v>
      </c>
    </row>
    <row r="5608" spans="4:5">
      <c r="D5608" s="118" t="s">
        <v>40</v>
      </c>
      <c r="E5608" s="116" t="str">
        <f t="shared" si="87"/>
        <v>JCE</v>
      </c>
    </row>
    <row r="5609" spans="4:5">
      <c r="D5609" s="118" t="s">
        <v>40</v>
      </c>
      <c r="E5609" s="116" t="str">
        <f t="shared" si="87"/>
        <v>JCE</v>
      </c>
    </row>
    <row r="5610" spans="4:5">
      <c r="D5610" s="118" t="s">
        <v>40</v>
      </c>
      <c r="E5610" s="116" t="str">
        <f t="shared" si="87"/>
        <v>JCE</v>
      </c>
    </row>
    <row r="5611" spans="4:5">
      <c r="D5611" s="118" t="s">
        <v>155</v>
      </c>
      <c r="E5611" s="116" t="str">
        <f t="shared" si="87"/>
        <v>ONAPI</v>
      </c>
    </row>
    <row r="5612" spans="4:5">
      <c r="D5612" s="118" t="s">
        <v>184</v>
      </c>
      <c r="E5612" s="116" t="str">
        <f t="shared" si="87"/>
        <v>DGP</v>
      </c>
    </row>
    <row r="5613" spans="4:5">
      <c r="D5613" s="118" t="s">
        <v>40</v>
      </c>
      <c r="E5613" s="116" t="str">
        <f t="shared" si="87"/>
        <v>JCE</v>
      </c>
    </row>
    <row r="5614" spans="4:5">
      <c r="D5614" s="118" t="s">
        <v>2</v>
      </c>
      <c r="E5614" s="116" t="str">
        <f t="shared" si="87"/>
        <v>DGTT</v>
      </c>
    </row>
    <row r="5615" spans="4:5">
      <c r="D5615" s="118" t="s">
        <v>28</v>
      </c>
      <c r="E5615" s="116" t="str">
        <f t="shared" si="87"/>
        <v>DGII</v>
      </c>
    </row>
    <row r="5616" spans="4:5">
      <c r="D5616" s="118" t="s">
        <v>40</v>
      </c>
      <c r="E5616" s="116" t="str">
        <f t="shared" si="87"/>
        <v>JCE</v>
      </c>
    </row>
    <row r="5617" spans="4:5">
      <c r="D5617" s="118" t="s">
        <v>28</v>
      </c>
      <c r="E5617" s="116" t="str">
        <f t="shared" si="87"/>
        <v>DGII</v>
      </c>
    </row>
    <row r="5618" spans="4:5">
      <c r="D5618" s="118" t="s">
        <v>28</v>
      </c>
      <c r="E5618" s="116" t="str">
        <f t="shared" si="87"/>
        <v>DGII</v>
      </c>
    </row>
    <row r="5619" spans="4:5">
      <c r="D5619" s="118" t="s">
        <v>94</v>
      </c>
      <c r="E5619" s="116" t="str">
        <f t="shared" si="87"/>
        <v>DGM</v>
      </c>
    </row>
    <row r="5620" spans="4:5">
      <c r="D5620" s="118" t="s">
        <v>18</v>
      </c>
      <c r="E5620" s="116" t="str">
        <f t="shared" si="87"/>
        <v>MIP</v>
      </c>
    </row>
    <row r="5621" spans="4:5">
      <c r="D5621" s="118" t="s">
        <v>28</v>
      </c>
      <c r="E5621" s="116" t="str">
        <f t="shared" si="87"/>
        <v>DGII</v>
      </c>
    </row>
    <row r="5622" spans="4:5">
      <c r="D5622" s="118" t="s">
        <v>2</v>
      </c>
      <c r="E5622" s="116" t="str">
        <f t="shared" si="87"/>
        <v>DGTT</v>
      </c>
    </row>
    <row r="5623" spans="4:5">
      <c r="D5623" s="118" t="s">
        <v>94</v>
      </c>
      <c r="E5623" s="116" t="str">
        <f t="shared" si="87"/>
        <v>DGM</v>
      </c>
    </row>
    <row r="5624" spans="4:5">
      <c r="D5624" s="118" t="s">
        <v>3</v>
      </c>
      <c r="E5624" s="116" t="str">
        <f t="shared" si="87"/>
        <v>PGR</v>
      </c>
    </row>
    <row r="5625" spans="4:5">
      <c r="D5625" s="118" t="s">
        <v>3</v>
      </c>
      <c r="E5625" s="116" t="str">
        <f t="shared" si="87"/>
        <v>PGR</v>
      </c>
    </row>
    <row r="5626" spans="4:5">
      <c r="D5626" s="118" t="s">
        <v>3</v>
      </c>
      <c r="E5626" s="116" t="str">
        <f t="shared" si="87"/>
        <v>PGR</v>
      </c>
    </row>
    <row r="5627" spans="4:5">
      <c r="D5627" s="118" t="s">
        <v>2</v>
      </c>
      <c r="E5627" s="116" t="str">
        <f t="shared" si="87"/>
        <v>DGTT</v>
      </c>
    </row>
    <row r="5628" spans="4:5">
      <c r="D5628" s="118" t="s">
        <v>2</v>
      </c>
      <c r="E5628" s="116" t="str">
        <f t="shared" si="87"/>
        <v>DGTT</v>
      </c>
    </row>
    <row r="5629" spans="4:5">
      <c r="D5629" s="118" t="s">
        <v>3</v>
      </c>
      <c r="E5629" s="116" t="str">
        <f t="shared" si="87"/>
        <v>PGR</v>
      </c>
    </row>
    <row r="5630" spans="4:5">
      <c r="D5630" s="118" t="s">
        <v>3</v>
      </c>
      <c r="E5630" s="116" t="str">
        <f t="shared" si="87"/>
        <v>PGR</v>
      </c>
    </row>
    <row r="5631" spans="4:5">
      <c r="D5631" s="118" t="s">
        <v>3</v>
      </c>
      <c r="E5631" s="116" t="str">
        <f t="shared" si="87"/>
        <v>PGR</v>
      </c>
    </row>
    <row r="5632" spans="4:5">
      <c r="D5632" s="118" t="s">
        <v>3</v>
      </c>
      <c r="E5632" s="116" t="str">
        <f t="shared" si="87"/>
        <v>PGR</v>
      </c>
    </row>
    <row r="5633" spans="4:5">
      <c r="D5633" s="118" t="s">
        <v>3</v>
      </c>
      <c r="E5633" s="116" t="str">
        <f t="shared" si="87"/>
        <v>PGR</v>
      </c>
    </row>
    <row r="5634" spans="4:5">
      <c r="D5634" s="118" t="s">
        <v>2</v>
      </c>
      <c r="E5634" s="116" t="str">
        <f t="shared" si="87"/>
        <v>DGTT</v>
      </c>
    </row>
    <row r="5635" spans="4:5">
      <c r="D5635" s="118" t="s">
        <v>28</v>
      </c>
      <c r="E5635" s="116" t="str">
        <f t="shared" si="87"/>
        <v>DGII</v>
      </c>
    </row>
    <row r="5636" spans="4:5">
      <c r="D5636" s="118" t="s">
        <v>40</v>
      </c>
      <c r="E5636" s="116" t="str">
        <f t="shared" ref="E5636:E5699" si="88">UPPER(D5636:D25346)</f>
        <v>JCE</v>
      </c>
    </row>
    <row r="5637" spans="4:5">
      <c r="D5637" s="118" t="s">
        <v>40</v>
      </c>
      <c r="E5637" s="116" t="str">
        <f t="shared" si="88"/>
        <v>JCE</v>
      </c>
    </row>
    <row r="5638" spans="4:5">
      <c r="D5638" s="118" t="s">
        <v>40</v>
      </c>
      <c r="E5638" s="116" t="str">
        <f t="shared" si="88"/>
        <v>JCE</v>
      </c>
    </row>
    <row r="5639" spans="4:5">
      <c r="D5639" s="118" t="s">
        <v>394</v>
      </c>
      <c r="E5639" s="116" t="str">
        <f t="shared" si="88"/>
        <v>MIREX</v>
      </c>
    </row>
    <row r="5640" spans="4:5">
      <c r="D5640" s="118" t="s">
        <v>2</v>
      </c>
      <c r="E5640" s="116" t="str">
        <f t="shared" si="88"/>
        <v>DGTT</v>
      </c>
    </row>
    <row r="5641" spans="4:5">
      <c r="D5641" s="118" t="s">
        <v>28</v>
      </c>
      <c r="E5641" s="116" t="str">
        <f t="shared" si="88"/>
        <v>DGII</v>
      </c>
    </row>
    <row r="5642" spans="4:5">
      <c r="D5642" s="118" t="s">
        <v>40</v>
      </c>
      <c r="E5642" s="116" t="str">
        <f t="shared" si="88"/>
        <v>JCE</v>
      </c>
    </row>
    <row r="5643" spans="4:5">
      <c r="D5643" s="118" t="s">
        <v>40</v>
      </c>
      <c r="E5643" s="116" t="str">
        <f t="shared" si="88"/>
        <v>JCE</v>
      </c>
    </row>
    <row r="5644" spans="4:5">
      <c r="D5644" s="118" t="s">
        <v>40</v>
      </c>
      <c r="E5644" s="116" t="str">
        <f t="shared" si="88"/>
        <v>JCE</v>
      </c>
    </row>
    <row r="5645" spans="4:5">
      <c r="D5645" s="118" t="s">
        <v>94</v>
      </c>
      <c r="E5645" s="116" t="str">
        <f t="shared" si="88"/>
        <v>DGM</v>
      </c>
    </row>
    <row r="5646" spans="4:5">
      <c r="D5646" s="118" t="s">
        <v>40</v>
      </c>
      <c r="E5646" s="116" t="str">
        <f t="shared" si="88"/>
        <v>JCE</v>
      </c>
    </row>
    <row r="5647" spans="4:5">
      <c r="D5647" s="118" t="s">
        <v>394</v>
      </c>
      <c r="E5647" s="116" t="str">
        <f t="shared" si="88"/>
        <v>MIREX</v>
      </c>
    </row>
    <row r="5648" spans="4:5">
      <c r="D5648" s="118" t="s">
        <v>40</v>
      </c>
      <c r="E5648" s="116" t="str">
        <f t="shared" si="88"/>
        <v>JCE</v>
      </c>
    </row>
    <row r="5649" spans="4:5">
      <c r="D5649" s="118" t="s">
        <v>94</v>
      </c>
      <c r="E5649" s="116" t="str">
        <f t="shared" si="88"/>
        <v>DGM</v>
      </c>
    </row>
    <row r="5650" spans="4:5">
      <c r="D5650" s="118" t="s">
        <v>28</v>
      </c>
      <c r="E5650" s="116" t="str">
        <f t="shared" si="88"/>
        <v>DGII</v>
      </c>
    </row>
    <row r="5651" spans="4:5">
      <c r="D5651" s="118" t="s">
        <v>28</v>
      </c>
      <c r="E5651" s="116" t="str">
        <f t="shared" si="88"/>
        <v>DGII</v>
      </c>
    </row>
    <row r="5652" spans="4:5">
      <c r="D5652" s="118" t="s">
        <v>2</v>
      </c>
      <c r="E5652" s="116" t="str">
        <f t="shared" si="88"/>
        <v>DGTT</v>
      </c>
    </row>
    <row r="5653" spans="4:5">
      <c r="D5653" s="118" t="s">
        <v>40</v>
      </c>
      <c r="E5653" s="116" t="str">
        <f t="shared" si="88"/>
        <v>JCE</v>
      </c>
    </row>
    <row r="5654" spans="4:5">
      <c r="D5654" s="118" t="s">
        <v>94</v>
      </c>
      <c r="E5654" s="116" t="str">
        <f t="shared" si="88"/>
        <v>DGM</v>
      </c>
    </row>
    <row r="5655" spans="4:5">
      <c r="D5655" s="118" t="s">
        <v>94</v>
      </c>
      <c r="E5655" s="116" t="str">
        <f t="shared" si="88"/>
        <v>DGM</v>
      </c>
    </row>
    <row r="5656" spans="4:5">
      <c r="D5656" s="118" t="s">
        <v>155</v>
      </c>
      <c r="E5656" s="116" t="str">
        <f t="shared" si="88"/>
        <v>ONAPI</v>
      </c>
    </row>
    <row r="5657" spans="4:5">
      <c r="D5657" s="118" t="s">
        <v>28</v>
      </c>
      <c r="E5657" s="116" t="str">
        <f t="shared" si="88"/>
        <v>DGII</v>
      </c>
    </row>
    <row r="5658" spans="4:5">
      <c r="D5658" s="118" t="s">
        <v>2</v>
      </c>
      <c r="E5658" s="116" t="str">
        <f t="shared" si="88"/>
        <v>DGTT</v>
      </c>
    </row>
    <row r="5659" spans="4:5">
      <c r="D5659" s="118" t="s">
        <v>28</v>
      </c>
      <c r="E5659" s="116" t="str">
        <f t="shared" si="88"/>
        <v>DGII</v>
      </c>
    </row>
    <row r="5660" spans="4:5">
      <c r="D5660" s="118" t="s">
        <v>94</v>
      </c>
      <c r="E5660" s="116" t="str">
        <f t="shared" si="88"/>
        <v>DGM</v>
      </c>
    </row>
    <row r="5661" spans="4:5">
      <c r="D5661" s="118" t="s">
        <v>184</v>
      </c>
      <c r="E5661" s="116" t="str">
        <f t="shared" si="88"/>
        <v>DGP</v>
      </c>
    </row>
    <row r="5662" spans="4:5">
      <c r="D5662" s="118" t="s">
        <v>28</v>
      </c>
      <c r="E5662" s="116" t="str">
        <f t="shared" si="88"/>
        <v>DGII</v>
      </c>
    </row>
    <row r="5663" spans="4:5">
      <c r="D5663" s="118" t="s">
        <v>40</v>
      </c>
      <c r="E5663" s="116" t="str">
        <f t="shared" si="88"/>
        <v>JCE</v>
      </c>
    </row>
    <row r="5664" spans="4:5">
      <c r="D5664" s="118" t="s">
        <v>40</v>
      </c>
      <c r="E5664" s="116" t="str">
        <f t="shared" si="88"/>
        <v>JCE</v>
      </c>
    </row>
    <row r="5665" spans="4:5">
      <c r="D5665" s="118" t="s">
        <v>94</v>
      </c>
      <c r="E5665" s="116" t="str">
        <f t="shared" si="88"/>
        <v>DGM</v>
      </c>
    </row>
    <row r="5666" spans="4:5">
      <c r="D5666" s="118" t="s">
        <v>155</v>
      </c>
      <c r="E5666" s="116" t="str">
        <f t="shared" si="88"/>
        <v>ONAPI</v>
      </c>
    </row>
    <row r="5667" spans="4:5">
      <c r="D5667" s="118" t="s">
        <v>2</v>
      </c>
      <c r="E5667" s="116" t="str">
        <f t="shared" si="88"/>
        <v>DGTT</v>
      </c>
    </row>
    <row r="5668" spans="4:5">
      <c r="D5668" s="118" t="s">
        <v>184</v>
      </c>
      <c r="E5668" s="116" t="str">
        <f t="shared" si="88"/>
        <v>DGP</v>
      </c>
    </row>
    <row r="5669" spans="4:5">
      <c r="D5669" s="118" t="s">
        <v>40</v>
      </c>
      <c r="E5669" s="116" t="str">
        <f t="shared" si="88"/>
        <v>JCE</v>
      </c>
    </row>
    <row r="5670" spans="4:5">
      <c r="D5670" s="118" t="s">
        <v>28</v>
      </c>
      <c r="E5670" s="116" t="str">
        <f t="shared" si="88"/>
        <v>DGII</v>
      </c>
    </row>
    <row r="5671" spans="4:5">
      <c r="D5671" s="118" t="s">
        <v>2</v>
      </c>
      <c r="E5671" s="116" t="str">
        <f t="shared" si="88"/>
        <v>DGTT</v>
      </c>
    </row>
    <row r="5672" spans="4:5">
      <c r="D5672" s="118" t="s">
        <v>2</v>
      </c>
      <c r="E5672" s="116" t="str">
        <f t="shared" si="88"/>
        <v>DGTT</v>
      </c>
    </row>
    <row r="5673" spans="4:5">
      <c r="D5673" s="118" t="s">
        <v>94</v>
      </c>
      <c r="E5673" s="116" t="str">
        <f t="shared" si="88"/>
        <v>DGM</v>
      </c>
    </row>
    <row r="5674" spans="4:5">
      <c r="D5674" s="118" t="s">
        <v>94</v>
      </c>
      <c r="E5674" s="116" t="str">
        <f t="shared" si="88"/>
        <v>DGM</v>
      </c>
    </row>
    <row r="5675" spans="4:5">
      <c r="D5675" s="118" t="s">
        <v>2</v>
      </c>
      <c r="E5675" s="116" t="str">
        <f t="shared" si="88"/>
        <v>DGTT</v>
      </c>
    </row>
    <row r="5676" spans="4:5">
      <c r="D5676" s="118" t="s">
        <v>184</v>
      </c>
      <c r="E5676" s="116" t="str">
        <f t="shared" si="88"/>
        <v>DGP</v>
      </c>
    </row>
    <row r="5677" spans="4:5">
      <c r="D5677" s="118" t="s">
        <v>28</v>
      </c>
      <c r="E5677" s="116" t="str">
        <f t="shared" si="88"/>
        <v>DGII</v>
      </c>
    </row>
    <row r="5678" spans="4:5">
      <c r="D5678" s="118" t="s">
        <v>40</v>
      </c>
      <c r="E5678" s="116" t="str">
        <f t="shared" si="88"/>
        <v>JCE</v>
      </c>
    </row>
    <row r="5679" spans="4:5">
      <c r="D5679" s="118" t="s">
        <v>2</v>
      </c>
      <c r="E5679" s="116" t="str">
        <f t="shared" si="88"/>
        <v>DGTT</v>
      </c>
    </row>
    <row r="5680" spans="4:5">
      <c r="D5680" s="118" t="s">
        <v>28</v>
      </c>
      <c r="E5680" s="116" t="str">
        <f t="shared" si="88"/>
        <v>DGII</v>
      </c>
    </row>
    <row r="5681" spans="4:5">
      <c r="D5681" s="118" t="s">
        <v>28</v>
      </c>
      <c r="E5681" s="116" t="str">
        <f t="shared" si="88"/>
        <v>DGII</v>
      </c>
    </row>
    <row r="5682" spans="4:5">
      <c r="D5682" s="118" t="s">
        <v>2</v>
      </c>
      <c r="E5682" s="116" t="str">
        <f t="shared" si="88"/>
        <v>DGTT</v>
      </c>
    </row>
    <row r="5683" spans="4:5">
      <c r="D5683" s="118" t="s">
        <v>2</v>
      </c>
      <c r="E5683" s="116" t="str">
        <f t="shared" si="88"/>
        <v>DGTT</v>
      </c>
    </row>
    <row r="5684" spans="4:5">
      <c r="D5684" s="118" t="s">
        <v>28</v>
      </c>
      <c r="E5684" s="116" t="str">
        <f t="shared" si="88"/>
        <v>DGII</v>
      </c>
    </row>
    <row r="5685" spans="4:5">
      <c r="D5685" s="118" t="s">
        <v>2</v>
      </c>
      <c r="E5685" s="116" t="str">
        <f t="shared" si="88"/>
        <v>DGTT</v>
      </c>
    </row>
    <row r="5686" spans="4:5">
      <c r="D5686" s="118" t="s">
        <v>40</v>
      </c>
      <c r="E5686" s="116" t="str">
        <f t="shared" si="88"/>
        <v>JCE</v>
      </c>
    </row>
    <row r="5687" spans="4:5">
      <c r="D5687" s="118" t="s">
        <v>94</v>
      </c>
      <c r="E5687" s="116" t="str">
        <f t="shared" si="88"/>
        <v>DGM</v>
      </c>
    </row>
    <row r="5688" spans="4:5">
      <c r="D5688" s="118" t="s">
        <v>394</v>
      </c>
      <c r="E5688" s="116" t="str">
        <f t="shared" si="88"/>
        <v>MIREX</v>
      </c>
    </row>
    <row r="5689" spans="4:5">
      <c r="D5689" s="118" t="s">
        <v>394</v>
      </c>
      <c r="E5689" s="116" t="str">
        <f t="shared" si="88"/>
        <v>MIREX</v>
      </c>
    </row>
    <row r="5690" spans="4:5">
      <c r="D5690" s="118" t="s">
        <v>28</v>
      </c>
      <c r="E5690" s="116" t="str">
        <f t="shared" si="88"/>
        <v>DGII</v>
      </c>
    </row>
    <row r="5691" spans="4:5">
      <c r="D5691" s="118" t="s">
        <v>28</v>
      </c>
      <c r="E5691" s="116" t="str">
        <f t="shared" si="88"/>
        <v>DGII</v>
      </c>
    </row>
    <row r="5692" spans="4:5">
      <c r="D5692" s="118" t="s">
        <v>28</v>
      </c>
      <c r="E5692" s="116" t="str">
        <f t="shared" si="88"/>
        <v>DGII</v>
      </c>
    </row>
    <row r="5693" spans="4:5">
      <c r="D5693" s="118" t="s">
        <v>94</v>
      </c>
      <c r="E5693" s="116" t="str">
        <f t="shared" si="88"/>
        <v>DGM</v>
      </c>
    </row>
    <row r="5694" spans="4:5">
      <c r="D5694" s="118" t="s">
        <v>94</v>
      </c>
      <c r="E5694" s="116" t="str">
        <f t="shared" si="88"/>
        <v>DGM</v>
      </c>
    </row>
    <row r="5695" spans="4:5">
      <c r="D5695" s="118" t="s">
        <v>2</v>
      </c>
      <c r="E5695" s="116" t="str">
        <f t="shared" si="88"/>
        <v>DGTT</v>
      </c>
    </row>
    <row r="5696" spans="4:5">
      <c r="D5696" s="118" t="s">
        <v>2</v>
      </c>
      <c r="E5696" s="116" t="str">
        <f t="shared" si="88"/>
        <v>DGTT</v>
      </c>
    </row>
    <row r="5697" spans="4:5">
      <c r="D5697" s="118" t="s">
        <v>28</v>
      </c>
      <c r="E5697" s="116" t="str">
        <f t="shared" si="88"/>
        <v>DGII</v>
      </c>
    </row>
    <row r="5698" spans="4:5">
      <c r="D5698" s="118" t="s">
        <v>40</v>
      </c>
      <c r="E5698" s="116" t="str">
        <f t="shared" si="88"/>
        <v>JCE</v>
      </c>
    </row>
    <row r="5699" spans="4:5">
      <c r="D5699" s="118" t="s">
        <v>40</v>
      </c>
      <c r="E5699" s="116" t="str">
        <f t="shared" si="88"/>
        <v>JCE</v>
      </c>
    </row>
    <row r="5700" spans="4:5">
      <c r="D5700" s="118" t="s">
        <v>155</v>
      </c>
      <c r="E5700" s="116" t="str">
        <f t="shared" ref="E5700:E5763" si="89">UPPER(D5700:D25410)</f>
        <v>ONAPI</v>
      </c>
    </row>
    <row r="5701" spans="4:5">
      <c r="D5701" s="118" t="s">
        <v>94</v>
      </c>
      <c r="E5701" s="116" t="str">
        <f t="shared" si="89"/>
        <v>DGM</v>
      </c>
    </row>
    <row r="5702" spans="4:5">
      <c r="D5702" s="118" t="s">
        <v>94</v>
      </c>
      <c r="E5702" s="116" t="str">
        <f t="shared" si="89"/>
        <v>DGM</v>
      </c>
    </row>
    <row r="5703" spans="4:5">
      <c r="D5703" s="118" t="s">
        <v>40</v>
      </c>
      <c r="E5703" s="116" t="str">
        <f t="shared" si="89"/>
        <v>JCE</v>
      </c>
    </row>
    <row r="5704" spans="4:5">
      <c r="D5704" s="118" t="s">
        <v>2</v>
      </c>
      <c r="E5704" s="116" t="str">
        <f t="shared" si="89"/>
        <v>DGTT</v>
      </c>
    </row>
    <row r="5705" spans="4:5">
      <c r="D5705" s="118" t="s">
        <v>28</v>
      </c>
      <c r="E5705" s="116" t="str">
        <f t="shared" si="89"/>
        <v>DGII</v>
      </c>
    </row>
    <row r="5706" spans="4:5">
      <c r="D5706" s="118" t="s">
        <v>2</v>
      </c>
      <c r="E5706" s="116" t="str">
        <f t="shared" si="89"/>
        <v>DGTT</v>
      </c>
    </row>
    <row r="5707" spans="4:5">
      <c r="D5707" s="118" t="s">
        <v>155</v>
      </c>
      <c r="E5707" s="116" t="str">
        <f t="shared" si="89"/>
        <v>ONAPI</v>
      </c>
    </row>
    <row r="5708" spans="4:5">
      <c r="D5708" s="118" t="s">
        <v>40</v>
      </c>
      <c r="E5708" s="116" t="str">
        <f t="shared" si="89"/>
        <v>JCE</v>
      </c>
    </row>
    <row r="5709" spans="4:5">
      <c r="D5709" s="118" t="s">
        <v>40</v>
      </c>
      <c r="E5709" s="116" t="str">
        <f t="shared" si="89"/>
        <v>JCE</v>
      </c>
    </row>
    <row r="5710" spans="4:5">
      <c r="D5710" s="118" t="s">
        <v>94</v>
      </c>
      <c r="E5710" s="116" t="str">
        <f t="shared" si="89"/>
        <v>DGM</v>
      </c>
    </row>
    <row r="5711" spans="4:5">
      <c r="D5711" s="118" t="s">
        <v>94</v>
      </c>
      <c r="E5711" s="116" t="str">
        <f t="shared" si="89"/>
        <v>DGM</v>
      </c>
    </row>
    <row r="5712" spans="4:5">
      <c r="D5712" s="118" t="s">
        <v>40</v>
      </c>
      <c r="E5712" s="116" t="str">
        <f t="shared" si="89"/>
        <v>JCE</v>
      </c>
    </row>
    <row r="5713" spans="4:5">
      <c r="D5713" s="118" t="s">
        <v>184</v>
      </c>
      <c r="E5713" s="116" t="str">
        <f t="shared" si="89"/>
        <v>DGP</v>
      </c>
    </row>
    <row r="5714" spans="4:5">
      <c r="D5714" s="118" t="s">
        <v>40</v>
      </c>
      <c r="E5714" s="116" t="str">
        <f t="shared" si="89"/>
        <v>JCE</v>
      </c>
    </row>
    <row r="5715" spans="4:5">
      <c r="D5715" s="118" t="s">
        <v>28</v>
      </c>
      <c r="E5715" s="116" t="str">
        <f t="shared" si="89"/>
        <v>DGII</v>
      </c>
    </row>
    <row r="5716" spans="4:5">
      <c r="D5716" s="118" t="s">
        <v>28</v>
      </c>
      <c r="E5716" s="116" t="str">
        <f t="shared" si="89"/>
        <v>DGII</v>
      </c>
    </row>
    <row r="5717" spans="4:5">
      <c r="D5717" s="118" t="s">
        <v>40</v>
      </c>
      <c r="E5717" s="116" t="str">
        <f t="shared" si="89"/>
        <v>JCE</v>
      </c>
    </row>
    <row r="5718" spans="4:5">
      <c r="D5718" s="118" t="s">
        <v>40</v>
      </c>
      <c r="E5718" s="116" t="str">
        <f t="shared" si="89"/>
        <v>JCE</v>
      </c>
    </row>
    <row r="5719" spans="4:5">
      <c r="D5719" s="118" t="s">
        <v>28</v>
      </c>
      <c r="E5719" s="116" t="str">
        <f t="shared" si="89"/>
        <v>DGII</v>
      </c>
    </row>
    <row r="5720" spans="4:5">
      <c r="D5720" s="118" t="s">
        <v>40</v>
      </c>
      <c r="E5720" s="116" t="str">
        <f t="shared" si="89"/>
        <v>JCE</v>
      </c>
    </row>
    <row r="5721" spans="4:5">
      <c r="D5721" s="118" t="s">
        <v>28</v>
      </c>
      <c r="E5721" s="116" t="str">
        <f t="shared" si="89"/>
        <v>DGII</v>
      </c>
    </row>
    <row r="5722" spans="4:5">
      <c r="D5722" s="118" t="s">
        <v>94</v>
      </c>
      <c r="E5722" s="116" t="str">
        <f t="shared" si="89"/>
        <v>DGM</v>
      </c>
    </row>
    <row r="5723" spans="4:5">
      <c r="D5723" s="118" t="s">
        <v>184</v>
      </c>
      <c r="E5723" s="116" t="str">
        <f t="shared" si="89"/>
        <v>DGP</v>
      </c>
    </row>
    <row r="5724" spans="4:5">
      <c r="D5724" s="118" t="s">
        <v>40</v>
      </c>
      <c r="E5724" s="116" t="str">
        <f t="shared" si="89"/>
        <v>JCE</v>
      </c>
    </row>
    <row r="5725" spans="4:5">
      <c r="D5725" s="118" t="s">
        <v>40</v>
      </c>
      <c r="E5725" s="116" t="str">
        <f t="shared" si="89"/>
        <v>JCE</v>
      </c>
    </row>
    <row r="5726" spans="4:5">
      <c r="D5726" s="118" t="s">
        <v>394</v>
      </c>
      <c r="E5726" s="116" t="str">
        <f t="shared" si="89"/>
        <v>MIREX</v>
      </c>
    </row>
    <row r="5727" spans="4:5">
      <c r="D5727" s="118" t="s">
        <v>94</v>
      </c>
      <c r="E5727" s="116" t="str">
        <f t="shared" si="89"/>
        <v>DGM</v>
      </c>
    </row>
    <row r="5728" spans="4:5">
      <c r="D5728" s="118" t="s">
        <v>394</v>
      </c>
      <c r="E5728" s="116" t="str">
        <f t="shared" si="89"/>
        <v>MIREX</v>
      </c>
    </row>
    <row r="5729" spans="4:5">
      <c r="D5729" s="118" t="s">
        <v>155</v>
      </c>
      <c r="E5729" s="116" t="str">
        <f t="shared" si="89"/>
        <v>ONAPI</v>
      </c>
    </row>
    <row r="5730" spans="4:5">
      <c r="D5730" s="118" t="s">
        <v>40</v>
      </c>
      <c r="E5730" s="116" t="str">
        <f t="shared" si="89"/>
        <v>JCE</v>
      </c>
    </row>
    <row r="5731" spans="4:5">
      <c r="D5731" s="118" t="s">
        <v>28</v>
      </c>
      <c r="E5731" s="116" t="str">
        <f t="shared" si="89"/>
        <v>DGII</v>
      </c>
    </row>
    <row r="5732" spans="4:5">
      <c r="D5732" s="118" t="s">
        <v>2</v>
      </c>
      <c r="E5732" s="116" t="str">
        <f t="shared" si="89"/>
        <v>DGTT</v>
      </c>
    </row>
    <row r="5733" spans="4:5">
      <c r="D5733" s="118" t="s">
        <v>40</v>
      </c>
      <c r="E5733" s="116" t="str">
        <f t="shared" si="89"/>
        <v>JCE</v>
      </c>
    </row>
    <row r="5734" spans="4:5">
      <c r="D5734" s="118" t="s">
        <v>394</v>
      </c>
      <c r="E5734" s="116" t="str">
        <f t="shared" si="89"/>
        <v>MIREX</v>
      </c>
    </row>
    <row r="5735" spans="4:5">
      <c r="D5735" s="118" t="s">
        <v>94</v>
      </c>
      <c r="E5735" s="116" t="str">
        <f t="shared" si="89"/>
        <v>DGM</v>
      </c>
    </row>
    <row r="5736" spans="4:5">
      <c r="D5736" s="118" t="s">
        <v>40</v>
      </c>
      <c r="E5736" s="116" t="str">
        <f t="shared" si="89"/>
        <v>JCE</v>
      </c>
    </row>
    <row r="5737" spans="4:5">
      <c r="D5737" s="118" t="s">
        <v>2</v>
      </c>
      <c r="E5737" s="116" t="str">
        <f t="shared" si="89"/>
        <v>DGTT</v>
      </c>
    </row>
    <row r="5738" spans="4:5">
      <c r="D5738" s="118" t="s">
        <v>28</v>
      </c>
      <c r="E5738" s="116" t="str">
        <f t="shared" si="89"/>
        <v>DGII</v>
      </c>
    </row>
    <row r="5739" spans="4:5">
      <c r="D5739" s="118" t="s">
        <v>2</v>
      </c>
      <c r="E5739" s="116" t="str">
        <f t="shared" si="89"/>
        <v>DGTT</v>
      </c>
    </row>
    <row r="5740" spans="4:5">
      <c r="D5740" s="118" t="s">
        <v>184</v>
      </c>
      <c r="E5740" s="116" t="str">
        <f t="shared" si="89"/>
        <v>DGP</v>
      </c>
    </row>
    <row r="5741" spans="4:5">
      <c r="D5741" s="118" t="s">
        <v>28</v>
      </c>
      <c r="E5741" s="116" t="str">
        <f t="shared" si="89"/>
        <v>DGII</v>
      </c>
    </row>
    <row r="5742" spans="4:5">
      <c r="D5742" s="118" t="s">
        <v>40</v>
      </c>
      <c r="E5742" s="116" t="str">
        <f t="shared" si="89"/>
        <v>JCE</v>
      </c>
    </row>
    <row r="5743" spans="4:5">
      <c r="D5743" s="118" t="s">
        <v>2</v>
      </c>
      <c r="E5743" s="116" t="str">
        <f t="shared" si="89"/>
        <v>DGTT</v>
      </c>
    </row>
    <row r="5744" spans="4:5">
      <c r="D5744" s="118" t="s">
        <v>2</v>
      </c>
      <c r="E5744" s="116" t="str">
        <f t="shared" si="89"/>
        <v>DGTT</v>
      </c>
    </row>
    <row r="5745" spans="4:5">
      <c r="D5745" s="118" t="s">
        <v>184</v>
      </c>
      <c r="E5745" s="116" t="str">
        <f t="shared" si="89"/>
        <v>DGP</v>
      </c>
    </row>
    <row r="5746" spans="4:5">
      <c r="D5746" s="118" t="s">
        <v>40</v>
      </c>
      <c r="E5746" s="116" t="str">
        <f t="shared" si="89"/>
        <v>JCE</v>
      </c>
    </row>
    <row r="5747" spans="4:5">
      <c r="D5747" s="118" t="s">
        <v>40</v>
      </c>
      <c r="E5747" s="116" t="str">
        <f t="shared" si="89"/>
        <v>JCE</v>
      </c>
    </row>
    <row r="5748" spans="4:5">
      <c r="D5748" s="118" t="s">
        <v>28</v>
      </c>
      <c r="E5748" s="116" t="str">
        <f t="shared" si="89"/>
        <v>DGII</v>
      </c>
    </row>
    <row r="5749" spans="4:5">
      <c r="D5749" s="118" t="s">
        <v>28</v>
      </c>
      <c r="E5749" s="116" t="str">
        <f t="shared" si="89"/>
        <v>DGII</v>
      </c>
    </row>
    <row r="5750" spans="4:5">
      <c r="D5750" s="118" t="s">
        <v>3</v>
      </c>
      <c r="E5750" s="116" t="str">
        <f t="shared" si="89"/>
        <v>PGR</v>
      </c>
    </row>
    <row r="5751" spans="4:5">
      <c r="D5751" s="118" t="s">
        <v>28</v>
      </c>
      <c r="E5751" s="116" t="str">
        <f t="shared" si="89"/>
        <v>DGII</v>
      </c>
    </row>
    <row r="5752" spans="4:5">
      <c r="D5752" s="118" t="s">
        <v>3</v>
      </c>
      <c r="E5752" s="116" t="str">
        <f t="shared" si="89"/>
        <v>PGR</v>
      </c>
    </row>
    <row r="5753" spans="4:5">
      <c r="D5753" s="118" t="s">
        <v>3</v>
      </c>
      <c r="E5753" s="116" t="str">
        <f t="shared" si="89"/>
        <v>PGR</v>
      </c>
    </row>
    <row r="5754" spans="4:5">
      <c r="D5754" s="118" t="s">
        <v>28</v>
      </c>
      <c r="E5754" s="116" t="str">
        <f t="shared" si="89"/>
        <v>DGII</v>
      </c>
    </row>
    <row r="5755" spans="4:5">
      <c r="D5755" s="118" t="s">
        <v>40</v>
      </c>
      <c r="E5755" s="116" t="str">
        <f t="shared" si="89"/>
        <v>JCE</v>
      </c>
    </row>
    <row r="5756" spans="4:5">
      <c r="D5756" s="118" t="s">
        <v>3</v>
      </c>
      <c r="E5756" s="116" t="str">
        <f t="shared" si="89"/>
        <v>PGR</v>
      </c>
    </row>
    <row r="5757" spans="4:5">
      <c r="D5757" s="118" t="s">
        <v>2</v>
      </c>
      <c r="E5757" s="116" t="str">
        <f t="shared" si="89"/>
        <v>DGTT</v>
      </c>
    </row>
    <row r="5758" spans="4:5">
      <c r="D5758" s="118" t="s">
        <v>3</v>
      </c>
      <c r="E5758" s="116" t="str">
        <f t="shared" si="89"/>
        <v>PGR</v>
      </c>
    </row>
    <row r="5759" spans="4:5">
      <c r="D5759" s="118" t="s">
        <v>40</v>
      </c>
      <c r="E5759" s="116" t="str">
        <f t="shared" si="89"/>
        <v>JCE</v>
      </c>
    </row>
    <row r="5760" spans="4:5">
      <c r="D5760" s="118" t="s">
        <v>3</v>
      </c>
      <c r="E5760" s="116" t="str">
        <f t="shared" si="89"/>
        <v>PGR</v>
      </c>
    </row>
    <row r="5761" spans="4:5">
      <c r="D5761" s="118" t="s">
        <v>28</v>
      </c>
      <c r="E5761" s="116" t="str">
        <f t="shared" si="89"/>
        <v>DGII</v>
      </c>
    </row>
    <row r="5762" spans="4:5">
      <c r="D5762" s="118" t="s">
        <v>28</v>
      </c>
      <c r="E5762" s="116" t="str">
        <f t="shared" si="89"/>
        <v>DGII</v>
      </c>
    </row>
    <row r="5763" spans="4:5">
      <c r="D5763" s="118" t="s">
        <v>40</v>
      </c>
      <c r="E5763" s="116" t="str">
        <f t="shared" si="89"/>
        <v>JCE</v>
      </c>
    </row>
    <row r="5764" spans="4:5">
      <c r="D5764" s="118" t="s">
        <v>28</v>
      </c>
      <c r="E5764" s="116" t="str">
        <f t="shared" ref="E5764:E5827" si="90">UPPER(D5764:D25474)</f>
        <v>DGII</v>
      </c>
    </row>
    <row r="5765" spans="4:5">
      <c r="D5765" s="118" t="s">
        <v>28</v>
      </c>
      <c r="E5765" s="116" t="str">
        <f t="shared" si="90"/>
        <v>DGII</v>
      </c>
    </row>
    <row r="5766" spans="4:5">
      <c r="D5766" s="118" t="s">
        <v>28</v>
      </c>
      <c r="E5766" s="116" t="str">
        <f t="shared" si="90"/>
        <v>DGII</v>
      </c>
    </row>
    <row r="5767" spans="4:5">
      <c r="D5767" s="118" t="s">
        <v>40</v>
      </c>
      <c r="E5767" s="116" t="str">
        <f t="shared" si="90"/>
        <v>JCE</v>
      </c>
    </row>
    <row r="5768" spans="4:5">
      <c r="D5768" s="118" t="s">
        <v>2</v>
      </c>
      <c r="E5768" s="116" t="str">
        <f t="shared" si="90"/>
        <v>DGTT</v>
      </c>
    </row>
    <row r="5769" spans="4:5">
      <c r="D5769" s="118" t="s">
        <v>2</v>
      </c>
      <c r="E5769" s="116" t="str">
        <f t="shared" si="90"/>
        <v>DGTT</v>
      </c>
    </row>
    <row r="5770" spans="4:5">
      <c r="D5770" s="118" t="s">
        <v>28</v>
      </c>
      <c r="E5770" s="116" t="str">
        <f t="shared" si="90"/>
        <v>DGII</v>
      </c>
    </row>
    <row r="5771" spans="4:5">
      <c r="D5771" s="118" t="s">
        <v>28</v>
      </c>
      <c r="E5771" s="116" t="str">
        <f t="shared" si="90"/>
        <v>DGII</v>
      </c>
    </row>
    <row r="5772" spans="4:5">
      <c r="D5772" s="118" t="s">
        <v>28</v>
      </c>
      <c r="E5772" s="116" t="str">
        <f t="shared" si="90"/>
        <v>DGII</v>
      </c>
    </row>
    <row r="5773" spans="4:5">
      <c r="D5773" s="118" t="s">
        <v>2</v>
      </c>
      <c r="E5773" s="116" t="str">
        <f t="shared" si="90"/>
        <v>DGTT</v>
      </c>
    </row>
    <row r="5774" spans="4:5">
      <c r="D5774" s="118" t="s">
        <v>184</v>
      </c>
      <c r="E5774" s="116" t="str">
        <f t="shared" si="90"/>
        <v>DGP</v>
      </c>
    </row>
    <row r="5775" spans="4:5">
      <c r="D5775" s="118" t="s">
        <v>28</v>
      </c>
      <c r="E5775" s="116" t="str">
        <f t="shared" si="90"/>
        <v>DGII</v>
      </c>
    </row>
    <row r="5776" spans="4:5">
      <c r="D5776" s="118" t="s">
        <v>40</v>
      </c>
      <c r="E5776" s="116" t="str">
        <f t="shared" si="90"/>
        <v>JCE</v>
      </c>
    </row>
    <row r="5777" spans="4:5">
      <c r="D5777" s="118" t="s">
        <v>2</v>
      </c>
      <c r="E5777" s="116" t="str">
        <f t="shared" si="90"/>
        <v>DGTT</v>
      </c>
    </row>
    <row r="5778" spans="4:5">
      <c r="D5778" s="118" t="s">
        <v>2</v>
      </c>
      <c r="E5778" s="116" t="str">
        <f t="shared" si="90"/>
        <v>DGTT</v>
      </c>
    </row>
    <row r="5779" spans="4:5">
      <c r="D5779" s="118" t="s">
        <v>184</v>
      </c>
      <c r="E5779" s="116" t="str">
        <f t="shared" si="90"/>
        <v>DGP</v>
      </c>
    </row>
    <row r="5780" spans="4:5">
      <c r="D5780" s="118" t="s">
        <v>40</v>
      </c>
      <c r="E5780" s="116" t="str">
        <f t="shared" si="90"/>
        <v>JCE</v>
      </c>
    </row>
    <row r="5781" spans="4:5">
      <c r="D5781" s="118" t="s">
        <v>40</v>
      </c>
      <c r="E5781" s="116" t="str">
        <f t="shared" si="90"/>
        <v>JCE</v>
      </c>
    </row>
    <row r="5782" spans="4:5">
      <c r="D5782" s="118" t="s">
        <v>28</v>
      </c>
      <c r="E5782" s="116" t="str">
        <f t="shared" si="90"/>
        <v>DGII</v>
      </c>
    </row>
    <row r="5783" spans="4:5">
      <c r="D5783" s="118" t="s">
        <v>18</v>
      </c>
      <c r="E5783" s="116" t="str">
        <f t="shared" si="90"/>
        <v>MIP</v>
      </c>
    </row>
    <row r="5784" spans="4:5">
      <c r="D5784" s="118" t="s">
        <v>94</v>
      </c>
      <c r="E5784" s="116" t="str">
        <f t="shared" si="90"/>
        <v>DGM</v>
      </c>
    </row>
    <row r="5785" spans="4:5">
      <c r="D5785" s="118" t="s">
        <v>94</v>
      </c>
      <c r="E5785" s="116" t="str">
        <f t="shared" si="90"/>
        <v>DGM</v>
      </c>
    </row>
    <row r="5786" spans="4:5">
      <c r="D5786" s="118" t="s">
        <v>2</v>
      </c>
      <c r="E5786" s="116" t="str">
        <f t="shared" si="90"/>
        <v>DGTT</v>
      </c>
    </row>
    <row r="5787" spans="4:5">
      <c r="D5787" s="118" t="s">
        <v>40</v>
      </c>
      <c r="E5787" s="116" t="str">
        <f t="shared" si="90"/>
        <v>JCE</v>
      </c>
    </row>
    <row r="5788" spans="4:5">
      <c r="D5788" s="118" t="s">
        <v>40</v>
      </c>
      <c r="E5788" s="116" t="str">
        <f t="shared" si="90"/>
        <v>JCE</v>
      </c>
    </row>
    <row r="5789" spans="4:5">
      <c r="D5789" s="118" t="s">
        <v>40</v>
      </c>
      <c r="E5789" s="116" t="str">
        <f t="shared" si="90"/>
        <v>JCE</v>
      </c>
    </row>
    <row r="5790" spans="4:5">
      <c r="D5790" s="118" t="s">
        <v>2</v>
      </c>
      <c r="E5790" s="116" t="str">
        <f t="shared" si="90"/>
        <v>DGTT</v>
      </c>
    </row>
    <row r="5791" spans="4:5">
      <c r="D5791" s="118" t="s">
        <v>28</v>
      </c>
      <c r="E5791" s="116" t="str">
        <f t="shared" si="90"/>
        <v>DGII</v>
      </c>
    </row>
    <row r="5792" spans="4:5">
      <c r="D5792" s="118" t="s">
        <v>80</v>
      </c>
      <c r="E5792" s="116" t="str">
        <f t="shared" si="90"/>
        <v>MEDIO AMBIENTE</v>
      </c>
    </row>
    <row r="5793" spans="4:5">
      <c r="D5793" s="118" t="s">
        <v>184</v>
      </c>
      <c r="E5793" s="116" t="str">
        <f t="shared" si="90"/>
        <v>DGP</v>
      </c>
    </row>
    <row r="5794" spans="4:5">
      <c r="D5794" s="118" t="s">
        <v>40</v>
      </c>
      <c r="E5794" s="116" t="str">
        <f t="shared" si="90"/>
        <v>JCE</v>
      </c>
    </row>
    <row r="5795" spans="4:5">
      <c r="D5795" s="118" t="s">
        <v>94</v>
      </c>
      <c r="E5795" s="116" t="str">
        <f t="shared" si="90"/>
        <v>DGM</v>
      </c>
    </row>
    <row r="5796" spans="4:5">
      <c r="D5796" s="118" t="s">
        <v>2</v>
      </c>
      <c r="E5796" s="116" t="str">
        <f t="shared" si="90"/>
        <v>DGTT</v>
      </c>
    </row>
    <row r="5797" spans="4:5">
      <c r="D5797" s="118" t="s">
        <v>40</v>
      </c>
      <c r="E5797" s="116" t="str">
        <f t="shared" si="90"/>
        <v>JCE</v>
      </c>
    </row>
    <row r="5798" spans="4:5">
      <c r="D5798" s="118" t="s">
        <v>28</v>
      </c>
      <c r="E5798" s="116" t="str">
        <f t="shared" si="90"/>
        <v>DGII</v>
      </c>
    </row>
    <row r="5799" spans="4:5">
      <c r="D5799" s="118" t="s">
        <v>40</v>
      </c>
      <c r="E5799" s="116" t="str">
        <f t="shared" si="90"/>
        <v>JCE</v>
      </c>
    </row>
    <row r="5800" spans="4:5">
      <c r="D5800" s="118" t="s">
        <v>40</v>
      </c>
      <c r="E5800" s="116" t="str">
        <f t="shared" si="90"/>
        <v>JCE</v>
      </c>
    </row>
    <row r="5801" spans="4:5">
      <c r="D5801" s="118" t="s">
        <v>28</v>
      </c>
      <c r="E5801" s="116" t="str">
        <f t="shared" si="90"/>
        <v>DGII</v>
      </c>
    </row>
    <row r="5802" spans="4:5">
      <c r="D5802" s="118" t="s">
        <v>28</v>
      </c>
      <c r="E5802" s="116" t="str">
        <f t="shared" si="90"/>
        <v>DGII</v>
      </c>
    </row>
    <row r="5803" spans="4:5">
      <c r="D5803" s="118" t="s">
        <v>28</v>
      </c>
      <c r="E5803" s="116" t="str">
        <f t="shared" si="90"/>
        <v>DGII</v>
      </c>
    </row>
    <row r="5804" spans="4:5">
      <c r="D5804" s="118" t="s">
        <v>2</v>
      </c>
      <c r="E5804" s="116" t="str">
        <f t="shared" si="90"/>
        <v>DGTT</v>
      </c>
    </row>
    <row r="5805" spans="4:5">
      <c r="D5805" s="118" t="s">
        <v>2</v>
      </c>
      <c r="E5805" s="116" t="str">
        <f t="shared" si="90"/>
        <v>DGTT</v>
      </c>
    </row>
    <row r="5806" spans="4:5">
      <c r="D5806" s="118" t="s">
        <v>94</v>
      </c>
      <c r="E5806" s="116" t="str">
        <f t="shared" si="90"/>
        <v>DGM</v>
      </c>
    </row>
    <row r="5807" spans="4:5">
      <c r="D5807" s="118" t="s">
        <v>2</v>
      </c>
      <c r="E5807" s="116" t="str">
        <f t="shared" si="90"/>
        <v>DGTT</v>
      </c>
    </row>
    <row r="5808" spans="4:5">
      <c r="D5808" s="118" t="s">
        <v>394</v>
      </c>
      <c r="E5808" s="116" t="str">
        <f t="shared" si="90"/>
        <v>MIREX</v>
      </c>
    </row>
    <row r="5809" spans="4:5">
      <c r="D5809" s="118" t="s">
        <v>94</v>
      </c>
      <c r="E5809" s="116" t="str">
        <f t="shared" si="90"/>
        <v>DGM</v>
      </c>
    </row>
    <row r="5810" spans="4:5">
      <c r="D5810" s="118" t="s">
        <v>40</v>
      </c>
      <c r="E5810" s="116" t="str">
        <f t="shared" si="90"/>
        <v>JCE</v>
      </c>
    </row>
    <row r="5811" spans="4:5">
      <c r="D5811" s="118" t="s">
        <v>40</v>
      </c>
      <c r="E5811" s="116" t="str">
        <f t="shared" si="90"/>
        <v>JCE</v>
      </c>
    </row>
    <row r="5812" spans="4:5">
      <c r="D5812" s="118" t="s">
        <v>2</v>
      </c>
      <c r="E5812" s="116" t="str">
        <f t="shared" si="90"/>
        <v>DGTT</v>
      </c>
    </row>
    <row r="5813" spans="4:5">
      <c r="D5813" s="118" t="s">
        <v>94</v>
      </c>
      <c r="E5813" s="116" t="str">
        <f t="shared" si="90"/>
        <v>DGM</v>
      </c>
    </row>
    <row r="5814" spans="4:5">
      <c r="D5814" s="118" t="s">
        <v>40</v>
      </c>
      <c r="E5814" s="116" t="str">
        <f t="shared" si="90"/>
        <v>JCE</v>
      </c>
    </row>
    <row r="5815" spans="4:5">
      <c r="D5815" s="118" t="s">
        <v>28</v>
      </c>
      <c r="E5815" s="116" t="str">
        <f t="shared" si="90"/>
        <v>DGII</v>
      </c>
    </row>
    <row r="5816" spans="4:5">
      <c r="D5816" s="118" t="s">
        <v>94</v>
      </c>
      <c r="E5816" s="116" t="str">
        <f t="shared" si="90"/>
        <v>DGM</v>
      </c>
    </row>
    <row r="5817" spans="4:5">
      <c r="D5817" s="118" t="s">
        <v>184</v>
      </c>
      <c r="E5817" s="116" t="str">
        <f t="shared" si="90"/>
        <v>DGP</v>
      </c>
    </row>
    <row r="5818" spans="4:5">
      <c r="D5818" s="118" t="s">
        <v>28</v>
      </c>
      <c r="E5818" s="116" t="str">
        <f t="shared" si="90"/>
        <v>DGII</v>
      </c>
    </row>
    <row r="5819" spans="4:5">
      <c r="D5819" s="118" t="s">
        <v>2</v>
      </c>
      <c r="E5819" s="116" t="str">
        <f t="shared" si="90"/>
        <v>DGTT</v>
      </c>
    </row>
    <row r="5820" spans="4:5">
      <c r="D5820" s="118" t="s">
        <v>2</v>
      </c>
      <c r="E5820" s="116" t="str">
        <f t="shared" si="90"/>
        <v>DGTT</v>
      </c>
    </row>
    <row r="5821" spans="4:5">
      <c r="D5821" s="118" t="s">
        <v>2</v>
      </c>
      <c r="E5821" s="116" t="str">
        <f t="shared" si="90"/>
        <v>DGTT</v>
      </c>
    </row>
    <row r="5822" spans="4:5">
      <c r="D5822" s="118" t="s">
        <v>40</v>
      </c>
      <c r="E5822" s="116" t="str">
        <f t="shared" si="90"/>
        <v>JCE</v>
      </c>
    </row>
    <row r="5823" spans="4:5">
      <c r="D5823" s="118" t="s">
        <v>184</v>
      </c>
      <c r="E5823" s="116" t="str">
        <f t="shared" si="90"/>
        <v>DGP</v>
      </c>
    </row>
    <row r="5824" spans="4:5">
      <c r="D5824" s="118" t="s">
        <v>94</v>
      </c>
      <c r="E5824" s="116" t="str">
        <f t="shared" si="90"/>
        <v>DGM</v>
      </c>
    </row>
    <row r="5825" spans="4:5">
      <c r="D5825" s="118" t="s">
        <v>28</v>
      </c>
      <c r="E5825" s="116" t="str">
        <f t="shared" si="90"/>
        <v>DGII</v>
      </c>
    </row>
    <row r="5826" spans="4:5">
      <c r="D5826" s="118" t="s">
        <v>184</v>
      </c>
      <c r="E5826" s="116" t="str">
        <f t="shared" si="90"/>
        <v>DGP</v>
      </c>
    </row>
    <row r="5827" spans="4:5">
      <c r="D5827" s="118" t="s">
        <v>40</v>
      </c>
      <c r="E5827" s="116" t="str">
        <f t="shared" si="90"/>
        <v>JCE</v>
      </c>
    </row>
    <row r="5828" spans="4:5">
      <c r="D5828" s="118" t="s">
        <v>394</v>
      </c>
      <c r="E5828" s="116" t="str">
        <f t="shared" ref="E5828:E5891" si="91">UPPER(D5828:D25538)</f>
        <v>MIREX</v>
      </c>
    </row>
    <row r="5829" spans="4:5">
      <c r="D5829" s="118" t="s">
        <v>40</v>
      </c>
      <c r="E5829" s="116" t="str">
        <f t="shared" si="91"/>
        <v>JCE</v>
      </c>
    </row>
    <row r="5830" spans="4:5">
      <c r="D5830" s="118" t="s">
        <v>28</v>
      </c>
      <c r="E5830" s="116" t="str">
        <f t="shared" si="91"/>
        <v>DGII</v>
      </c>
    </row>
    <row r="5831" spans="4:5">
      <c r="D5831" s="118" t="s">
        <v>28</v>
      </c>
      <c r="E5831" s="116" t="str">
        <f t="shared" si="91"/>
        <v>DGII</v>
      </c>
    </row>
    <row r="5832" spans="4:5">
      <c r="D5832" s="118" t="s">
        <v>28</v>
      </c>
      <c r="E5832" s="116" t="str">
        <f t="shared" si="91"/>
        <v>DGII</v>
      </c>
    </row>
    <row r="5833" spans="4:5">
      <c r="D5833" s="118" t="s">
        <v>988</v>
      </c>
      <c r="E5833" s="116" t="str">
        <f t="shared" si="91"/>
        <v>HACIENDA</v>
      </c>
    </row>
    <row r="5834" spans="4:5">
      <c r="D5834" s="118" t="s">
        <v>28</v>
      </c>
      <c r="E5834" s="116" t="str">
        <f t="shared" si="91"/>
        <v>DGII</v>
      </c>
    </row>
    <row r="5835" spans="4:5">
      <c r="D5835" s="118" t="s">
        <v>28</v>
      </c>
      <c r="E5835" s="116" t="str">
        <f t="shared" si="91"/>
        <v>DGII</v>
      </c>
    </row>
    <row r="5836" spans="4:5">
      <c r="D5836" s="118" t="s">
        <v>28</v>
      </c>
      <c r="E5836" s="116" t="str">
        <f t="shared" si="91"/>
        <v>DGII</v>
      </c>
    </row>
    <row r="5837" spans="4:5">
      <c r="D5837" s="118" t="s">
        <v>2</v>
      </c>
      <c r="E5837" s="116" t="str">
        <f t="shared" si="91"/>
        <v>DGTT</v>
      </c>
    </row>
    <row r="5838" spans="4:5">
      <c r="D5838" s="118" t="s">
        <v>94</v>
      </c>
      <c r="E5838" s="116" t="str">
        <f t="shared" si="91"/>
        <v>DGM</v>
      </c>
    </row>
    <row r="5839" spans="4:5">
      <c r="D5839" s="118" t="s">
        <v>40</v>
      </c>
      <c r="E5839" s="116" t="str">
        <f t="shared" si="91"/>
        <v>JCE</v>
      </c>
    </row>
    <row r="5840" spans="4:5">
      <c r="D5840" s="118" t="s">
        <v>184</v>
      </c>
      <c r="E5840" s="116" t="str">
        <f t="shared" si="91"/>
        <v>DGP</v>
      </c>
    </row>
    <row r="5841" spans="4:5">
      <c r="D5841" s="118" t="s">
        <v>2</v>
      </c>
      <c r="E5841" s="116" t="str">
        <f t="shared" si="91"/>
        <v>DGTT</v>
      </c>
    </row>
    <row r="5842" spans="4:5">
      <c r="D5842" s="118" t="s">
        <v>2</v>
      </c>
      <c r="E5842" s="116" t="str">
        <f t="shared" si="91"/>
        <v>DGTT</v>
      </c>
    </row>
    <row r="5843" spans="4:5">
      <c r="D5843" s="118" t="s">
        <v>2</v>
      </c>
      <c r="E5843" s="116" t="str">
        <f t="shared" si="91"/>
        <v>DGTT</v>
      </c>
    </row>
    <row r="5844" spans="4:5">
      <c r="D5844" s="118" t="s">
        <v>40</v>
      </c>
      <c r="E5844" s="116" t="str">
        <f t="shared" si="91"/>
        <v>JCE</v>
      </c>
    </row>
    <row r="5845" spans="4:5">
      <c r="D5845" s="118" t="s">
        <v>40</v>
      </c>
      <c r="E5845" s="116" t="str">
        <f t="shared" si="91"/>
        <v>JCE</v>
      </c>
    </row>
    <row r="5846" spans="4:5">
      <c r="D5846" s="118" t="s">
        <v>155</v>
      </c>
      <c r="E5846" s="116" t="str">
        <f t="shared" si="91"/>
        <v>ONAPI</v>
      </c>
    </row>
    <row r="5847" spans="4:5">
      <c r="D5847" s="118" t="s">
        <v>184</v>
      </c>
      <c r="E5847" s="116" t="str">
        <f t="shared" si="91"/>
        <v>DGP</v>
      </c>
    </row>
    <row r="5848" spans="4:5">
      <c r="D5848" s="118" t="s">
        <v>94</v>
      </c>
      <c r="E5848" s="116" t="str">
        <f t="shared" si="91"/>
        <v>DGM</v>
      </c>
    </row>
    <row r="5849" spans="4:5">
      <c r="D5849" s="118" t="s">
        <v>28</v>
      </c>
      <c r="E5849" s="116" t="str">
        <f t="shared" si="91"/>
        <v>DGII</v>
      </c>
    </row>
    <row r="5850" spans="4:5">
      <c r="D5850" s="118" t="s">
        <v>28</v>
      </c>
      <c r="E5850" s="116" t="str">
        <f t="shared" si="91"/>
        <v>DGII</v>
      </c>
    </row>
    <row r="5851" spans="4:5">
      <c r="D5851" s="118" t="s">
        <v>28</v>
      </c>
      <c r="E5851" s="116" t="str">
        <f t="shared" si="91"/>
        <v>DGII</v>
      </c>
    </row>
    <row r="5852" spans="4:5">
      <c r="D5852" s="118" t="s">
        <v>2</v>
      </c>
      <c r="E5852" s="116" t="str">
        <f t="shared" si="91"/>
        <v>DGTT</v>
      </c>
    </row>
    <row r="5853" spans="4:5">
      <c r="D5853" s="118" t="s">
        <v>28</v>
      </c>
      <c r="E5853" s="116" t="str">
        <f t="shared" si="91"/>
        <v>DGII</v>
      </c>
    </row>
    <row r="5854" spans="4:5">
      <c r="D5854" s="118" t="s">
        <v>40</v>
      </c>
      <c r="E5854" s="116" t="str">
        <f t="shared" si="91"/>
        <v>JCE</v>
      </c>
    </row>
    <row r="5855" spans="4:5">
      <c r="D5855" s="118" t="s">
        <v>28</v>
      </c>
      <c r="E5855" s="116" t="str">
        <f t="shared" si="91"/>
        <v>DGII</v>
      </c>
    </row>
    <row r="5856" spans="4:5">
      <c r="D5856" s="118" t="s">
        <v>40</v>
      </c>
      <c r="E5856" s="116" t="str">
        <f t="shared" si="91"/>
        <v>JCE</v>
      </c>
    </row>
    <row r="5857" spans="4:5">
      <c r="D5857" s="118" t="s">
        <v>40</v>
      </c>
      <c r="E5857" s="116" t="str">
        <f t="shared" si="91"/>
        <v>JCE</v>
      </c>
    </row>
    <row r="5858" spans="4:5">
      <c r="D5858" s="118" t="s">
        <v>28</v>
      </c>
      <c r="E5858" s="116" t="str">
        <f t="shared" si="91"/>
        <v>DGII</v>
      </c>
    </row>
    <row r="5859" spans="4:5">
      <c r="D5859" s="118" t="s">
        <v>40</v>
      </c>
      <c r="E5859" s="116" t="str">
        <f t="shared" si="91"/>
        <v>JCE</v>
      </c>
    </row>
    <row r="5860" spans="4:5">
      <c r="D5860" s="118" t="s">
        <v>40</v>
      </c>
      <c r="E5860" s="116" t="str">
        <f t="shared" si="91"/>
        <v>JCE</v>
      </c>
    </row>
    <row r="5861" spans="4:5">
      <c r="D5861" s="118" t="s">
        <v>2</v>
      </c>
      <c r="E5861" s="116" t="str">
        <f t="shared" si="91"/>
        <v>DGTT</v>
      </c>
    </row>
    <row r="5862" spans="4:5">
      <c r="D5862" s="118" t="s">
        <v>184</v>
      </c>
      <c r="E5862" s="116" t="str">
        <f t="shared" si="91"/>
        <v>DGP</v>
      </c>
    </row>
    <row r="5863" spans="4:5">
      <c r="D5863" s="118" t="s">
        <v>155</v>
      </c>
      <c r="E5863" s="116" t="str">
        <f t="shared" si="91"/>
        <v>ONAPI</v>
      </c>
    </row>
    <row r="5864" spans="4:5">
      <c r="D5864" s="118" t="s">
        <v>94</v>
      </c>
      <c r="E5864" s="116" t="str">
        <f t="shared" si="91"/>
        <v>DGM</v>
      </c>
    </row>
    <row r="5865" spans="4:5">
      <c r="D5865" s="118" t="s">
        <v>94</v>
      </c>
      <c r="E5865" s="116" t="str">
        <f t="shared" si="91"/>
        <v>DGM</v>
      </c>
    </row>
    <row r="5866" spans="4:5">
      <c r="D5866" s="118" t="s">
        <v>2</v>
      </c>
      <c r="E5866" s="116" t="str">
        <f t="shared" si="91"/>
        <v>DGTT</v>
      </c>
    </row>
    <row r="5867" spans="4:5">
      <c r="D5867" s="118" t="s">
        <v>2</v>
      </c>
      <c r="E5867" s="116" t="str">
        <f t="shared" si="91"/>
        <v>DGTT</v>
      </c>
    </row>
    <row r="5868" spans="4:5">
      <c r="D5868" s="118" t="s">
        <v>28</v>
      </c>
      <c r="E5868" s="116" t="str">
        <f t="shared" si="91"/>
        <v>DGII</v>
      </c>
    </row>
    <row r="5869" spans="4:5">
      <c r="D5869" s="118" t="s">
        <v>28</v>
      </c>
      <c r="E5869" s="116" t="str">
        <f t="shared" si="91"/>
        <v>DGII</v>
      </c>
    </row>
    <row r="5870" spans="4:5">
      <c r="D5870" s="118" t="s">
        <v>40</v>
      </c>
      <c r="E5870" s="116" t="str">
        <f t="shared" si="91"/>
        <v>JCE</v>
      </c>
    </row>
    <row r="5871" spans="4:5">
      <c r="D5871" s="118" t="s">
        <v>40</v>
      </c>
      <c r="E5871" s="116" t="str">
        <f t="shared" si="91"/>
        <v>JCE</v>
      </c>
    </row>
    <row r="5872" spans="4:5">
      <c r="D5872" s="118" t="s">
        <v>2</v>
      </c>
      <c r="E5872" s="116" t="str">
        <f t="shared" si="91"/>
        <v>DGTT</v>
      </c>
    </row>
    <row r="5873" spans="4:5">
      <c r="D5873" s="118" t="s">
        <v>2</v>
      </c>
      <c r="E5873" s="116" t="str">
        <f t="shared" si="91"/>
        <v>DGTT</v>
      </c>
    </row>
    <row r="5874" spans="4:5">
      <c r="D5874" s="118" t="s">
        <v>184</v>
      </c>
      <c r="E5874" s="116" t="str">
        <f t="shared" si="91"/>
        <v>DGP</v>
      </c>
    </row>
    <row r="5875" spans="4:5">
      <c r="D5875" s="118" t="s">
        <v>40</v>
      </c>
      <c r="E5875" s="116" t="str">
        <f t="shared" si="91"/>
        <v>JCE</v>
      </c>
    </row>
    <row r="5876" spans="4:5">
      <c r="D5876" s="118" t="s">
        <v>40</v>
      </c>
      <c r="E5876" s="116" t="str">
        <f t="shared" si="91"/>
        <v>JCE</v>
      </c>
    </row>
    <row r="5877" spans="4:5">
      <c r="D5877" s="118" t="s">
        <v>2</v>
      </c>
      <c r="E5877" s="116" t="str">
        <f t="shared" si="91"/>
        <v>DGTT</v>
      </c>
    </row>
    <row r="5878" spans="4:5">
      <c r="D5878" s="118" t="s">
        <v>2</v>
      </c>
      <c r="E5878" s="116" t="str">
        <f t="shared" si="91"/>
        <v>DGTT</v>
      </c>
    </row>
    <row r="5879" spans="4:5">
      <c r="D5879" s="118" t="s">
        <v>184</v>
      </c>
      <c r="E5879" s="116" t="str">
        <f t="shared" si="91"/>
        <v>DGP</v>
      </c>
    </row>
    <row r="5880" spans="4:5">
      <c r="D5880" s="118" t="s">
        <v>40</v>
      </c>
      <c r="E5880" s="116" t="str">
        <f t="shared" si="91"/>
        <v>JCE</v>
      </c>
    </row>
    <row r="5881" spans="4:5">
      <c r="D5881" s="118" t="s">
        <v>40</v>
      </c>
      <c r="E5881" s="116" t="str">
        <f t="shared" si="91"/>
        <v>JCE</v>
      </c>
    </row>
    <row r="5882" spans="4:5">
      <c r="D5882" s="118" t="s">
        <v>28</v>
      </c>
      <c r="E5882" s="116" t="str">
        <f t="shared" si="91"/>
        <v>DGII</v>
      </c>
    </row>
    <row r="5883" spans="4:5">
      <c r="D5883" s="118" t="s">
        <v>155</v>
      </c>
      <c r="E5883" s="116" t="str">
        <f t="shared" si="91"/>
        <v>ONAPI</v>
      </c>
    </row>
    <row r="5884" spans="4:5">
      <c r="D5884" s="118" t="s">
        <v>18</v>
      </c>
      <c r="E5884" s="116" t="str">
        <f t="shared" si="91"/>
        <v>MIP</v>
      </c>
    </row>
    <row r="5885" spans="4:5">
      <c r="D5885" s="118" t="s">
        <v>28</v>
      </c>
      <c r="E5885" s="116" t="str">
        <f t="shared" si="91"/>
        <v>DGII</v>
      </c>
    </row>
    <row r="5886" spans="4:5">
      <c r="D5886" s="118" t="s">
        <v>28</v>
      </c>
      <c r="E5886" s="116" t="str">
        <f t="shared" si="91"/>
        <v>DGII</v>
      </c>
    </row>
    <row r="5887" spans="4:5">
      <c r="D5887" s="118" t="s">
        <v>28</v>
      </c>
      <c r="E5887" s="116" t="str">
        <f t="shared" si="91"/>
        <v>DGII</v>
      </c>
    </row>
    <row r="5888" spans="4:5">
      <c r="D5888" s="118" t="s">
        <v>28</v>
      </c>
      <c r="E5888" s="116" t="str">
        <f t="shared" si="91"/>
        <v>DGII</v>
      </c>
    </row>
    <row r="5889" spans="4:5">
      <c r="D5889" s="118" t="s">
        <v>94</v>
      </c>
      <c r="E5889" s="116" t="str">
        <f t="shared" si="91"/>
        <v>DGM</v>
      </c>
    </row>
    <row r="5890" spans="4:5">
      <c r="D5890" s="118" t="s">
        <v>40</v>
      </c>
      <c r="E5890" s="116" t="str">
        <f t="shared" si="91"/>
        <v>JCE</v>
      </c>
    </row>
    <row r="5891" spans="4:5">
      <c r="D5891" s="118" t="s">
        <v>394</v>
      </c>
      <c r="E5891" s="116" t="str">
        <f t="shared" si="91"/>
        <v>MIREX</v>
      </c>
    </row>
    <row r="5892" spans="4:5">
      <c r="D5892" s="118" t="s">
        <v>28</v>
      </c>
      <c r="E5892" s="116" t="str">
        <f t="shared" ref="E5892:E5955" si="92">UPPER(D5892:D25602)</f>
        <v>DGII</v>
      </c>
    </row>
    <row r="5893" spans="4:5">
      <c r="D5893" s="118" t="s">
        <v>40</v>
      </c>
      <c r="E5893" s="116" t="str">
        <f t="shared" si="92"/>
        <v>JCE</v>
      </c>
    </row>
    <row r="5894" spans="4:5">
      <c r="D5894" s="118" t="s">
        <v>28</v>
      </c>
      <c r="E5894" s="116" t="str">
        <f t="shared" si="92"/>
        <v>DGII</v>
      </c>
    </row>
    <row r="5895" spans="4:5">
      <c r="D5895" s="118" t="s">
        <v>2</v>
      </c>
      <c r="E5895" s="116" t="str">
        <f t="shared" si="92"/>
        <v>DGTT</v>
      </c>
    </row>
    <row r="5896" spans="4:5">
      <c r="D5896" s="118" t="s">
        <v>40</v>
      </c>
      <c r="E5896" s="116" t="str">
        <f t="shared" si="92"/>
        <v>JCE</v>
      </c>
    </row>
    <row r="5897" spans="4:5">
      <c r="D5897" s="118" t="s">
        <v>2</v>
      </c>
      <c r="E5897" s="116" t="str">
        <f t="shared" si="92"/>
        <v>DGTT</v>
      </c>
    </row>
    <row r="5898" spans="4:5">
      <c r="D5898" s="118" t="s">
        <v>28</v>
      </c>
      <c r="E5898" s="116" t="str">
        <f t="shared" si="92"/>
        <v>DGII</v>
      </c>
    </row>
    <row r="5899" spans="4:5">
      <c r="D5899" s="118" t="s">
        <v>2</v>
      </c>
      <c r="E5899" s="116" t="str">
        <f t="shared" si="92"/>
        <v>DGTT</v>
      </c>
    </row>
    <row r="5900" spans="4:5">
      <c r="D5900" s="118" t="s">
        <v>2</v>
      </c>
      <c r="E5900" s="116" t="str">
        <f t="shared" si="92"/>
        <v>DGTT</v>
      </c>
    </row>
    <row r="5901" spans="4:5">
      <c r="D5901" s="118" t="s">
        <v>40</v>
      </c>
      <c r="E5901" s="116" t="str">
        <f t="shared" si="92"/>
        <v>JCE</v>
      </c>
    </row>
    <row r="5902" spans="4:5">
      <c r="D5902" s="118" t="s">
        <v>155</v>
      </c>
      <c r="E5902" s="116" t="str">
        <f t="shared" si="92"/>
        <v>ONAPI</v>
      </c>
    </row>
    <row r="5903" spans="4:5">
      <c r="D5903" s="118" t="s">
        <v>184</v>
      </c>
      <c r="E5903" s="116" t="str">
        <f t="shared" si="92"/>
        <v>DGP</v>
      </c>
    </row>
    <row r="5904" spans="4:5">
      <c r="D5904" s="118" t="s">
        <v>94</v>
      </c>
      <c r="E5904" s="116" t="str">
        <f t="shared" si="92"/>
        <v>DGM</v>
      </c>
    </row>
    <row r="5905" spans="4:5">
      <c r="D5905" s="118" t="s">
        <v>2</v>
      </c>
      <c r="E5905" s="116" t="str">
        <f t="shared" si="92"/>
        <v>DGTT</v>
      </c>
    </row>
    <row r="5906" spans="4:5">
      <c r="D5906" s="118" t="s">
        <v>2</v>
      </c>
      <c r="E5906" s="116" t="str">
        <f t="shared" si="92"/>
        <v>DGTT</v>
      </c>
    </row>
    <row r="5907" spans="4:5">
      <c r="D5907" s="118" t="s">
        <v>28</v>
      </c>
      <c r="E5907" s="116" t="str">
        <f t="shared" si="92"/>
        <v>DGII</v>
      </c>
    </row>
    <row r="5908" spans="4:5">
      <c r="D5908" s="118" t="s">
        <v>40</v>
      </c>
      <c r="E5908" s="116" t="str">
        <f t="shared" si="92"/>
        <v>JCE</v>
      </c>
    </row>
    <row r="5909" spans="4:5">
      <c r="D5909" s="118" t="s">
        <v>40</v>
      </c>
      <c r="E5909" s="116" t="str">
        <f t="shared" si="92"/>
        <v>JCE</v>
      </c>
    </row>
    <row r="5910" spans="4:5">
      <c r="D5910" s="118" t="s">
        <v>184</v>
      </c>
      <c r="E5910" s="116" t="str">
        <f t="shared" si="92"/>
        <v>DGP</v>
      </c>
    </row>
    <row r="5911" spans="4:5">
      <c r="D5911" s="118" t="s">
        <v>28</v>
      </c>
      <c r="E5911" s="116" t="str">
        <f t="shared" si="92"/>
        <v>DGII</v>
      </c>
    </row>
    <row r="5912" spans="4:5">
      <c r="D5912" s="118" t="s">
        <v>94</v>
      </c>
      <c r="E5912" s="116" t="str">
        <f t="shared" si="92"/>
        <v>DGM</v>
      </c>
    </row>
    <row r="5913" spans="4:5">
      <c r="D5913" s="118" t="s">
        <v>28</v>
      </c>
      <c r="E5913" s="116" t="str">
        <f t="shared" si="92"/>
        <v>DGII</v>
      </c>
    </row>
    <row r="5914" spans="4:5">
      <c r="D5914" s="118" t="s">
        <v>155</v>
      </c>
      <c r="E5914" s="116" t="str">
        <f t="shared" si="92"/>
        <v>ONAPI</v>
      </c>
    </row>
    <row r="5915" spans="4:5">
      <c r="D5915" s="118" t="s">
        <v>28</v>
      </c>
      <c r="E5915" s="116" t="str">
        <f t="shared" si="92"/>
        <v>DGII</v>
      </c>
    </row>
    <row r="5916" spans="4:5">
      <c r="D5916" s="118" t="s">
        <v>2</v>
      </c>
      <c r="E5916" s="116" t="str">
        <f t="shared" si="92"/>
        <v>DGTT</v>
      </c>
    </row>
    <row r="5917" spans="4:5">
      <c r="D5917" s="118" t="s">
        <v>40</v>
      </c>
      <c r="E5917" s="116" t="str">
        <f t="shared" si="92"/>
        <v>JCE</v>
      </c>
    </row>
    <row r="5918" spans="4:5">
      <c r="D5918" s="118" t="s">
        <v>94</v>
      </c>
      <c r="E5918" s="116" t="str">
        <f t="shared" si="92"/>
        <v>DGM</v>
      </c>
    </row>
    <row r="5919" spans="4:5">
      <c r="D5919" s="118" t="s">
        <v>40</v>
      </c>
      <c r="E5919" s="116" t="str">
        <f t="shared" si="92"/>
        <v>JCE</v>
      </c>
    </row>
    <row r="5920" spans="4:5">
      <c r="D5920" s="118" t="s">
        <v>94</v>
      </c>
      <c r="E5920" s="116" t="str">
        <f t="shared" si="92"/>
        <v>DGM</v>
      </c>
    </row>
    <row r="5921" spans="4:5">
      <c r="D5921" s="118" t="s">
        <v>394</v>
      </c>
      <c r="E5921" s="116" t="str">
        <f t="shared" si="92"/>
        <v>MIREX</v>
      </c>
    </row>
    <row r="5922" spans="4:5">
      <c r="D5922" s="118" t="s">
        <v>94</v>
      </c>
      <c r="E5922" s="116" t="str">
        <f t="shared" si="92"/>
        <v>DGM</v>
      </c>
    </row>
    <row r="5923" spans="4:5">
      <c r="D5923" s="118" t="s">
        <v>40</v>
      </c>
      <c r="E5923" s="116" t="str">
        <f t="shared" si="92"/>
        <v>JCE</v>
      </c>
    </row>
    <row r="5924" spans="4:5">
      <c r="D5924" s="118" t="s">
        <v>2</v>
      </c>
      <c r="E5924" s="116" t="str">
        <f t="shared" si="92"/>
        <v>DGTT</v>
      </c>
    </row>
    <row r="5925" spans="4:5">
      <c r="D5925" s="118" t="s">
        <v>40</v>
      </c>
      <c r="E5925" s="116" t="str">
        <f t="shared" si="92"/>
        <v>JCE</v>
      </c>
    </row>
    <row r="5926" spans="4:5">
      <c r="D5926" s="118" t="s">
        <v>2</v>
      </c>
      <c r="E5926" s="116" t="str">
        <f t="shared" si="92"/>
        <v>DGTT</v>
      </c>
    </row>
    <row r="5927" spans="4:5">
      <c r="D5927" s="118" t="s">
        <v>94</v>
      </c>
      <c r="E5927" s="116" t="str">
        <f t="shared" si="92"/>
        <v>DGM</v>
      </c>
    </row>
    <row r="5928" spans="4:5">
      <c r="D5928" s="118" t="s">
        <v>28</v>
      </c>
      <c r="E5928" s="116" t="str">
        <f t="shared" si="92"/>
        <v>DGII</v>
      </c>
    </row>
    <row r="5929" spans="4:5">
      <c r="D5929" s="118" t="s">
        <v>2</v>
      </c>
      <c r="E5929" s="116" t="str">
        <f t="shared" si="92"/>
        <v>DGTT</v>
      </c>
    </row>
    <row r="5930" spans="4:5">
      <c r="D5930" s="118" t="s">
        <v>40</v>
      </c>
      <c r="E5930" s="116" t="str">
        <f t="shared" si="92"/>
        <v>JCE</v>
      </c>
    </row>
    <row r="5931" spans="4:5">
      <c r="D5931" s="118" t="s">
        <v>394</v>
      </c>
      <c r="E5931" s="116" t="str">
        <f t="shared" si="92"/>
        <v>MIREX</v>
      </c>
    </row>
    <row r="5932" spans="4:5">
      <c r="D5932" s="118" t="s">
        <v>2</v>
      </c>
      <c r="E5932" s="116" t="str">
        <f t="shared" si="92"/>
        <v>DGTT</v>
      </c>
    </row>
    <row r="5933" spans="4:5">
      <c r="D5933" s="118" t="s">
        <v>28</v>
      </c>
      <c r="E5933" s="116" t="str">
        <f t="shared" si="92"/>
        <v>DGII</v>
      </c>
    </row>
    <row r="5934" spans="4:5">
      <c r="D5934" s="118" t="s">
        <v>28</v>
      </c>
      <c r="E5934" s="116" t="str">
        <f t="shared" si="92"/>
        <v>DGII</v>
      </c>
    </row>
    <row r="5935" spans="4:5">
      <c r="D5935" s="118" t="s">
        <v>40</v>
      </c>
      <c r="E5935" s="116" t="str">
        <f t="shared" si="92"/>
        <v>JCE</v>
      </c>
    </row>
    <row r="5936" spans="4:5">
      <c r="D5936" s="118" t="s">
        <v>155</v>
      </c>
      <c r="E5936" s="116" t="str">
        <f t="shared" si="92"/>
        <v>ONAPI</v>
      </c>
    </row>
    <row r="5937" spans="4:5">
      <c r="D5937" s="118" t="s">
        <v>18</v>
      </c>
      <c r="E5937" s="116" t="str">
        <f t="shared" si="92"/>
        <v>MIP</v>
      </c>
    </row>
    <row r="5938" spans="4:5">
      <c r="D5938" s="118" t="s">
        <v>2</v>
      </c>
      <c r="E5938" s="116" t="str">
        <f t="shared" si="92"/>
        <v>DGTT</v>
      </c>
    </row>
    <row r="5939" spans="4:5">
      <c r="D5939" s="118" t="s">
        <v>94</v>
      </c>
      <c r="E5939" s="116" t="str">
        <f t="shared" si="92"/>
        <v>DGM</v>
      </c>
    </row>
    <row r="5940" spans="4:5">
      <c r="D5940" s="118" t="s">
        <v>40</v>
      </c>
      <c r="E5940" s="116" t="str">
        <f t="shared" si="92"/>
        <v>JCE</v>
      </c>
    </row>
    <row r="5941" spans="4:5">
      <c r="D5941" s="118" t="s">
        <v>40</v>
      </c>
      <c r="E5941" s="116" t="str">
        <f t="shared" si="92"/>
        <v>JCE</v>
      </c>
    </row>
    <row r="5942" spans="4:5">
      <c r="D5942" s="118" t="s">
        <v>2</v>
      </c>
      <c r="E5942" s="116" t="str">
        <f t="shared" si="92"/>
        <v>DGTT</v>
      </c>
    </row>
    <row r="5943" spans="4:5">
      <c r="D5943" s="118" t="s">
        <v>2</v>
      </c>
      <c r="E5943" s="116" t="str">
        <f t="shared" si="92"/>
        <v>DGTT</v>
      </c>
    </row>
    <row r="5944" spans="4:5">
      <c r="D5944" s="118" t="s">
        <v>40</v>
      </c>
      <c r="E5944" s="116" t="str">
        <f t="shared" si="92"/>
        <v>JCE</v>
      </c>
    </row>
    <row r="5945" spans="4:5">
      <c r="D5945" s="118" t="s">
        <v>94</v>
      </c>
      <c r="E5945" s="116" t="str">
        <f t="shared" si="92"/>
        <v>DGM</v>
      </c>
    </row>
    <row r="5946" spans="4:5">
      <c r="D5946" s="118" t="s">
        <v>2</v>
      </c>
      <c r="E5946" s="116" t="str">
        <f t="shared" si="92"/>
        <v>DGTT</v>
      </c>
    </row>
    <row r="5947" spans="4:5">
      <c r="D5947" s="118" t="s">
        <v>184</v>
      </c>
      <c r="E5947" s="116" t="str">
        <f t="shared" si="92"/>
        <v>DGP</v>
      </c>
    </row>
    <row r="5948" spans="4:5">
      <c r="D5948" s="118" t="s">
        <v>28</v>
      </c>
      <c r="E5948" s="116" t="str">
        <f t="shared" si="92"/>
        <v>DGII</v>
      </c>
    </row>
    <row r="5949" spans="4:5">
      <c r="D5949" s="118" t="s">
        <v>28</v>
      </c>
      <c r="E5949" s="116" t="str">
        <f t="shared" si="92"/>
        <v>DGII</v>
      </c>
    </row>
    <row r="5950" spans="4:5">
      <c r="D5950" s="118" t="s">
        <v>40</v>
      </c>
      <c r="E5950" s="116" t="str">
        <f t="shared" si="92"/>
        <v>JCE</v>
      </c>
    </row>
    <row r="5951" spans="4:5">
      <c r="D5951" s="118" t="s">
        <v>94</v>
      </c>
      <c r="E5951" s="116" t="str">
        <f t="shared" si="92"/>
        <v>DGM</v>
      </c>
    </row>
    <row r="5952" spans="4:5">
      <c r="D5952" s="118" t="s">
        <v>94</v>
      </c>
      <c r="E5952" s="116" t="str">
        <f t="shared" si="92"/>
        <v>DGM</v>
      </c>
    </row>
    <row r="5953" spans="4:5">
      <c r="D5953" s="118" t="s">
        <v>40</v>
      </c>
      <c r="E5953" s="116" t="str">
        <f t="shared" si="92"/>
        <v>JCE</v>
      </c>
    </row>
    <row r="5954" spans="4:5">
      <c r="D5954" s="118" t="s">
        <v>40</v>
      </c>
      <c r="E5954" s="116" t="str">
        <f t="shared" si="92"/>
        <v>JCE</v>
      </c>
    </row>
    <row r="5955" spans="4:5">
      <c r="D5955" s="118" t="s">
        <v>184</v>
      </c>
      <c r="E5955" s="116" t="str">
        <f t="shared" si="92"/>
        <v>DGP</v>
      </c>
    </row>
    <row r="5956" spans="4:5">
      <c r="D5956" s="118" t="s">
        <v>40</v>
      </c>
      <c r="E5956" s="116" t="str">
        <f t="shared" ref="E5956:E6019" si="93">UPPER(D5956:D25666)</f>
        <v>JCE</v>
      </c>
    </row>
    <row r="5957" spans="4:5">
      <c r="D5957" s="118" t="s">
        <v>28</v>
      </c>
      <c r="E5957" s="116" t="str">
        <f t="shared" si="93"/>
        <v>DGII</v>
      </c>
    </row>
    <row r="5958" spans="4:5">
      <c r="D5958" s="118" t="s">
        <v>40</v>
      </c>
      <c r="E5958" s="116" t="str">
        <f t="shared" si="93"/>
        <v>JCE</v>
      </c>
    </row>
    <row r="5959" spans="4:5">
      <c r="D5959" s="118" t="s">
        <v>28</v>
      </c>
      <c r="E5959" s="116" t="str">
        <f t="shared" si="93"/>
        <v>DGII</v>
      </c>
    </row>
    <row r="5960" spans="4:5">
      <c r="D5960" s="118" t="s">
        <v>184</v>
      </c>
      <c r="E5960" s="116" t="str">
        <f t="shared" si="93"/>
        <v>DGP</v>
      </c>
    </row>
    <row r="5961" spans="4:5">
      <c r="D5961" s="118" t="s">
        <v>28</v>
      </c>
      <c r="E5961" s="116" t="str">
        <f t="shared" si="93"/>
        <v>DGII</v>
      </c>
    </row>
    <row r="5962" spans="4:5">
      <c r="D5962" s="118" t="s">
        <v>2</v>
      </c>
      <c r="E5962" s="116" t="str">
        <f t="shared" si="93"/>
        <v>DGTT</v>
      </c>
    </row>
    <row r="5963" spans="4:5">
      <c r="D5963" s="118" t="s">
        <v>28</v>
      </c>
      <c r="E5963" s="116" t="str">
        <f t="shared" si="93"/>
        <v>DGII</v>
      </c>
    </row>
    <row r="5964" spans="4:5">
      <c r="D5964" s="118" t="s">
        <v>2</v>
      </c>
      <c r="E5964" s="116" t="str">
        <f t="shared" si="93"/>
        <v>DGTT</v>
      </c>
    </row>
    <row r="5965" spans="4:5">
      <c r="D5965" s="118" t="s">
        <v>184</v>
      </c>
      <c r="E5965" s="116" t="str">
        <f t="shared" si="93"/>
        <v>DGP</v>
      </c>
    </row>
    <row r="5966" spans="4:5">
      <c r="D5966" s="118" t="s">
        <v>94</v>
      </c>
      <c r="E5966" s="116" t="str">
        <f t="shared" si="93"/>
        <v>DGM</v>
      </c>
    </row>
    <row r="5967" spans="4:5">
      <c r="D5967" s="118" t="s">
        <v>28</v>
      </c>
      <c r="E5967" s="116" t="str">
        <f t="shared" si="93"/>
        <v>DGII</v>
      </c>
    </row>
    <row r="5968" spans="4:5">
      <c r="D5968" s="118" t="s">
        <v>155</v>
      </c>
      <c r="E5968" s="116" t="str">
        <f t="shared" si="93"/>
        <v>ONAPI</v>
      </c>
    </row>
    <row r="5969" spans="4:5">
      <c r="D5969" s="118" t="s">
        <v>28</v>
      </c>
      <c r="E5969" s="116" t="str">
        <f t="shared" si="93"/>
        <v>DGII</v>
      </c>
    </row>
    <row r="5970" spans="4:5">
      <c r="D5970" s="118" t="s">
        <v>155</v>
      </c>
      <c r="E5970" s="116" t="str">
        <f t="shared" si="93"/>
        <v>ONAPI</v>
      </c>
    </row>
    <row r="5971" spans="4:5">
      <c r="D5971" s="118" t="s">
        <v>40</v>
      </c>
      <c r="E5971" s="116" t="str">
        <f t="shared" si="93"/>
        <v>JCE</v>
      </c>
    </row>
    <row r="5972" spans="4:5">
      <c r="D5972" s="118" t="s">
        <v>40</v>
      </c>
      <c r="E5972" s="116" t="str">
        <f t="shared" si="93"/>
        <v>JCE</v>
      </c>
    </row>
    <row r="5973" spans="4:5">
      <c r="D5973" s="118" t="s">
        <v>40</v>
      </c>
      <c r="E5973" s="116" t="str">
        <f t="shared" si="93"/>
        <v>JCE</v>
      </c>
    </row>
    <row r="5974" spans="4:5">
      <c r="D5974" s="118" t="s">
        <v>94</v>
      </c>
      <c r="E5974" s="116" t="str">
        <f t="shared" si="93"/>
        <v>DGM</v>
      </c>
    </row>
    <row r="5975" spans="4:5">
      <c r="D5975" s="118" t="s">
        <v>394</v>
      </c>
      <c r="E5975" s="116" t="str">
        <f t="shared" si="93"/>
        <v>MIREX</v>
      </c>
    </row>
    <row r="5976" spans="4:5">
      <c r="D5976" s="118" t="s">
        <v>40</v>
      </c>
      <c r="E5976" s="116" t="str">
        <f t="shared" si="93"/>
        <v>JCE</v>
      </c>
    </row>
    <row r="5977" spans="4:5">
      <c r="D5977" s="118" t="s">
        <v>28</v>
      </c>
      <c r="E5977" s="116" t="str">
        <f t="shared" si="93"/>
        <v>DGII</v>
      </c>
    </row>
    <row r="5978" spans="4:5">
      <c r="D5978" s="118" t="s">
        <v>2</v>
      </c>
      <c r="E5978" s="116" t="str">
        <f t="shared" si="93"/>
        <v>DGTT</v>
      </c>
    </row>
    <row r="5979" spans="4:5">
      <c r="D5979" s="118" t="s">
        <v>28</v>
      </c>
      <c r="E5979" s="116" t="str">
        <f t="shared" si="93"/>
        <v>DGII</v>
      </c>
    </row>
    <row r="5980" spans="4:5">
      <c r="D5980" s="118" t="s">
        <v>28</v>
      </c>
      <c r="E5980" s="116" t="str">
        <f t="shared" si="93"/>
        <v>DGII</v>
      </c>
    </row>
    <row r="5981" spans="4:5">
      <c r="D5981" s="118" t="s">
        <v>28</v>
      </c>
      <c r="E5981" s="116" t="str">
        <f t="shared" si="93"/>
        <v>DGII</v>
      </c>
    </row>
    <row r="5982" spans="4:5">
      <c r="D5982" s="118" t="s">
        <v>40</v>
      </c>
      <c r="E5982" s="116" t="str">
        <f t="shared" si="93"/>
        <v>JCE</v>
      </c>
    </row>
    <row r="5983" spans="4:5">
      <c r="D5983" s="118" t="s">
        <v>94</v>
      </c>
      <c r="E5983" s="116" t="str">
        <f t="shared" si="93"/>
        <v>DGM</v>
      </c>
    </row>
    <row r="5984" spans="4:5">
      <c r="D5984" s="118" t="s">
        <v>184</v>
      </c>
      <c r="E5984" s="116" t="str">
        <f t="shared" si="93"/>
        <v>DGP</v>
      </c>
    </row>
    <row r="5985" spans="4:5">
      <c r="D5985" s="118" t="s">
        <v>40</v>
      </c>
      <c r="E5985" s="116" t="str">
        <f t="shared" si="93"/>
        <v>JCE</v>
      </c>
    </row>
    <row r="5986" spans="4:5">
      <c r="D5986" s="118" t="s">
        <v>40</v>
      </c>
      <c r="E5986" s="116" t="str">
        <f t="shared" si="93"/>
        <v>JCE</v>
      </c>
    </row>
    <row r="5987" spans="4:5">
      <c r="D5987" s="118" t="s">
        <v>184</v>
      </c>
      <c r="E5987" s="116" t="str">
        <f t="shared" si="93"/>
        <v>DGP</v>
      </c>
    </row>
    <row r="5988" spans="4:5">
      <c r="D5988" s="118" t="s">
        <v>28</v>
      </c>
      <c r="E5988" s="116" t="str">
        <f t="shared" si="93"/>
        <v>DGII</v>
      </c>
    </row>
    <row r="5989" spans="4:5">
      <c r="D5989" s="118" t="s">
        <v>40</v>
      </c>
      <c r="E5989" s="116" t="str">
        <f t="shared" si="93"/>
        <v>JCE</v>
      </c>
    </row>
    <row r="5990" spans="4:5">
      <c r="D5990" s="118" t="s">
        <v>40</v>
      </c>
      <c r="E5990" s="116" t="str">
        <f t="shared" si="93"/>
        <v>JCE</v>
      </c>
    </row>
    <row r="5991" spans="4:5">
      <c r="D5991" s="118" t="s">
        <v>40</v>
      </c>
      <c r="E5991" s="116" t="str">
        <f t="shared" si="93"/>
        <v>JCE</v>
      </c>
    </row>
    <row r="5992" spans="4:5">
      <c r="D5992" s="118" t="s">
        <v>94</v>
      </c>
      <c r="E5992" s="116" t="str">
        <f t="shared" si="93"/>
        <v>DGM</v>
      </c>
    </row>
    <row r="5993" spans="4:5">
      <c r="D5993" s="118" t="s">
        <v>40</v>
      </c>
      <c r="E5993" s="116" t="str">
        <f t="shared" si="93"/>
        <v>JCE</v>
      </c>
    </row>
    <row r="5994" spans="4:5">
      <c r="D5994" s="118" t="s">
        <v>40</v>
      </c>
      <c r="E5994" s="116" t="str">
        <f t="shared" si="93"/>
        <v>JCE</v>
      </c>
    </row>
    <row r="5995" spans="4:5">
      <c r="D5995" s="118" t="s">
        <v>94</v>
      </c>
      <c r="E5995" s="116" t="str">
        <f t="shared" si="93"/>
        <v>DGM</v>
      </c>
    </row>
    <row r="5996" spans="4:5">
      <c r="D5996" s="118" t="s">
        <v>2</v>
      </c>
      <c r="E5996" s="116" t="str">
        <f t="shared" si="93"/>
        <v>DGTT</v>
      </c>
    </row>
    <row r="5997" spans="4:5">
      <c r="D5997" s="118" t="s">
        <v>40</v>
      </c>
      <c r="E5997" s="116" t="str">
        <f t="shared" si="93"/>
        <v>JCE</v>
      </c>
    </row>
    <row r="5998" spans="4:5">
      <c r="D5998" s="118" t="s">
        <v>40</v>
      </c>
      <c r="E5998" s="116" t="str">
        <f t="shared" si="93"/>
        <v>JCE</v>
      </c>
    </row>
    <row r="5999" spans="4:5">
      <c r="D5999" s="118" t="s">
        <v>28</v>
      </c>
      <c r="E5999" s="116" t="str">
        <f t="shared" si="93"/>
        <v>DGII</v>
      </c>
    </row>
    <row r="6000" spans="4:5">
      <c r="D6000" s="118" t="s">
        <v>184</v>
      </c>
      <c r="E6000" s="116" t="str">
        <f t="shared" si="93"/>
        <v>DGP</v>
      </c>
    </row>
    <row r="6001" spans="4:5">
      <c r="D6001" s="118" t="s">
        <v>28</v>
      </c>
      <c r="E6001" s="116" t="str">
        <f t="shared" si="93"/>
        <v>DGII</v>
      </c>
    </row>
    <row r="6002" spans="4:5">
      <c r="D6002" s="118" t="s">
        <v>28</v>
      </c>
      <c r="E6002" s="116" t="str">
        <f t="shared" si="93"/>
        <v>DGII</v>
      </c>
    </row>
    <row r="6003" spans="4:5">
      <c r="D6003" s="118" t="s">
        <v>40</v>
      </c>
      <c r="E6003" s="116" t="str">
        <f t="shared" si="93"/>
        <v>JCE</v>
      </c>
    </row>
    <row r="6004" spans="4:5">
      <c r="D6004" s="118" t="s">
        <v>40</v>
      </c>
      <c r="E6004" s="116" t="str">
        <f t="shared" si="93"/>
        <v>JCE</v>
      </c>
    </row>
    <row r="6005" spans="4:5">
      <c r="D6005" s="118" t="s">
        <v>2</v>
      </c>
      <c r="E6005" s="116" t="str">
        <f t="shared" si="93"/>
        <v>DGTT</v>
      </c>
    </row>
    <row r="6006" spans="4:5">
      <c r="D6006" s="118" t="s">
        <v>2</v>
      </c>
      <c r="E6006" s="116" t="str">
        <f t="shared" si="93"/>
        <v>DGTT</v>
      </c>
    </row>
    <row r="6007" spans="4:5">
      <c r="D6007" s="118" t="s">
        <v>28</v>
      </c>
      <c r="E6007" s="116" t="str">
        <f t="shared" si="93"/>
        <v>DGII</v>
      </c>
    </row>
    <row r="6008" spans="4:5">
      <c r="D6008" s="118" t="s">
        <v>2</v>
      </c>
      <c r="E6008" s="116" t="str">
        <f t="shared" si="93"/>
        <v>DGTT</v>
      </c>
    </row>
    <row r="6009" spans="4:5">
      <c r="D6009" s="118" t="s">
        <v>184</v>
      </c>
      <c r="E6009" s="116" t="str">
        <f t="shared" si="93"/>
        <v>DGP</v>
      </c>
    </row>
    <row r="6010" spans="4:5">
      <c r="D6010" s="118" t="s">
        <v>40</v>
      </c>
      <c r="E6010" s="116" t="str">
        <f t="shared" si="93"/>
        <v>JCE</v>
      </c>
    </row>
    <row r="6011" spans="4:5">
      <c r="D6011" s="118" t="s">
        <v>40</v>
      </c>
      <c r="E6011" s="116" t="str">
        <f t="shared" si="93"/>
        <v>JCE</v>
      </c>
    </row>
    <row r="6012" spans="4:5">
      <c r="D6012" s="118" t="s">
        <v>184</v>
      </c>
      <c r="E6012" s="116" t="str">
        <f t="shared" si="93"/>
        <v>DGP</v>
      </c>
    </row>
    <row r="6013" spans="4:5">
      <c r="D6013" s="118" t="s">
        <v>40</v>
      </c>
      <c r="E6013" s="116" t="str">
        <f t="shared" si="93"/>
        <v>JCE</v>
      </c>
    </row>
    <row r="6014" spans="4:5">
      <c r="D6014" s="118" t="s">
        <v>94</v>
      </c>
      <c r="E6014" s="116" t="str">
        <f t="shared" si="93"/>
        <v>DGM</v>
      </c>
    </row>
    <row r="6015" spans="4:5">
      <c r="D6015" s="118" t="s">
        <v>28</v>
      </c>
      <c r="E6015" s="116" t="str">
        <f t="shared" si="93"/>
        <v>DGII</v>
      </c>
    </row>
    <row r="6016" spans="4:5">
      <c r="D6016" s="118" t="s">
        <v>1280</v>
      </c>
      <c r="E6016" s="116" t="str">
        <f t="shared" si="93"/>
        <v xml:space="preserve">ONAPI </v>
      </c>
    </row>
    <row r="6017" spans="4:5">
      <c r="D6017" s="118" t="s">
        <v>2</v>
      </c>
      <c r="E6017" s="116" t="str">
        <f t="shared" si="93"/>
        <v>DGTT</v>
      </c>
    </row>
    <row r="6018" spans="4:5">
      <c r="D6018" s="118" t="s">
        <v>94</v>
      </c>
      <c r="E6018" s="116" t="str">
        <f t="shared" si="93"/>
        <v>DGM</v>
      </c>
    </row>
    <row r="6019" spans="4:5">
      <c r="D6019" s="118" t="s">
        <v>28</v>
      </c>
      <c r="E6019" s="116" t="str">
        <f t="shared" si="93"/>
        <v>DGII</v>
      </c>
    </row>
    <row r="6020" spans="4:5">
      <c r="D6020" s="118" t="s">
        <v>40</v>
      </c>
      <c r="E6020" s="116" t="str">
        <f t="shared" ref="E6020:E6083" si="94">UPPER(D6020:D25730)</f>
        <v>JCE</v>
      </c>
    </row>
    <row r="6021" spans="4:5">
      <c r="D6021" s="118" t="s">
        <v>2</v>
      </c>
      <c r="E6021" s="116" t="str">
        <f t="shared" si="94"/>
        <v>DGTT</v>
      </c>
    </row>
    <row r="6022" spans="4:5">
      <c r="D6022" s="118" t="s">
        <v>155</v>
      </c>
      <c r="E6022" s="116" t="str">
        <f t="shared" si="94"/>
        <v>ONAPI</v>
      </c>
    </row>
    <row r="6023" spans="4:5">
      <c r="D6023" s="118" t="s">
        <v>40</v>
      </c>
      <c r="E6023" s="116" t="str">
        <f t="shared" si="94"/>
        <v>JCE</v>
      </c>
    </row>
    <row r="6024" spans="4:5">
      <c r="D6024" s="118" t="s">
        <v>28</v>
      </c>
      <c r="E6024" s="116" t="str">
        <f t="shared" si="94"/>
        <v>DGII</v>
      </c>
    </row>
    <row r="6025" spans="4:5">
      <c r="D6025" s="118" t="s">
        <v>28</v>
      </c>
      <c r="E6025" s="116" t="str">
        <f t="shared" si="94"/>
        <v>DGII</v>
      </c>
    </row>
    <row r="6026" spans="4:5">
      <c r="D6026" s="118" t="s">
        <v>2</v>
      </c>
      <c r="E6026" s="116" t="str">
        <f t="shared" si="94"/>
        <v>DGTT</v>
      </c>
    </row>
    <row r="6027" spans="4:5">
      <c r="D6027" s="118" t="s">
        <v>40</v>
      </c>
      <c r="E6027" s="116" t="str">
        <f t="shared" si="94"/>
        <v>JCE</v>
      </c>
    </row>
    <row r="6028" spans="4:5">
      <c r="D6028" s="118" t="s">
        <v>394</v>
      </c>
      <c r="E6028" s="116" t="str">
        <f t="shared" si="94"/>
        <v>MIREX</v>
      </c>
    </row>
    <row r="6029" spans="4:5">
      <c r="D6029" s="118" t="s">
        <v>94</v>
      </c>
      <c r="E6029" s="116" t="str">
        <f t="shared" si="94"/>
        <v>DGM</v>
      </c>
    </row>
    <row r="6030" spans="4:5">
      <c r="D6030" s="118" t="s">
        <v>2</v>
      </c>
      <c r="E6030" s="116" t="str">
        <f t="shared" si="94"/>
        <v>DGTT</v>
      </c>
    </row>
    <row r="6031" spans="4:5">
      <c r="D6031" s="118" t="s">
        <v>18</v>
      </c>
      <c r="E6031" s="116" t="str">
        <f t="shared" si="94"/>
        <v>MIP</v>
      </c>
    </row>
    <row r="6032" spans="4:5">
      <c r="D6032" s="118" t="s">
        <v>2</v>
      </c>
      <c r="E6032" s="116" t="str">
        <f t="shared" si="94"/>
        <v>DGTT</v>
      </c>
    </row>
    <row r="6033" spans="4:5">
      <c r="D6033" s="118" t="s">
        <v>40</v>
      </c>
      <c r="E6033" s="116" t="str">
        <f t="shared" si="94"/>
        <v>JCE</v>
      </c>
    </row>
    <row r="6034" spans="4:5">
      <c r="D6034" s="118" t="s">
        <v>94</v>
      </c>
      <c r="E6034" s="116" t="str">
        <f t="shared" si="94"/>
        <v>DGM</v>
      </c>
    </row>
    <row r="6035" spans="4:5">
      <c r="D6035" s="118" t="s">
        <v>394</v>
      </c>
      <c r="E6035" s="116" t="str">
        <f t="shared" si="94"/>
        <v>MIREX</v>
      </c>
    </row>
    <row r="6036" spans="4:5">
      <c r="D6036" s="118" t="s">
        <v>40</v>
      </c>
      <c r="E6036" s="116" t="str">
        <f t="shared" si="94"/>
        <v>JCE</v>
      </c>
    </row>
    <row r="6037" spans="4:5">
      <c r="D6037" s="118" t="s">
        <v>2</v>
      </c>
      <c r="E6037" s="116" t="str">
        <f t="shared" si="94"/>
        <v>DGTT</v>
      </c>
    </row>
    <row r="6038" spans="4:5">
      <c r="D6038" s="118" t="s">
        <v>94</v>
      </c>
      <c r="E6038" s="116" t="str">
        <f t="shared" si="94"/>
        <v>DGM</v>
      </c>
    </row>
    <row r="6039" spans="4:5">
      <c r="D6039" s="118" t="s">
        <v>155</v>
      </c>
      <c r="E6039" s="116" t="str">
        <f t="shared" si="94"/>
        <v>ONAPI</v>
      </c>
    </row>
    <row r="6040" spans="4:5">
      <c r="D6040" s="118" t="s">
        <v>184</v>
      </c>
      <c r="E6040" s="116" t="str">
        <f t="shared" si="94"/>
        <v>DGP</v>
      </c>
    </row>
    <row r="6041" spans="4:5">
      <c r="D6041" s="118" t="s">
        <v>40</v>
      </c>
      <c r="E6041" s="116" t="str">
        <f t="shared" si="94"/>
        <v>JCE</v>
      </c>
    </row>
    <row r="6042" spans="4:5">
      <c r="D6042" s="118" t="s">
        <v>184</v>
      </c>
      <c r="E6042" s="116" t="str">
        <f t="shared" si="94"/>
        <v>DGP</v>
      </c>
    </row>
    <row r="6043" spans="4:5">
      <c r="D6043" s="118" t="s">
        <v>94</v>
      </c>
      <c r="E6043" s="116" t="str">
        <f t="shared" si="94"/>
        <v>DGM</v>
      </c>
    </row>
    <row r="6044" spans="4:5">
      <c r="D6044" s="118" t="s">
        <v>28</v>
      </c>
      <c r="E6044" s="116" t="str">
        <f t="shared" si="94"/>
        <v>DGII</v>
      </c>
    </row>
    <row r="6045" spans="4:5">
      <c r="D6045" s="118" t="s">
        <v>40</v>
      </c>
      <c r="E6045" s="116" t="str">
        <f t="shared" si="94"/>
        <v>JCE</v>
      </c>
    </row>
    <row r="6046" spans="4:5">
      <c r="D6046" s="118" t="s">
        <v>40</v>
      </c>
      <c r="E6046" s="116" t="str">
        <f t="shared" si="94"/>
        <v>JCE</v>
      </c>
    </row>
    <row r="6047" spans="4:5">
      <c r="D6047" s="118" t="s">
        <v>40</v>
      </c>
      <c r="E6047" s="116" t="str">
        <f t="shared" si="94"/>
        <v>JCE</v>
      </c>
    </row>
    <row r="6048" spans="4:5">
      <c r="D6048" s="118" t="s">
        <v>40</v>
      </c>
      <c r="E6048" s="116" t="str">
        <f t="shared" si="94"/>
        <v>JCE</v>
      </c>
    </row>
    <row r="6049" spans="4:5">
      <c r="D6049" s="118" t="s">
        <v>28</v>
      </c>
      <c r="E6049" s="116" t="str">
        <f t="shared" si="94"/>
        <v>DGII</v>
      </c>
    </row>
    <row r="6050" spans="4:5">
      <c r="D6050" s="118" t="s">
        <v>2</v>
      </c>
      <c r="E6050" s="116" t="str">
        <f t="shared" si="94"/>
        <v>DGTT</v>
      </c>
    </row>
    <row r="6051" spans="4:5">
      <c r="D6051" s="118" t="s">
        <v>184</v>
      </c>
      <c r="E6051" s="116" t="str">
        <f t="shared" si="94"/>
        <v>DGP</v>
      </c>
    </row>
    <row r="6052" spans="4:5">
      <c r="D6052" s="118" t="s">
        <v>28</v>
      </c>
      <c r="E6052" s="116" t="str">
        <f t="shared" si="94"/>
        <v>DGII</v>
      </c>
    </row>
    <row r="6053" spans="4:5">
      <c r="D6053" s="118" t="s">
        <v>40</v>
      </c>
      <c r="E6053" s="116" t="str">
        <f t="shared" si="94"/>
        <v>JCE</v>
      </c>
    </row>
    <row r="6054" spans="4:5">
      <c r="D6054" s="118" t="s">
        <v>2</v>
      </c>
      <c r="E6054" s="116" t="str">
        <f t="shared" si="94"/>
        <v>DGTT</v>
      </c>
    </row>
    <row r="6055" spans="4:5">
      <c r="D6055" s="118" t="s">
        <v>2</v>
      </c>
      <c r="E6055" s="116" t="str">
        <f t="shared" si="94"/>
        <v>DGTT</v>
      </c>
    </row>
    <row r="6056" spans="4:5">
      <c r="D6056" s="118" t="s">
        <v>184</v>
      </c>
      <c r="E6056" s="116" t="str">
        <f t="shared" si="94"/>
        <v>DGP</v>
      </c>
    </row>
    <row r="6057" spans="4:5">
      <c r="D6057" s="118" t="s">
        <v>40</v>
      </c>
      <c r="E6057" s="116" t="str">
        <f t="shared" si="94"/>
        <v>JCE</v>
      </c>
    </row>
    <row r="6058" spans="4:5">
      <c r="D6058" s="118" t="s">
        <v>40</v>
      </c>
      <c r="E6058" s="116" t="str">
        <f t="shared" si="94"/>
        <v>JCE</v>
      </c>
    </row>
    <row r="6059" spans="4:5">
      <c r="D6059" s="118" t="s">
        <v>28</v>
      </c>
      <c r="E6059" s="116" t="str">
        <f t="shared" si="94"/>
        <v>DGII</v>
      </c>
    </row>
    <row r="6060" spans="4:5">
      <c r="D6060" s="118" t="s">
        <v>155</v>
      </c>
      <c r="E6060" s="116" t="str">
        <f t="shared" si="94"/>
        <v>ONAPI</v>
      </c>
    </row>
    <row r="6061" spans="4:5">
      <c r="D6061" s="118" t="s">
        <v>28</v>
      </c>
      <c r="E6061" s="116" t="str">
        <f t="shared" si="94"/>
        <v>DGII</v>
      </c>
    </row>
    <row r="6062" spans="4:5">
      <c r="D6062" s="118" t="s">
        <v>2</v>
      </c>
      <c r="E6062" s="116" t="str">
        <f t="shared" si="94"/>
        <v>DGTT</v>
      </c>
    </row>
    <row r="6063" spans="4:5">
      <c r="D6063" s="118" t="s">
        <v>28</v>
      </c>
      <c r="E6063" s="116" t="str">
        <f t="shared" si="94"/>
        <v>DGII</v>
      </c>
    </row>
    <row r="6064" spans="4:5">
      <c r="D6064" s="118" t="s">
        <v>40</v>
      </c>
      <c r="E6064" s="116" t="str">
        <f t="shared" si="94"/>
        <v>JCE</v>
      </c>
    </row>
    <row r="6065" spans="4:5">
      <c r="D6065" s="118" t="s">
        <v>40</v>
      </c>
      <c r="E6065" s="116" t="str">
        <f t="shared" si="94"/>
        <v>JCE</v>
      </c>
    </row>
    <row r="6066" spans="4:5">
      <c r="D6066" s="118" t="s">
        <v>2</v>
      </c>
      <c r="E6066" s="116" t="str">
        <f t="shared" si="94"/>
        <v>DGTT</v>
      </c>
    </row>
    <row r="6067" spans="4:5">
      <c r="D6067" s="118" t="s">
        <v>28</v>
      </c>
      <c r="E6067" s="116" t="str">
        <f t="shared" si="94"/>
        <v>DGII</v>
      </c>
    </row>
    <row r="6068" spans="4:5">
      <c r="D6068" s="118" t="s">
        <v>28</v>
      </c>
      <c r="E6068" s="116" t="str">
        <f t="shared" si="94"/>
        <v>DGII</v>
      </c>
    </row>
    <row r="6069" spans="4:5">
      <c r="D6069" s="118" t="s">
        <v>40</v>
      </c>
      <c r="E6069" s="116" t="str">
        <f t="shared" si="94"/>
        <v>JCE</v>
      </c>
    </row>
    <row r="6070" spans="4:5">
      <c r="D6070" s="118" t="s">
        <v>2</v>
      </c>
      <c r="E6070" s="116" t="str">
        <f t="shared" si="94"/>
        <v>DGTT</v>
      </c>
    </row>
    <row r="6071" spans="4:5">
      <c r="D6071" s="118" t="s">
        <v>2</v>
      </c>
      <c r="E6071" s="116" t="str">
        <f t="shared" si="94"/>
        <v>DGTT</v>
      </c>
    </row>
    <row r="6072" spans="4:5">
      <c r="D6072" s="118" t="s">
        <v>28</v>
      </c>
      <c r="E6072" s="116" t="str">
        <f t="shared" si="94"/>
        <v>DGII</v>
      </c>
    </row>
    <row r="6073" spans="4:5">
      <c r="D6073" s="118" t="s">
        <v>28</v>
      </c>
      <c r="E6073" s="116" t="str">
        <f t="shared" si="94"/>
        <v>DGII</v>
      </c>
    </row>
    <row r="6074" spans="4:5">
      <c r="D6074" s="118" t="s">
        <v>394</v>
      </c>
      <c r="E6074" s="116" t="str">
        <f t="shared" si="94"/>
        <v>MIREX</v>
      </c>
    </row>
    <row r="6075" spans="4:5">
      <c r="D6075" s="118" t="s">
        <v>40</v>
      </c>
      <c r="E6075" s="116" t="str">
        <f t="shared" si="94"/>
        <v>JCE</v>
      </c>
    </row>
    <row r="6076" spans="4:5">
      <c r="D6076" s="118" t="s">
        <v>2</v>
      </c>
      <c r="E6076" s="116" t="str">
        <f t="shared" si="94"/>
        <v>DGTT</v>
      </c>
    </row>
    <row r="6077" spans="4:5">
      <c r="D6077" s="118" t="s">
        <v>2</v>
      </c>
      <c r="E6077" s="116" t="str">
        <f t="shared" si="94"/>
        <v>DGTT</v>
      </c>
    </row>
    <row r="6078" spans="4:5">
      <c r="D6078" s="118" t="s">
        <v>40</v>
      </c>
      <c r="E6078" s="116" t="str">
        <f t="shared" si="94"/>
        <v>JCE</v>
      </c>
    </row>
    <row r="6079" spans="4:5">
      <c r="D6079" s="118" t="s">
        <v>40</v>
      </c>
      <c r="E6079" s="116" t="str">
        <f t="shared" si="94"/>
        <v>JCE</v>
      </c>
    </row>
    <row r="6080" spans="4:5">
      <c r="D6080" s="118" t="s">
        <v>155</v>
      </c>
      <c r="E6080" s="116" t="str">
        <f t="shared" si="94"/>
        <v>ONAPI</v>
      </c>
    </row>
    <row r="6081" spans="4:5">
      <c r="D6081" s="118" t="s">
        <v>394</v>
      </c>
      <c r="E6081" s="116" t="str">
        <f t="shared" si="94"/>
        <v>MIREX</v>
      </c>
    </row>
    <row r="6082" spans="4:5">
      <c r="D6082" s="118" t="s">
        <v>94</v>
      </c>
      <c r="E6082" s="116" t="str">
        <f t="shared" si="94"/>
        <v>DGM</v>
      </c>
    </row>
    <row r="6083" spans="4:5">
      <c r="D6083" s="118" t="s">
        <v>2</v>
      </c>
      <c r="E6083" s="116" t="str">
        <f t="shared" si="94"/>
        <v>DGTT</v>
      </c>
    </row>
    <row r="6084" spans="4:5">
      <c r="D6084" s="118" t="s">
        <v>40</v>
      </c>
      <c r="E6084" s="116" t="str">
        <f t="shared" ref="E6084:E6147" si="95">UPPER(D6084:D25794)</f>
        <v>JCE</v>
      </c>
    </row>
    <row r="6085" spans="4:5">
      <c r="D6085" s="118" t="s">
        <v>394</v>
      </c>
      <c r="E6085" s="116" t="str">
        <f t="shared" si="95"/>
        <v>MIREX</v>
      </c>
    </row>
    <row r="6086" spans="4:5">
      <c r="D6086" s="118" t="s">
        <v>28</v>
      </c>
      <c r="E6086" s="116" t="str">
        <f t="shared" si="95"/>
        <v>DGII</v>
      </c>
    </row>
    <row r="6087" spans="4:5">
      <c r="D6087" s="118" t="s">
        <v>40</v>
      </c>
      <c r="E6087" s="116" t="str">
        <f t="shared" si="95"/>
        <v>JCE</v>
      </c>
    </row>
    <row r="6088" spans="4:5">
      <c r="D6088" s="118" t="s">
        <v>28</v>
      </c>
      <c r="E6088" s="116" t="str">
        <f t="shared" si="95"/>
        <v>DGII</v>
      </c>
    </row>
    <row r="6089" spans="4:5">
      <c r="D6089" s="118" t="s">
        <v>2</v>
      </c>
      <c r="E6089" s="116" t="str">
        <f t="shared" si="95"/>
        <v>DGTT</v>
      </c>
    </row>
    <row r="6090" spans="4:5">
      <c r="D6090" s="118" t="s">
        <v>184</v>
      </c>
      <c r="E6090" s="116" t="str">
        <f t="shared" si="95"/>
        <v>DGP</v>
      </c>
    </row>
    <row r="6091" spans="4:5">
      <c r="D6091" s="118" t="s">
        <v>394</v>
      </c>
      <c r="E6091" s="116" t="str">
        <f t="shared" si="95"/>
        <v>MIREX</v>
      </c>
    </row>
    <row r="6092" spans="4:5">
      <c r="D6092" s="118" t="s">
        <v>2</v>
      </c>
      <c r="E6092" s="116" t="str">
        <f t="shared" si="95"/>
        <v>DGTT</v>
      </c>
    </row>
    <row r="6093" spans="4:5">
      <c r="D6093" s="118" t="s">
        <v>94</v>
      </c>
      <c r="E6093" s="116" t="str">
        <f t="shared" si="95"/>
        <v>DGM</v>
      </c>
    </row>
    <row r="6094" spans="4:5">
      <c r="D6094" s="118" t="s">
        <v>40</v>
      </c>
      <c r="E6094" s="116" t="str">
        <f t="shared" si="95"/>
        <v>JCE</v>
      </c>
    </row>
    <row r="6095" spans="4:5">
      <c r="D6095" s="118" t="s">
        <v>394</v>
      </c>
      <c r="E6095" s="116" t="str">
        <f t="shared" si="95"/>
        <v>MIREX</v>
      </c>
    </row>
    <row r="6096" spans="4:5">
      <c r="D6096" s="118" t="s">
        <v>394</v>
      </c>
      <c r="E6096" s="116" t="str">
        <f t="shared" si="95"/>
        <v>MIREX</v>
      </c>
    </row>
    <row r="6097" spans="4:5">
      <c r="D6097" s="118" t="s">
        <v>94</v>
      </c>
      <c r="E6097" s="116" t="str">
        <f t="shared" si="95"/>
        <v>DGM</v>
      </c>
    </row>
    <row r="6098" spans="4:5">
      <c r="D6098" s="118" t="s">
        <v>40</v>
      </c>
      <c r="E6098" s="116" t="str">
        <f t="shared" si="95"/>
        <v>JCE</v>
      </c>
    </row>
    <row r="6099" spans="4:5">
      <c r="D6099" s="118" t="s">
        <v>2</v>
      </c>
      <c r="E6099" s="116" t="str">
        <f t="shared" si="95"/>
        <v>DGTT</v>
      </c>
    </row>
    <row r="6100" spans="4:5">
      <c r="D6100" s="118" t="s">
        <v>94</v>
      </c>
      <c r="E6100" s="116" t="str">
        <f t="shared" si="95"/>
        <v>DGM</v>
      </c>
    </row>
    <row r="6101" spans="4:5">
      <c r="D6101" s="118" t="s">
        <v>40</v>
      </c>
      <c r="E6101" s="116" t="str">
        <f t="shared" si="95"/>
        <v>JCE</v>
      </c>
    </row>
    <row r="6102" spans="4:5">
      <c r="D6102" s="118" t="s">
        <v>40</v>
      </c>
      <c r="E6102" s="116" t="str">
        <f t="shared" si="95"/>
        <v>JCE</v>
      </c>
    </row>
    <row r="6103" spans="4:5">
      <c r="D6103" s="118" t="s">
        <v>394</v>
      </c>
      <c r="E6103" s="116" t="str">
        <f t="shared" si="95"/>
        <v>MIREX</v>
      </c>
    </row>
    <row r="6104" spans="4:5">
      <c r="D6104" s="118" t="s">
        <v>28</v>
      </c>
      <c r="E6104" s="116" t="str">
        <f t="shared" si="95"/>
        <v>DGII</v>
      </c>
    </row>
    <row r="6105" spans="4:5">
      <c r="D6105" s="118" t="s">
        <v>28</v>
      </c>
      <c r="E6105" s="116" t="str">
        <f t="shared" si="95"/>
        <v>DGII</v>
      </c>
    </row>
    <row r="6106" spans="4:5">
      <c r="D6106" s="118" t="s">
        <v>40</v>
      </c>
      <c r="E6106" s="116" t="str">
        <f t="shared" si="95"/>
        <v>JCE</v>
      </c>
    </row>
    <row r="6107" spans="4:5">
      <c r="D6107" s="118" t="s">
        <v>184</v>
      </c>
      <c r="E6107" s="116" t="str">
        <f t="shared" si="95"/>
        <v>DGP</v>
      </c>
    </row>
    <row r="6108" spans="4:5">
      <c r="D6108" s="118" t="s">
        <v>2</v>
      </c>
      <c r="E6108" s="116" t="str">
        <f t="shared" si="95"/>
        <v>DGTT</v>
      </c>
    </row>
    <row r="6109" spans="4:5">
      <c r="D6109" s="118" t="s">
        <v>155</v>
      </c>
      <c r="E6109" s="116" t="str">
        <f t="shared" si="95"/>
        <v>ONAPI</v>
      </c>
    </row>
    <row r="6110" spans="4:5">
      <c r="D6110" s="118" t="s">
        <v>28</v>
      </c>
      <c r="E6110" s="116" t="str">
        <f t="shared" si="95"/>
        <v>DGII</v>
      </c>
    </row>
    <row r="6111" spans="4:5">
      <c r="D6111" s="118" t="s">
        <v>28</v>
      </c>
      <c r="E6111" s="116" t="str">
        <f t="shared" si="95"/>
        <v>DGII</v>
      </c>
    </row>
    <row r="6112" spans="4:5">
      <c r="D6112" s="118" t="s">
        <v>28</v>
      </c>
      <c r="E6112" s="116" t="str">
        <f t="shared" si="95"/>
        <v>DGII</v>
      </c>
    </row>
    <row r="6113" spans="4:5">
      <c r="D6113" s="118" t="s">
        <v>40</v>
      </c>
      <c r="E6113" s="116" t="str">
        <f t="shared" si="95"/>
        <v>JCE</v>
      </c>
    </row>
    <row r="6114" spans="4:5">
      <c r="D6114" s="118" t="s">
        <v>28</v>
      </c>
      <c r="E6114" s="116" t="str">
        <f t="shared" si="95"/>
        <v>DGII</v>
      </c>
    </row>
    <row r="6115" spans="4:5">
      <c r="D6115" s="118" t="s">
        <v>40</v>
      </c>
      <c r="E6115" s="116" t="str">
        <f t="shared" si="95"/>
        <v>JCE</v>
      </c>
    </row>
    <row r="6116" spans="4:5">
      <c r="D6116" s="118" t="s">
        <v>184</v>
      </c>
      <c r="E6116" s="116" t="str">
        <f t="shared" si="95"/>
        <v>DGP</v>
      </c>
    </row>
    <row r="6117" spans="4:5">
      <c r="D6117" s="118" t="s">
        <v>184</v>
      </c>
      <c r="E6117" s="116" t="str">
        <f t="shared" si="95"/>
        <v>DGP</v>
      </c>
    </row>
    <row r="6118" spans="4:5">
      <c r="D6118" s="118" t="s">
        <v>28</v>
      </c>
      <c r="E6118" s="116" t="str">
        <f t="shared" si="95"/>
        <v>DGII</v>
      </c>
    </row>
    <row r="6119" spans="4:5">
      <c r="D6119" s="118" t="s">
        <v>94</v>
      </c>
      <c r="E6119" s="116" t="str">
        <f t="shared" si="95"/>
        <v>DGM</v>
      </c>
    </row>
    <row r="6120" spans="4:5">
      <c r="D6120" s="118" t="s">
        <v>2</v>
      </c>
      <c r="E6120" s="116" t="str">
        <f t="shared" si="95"/>
        <v>DGTT</v>
      </c>
    </row>
    <row r="6121" spans="4:5">
      <c r="D6121" s="118" t="s">
        <v>40</v>
      </c>
      <c r="E6121" s="116" t="str">
        <f t="shared" si="95"/>
        <v>JCE</v>
      </c>
    </row>
    <row r="6122" spans="4:5">
      <c r="D6122" s="118" t="s">
        <v>184</v>
      </c>
      <c r="E6122" s="116" t="str">
        <f t="shared" si="95"/>
        <v>DGP</v>
      </c>
    </row>
    <row r="6123" spans="4:5">
      <c r="D6123" s="118" t="s">
        <v>2</v>
      </c>
      <c r="E6123" s="116" t="str">
        <f t="shared" si="95"/>
        <v>DGTT</v>
      </c>
    </row>
    <row r="6124" spans="4:5">
      <c r="D6124" s="118" t="s">
        <v>2</v>
      </c>
      <c r="E6124" s="116" t="str">
        <f t="shared" si="95"/>
        <v>DGTT</v>
      </c>
    </row>
    <row r="6125" spans="4:5">
      <c r="D6125" s="118" t="s">
        <v>28</v>
      </c>
      <c r="E6125" s="116" t="str">
        <f t="shared" si="95"/>
        <v>DGII</v>
      </c>
    </row>
    <row r="6126" spans="4:5">
      <c r="D6126" s="118" t="s">
        <v>40</v>
      </c>
      <c r="E6126" s="116" t="str">
        <f t="shared" si="95"/>
        <v>JCE</v>
      </c>
    </row>
    <row r="6127" spans="4:5">
      <c r="D6127" s="118" t="s">
        <v>40</v>
      </c>
      <c r="E6127" s="116" t="str">
        <f t="shared" si="95"/>
        <v>JCE</v>
      </c>
    </row>
    <row r="6128" spans="4:5">
      <c r="D6128" s="118" t="s">
        <v>40</v>
      </c>
      <c r="E6128" s="116" t="str">
        <f t="shared" si="95"/>
        <v>JCE</v>
      </c>
    </row>
    <row r="6129" spans="4:5">
      <c r="D6129" s="118" t="s">
        <v>40</v>
      </c>
      <c r="E6129" s="116" t="str">
        <f t="shared" si="95"/>
        <v>JCE</v>
      </c>
    </row>
    <row r="6130" spans="4:5">
      <c r="D6130" s="118" t="s">
        <v>40</v>
      </c>
      <c r="E6130" s="116" t="str">
        <f t="shared" si="95"/>
        <v>JCE</v>
      </c>
    </row>
    <row r="6131" spans="4:5">
      <c r="D6131" s="118" t="s">
        <v>394</v>
      </c>
      <c r="E6131" s="116" t="str">
        <f t="shared" si="95"/>
        <v>MIREX</v>
      </c>
    </row>
    <row r="6132" spans="4:5">
      <c r="D6132" s="118" t="s">
        <v>394</v>
      </c>
      <c r="E6132" s="116" t="str">
        <f t="shared" si="95"/>
        <v>MIREX</v>
      </c>
    </row>
    <row r="6133" spans="4:5">
      <c r="D6133" s="118" t="s">
        <v>155</v>
      </c>
      <c r="E6133" s="116" t="str">
        <f t="shared" si="95"/>
        <v>ONAPI</v>
      </c>
    </row>
    <row r="6134" spans="4:5">
      <c r="D6134" s="118" t="s">
        <v>2</v>
      </c>
      <c r="E6134" s="116" t="str">
        <f t="shared" si="95"/>
        <v>DGTT</v>
      </c>
    </row>
    <row r="6135" spans="4:5">
      <c r="D6135" s="118" t="s">
        <v>2</v>
      </c>
      <c r="E6135" s="116" t="str">
        <f t="shared" si="95"/>
        <v>DGTT</v>
      </c>
    </row>
    <row r="6136" spans="4:5">
      <c r="D6136" s="118" t="s">
        <v>184</v>
      </c>
      <c r="E6136" s="116" t="str">
        <f t="shared" si="95"/>
        <v>DGP</v>
      </c>
    </row>
    <row r="6137" spans="4:5">
      <c r="D6137" s="118" t="s">
        <v>28</v>
      </c>
      <c r="E6137" s="116" t="str">
        <f t="shared" si="95"/>
        <v>DGII</v>
      </c>
    </row>
    <row r="6138" spans="4:5">
      <c r="D6138" s="118" t="s">
        <v>28</v>
      </c>
      <c r="E6138" s="116" t="str">
        <f t="shared" si="95"/>
        <v>DGII</v>
      </c>
    </row>
    <row r="6139" spans="4:5">
      <c r="D6139" s="118" t="s">
        <v>94</v>
      </c>
      <c r="E6139" s="116" t="str">
        <f t="shared" si="95"/>
        <v>DGM</v>
      </c>
    </row>
    <row r="6140" spans="4:5">
      <c r="D6140" s="118" t="s">
        <v>2</v>
      </c>
      <c r="E6140" s="116" t="str">
        <f t="shared" si="95"/>
        <v>DGTT</v>
      </c>
    </row>
    <row r="6141" spans="4:5">
      <c r="D6141" s="118" t="s">
        <v>28</v>
      </c>
      <c r="E6141" s="116" t="str">
        <f t="shared" si="95"/>
        <v>DGII</v>
      </c>
    </row>
    <row r="6142" spans="4:5">
      <c r="D6142" s="118" t="s">
        <v>40</v>
      </c>
      <c r="E6142" s="116" t="str">
        <f t="shared" si="95"/>
        <v>JCE</v>
      </c>
    </row>
    <row r="6143" spans="4:5">
      <c r="D6143" s="118" t="s">
        <v>40</v>
      </c>
      <c r="E6143" s="116" t="str">
        <f t="shared" si="95"/>
        <v>JCE</v>
      </c>
    </row>
    <row r="6144" spans="4:5">
      <c r="D6144" s="118" t="s">
        <v>2</v>
      </c>
      <c r="E6144" s="116" t="str">
        <f t="shared" si="95"/>
        <v>DGTT</v>
      </c>
    </row>
    <row r="6145" spans="4:5">
      <c r="D6145" s="118" t="s">
        <v>28</v>
      </c>
      <c r="E6145" s="116" t="str">
        <f t="shared" si="95"/>
        <v>DGII</v>
      </c>
    </row>
    <row r="6146" spans="4:5">
      <c r="D6146" s="118" t="s">
        <v>2</v>
      </c>
      <c r="E6146" s="116" t="str">
        <f t="shared" si="95"/>
        <v>DGTT</v>
      </c>
    </row>
    <row r="6147" spans="4:5">
      <c r="D6147" s="118" t="s">
        <v>28</v>
      </c>
      <c r="E6147" s="116" t="str">
        <f t="shared" si="95"/>
        <v>DGII</v>
      </c>
    </row>
    <row r="6148" spans="4:5">
      <c r="D6148" s="118" t="s">
        <v>28</v>
      </c>
      <c r="E6148" s="116" t="str">
        <f t="shared" ref="E6148:E6211" si="96">UPPER(D6148:D25858)</f>
        <v>DGII</v>
      </c>
    </row>
    <row r="6149" spans="4:5">
      <c r="D6149" s="118" t="s">
        <v>40</v>
      </c>
      <c r="E6149" s="116" t="str">
        <f t="shared" si="96"/>
        <v>JCE</v>
      </c>
    </row>
    <row r="6150" spans="4:5">
      <c r="D6150" s="118" t="s">
        <v>2</v>
      </c>
      <c r="E6150" s="116" t="str">
        <f t="shared" si="96"/>
        <v>DGTT</v>
      </c>
    </row>
    <row r="6151" spans="4:5">
      <c r="D6151" s="118" t="s">
        <v>40</v>
      </c>
      <c r="E6151" s="116" t="str">
        <f t="shared" si="96"/>
        <v>JCE</v>
      </c>
    </row>
    <row r="6152" spans="4:5">
      <c r="D6152" s="118" t="s">
        <v>2</v>
      </c>
      <c r="E6152" s="116" t="str">
        <f t="shared" si="96"/>
        <v>DGTT</v>
      </c>
    </row>
    <row r="6153" spans="4:5">
      <c r="D6153" s="118" t="s">
        <v>40</v>
      </c>
      <c r="E6153" s="116" t="str">
        <f t="shared" si="96"/>
        <v>JCE</v>
      </c>
    </row>
    <row r="6154" spans="4:5">
      <c r="D6154" s="118" t="s">
        <v>40</v>
      </c>
      <c r="E6154" s="116" t="str">
        <f t="shared" si="96"/>
        <v>JCE</v>
      </c>
    </row>
    <row r="6155" spans="4:5">
      <c r="D6155" s="118" t="s">
        <v>394</v>
      </c>
      <c r="E6155" s="116" t="str">
        <f t="shared" si="96"/>
        <v>MIREX</v>
      </c>
    </row>
    <row r="6156" spans="4:5">
      <c r="D6156" s="118" t="s">
        <v>28</v>
      </c>
      <c r="E6156" s="116" t="str">
        <f t="shared" si="96"/>
        <v>DGII</v>
      </c>
    </row>
    <row r="6157" spans="4:5">
      <c r="D6157" s="118" t="s">
        <v>28</v>
      </c>
      <c r="E6157" s="116" t="str">
        <f t="shared" si="96"/>
        <v>DGII</v>
      </c>
    </row>
    <row r="6158" spans="4:5">
      <c r="D6158" s="118" t="s">
        <v>40</v>
      </c>
      <c r="E6158" s="116" t="str">
        <f t="shared" si="96"/>
        <v>JCE</v>
      </c>
    </row>
    <row r="6159" spans="4:5">
      <c r="D6159" s="118" t="s">
        <v>94</v>
      </c>
      <c r="E6159" s="116" t="str">
        <f t="shared" si="96"/>
        <v>DGM</v>
      </c>
    </row>
    <row r="6160" spans="4:5">
      <c r="D6160" s="118" t="s">
        <v>184</v>
      </c>
      <c r="E6160" s="116" t="str">
        <f t="shared" si="96"/>
        <v>DGP</v>
      </c>
    </row>
    <row r="6161" spans="4:5">
      <c r="D6161" s="118" t="s">
        <v>2</v>
      </c>
      <c r="E6161" s="116" t="str">
        <f t="shared" si="96"/>
        <v>DGTT</v>
      </c>
    </row>
    <row r="6162" spans="4:5">
      <c r="D6162" s="118" t="s">
        <v>94</v>
      </c>
      <c r="E6162" s="116" t="str">
        <f t="shared" si="96"/>
        <v>DGM</v>
      </c>
    </row>
    <row r="6163" spans="4:5">
      <c r="D6163" s="118" t="s">
        <v>28</v>
      </c>
      <c r="E6163" s="116" t="str">
        <f t="shared" si="96"/>
        <v>DGII</v>
      </c>
    </row>
    <row r="6164" spans="4:5">
      <c r="D6164" s="118" t="s">
        <v>28</v>
      </c>
      <c r="E6164" s="116" t="str">
        <f t="shared" si="96"/>
        <v>DGII</v>
      </c>
    </row>
    <row r="6165" spans="4:5">
      <c r="D6165" s="118" t="s">
        <v>28</v>
      </c>
      <c r="E6165" s="116" t="str">
        <f t="shared" si="96"/>
        <v>DGII</v>
      </c>
    </row>
    <row r="6166" spans="4:5">
      <c r="D6166" s="118" t="s">
        <v>28</v>
      </c>
      <c r="E6166" s="116" t="str">
        <f t="shared" si="96"/>
        <v>DGII</v>
      </c>
    </row>
    <row r="6167" spans="4:5">
      <c r="D6167" s="118" t="s">
        <v>2</v>
      </c>
      <c r="E6167" s="116" t="str">
        <f t="shared" si="96"/>
        <v>DGTT</v>
      </c>
    </row>
    <row r="6168" spans="4:5">
      <c r="D6168" s="118" t="s">
        <v>94</v>
      </c>
      <c r="E6168" s="116" t="str">
        <f t="shared" si="96"/>
        <v>DGM</v>
      </c>
    </row>
    <row r="6169" spans="4:5">
      <c r="D6169" s="118" t="s">
        <v>40</v>
      </c>
      <c r="E6169" s="116" t="str">
        <f t="shared" si="96"/>
        <v>JCE</v>
      </c>
    </row>
    <row r="6170" spans="4:5">
      <c r="D6170" s="118" t="s">
        <v>2</v>
      </c>
      <c r="E6170" s="116" t="str">
        <f t="shared" si="96"/>
        <v>DGTT</v>
      </c>
    </row>
    <row r="6171" spans="4:5">
      <c r="D6171" s="118" t="s">
        <v>28</v>
      </c>
      <c r="E6171" s="116" t="str">
        <f t="shared" si="96"/>
        <v>DGII</v>
      </c>
    </row>
    <row r="6172" spans="4:5">
      <c r="D6172" s="118" t="s">
        <v>2</v>
      </c>
      <c r="E6172" s="116" t="str">
        <f t="shared" si="96"/>
        <v>DGTT</v>
      </c>
    </row>
    <row r="6173" spans="4:5">
      <c r="D6173" s="118" t="s">
        <v>94</v>
      </c>
      <c r="E6173" s="116" t="str">
        <f t="shared" si="96"/>
        <v>DGM</v>
      </c>
    </row>
    <row r="6174" spans="4:5">
      <c r="D6174" s="118" t="s">
        <v>184</v>
      </c>
      <c r="E6174" s="116" t="str">
        <f t="shared" si="96"/>
        <v>DGP</v>
      </c>
    </row>
    <row r="6175" spans="4:5">
      <c r="D6175" s="118" t="s">
        <v>40</v>
      </c>
      <c r="E6175" s="116" t="str">
        <f t="shared" si="96"/>
        <v>JCE</v>
      </c>
    </row>
    <row r="6176" spans="4:5">
      <c r="D6176" s="118" t="s">
        <v>2</v>
      </c>
      <c r="E6176" s="116" t="str">
        <f t="shared" si="96"/>
        <v>DGTT</v>
      </c>
    </row>
    <row r="6177" spans="4:5">
      <c r="D6177" s="118" t="s">
        <v>155</v>
      </c>
      <c r="E6177" s="116" t="str">
        <f t="shared" si="96"/>
        <v>ONAPI</v>
      </c>
    </row>
    <row r="6178" spans="4:5">
      <c r="D6178" s="118" t="s">
        <v>28</v>
      </c>
      <c r="E6178" s="116" t="str">
        <f t="shared" si="96"/>
        <v>DGII</v>
      </c>
    </row>
    <row r="6179" spans="4:5">
      <c r="D6179" s="118" t="s">
        <v>40</v>
      </c>
      <c r="E6179" s="116" t="str">
        <f t="shared" si="96"/>
        <v>JCE</v>
      </c>
    </row>
    <row r="6180" spans="4:5">
      <c r="D6180" s="118" t="s">
        <v>2</v>
      </c>
      <c r="E6180" s="116" t="str">
        <f t="shared" si="96"/>
        <v>DGTT</v>
      </c>
    </row>
    <row r="6181" spans="4:5">
      <c r="D6181" s="118" t="s">
        <v>2</v>
      </c>
      <c r="E6181" s="116" t="str">
        <f t="shared" si="96"/>
        <v>DGTT</v>
      </c>
    </row>
    <row r="6182" spans="4:5">
      <c r="D6182" s="118" t="s">
        <v>40</v>
      </c>
      <c r="E6182" s="116" t="str">
        <f t="shared" si="96"/>
        <v>JCE</v>
      </c>
    </row>
    <row r="6183" spans="4:5">
      <c r="D6183" s="118" t="s">
        <v>28</v>
      </c>
      <c r="E6183" s="116" t="str">
        <f t="shared" si="96"/>
        <v>DGII</v>
      </c>
    </row>
    <row r="6184" spans="4:5">
      <c r="D6184" s="118" t="s">
        <v>40</v>
      </c>
      <c r="E6184" s="116" t="str">
        <f t="shared" si="96"/>
        <v>JCE</v>
      </c>
    </row>
    <row r="6185" spans="4:5">
      <c r="D6185" s="118" t="s">
        <v>2</v>
      </c>
      <c r="E6185" s="116" t="str">
        <f t="shared" si="96"/>
        <v>DGTT</v>
      </c>
    </row>
    <row r="6186" spans="4:5">
      <c r="D6186" s="118" t="s">
        <v>394</v>
      </c>
      <c r="E6186" s="116" t="str">
        <f t="shared" si="96"/>
        <v>MIREX</v>
      </c>
    </row>
    <row r="6187" spans="4:5">
      <c r="D6187" s="118" t="s">
        <v>1200</v>
      </c>
      <c r="E6187" s="116" t="str">
        <f t="shared" si="96"/>
        <v>PLAN PILOTO</v>
      </c>
    </row>
    <row r="6188" spans="4:5">
      <c r="D6188" s="118" t="s">
        <v>40</v>
      </c>
      <c r="E6188" s="116" t="str">
        <f t="shared" si="96"/>
        <v>JCE</v>
      </c>
    </row>
    <row r="6189" spans="4:5">
      <c r="D6189" s="118" t="s">
        <v>40</v>
      </c>
      <c r="E6189" s="116" t="str">
        <f t="shared" si="96"/>
        <v>JCE</v>
      </c>
    </row>
    <row r="6190" spans="4:5">
      <c r="D6190" s="118" t="s">
        <v>28</v>
      </c>
      <c r="E6190" s="116" t="str">
        <f t="shared" si="96"/>
        <v>DGII</v>
      </c>
    </row>
    <row r="6191" spans="4:5">
      <c r="D6191" s="118" t="s">
        <v>394</v>
      </c>
      <c r="E6191" s="116" t="str">
        <f t="shared" si="96"/>
        <v>MIREX</v>
      </c>
    </row>
    <row r="6192" spans="4:5">
      <c r="D6192" s="118" t="s">
        <v>40</v>
      </c>
      <c r="E6192" s="116" t="str">
        <f t="shared" si="96"/>
        <v>JCE</v>
      </c>
    </row>
    <row r="6193" spans="4:5">
      <c r="D6193" s="118" t="s">
        <v>28</v>
      </c>
      <c r="E6193" s="116" t="str">
        <f t="shared" si="96"/>
        <v>DGII</v>
      </c>
    </row>
    <row r="6194" spans="4:5">
      <c r="D6194" s="118" t="s">
        <v>2</v>
      </c>
      <c r="E6194" s="116" t="str">
        <f t="shared" si="96"/>
        <v>DGTT</v>
      </c>
    </row>
    <row r="6195" spans="4:5">
      <c r="D6195" s="118" t="s">
        <v>2</v>
      </c>
      <c r="E6195" s="116" t="str">
        <f t="shared" si="96"/>
        <v>DGTT</v>
      </c>
    </row>
    <row r="6196" spans="4:5">
      <c r="D6196" s="118" t="s">
        <v>28</v>
      </c>
      <c r="E6196" s="116" t="str">
        <f t="shared" si="96"/>
        <v>DGII</v>
      </c>
    </row>
    <row r="6197" spans="4:5">
      <c r="D6197" s="118" t="s">
        <v>40</v>
      </c>
      <c r="E6197" s="116" t="str">
        <f t="shared" si="96"/>
        <v>JCE</v>
      </c>
    </row>
    <row r="6198" spans="4:5">
      <c r="D6198" s="118" t="s">
        <v>94</v>
      </c>
      <c r="E6198" s="116" t="str">
        <f t="shared" si="96"/>
        <v>DGM</v>
      </c>
    </row>
    <row r="6199" spans="4:5">
      <c r="D6199" s="118" t="s">
        <v>2</v>
      </c>
      <c r="E6199" s="116" t="str">
        <f t="shared" si="96"/>
        <v>DGTT</v>
      </c>
    </row>
    <row r="6200" spans="4:5">
      <c r="D6200" s="118" t="s">
        <v>40</v>
      </c>
      <c r="E6200" s="116" t="str">
        <f t="shared" si="96"/>
        <v>JCE</v>
      </c>
    </row>
    <row r="6201" spans="4:5">
      <c r="D6201" s="118" t="s">
        <v>40</v>
      </c>
      <c r="E6201" s="116" t="str">
        <f t="shared" si="96"/>
        <v>JCE</v>
      </c>
    </row>
    <row r="6202" spans="4:5">
      <c r="D6202" s="118" t="s">
        <v>18</v>
      </c>
      <c r="E6202" s="116" t="str">
        <f t="shared" si="96"/>
        <v>MIP</v>
      </c>
    </row>
    <row r="6203" spans="4:5">
      <c r="D6203" s="118" t="s">
        <v>28</v>
      </c>
      <c r="E6203" s="116" t="str">
        <f t="shared" si="96"/>
        <v>DGII</v>
      </c>
    </row>
    <row r="6204" spans="4:5">
      <c r="D6204" s="118" t="s">
        <v>28</v>
      </c>
      <c r="E6204" s="116" t="str">
        <f t="shared" si="96"/>
        <v>DGII</v>
      </c>
    </row>
    <row r="6205" spans="4:5">
      <c r="D6205" s="118" t="s">
        <v>2</v>
      </c>
      <c r="E6205" s="116" t="str">
        <f t="shared" si="96"/>
        <v>DGTT</v>
      </c>
    </row>
    <row r="6206" spans="4:5">
      <c r="D6206" s="118" t="s">
        <v>28</v>
      </c>
      <c r="E6206" s="116" t="str">
        <f t="shared" si="96"/>
        <v>DGII</v>
      </c>
    </row>
    <row r="6207" spans="4:5">
      <c r="D6207" s="118" t="s">
        <v>155</v>
      </c>
      <c r="E6207" s="116" t="str">
        <f t="shared" si="96"/>
        <v>ONAPI</v>
      </c>
    </row>
    <row r="6208" spans="4:5">
      <c r="D6208" s="118" t="s">
        <v>40</v>
      </c>
      <c r="E6208" s="116" t="str">
        <f t="shared" si="96"/>
        <v>JCE</v>
      </c>
    </row>
    <row r="6209" spans="4:5">
      <c r="D6209" s="118" t="s">
        <v>94</v>
      </c>
      <c r="E6209" s="116" t="str">
        <f t="shared" si="96"/>
        <v>DGM</v>
      </c>
    </row>
    <row r="6210" spans="4:5">
      <c r="D6210" s="118" t="s">
        <v>94</v>
      </c>
      <c r="E6210" s="116" t="str">
        <f t="shared" si="96"/>
        <v>DGM</v>
      </c>
    </row>
    <row r="6211" spans="4:5">
      <c r="D6211" s="118" t="s">
        <v>40</v>
      </c>
      <c r="E6211" s="116" t="str">
        <f t="shared" si="96"/>
        <v>JCE</v>
      </c>
    </row>
    <row r="6212" spans="4:5">
      <c r="D6212" s="118" t="s">
        <v>28</v>
      </c>
      <c r="E6212" s="116" t="str">
        <f t="shared" ref="E6212:E6275" si="97">UPPER(D6212:D25922)</f>
        <v>DGII</v>
      </c>
    </row>
    <row r="6213" spans="4:5">
      <c r="D6213" s="118" t="s">
        <v>28</v>
      </c>
      <c r="E6213" s="116" t="str">
        <f t="shared" si="97"/>
        <v>DGII</v>
      </c>
    </row>
    <row r="6214" spans="4:5">
      <c r="D6214" s="118" t="s">
        <v>40</v>
      </c>
      <c r="E6214" s="116" t="str">
        <f t="shared" si="97"/>
        <v>JCE</v>
      </c>
    </row>
    <row r="6215" spans="4:5">
      <c r="D6215" s="118" t="s">
        <v>184</v>
      </c>
      <c r="E6215" s="116" t="str">
        <f t="shared" si="97"/>
        <v>DGP</v>
      </c>
    </row>
    <row r="6216" spans="4:5">
      <c r="D6216" s="118" t="s">
        <v>40</v>
      </c>
      <c r="E6216" s="116" t="str">
        <f t="shared" si="97"/>
        <v>JCE</v>
      </c>
    </row>
    <row r="6217" spans="4:5">
      <c r="D6217" s="118" t="s">
        <v>28</v>
      </c>
      <c r="E6217" s="116" t="str">
        <f t="shared" si="97"/>
        <v>DGII</v>
      </c>
    </row>
    <row r="6218" spans="4:5">
      <c r="D6218" s="118" t="s">
        <v>94</v>
      </c>
      <c r="E6218" s="116" t="str">
        <f t="shared" si="97"/>
        <v>DGM</v>
      </c>
    </row>
    <row r="6219" spans="4:5">
      <c r="D6219" s="118" t="s">
        <v>40</v>
      </c>
      <c r="E6219" s="116" t="str">
        <f t="shared" si="97"/>
        <v>JCE</v>
      </c>
    </row>
    <row r="6220" spans="4:5">
      <c r="D6220" s="118" t="s">
        <v>40</v>
      </c>
      <c r="E6220" s="116" t="str">
        <f t="shared" si="97"/>
        <v>JCE</v>
      </c>
    </row>
    <row r="6221" spans="4:5">
      <c r="D6221" s="118" t="s">
        <v>94</v>
      </c>
      <c r="E6221" s="116" t="str">
        <f t="shared" si="97"/>
        <v>DGM</v>
      </c>
    </row>
    <row r="6222" spans="4:5">
      <c r="D6222" s="118" t="s">
        <v>394</v>
      </c>
      <c r="E6222" s="116" t="str">
        <f t="shared" si="97"/>
        <v>MIREX</v>
      </c>
    </row>
    <row r="6223" spans="4:5">
      <c r="D6223" s="118" t="s">
        <v>155</v>
      </c>
      <c r="E6223" s="116" t="str">
        <f t="shared" si="97"/>
        <v>ONAPI</v>
      </c>
    </row>
    <row r="6224" spans="4:5">
      <c r="D6224" s="118" t="s">
        <v>155</v>
      </c>
      <c r="E6224" s="116" t="str">
        <f t="shared" si="97"/>
        <v>ONAPI</v>
      </c>
    </row>
    <row r="6225" spans="4:5">
      <c r="D6225" s="118" t="s">
        <v>394</v>
      </c>
      <c r="E6225" s="116" t="str">
        <f t="shared" si="97"/>
        <v>MIREX</v>
      </c>
    </row>
    <row r="6226" spans="4:5">
      <c r="D6226" s="118" t="s">
        <v>40</v>
      </c>
      <c r="E6226" s="116" t="str">
        <f t="shared" si="97"/>
        <v>JCE</v>
      </c>
    </row>
    <row r="6227" spans="4:5">
      <c r="D6227" s="118" t="s">
        <v>40</v>
      </c>
      <c r="E6227" s="116" t="str">
        <f t="shared" si="97"/>
        <v>JCE</v>
      </c>
    </row>
    <row r="6228" spans="4:5">
      <c r="D6228" s="118" t="s">
        <v>2</v>
      </c>
      <c r="E6228" s="116" t="str">
        <f t="shared" si="97"/>
        <v>DGTT</v>
      </c>
    </row>
    <row r="6229" spans="4:5">
      <c r="D6229" s="118" t="s">
        <v>94</v>
      </c>
      <c r="E6229" s="116" t="str">
        <f t="shared" si="97"/>
        <v>DGM</v>
      </c>
    </row>
    <row r="6230" spans="4:5">
      <c r="D6230" s="118" t="s">
        <v>394</v>
      </c>
      <c r="E6230" s="116" t="str">
        <f t="shared" si="97"/>
        <v>MIREX</v>
      </c>
    </row>
    <row r="6231" spans="4:5">
      <c r="D6231" s="118" t="s">
        <v>2</v>
      </c>
      <c r="E6231" s="116" t="str">
        <f t="shared" si="97"/>
        <v>DGTT</v>
      </c>
    </row>
    <row r="6232" spans="4:5">
      <c r="D6232" s="118" t="s">
        <v>40</v>
      </c>
      <c r="E6232" s="116" t="str">
        <f t="shared" si="97"/>
        <v>JCE</v>
      </c>
    </row>
    <row r="6233" spans="4:5">
      <c r="D6233" s="118" t="s">
        <v>40</v>
      </c>
      <c r="E6233" s="116" t="str">
        <f t="shared" si="97"/>
        <v>JCE</v>
      </c>
    </row>
    <row r="6234" spans="4:5">
      <c r="D6234" s="118" t="s">
        <v>40</v>
      </c>
      <c r="E6234" s="116" t="str">
        <f t="shared" si="97"/>
        <v>JCE</v>
      </c>
    </row>
    <row r="6235" spans="4:5">
      <c r="D6235" s="118" t="s">
        <v>394</v>
      </c>
      <c r="E6235" s="116" t="str">
        <f t="shared" si="97"/>
        <v>MIREX</v>
      </c>
    </row>
    <row r="6236" spans="4:5">
      <c r="D6236" s="118" t="s">
        <v>2</v>
      </c>
      <c r="E6236" s="116" t="str">
        <f t="shared" si="97"/>
        <v>DGTT</v>
      </c>
    </row>
    <row r="6237" spans="4:5">
      <c r="D6237" s="118" t="s">
        <v>40</v>
      </c>
      <c r="E6237" s="116" t="str">
        <f t="shared" si="97"/>
        <v>JCE</v>
      </c>
    </row>
    <row r="6238" spans="4:5">
      <c r="D6238" s="118" t="s">
        <v>184</v>
      </c>
      <c r="E6238" s="116" t="str">
        <f t="shared" si="97"/>
        <v>DGP</v>
      </c>
    </row>
    <row r="6239" spans="4:5">
      <c r="D6239" s="118" t="s">
        <v>40</v>
      </c>
      <c r="E6239" s="116" t="str">
        <f t="shared" si="97"/>
        <v>JCE</v>
      </c>
    </row>
    <row r="6240" spans="4:5">
      <c r="D6240" s="118" t="s">
        <v>155</v>
      </c>
      <c r="E6240" s="116" t="str">
        <f t="shared" si="97"/>
        <v>ONAPI</v>
      </c>
    </row>
    <row r="6241" spans="4:5">
      <c r="D6241" s="118" t="s">
        <v>28</v>
      </c>
      <c r="E6241" s="116" t="str">
        <f t="shared" si="97"/>
        <v>DGII</v>
      </c>
    </row>
    <row r="6242" spans="4:5">
      <c r="D6242" s="118" t="s">
        <v>40</v>
      </c>
      <c r="E6242" s="116" t="str">
        <f t="shared" si="97"/>
        <v>JCE</v>
      </c>
    </row>
    <row r="6243" spans="4:5">
      <c r="D6243" s="118" t="s">
        <v>394</v>
      </c>
      <c r="E6243" s="116" t="str">
        <f t="shared" si="97"/>
        <v>MIREX</v>
      </c>
    </row>
    <row r="6244" spans="4:5">
      <c r="D6244" s="118" t="s">
        <v>28</v>
      </c>
      <c r="E6244" s="116" t="str">
        <f t="shared" si="97"/>
        <v>DGII</v>
      </c>
    </row>
    <row r="6245" spans="4:5">
      <c r="D6245" s="118" t="s">
        <v>40</v>
      </c>
      <c r="E6245" s="116" t="str">
        <f t="shared" si="97"/>
        <v>JCE</v>
      </c>
    </row>
    <row r="6246" spans="4:5">
      <c r="D6246" s="118" t="s">
        <v>94</v>
      </c>
      <c r="E6246" s="116" t="str">
        <f t="shared" si="97"/>
        <v>DGM</v>
      </c>
    </row>
    <row r="6247" spans="4:5">
      <c r="D6247" s="118" t="s">
        <v>94</v>
      </c>
      <c r="E6247" s="116" t="str">
        <f t="shared" si="97"/>
        <v>DGM</v>
      </c>
    </row>
    <row r="6248" spans="4:5">
      <c r="D6248" s="118" t="s">
        <v>2</v>
      </c>
      <c r="E6248" s="116" t="str">
        <f t="shared" si="97"/>
        <v>DGTT</v>
      </c>
    </row>
    <row r="6249" spans="4:5">
      <c r="D6249" s="118" t="s">
        <v>2</v>
      </c>
      <c r="E6249" s="116" t="str">
        <f t="shared" si="97"/>
        <v>DGTT</v>
      </c>
    </row>
    <row r="6250" spans="4:5">
      <c r="D6250" s="118" t="s">
        <v>184</v>
      </c>
      <c r="E6250" s="116" t="str">
        <f t="shared" si="97"/>
        <v>DGP</v>
      </c>
    </row>
    <row r="6251" spans="4:5">
      <c r="D6251" s="118" t="s">
        <v>28</v>
      </c>
      <c r="E6251" s="116" t="str">
        <f t="shared" si="97"/>
        <v>DGII</v>
      </c>
    </row>
    <row r="6252" spans="4:5">
      <c r="D6252" s="118" t="s">
        <v>28</v>
      </c>
      <c r="E6252" s="116" t="str">
        <f t="shared" si="97"/>
        <v>DGII</v>
      </c>
    </row>
    <row r="6253" spans="4:5">
      <c r="D6253" s="118" t="s">
        <v>28</v>
      </c>
      <c r="E6253" s="116" t="str">
        <f t="shared" si="97"/>
        <v>DGII</v>
      </c>
    </row>
    <row r="6254" spans="4:5">
      <c r="D6254" s="118" t="s">
        <v>2</v>
      </c>
      <c r="E6254" s="116" t="str">
        <f t="shared" si="97"/>
        <v>DGTT</v>
      </c>
    </row>
    <row r="6255" spans="4:5">
      <c r="D6255" s="118" t="s">
        <v>18</v>
      </c>
      <c r="E6255" s="116" t="str">
        <f t="shared" si="97"/>
        <v>MIP</v>
      </c>
    </row>
    <row r="6256" spans="4:5">
      <c r="D6256" s="118" t="s">
        <v>94</v>
      </c>
      <c r="E6256" s="116" t="str">
        <f t="shared" si="97"/>
        <v>DGM</v>
      </c>
    </row>
    <row r="6257" spans="4:5">
      <c r="D6257" s="118" t="s">
        <v>40</v>
      </c>
      <c r="E6257" s="116" t="str">
        <f t="shared" si="97"/>
        <v>JCE</v>
      </c>
    </row>
    <row r="6258" spans="4:5">
      <c r="D6258" s="118" t="s">
        <v>28</v>
      </c>
      <c r="E6258" s="116" t="str">
        <f t="shared" si="97"/>
        <v>DGII</v>
      </c>
    </row>
    <row r="6259" spans="4:5">
      <c r="D6259" s="118" t="s">
        <v>40</v>
      </c>
      <c r="E6259" s="116" t="str">
        <f t="shared" si="97"/>
        <v>JCE</v>
      </c>
    </row>
    <row r="6260" spans="4:5">
      <c r="D6260" s="118" t="s">
        <v>40</v>
      </c>
      <c r="E6260" s="116" t="str">
        <f t="shared" si="97"/>
        <v>JCE</v>
      </c>
    </row>
    <row r="6261" spans="4:5">
      <c r="D6261" s="118" t="s">
        <v>28</v>
      </c>
      <c r="E6261" s="116" t="str">
        <f t="shared" si="97"/>
        <v>DGII</v>
      </c>
    </row>
    <row r="6262" spans="4:5">
      <c r="D6262" s="118" t="s">
        <v>28</v>
      </c>
      <c r="E6262" s="116" t="str">
        <f t="shared" si="97"/>
        <v>DGII</v>
      </c>
    </row>
    <row r="6263" spans="4:5">
      <c r="D6263" s="118" t="s">
        <v>28</v>
      </c>
      <c r="E6263" s="116" t="str">
        <f t="shared" si="97"/>
        <v>DGII</v>
      </c>
    </row>
    <row r="6264" spans="4:5">
      <c r="D6264" s="118" t="s">
        <v>2</v>
      </c>
      <c r="E6264" s="116" t="str">
        <f t="shared" si="97"/>
        <v>DGTT</v>
      </c>
    </row>
    <row r="6265" spans="4:5">
      <c r="D6265" s="118" t="s">
        <v>40</v>
      </c>
      <c r="E6265" s="116" t="str">
        <f t="shared" si="97"/>
        <v>JCE</v>
      </c>
    </row>
    <row r="6266" spans="4:5">
      <c r="D6266" s="118" t="s">
        <v>28</v>
      </c>
      <c r="E6266" s="116" t="str">
        <f t="shared" si="97"/>
        <v>DGII</v>
      </c>
    </row>
    <row r="6267" spans="4:5">
      <c r="D6267" s="118" t="s">
        <v>94</v>
      </c>
      <c r="E6267" s="116" t="str">
        <f t="shared" si="97"/>
        <v>DGM</v>
      </c>
    </row>
    <row r="6268" spans="4:5">
      <c r="D6268" s="118" t="s">
        <v>28</v>
      </c>
      <c r="E6268" s="116" t="str">
        <f t="shared" si="97"/>
        <v>DGII</v>
      </c>
    </row>
    <row r="6269" spans="4:5">
      <c r="D6269" s="118" t="s">
        <v>184</v>
      </c>
      <c r="E6269" s="116" t="str">
        <f t="shared" si="97"/>
        <v>DGP</v>
      </c>
    </row>
    <row r="6270" spans="4:5">
      <c r="D6270" s="118" t="s">
        <v>28</v>
      </c>
      <c r="E6270" s="116" t="str">
        <f t="shared" si="97"/>
        <v>DGII</v>
      </c>
    </row>
    <row r="6271" spans="4:5">
      <c r="D6271" s="118" t="s">
        <v>40</v>
      </c>
      <c r="E6271" s="116" t="str">
        <f t="shared" si="97"/>
        <v>JCE</v>
      </c>
    </row>
    <row r="6272" spans="4:5">
      <c r="D6272" s="118" t="s">
        <v>28</v>
      </c>
      <c r="E6272" s="116" t="str">
        <f t="shared" si="97"/>
        <v>DGII</v>
      </c>
    </row>
    <row r="6273" spans="4:5">
      <c r="D6273" s="118" t="s">
        <v>28</v>
      </c>
      <c r="E6273" s="116" t="str">
        <f t="shared" si="97"/>
        <v>DGII</v>
      </c>
    </row>
    <row r="6274" spans="4:5">
      <c r="D6274" s="118" t="s">
        <v>40</v>
      </c>
      <c r="E6274" s="116" t="str">
        <f t="shared" si="97"/>
        <v>JCE</v>
      </c>
    </row>
    <row r="6275" spans="4:5">
      <c r="D6275" s="118" t="s">
        <v>40</v>
      </c>
      <c r="E6275" s="116" t="str">
        <f t="shared" si="97"/>
        <v>JCE</v>
      </c>
    </row>
    <row r="6276" spans="4:5">
      <c r="D6276" s="118" t="s">
        <v>40</v>
      </c>
      <c r="E6276" s="116" t="str">
        <f t="shared" ref="E6276:E6339" si="98">UPPER(D6276:D25986)</f>
        <v>JCE</v>
      </c>
    </row>
    <row r="6277" spans="4:5">
      <c r="D6277" s="118" t="s">
        <v>40</v>
      </c>
      <c r="E6277" s="116" t="str">
        <f t="shared" si="98"/>
        <v>JCE</v>
      </c>
    </row>
    <row r="6278" spans="4:5">
      <c r="D6278" s="118" t="s">
        <v>40</v>
      </c>
      <c r="E6278" s="116" t="str">
        <f t="shared" si="98"/>
        <v>JCE</v>
      </c>
    </row>
    <row r="6279" spans="4:5">
      <c r="D6279" s="118" t="s">
        <v>2</v>
      </c>
      <c r="E6279" s="116" t="str">
        <f t="shared" si="98"/>
        <v>DGTT</v>
      </c>
    </row>
    <row r="6280" spans="4:5">
      <c r="D6280" s="118" t="s">
        <v>2</v>
      </c>
      <c r="E6280" s="116" t="str">
        <f t="shared" si="98"/>
        <v>DGTT</v>
      </c>
    </row>
    <row r="6281" spans="4:5">
      <c r="D6281" s="118" t="s">
        <v>40</v>
      </c>
      <c r="E6281" s="116" t="str">
        <f t="shared" si="98"/>
        <v>JCE</v>
      </c>
    </row>
    <row r="6282" spans="4:5">
      <c r="D6282" s="118" t="s">
        <v>28</v>
      </c>
      <c r="E6282" s="116" t="str">
        <f t="shared" si="98"/>
        <v>DGII</v>
      </c>
    </row>
    <row r="6283" spans="4:5">
      <c r="D6283" s="118" t="s">
        <v>2</v>
      </c>
      <c r="E6283" s="116" t="str">
        <f t="shared" si="98"/>
        <v>DGTT</v>
      </c>
    </row>
    <row r="6284" spans="4:5">
      <c r="D6284" s="118" t="s">
        <v>40</v>
      </c>
      <c r="E6284" s="116" t="str">
        <f t="shared" si="98"/>
        <v>JCE</v>
      </c>
    </row>
    <row r="6285" spans="4:5">
      <c r="D6285" s="118" t="s">
        <v>28</v>
      </c>
      <c r="E6285" s="116" t="str">
        <f t="shared" si="98"/>
        <v>DGII</v>
      </c>
    </row>
    <row r="6286" spans="4:5">
      <c r="D6286" s="118" t="s">
        <v>94</v>
      </c>
      <c r="E6286" s="116" t="str">
        <f t="shared" si="98"/>
        <v>DGM</v>
      </c>
    </row>
    <row r="6287" spans="4:5">
      <c r="D6287" s="118" t="s">
        <v>94</v>
      </c>
      <c r="E6287" s="116" t="str">
        <f t="shared" si="98"/>
        <v>DGM</v>
      </c>
    </row>
    <row r="6288" spans="4:5">
      <c r="D6288" s="118" t="s">
        <v>28</v>
      </c>
      <c r="E6288" s="116" t="str">
        <f t="shared" si="98"/>
        <v>DGII</v>
      </c>
    </row>
    <row r="6289" spans="4:5">
      <c r="D6289" s="118" t="s">
        <v>184</v>
      </c>
      <c r="E6289" s="116" t="str">
        <f t="shared" si="98"/>
        <v>DGP</v>
      </c>
    </row>
    <row r="6290" spans="4:5">
      <c r="D6290" s="118" t="s">
        <v>18</v>
      </c>
      <c r="E6290" s="116" t="str">
        <f t="shared" si="98"/>
        <v>MIP</v>
      </c>
    </row>
    <row r="6291" spans="4:5">
      <c r="D6291" s="118" t="s">
        <v>155</v>
      </c>
      <c r="E6291" s="116" t="str">
        <f t="shared" si="98"/>
        <v>ONAPI</v>
      </c>
    </row>
    <row r="6292" spans="4:5">
      <c r="D6292" s="118" t="s">
        <v>28</v>
      </c>
      <c r="E6292" s="116" t="str">
        <f t="shared" si="98"/>
        <v>DGII</v>
      </c>
    </row>
    <row r="6293" spans="4:5">
      <c r="D6293" s="118" t="s">
        <v>40</v>
      </c>
      <c r="E6293" s="116" t="str">
        <f t="shared" si="98"/>
        <v>JCE</v>
      </c>
    </row>
    <row r="6294" spans="4:5">
      <c r="D6294" s="118" t="s">
        <v>40</v>
      </c>
      <c r="E6294" s="116" t="str">
        <f t="shared" si="98"/>
        <v>JCE</v>
      </c>
    </row>
    <row r="6295" spans="4:5">
      <c r="D6295" s="118" t="s">
        <v>40</v>
      </c>
      <c r="E6295" s="116" t="str">
        <f t="shared" si="98"/>
        <v>JCE</v>
      </c>
    </row>
    <row r="6296" spans="4:5">
      <c r="D6296" s="118" t="s">
        <v>28</v>
      </c>
      <c r="E6296" s="116" t="str">
        <f t="shared" si="98"/>
        <v>DGII</v>
      </c>
    </row>
    <row r="6297" spans="4:5">
      <c r="D6297" s="118" t="s">
        <v>28</v>
      </c>
      <c r="E6297" s="116" t="str">
        <f t="shared" si="98"/>
        <v>DGII</v>
      </c>
    </row>
    <row r="6298" spans="4:5">
      <c r="D6298" s="118" t="s">
        <v>394</v>
      </c>
      <c r="E6298" s="116" t="str">
        <f t="shared" si="98"/>
        <v>MIREX</v>
      </c>
    </row>
    <row r="6299" spans="4:5">
      <c r="D6299" s="118" t="s">
        <v>28</v>
      </c>
      <c r="E6299" s="116" t="str">
        <f t="shared" si="98"/>
        <v>DGII</v>
      </c>
    </row>
    <row r="6300" spans="4:5">
      <c r="D6300" s="118" t="s">
        <v>40</v>
      </c>
      <c r="E6300" s="116" t="str">
        <f t="shared" si="98"/>
        <v>JCE</v>
      </c>
    </row>
    <row r="6301" spans="4:5">
      <c r="D6301" s="118" t="s">
        <v>155</v>
      </c>
      <c r="E6301" s="116" t="str">
        <f t="shared" si="98"/>
        <v>ONAPI</v>
      </c>
    </row>
    <row r="6302" spans="4:5">
      <c r="D6302" s="118" t="s">
        <v>28</v>
      </c>
      <c r="E6302" s="116" t="str">
        <f t="shared" si="98"/>
        <v>DGII</v>
      </c>
    </row>
    <row r="6303" spans="4:5">
      <c r="D6303" s="118" t="s">
        <v>40</v>
      </c>
      <c r="E6303" s="116" t="str">
        <f t="shared" si="98"/>
        <v>JCE</v>
      </c>
    </row>
    <row r="6304" spans="4:5">
      <c r="D6304" s="118" t="s">
        <v>155</v>
      </c>
      <c r="E6304" s="116" t="str">
        <f t="shared" si="98"/>
        <v>ONAPI</v>
      </c>
    </row>
    <row r="6305" spans="4:5">
      <c r="D6305" s="118" t="s">
        <v>40</v>
      </c>
      <c r="E6305" s="116" t="str">
        <f t="shared" si="98"/>
        <v>JCE</v>
      </c>
    </row>
    <row r="6306" spans="4:5">
      <c r="D6306" s="118" t="s">
        <v>184</v>
      </c>
      <c r="E6306" s="116" t="str">
        <f t="shared" si="98"/>
        <v>DGP</v>
      </c>
    </row>
    <row r="6307" spans="4:5">
      <c r="D6307" s="118" t="s">
        <v>94</v>
      </c>
      <c r="E6307" s="116" t="str">
        <f t="shared" si="98"/>
        <v>DGM</v>
      </c>
    </row>
    <row r="6308" spans="4:5">
      <c r="D6308" s="118" t="s">
        <v>28</v>
      </c>
      <c r="E6308" s="116" t="str">
        <f t="shared" si="98"/>
        <v>DGII</v>
      </c>
    </row>
    <row r="6309" spans="4:5">
      <c r="D6309" s="118" t="s">
        <v>28</v>
      </c>
      <c r="E6309" s="116" t="str">
        <f t="shared" si="98"/>
        <v>DGII</v>
      </c>
    </row>
    <row r="6310" spans="4:5">
      <c r="D6310" s="118" t="s">
        <v>2</v>
      </c>
      <c r="E6310" s="116" t="str">
        <f t="shared" si="98"/>
        <v>DGTT</v>
      </c>
    </row>
    <row r="6311" spans="4:5">
      <c r="D6311" s="118" t="s">
        <v>2</v>
      </c>
      <c r="E6311" s="116" t="str">
        <f t="shared" si="98"/>
        <v>DGTT</v>
      </c>
    </row>
    <row r="6312" spans="4:5">
      <c r="D6312" s="118" t="s">
        <v>40</v>
      </c>
      <c r="E6312" s="116" t="str">
        <f t="shared" si="98"/>
        <v>JCE</v>
      </c>
    </row>
    <row r="6313" spans="4:5">
      <c r="D6313" s="118" t="s">
        <v>40</v>
      </c>
      <c r="E6313" s="116" t="str">
        <f t="shared" si="98"/>
        <v>JCE</v>
      </c>
    </row>
    <row r="6314" spans="4:5">
      <c r="D6314" s="118" t="s">
        <v>40</v>
      </c>
      <c r="E6314" s="116" t="str">
        <f t="shared" si="98"/>
        <v>JCE</v>
      </c>
    </row>
    <row r="6315" spans="4:5">
      <c r="D6315" s="118" t="s">
        <v>2</v>
      </c>
      <c r="E6315" s="116" t="str">
        <f t="shared" si="98"/>
        <v>DGTT</v>
      </c>
    </row>
    <row r="6316" spans="4:5">
      <c r="D6316" s="118" t="s">
        <v>94</v>
      </c>
      <c r="E6316" s="116" t="str">
        <f t="shared" si="98"/>
        <v>DGM</v>
      </c>
    </row>
    <row r="6317" spans="4:5">
      <c r="D6317" s="118" t="s">
        <v>40</v>
      </c>
      <c r="E6317" s="116" t="str">
        <f t="shared" si="98"/>
        <v>JCE</v>
      </c>
    </row>
    <row r="6318" spans="4:5">
      <c r="D6318" s="118" t="s">
        <v>40</v>
      </c>
      <c r="E6318" s="116" t="str">
        <f t="shared" si="98"/>
        <v>JCE</v>
      </c>
    </row>
    <row r="6319" spans="4:5">
      <c r="D6319" s="118" t="s">
        <v>2</v>
      </c>
      <c r="E6319" s="116" t="str">
        <f t="shared" si="98"/>
        <v>DGTT</v>
      </c>
    </row>
    <row r="6320" spans="4:5">
      <c r="D6320" s="118" t="s">
        <v>40</v>
      </c>
      <c r="E6320" s="116" t="str">
        <f t="shared" si="98"/>
        <v>JCE</v>
      </c>
    </row>
    <row r="6321" spans="4:5">
      <c r="D6321" s="118" t="s">
        <v>40</v>
      </c>
      <c r="E6321" s="116" t="str">
        <f t="shared" si="98"/>
        <v>JCE</v>
      </c>
    </row>
    <row r="6322" spans="4:5">
      <c r="D6322" s="118" t="s">
        <v>28</v>
      </c>
      <c r="E6322" s="116" t="str">
        <f t="shared" si="98"/>
        <v>DGII</v>
      </c>
    </row>
    <row r="6323" spans="4:5">
      <c r="D6323" s="118" t="s">
        <v>394</v>
      </c>
      <c r="E6323" s="116" t="str">
        <f t="shared" si="98"/>
        <v>MIREX</v>
      </c>
    </row>
    <row r="6324" spans="4:5">
      <c r="D6324" s="118" t="s">
        <v>2</v>
      </c>
      <c r="E6324" s="116" t="str">
        <f t="shared" si="98"/>
        <v>DGTT</v>
      </c>
    </row>
    <row r="6325" spans="4:5">
      <c r="D6325" s="118" t="s">
        <v>40</v>
      </c>
      <c r="E6325" s="116" t="str">
        <f t="shared" si="98"/>
        <v>JCE</v>
      </c>
    </row>
    <row r="6326" spans="4:5">
      <c r="D6326" s="118" t="s">
        <v>28</v>
      </c>
      <c r="E6326" s="116" t="str">
        <f t="shared" si="98"/>
        <v>DGII</v>
      </c>
    </row>
    <row r="6327" spans="4:5">
      <c r="D6327" s="118" t="s">
        <v>394</v>
      </c>
      <c r="E6327" s="116" t="str">
        <f t="shared" si="98"/>
        <v>MIREX</v>
      </c>
    </row>
    <row r="6328" spans="4:5">
      <c r="D6328" s="118" t="s">
        <v>40</v>
      </c>
      <c r="E6328" s="116" t="str">
        <f t="shared" si="98"/>
        <v>JCE</v>
      </c>
    </row>
    <row r="6329" spans="4:5">
      <c r="D6329" s="118" t="s">
        <v>40</v>
      </c>
      <c r="E6329" s="116" t="str">
        <f t="shared" si="98"/>
        <v>JCE</v>
      </c>
    </row>
    <row r="6330" spans="4:5">
      <c r="D6330" s="118" t="s">
        <v>28</v>
      </c>
      <c r="E6330" s="116" t="str">
        <f t="shared" si="98"/>
        <v>DGII</v>
      </c>
    </row>
    <row r="6331" spans="4:5">
      <c r="D6331" s="118" t="s">
        <v>28</v>
      </c>
      <c r="E6331" s="116" t="str">
        <f t="shared" si="98"/>
        <v>DGII</v>
      </c>
    </row>
    <row r="6332" spans="4:5">
      <c r="D6332" s="118" t="s">
        <v>2</v>
      </c>
      <c r="E6332" s="116" t="str">
        <f t="shared" si="98"/>
        <v>DGTT</v>
      </c>
    </row>
    <row r="6333" spans="4:5">
      <c r="D6333" s="118" t="s">
        <v>155</v>
      </c>
      <c r="E6333" s="116" t="str">
        <f t="shared" si="98"/>
        <v>ONAPI</v>
      </c>
    </row>
    <row r="6334" spans="4:5">
      <c r="D6334" s="118" t="s">
        <v>184</v>
      </c>
      <c r="E6334" s="116" t="str">
        <f t="shared" si="98"/>
        <v>DGP</v>
      </c>
    </row>
    <row r="6335" spans="4:5">
      <c r="D6335" s="118" t="s">
        <v>40</v>
      </c>
      <c r="E6335" s="116" t="str">
        <f t="shared" si="98"/>
        <v>JCE</v>
      </c>
    </row>
    <row r="6336" spans="4:5">
      <c r="D6336" s="118" t="s">
        <v>94</v>
      </c>
      <c r="E6336" s="116" t="str">
        <f t="shared" si="98"/>
        <v>DGM</v>
      </c>
    </row>
    <row r="6337" spans="4:5">
      <c r="D6337" s="118" t="s">
        <v>28</v>
      </c>
      <c r="E6337" s="116" t="str">
        <f t="shared" si="98"/>
        <v>DGII</v>
      </c>
    </row>
    <row r="6338" spans="4:5">
      <c r="D6338" s="118" t="s">
        <v>2</v>
      </c>
      <c r="E6338" s="116" t="str">
        <f t="shared" si="98"/>
        <v>DGTT</v>
      </c>
    </row>
    <row r="6339" spans="4:5">
      <c r="D6339" s="118" t="s">
        <v>40</v>
      </c>
      <c r="E6339" s="116" t="str">
        <f t="shared" si="98"/>
        <v>JCE</v>
      </c>
    </row>
    <row r="6340" spans="4:5">
      <c r="D6340" s="118" t="s">
        <v>2</v>
      </c>
      <c r="E6340" s="116" t="str">
        <f t="shared" ref="E6340:E6403" si="99">UPPER(D6340:D26050)</f>
        <v>DGTT</v>
      </c>
    </row>
    <row r="6341" spans="4:5">
      <c r="D6341" s="118" t="s">
        <v>94</v>
      </c>
      <c r="E6341" s="116" t="str">
        <f t="shared" si="99"/>
        <v>DGM</v>
      </c>
    </row>
    <row r="6342" spans="4:5">
      <c r="D6342" s="118" t="s">
        <v>28</v>
      </c>
      <c r="E6342" s="116" t="str">
        <f t="shared" si="99"/>
        <v>DGII</v>
      </c>
    </row>
    <row r="6343" spans="4:5">
      <c r="D6343" s="118" t="s">
        <v>28</v>
      </c>
      <c r="E6343" s="116" t="str">
        <f t="shared" si="99"/>
        <v>DGII</v>
      </c>
    </row>
    <row r="6344" spans="4:5">
      <c r="D6344" s="118" t="s">
        <v>28</v>
      </c>
      <c r="E6344" s="116" t="str">
        <f t="shared" si="99"/>
        <v>DGII</v>
      </c>
    </row>
    <row r="6345" spans="4:5">
      <c r="D6345" s="118" t="s">
        <v>155</v>
      </c>
      <c r="E6345" s="116" t="str">
        <f t="shared" si="99"/>
        <v>ONAPI</v>
      </c>
    </row>
    <row r="6346" spans="4:5">
      <c r="D6346" s="118" t="s">
        <v>184</v>
      </c>
      <c r="E6346" s="116" t="str">
        <f t="shared" si="99"/>
        <v>DGP</v>
      </c>
    </row>
    <row r="6347" spans="4:5">
      <c r="D6347" s="118" t="s">
        <v>2</v>
      </c>
      <c r="E6347" s="116" t="str">
        <f t="shared" si="99"/>
        <v>DGTT</v>
      </c>
    </row>
    <row r="6348" spans="4:5">
      <c r="D6348" s="118" t="s">
        <v>28</v>
      </c>
      <c r="E6348" s="116" t="str">
        <f t="shared" si="99"/>
        <v>DGII</v>
      </c>
    </row>
    <row r="6349" spans="4:5">
      <c r="D6349" s="118" t="s">
        <v>94</v>
      </c>
      <c r="E6349" s="116" t="str">
        <f t="shared" si="99"/>
        <v>DGM</v>
      </c>
    </row>
    <row r="6350" spans="4:5">
      <c r="D6350" s="118" t="s">
        <v>18</v>
      </c>
      <c r="E6350" s="116" t="str">
        <f t="shared" si="99"/>
        <v>MIP</v>
      </c>
    </row>
    <row r="6351" spans="4:5">
      <c r="D6351" s="118" t="s">
        <v>40</v>
      </c>
      <c r="E6351" s="116" t="str">
        <f t="shared" si="99"/>
        <v>JCE</v>
      </c>
    </row>
    <row r="6352" spans="4:5">
      <c r="D6352" s="118" t="s">
        <v>40</v>
      </c>
      <c r="E6352" s="116" t="str">
        <f t="shared" si="99"/>
        <v>JCE</v>
      </c>
    </row>
    <row r="6353" spans="4:5">
      <c r="D6353" s="118" t="s">
        <v>94</v>
      </c>
      <c r="E6353" s="116" t="str">
        <f t="shared" si="99"/>
        <v>DGM</v>
      </c>
    </row>
    <row r="6354" spans="4:5">
      <c r="D6354" s="118" t="s">
        <v>40</v>
      </c>
      <c r="E6354" s="116" t="str">
        <f t="shared" si="99"/>
        <v>JCE</v>
      </c>
    </row>
    <row r="6355" spans="4:5">
      <c r="D6355" s="118" t="s">
        <v>2</v>
      </c>
      <c r="E6355" s="116" t="str">
        <f t="shared" si="99"/>
        <v>DGTT</v>
      </c>
    </row>
    <row r="6356" spans="4:5">
      <c r="D6356" s="118" t="s">
        <v>28</v>
      </c>
      <c r="E6356" s="116" t="str">
        <f t="shared" si="99"/>
        <v>DGII</v>
      </c>
    </row>
    <row r="6357" spans="4:5">
      <c r="D6357" s="118" t="s">
        <v>394</v>
      </c>
      <c r="E6357" s="116" t="str">
        <f t="shared" si="99"/>
        <v>MIREX</v>
      </c>
    </row>
    <row r="6358" spans="4:5">
      <c r="D6358" s="118" t="s">
        <v>40</v>
      </c>
      <c r="E6358" s="116" t="str">
        <f t="shared" si="99"/>
        <v>JCE</v>
      </c>
    </row>
    <row r="6359" spans="4:5">
      <c r="D6359" s="118" t="s">
        <v>40</v>
      </c>
      <c r="E6359" s="116" t="str">
        <f t="shared" si="99"/>
        <v>JCE</v>
      </c>
    </row>
    <row r="6360" spans="4:5">
      <c r="D6360" s="118" t="s">
        <v>40</v>
      </c>
      <c r="E6360" s="116" t="str">
        <f t="shared" si="99"/>
        <v>JCE</v>
      </c>
    </row>
    <row r="6361" spans="4:5">
      <c r="D6361" s="118" t="s">
        <v>28</v>
      </c>
      <c r="E6361" s="116" t="str">
        <f t="shared" si="99"/>
        <v>DGII</v>
      </c>
    </row>
    <row r="6362" spans="4:5">
      <c r="D6362" s="118" t="s">
        <v>28</v>
      </c>
      <c r="E6362" s="116" t="str">
        <f t="shared" si="99"/>
        <v>DGII</v>
      </c>
    </row>
    <row r="6363" spans="4:5">
      <c r="D6363" s="118" t="s">
        <v>2</v>
      </c>
      <c r="E6363" s="116" t="str">
        <f t="shared" si="99"/>
        <v>DGTT</v>
      </c>
    </row>
    <row r="6364" spans="4:5">
      <c r="D6364" s="118" t="s">
        <v>94</v>
      </c>
      <c r="E6364" s="116" t="str">
        <f t="shared" si="99"/>
        <v>DGM</v>
      </c>
    </row>
    <row r="6365" spans="4:5">
      <c r="D6365" s="118" t="s">
        <v>2</v>
      </c>
      <c r="E6365" s="116" t="str">
        <f t="shared" si="99"/>
        <v>DGTT</v>
      </c>
    </row>
    <row r="6366" spans="4:5">
      <c r="D6366" s="118" t="s">
        <v>2</v>
      </c>
      <c r="E6366" s="116" t="str">
        <f t="shared" si="99"/>
        <v>DGTT</v>
      </c>
    </row>
    <row r="6367" spans="4:5">
      <c r="D6367" s="118" t="s">
        <v>28</v>
      </c>
      <c r="E6367" s="116" t="str">
        <f t="shared" si="99"/>
        <v>DGII</v>
      </c>
    </row>
    <row r="6368" spans="4:5">
      <c r="D6368" s="118" t="s">
        <v>184</v>
      </c>
      <c r="E6368" s="116" t="str">
        <f t="shared" si="99"/>
        <v>DGP</v>
      </c>
    </row>
    <row r="6369" spans="4:5">
      <c r="D6369" s="118" t="s">
        <v>2</v>
      </c>
      <c r="E6369" s="116" t="str">
        <f t="shared" si="99"/>
        <v>DGTT</v>
      </c>
    </row>
    <row r="6370" spans="4:5">
      <c r="D6370" s="118" t="s">
        <v>40</v>
      </c>
      <c r="E6370" s="116" t="str">
        <f t="shared" si="99"/>
        <v>JCE</v>
      </c>
    </row>
    <row r="6371" spans="4:5">
      <c r="D6371" s="118" t="s">
        <v>2</v>
      </c>
      <c r="E6371" s="116" t="str">
        <f t="shared" si="99"/>
        <v>DGTT</v>
      </c>
    </row>
    <row r="6372" spans="4:5">
      <c r="D6372" s="118" t="s">
        <v>28</v>
      </c>
      <c r="E6372" s="116" t="str">
        <f t="shared" si="99"/>
        <v>DGII</v>
      </c>
    </row>
    <row r="6373" spans="4:5">
      <c r="D6373" s="118" t="s">
        <v>956</v>
      </c>
      <c r="E6373" s="116" t="str">
        <f t="shared" si="99"/>
        <v>SENASA</v>
      </c>
    </row>
    <row r="6374" spans="4:5">
      <c r="D6374" s="118" t="s">
        <v>40</v>
      </c>
      <c r="E6374" s="116" t="str">
        <f t="shared" si="99"/>
        <v>JCE</v>
      </c>
    </row>
    <row r="6375" spans="4:5">
      <c r="D6375" s="118" t="s">
        <v>2</v>
      </c>
      <c r="E6375" s="116" t="str">
        <f t="shared" si="99"/>
        <v>DGTT</v>
      </c>
    </row>
    <row r="6376" spans="4:5">
      <c r="D6376" s="118" t="s">
        <v>28</v>
      </c>
      <c r="E6376" s="116" t="str">
        <f t="shared" si="99"/>
        <v>DGII</v>
      </c>
    </row>
    <row r="6377" spans="4:5">
      <c r="D6377" s="118" t="s">
        <v>2</v>
      </c>
      <c r="E6377" s="116" t="str">
        <f t="shared" si="99"/>
        <v>DGTT</v>
      </c>
    </row>
    <row r="6378" spans="4:5">
      <c r="D6378" s="118" t="s">
        <v>28</v>
      </c>
      <c r="E6378" s="116" t="str">
        <f t="shared" si="99"/>
        <v>DGII</v>
      </c>
    </row>
    <row r="6379" spans="4:5">
      <c r="D6379" s="118" t="s">
        <v>40</v>
      </c>
      <c r="E6379" s="116" t="str">
        <f t="shared" si="99"/>
        <v>JCE</v>
      </c>
    </row>
    <row r="6380" spans="4:5">
      <c r="D6380" s="118" t="s">
        <v>40</v>
      </c>
      <c r="E6380" s="116" t="str">
        <f t="shared" si="99"/>
        <v>JCE</v>
      </c>
    </row>
    <row r="6381" spans="4:5">
      <c r="D6381" s="118" t="s">
        <v>94</v>
      </c>
      <c r="E6381" s="116" t="str">
        <f t="shared" si="99"/>
        <v>DGM</v>
      </c>
    </row>
    <row r="6382" spans="4:5">
      <c r="D6382" s="118" t="s">
        <v>40</v>
      </c>
      <c r="E6382" s="116" t="str">
        <f t="shared" si="99"/>
        <v>JCE</v>
      </c>
    </row>
    <row r="6383" spans="4:5">
      <c r="D6383" s="118" t="s">
        <v>2</v>
      </c>
      <c r="E6383" s="116" t="str">
        <f t="shared" si="99"/>
        <v>DGTT</v>
      </c>
    </row>
    <row r="6384" spans="4:5">
      <c r="D6384" s="118" t="s">
        <v>40</v>
      </c>
      <c r="E6384" s="116" t="str">
        <f t="shared" si="99"/>
        <v>JCE</v>
      </c>
    </row>
    <row r="6385" spans="4:5">
      <c r="D6385" s="118" t="s">
        <v>28</v>
      </c>
      <c r="E6385" s="116" t="str">
        <f t="shared" si="99"/>
        <v>DGII</v>
      </c>
    </row>
    <row r="6386" spans="4:5">
      <c r="D6386" s="118" t="s">
        <v>2</v>
      </c>
      <c r="E6386" s="116" t="str">
        <f t="shared" si="99"/>
        <v>DGTT</v>
      </c>
    </row>
    <row r="6387" spans="4:5">
      <c r="D6387" s="118" t="s">
        <v>18</v>
      </c>
      <c r="E6387" s="116" t="str">
        <f t="shared" si="99"/>
        <v>MIP</v>
      </c>
    </row>
    <row r="6388" spans="4:5">
      <c r="D6388" s="118" t="s">
        <v>2</v>
      </c>
      <c r="E6388" s="116" t="str">
        <f t="shared" si="99"/>
        <v>DGTT</v>
      </c>
    </row>
    <row r="6389" spans="4:5">
      <c r="D6389" s="118" t="s">
        <v>2</v>
      </c>
      <c r="E6389" s="116" t="str">
        <f t="shared" si="99"/>
        <v>DGTT</v>
      </c>
    </row>
    <row r="6390" spans="4:5">
      <c r="D6390" s="118" t="s">
        <v>40</v>
      </c>
      <c r="E6390" s="116" t="str">
        <f t="shared" si="99"/>
        <v>JCE</v>
      </c>
    </row>
    <row r="6391" spans="4:5">
      <c r="D6391" s="118" t="s">
        <v>2</v>
      </c>
      <c r="E6391" s="116" t="str">
        <f t="shared" si="99"/>
        <v>DGTT</v>
      </c>
    </row>
    <row r="6392" spans="4:5">
      <c r="D6392" s="118" t="s">
        <v>28</v>
      </c>
      <c r="E6392" s="116" t="str">
        <f t="shared" si="99"/>
        <v>DGII</v>
      </c>
    </row>
    <row r="6393" spans="4:5">
      <c r="D6393" s="118" t="s">
        <v>28</v>
      </c>
      <c r="E6393" s="116" t="str">
        <f t="shared" si="99"/>
        <v>DGII</v>
      </c>
    </row>
    <row r="6394" spans="4:5">
      <c r="D6394" s="118" t="s">
        <v>40</v>
      </c>
      <c r="E6394" s="116" t="str">
        <f t="shared" si="99"/>
        <v>JCE</v>
      </c>
    </row>
    <row r="6395" spans="4:5">
      <c r="D6395" s="118" t="s">
        <v>184</v>
      </c>
      <c r="E6395" s="116" t="str">
        <f t="shared" si="99"/>
        <v>DGP</v>
      </c>
    </row>
    <row r="6396" spans="4:5">
      <c r="D6396" s="118" t="s">
        <v>40</v>
      </c>
      <c r="E6396" s="116" t="str">
        <f t="shared" si="99"/>
        <v>JCE</v>
      </c>
    </row>
    <row r="6397" spans="4:5">
      <c r="D6397" s="118" t="s">
        <v>40</v>
      </c>
      <c r="E6397" s="116" t="str">
        <f t="shared" si="99"/>
        <v>JCE</v>
      </c>
    </row>
    <row r="6398" spans="4:5">
      <c r="D6398" s="118" t="s">
        <v>40</v>
      </c>
      <c r="E6398" s="116" t="str">
        <f t="shared" si="99"/>
        <v>JCE</v>
      </c>
    </row>
    <row r="6399" spans="4:5">
      <c r="D6399" s="118" t="s">
        <v>3</v>
      </c>
      <c r="E6399" s="116" t="str">
        <f t="shared" si="99"/>
        <v>PGR</v>
      </c>
    </row>
    <row r="6400" spans="4:5">
      <c r="D6400" s="118" t="s">
        <v>28</v>
      </c>
      <c r="E6400" s="116" t="str">
        <f t="shared" si="99"/>
        <v>DGII</v>
      </c>
    </row>
    <row r="6401" spans="4:5">
      <c r="D6401" s="118" t="s">
        <v>40</v>
      </c>
      <c r="E6401" s="116" t="str">
        <f t="shared" si="99"/>
        <v>JCE</v>
      </c>
    </row>
    <row r="6402" spans="4:5">
      <c r="D6402" s="118" t="s">
        <v>40</v>
      </c>
      <c r="E6402" s="116" t="str">
        <f t="shared" si="99"/>
        <v>JCE</v>
      </c>
    </row>
    <row r="6403" spans="4:5">
      <c r="D6403" s="118" t="s">
        <v>94</v>
      </c>
      <c r="E6403" s="116" t="str">
        <f t="shared" si="99"/>
        <v>DGM</v>
      </c>
    </row>
    <row r="6404" spans="4:5">
      <c r="D6404" s="118" t="s">
        <v>2</v>
      </c>
      <c r="E6404" s="116" t="str">
        <f t="shared" ref="E6404:E6467" si="100">UPPER(D6404:D26114)</f>
        <v>DGTT</v>
      </c>
    </row>
    <row r="6405" spans="4:5">
      <c r="D6405" s="118" t="s">
        <v>2</v>
      </c>
      <c r="E6405" s="116" t="str">
        <f t="shared" si="100"/>
        <v>DGTT</v>
      </c>
    </row>
    <row r="6406" spans="4:5">
      <c r="D6406" s="118" t="s">
        <v>28</v>
      </c>
      <c r="E6406" s="116" t="str">
        <f t="shared" si="100"/>
        <v>DGII</v>
      </c>
    </row>
    <row r="6407" spans="4:5">
      <c r="D6407" s="118" t="s">
        <v>28</v>
      </c>
      <c r="E6407" s="116" t="str">
        <f t="shared" si="100"/>
        <v>DGII</v>
      </c>
    </row>
    <row r="6408" spans="4:5">
      <c r="D6408" s="118" t="s">
        <v>2</v>
      </c>
      <c r="E6408" s="116" t="str">
        <f t="shared" si="100"/>
        <v>DGTT</v>
      </c>
    </row>
    <row r="6409" spans="4:5">
      <c r="D6409" s="118" t="s">
        <v>394</v>
      </c>
      <c r="E6409" s="116" t="str">
        <f t="shared" si="100"/>
        <v>MIREX</v>
      </c>
    </row>
    <row r="6410" spans="4:5">
      <c r="D6410" s="118" t="s">
        <v>184</v>
      </c>
      <c r="E6410" s="116" t="str">
        <f t="shared" si="100"/>
        <v>DGP</v>
      </c>
    </row>
    <row r="6411" spans="4:5">
      <c r="D6411" s="118" t="s">
        <v>2</v>
      </c>
      <c r="E6411" s="116" t="str">
        <f t="shared" si="100"/>
        <v>DGTT</v>
      </c>
    </row>
    <row r="6412" spans="4:5">
      <c r="D6412" s="118" t="s">
        <v>40</v>
      </c>
      <c r="E6412" s="116" t="str">
        <f t="shared" si="100"/>
        <v>JCE</v>
      </c>
    </row>
    <row r="6413" spans="4:5">
      <c r="D6413" s="118" t="s">
        <v>94</v>
      </c>
      <c r="E6413" s="116" t="str">
        <f t="shared" si="100"/>
        <v>DGM</v>
      </c>
    </row>
    <row r="6414" spans="4:5">
      <c r="D6414" s="118" t="s">
        <v>28</v>
      </c>
      <c r="E6414" s="116" t="str">
        <f t="shared" si="100"/>
        <v>DGII</v>
      </c>
    </row>
    <row r="6415" spans="4:5">
      <c r="D6415" s="118" t="s">
        <v>28</v>
      </c>
      <c r="E6415" s="116" t="str">
        <f t="shared" si="100"/>
        <v>DGII</v>
      </c>
    </row>
    <row r="6416" spans="4:5">
      <c r="D6416" s="118" t="s">
        <v>94</v>
      </c>
      <c r="E6416" s="116" t="str">
        <f t="shared" si="100"/>
        <v>DGM</v>
      </c>
    </row>
    <row r="6417" spans="4:5">
      <c r="D6417" s="118" t="s">
        <v>18</v>
      </c>
      <c r="E6417" s="116" t="str">
        <f t="shared" si="100"/>
        <v>MIP</v>
      </c>
    </row>
    <row r="6418" spans="4:5">
      <c r="D6418" s="118" t="s">
        <v>40</v>
      </c>
      <c r="E6418" s="116" t="str">
        <f t="shared" si="100"/>
        <v>JCE</v>
      </c>
    </row>
    <row r="6419" spans="4:5">
      <c r="D6419" s="118" t="s">
        <v>184</v>
      </c>
      <c r="E6419" s="116" t="str">
        <f t="shared" si="100"/>
        <v>DGP</v>
      </c>
    </row>
    <row r="6420" spans="4:5">
      <c r="D6420" s="118" t="s">
        <v>28</v>
      </c>
      <c r="E6420" s="116" t="str">
        <f t="shared" si="100"/>
        <v>DGII</v>
      </c>
    </row>
    <row r="6421" spans="4:5">
      <c r="D6421" s="118" t="s">
        <v>94</v>
      </c>
      <c r="E6421" s="116" t="str">
        <f t="shared" si="100"/>
        <v>DGM</v>
      </c>
    </row>
    <row r="6422" spans="4:5">
      <c r="D6422" s="118" t="s">
        <v>40</v>
      </c>
      <c r="E6422" s="116" t="str">
        <f t="shared" si="100"/>
        <v>JCE</v>
      </c>
    </row>
    <row r="6423" spans="4:5">
      <c r="D6423" s="118" t="s">
        <v>2</v>
      </c>
      <c r="E6423" s="116" t="str">
        <f t="shared" si="100"/>
        <v>DGTT</v>
      </c>
    </row>
    <row r="6424" spans="4:5">
      <c r="D6424" s="118" t="s">
        <v>18</v>
      </c>
      <c r="E6424" s="116" t="str">
        <f t="shared" si="100"/>
        <v>MIP</v>
      </c>
    </row>
    <row r="6425" spans="4:5">
      <c r="D6425" s="118" t="s">
        <v>40</v>
      </c>
      <c r="E6425" s="116" t="str">
        <f t="shared" si="100"/>
        <v>JCE</v>
      </c>
    </row>
    <row r="6426" spans="4:5">
      <c r="D6426" s="118" t="s">
        <v>40</v>
      </c>
      <c r="E6426" s="116" t="str">
        <f t="shared" si="100"/>
        <v>JCE</v>
      </c>
    </row>
    <row r="6427" spans="4:5">
      <c r="D6427" s="118" t="s">
        <v>40</v>
      </c>
      <c r="E6427" s="116" t="str">
        <f t="shared" si="100"/>
        <v>JCE</v>
      </c>
    </row>
    <row r="6428" spans="4:5">
      <c r="D6428" s="118" t="s">
        <v>40</v>
      </c>
      <c r="E6428" s="116" t="str">
        <f t="shared" si="100"/>
        <v>JCE</v>
      </c>
    </row>
    <row r="6429" spans="4:5">
      <c r="D6429" s="118" t="s">
        <v>40</v>
      </c>
      <c r="E6429" s="116" t="str">
        <f t="shared" si="100"/>
        <v>JCE</v>
      </c>
    </row>
    <row r="6430" spans="4:5">
      <c r="D6430" s="118" t="s">
        <v>28</v>
      </c>
      <c r="E6430" s="116" t="str">
        <f t="shared" si="100"/>
        <v>DGII</v>
      </c>
    </row>
    <row r="6431" spans="4:5">
      <c r="D6431" s="118" t="s">
        <v>40</v>
      </c>
      <c r="E6431" s="116" t="str">
        <f t="shared" si="100"/>
        <v>JCE</v>
      </c>
    </row>
    <row r="6432" spans="4:5">
      <c r="D6432" s="118" t="s">
        <v>28</v>
      </c>
      <c r="E6432" s="116" t="str">
        <f t="shared" si="100"/>
        <v>DGII</v>
      </c>
    </row>
    <row r="6433" spans="4:5">
      <c r="D6433" s="118" t="s">
        <v>28</v>
      </c>
      <c r="E6433" s="116" t="str">
        <f t="shared" si="100"/>
        <v>DGII</v>
      </c>
    </row>
    <row r="6434" spans="4:5">
      <c r="D6434" s="118" t="s">
        <v>2</v>
      </c>
      <c r="E6434" s="116" t="str">
        <f t="shared" si="100"/>
        <v>DGTT</v>
      </c>
    </row>
    <row r="6435" spans="4:5">
      <c r="D6435" s="118" t="s">
        <v>28</v>
      </c>
      <c r="E6435" s="116" t="str">
        <f t="shared" si="100"/>
        <v>DGII</v>
      </c>
    </row>
    <row r="6436" spans="4:5">
      <c r="D6436" s="118" t="s">
        <v>40</v>
      </c>
      <c r="E6436" s="116" t="str">
        <f t="shared" si="100"/>
        <v>JCE</v>
      </c>
    </row>
    <row r="6437" spans="4:5">
      <c r="D6437" s="118" t="s">
        <v>205</v>
      </c>
      <c r="E6437" s="116" t="str">
        <f t="shared" si="100"/>
        <v>ONAPI</v>
      </c>
    </row>
    <row r="6438" spans="4:5">
      <c r="D6438" s="118" t="s">
        <v>28</v>
      </c>
      <c r="E6438" s="116" t="str">
        <f t="shared" si="100"/>
        <v>DGII</v>
      </c>
    </row>
    <row r="6439" spans="4:5">
      <c r="D6439" s="118" t="s">
        <v>28</v>
      </c>
      <c r="E6439" s="116" t="str">
        <f t="shared" si="100"/>
        <v>DGII</v>
      </c>
    </row>
    <row r="6440" spans="4:5">
      <c r="D6440" s="118" t="s">
        <v>40</v>
      </c>
      <c r="E6440" s="116" t="str">
        <f t="shared" si="100"/>
        <v>JCE</v>
      </c>
    </row>
    <row r="6441" spans="4:5">
      <c r="D6441" s="118" t="s">
        <v>184</v>
      </c>
      <c r="E6441" s="116" t="str">
        <f t="shared" si="100"/>
        <v>DGP</v>
      </c>
    </row>
    <row r="6442" spans="4:5">
      <c r="D6442" s="118" t="s">
        <v>40</v>
      </c>
      <c r="E6442" s="116" t="str">
        <f t="shared" si="100"/>
        <v>JCE</v>
      </c>
    </row>
    <row r="6443" spans="4:5">
      <c r="D6443" s="118" t="s">
        <v>40</v>
      </c>
      <c r="E6443" s="116" t="str">
        <f t="shared" si="100"/>
        <v>JCE</v>
      </c>
    </row>
    <row r="6444" spans="4:5">
      <c r="D6444" s="118" t="s">
        <v>28</v>
      </c>
      <c r="E6444" s="116" t="str">
        <f t="shared" si="100"/>
        <v>DGII</v>
      </c>
    </row>
    <row r="6445" spans="4:5">
      <c r="D6445" s="118" t="s">
        <v>94</v>
      </c>
      <c r="E6445" s="116" t="str">
        <f t="shared" si="100"/>
        <v>DGM</v>
      </c>
    </row>
    <row r="6446" spans="4:5">
      <c r="D6446" s="118" t="s">
        <v>40</v>
      </c>
      <c r="E6446" s="116" t="str">
        <f t="shared" si="100"/>
        <v>JCE</v>
      </c>
    </row>
    <row r="6447" spans="4:5">
      <c r="D6447" s="118" t="s">
        <v>40</v>
      </c>
      <c r="E6447" s="116" t="str">
        <f t="shared" si="100"/>
        <v>JCE</v>
      </c>
    </row>
    <row r="6448" spans="4:5">
      <c r="D6448" s="118" t="s">
        <v>28</v>
      </c>
      <c r="E6448" s="116" t="str">
        <f t="shared" si="100"/>
        <v>DGII</v>
      </c>
    </row>
    <row r="6449" spans="4:5">
      <c r="D6449" s="118" t="s">
        <v>28</v>
      </c>
      <c r="E6449" s="116" t="str">
        <f t="shared" si="100"/>
        <v>DGII</v>
      </c>
    </row>
    <row r="6450" spans="4:5">
      <c r="D6450" s="118" t="s">
        <v>184</v>
      </c>
      <c r="E6450" s="116" t="str">
        <f t="shared" si="100"/>
        <v>DGP</v>
      </c>
    </row>
    <row r="6451" spans="4:5">
      <c r="D6451" s="118" t="s">
        <v>155</v>
      </c>
      <c r="E6451" s="116" t="str">
        <f t="shared" si="100"/>
        <v>ONAPI</v>
      </c>
    </row>
    <row r="6452" spans="4:5">
      <c r="D6452" s="118" t="s">
        <v>40</v>
      </c>
      <c r="E6452" s="116" t="str">
        <f t="shared" si="100"/>
        <v>JCE</v>
      </c>
    </row>
    <row r="6453" spans="4:5">
      <c r="D6453" s="118" t="s">
        <v>40</v>
      </c>
      <c r="E6453" s="116" t="str">
        <f t="shared" si="100"/>
        <v>JCE</v>
      </c>
    </row>
    <row r="6454" spans="4:5">
      <c r="D6454" s="118" t="s">
        <v>28</v>
      </c>
      <c r="E6454" s="116" t="str">
        <f t="shared" si="100"/>
        <v>DGII</v>
      </c>
    </row>
    <row r="6455" spans="4:5">
      <c r="D6455" s="118" t="s">
        <v>28</v>
      </c>
      <c r="E6455" s="116" t="str">
        <f t="shared" si="100"/>
        <v>DGII</v>
      </c>
    </row>
    <row r="6456" spans="4:5">
      <c r="D6456" s="118" t="s">
        <v>28</v>
      </c>
      <c r="E6456" s="116" t="str">
        <f t="shared" si="100"/>
        <v>DGII</v>
      </c>
    </row>
    <row r="6457" spans="4:5">
      <c r="D6457" s="118" t="s">
        <v>94</v>
      </c>
      <c r="E6457" s="116" t="str">
        <f t="shared" si="100"/>
        <v>DGM</v>
      </c>
    </row>
    <row r="6458" spans="4:5">
      <c r="D6458" s="118" t="s">
        <v>184</v>
      </c>
      <c r="E6458" s="116" t="str">
        <f t="shared" si="100"/>
        <v>DGP</v>
      </c>
    </row>
    <row r="6459" spans="4:5">
      <c r="D6459" s="118" t="s">
        <v>40</v>
      </c>
      <c r="E6459" s="116" t="str">
        <f t="shared" si="100"/>
        <v>JCE</v>
      </c>
    </row>
    <row r="6460" spans="4:5">
      <c r="D6460" s="118" t="s">
        <v>40</v>
      </c>
      <c r="E6460" s="116" t="str">
        <f t="shared" si="100"/>
        <v>JCE</v>
      </c>
    </row>
    <row r="6461" spans="4:5">
      <c r="D6461" s="118" t="s">
        <v>28</v>
      </c>
      <c r="E6461" s="116" t="str">
        <f t="shared" si="100"/>
        <v>DGII</v>
      </c>
    </row>
    <row r="6462" spans="4:5">
      <c r="D6462" s="118" t="s">
        <v>2</v>
      </c>
      <c r="E6462" s="116" t="str">
        <f t="shared" si="100"/>
        <v>DGTT</v>
      </c>
    </row>
    <row r="6463" spans="4:5">
      <c r="D6463" s="118" t="s">
        <v>2</v>
      </c>
      <c r="E6463" s="116" t="str">
        <f t="shared" si="100"/>
        <v>DGTT</v>
      </c>
    </row>
    <row r="6464" spans="4:5">
      <c r="D6464" s="118" t="s">
        <v>28</v>
      </c>
      <c r="E6464" s="116" t="str">
        <f t="shared" si="100"/>
        <v>DGII</v>
      </c>
    </row>
    <row r="6465" spans="4:5">
      <c r="D6465" s="118" t="s">
        <v>40</v>
      </c>
      <c r="E6465" s="116" t="str">
        <f t="shared" si="100"/>
        <v>JCE</v>
      </c>
    </row>
    <row r="6466" spans="4:5">
      <c r="D6466" s="118" t="s">
        <v>18</v>
      </c>
      <c r="E6466" s="116" t="str">
        <f t="shared" si="100"/>
        <v>MIP</v>
      </c>
    </row>
    <row r="6467" spans="4:5">
      <c r="D6467" s="118" t="s">
        <v>94</v>
      </c>
      <c r="E6467" s="116" t="str">
        <f t="shared" si="100"/>
        <v>DGM</v>
      </c>
    </row>
    <row r="6468" spans="4:5">
      <c r="D6468" s="118" t="s">
        <v>28</v>
      </c>
      <c r="E6468" s="116" t="str">
        <f t="shared" ref="E6468:E6531" si="101">UPPER(D6468:D26178)</f>
        <v>DGII</v>
      </c>
    </row>
    <row r="6469" spans="4:5">
      <c r="D6469" s="118" t="s">
        <v>155</v>
      </c>
      <c r="E6469" s="116" t="str">
        <f t="shared" si="101"/>
        <v>ONAPI</v>
      </c>
    </row>
    <row r="6470" spans="4:5">
      <c r="D6470" s="118" t="s">
        <v>28</v>
      </c>
      <c r="E6470" s="116" t="str">
        <f t="shared" si="101"/>
        <v>DGII</v>
      </c>
    </row>
    <row r="6471" spans="4:5">
      <c r="D6471" s="118" t="s">
        <v>28</v>
      </c>
      <c r="E6471" s="116" t="str">
        <f t="shared" si="101"/>
        <v>DGII</v>
      </c>
    </row>
    <row r="6472" spans="4:5">
      <c r="D6472" s="118" t="s">
        <v>40</v>
      </c>
      <c r="E6472" s="116" t="str">
        <f t="shared" si="101"/>
        <v>JCE</v>
      </c>
    </row>
    <row r="6473" spans="4:5">
      <c r="D6473" s="118" t="s">
        <v>2</v>
      </c>
      <c r="E6473" s="116" t="str">
        <f t="shared" si="101"/>
        <v>DGTT</v>
      </c>
    </row>
    <row r="6474" spans="4:5">
      <c r="D6474" s="118" t="s">
        <v>40</v>
      </c>
      <c r="E6474" s="116" t="str">
        <f t="shared" si="101"/>
        <v>JCE</v>
      </c>
    </row>
    <row r="6475" spans="4:5">
      <c r="D6475" s="118" t="s">
        <v>2</v>
      </c>
      <c r="E6475" s="116" t="str">
        <f t="shared" si="101"/>
        <v>DGTT</v>
      </c>
    </row>
    <row r="6476" spans="4:5">
      <c r="D6476" s="118" t="s">
        <v>28</v>
      </c>
      <c r="E6476" s="116" t="str">
        <f t="shared" si="101"/>
        <v>DGII</v>
      </c>
    </row>
    <row r="6477" spans="4:5">
      <c r="D6477" s="118" t="s">
        <v>2</v>
      </c>
      <c r="E6477" s="116" t="str">
        <f t="shared" si="101"/>
        <v>DGTT</v>
      </c>
    </row>
    <row r="6478" spans="4:5">
      <c r="D6478" s="118" t="s">
        <v>40</v>
      </c>
      <c r="E6478" s="116" t="str">
        <f t="shared" si="101"/>
        <v>JCE</v>
      </c>
    </row>
    <row r="6479" spans="4:5">
      <c r="D6479" s="118" t="s">
        <v>40</v>
      </c>
      <c r="E6479" s="116" t="str">
        <f t="shared" si="101"/>
        <v>JCE</v>
      </c>
    </row>
    <row r="6480" spans="4:5">
      <c r="D6480" s="118" t="s">
        <v>2</v>
      </c>
      <c r="E6480" s="116" t="str">
        <f t="shared" si="101"/>
        <v>DGTT</v>
      </c>
    </row>
    <row r="6481" spans="4:5">
      <c r="D6481" s="118" t="s">
        <v>28</v>
      </c>
      <c r="E6481" s="116" t="str">
        <f t="shared" si="101"/>
        <v>DGII</v>
      </c>
    </row>
    <row r="6482" spans="4:5">
      <c r="D6482" s="118" t="s">
        <v>28</v>
      </c>
      <c r="E6482" s="116" t="str">
        <f t="shared" si="101"/>
        <v>DGII</v>
      </c>
    </row>
    <row r="6483" spans="4:5">
      <c r="D6483" s="118" t="s">
        <v>155</v>
      </c>
      <c r="E6483" s="116" t="str">
        <f t="shared" si="101"/>
        <v>ONAPI</v>
      </c>
    </row>
    <row r="6484" spans="4:5">
      <c r="D6484" s="118" t="s">
        <v>94</v>
      </c>
      <c r="E6484" s="116" t="str">
        <f t="shared" si="101"/>
        <v>DGM</v>
      </c>
    </row>
    <row r="6485" spans="4:5">
      <c r="D6485" s="118" t="s">
        <v>40</v>
      </c>
      <c r="E6485" s="116" t="str">
        <f t="shared" si="101"/>
        <v>JCE</v>
      </c>
    </row>
    <row r="6486" spans="4:5">
      <c r="D6486" s="118" t="s">
        <v>40</v>
      </c>
      <c r="E6486" s="116" t="str">
        <f t="shared" si="101"/>
        <v>JCE</v>
      </c>
    </row>
    <row r="6487" spans="4:5">
      <c r="D6487" s="118" t="s">
        <v>2</v>
      </c>
      <c r="E6487" s="116" t="str">
        <f t="shared" si="101"/>
        <v>DGTT</v>
      </c>
    </row>
    <row r="6488" spans="4:5">
      <c r="D6488" s="118" t="s">
        <v>394</v>
      </c>
      <c r="E6488" s="116" t="str">
        <f t="shared" si="101"/>
        <v>MIREX</v>
      </c>
    </row>
    <row r="6489" spans="4:5">
      <c r="D6489" s="118" t="s">
        <v>40</v>
      </c>
      <c r="E6489" s="116" t="str">
        <f t="shared" si="101"/>
        <v>JCE</v>
      </c>
    </row>
    <row r="6490" spans="4:5">
      <c r="D6490" s="118" t="s">
        <v>28</v>
      </c>
      <c r="E6490" s="116" t="str">
        <f t="shared" si="101"/>
        <v>DGII</v>
      </c>
    </row>
    <row r="6491" spans="4:5">
      <c r="D6491" s="118" t="s">
        <v>2</v>
      </c>
      <c r="E6491" s="116" t="str">
        <f t="shared" si="101"/>
        <v>DGTT</v>
      </c>
    </row>
    <row r="6492" spans="4:5">
      <c r="D6492" s="118" t="s">
        <v>40</v>
      </c>
      <c r="E6492" s="116" t="str">
        <f t="shared" si="101"/>
        <v>JCE</v>
      </c>
    </row>
    <row r="6493" spans="4:5">
      <c r="D6493" s="118" t="s">
        <v>94</v>
      </c>
      <c r="E6493" s="116" t="str">
        <f t="shared" si="101"/>
        <v>DGM</v>
      </c>
    </row>
    <row r="6494" spans="4:5">
      <c r="D6494" s="118" t="s">
        <v>28</v>
      </c>
      <c r="E6494" s="116" t="str">
        <f t="shared" si="101"/>
        <v>DGII</v>
      </c>
    </row>
    <row r="6495" spans="4:5">
      <c r="D6495" s="118" t="s">
        <v>40</v>
      </c>
      <c r="E6495" s="116" t="str">
        <f t="shared" si="101"/>
        <v>JCE</v>
      </c>
    </row>
    <row r="6496" spans="4:5">
      <c r="D6496" s="118" t="s">
        <v>94</v>
      </c>
      <c r="E6496" s="116" t="str">
        <f t="shared" si="101"/>
        <v>DGM</v>
      </c>
    </row>
    <row r="6497" spans="4:5">
      <c r="D6497" s="118" t="s">
        <v>40</v>
      </c>
      <c r="E6497" s="116" t="str">
        <f t="shared" si="101"/>
        <v>JCE</v>
      </c>
    </row>
    <row r="6498" spans="4:5">
      <c r="D6498" s="118" t="s">
        <v>94</v>
      </c>
      <c r="E6498" s="116" t="str">
        <f t="shared" si="101"/>
        <v>DGM</v>
      </c>
    </row>
    <row r="6499" spans="4:5">
      <c r="D6499" s="118" t="s">
        <v>28</v>
      </c>
      <c r="E6499" s="116" t="str">
        <f t="shared" si="101"/>
        <v>DGII</v>
      </c>
    </row>
    <row r="6500" spans="4:5">
      <c r="D6500" s="118" t="s">
        <v>40</v>
      </c>
      <c r="E6500" s="116" t="str">
        <f t="shared" si="101"/>
        <v>JCE</v>
      </c>
    </row>
    <row r="6501" spans="4:5">
      <c r="D6501" s="118" t="s">
        <v>40</v>
      </c>
      <c r="E6501" s="116" t="str">
        <f t="shared" si="101"/>
        <v>JCE</v>
      </c>
    </row>
    <row r="6502" spans="4:5">
      <c r="D6502" s="118" t="s">
        <v>40</v>
      </c>
      <c r="E6502" s="116" t="str">
        <f t="shared" si="101"/>
        <v>JCE</v>
      </c>
    </row>
    <row r="6503" spans="4:5">
      <c r="D6503" s="118" t="s">
        <v>18</v>
      </c>
      <c r="E6503" s="116" t="str">
        <f t="shared" si="101"/>
        <v>MIP</v>
      </c>
    </row>
    <row r="6504" spans="4:5">
      <c r="D6504" s="118" t="s">
        <v>28</v>
      </c>
      <c r="E6504" s="116" t="str">
        <f t="shared" si="101"/>
        <v>DGII</v>
      </c>
    </row>
    <row r="6505" spans="4:5">
      <c r="D6505" s="118" t="s">
        <v>40</v>
      </c>
      <c r="E6505" s="116" t="str">
        <f t="shared" si="101"/>
        <v>JCE</v>
      </c>
    </row>
    <row r="6506" spans="4:5">
      <c r="D6506" s="118" t="s">
        <v>94</v>
      </c>
      <c r="E6506" s="116" t="str">
        <f t="shared" si="101"/>
        <v>DGM</v>
      </c>
    </row>
    <row r="6507" spans="4:5">
      <c r="D6507" s="118" t="s">
        <v>2</v>
      </c>
      <c r="E6507" s="116" t="str">
        <f t="shared" si="101"/>
        <v>DGTT</v>
      </c>
    </row>
    <row r="6508" spans="4:5">
      <c r="D6508" s="118" t="s">
        <v>28</v>
      </c>
      <c r="E6508" s="116" t="str">
        <f t="shared" si="101"/>
        <v>DGII</v>
      </c>
    </row>
    <row r="6509" spans="4:5">
      <c r="D6509" s="118" t="s">
        <v>2</v>
      </c>
      <c r="E6509" s="116" t="str">
        <f t="shared" si="101"/>
        <v>DGTT</v>
      </c>
    </row>
    <row r="6510" spans="4:5">
      <c r="D6510" s="118" t="s">
        <v>40</v>
      </c>
      <c r="E6510" s="116" t="str">
        <f t="shared" si="101"/>
        <v>JCE</v>
      </c>
    </row>
    <row r="6511" spans="4:5">
      <c r="D6511" s="118" t="s">
        <v>40</v>
      </c>
      <c r="E6511" s="116" t="str">
        <f t="shared" si="101"/>
        <v>JCE</v>
      </c>
    </row>
    <row r="6512" spans="4:5">
      <c r="D6512" s="118" t="s">
        <v>28</v>
      </c>
      <c r="E6512" s="116" t="str">
        <f t="shared" si="101"/>
        <v>DGII</v>
      </c>
    </row>
    <row r="6513" spans="4:5">
      <c r="D6513" s="118" t="s">
        <v>28</v>
      </c>
      <c r="E6513" s="116" t="str">
        <f t="shared" si="101"/>
        <v>DGII</v>
      </c>
    </row>
    <row r="6514" spans="4:5">
      <c r="D6514" s="118" t="s">
        <v>28</v>
      </c>
      <c r="E6514" s="116" t="str">
        <f t="shared" si="101"/>
        <v>DGII</v>
      </c>
    </row>
    <row r="6515" spans="4:5">
      <c r="D6515" s="118" t="s">
        <v>2</v>
      </c>
      <c r="E6515" s="116" t="str">
        <f t="shared" si="101"/>
        <v>DGTT</v>
      </c>
    </row>
    <row r="6516" spans="4:5">
      <c r="D6516" s="118" t="s">
        <v>2</v>
      </c>
      <c r="E6516" s="116" t="str">
        <f t="shared" si="101"/>
        <v>DGTT</v>
      </c>
    </row>
    <row r="6517" spans="4:5">
      <c r="D6517" s="118" t="s">
        <v>2</v>
      </c>
      <c r="E6517" s="116" t="str">
        <f t="shared" si="101"/>
        <v>DGTT</v>
      </c>
    </row>
    <row r="6518" spans="4:5">
      <c r="D6518" s="118" t="s">
        <v>40</v>
      </c>
      <c r="E6518" s="116" t="str">
        <f t="shared" si="101"/>
        <v>JCE</v>
      </c>
    </row>
    <row r="6519" spans="4:5">
      <c r="D6519" s="118" t="s">
        <v>94</v>
      </c>
      <c r="E6519" s="116" t="str">
        <f t="shared" si="101"/>
        <v>DGM</v>
      </c>
    </row>
    <row r="6520" spans="4:5">
      <c r="D6520" s="118" t="s">
        <v>184</v>
      </c>
      <c r="E6520" s="116" t="str">
        <f t="shared" si="101"/>
        <v>DGP</v>
      </c>
    </row>
    <row r="6521" spans="4:5">
      <c r="D6521" s="118" t="s">
        <v>40</v>
      </c>
      <c r="E6521" s="116" t="str">
        <f t="shared" si="101"/>
        <v>JCE</v>
      </c>
    </row>
    <row r="6522" spans="4:5">
      <c r="D6522" s="118" t="s">
        <v>184</v>
      </c>
      <c r="E6522" s="116" t="str">
        <f t="shared" si="101"/>
        <v>DGP</v>
      </c>
    </row>
    <row r="6523" spans="4:5">
      <c r="D6523" s="118" t="s">
        <v>2</v>
      </c>
      <c r="E6523" s="116" t="str">
        <f t="shared" si="101"/>
        <v>DGTT</v>
      </c>
    </row>
    <row r="6524" spans="4:5">
      <c r="D6524" s="118" t="s">
        <v>28</v>
      </c>
      <c r="E6524" s="116" t="str">
        <f t="shared" si="101"/>
        <v>DGII</v>
      </c>
    </row>
    <row r="6525" spans="4:5">
      <c r="D6525" s="118" t="s">
        <v>28</v>
      </c>
      <c r="E6525" s="116" t="str">
        <f t="shared" si="101"/>
        <v>DGII</v>
      </c>
    </row>
    <row r="6526" spans="4:5">
      <c r="D6526" s="118" t="s">
        <v>3</v>
      </c>
      <c r="E6526" s="116" t="str">
        <f t="shared" si="101"/>
        <v>PGR</v>
      </c>
    </row>
    <row r="6527" spans="4:5">
      <c r="D6527" s="118" t="s">
        <v>40</v>
      </c>
      <c r="E6527" s="116" t="str">
        <f t="shared" si="101"/>
        <v>JCE</v>
      </c>
    </row>
    <row r="6528" spans="4:5">
      <c r="D6528" s="118" t="s">
        <v>1306</v>
      </c>
      <c r="E6528" s="116" t="str">
        <f t="shared" si="101"/>
        <v xml:space="preserve">SENASA </v>
      </c>
    </row>
    <row r="6529" spans="4:5">
      <c r="D6529" s="118" t="s">
        <v>94</v>
      </c>
      <c r="E6529" s="116" t="str">
        <f t="shared" si="101"/>
        <v>DGM</v>
      </c>
    </row>
    <row r="6530" spans="4:5">
      <c r="D6530" s="118" t="s">
        <v>40</v>
      </c>
      <c r="E6530" s="116" t="str">
        <f t="shared" si="101"/>
        <v>JCE</v>
      </c>
    </row>
    <row r="6531" spans="4:5">
      <c r="D6531" s="118" t="s">
        <v>28</v>
      </c>
      <c r="E6531" s="116" t="str">
        <f t="shared" si="101"/>
        <v>DGII</v>
      </c>
    </row>
    <row r="6532" spans="4:5">
      <c r="D6532" s="118" t="s">
        <v>184</v>
      </c>
      <c r="E6532" s="116" t="str">
        <f t="shared" ref="E6532:E6595" si="102">UPPER(D6532:D26242)</f>
        <v>DGP</v>
      </c>
    </row>
    <row r="6533" spans="4:5">
      <c r="D6533" s="118" t="s">
        <v>394</v>
      </c>
      <c r="E6533" s="116" t="str">
        <f t="shared" si="102"/>
        <v>MIREX</v>
      </c>
    </row>
    <row r="6534" spans="4:5">
      <c r="D6534" s="118" t="s">
        <v>40</v>
      </c>
      <c r="E6534" s="116" t="str">
        <f t="shared" si="102"/>
        <v>JCE</v>
      </c>
    </row>
    <row r="6535" spans="4:5">
      <c r="D6535" s="118" t="s">
        <v>184</v>
      </c>
      <c r="E6535" s="116" t="str">
        <f t="shared" si="102"/>
        <v>DGP</v>
      </c>
    </row>
    <row r="6536" spans="4:5">
      <c r="D6536" s="118" t="s">
        <v>94</v>
      </c>
      <c r="E6536" s="116" t="str">
        <f t="shared" si="102"/>
        <v>DGM</v>
      </c>
    </row>
    <row r="6537" spans="4:5">
      <c r="D6537" s="118" t="s">
        <v>18</v>
      </c>
      <c r="E6537" s="116" t="str">
        <f t="shared" si="102"/>
        <v>MIP</v>
      </c>
    </row>
    <row r="6538" spans="4:5">
      <c r="D6538" s="118" t="s">
        <v>40</v>
      </c>
      <c r="E6538" s="116" t="str">
        <f t="shared" si="102"/>
        <v>JCE</v>
      </c>
    </row>
    <row r="6539" spans="4:5">
      <c r="D6539" s="118" t="s">
        <v>28</v>
      </c>
      <c r="E6539" s="116" t="str">
        <f t="shared" si="102"/>
        <v>DGII</v>
      </c>
    </row>
    <row r="6540" spans="4:5">
      <c r="D6540" s="118" t="s">
        <v>394</v>
      </c>
      <c r="E6540" s="116" t="str">
        <f t="shared" si="102"/>
        <v>MIREX</v>
      </c>
    </row>
    <row r="6541" spans="4:5">
      <c r="D6541" s="118" t="s">
        <v>28</v>
      </c>
      <c r="E6541" s="116" t="str">
        <f t="shared" si="102"/>
        <v>DGII</v>
      </c>
    </row>
    <row r="6542" spans="4:5">
      <c r="D6542" s="118" t="s">
        <v>2</v>
      </c>
      <c r="E6542" s="116" t="str">
        <f t="shared" si="102"/>
        <v>DGTT</v>
      </c>
    </row>
    <row r="6543" spans="4:5">
      <c r="D6543" s="118" t="s">
        <v>28</v>
      </c>
      <c r="E6543" s="116" t="str">
        <f t="shared" si="102"/>
        <v>DGII</v>
      </c>
    </row>
    <row r="6544" spans="4:5">
      <c r="D6544" s="118" t="s">
        <v>28</v>
      </c>
      <c r="E6544" s="116" t="str">
        <f t="shared" si="102"/>
        <v>DGII</v>
      </c>
    </row>
    <row r="6545" spans="4:5">
      <c r="D6545" s="118" t="s">
        <v>40</v>
      </c>
      <c r="E6545" s="116" t="str">
        <f t="shared" si="102"/>
        <v>JCE</v>
      </c>
    </row>
    <row r="6546" spans="4:5">
      <c r="D6546" s="118" t="s">
        <v>184</v>
      </c>
      <c r="E6546" s="116" t="str">
        <f t="shared" si="102"/>
        <v>DGP</v>
      </c>
    </row>
    <row r="6547" spans="4:5">
      <c r="D6547" s="118" t="s">
        <v>28</v>
      </c>
      <c r="E6547" s="116" t="str">
        <f t="shared" si="102"/>
        <v>DGII</v>
      </c>
    </row>
    <row r="6548" spans="4:5">
      <c r="D6548" s="118" t="s">
        <v>2</v>
      </c>
      <c r="E6548" s="116" t="str">
        <f t="shared" si="102"/>
        <v>DGTT</v>
      </c>
    </row>
    <row r="6549" spans="4:5">
      <c r="D6549" s="118" t="s">
        <v>184</v>
      </c>
      <c r="E6549" s="116" t="str">
        <f t="shared" si="102"/>
        <v>DGP</v>
      </c>
    </row>
    <row r="6550" spans="4:5">
      <c r="D6550" s="118" t="s">
        <v>2</v>
      </c>
      <c r="E6550" s="116" t="str">
        <f t="shared" si="102"/>
        <v>DGTT</v>
      </c>
    </row>
    <row r="6551" spans="4:5">
      <c r="D6551" s="118" t="s">
        <v>40</v>
      </c>
      <c r="E6551" s="116" t="str">
        <f t="shared" si="102"/>
        <v>JCE</v>
      </c>
    </row>
    <row r="6552" spans="4:5">
      <c r="D6552" s="118" t="s">
        <v>28</v>
      </c>
      <c r="E6552" s="116" t="str">
        <f t="shared" si="102"/>
        <v>DGII</v>
      </c>
    </row>
    <row r="6553" spans="4:5">
      <c r="D6553" s="118" t="s">
        <v>40</v>
      </c>
      <c r="E6553" s="116" t="str">
        <f t="shared" si="102"/>
        <v>JCE</v>
      </c>
    </row>
    <row r="6554" spans="4:5">
      <c r="D6554" s="118" t="s">
        <v>40</v>
      </c>
      <c r="E6554" s="116" t="str">
        <f t="shared" si="102"/>
        <v>JCE</v>
      </c>
    </row>
    <row r="6555" spans="4:5">
      <c r="D6555" s="118" t="s">
        <v>28</v>
      </c>
      <c r="E6555" s="116" t="str">
        <f t="shared" si="102"/>
        <v>DGII</v>
      </c>
    </row>
    <row r="6556" spans="4:5">
      <c r="D6556" s="118" t="s">
        <v>2</v>
      </c>
      <c r="E6556" s="116" t="str">
        <f t="shared" si="102"/>
        <v>DGTT</v>
      </c>
    </row>
    <row r="6557" spans="4:5">
      <c r="D6557" s="118" t="s">
        <v>28</v>
      </c>
      <c r="E6557" s="116" t="str">
        <f t="shared" si="102"/>
        <v>DGII</v>
      </c>
    </row>
    <row r="6558" spans="4:5">
      <c r="D6558" s="118" t="s">
        <v>28</v>
      </c>
      <c r="E6558" s="116" t="str">
        <f t="shared" si="102"/>
        <v>DGII</v>
      </c>
    </row>
    <row r="6559" spans="4:5">
      <c r="D6559" s="118" t="s">
        <v>94</v>
      </c>
      <c r="E6559" s="116" t="str">
        <f t="shared" si="102"/>
        <v>DGM</v>
      </c>
    </row>
    <row r="6560" spans="4:5">
      <c r="D6560" s="118" t="s">
        <v>184</v>
      </c>
      <c r="E6560" s="116" t="str">
        <f t="shared" si="102"/>
        <v>DGP</v>
      </c>
    </row>
    <row r="6561" spans="4:5">
      <c r="D6561" s="118" t="s">
        <v>28</v>
      </c>
      <c r="E6561" s="116" t="str">
        <f t="shared" si="102"/>
        <v>DGII</v>
      </c>
    </row>
    <row r="6562" spans="4:5">
      <c r="D6562" s="118" t="s">
        <v>18</v>
      </c>
      <c r="E6562" s="116" t="str">
        <f t="shared" si="102"/>
        <v>MIP</v>
      </c>
    </row>
    <row r="6563" spans="4:5">
      <c r="D6563" s="118" t="s">
        <v>94</v>
      </c>
      <c r="E6563" s="116" t="str">
        <f t="shared" si="102"/>
        <v>DGM</v>
      </c>
    </row>
    <row r="6564" spans="4:5">
      <c r="D6564" s="118" t="s">
        <v>28</v>
      </c>
      <c r="E6564" s="116" t="str">
        <f t="shared" si="102"/>
        <v>DGII</v>
      </c>
    </row>
    <row r="6565" spans="4:5">
      <c r="D6565" s="118" t="s">
        <v>28</v>
      </c>
      <c r="E6565" s="116" t="str">
        <f t="shared" si="102"/>
        <v>DGII</v>
      </c>
    </row>
    <row r="6566" spans="4:5">
      <c r="D6566" s="118" t="s">
        <v>2</v>
      </c>
      <c r="E6566" s="116" t="str">
        <f t="shared" si="102"/>
        <v>DGTT</v>
      </c>
    </row>
    <row r="6567" spans="4:5">
      <c r="D6567" s="118" t="s">
        <v>2</v>
      </c>
      <c r="E6567" s="116" t="str">
        <f t="shared" si="102"/>
        <v>DGTT</v>
      </c>
    </row>
    <row r="6568" spans="4:5">
      <c r="D6568" s="118" t="s">
        <v>2</v>
      </c>
      <c r="E6568" s="116" t="str">
        <f t="shared" si="102"/>
        <v>DGTT</v>
      </c>
    </row>
    <row r="6569" spans="4:5">
      <c r="D6569" s="118" t="s">
        <v>94</v>
      </c>
      <c r="E6569" s="116" t="str">
        <f t="shared" si="102"/>
        <v>DGM</v>
      </c>
    </row>
    <row r="6570" spans="4:5">
      <c r="D6570" s="118" t="s">
        <v>184</v>
      </c>
      <c r="E6570" s="116" t="str">
        <f t="shared" si="102"/>
        <v>DGP</v>
      </c>
    </row>
    <row r="6571" spans="4:5">
      <c r="D6571" s="118" t="s">
        <v>28</v>
      </c>
      <c r="E6571" s="116" t="str">
        <f t="shared" si="102"/>
        <v>DGII</v>
      </c>
    </row>
    <row r="6572" spans="4:5">
      <c r="D6572" s="118" t="s">
        <v>2</v>
      </c>
      <c r="E6572" s="116" t="str">
        <f t="shared" si="102"/>
        <v>DGTT</v>
      </c>
    </row>
    <row r="6573" spans="4:5">
      <c r="D6573" s="118" t="s">
        <v>40</v>
      </c>
      <c r="E6573" s="116" t="str">
        <f t="shared" si="102"/>
        <v>JCE</v>
      </c>
    </row>
    <row r="6574" spans="4:5">
      <c r="D6574" s="118" t="s">
        <v>40</v>
      </c>
      <c r="E6574" s="116" t="str">
        <f t="shared" si="102"/>
        <v>JCE</v>
      </c>
    </row>
    <row r="6575" spans="4:5">
      <c r="D6575" s="118" t="s">
        <v>94</v>
      </c>
      <c r="E6575" s="116" t="str">
        <f t="shared" si="102"/>
        <v>DGM</v>
      </c>
    </row>
    <row r="6576" spans="4:5">
      <c r="D6576" s="118" t="s">
        <v>2</v>
      </c>
      <c r="E6576" s="116" t="str">
        <f t="shared" si="102"/>
        <v>DGTT</v>
      </c>
    </row>
    <row r="6577" spans="4:5">
      <c r="D6577" s="118" t="s">
        <v>2</v>
      </c>
      <c r="E6577" s="116" t="str">
        <f t="shared" si="102"/>
        <v>DGTT</v>
      </c>
    </row>
    <row r="6578" spans="4:5">
      <c r="D6578" s="118" t="s">
        <v>28</v>
      </c>
      <c r="E6578" s="116" t="str">
        <f t="shared" si="102"/>
        <v>DGII</v>
      </c>
    </row>
    <row r="6579" spans="4:5">
      <c r="D6579" s="118" t="s">
        <v>394</v>
      </c>
      <c r="E6579" s="116" t="str">
        <f t="shared" si="102"/>
        <v>MIREX</v>
      </c>
    </row>
    <row r="6580" spans="4:5">
      <c r="D6580" s="118" t="s">
        <v>40</v>
      </c>
      <c r="E6580" s="116" t="str">
        <f t="shared" si="102"/>
        <v>JCE</v>
      </c>
    </row>
    <row r="6581" spans="4:5">
      <c r="D6581" s="118" t="s">
        <v>2</v>
      </c>
      <c r="E6581" s="116" t="str">
        <f t="shared" si="102"/>
        <v>DGTT</v>
      </c>
    </row>
    <row r="6582" spans="4:5">
      <c r="D6582" s="118" t="s">
        <v>2</v>
      </c>
      <c r="E6582" s="116" t="str">
        <f t="shared" si="102"/>
        <v>DGTT</v>
      </c>
    </row>
    <row r="6583" spans="4:5">
      <c r="D6583" s="118" t="s">
        <v>28</v>
      </c>
      <c r="E6583" s="116" t="str">
        <f t="shared" si="102"/>
        <v>DGII</v>
      </c>
    </row>
    <row r="6584" spans="4:5">
      <c r="D6584" s="118" t="s">
        <v>40</v>
      </c>
      <c r="E6584" s="116" t="str">
        <f t="shared" si="102"/>
        <v>JCE</v>
      </c>
    </row>
    <row r="6585" spans="4:5">
      <c r="D6585" s="118" t="s">
        <v>184</v>
      </c>
      <c r="E6585" s="116" t="str">
        <f t="shared" si="102"/>
        <v>DGP</v>
      </c>
    </row>
    <row r="6586" spans="4:5">
      <c r="D6586" s="118" t="s">
        <v>40</v>
      </c>
      <c r="E6586" s="116" t="str">
        <f t="shared" si="102"/>
        <v>JCE</v>
      </c>
    </row>
    <row r="6587" spans="4:5">
      <c r="D6587" s="118" t="s">
        <v>28</v>
      </c>
      <c r="E6587" s="116" t="str">
        <f t="shared" si="102"/>
        <v>DGII</v>
      </c>
    </row>
    <row r="6588" spans="4:5">
      <c r="D6588" s="118" t="s">
        <v>94</v>
      </c>
      <c r="E6588" s="116" t="str">
        <f t="shared" si="102"/>
        <v>DGM</v>
      </c>
    </row>
    <row r="6589" spans="4:5">
      <c r="D6589" s="118" t="s">
        <v>2</v>
      </c>
      <c r="E6589" s="116" t="str">
        <f t="shared" si="102"/>
        <v>DGTT</v>
      </c>
    </row>
    <row r="6590" spans="4:5">
      <c r="D6590" s="118" t="s">
        <v>28</v>
      </c>
      <c r="E6590" s="116" t="str">
        <f t="shared" si="102"/>
        <v>DGII</v>
      </c>
    </row>
    <row r="6591" spans="4:5">
      <c r="D6591" s="118" t="s">
        <v>2</v>
      </c>
      <c r="E6591" s="116" t="str">
        <f t="shared" si="102"/>
        <v>DGTT</v>
      </c>
    </row>
    <row r="6592" spans="4:5">
      <c r="D6592" s="118" t="s">
        <v>28</v>
      </c>
      <c r="E6592" s="116" t="str">
        <f t="shared" si="102"/>
        <v>DGII</v>
      </c>
    </row>
    <row r="6593" spans="4:5">
      <c r="D6593" s="118" t="s">
        <v>40</v>
      </c>
      <c r="E6593" s="116" t="str">
        <f t="shared" si="102"/>
        <v>JCE</v>
      </c>
    </row>
    <row r="6594" spans="4:5">
      <c r="D6594" s="118" t="s">
        <v>2</v>
      </c>
      <c r="E6594" s="116" t="str">
        <f t="shared" si="102"/>
        <v>DGTT</v>
      </c>
    </row>
    <row r="6595" spans="4:5">
      <c r="D6595" s="118" t="s">
        <v>2</v>
      </c>
      <c r="E6595" s="116" t="str">
        <f t="shared" si="102"/>
        <v>DGTT</v>
      </c>
    </row>
    <row r="6596" spans="4:5">
      <c r="D6596" s="118" t="s">
        <v>40</v>
      </c>
      <c r="E6596" s="116" t="str">
        <f t="shared" ref="E6596:E6659" si="103">UPPER(D6596:D26306)</f>
        <v>JCE</v>
      </c>
    </row>
    <row r="6597" spans="4:5">
      <c r="D6597" s="118" t="s">
        <v>184</v>
      </c>
      <c r="E6597" s="116" t="str">
        <f t="shared" si="103"/>
        <v>DGP</v>
      </c>
    </row>
    <row r="6598" spans="4:5">
      <c r="D6598" s="118" t="s">
        <v>2</v>
      </c>
      <c r="E6598" s="116" t="str">
        <f t="shared" si="103"/>
        <v>DGTT</v>
      </c>
    </row>
    <row r="6599" spans="4:5">
      <c r="D6599" s="118" t="s">
        <v>394</v>
      </c>
      <c r="E6599" s="116" t="str">
        <f t="shared" si="103"/>
        <v>MIREX</v>
      </c>
    </row>
    <row r="6600" spans="4:5">
      <c r="D6600" s="118" t="s">
        <v>2</v>
      </c>
      <c r="E6600" s="116" t="str">
        <f t="shared" si="103"/>
        <v>DGTT</v>
      </c>
    </row>
    <row r="6601" spans="4:5">
      <c r="D6601" s="118" t="s">
        <v>28</v>
      </c>
      <c r="E6601" s="116" t="str">
        <f t="shared" si="103"/>
        <v>DGII</v>
      </c>
    </row>
    <row r="6602" spans="4:5">
      <c r="D6602" s="118" t="s">
        <v>40</v>
      </c>
      <c r="E6602" s="116" t="str">
        <f t="shared" si="103"/>
        <v>JCE</v>
      </c>
    </row>
    <row r="6603" spans="4:5">
      <c r="D6603" s="118" t="s">
        <v>94</v>
      </c>
      <c r="E6603" s="116" t="str">
        <f t="shared" si="103"/>
        <v>DGM</v>
      </c>
    </row>
    <row r="6604" spans="4:5">
      <c r="D6604" s="118" t="s">
        <v>40</v>
      </c>
      <c r="E6604" s="116" t="str">
        <f t="shared" si="103"/>
        <v>JCE</v>
      </c>
    </row>
    <row r="6605" spans="4:5">
      <c r="D6605" s="118" t="s">
        <v>40</v>
      </c>
      <c r="E6605" s="116" t="str">
        <f t="shared" si="103"/>
        <v>JCE</v>
      </c>
    </row>
    <row r="6606" spans="4:5">
      <c r="D6606" s="118" t="s">
        <v>28</v>
      </c>
      <c r="E6606" s="116" t="str">
        <f t="shared" si="103"/>
        <v>DGII</v>
      </c>
    </row>
    <row r="6607" spans="4:5">
      <c r="D6607" s="118" t="s">
        <v>956</v>
      </c>
      <c r="E6607" s="116" t="str">
        <f t="shared" si="103"/>
        <v>SENASA</v>
      </c>
    </row>
    <row r="6608" spans="4:5">
      <c r="D6608" s="118" t="s">
        <v>184</v>
      </c>
      <c r="E6608" s="116" t="str">
        <f t="shared" si="103"/>
        <v>DGP</v>
      </c>
    </row>
    <row r="6609" spans="4:5">
      <c r="D6609" s="118" t="s">
        <v>94</v>
      </c>
      <c r="E6609" s="116" t="str">
        <f t="shared" si="103"/>
        <v>DGM</v>
      </c>
    </row>
    <row r="6610" spans="4:5">
      <c r="D6610" s="118" t="s">
        <v>28</v>
      </c>
      <c r="E6610" s="116" t="str">
        <f t="shared" si="103"/>
        <v>DGII</v>
      </c>
    </row>
    <row r="6611" spans="4:5">
      <c r="D6611" s="118" t="s">
        <v>2</v>
      </c>
      <c r="E6611" s="116" t="str">
        <f t="shared" si="103"/>
        <v>DGTT</v>
      </c>
    </row>
    <row r="6612" spans="4:5">
      <c r="D6612" s="118" t="s">
        <v>28</v>
      </c>
      <c r="E6612" s="116" t="str">
        <f t="shared" si="103"/>
        <v>DGII</v>
      </c>
    </row>
    <row r="6613" spans="4:5">
      <c r="D6613" s="118" t="s">
        <v>28</v>
      </c>
      <c r="E6613" s="116" t="str">
        <f t="shared" si="103"/>
        <v>DGII</v>
      </c>
    </row>
    <row r="6614" spans="4:5">
      <c r="D6614" s="118" t="s">
        <v>40</v>
      </c>
      <c r="E6614" s="116" t="str">
        <f t="shared" si="103"/>
        <v>JCE</v>
      </c>
    </row>
    <row r="6615" spans="4:5">
      <c r="D6615" s="118" t="s">
        <v>40</v>
      </c>
      <c r="E6615" s="116" t="str">
        <f t="shared" si="103"/>
        <v>JCE</v>
      </c>
    </row>
    <row r="6616" spans="4:5">
      <c r="D6616" s="118" t="s">
        <v>28</v>
      </c>
      <c r="E6616" s="116" t="str">
        <f t="shared" si="103"/>
        <v>DGII</v>
      </c>
    </row>
    <row r="6617" spans="4:5">
      <c r="D6617" s="118" t="s">
        <v>40</v>
      </c>
      <c r="E6617" s="116" t="str">
        <f t="shared" si="103"/>
        <v>JCE</v>
      </c>
    </row>
    <row r="6618" spans="4:5">
      <c r="D6618" s="118" t="s">
        <v>40</v>
      </c>
      <c r="E6618" s="116" t="str">
        <f t="shared" si="103"/>
        <v>JCE</v>
      </c>
    </row>
    <row r="6619" spans="4:5">
      <c r="D6619" s="118" t="s">
        <v>2</v>
      </c>
      <c r="E6619" s="116" t="str">
        <f t="shared" si="103"/>
        <v>DGTT</v>
      </c>
    </row>
    <row r="6620" spans="4:5">
      <c r="D6620" s="118" t="s">
        <v>2</v>
      </c>
      <c r="E6620" s="116" t="str">
        <f t="shared" si="103"/>
        <v>DGTT</v>
      </c>
    </row>
    <row r="6621" spans="4:5">
      <c r="D6621" s="118" t="s">
        <v>2</v>
      </c>
      <c r="E6621" s="116" t="str">
        <f t="shared" si="103"/>
        <v>DGTT</v>
      </c>
    </row>
    <row r="6622" spans="4:5">
      <c r="D6622" s="118" t="s">
        <v>2</v>
      </c>
      <c r="E6622" s="116" t="str">
        <f t="shared" si="103"/>
        <v>DGTT</v>
      </c>
    </row>
    <row r="6623" spans="4:5">
      <c r="D6623" s="118" t="s">
        <v>1318</v>
      </c>
      <c r="E6623" s="116" t="str">
        <f t="shared" si="103"/>
        <v xml:space="preserve">DGII </v>
      </c>
    </row>
    <row r="6624" spans="4:5">
      <c r="D6624" s="118" t="s">
        <v>2</v>
      </c>
      <c r="E6624" s="116" t="str">
        <f t="shared" si="103"/>
        <v>DGTT</v>
      </c>
    </row>
    <row r="6625" spans="4:5">
      <c r="D6625" s="118" t="s">
        <v>18</v>
      </c>
      <c r="E6625" s="116" t="str">
        <f t="shared" si="103"/>
        <v>MIP</v>
      </c>
    </row>
    <row r="6626" spans="4:5">
      <c r="D6626" s="118" t="s">
        <v>1318</v>
      </c>
      <c r="E6626" s="116" t="str">
        <f t="shared" si="103"/>
        <v xml:space="preserve">DGII </v>
      </c>
    </row>
    <row r="6627" spans="4:5">
      <c r="D6627" s="118" t="s">
        <v>184</v>
      </c>
      <c r="E6627" s="116" t="str">
        <f t="shared" si="103"/>
        <v>DGP</v>
      </c>
    </row>
    <row r="6628" spans="4:5">
      <c r="D6628" s="118" t="s">
        <v>94</v>
      </c>
      <c r="E6628" s="116" t="str">
        <f t="shared" si="103"/>
        <v>DGM</v>
      </c>
    </row>
    <row r="6629" spans="4:5">
      <c r="D6629" s="118" t="s">
        <v>40</v>
      </c>
      <c r="E6629" s="116" t="str">
        <f t="shared" si="103"/>
        <v>JCE</v>
      </c>
    </row>
    <row r="6630" spans="4:5">
      <c r="D6630" s="118" t="s">
        <v>40</v>
      </c>
      <c r="E6630" s="116" t="str">
        <f t="shared" si="103"/>
        <v>JCE</v>
      </c>
    </row>
    <row r="6631" spans="4:5">
      <c r="D6631" s="118" t="s">
        <v>2</v>
      </c>
      <c r="E6631" s="116" t="str">
        <f t="shared" si="103"/>
        <v>DGTT</v>
      </c>
    </row>
    <row r="6632" spans="4:5">
      <c r="D6632" s="118" t="s">
        <v>2</v>
      </c>
      <c r="E6632" s="116" t="str">
        <f t="shared" si="103"/>
        <v>DGTT</v>
      </c>
    </row>
    <row r="6633" spans="4:5">
      <c r="D6633" s="118" t="s">
        <v>40</v>
      </c>
      <c r="E6633" s="116" t="str">
        <f t="shared" si="103"/>
        <v>JCE</v>
      </c>
    </row>
    <row r="6634" spans="4:5">
      <c r="D6634" s="118" t="s">
        <v>1318</v>
      </c>
      <c r="E6634" s="116" t="str">
        <f t="shared" si="103"/>
        <v xml:space="preserve">DGII </v>
      </c>
    </row>
    <row r="6635" spans="4:5">
      <c r="D6635" s="118" t="s">
        <v>40</v>
      </c>
      <c r="E6635" s="116" t="str">
        <f t="shared" si="103"/>
        <v>JCE</v>
      </c>
    </row>
    <row r="6636" spans="4:5">
      <c r="D6636" s="118" t="s">
        <v>40</v>
      </c>
      <c r="E6636" s="116" t="str">
        <f t="shared" si="103"/>
        <v>JCE</v>
      </c>
    </row>
    <row r="6637" spans="4:5">
      <c r="D6637" s="118" t="s">
        <v>40</v>
      </c>
      <c r="E6637" s="116" t="str">
        <f t="shared" si="103"/>
        <v>JCE</v>
      </c>
    </row>
    <row r="6638" spans="4:5">
      <c r="D6638" s="118" t="s">
        <v>28</v>
      </c>
      <c r="E6638" s="116" t="str">
        <f t="shared" si="103"/>
        <v>DGII</v>
      </c>
    </row>
    <row r="6639" spans="4:5">
      <c r="D6639" s="118" t="s">
        <v>28</v>
      </c>
      <c r="E6639" s="116" t="str">
        <f t="shared" si="103"/>
        <v>DGII</v>
      </c>
    </row>
    <row r="6640" spans="4:5">
      <c r="D6640" s="118" t="s">
        <v>28</v>
      </c>
      <c r="E6640" s="116" t="str">
        <f t="shared" si="103"/>
        <v>DGII</v>
      </c>
    </row>
    <row r="6641" spans="4:5">
      <c r="D6641" s="118" t="s">
        <v>40</v>
      </c>
      <c r="E6641" s="116" t="str">
        <f t="shared" si="103"/>
        <v>JCE</v>
      </c>
    </row>
    <row r="6642" spans="4:5">
      <c r="D6642" s="118" t="s">
        <v>40</v>
      </c>
      <c r="E6642" s="116" t="str">
        <f t="shared" si="103"/>
        <v>JCE</v>
      </c>
    </row>
    <row r="6643" spans="4:5">
      <c r="D6643" s="118" t="s">
        <v>94</v>
      </c>
      <c r="E6643" s="116" t="str">
        <f t="shared" si="103"/>
        <v>DGM</v>
      </c>
    </row>
    <row r="6644" spans="4:5">
      <c r="D6644" s="118" t="s">
        <v>28</v>
      </c>
      <c r="E6644" s="116" t="str">
        <f t="shared" si="103"/>
        <v>DGII</v>
      </c>
    </row>
    <row r="6645" spans="4:5">
      <c r="D6645" s="118" t="s">
        <v>184</v>
      </c>
      <c r="E6645" s="116" t="str">
        <f t="shared" si="103"/>
        <v>DGP</v>
      </c>
    </row>
    <row r="6646" spans="4:5">
      <c r="D6646" s="118" t="s">
        <v>28</v>
      </c>
      <c r="E6646" s="116" t="str">
        <f t="shared" si="103"/>
        <v>DGII</v>
      </c>
    </row>
    <row r="6647" spans="4:5">
      <c r="D6647" s="118" t="s">
        <v>40</v>
      </c>
      <c r="E6647" s="116" t="str">
        <f t="shared" si="103"/>
        <v>JCE</v>
      </c>
    </row>
    <row r="6648" spans="4:5">
      <c r="D6648" s="118" t="s">
        <v>394</v>
      </c>
      <c r="E6648" s="116" t="str">
        <f t="shared" si="103"/>
        <v>MIREX</v>
      </c>
    </row>
    <row r="6649" spans="4:5">
      <c r="D6649" s="118" t="s">
        <v>394</v>
      </c>
      <c r="E6649" s="116" t="str">
        <f t="shared" si="103"/>
        <v>MIREX</v>
      </c>
    </row>
    <row r="6650" spans="4:5">
      <c r="D6650" s="118" t="s">
        <v>28</v>
      </c>
      <c r="E6650" s="116" t="str">
        <f t="shared" si="103"/>
        <v>DGII</v>
      </c>
    </row>
    <row r="6651" spans="4:5">
      <c r="D6651" s="118" t="s">
        <v>155</v>
      </c>
      <c r="E6651" s="116" t="str">
        <f t="shared" si="103"/>
        <v>ONAPI</v>
      </c>
    </row>
    <row r="6652" spans="4:5">
      <c r="D6652" s="118" t="s">
        <v>40</v>
      </c>
      <c r="E6652" s="116" t="str">
        <f t="shared" si="103"/>
        <v>JCE</v>
      </c>
    </row>
    <row r="6653" spans="4:5">
      <c r="D6653" s="118" t="s">
        <v>40</v>
      </c>
      <c r="E6653" s="116" t="str">
        <f t="shared" si="103"/>
        <v>JCE</v>
      </c>
    </row>
    <row r="6654" spans="4:5">
      <c r="D6654" s="118" t="s">
        <v>2</v>
      </c>
      <c r="E6654" s="116" t="str">
        <f t="shared" si="103"/>
        <v>DGTT</v>
      </c>
    </row>
    <row r="6655" spans="4:5">
      <c r="D6655" s="118" t="s">
        <v>40</v>
      </c>
      <c r="E6655" s="116" t="str">
        <f t="shared" si="103"/>
        <v>JCE</v>
      </c>
    </row>
    <row r="6656" spans="4:5">
      <c r="D6656" s="118" t="s">
        <v>40</v>
      </c>
      <c r="E6656" s="116" t="str">
        <f t="shared" si="103"/>
        <v>JCE</v>
      </c>
    </row>
    <row r="6657" spans="4:5">
      <c r="D6657" s="118" t="s">
        <v>394</v>
      </c>
      <c r="E6657" s="116" t="str">
        <f t="shared" si="103"/>
        <v>MIREX</v>
      </c>
    </row>
    <row r="6658" spans="4:5">
      <c r="D6658" s="118" t="s">
        <v>2</v>
      </c>
      <c r="E6658" s="116" t="str">
        <f t="shared" si="103"/>
        <v>DGTT</v>
      </c>
    </row>
    <row r="6659" spans="4:5">
      <c r="D6659" s="118" t="s">
        <v>40</v>
      </c>
      <c r="E6659" s="116" t="str">
        <f t="shared" si="103"/>
        <v>JCE</v>
      </c>
    </row>
    <row r="6660" spans="4:5">
      <c r="D6660" s="118" t="s">
        <v>94</v>
      </c>
      <c r="E6660" s="116" t="str">
        <f t="shared" ref="E6660:E6723" si="104">UPPER(D6660:D26370)</f>
        <v>DGM</v>
      </c>
    </row>
    <row r="6661" spans="4:5">
      <c r="D6661" s="118" t="s">
        <v>40</v>
      </c>
      <c r="E6661" s="116" t="str">
        <f t="shared" si="104"/>
        <v>JCE</v>
      </c>
    </row>
    <row r="6662" spans="4:5">
      <c r="D6662" s="118" t="s">
        <v>2</v>
      </c>
      <c r="E6662" s="116" t="str">
        <f t="shared" si="104"/>
        <v>DGTT</v>
      </c>
    </row>
    <row r="6663" spans="4:5">
      <c r="D6663" s="118" t="s">
        <v>2</v>
      </c>
      <c r="E6663" s="116" t="str">
        <f t="shared" si="104"/>
        <v>DGTT</v>
      </c>
    </row>
    <row r="6664" spans="4:5">
      <c r="D6664" s="118" t="s">
        <v>40</v>
      </c>
      <c r="E6664" s="116" t="str">
        <f t="shared" si="104"/>
        <v>JCE</v>
      </c>
    </row>
    <row r="6665" spans="4:5">
      <c r="D6665" s="118" t="s">
        <v>28</v>
      </c>
      <c r="E6665" s="116" t="str">
        <f t="shared" si="104"/>
        <v>DGII</v>
      </c>
    </row>
    <row r="6666" spans="4:5">
      <c r="D6666" s="118" t="s">
        <v>40</v>
      </c>
      <c r="E6666" s="116" t="str">
        <f t="shared" si="104"/>
        <v>JCE</v>
      </c>
    </row>
    <row r="6667" spans="4:5">
      <c r="D6667" s="118" t="s">
        <v>28</v>
      </c>
      <c r="E6667" s="116" t="str">
        <f t="shared" si="104"/>
        <v>DGII</v>
      </c>
    </row>
    <row r="6668" spans="4:5">
      <c r="D6668" s="118" t="s">
        <v>2</v>
      </c>
      <c r="E6668" s="116" t="str">
        <f t="shared" si="104"/>
        <v>DGTT</v>
      </c>
    </row>
    <row r="6669" spans="4:5">
      <c r="D6669" s="118" t="s">
        <v>28</v>
      </c>
      <c r="E6669" s="116" t="str">
        <f t="shared" si="104"/>
        <v>DGII</v>
      </c>
    </row>
    <row r="6670" spans="4:5">
      <c r="D6670" s="118" t="s">
        <v>28</v>
      </c>
      <c r="E6670" s="116" t="str">
        <f t="shared" si="104"/>
        <v>DGII</v>
      </c>
    </row>
    <row r="6671" spans="4:5">
      <c r="D6671" s="118" t="s">
        <v>28</v>
      </c>
      <c r="E6671" s="116" t="str">
        <f t="shared" si="104"/>
        <v>DGII</v>
      </c>
    </row>
    <row r="6672" spans="4:5">
      <c r="D6672" s="118" t="s">
        <v>2</v>
      </c>
      <c r="E6672" s="116" t="str">
        <f t="shared" si="104"/>
        <v>DGTT</v>
      </c>
    </row>
    <row r="6673" spans="4:5">
      <c r="D6673" s="118" t="s">
        <v>40</v>
      </c>
      <c r="E6673" s="116" t="str">
        <f t="shared" si="104"/>
        <v>JCE</v>
      </c>
    </row>
    <row r="6674" spans="4:5">
      <c r="D6674" s="118" t="s">
        <v>28</v>
      </c>
      <c r="E6674" s="116" t="str">
        <f t="shared" si="104"/>
        <v>DGII</v>
      </c>
    </row>
    <row r="6675" spans="4:5">
      <c r="D6675" s="118" t="s">
        <v>3</v>
      </c>
      <c r="E6675" s="116" t="str">
        <f t="shared" si="104"/>
        <v>PGR</v>
      </c>
    </row>
    <row r="6676" spans="4:5">
      <c r="D6676" s="118" t="s">
        <v>2</v>
      </c>
      <c r="E6676" s="116" t="str">
        <f t="shared" si="104"/>
        <v>DGTT</v>
      </c>
    </row>
    <row r="6677" spans="4:5">
      <c r="D6677" s="118" t="s">
        <v>94</v>
      </c>
      <c r="E6677" s="116" t="str">
        <f t="shared" si="104"/>
        <v>DGM</v>
      </c>
    </row>
    <row r="6678" spans="4:5">
      <c r="D6678" s="118" t="s">
        <v>184</v>
      </c>
      <c r="E6678" s="116" t="str">
        <f t="shared" si="104"/>
        <v>DGP</v>
      </c>
    </row>
    <row r="6679" spans="4:5">
      <c r="D6679" s="118" t="s">
        <v>40</v>
      </c>
      <c r="E6679" s="116" t="str">
        <f t="shared" si="104"/>
        <v>JCE</v>
      </c>
    </row>
    <row r="6680" spans="4:5">
      <c r="D6680" s="118" t="s">
        <v>2</v>
      </c>
      <c r="E6680" s="116" t="str">
        <f t="shared" si="104"/>
        <v>DGTT</v>
      </c>
    </row>
    <row r="6681" spans="4:5">
      <c r="D6681" s="118" t="s">
        <v>40</v>
      </c>
      <c r="E6681" s="116" t="str">
        <f t="shared" si="104"/>
        <v>JCE</v>
      </c>
    </row>
    <row r="6682" spans="4:5">
      <c r="D6682" s="118" t="s">
        <v>40</v>
      </c>
      <c r="E6682" s="116" t="str">
        <f t="shared" si="104"/>
        <v>JCE</v>
      </c>
    </row>
    <row r="6683" spans="4:5">
      <c r="D6683" s="118" t="s">
        <v>94</v>
      </c>
      <c r="E6683" s="116" t="str">
        <f t="shared" si="104"/>
        <v>DGM</v>
      </c>
    </row>
    <row r="6684" spans="4:5">
      <c r="D6684" s="118" t="s">
        <v>184</v>
      </c>
      <c r="E6684" s="116" t="str">
        <f t="shared" si="104"/>
        <v>DGP</v>
      </c>
    </row>
    <row r="6685" spans="4:5">
      <c r="D6685" s="118" t="s">
        <v>94</v>
      </c>
      <c r="E6685" s="116" t="str">
        <f t="shared" si="104"/>
        <v>DGM</v>
      </c>
    </row>
    <row r="6686" spans="4:5">
      <c r="D6686" s="118" t="s">
        <v>94</v>
      </c>
      <c r="E6686" s="116" t="str">
        <f t="shared" si="104"/>
        <v>DGM</v>
      </c>
    </row>
    <row r="6687" spans="4:5">
      <c r="D6687" s="118" t="s">
        <v>2</v>
      </c>
      <c r="E6687" s="116" t="str">
        <f t="shared" si="104"/>
        <v>DGTT</v>
      </c>
    </row>
    <row r="6688" spans="4:5">
      <c r="D6688" s="118" t="s">
        <v>394</v>
      </c>
      <c r="E6688" s="116" t="str">
        <f t="shared" si="104"/>
        <v>MIREX</v>
      </c>
    </row>
    <row r="6689" spans="4:5">
      <c r="D6689" s="118" t="s">
        <v>2</v>
      </c>
      <c r="E6689" s="116" t="str">
        <f t="shared" si="104"/>
        <v>DGTT</v>
      </c>
    </row>
    <row r="6690" spans="4:5">
      <c r="D6690" s="118" t="s">
        <v>2</v>
      </c>
      <c r="E6690" s="116" t="str">
        <f t="shared" si="104"/>
        <v>DGTT</v>
      </c>
    </row>
    <row r="6691" spans="4:5">
      <c r="D6691" s="118" t="s">
        <v>28</v>
      </c>
      <c r="E6691" s="116" t="str">
        <f t="shared" si="104"/>
        <v>DGII</v>
      </c>
    </row>
    <row r="6692" spans="4:5">
      <c r="D6692" s="118" t="s">
        <v>40</v>
      </c>
      <c r="E6692" s="116" t="str">
        <f t="shared" si="104"/>
        <v>JCE</v>
      </c>
    </row>
    <row r="6693" spans="4:5">
      <c r="D6693" s="118" t="s">
        <v>28</v>
      </c>
      <c r="E6693" s="116" t="str">
        <f t="shared" si="104"/>
        <v>DGII</v>
      </c>
    </row>
    <row r="6694" spans="4:5">
      <c r="D6694" s="118" t="s">
        <v>155</v>
      </c>
      <c r="E6694" s="116" t="str">
        <f t="shared" si="104"/>
        <v>ONAPI</v>
      </c>
    </row>
    <row r="6695" spans="4:5">
      <c r="D6695" s="118" t="s">
        <v>40</v>
      </c>
      <c r="E6695" s="116" t="str">
        <f t="shared" si="104"/>
        <v>JCE</v>
      </c>
    </row>
    <row r="6696" spans="4:5">
      <c r="D6696" s="118" t="s">
        <v>1330</v>
      </c>
      <c r="E6696" s="116" t="str">
        <f t="shared" si="104"/>
        <v>DGP</v>
      </c>
    </row>
    <row r="6697" spans="4:5">
      <c r="D6697" s="118" t="s">
        <v>40</v>
      </c>
      <c r="E6697" s="116" t="str">
        <f t="shared" si="104"/>
        <v>JCE</v>
      </c>
    </row>
    <row r="6698" spans="4:5">
      <c r="D6698" s="118" t="s">
        <v>28</v>
      </c>
      <c r="E6698" s="116" t="str">
        <f t="shared" si="104"/>
        <v>DGII</v>
      </c>
    </row>
    <row r="6699" spans="4:5">
      <c r="D6699" s="118" t="s">
        <v>94</v>
      </c>
      <c r="E6699" s="116" t="str">
        <f t="shared" si="104"/>
        <v>DGM</v>
      </c>
    </row>
    <row r="6700" spans="4:5">
      <c r="D6700" s="118" t="s">
        <v>2</v>
      </c>
      <c r="E6700" s="116" t="str">
        <f t="shared" si="104"/>
        <v>DGTT</v>
      </c>
    </row>
    <row r="6701" spans="4:5">
      <c r="D6701" s="118" t="s">
        <v>155</v>
      </c>
      <c r="E6701" s="116" t="str">
        <f t="shared" si="104"/>
        <v>ONAPI</v>
      </c>
    </row>
    <row r="6702" spans="4:5">
      <c r="D6702" s="118" t="s">
        <v>28</v>
      </c>
      <c r="E6702" s="116" t="str">
        <f t="shared" si="104"/>
        <v>DGII</v>
      </c>
    </row>
    <row r="6703" spans="4:5">
      <c r="D6703" s="118" t="s">
        <v>28</v>
      </c>
      <c r="E6703" s="116" t="str">
        <f t="shared" si="104"/>
        <v>DGII</v>
      </c>
    </row>
    <row r="6704" spans="4:5">
      <c r="D6704" s="118" t="s">
        <v>40</v>
      </c>
      <c r="E6704" s="116" t="str">
        <f t="shared" si="104"/>
        <v>JCE</v>
      </c>
    </row>
    <row r="6705" spans="4:5">
      <c r="D6705" s="118" t="s">
        <v>28</v>
      </c>
      <c r="E6705" s="116" t="str">
        <f t="shared" si="104"/>
        <v>DGII</v>
      </c>
    </row>
    <row r="6706" spans="4:5">
      <c r="D6706" s="118" t="s">
        <v>28</v>
      </c>
      <c r="E6706" s="116" t="str">
        <f t="shared" si="104"/>
        <v>DGII</v>
      </c>
    </row>
    <row r="6707" spans="4:5">
      <c r="D6707" s="118" t="s">
        <v>40</v>
      </c>
      <c r="E6707" s="116" t="str">
        <f t="shared" si="104"/>
        <v>JCE</v>
      </c>
    </row>
    <row r="6708" spans="4:5">
      <c r="D6708" s="118" t="s">
        <v>28</v>
      </c>
      <c r="E6708" s="116" t="str">
        <f t="shared" si="104"/>
        <v>DGII</v>
      </c>
    </row>
    <row r="6709" spans="4:5">
      <c r="D6709" s="118" t="s">
        <v>40</v>
      </c>
      <c r="E6709" s="116" t="str">
        <f t="shared" si="104"/>
        <v>JCE</v>
      </c>
    </row>
    <row r="6710" spans="4:5">
      <c r="D6710" s="118" t="s">
        <v>3</v>
      </c>
      <c r="E6710" s="116" t="str">
        <f t="shared" si="104"/>
        <v>PGR</v>
      </c>
    </row>
    <row r="6711" spans="4:5">
      <c r="D6711" s="118" t="s">
        <v>40</v>
      </c>
      <c r="E6711" s="116" t="str">
        <f t="shared" si="104"/>
        <v>JCE</v>
      </c>
    </row>
    <row r="6712" spans="4:5">
      <c r="D6712" s="118" t="s">
        <v>155</v>
      </c>
      <c r="E6712" s="116" t="str">
        <f t="shared" si="104"/>
        <v>ONAPI</v>
      </c>
    </row>
    <row r="6713" spans="4:5">
      <c r="D6713" s="118" t="s">
        <v>28</v>
      </c>
      <c r="E6713" s="116" t="str">
        <f t="shared" si="104"/>
        <v>DGII</v>
      </c>
    </row>
    <row r="6714" spans="4:5">
      <c r="D6714" s="118" t="s">
        <v>40</v>
      </c>
      <c r="E6714" s="116" t="str">
        <f t="shared" si="104"/>
        <v>JCE</v>
      </c>
    </row>
    <row r="6715" spans="4:5">
      <c r="D6715" s="118" t="s">
        <v>2</v>
      </c>
      <c r="E6715" s="116" t="str">
        <f t="shared" si="104"/>
        <v>DGTT</v>
      </c>
    </row>
    <row r="6716" spans="4:5">
      <c r="D6716" s="118" t="s">
        <v>28</v>
      </c>
      <c r="E6716" s="116" t="str">
        <f t="shared" si="104"/>
        <v>DGII</v>
      </c>
    </row>
    <row r="6717" spans="4:5">
      <c r="D6717" s="118" t="s">
        <v>94</v>
      </c>
      <c r="E6717" s="116" t="str">
        <f t="shared" si="104"/>
        <v>DGM</v>
      </c>
    </row>
    <row r="6718" spans="4:5">
      <c r="D6718" s="118" t="s">
        <v>40</v>
      </c>
      <c r="E6718" s="116" t="str">
        <f t="shared" si="104"/>
        <v>JCE</v>
      </c>
    </row>
    <row r="6719" spans="4:5">
      <c r="D6719" s="118" t="s">
        <v>2</v>
      </c>
      <c r="E6719" s="116" t="str">
        <f t="shared" si="104"/>
        <v>DGTT</v>
      </c>
    </row>
    <row r="6720" spans="4:5">
      <c r="D6720" s="118" t="s">
        <v>184</v>
      </c>
      <c r="E6720" s="116" t="str">
        <f t="shared" si="104"/>
        <v>DGP</v>
      </c>
    </row>
    <row r="6721" spans="4:5">
      <c r="D6721" s="118" t="s">
        <v>2</v>
      </c>
      <c r="E6721" s="116" t="str">
        <f t="shared" si="104"/>
        <v>DGTT</v>
      </c>
    </row>
    <row r="6722" spans="4:5">
      <c r="D6722" s="118" t="s">
        <v>2</v>
      </c>
      <c r="E6722" s="116" t="str">
        <f t="shared" si="104"/>
        <v>DGTT</v>
      </c>
    </row>
    <row r="6723" spans="4:5">
      <c r="D6723" s="118" t="s">
        <v>28</v>
      </c>
      <c r="E6723" s="116" t="str">
        <f t="shared" si="104"/>
        <v>DGII</v>
      </c>
    </row>
    <row r="6724" spans="4:5">
      <c r="D6724" s="118" t="s">
        <v>155</v>
      </c>
      <c r="E6724" s="116" t="str">
        <f t="shared" ref="E6724:E6787" si="105">UPPER(D6724:D26434)</f>
        <v>ONAPI</v>
      </c>
    </row>
    <row r="6725" spans="4:5">
      <c r="D6725" s="118" t="s">
        <v>94</v>
      </c>
      <c r="E6725" s="116" t="str">
        <f t="shared" si="105"/>
        <v>DGM</v>
      </c>
    </row>
    <row r="6726" spans="4:5">
      <c r="D6726" s="118" t="s">
        <v>2</v>
      </c>
      <c r="E6726" s="116" t="str">
        <f t="shared" si="105"/>
        <v>DGTT</v>
      </c>
    </row>
    <row r="6727" spans="4:5">
      <c r="D6727" s="118" t="s">
        <v>2</v>
      </c>
      <c r="E6727" s="116" t="str">
        <f t="shared" si="105"/>
        <v>DGTT</v>
      </c>
    </row>
    <row r="6728" spans="4:5">
      <c r="D6728" s="118" t="s">
        <v>40</v>
      </c>
      <c r="E6728" s="116" t="str">
        <f t="shared" si="105"/>
        <v>JCE</v>
      </c>
    </row>
    <row r="6729" spans="4:5">
      <c r="D6729" s="118" t="s">
        <v>40</v>
      </c>
      <c r="E6729" s="116" t="str">
        <f t="shared" si="105"/>
        <v>JCE</v>
      </c>
    </row>
    <row r="6730" spans="4:5">
      <c r="D6730" s="118" t="s">
        <v>956</v>
      </c>
      <c r="E6730" s="116" t="str">
        <f t="shared" si="105"/>
        <v>SENASA</v>
      </c>
    </row>
    <row r="6731" spans="4:5">
      <c r="D6731" s="118" t="s">
        <v>40</v>
      </c>
      <c r="E6731" s="116" t="str">
        <f t="shared" si="105"/>
        <v>JCE</v>
      </c>
    </row>
    <row r="6732" spans="4:5">
      <c r="D6732" s="118" t="s">
        <v>40</v>
      </c>
      <c r="E6732" s="116" t="str">
        <f t="shared" si="105"/>
        <v>JCE</v>
      </c>
    </row>
    <row r="6733" spans="4:5">
      <c r="D6733" s="118" t="s">
        <v>94</v>
      </c>
      <c r="E6733" s="116" t="str">
        <f t="shared" si="105"/>
        <v>DGM</v>
      </c>
    </row>
    <row r="6734" spans="4:5">
      <c r="D6734" s="118" t="s">
        <v>40</v>
      </c>
      <c r="E6734" s="116" t="str">
        <f t="shared" si="105"/>
        <v>JCE</v>
      </c>
    </row>
    <row r="6735" spans="4:5">
      <c r="D6735" s="118" t="s">
        <v>40</v>
      </c>
      <c r="E6735" s="116" t="str">
        <f t="shared" si="105"/>
        <v>JCE</v>
      </c>
    </row>
    <row r="6736" spans="4:5">
      <c r="D6736" s="118" t="s">
        <v>40</v>
      </c>
      <c r="E6736" s="116" t="str">
        <f t="shared" si="105"/>
        <v>JCE</v>
      </c>
    </row>
    <row r="6737" spans="4:5">
      <c r="D6737" s="118" t="s">
        <v>2</v>
      </c>
      <c r="E6737" s="116" t="str">
        <f t="shared" si="105"/>
        <v>DGTT</v>
      </c>
    </row>
    <row r="6738" spans="4:5">
      <c r="D6738" s="118" t="s">
        <v>2</v>
      </c>
      <c r="E6738" s="116" t="str">
        <f t="shared" si="105"/>
        <v>DGTT</v>
      </c>
    </row>
    <row r="6739" spans="4:5">
      <c r="D6739" s="118" t="s">
        <v>94</v>
      </c>
      <c r="E6739" s="116" t="str">
        <f t="shared" si="105"/>
        <v>DGM</v>
      </c>
    </row>
    <row r="6740" spans="4:5">
      <c r="D6740" s="118" t="s">
        <v>155</v>
      </c>
      <c r="E6740" s="116" t="str">
        <f t="shared" si="105"/>
        <v>ONAPI</v>
      </c>
    </row>
    <row r="6741" spans="4:5">
      <c r="D6741" s="118" t="s">
        <v>184</v>
      </c>
      <c r="E6741" s="116" t="str">
        <f t="shared" si="105"/>
        <v>DGP</v>
      </c>
    </row>
    <row r="6742" spans="4:5">
      <c r="D6742" s="118" t="s">
        <v>28</v>
      </c>
      <c r="E6742" s="116" t="str">
        <f t="shared" si="105"/>
        <v>DGII</v>
      </c>
    </row>
    <row r="6743" spans="4:5">
      <c r="D6743" s="118" t="s">
        <v>2</v>
      </c>
      <c r="E6743" s="116" t="str">
        <f t="shared" si="105"/>
        <v>DGTT</v>
      </c>
    </row>
    <row r="6744" spans="4:5">
      <c r="D6744" s="118" t="s">
        <v>28</v>
      </c>
      <c r="E6744" s="116" t="str">
        <f t="shared" si="105"/>
        <v>DGII</v>
      </c>
    </row>
    <row r="6745" spans="4:5">
      <c r="D6745" s="118" t="s">
        <v>40</v>
      </c>
      <c r="E6745" s="116" t="str">
        <f t="shared" si="105"/>
        <v>JCE</v>
      </c>
    </row>
    <row r="6746" spans="4:5">
      <c r="D6746" s="118" t="s">
        <v>18</v>
      </c>
      <c r="E6746" s="116" t="str">
        <f t="shared" si="105"/>
        <v>MIP</v>
      </c>
    </row>
    <row r="6747" spans="4:5">
      <c r="D6747" s="118" t="s">
        <v>40</v>
      </c>
      <c r="E6747" s="116" t="str">
        <f t="shared" si="105"/>
        <v>JCE</v>
      </c>
    </row>
    <row r="6748" spans="4:5">
      <c r="D6748" s="118" t="s">
        <v>956</v>
      </c>
      <c r="E6748" s="116" t="str">
        <f t="shared" si="105"/>
        <v>SENASA</v>
      </c>
    </row>
    <row r="6749" spans="4:5">
      <c r="D6749" s="118" t="s">
        <v>40</v>
      </c>
      <c r="E6749" s="116" t="str">
        <f t="shared" si="105"/>
        <v>JCE</v>
      </c>
    </row>
    <row r="6750" spans="4:5">
      <c r="D6750" s="118" t="s">
        <v>40</v>
      </c>
      <c r="E6750" s="116" t="str">
        <f t="shared" si="105"/>
        <v>JCE</v>
      </c>
    </row>
    <row r="6751" spans="4:5">
      <c r="D6751" s="118" t="s">
        <v>28</v>
      </c>
      <c r="E6751" s="116" t="str">
        <f t="shared" si="105"/>
        <v>DGII</v>
      </c>
    </row>
    <row r="6752" spans="4:5">
      <c r="D6752" s="118" t="s">
        <v>94</v>
      </c>
      <c r="E6752" s="116" t="str">
        <f t="shared" si="105"/>
        <v>DGM</v>
      </c>
    </row>
    <row r="6753" spans="4:5">
      <c r="D6753" s="118" t="s">
        <v>40</v>
      </c>
      <c r="E6753" s="116" t="str">
        <f t="shared" si="105"/>
        <v>JCE</v>
      </c>
    </row>
    <row r="6754" spans="4:5">
      <c r="D6754" s="118" t="s">
        <v>2</v>
      </c>
      <c r="E6754" s="116" t="str">
        <f t="shared" si="105"/>
        <v>DGTT</v>
      </c>
    </row>
    <row r="6755" spans="4:5">
      <c r="D6755" s="118" t="s">
        <v>40</v>
      </c>
      <c r="E6755" s="116" t="str">
        <f t="shared" si="105"/>
        <v>JCE</v>
      </c>
    </row>
    <row r="6756" spans="4:5">
      <c r="D6756" s="118" t="s">
        <v>184</v>
      </c>
      <c r="E6756" s="116" t="str">
        <f t="shared" si="105"/>
        <v>DGP</v>
      </c>
    </row>
    <row r="6757" spans="4:5">
      <c r="D6757" s="118" t="s">
        <v>28</v>
      </c>
      <c r="E6757" s="116" t="str">
        <f t="shared" si="105"/>
        <v>DGII</v>
      </c>
    </row>
    <row r="6758" spans="4:5">
      <c r="D6758" s="118" t="s">
        <v>2</v>
      </c>
      <c r="E6758" s="116" t="str">
        <f t="shared" si="105"/>
        <v>DGTT</v>
      </c>
    </row>
    <row r="6759" spans="4:5">
      <c r="D6759" s="118" t="s">
        <v>2</v>
      </c>
      <c r="E6759" s="116" t="str">
        <f t="shared" si="105"/>
        <v>DGTT</v>
      </c>
    </row>
    <row r="6760" spans="4:5">
      <c r="D6760" s="118" t="s">
        <v>2</v>
      </c>
      <c r="E6760" s="116" t="str">
        <f t="shared" si="105"/>
        <v>DGTT</v>
      </c>
    </row>
    <row r="6761" spans="4:5">
      <c r="D6761" s="118" t="s">
        <v>28</v>
      </c>
      <c r="E6761" s="116" t="str">
        <f t="shared" si="105"/>
        <v>DGII</v>
      </c>
    </row>
    <row r="6762" spans="4:5">
      <c r="D6762" s="118" t="s">
        <v>2</v>
      </c>
      <c r="E6762" s="116" t="str">
        <f t="shared" si="105"/>
        <v>DGTT</v>
      </c>
    </row>
    <row r="6763" spans="4:5">
      <c r="D6763" s="118" t="s">
        <v>2</v>
      </c>
      <c r="E6763" s="116" t="str">
        <f t="shared" si="105"/>
        <v>DGTT</v>
      </c>
    </row>
    <row r="6764" spans="4:5">
      <c r="D6764" s="118" t="s">
        <v>2</v>
      </c>
      <c r="E6764" s="116" t="str">
        <f t="shared" si="105"/>
        <v>DGTT</v>
      </c>
    </row>
    <row r="6765" spans="4:5">
      <c r="D6765" s="118" t="s">
        <v>3</v>
      </c>
      <c r="E6765" s="116" t="str">
        <f t="shared" si="105"/>
        <v>PGR</v>
      </c>
    </row>
    <row r="6766" spans="4:5">
      <c r="D6766" s="118" t="s">
        <v>18</v>
      </c>
      <c r="E6766" s="116" t="str">
        <f t="shared" si="105"/>
        <v>MIP</v>
      </c>
    </row>
    <row r="6767" spans="4:5">
      <c r="D6767" s="118" t="s">
        <v>40</v>
      </c>
      <c r="E6767" s="116" t="str">
        <f t="shared" si="105"/>
        <v>JCE</v>
      </c>
    </row>
    <row r="6768" spans="4:5">
      <c r="D6768" s="118" t="s">
        <v>18</v>
      </c>
      <c r="E6768" s="116" t="str">
        <f t="shared" si="105"/>
        <v>MIP</v>
      </c>
    </row>
    <row r="6769" spans="4:5">
      <c r="D6769" s="118" t="s">
        <v>40</v>
      </c>
      <c r="E6769" s="116" t="str">
        <f t="shared" si="105"/>
        <v>JCE</v>
      </c>
    </row>
    <row r="6770" spans="4:5">
      <c r="D6770" s="118" t="s">
        <v>2</v>
      </c>
      <c r="E6770" s="116" t="str">
        <f t="shared" si="105"/>
        <v>DGTT</v>
      </c>
    </row>
    <row r="6771" spans="4:5">
      <c r="D6771" s="118" t="s">
        <v>3</v>
      </c>
      <c r="E6771" s="116" t="str">
        <f t="shared" si="105"/>
        <v>PGR</v>
      </c>
    </row>
    <row r="6772" spans="4:5">
      <c r="D6772" s="118" t="s">
        <v>28</v>
      </c>
      <c r="E6772" s="116" t="str">
        <f t="shared" si="105"/>
        <v>DGII</v>
      </c>
    </row>
    <row r="6773" spans="4:5">
      <c r="D6773" s="118" t="s">
        <v>28</v>
      </c>
      <c r="E6773" s="116" t="str">
        <f t="shared" si="105"/>
        <v>DGII</v>
      </c>
    </row>
    <row r="6774" spans="4:5">
      <c r="D6774" s="118" t="s">
        <v>40</v>
      </c>
      <c r="E6774" s="116" t="str">
        <f t="shared" si="105"/>
        <v>JCE</v>
      </c>
    </row>
    <row r="6775" spans="4:5">
      <c r="D6775" s="118" t="s">
        <v>184</v>
      </c>
      <c r="E6775" s="116" t="str">
        <f t="shared" si="105"/>
        <v>DGP</v>
      </c>
    </row>
    <row r="6776" spans="4:5">
      <c r="D6776" s="118" t="s">
        <v>40</v>
      </c>
      <c r="E6776" s="116" t="str">
        <f t="shared" si="105"/>
        <v>JCE</v>
      </c>
    </row>
    <row r="6777" spans="4:5">
      <c r="D6777" s="118" t="s">
        <v>28</v>
      </c>
      <c r="E6777" s="116" t="str">
        <f t="shared" si="105"/>
        <v>DGII</v>
      </c>
    </row>
    <row r="6778" spans="4:5">
      <c r="D6778" s="118" t="s">
        <v>94</v>
      </c>
      <c r="E6778" s="116" t="str">
        <f t="shared" si="105"/>
        <v>DGM</v>
      </c>
    </row>
    <row r="6779" spans="4:5">
      <c r="D6779" s="118" t="s">
        <v>28</v>
      </c>
      <c r="E6779" s="116" t="str">
        <f t="shared" si="105"/>
        <v>DGII</v>
      </c>
    </row>
    <row r="6780" spans="4:5">
      <c r="D6780" s="118" t="s">
        <v>2</v>
      </c>
      <c r="E6780" s="116" t="str">
        <f t="shared" si="105"/>
        <v>DGTT</v>
      </c>
    </row>
    <row r="6781" spans="4:5">
      <c r="D6781" s="118" t="s">
        <v>2</v>
      </c>
      <c r="E6781" s="116" t="str">
        <f t="shared" si="105"/>
        <v>DGTT</v>
      </c>
    </row>
    <row r="6782" spans="4:5">
      <c r="D6782" s="118" t="s">
        <v>40</v>
      </c>
      <c r="E6782" s="116" t="str">
        <f t="shared" si="105"/>
        <v>JCE</v>
      </c>
    </row>
    <row r="6783" spans="4:5">
      <c r="D6783" s="118" t="s">
        <v>94</v>
      </c>
      <c r="E6783" s="116" t="str">
        <f t="shared" si="105"/>
        <v>DGM</v>
      </c>
    </row>
    <row r="6784" spans="4:5">
      <c r="D6784" s="118" t="s">
        <v>18</v>
      </c>
      <c r="E6784" s="116" t="str">
        <f t="shared" si="105"/>
        <v>MIP</v>
      </c>
    </row>
    <row r="6785" spans="4:5">
      <c r="D6785" s="118" t="s">
        <v>2</v>
      </c>
      <c r="E6785" s="116" t="str">
        <f t="shared" si="105"/>
        <v>DGTT</v>
      </c>
    </row>
    <row r="6786" spans="4:5">
      <c r="D6786" s="107" t="s">
        <v>28</v>
      </c>
      <c r="E6786" s="116" t="str">
        <f t="shared" si="105"/>
        <v>DGII</v>
      </c>
    </row>
    <row r="6787" spans="4:5">
      <c r="D6787" s="107" t="s">
        <v>2</v>
      </c>
      <c r="E6787" s="116" t="str">
        <f t="shared" si="105"/>
        <v>DGTT</v>
      </c>
    </row>
    <row r="6788" spans="4:5">
      <c r="D6788" s="107" t="s">
        <v>28</v>
      </c>
      <c r="E6788" s="116" t="str">
        <f t="shared" ref="E6788:E6851" si="106">UPPER(D6788:D26498)</f>
        <v>DGII</v>
      </c>
    </row>
    <row r="6789" spans="4:5">
      <c r="D6789" s="118" t="s">
        <v>2</v>
      </c>
      <c r="E6789" s="116" t="str">
        <f t="shared" si="106"/>
        <v>DGTT</v>
      </c>
    </row>
    <row r="6790" spans="4:5">
      <c r="D6790" s="118" t="s">
        <v>28</v>
      </c>
      <c r="E6790" s="116" t="str">
        <f t="shared" si="106"/>
        <v>DGII</v>
      </c>
    </row>
    <row r="6791" spans="4:5">
      <c r="D6791" s="118" t="s">
        <v>40</v>
      </c>
      <c r="E6791" s="116" t="str">
        <f t="shared" si="106"/>
        <v>JCE</v>
      </c>
    </row>
    <row r="6792" spans="4:5">
      <c r="D6792" s="118" t="s">
        <v>40</v>
      </c>
      <c r="E6792" s="116" t="str">
        <f t="shared" si="106"/>
        <v>JCE</v>
      </c>
    </row>
    <row r="6793" spans="4:5">
      <c r="D6793" s="118" t="s">
        <v>40</v>
      </c>
      <c r="E6793" s="116" t="str">
        <f t="shared" si="106"/>
        <v>JCE</v>
      </c>
    </row>
    <row r="6794" spans="4:5">
      <c r="D6794" s="118" t="s">
        <v>40</v>
      </c>
      <c r="E6794" s="116" t="str">
        <f t="shared" si="106"/>
        <v>JCE</v>
      </c>
    </row>
    <row r="6795" spans="4:5">
      <c r="D6795" s="118" t="s">
        <v>28</v>
      </c>
      <c r="E6795" s="116" t="str">
        <f t="shared" si="106"/>
        <v>DGII</v>
      </c>
    </row>
    <row r="6796" spans="4:5">
      <c r="D6796" s="118" t="s">
        <v>28</v>
      </c>
      <c r="E6796" s="116" t="str">
        <f t="shared" si="106"/>
        <v>DGII</v>
      </c>
    </row>
    <row r="6797" spans="4:5">
      <c r="D6797" s="118" t="s">
        <v>28</v>
      </c>
      <c r="E6797" s="116" t="str">
        <f t="shared" si="106"/>
        <v>DGII</v>
      </c>
    </row>
    <row r="6798" spans="4:5">
      <c r="D6798" s="118" t="s">
        <v>40</v>
      </c>
      <c r="E6798" s="116" t="str">
        <f t="shared" si="106"/>
        <v>JCE</v>
      </c>
    </row>
    <row r="6799" spans="4:5">
      <c r="D6799" s="118" t="s">
        <v>28</v>
      </c>
      <c r="E6799" s="116" t="str">
        <f t="shared" si="106"/>
        <v>DGII</v>
      </c>
    </row>
    <row r="6800" spans="4:5">
      <c r="D6800" s="118" t="s">
        <v>28</v>
      </c>
      <c r="E6800" s="116" t="str">
        <f t="shared" si="106"/>
        <v>DGII</v>
      </c>
    </row>
    <row r="6801" spans="4:5">
      <c r="D6801" s="118" t="s">
        <v>2</v>
      </c>
      <c r="E6801" s="116" t="str">
        <f t="shared" si="106"/>
        <v>DGTT</v>
      </c>
    </row>
    <row r="6802" spans="4:5">
      <c r="D6802" s="118" t="s">
        <v>1280</v>
      </c>
      <c r="E6802" s="116" t="str">
        <f t="shared" si="106"/>
        <v xml:space="preserve">ONAPI </v>
      </c>
    </row>
    <row r="6803" spans="4:5">
      <c r="D6803" s="118" t="s">
        <v>2</v>
      </c>
      <c r="E6803" s="116" t="str">
        <f t="shared" si="106"/>
        <v>DGTT</v>
      </c>
    </row>
    <row r="6804" spans="4:5">
      <c r="D6804" s="118" t="s">
        <v>184</v>
      </c>
      <c r="E6804" s="116" t="str">
        <f t="shared" si="106"/>
        <v>DGP</v>
      </c>
    </row>
    <row r="6805" spans="4:5">
      <c r="D6805" s="118" t="s">
        <v>40</v>
      </c>
      <c r="E6805" s="116" t="str">
        <f t="shared" si="106"/>
        <v>JCE</v>
      </c>
    </row>
    <row r="6806" spans="4:5">
      <c r="D6806" s="118" t="s">
        <v>956</v>
      </c>
      <c r="E6806" s="116" t="str">
        <f t="shared" si="106"/>
        <v>SENASA</v>
      </c>
    </row>
    <row r="6807" spans="4:5">
      <c r="D6807" s="118" t="s">
        <v>18</v>
      </c>
      <c r="E6807" s="116" t="str">
        <f t="shared" si="106"/>
        <v>MIP</v>
      </c>
    </row>
    <row r="6808" spans="4:5">
      <c r="D6808" s="118" t="s">
        <v>40</v>
      </c>
      <c r="E6808" s="116" t="str">
        <f t="shared" si="106"/>
        <v>JCE</v>
      </c>
    </row>
    <row r="6809" spans="4:5">
      <c r="D6809" s="118" t="s">
        <v>40</v>
      </c>
      <c r="E6809" s="116" t="str">
        <f t="shared" si="106"/>
        <v>JCE</v>
      </c>
    </row>
    <row r="6810" spans="4:5">
      <c r="D6810" s="118" t="s">
        <v>2</v>
      </c>
      <c r="E6810" s="116" t="str">
        <f t="shared" si="106"/>
        <v>DGTT</v>
      </c>
    </row>
    <row r="6811" spans="4:5">
      <c r="D6811" s="118" t="s">
        <v>28</v>
      </c>
      <c r="E6811" s="116" t="str">
        <f t="shared" si="106"/>
        <v>DGII</v>
      </c>
    </row>
    <row r="6812" spans="4:5">
      <c r="D6812" s="118" t="s">
        <v>28</v>
      </c>
      <c r="E6812" s="116" t="str">
        <f t="shared" si="106"/>
        <v>DGII</v>
      </c>
    </row>
    <row r="6813" spans="4:5">
      <c r="D6813" s="118" t="s">
        <v>2</v>
      </c>
      <c r="E6813" s="116" t="str">
        <f t="shared" si="106"/>
        <v>DGTT</v>
      </c>
    </row>
    <row r="6814" spans="4:5">
      <c r="D6814" s="118" t="s">
        <v>28</v>
      </c>
      <c r="E6814" s="116" t="str">
        <f t="shared" si="106"/>
        <v>DGII</v>
      </c>
    </row>
    <row r="6815" spans="4:5">
      <c r="D6815" s="118" t="s">
        <v>2</v>
      </c>
      <c r="E6815" s="116" t="str">
        <f t="shared" si="106"/>
        <v>DGTT</v>
      </c>
    </row>
    <row r="6816" spans="4:5">
      <c r="D6816" s="118" t="s">
        <v>40</v>
      </c>
      <c r="E6816" s="116" t="str">
        <f t="shared" si="106"/>
        <v>JCE</v>
      </c>
    </row>
    <row r="6817" spans="4:5">
      <c r="D6817" s="118" t="s">
        <v>28</v>
      </c>
      <c r="E6817" s="116" t="str">
        <f t="shared" si="106"/>
        <v>DGII</v>
      </c>
    </row>
    <row r="6818" spans="4:5">
      <c r="D6818" s="118" t="s">
        <v>40</v>
      </c>
      <c r="E6818" s="116" t="str">
        <f t="shared" si="106"/>
        <v>JCE</v>
      </c>
    </row>
    <row r="6819" spans="4:5">
      <c r="D6819" s="118" t="s">
        <v>2</v>
      </c>
      <c r="E6819" s="116" t="str">
        <f t="shared" si="106"/>
        <v>DGTT</v>
      </c>
    </row>
    <row r="6820" spans="4:5">
      <c r="D6820" s="118" t="s">
        <v>2</v>
      </c>
      <c r="E6820" s="116" t="str">
        <f t="shared" si="106"/>
        <v>DGTT</v>
      </c>
    </row>
    <row r="6821" spans="4:5">
      <c r="D6821" s="118" t="s">
        <v>28</v>
      </c>
      <c r="E6821" s="116" t="str">
        <f t="shared" si="106"/>
        <v>DGII</v>
      </c>
    </row>
    <row r="6822" spans="4:5">
      <c r="D6822" s="118" t="s">
        <v>2</v>
      </c>
      <c r="E6822" s="116" t="str">
        <f t="shared" si="106"/>
        <v>DGTT</v>
      </c>
    </row>
    <row r="6823" spans="4:5">
      <c r="D6823" s="118" t="s">
        <v>40</v>
      </c>
      <c r="E6823" s="116" t="str">
        <f t="shared" si="106"/>
        <v>JCE</v>
      </c>
    </row>
    <row r="6824" spans="4:5">
      <c r="D6824" s="118" t="s">
        <v>40</v>
      </c>
      <c r="E6824" s="116" t="str">
        <f t="shared" si="106"/>
        <v>JCE</v>
      </c>
    </row>
    <row r="6825" spans="4:5">
      <c r="D6825" s="118" t="s">
        <v>40</v>
      </c>
      <c r="E6825" s="116" t="str">
        <f t="shared" si="106"/>
        <v>JCE</v>
      </c>
    </row>
    <row r="6826" spans="4:5">
      <c r="D6826" s="118" t="s">
        <v>40</v>
      </c>
      <c r="E6826" s="116" t="str">
        <f t="shared" si="106"/>
        <v>JCE</v>
      </c>
    </row>
    <row r="6827" spans="4:5">
      <c r="D6827" s="118" t="s">
        <v>2</v>
      </c>
      <c r="E6827" s="116" t="str">
        <f t="shared" si="106"/>
        <v>DGTT</v>
      </c>
    </row>
    <row r="6828" spans="4:5">
      <c r="D6828" s="118" t="s">
        <v>2</v>
      </c>
      <c r="E6828" s="116" t="str">
        <f t="shared" si="106"/>
        <v>DGTT</v>
      </c>
    </row>
    <row r="6829" spans="4:5">
      <c r="D6829" s="118" t="s">
        <v>94</v>
      </c>
      <c r="E6829" s="116" t="str">
        <f t="shared" si="106"/>
        <v>DGM</v>
      </c>
    </row>
    <row r="6830" spans="4:5">
      <c r="D6830" s="118" t="s">
        <v>40</v>
      </c>
      <c r="E6830" s="116" t="str">
        <f t="shared" si="106"/>
        <v>JCE</v>
      </c>
    </row>
    <row r="6831" spans="4:5">
      <c r="D6831" s="118" t="s">
        <v>2</v>
      </c>
      <c r="E6831" s="116" t="str">
        <f t="shared" si="106"/>
        <v>DGTT</v>
      </c>
    </row>
    <row r="6832" spans="4:5">
      <c r="D6832" s="118" t="s">
        <v>394</v>
      </c>
      <c r="E6832" s="116" t="str">
        <f t="shared" si="106"/>
        <v>MIREX</v>
      </c>
    </row>
    <row r="6833" spans="4:5">
      <c r="D6833" s="118" t="s">
        <v>28</v>
      </c>
      <c r="E6833" s="116" t="str">
        <f t="shared" si="106"/>
        <v>DGII</v>
      </c>
    </row>
    <row r="6834" spans="4:5">
      <c r="D6834" s="118" t="s">
        <v>40</v>
      </c>
      <c r="E6834" s="116" t="str">
        <f t="shared" si="106"/>
        <v>JCE</v>
      </c>
    </row>
    <row r="6835" spans="4:5">
      <c r="D6835" s="118" t="s">
        <v>40</v>
      </c>
      <c r="E6835" s="116" t="str">
        <f t="shared" si="106"/>
        <v>JCE</v>
      </c>
    </row>
    <row r="6836" spans="4:5">
      <c r="D6836" s="118" t="s">
        <v>28</v>
      </c>
      <c r="E6836" s="116" t="str">
        <f t="shared" si="106"/>
        <v>DGII</v>
      </c>
    </row>
    <row r="6837" spans="4:5">
      <c r="D6837" s="118" t="s">
        <v>2</v>
      </c>
      <c r="E6837" s="116" t="str">
        <f t="shared" si="106"/>
        <v>DGTT</v>
      </c>
    </row>
    <row r="6838" spans="4:5">
      <c r="D6838" s="118" t="s">
        <v>18</v>
      </c>
      <c r="E6838" s="116" t="str">
        <f t="shared" si="106"/>
        <v>MIP</v>
      </c>
    </row>
    <row r="6839" spans="4:5">
      <c r="D6839" s="118" t="s">
        <v>94</v>
      </c>
      <c r="E6839" s="116" t="str">
        <f t="shared" si="106"/>
        <v>DGM</v>
      </c>
    </row>
    <row r="6840" spans="4:5">
      <c r="D6840" s="118" t="s">
        <v>394</v>
      </c>
      <c r="E6840" s="116" t="str">
        <f t="shared" si="106"/>
        <v>MIREX</v>
      </c>
    </row>
    <row r="6841" spans="4:5">
      <c r="D6841" s="118" t="s">
        <v>394</v>
      </c>
      <c r="E6841" s="116" t="str">
        <f t="shared" si="106"/>
        <v>MIREX</v>
      </c>
    </row>
    <row r="6842" spans="4:5">
      <c r="D6842" s="118" t="s">
        <v>40</v>
      </c>
      <c r="E6842" s="116" t="str">
        <f t="shared" si="106"/>
        <v>JCE</v>
      </c>
    </row>
    <row r="6843" spans="4:5">
      <c r="D6843" s="118" t="s">
        <v>40</v>
      </c>
      <c r="E6843" s="116" t="str">
        <f t="shared" si="106"/>
        <v>JCE</v>
      </c>
    </row>
    <row r="6844" spans="4:5">
      <c r="D6844" s="118" t="s">
        <v>28</v>
      </c>
      <c r="E6844" s="116" t="str">
        <f t="shared" si="106"/>
        <v>DGII</v>
      </c>
    </row>
    <row r="6845" spans="4:5">
      <c r="D6845" s="118" t="s">
        <v>40</v>
      </c>
      <c r="E6845" s="116" t="str">
        <f t="shared" si="106"/>
        <v>JCE</v>
      </c>
    </row>
    <row r="6846" spans="4:5">
      <c r="D6846" s="118" t="s">
        <v>40</v>
      </c>
      <c r="E6846" s="116" t="str">
        <f t="shared" si="106"/>
        <v>JCE</v>
      </c>
    </row>
    <row r="6847" spans="4:5">
      <c r="D6847" s="118" t="s">
        <v>94</v>
      </c>
      <c r="E6847" s="116" t="str">
        <f t="shared" si="106"/>
        <v>DGM</v>
      </c>
    </row>
    <row r="6848" spans="4:5">
      <c r="D6848" s="118" t="s">
        <v>2</v>
      </c>
      <c r="E6848" s="116" t="str">
        <f t="shared" si="106"/>
        <v>DGTT</v>
      </c>
    </row>
    <row r="6849" spans="4:5">
      <c r="D6849" s="118" t="s">
        <v>2</v>
      </c>
      <c r="E6849" s="116" t="str">
        <f t="shared" si="106"/>
        <v>DGTT</v>
      </c>
    </row>
    <row r="6850" spans="4:5">
      <c r="D6850" s="118" t="s">
        <v>28</v>
      </c>
      <c r="E6850" s="116" t="str">
        <f t="shared" si="106"/>
        <v>DGII</v>
      </c>
    </row>
    <row r="6851" spans="4:5">
      <c r="D6851" s="118" t="s">
        <v>2</v>
      </c>
      <c r="E6851" s="116" t="str">
        <f t="shared" si="106"/>
        <v>DGTT</v>
      </c>
    </row>
    <row r="6852" spans="4:5">
      <c r="D6852" s="118" t="s">
        <v>2</v>
      </c>
      <c r="E6852" s="116" t="str">
        <f t="shared" ref="E6852:E6915" si="107">UPPER(D6852:D26562)</f>
        <v>DGTT</v>
      </c>
    </row>
    <row r="6853" spans="4:5">
      <c r="D6853" s="118" t="s">
        <v>40</v>
      </c>
      <c r="E6853" s="116" t="str">
        <f t="shared" si="107"/>
        <v>JCE</v>
      </c>
    </row>
    <row r="6854" spans="4:5">
      <c r="D6854" s="118" t="s">
        <v>184</v>
      </c>
      <c r="E6854" s="116" t="str">
        <f t="shared" si="107"/>
        <v>DGP</v>
      </c>
    </row>
    <row r="6855" spans="4:5">
      <c r="D6855" s="118" t="s">
        <v>40</v>
      </c>
      <c r="E6855" s="116" t="str">
        <f t="shared" si="107"/>
        <v>JCE</v>
      </c>
    </row>
    <row r="6856" spans="4:5">
      <c r="D6856" s="118" t="s">
        <v>40</v>
      </c>
      <c r="E6856" s="116" t="str">
        <f t="shared" si="107"/>
        <v>JCE</v>
      </c>
    </row>
    <row r="6857" spans="4:5">
      <c r="D6857" s="118" t="s">
        <v>28</v>
      </c>
      <c r="E6857" s="116" t="str">
        <f t="shared" si="107"/>
        <v>DGII</v>
      </c>
    </row>
    <row r="6858" spans="4:5">
      <c r="D6858" s="118" t="s">
        <v>2</v>
      </c>
      <c r="E6858" s="116" t="str">
        <f t="shared" si="107"/>
        <v>DGTT</v>
      </c>
    </row>
    <row r="6859" spans="4:5">
      <c r="D6859" s="118" t="s">
        <v>184</v>
      </c>
      <c r="E6859" s="116" t="str">
        <f t="shared" si="107"/>
        <v>DGP</v>
      </c>
    </row>
    <row r="6860" spans="4:5">
      <c r="D6860" s="118" t="s">
        <v>40</v>
      </c>
      <c r="E6860" s="116" t="str">
        <f t="shared" si="107"/>
        <v>JCE</v>
      </c>
    </row>
    <row r="6861" spans="4:5">
      <c r="D6861" s="118" t="s">
        <v>184</v>
      </c>
      <c r="E6861" s="116" t="str">
        <f t="shared" si="107"/>
        <v>DGP</v>
      </c>
    </row>
    <row r="6862" spans="4:5">
      <c r="D6862" s="118" t="s">
        <v>40</v>
      </c>
      <c r="E6862" s="116" t="str">
        <f t="shared" si="107"/>
        <v>JCE</v>
      </c>
    </row>
    <row r="6863" spans="4:5">
      <c r="D6863" s="118" t="s">
        <v>28</v>
      </c>
      <c r="E6863" s="116" t="str">
        <f t="shared" si="107"/>
        <v>DGII</v>
      </c>
    </row>
    <row r="6864" spans="4:5">
      <c r="D6864" s="118" t="s">
        <v>40</v>
      </c>
      <c r="E6864" s="116" t="str">
        <f t="shared" si="107"/>
        <v>JCE</v>
      </c>
    </row>
    <row r="6865" spans="4:5">
      <c r="D6865" s="118" t="s">
        <v>2</v>
      </c>
      <c r="E6865" s="116" t="str">
        <f t="shared" si="107"/>
        <v>DGTT</v>
      </c>
    </row>
    <row r="6866" spans="4:5">
      <c r="D6866" s="118" t="s">
        <v>394</v>
      </c>
      <c r="E6866" s="116" t="str">
        <f t="shared" si="107"/>
        <v>MIREX</v>
      </c>
    </row>
    <row r="6867" spans="4:5">
      <c r="D6867" s="118" t="s">
        <v>40</v>
      </c>
      <c r="E6867" s="116" t="str">
        <f t="shared" si="107"/>
        <v>JCE</v>
      </c>
    </row>
    <row r="6868" spans="4:5">
      <c r="D6868" s="118" t="s">
        <v>40</v>
      </c>
      <c r="E6868" s="116" t="str">
        <f t="shared" si="107"/>
        <v>JCE</v>
      </c>
    </row>
    <row r="6869" spans="4:5">
      <c r="D6869" s="118" t="s">
        <v>40</v>
      </c>
      <c r="E6869" s="116" t="str">
        <f t="shared" si="107"/>
        <v>JCE</v>
      </c>
    </row>
    <row r="6870" spans="4:5">
      <c r="D6870" s="118" t="s">
        <v>40</v>
      </c>
      <c r="E6870" s="116" t="str">
        <f t="shared" si="107"/>
        <v>JCE</v>
      </c>
    </row>
    <row r="6871" spans="4:5">
      <c r="D6871" s="118" t="s">
        <v>28</v>
      </c>
      <c r="E6871" s="116" t="str">
        <f t="shared" si="107"/>
        <v>DGII</v>
      </c>
    </row>
    <row r="6872" spans="4:5">
      <c r="D6872" s="118" t="s">
        <v>956</v>
      </c>
      <c r="E6872" s="116" t="str">
        <f t="shared" si="107"/>
        <v>SENASA</v>
      </c>
    </row>
    <row r="6873" spans="4:5">
      <c r="D6873" s="118" t="s">
        <v>94</v>
      </c>
      <c r="E6873" s="116" t="str">
        <f t="shared" si="107"/>
        <v>DGM</v>
      </c>
    </row>
    <row r="6874" spans="4:5">
      <c r="D6874" s="118" t="s">
        <v>2</v>
      </c>
      <c r="E6874" s="116" t="str">
        <f t="shared" si="107"/>
        <v>DGTT</v>
      </c>
    </row>
    <row r="6875" spans="4:5">
      <c r="D6875" s="118" t="s">
        <v>184</v>
      </c>
      <c r="E6875" s="116" t="str">
        <f t="shared" si="107"/>
        <v>DGP</v>
      </c>
    </row>
    <row r="6876" spans="4:5">
      <c r="D6876" s="118" t="s">
        <v>2</v>
      </c>
      <c r="E6876" s="116" t="str">
        <f t="shared" si="107"/>
        <v>DGTT</v>
      </c>
    </row>
    <row r="6877" spans="4:5">
      <c r="D6877" s="118" t="s">
        <v>28</v>
      </c>
      <c r="E6877" s="116" t="str">
        <f t="shared" si="107"/>
        <v>DGII</v>
      </c>
    </row>
    <row r="6878" spans="4:5">
      <c r="D6878" s="118" t="s">
        <v>40</v>
      </c>
      <c r="E6878" s="116" t="str">
        <f t="shared" si="107"/>
        <v>JCE</v>
      </c>
    </row>
    <row r="6879" spans="4:5">
      <c r="D6879" s="118" t="s">
        <v>40</v>
      </c>
      <c r="E6879" s="116" t="str">
        <f t="shared" si="107"/>
        <v>JCE</v>
      </c>
    </row>
    <row r="6880" spans="4:5">
      <c r="D6880" s="118" t="s">
        <v>2</v>
      </c>
      <c r="E6880" s="116" t="str">
        <f t="shared" si="107"/>
        <v>DGTT</v>
      </c>
    </row>
    <row r="6881" spans="4:5">
      <c r="D6881" s="118" t="s">
        <v>2</v>
      </c>
      <c r="E6881" s="116" t="str">
        <f t="shared" si="107"/>
        <v>DGTT</v>
      </c>
    </row>
    <row r="6882" spans="4:5">
      <c r="D6882" s="118" t="s">
        <v>2</v>
      </c>
      <c r="E6882" s="116" t="str">
        <f t="shared" si="107"/>
        <v>DGTT</v>
      </c>
    </row>
    <row r="6883" spans="4:5">
      <c r="D6883" s="118" t="s">
        <v>28</v>
      </c>
      <c r="E6883" s="116" t="str">
        <f t="shared" si="107"/>
        <v>DGII</v>
      </c>
    </row>
    <row r="6884" spans="4:5">
      <c r="D6884" s="118" t="s">
        <v>40</v>
      </c>
      <c r="E6884" s="116" t="str">
        <f t="shared" si="107"/>
        <v>JCE</v>
      </c>
    </row>
    <row r="6885" spans="4:5">
      <c r="D6885" s="118" t="s">
        <v>2</v>
      </c>
      <c r="E6885" s="116" t="str">
        <f t="shared" si="107"/>
        <v>DGTT</v>
      </c>
    </row>
    <row r="6886" spans="4:5">
      <c r="D6886" s="118" t="s">
        <v>40</v>
      </c>
      <c r="E6886" s="116" t="str">
        <f t="shared" si="107"/>
        <v>JCE</v>
      </c>
    </row>
    <row r="6887" spans="4:5">
      <c r="D6887" s="118" t="s">
        <v>40</v>
      </c>
      <c r="E6887" s="116" t="str">
        <f t="shared" si="107"/>
        <v>JCE</v>
      </c>
    </row>
    <row r="6888" spans="4:5">
      <c r="D6888" s="118" t="s">
        <v>40</v>
      </c>
      <c r="E6888" s="116" t="str">
        <f t="shared" si="107"/>
        <v>JCE</v>
      </c>
    </row>
    <row r="6889" spans="4:5">
      <c r="D6889" s="118" t="s">
        <v>1343</v>
      </c>
      <c r="E6889" s="116" t="str">
        <f t="shared" si="107"/>
        <v xml:space="preserve">DGTT </v>
      </c>
    </row>
    <row r="6890" spans="4:5">
      <c r="D6890" s="118" t="s">
        <v>40</v>
      </c>
      <c r="E6890" s="116" t="str">
        <f t="shared" si="107"/>
        <v>JCE</v>
      </c>
    </row>
    <row r="6891" spans="4:5">
      <c r="D6891" s="118" t="s">
        <v>956</v>
      </c>
      <c r="E6891" s="116" t="str">
        <f t="shared" si="107"/>
        <v>SENASA</v>
      </c>
    </row>
    <row r="6892" spans="4:5">
      <c r="D6892" s="118" t="s">
        <v>184</v>
      </c>
      <c r="E6892" s="116" t="str">
        <f t="shared" si="107"/>
        <v>DGP</v>
      </c>
    </row>
    <row r="6893" spans="4:5">
      <c r="D6893" s="118" t="s">
        <v>28</v>
      </c>
      <c r="E6893" s="116" t="str">
        <f t="shared" si="107"/>
        <v>DGII</v>
      </c>
    </row>
    <row r="6894" spans="4:5">
      <c r="D6894" s="118" t="s">
        <v>40</v>
      </c>
      <c r="E6894" s="116" t="str">
        <f t="shared" si="107"/>
        <v>JCE</v>
      </c>
    </row>
    <row r="6895" spans="4:5">
      <c r="D6895" s="118" t="s">
        <v>94</v>
      </c>
      <c r="E6895" s="116" t="str">
        <f t="shared" si="107"/>
        <v>DGM</v>
      </c>
    </row>
    <row r="6896" spans="4:5">
      <c r="D6896" s="118" t="s">
        <v>1343</v>
      </c>
      <c r="E6896" s="116" t="str">
        <f t="shared" si="107"/>
        <v xml:space="preserve">DGTT </v>
      </c>
    </row>
    <row r="6897" spans="4:5">
      <c r="D6897" s="118" t="s">
        <v>18</v>
      </c>
      <c r="E6897" s="116" t="str">
        <f t="shared" si="107"/>
        <v>MIP</v>
      </c>
    </row>
    <row r="6898" spans="4:5">
      <c r="D6898" s="118" t="s">
        <v>155</v>
      </c>
      <c r="E6898" s="116" t="str">
        <f t="shared" si="107"/>
        <v>ONAPI</v>
      </c>
    </row>
    <row r="6899" spans="4:5">
      <c r="D6899" s="118" t="s">
        <v>28</v>
      </c>
      <c r="E6899" s="116" t="str">
        <f t="shared" si="107"/>
        <v>DGII</v>
      </c>
    </row>
    <row r="6900" spans="4:5">
      <c r="D6900" s="118" t="s">
        <v>28</v>
      </c>
      <c r="E6900" s="116" t="str">
        <f t="shared" si="107"/>
        <v>DGII</v>
      </c>
    </row>
    <row r="6901" spans="4:5">
      <c r="D6901" s="118" t="s">
        <v>28</v>
      </c>
      <c r="E6901" s="116" t="str">
        <f t="shared" si="107"/>
        <v>DGII</v>
      </c>
    </row>
    <row r="6902" spans="4:5">
      <c r="D6902" s="118" t="s">
        <v>40</v>
      </c>
      <c r="E6902" s="116" t="str">
        <f t="shared" si="107"/>
        <v>JCE</v>
      </c>
    </row>
    <row r="6903" spans="4:5">
      <c r="D6903" s="118" t="s">
        <v>40</v>
      </c>
      <c r="E6903" s="116" t="str">
        <f t="shared" si="107"/>
        <v>JCE</v>
      </c>
    </row>
    <row r="6904" spans="4:5">
      <c r="D6904" s="118" t="s">
        <v>394</v>
      </c>
      <c r="E6904" s="116" t="str">
        <f t="shared" si="107"/>
        <v>MIREX</v>
      </c>
    </row>
    <row r="6905" spans="4:5">
      <c r="D6905" s="118" t="s">
        <v>28</v>
      </c>
      <c r="E6905" s="116" t="str">
        <f t="shared" si="107"/>
        <v>DGII</v>
      </c>
    </row>
    <row r="6906" spans="4:5">
      <c r="D6906" s="118" t="s">
        <v>28</v>
      </c>
      <c r="E6906" s="116" t="str">
        <f t="shared" si="107"/>
        <v>DGII</v>
      </c>
    </row>
    <row r="6907" spans="4:5">
      <c r="D6907" s="118" t="s">
        <v>40</v>
      </c>
      <c r="E6907" s="116" t="str">
        <f t="shared" si="107"/>
        <v>JCE</v>
      </c>
    </row>
    <row r="6908" spans="4:5">
      <c r="D6908" s="118" t="s">
        <v>184</v>
      </c>
      <c r="E6908" s="116" t="str">
        <f t="shared" si="107"/>
        <v>DGP</v>
      </c>
    </row>
    <row r="6909" spans="4:5">
      <c r="D6909" s="118" t="s">
        <v>40</v>
      </c>
      <c r="E6909" s="116" t="str">
        <f t="shared" si="107"/>
        <v>JCE</v>
      </c>
    </row>
    <row r="6910" spans="4:5">
      <c r="D6910" s="118" t="s">
        <v>28</v>
      </c>
      <c r="E6910" s="116" t="str">
        <f t="shared" si="107"/>
        <v>DGII</v>
      </c>
    </row>
    <row r="6911" spans="4:5">
      <c r="D6911" s="118" t="s">
        <v>94</v>
      </c>
      <c r="E6911" s="116" t="str">
        <f t="shared" si="107"/>
        <v>DGM</v>
      </c>
    </row>
    <row r="6912" spans="4:5">
      <c r="D6912" s="118" t="s">
        <v>28</v>
      </c>
      <c r="E6912" s="116" t="str">
        <f t="shared" si="107"/>
        <v>DGII</v>
      </c>
    </row>
    <row r="6913" spans="4:5">
      <c r="D6913" s="118" t="s">
        <v>18</v>
      </c>
      <c r="E6913" s="116" t="str">
        <f t="shared" si="107"/>
        <v>MIP</v>
      </c>
    </row>
    <row r="6914" spans="4:5">
      <c r="D6914" s="118" t="s">
        <v>2</v>
      </c>
      <c r="E6914" s="116" t="str">
        <f t="shared" si="107"/>
        <v>DGTT</v>
      </c>
    </row>
    <row r="6915" spans="4:5">
      <c r="D6915" s="118" t="s">
        <v>2</v>
      </c>
      <c r="E6915" s="116" t="str">
        <f t="shared" si="107"/>
        <v>DGTT</v>
      </c>
    </row>
    <row r="6916" spans="4:5">
      <c r="D6916" s="118" t="s">
        <v>2</v>
      </c>
      <c r="E6916" s="116" t="str">
        <f t="shared" ref="E6916:E6979" si="108">UPPER(D6916:D26626)</f>
        <v>DGTT</v>
      </c>
    </row>
    <row r="6917" spans="4:5">
      <c r="D6917" s="118" t="s">
        <v>28</v>
      </c>
      <c r="E6917" s="116" t="str">
        <f t="shared" si="108"/>
        <v>DGII</v>
      </c>
    </row>
    <row r="6918" spans="4:5">
      <c r="D6918" s="118" t="s">
        <v>40</v>
      </c>
      <c r="E6918" s="116" t="str">
        <f t="shared" si="108"/>
        <v>JCE</v>
      </c>
    </row>
    <row r="6919" spans="4:5">
      <c r="D6919" s="118" t="s">
        <v>28</v>
      </c>
      <c r="E6919" s="116" t="str">
        <f t="shared" si="108"/>
        <v>DGII</v>
      </c>
    </row>
    <row r="6920" spans="4:5">
      <c r="D6920" s="118" t="s">
        <v>28</v>
      </c>
      <c r="E6920" s="116" t="str">
        <f t="shared" si="108"/>
        <v>DGII</v>
      </c>
    </row>
    <row r="6921" spans="4:5">
      <c r="D6921" s="118" t="s">
        <v>40</v>
      </c>
      <c r="E6921" s="116" t="str">
        <f t="shared" si="108"/>
        <v>JCE</v>
      </c>
    </row>
    <row r="6922" spans="4:5">
      <c r="D6922" s="118" t="s">
        <v>28</v>
      </c>
      <c r="E6922" s="116" t="str">
        <f t="shared" si="108"/>
        <v>DGII</v>
      </c>
    </row>
    <row r="6923" spans="4:5">
      <c r="D6923" s="118" t="s">
        <v>2</v>
      </c>
      <c r="E6923" s="116" t="str">
        <f t="shared" si="108"/>
        <v>DGTT</v>
      </c>
    </row>
    <row r="6924" spans="4:5">
      <c r="D6924" s="118" t="s">
        <v>28</v>
      </c>
      <c r="E6924" s="116" t="str">
        <f t="shared" si="108"/>
        <v>DGII</v>
      </c>
    </row>
    <row r="6925" spans="4:5">
      <c r="D6925" s="118" t="s">
        <v>94</v>
      </c>
      <c r="E6925" s="116" t="str">
        <f t="shared" si="108"/>
        <v>DGM</v>
      </c>
    </row>
    <row r="6926" spans="4:5">
      <c r="D6926" s="118" t="s">
        <v>2</v>
      </c>
      <c r="E6926" s="116" t="str">
        <f t="shared" si="108"/>
        <v>DGTT</v>
      </c>
    </row>
    <row r="6927" spans="4:5">
      <c r="D6927" s="118" t="s">
        <v>94</v>
      </c>
      <c r="E6927" s="116" t="str">
        <f t="shared" si="108"/>
        <v>DGM</v>
      </c>
    </row>
    <row r="6928" spans="4:5">
      <c r="D6928" s="118" t="s">
        <v>2</v>
      </c>
      <c r="E6928" s="116" t="str">
        <f t="shared" si="108"/>
        <v>DGTT</v>
      </c>
    </row>
    <row r="6929" spans="4:5">
      <c r="D6929" s="118" t="s">
        <v>40</v>
      </c>
      <c r="E6929" s="116" t="str">
        <f t="shared" si="108"/>
        <v>JCE</v>
      </c>
    </row>
    <row r="6930" spans="4:5">
      <c r="D6930" s="118" t="s">
        <v>40</v>
      </c>
      <c r="E6930" s="116" t="str">
        <f t="shared" si="108"/>
        <v>JCE</v>
      </c>
    </row>
    <row r="6931" spans="4:5">
      <c r="D6931" s="118" t="s">
        <v>40</v>
      </c>
      <c r="E6931" s="116" t="str">
        <f t="shared" si="108"/>
        <v>JCE</v>
      </c>
    </row>
    <row r="6932" spans="4:5">
      <c r="D6932" s="118" t="s">
        <v>94</v>
      </c>
      <c r="E6932" s="116" t="str">
        <f t="shared" si="108"/>
        <v>DGM</v>
      </c>
    </row>
    <row r="6933" spans="4:5">
      <c r="D6933" s="118" t="s">
        <v>40</v>
      </c>
      <c r="E6933" s="116" t="str">
        <f t="shared" si="108"/>
        <v>JCE</v>
      </c>
    </row>
    <row r="6934" spans="4:5">
      <c r="D6934" s="118" t="s">
        <v>2</v>
      </c>
      <c r="E6934" s="116" t="str">
        <f t="shared" si="108"/>
        <v>DGTT</v>
      </c>
    </row>
    <row r="6935" spans="4:5">
      <c r="D6935" s="118" t="s">
        <v>28</v>
      </c>
      <c r="E6935" s="116" t="str">
        <f t="shared" si="108"/>
        <v>DGII</v>
      </c>
    </row>
    <row r="6936" spans="4:5">
      <c r="D6936" s="118" t="s">
        <v>1280</v>
      </c>
      <c r="E6936" s="116" t="str">
        <f t="shared" si="108"/>
        <v xml:space="preserve">ONAPI </v>
      </c>
    </row>
    <row r="6937" spans="4:5">
      <c r="D6937" s="118" t="s">
        <v>2</v>
      </c>
      <c r="E6937" s="116" t="str">
        <f t="shared" si="108"/>
        <v>DGTT</v>
      </c>
    </row>
    <row r="6938" spans="4:5">
      <c r="D6938" s="118" t="s">
        <v>2</v>
      </c>
      <c r="E6938" s="116" t="str">
        <f t="shared" si="108"/>
        <v>DGTT</v>
      </c>
    </row>
    <row r="6939" spans="4:5">
      <c r="D6939" s="118" t="s">
        <v>28</v>
      </c>
      <c r="E6939" s="116" t="str">
        <f t="shared" si="108"/>
        <v>DGII</v>
      </c>
    </row>
    <row r="6940" spans="4:5">
      <c r="D6940" s="118" t="s">
        <v>2</v>
      </c>
      <c r="E6940" s="116" t="str">
        <f t="shared" si="108"/>
        <v>DGTT</v>
      </c>
    </row>
    <row r="6941" spans="4:5">
      <c r="D6941" s="118" t="s">
        <v>2</v>
      </c>
      <c r="E6941" s="116" t="str">
        <f t="shared" si="108"/>
        <v>DGTT</v>
      </c>
    </row>
    <row r="6942" spans="4:5">
      <c r="D6942" s="118" t="s">
        <v>40</v>
      </c>
      <c r="E6942" s="116" t="str">
        <f t="shared" si="108"/>
        <v>JCE</v>
      </c>
    </row>
    <row r="6943" spans="4:5">
      <c r="D6943" s="118" t="s">
        <v>18</v>
      </c>
      <c r="E6943" s="116" t="str">
        <f t="shared" si="108"/>
        <v>MIP</v>
      </c>
    </row>
    <row r="6944" spans="4:5">
      <c r="D6944" s="118" t="s">
        <v>40</v>
      </c>
      <c r="E6944" s="116" t="str">
        <f t="shared" si="108"/>
        <v>JCE</v>
      </c>
    </row>
    <row r="6945" spans="4:5">
      <c r="D6945" s="118" t="s">
        <v>28</v>
      </c>
      <c r="E6945" s="116" t="str">
        <f t="shared" si="108"/>
        <v>DGII</v>
      </c>
    </row>
    <row r="6946" spans="4:5">
      <c r="D6946" s="118" t="s">
        <v>94</v>
      </c>
      <c r="E6946" s="116" t="str">
        <f t="shared" si="108"/>
        <v>DGM</v>
      </c>
    </row>
    <row r="6947" spans="4:5">
      <c r="D6947" s="118" t="s">
        <v>40</v>
      </c>
      <c r="E6947" s="116" t="str">
        <f t="shared" si="108"/>
        <v>JCE</v>
      </c>
    </row>
    <row r="6948" spans="4:5">
      <c r="D6948" s="118" t="s">
        <v>40</v>
      </c>
      <c r="E6948" s="116" t="str">
        <f t="shared" si="108"/>
        <v>JCE</v>
      </c>
    </row>
    <row r="6949" spans="4:5">
      <c r="D6949" s="118" t="s">
        <v>2</v>
      </c>
      <c r="E6949" s="116" t="str">
        <f t="shared" si="108"/>
        <v>DGTT</v>
      </c>
    </row>
    <row r="6950" spans="4:5">
      <c r="D6950" s="118" t="s">
        <v>2</v>
      </c>
      <c r="E6950" s="116" t="str">
        <f t="shared" si="108"/>
        <v>DGTT</v>
      </c>
    </row>
    <row r="6951" spans="4:5">
      <c r="D6951" s="118" t="s">
        <v>184</v>
      </c>
      <c r="E6951" s="116" t="str">
        <f t="shared" si="108"/>
        <v>DGP</v>
      </c>
    </row>
    <row r="6952" spans="4:5">
      <c r="D6952" s="118" t="s">
        <v>28</v>
      </c>
      <c r="E6952" s="116" t="str">
        <f t="shared" si="108"/>
        <v>DGII</v>
      </c>
    </row>
    <row r="6953" spans="4:5">
      <c r="D6953" s="118" t="s">
        <v>28</v>
      </c>
      <c r="E6953" s="116" t="str">
        <f t="shared" si="108"/>
        <v>DGII</v>
      </c>
    </row>
    <row r="6954" spans="4:5">
      <c r="D6954" s="118" t="s">
        <v>40</v>
      </c>
      <c r="E6954" s="116" t="str">
        <f t="shared" si="108"/>
        <v>JCE</v>
      </c>
    </row>
    <row r="6955" spans="4:5">
      <c r="D6955" s="118" t="s">
        <v>28</v>
      </c>
      <c r="E6955" s="116" t="str">
        <f t="shared" si="108"/>
        <v>DGII</v>
      </c>
    </row>
    <row r="6956" spans="4:5">
      <c r="D6956" s="118" t="s">
        <v>28</v>
      </c>
      <c r="E6956" s="116" t="str">
        <f t="shared" si="108"/>
        <v>DGII</v>
      </c>
    </row>
    <row r="6957" spans="4:5">
      <c r="D6957" s="118" t="s">
        <v>40</v>
      </c>
      <c r="E6957" s="116" t="str">
        <f t="shared" si="108"/>
        <v>JCE</v>
      </c>
    </row>
    <row r="6958" spans="4:5">
      <c r="D6958" s="118" t="s">
        <v>40</v>
      </c>
      <c r="E6958" s="116" t="str">
        <f t="shared" si="108"/>
        <v>JCE</v>
      </c>
    </row>
    <row r="6959" spans="4:5">
      <c r="D6959" s="118" t="s">
        <v>28</v>
      </c>
      <c r="E6959" s="116" t="str">
        <f t="shared" si="108"/>
        <v>DGII</v>
      </c>
    </row>
    <row r="6960" spans="4:5">
      <c r="D6960" s="118" t="s">
        <v>2</v>
      </c>
      <c r="E6960" s="116" t="str">
        <f t="shared" si="108"/>
        <v>DGTT</v>
      </c>
    </row>
    <row r="6961" spans="4:5">
      <c r="D6961" s="118" t="s">
        <v>40</v>
      </c>
      <c r="E6961" s="116" t="str">
        <f t="shared" si="108"/>
        <v>JCE</v>
      </c>
    </row>
    <row r="6962" spans="4:5">
      <c r="D6962" s="118" t="s">
        <v>40</v>
      </c>
      <c r="E6962" s="116" t="str">
        <f t="shared" si="108"/>
        <v>JCE</v>
      </c>
    </row>
    <row r="6963" spans="4:5">
      <c r="D6963" s="118" t="s">
        <v>28</v>
      </c>
      <c r="E6963" s="116" t="str">
        <f t="shared" si="108"/>
        <v>DGII</v>
      </c>
    </row>
    <row r="6964" spans="4:5">
      <c r="D6964" s="118" t="s">
        <v>2</v>
      </c>
      <c r="E6964" s="116" t="str">
        <f t="shared" si="108"/>
        <v>DGTT</v>
      </c>
    </row>
    <row r="6965" spans="4:5">
      <c r="D6965" s="118" t="s">
        <v>2</v>
      </c>
      <c r="E6965" s="116" t="str">
        <f t="shared" si="108"/>
        <v>DGTT</v>
      </c>
    </row>
    <row r="6966" spans="4:5">
      <c r="D6966" s="118" t="s">
        <v>94</v>
      </c>
      <c r="E6966" s="116" t="str">
        <f t="shared" si="108"/>
        <v>DGM</v>
      </c>
    </row>
    <row r="6967" spans="4:5">
      <c r="D6967" s="118" t="s">
        <v>40</v>
      </c>
      <c r="E6967" s="116" t="str">
        <f t="shared" si="108"/>
        <v>JCE</v>
      </c>
    </row>
    <row r="6968" spans="4:5">
      <c r="D6968" s="118" t="s">
        <v>28</v>
      </c>
      <c r="E6968" s="116" t="str">
        <f t="shared" si="108"/>
        <v>DGII</v>
      </c>
    </row>
    <row r="6969" spans="4:5">
      <c r="D6969" s="118" t="s">
        <v>1306</v>
      </c>
      <c r="E6969" s="116" t="str">
        <f t="shared" si="108"/>
        <v xml:space="preserve">SENASA </v>
      </c>
    </row>
    <row r="6970" spans="4:5">
      <c r="D6970" s="118" t="s">
        <v>2</v>
      </c>
      <c r="E6970" s="116" t="str">
        <f t="shared" si="108"/>
        <v>DGTT</v>
      </c>
    </row>
    <row r="6971" spans="4:5">
      <c r="D6971" s="118" t="s">
        <v>1306</v>
      </c>
      <c r="E6971" s="116" t="str">
        <f t="shared" si="108"/>
        <v xml:space="preserve">SENASA </v>
      </c>
    </row>
    <row r="6972" spans="4:5">
      <c r="D6972" s="118" t="s">
        <v>28</v>
      </c>
      <c r="E6972" s="116" t="str">
        <f t="shared" si="108"/>
        <v>DGII</v>
      </c>
    </row>
    <row r="6973" spans="4:5">
      <c r="D6973" s="118" t="s">
        <v>40</v>
      </c>
      <c r="E6973" s="116" t="str">
        <f t="shared" si="108"/>
        <v>JCE</v>
      </c>
    </row>
    <row r="6974" spans="4:5">
      <c r="D6974" s="118" t="s">
        <v>28</v>
      </c>
      <c r="E6974" s="116" t="str">
        <f t="shared" si="108"/>
        <v>DGII</v>
      </c>
    </row>
    <row r="6975" spans="4:5">
      <c r="D6975" s="118" t="s">
        <v>28</v>
      </c>
      <c r="E6975" s="116" t="str">
        <f t="shared" si="108"/>
        <v>DGII</v>
      </c>
    </row>
    <row r="6976" spans="4:5">
      <c r="D6976" s="118" t="s">
        <v>40</v>
      </c>
      <c r="E6976" s="116" t="str">
        <f t="shared" si="108"/>
        <v>JCE</v>
      </c>
    </row>
    <row r="6977" spans="4:5">
      <c r="D6977" s="118" t="s">
        <v>28</v>
      </c>
      <c r="E6977" s="116" t="str">
        <f t="shared" si="108"/>
        <v>DGII</v>
      </c>
    </row>
    <row r="6978" spans="4:5">
      <c r="D6978" s="118" t="s">
        <v>2</v>
      </c>
      <c r="E6978" s="116" t="str">
        <f t="shared" si="108"/>
        <v>DGTT</v>
      </c>
    </row>
    <row r="6979" spans="4:5">
      <c r="D6979" s="118" t="s">
        <v>28</v>
      </c>
      <c r="E6979" s="116" t="str">
        <f t="shared" si="108"/>
        <v>DGII</v>
      </c>
    </row>
    <row r="6980" spans="4:5">
      <c r="D6980" s="118" t="s">
        <v>28</v>
      </c>
      <c r="E6980" s="116" t="str">
        <f t="shared" ref="E6980:E7043" si="109">UPPER(D6980:D26690)</f>
        <v>DGII</v>
      </c>
    </row>
    <row r="6981" spans="4:5">
      <c r="D6981" s="118" t="s">
        <v>2</v>
      </c>
      <c r="E6981" s="116" t="str">
        <f t="shared" si="109"/>
        <v>DGTT</v>
      </c>
    </row>
    <row r="6982" spans="4:5">
      <c r="D6982" s="118" t="s">
        <v>28</v>
      </c>
      <c r="E6982" s="116" t="str">
        <f t="shared" si="109"/>
        <v>DGII</v>
      </c>
    </row>
    <row r="6983" spans="4:5">
      <c r="D6983" s="118" t="s">
        <v>40</v>
      </c>
      <c r="E6983" s="116" t="str">
        <f t="shared" si="109"/>
        <v>JCE</v>
      </c>
    </row>
    <row r="6984" spans="4:5">
      <c r="D6984" s="118" t="s">
        <v>40</v>
      </c>
      <c r="E6984" s="116" t="str">
        <f t="shared" si="109"/>
        <v>JCE</v>
      </c>
    </row>
    <row r="6985" spans="4:5">
      <c r="D6985" s="118" t="s">
        <v>94</v>
      </c>
      <c r="E6985" s="116" t="str">
        <f t="shared" si="109"/>
        <v>DGM</v>
      </c>
    </row>
    <row r="6986" spans="4:5">
      <c r="D6986" s="118" t="s">
        <v>394</v>
      </c>
      <c r="E6986" s="116" t="str">
        <f t="shared" si="109"/>
        <v>MIREX</v>
      </c>
    </row>
    <row r="6987" spans="4:5">
      <c r="D6987" s="118" t="s">
        <v>40</v>
      </c>
      <c r="E6987" s="116" t="str">
        <f t="shared" si="109"/>
        <v>JCE</v>
      </c>
    </row>
    <row r="6988" spans="4:5">
      <c r="D6988" s="118" t="s">
        <v>28</v>
      </c>
      <c r="E6988" s="116" t="str">
        <f t="shared" si="109"/>
        <v>DGII</v>
      </c>
    </row>
    <row r="6989" spans="4:5">
      <c r="D6989" s="118" t="s">
        <v>2</v>
      </c>
      <c r="E6989" s="116" t="str">
        <f t="shared" si="109"/>
        <v>DGTT</v>
      </c>
    </row>
    <row r="6990" spans="4:5">
      <c r="D6990" s="118" t="s">
        <v>40</v>
      </c>
      <c r="E6990" s="116" t="str">
        <f t="shared" si="109"/>
        <v>JCE</v>
      </c>
    </row>
    <row r="6991" spans="4:5">
      <c r="D6991" s="118" t="s">
        <v>40</v>
      </c>
      <c r="E6991" s="116" t="str">
        <f t="shared" si="109"/>
        <v>JCE</v>
      </c>
    </row>
    <row r="6992" spans="4:5">
      <c r="D6992" s="118" t="s">
        <v>28</v>
      </c>
      <c r="E6992" s="116" t="str">
        <f t="shared" si="109"/>
        <v>DGII</v>
      </c>
    </row>
    <row r="6993" spans="4:5">
      <c r="D6993" s="118" t="s">
        <v>40</v>
      </c>
      <c r="E6993" s="116" t="str">
        <f t="shared" si="109"/>
        <v>JCE</v>
      </c>
    </row>
    <row r="6994" spans="4:5">
      <c r="D6994" s="118" t="s">
        <v>956</v>
      </c>
      <c r="E6994" s="116" t="str">
        <f t="shared" si="109"/>
        <v>SENASA</v>
      </c>
    </row>
    <row r="6995" spans="4:5">
      <c r="D6995" s="118" t="s">
        <v>28</v>
      </c>
      <c r="E6995" s="116" t="str">
        <f t="shared" si="109"/>
        <v>DGII</v>
      </c>
    </row>
    <row r="6996" spans="4:5">
      <c r="D6996" s="118" t="s">
        <v>2</v>
      </c>
      <c r="E6996" s="116" t="str">
        <f t="shared" si="109"/>
        <v>DGTT</v>
      </c>
    </row>
    <row r="6997" spans="4:5">
      <c r="D6997" s="118" t="s">
        <v>2</v>
      </c>
      <c r="E6997" s="116" t="str">
        <f t="shared" si="109"/>
        <v>DGTT</v>
      </c>
    </row>
    <row r="6998" spans="4:5">
      <c r="D6998" s="118" t="s">
        <v>28</v>
      </c>
      <c r="E6998" s="116" t="str">
        <f t="shared" si="109"/>
        <v>DGII</v>
      </c>
    </row>
    <row r="6999" spans="4:5">
      <c r="D6999" s="118" t="s">
        <v>956</v>
      </c>
      <c r="E6999" s="116" t="str">
        <f t="shared" si="109"/>
        <v>SENASA</v>
      </c>
    </row>
    <row r="7000" spans="4:5">
      <c r="D7000" s="118" t="s">
        <v>40</v>
      </c>
      <c r="E7000" s="116" t="str">
        <f t="shared" si="109"/>
        <v>JCE</v>
      </c>
    </row>
    <row r="7001" spans="4:5">
      <c r="D7001" s="118" t="s">
        <v>2</v>
      </c>
      <c r="E7001" s="116" t="str">
        <f t="shared" si="109"/>
        <v>DGTT</v>
      </c>
    </row>
    <row r="7002" spans="4:5">
      <c r="D7002" s="118" t="s">
        <v>40</v>
      </c>
      <c r="E7002" s="116" t="str">
        <f t="shared" si="109"/>
        <v>JCE</v>
      </c>
    </row>
    <row r="7003" spans="4:5">
      <c r="D7003" s="118" t="s">
        <v>40</v>
      </c>
      <c r="E7003" s="116" t="str">
        <f t="shared" si="109"/>
        <v>JCE</v>
      </c>
    </row>
    <row r="7004" spans="4:5">
      <c r="D7004" s="118" t="s">
        <v>40</v>
      </c>
      <c r="E7004" s="116" t="str">
        <f t="shared" si="109"/>
        <v>JCE</v>
      </c>
    </row>
    <row r="7005" spans="4:5">
      <c r="D7005" s="118" t="s">
        <v>394</v>
      </c>
      <c r="E7005" s="116" t="str">
        <f t="shared" si="109"/>
        <v>MIREX</v>
      </c>
    </row>
    <row r="7006" spans="4:5">
      <c r="D7006" s="118" t="s">
        <v>28</v>
      </c>
      <c r="E7006" s="116" t="str">
        <f t="shared" si="109"/>
        <v>DGII</v>
      </c>
    </row>
    <row r="7007" spans="4:5">
      <c r="D7007" s="118" t="s">
        <v>28</v>
      </c>
      <c r="E7007" s="116" t="str">
        <f t="shared" si="109"/>
        <v>DGII</v>
      </c>
    </row>
    <row r="7008" spans="4:5">
      <c r="D7008" s="118" t="s">
        <v>40</v>
      </c>
      <c r="E7008" s="116" t="str">
        <f t="shared" si="109"/>
        <v>JCE</v>
      </c>
    </row>
    <row r="7009" spans="4:5">
      <c r="D7009" s="118" t="s">
        <v>2</v>
      </c>
      <c r="E7009" s="116" t="str">
        <f t="shared" si="109"/>
        <v>DGTT</v>
      </c>
    </row>
    <row r="7010" spans="4:5">
      <c r="D7010" s="118" t="s">
        <v>40</v>
      </c>
      <c r="E7010" s="116" t="str">
        <f t="shared" si="109"/>
        <v>JCE</v>
      </c>
    </row>
    <row r="7011" spans="4:5">
      <c r="D7011" s="118" t="s">
        <v>28</v>
      </c>
      <c r="E7011" s="116" t="str">
        <f t="shared" si="109"/>
        <v>DGII</v>
      </c>
    </row>
    <row r="7012" spans="4:5">
      <c r="D7012" s="118" t="s">
        <v>184</v>
      </c>
      <c r="E7012" s="116" t="str">
        <f t="shared" si="109"/>
        <v>DGP</v>
      </c>
    </row>
    <row r="7013" spans="4:5">
      <c r="D7013" s="118" t="s">
        <v>28</v>
      </c>
      <c r="E7013" s="116" t="str">
        <f t="shared" si="109"/>
        <v>DGII</v>
      </c>
    </row>
    <row r="7014" spans="4:5">
      <c r="D7014" s="118" t="s">
        <v>40</v>
      </c>
      <c r="E7014" s="116" t="str">
        <f t="shared" si="109"/>
        <v>JCE</v>
      </c>
    </row>
    <row r="7015" spans="4:5">
      <c r="D7015" s="118" t="s">
        <v>28</v>
      </c>
      <c r="E7015" s="116" t="str">
        <f t="shared" si="109"/>
        <v>DGII</v>
      </c>
    </row>
    <row r="7016" spans="4:5">
      <c r="D7016" s="118" t="s">
        <v>28</v>
      </c>
      <c r="E7016" s="116" t="str">
        <f t="shared" si="109"/>
        <v>DGII</v>
      </c>
    </row>
    <row r="7017" spans="4:5">
      <c r="D7017" s="118" t="s">
        <v>28</v>
      </c>
      <c r="E7017" s="116" t="str">
        <f t="shared" si="109"/>
        <v>DGII</v>
      </c>
    </row>
    <row r="7018" spans="4:5">
      <c r="D7018" s="118" t="s">
        <v>28</v>
      </c>
      <c r="E7018" s="116" t="str">
        <f t="shared" si="109"/>
        <v>DGII</v>
      </c>
    </row>
    <row r="7019" spans="4:5">
      <c r="D7019" s="118" t="s">
        <v>28</v>
      </c>
      <c r="E7019" s="116" t="str">
        <f t="shared" si="109"/>
        <v>DGII</v>
      </c>
    </row>
    <row r="7020" spans="4:5">
      <c r="D7020" s="118" t="s">
        <v>2</v>
      </c>
      <c r="E7020" s="116" t="str">
        <f t="shared" si="109"/>
        <v>DGTT</v>
      </c>
    </row>
    <row r="7021" spans="4:5">
      <c r="D7021" s="118" t="s">
        <v>2</v>
      </c>
      <c r="E7021" s="116" t="str">
        <f t="shared" si="109"/>
        <v>DGTT</v>
      </c>
    </row>
    <row r="7022" spans="4:5">
      <c r="D7022" s="118" t="s">
        <v>94</v>
      </c>
      <c r="E7022" s="116" t="str">
        <f t="shared" si="109"/>
        <v>DGM</v>
      </c>
    </row>
    <row r="7023" spans="4:5">
      <c r="D7023" s="118" t="s">
        <v>40</v>
      </c>
      <c r="E7023" s="116" t="str">
        <f t="shared" si="109"/>
        <v>JCE</v>
      </c>
    </row>
    <row r="7024" spans="4:5">
      <c r="D7024" s="118" t="s">
        <v>40</v>
      </c>
      <c r="E7024" s="116" t="str">
        <f t="shared" si="109"/>
        <v>JCE</v>
      </c>
    </row>
    <row r="7025" spans="4:5">
      <c r="D7025" s="118" t="s">
        <v>94</v>
      </c>
      <c r="E7025" s="116" t="str">
        <f t="shared" si="109"/>
        <v>DGM</v>
      </c>
    </row>
    <row r="7026" spans="4:5">
      <c r="D7026" s="118" t="s">
        <v>2</v>
      </c>
      <c r="E7026" s="116" t="str">
        <f t="shared" si="109"/>
        <v>DGTT</v>
      </c>
    </row>
    <row r="7027" spans="4:5">
      <c r="D7027" s="118" t="s">
        <v>184</v>
      </c>
      <c r="E7027" s="116" t="str">
        <f t="shared" si="109"/>
        <v>DGP</v>
      </c>
    </row>
    <row r="7028" spans="4:5">
      <c r="D7028" s="118" t="s">
        <v>18</v>
      </c>
      <c r="E7028" s="116" t="str">
        <f t="shared" si="109"/>
        <v>MIP</v>
      </c>
    </row>
    <row r="7029" spans="4:5">
      <c r="D7029" s="118" t="s">
        <v>40</v>
      </c>
      <c r="E7029" s="116" t="str">
        <f t="shared" si="109"/>
        <v>JCE</v>
      </c>
    </row>
    <row r="7030" spans="4:5">
      <c r="D7030" s="118" t="s">
        <v>18</v>
      </c>
      <c r="E7030" s="116" t="str">
        <f t="shared" si="109"/>
        <v>MIP</v>
      </c>
    </row>
    <row r="7031" spans="4:5">
      <c r="D7031" s="118" t="s">
        <v>40</v>
      </c>
      <c r="E7031" s="116" t="str">
        <f t="shared" si="109"/>
        <v>JCE</v>
      </c>
    </row>
    <row r="7032" spans="4:5">
      <c r="D7032" s="118" t="s">
        <v>28</v>
      </c>
      <c r="E7032" s="116" t="str">
        <f t="shared" si="109"/>
        <v>DGII</v>
      </c>
    </row>
    <row r="7033" spans="4:5">
      <c r="D7033" s="118" t="s">
        <v>28</v>
      </c>
      <c r="E7033" s="116" t="str">
        <f t="shared" si="109"/>
        <v>DGII</v>
      </c>
    </row>
    <row r="7034" spans="4:5">
      <c r="D7034" s="118" t="s">
        <v>40</v>
      </c>
      <c r="E7034" s="116" t="str">
        <f t="shared" si="109"/>
        <v>JCE</v>
      </c>
    </row>
    <row r="7035" spans="4:5">
      <c r="D7035" s="118" t="s">
        <v>18</v>
      </c>
      <c r="E7035" s="116" t="str">
        <f t="shared" si="109"/>
        <v>MIP</v>
      </c>
    </row>
    <row r="7036" spans="4:5">
      <c r="D7036" s="118" t="s">
        <v>40</v>
      </c>
      <c r="E7036" s="116" t="str">
        <f t="shared" si="109"/>
        <v>JCE</v>
      </c>
    </row>
    <row r="7037" spans="4:5">
      <c r="D7037" s="118" t="s">
        <v>40</v>
      </c>
      <c r="E7037" s="116" t="str">
        <f t="shared" si="109"/>
        <v>JCE</v>
      </c>
    </row>
    <row r="7038" spans="4:5">
      <c r="D7038" s="118" t="s">
        <v>40</v>
      </c>
      <c r="E7038" s="116" t="str">
        <f t="shared" si="109"/>
        <v>JCE</v>
      </c>
    </row>
    <row r="7039" spans="4:5">
      <c r="D7039" s="118" t="s">
        <v>28</v>
      </c>
      <c r="E7039" s="116" t="str">
        <f t="shared" si="109"/>
        <v>DGII</v>
      </c>
    </row>
    <row r="7040" spans="4:5">
      <c r="D7040" s="118" t="s">
        <v>2</v>
      </c>
      <c r="E7040" s="116" t="str">
        <f t="shared" si="109"/>
        <v>DGTT</v>
      </c>
    </row>
    <row r="7041" spans="4:5">
      <c r="D7041" s="118" t="s">
        <v>2</v>
      </c>
      <c r="E7041" s="116" t="str">
        <f t="shared" si="109"/>
        <v>DGTT</v>
      </c>
    </row>
    <row r="7042" spans="4:5">
      <c r="D7042" s="118" t="s">
        <v>40</v>
      </c>
      <c r="E7042" s="116" t="str">
        <f t="shared" si="109"/>
        <v>JCE</v>
      </c>
    </row>
    <row r="7043" spans="4:5">
      <c r="D7043" s="118" t="s">
        <v>28</v>
      </c>
      <c r="E7043" s="116" t="str">
        <f t="shared" si="109"/>
        <v>DGII</v>
      </c>
    </row>
    <row r="7044" spans="4:5">
      <c r="D7044" s="118" t="s">
        <v>155</v>
      </c>
      <c r="E7044" s="116" t="str">
        <f t="shared" ref="E7044:E7107" si="110">UPPER(D7044:D26754)</f>
        <v>ONAPI</v>
      </c>
    </row>
    <row r="7045" spans="4:5">
      <c r="D7045" s="118" t="s">
        <v>28</v>
      </c>
      <c r="E7045" s="116" t="str">
        <f t="shared" si="110"/>
        <v>DGII</v>
      </c>
    </row>
    <row r="7046" spans="4:5">
      <c r="D7046" s="118" t="s">
        <v>2</v>
      </c>
      <c r="E7046" s="116" t="str">
        <f t="shared" si="110"/>
        <v>DGTT</v>
      </c>
    </row>
    <row r="7047" spans="4:5">
      <c r="D7047" s="118" t="s">
        <v>2</v>
      </c>
      <c r="E7047" s="116" t="str">
        <f t="shared" si="110"/>
        <v>DGTT</v>
      </c>
    </row>
    <row r="7048" spans="4:5">
      <c r="D7048" s="118" t="s">
        <v>2</v>
      </c>
      <c r="E7048" s="116" t="str">
        <f t="shared" si="110"/>
        <v>DGTT</v>
      </c>
    </row>
    <row r="7049" spans="4:5">
      <c r="D7049" s="118" t="s">
        <v>40</v>
      </c>
      <c r="E7049" s="116" t="str">
        <f t="shared" si="110"/>
        <v>JCE</v>
      </c>
    </row>
    <row r="7050" spans="4:5">
      <c r="D7050" s="118" t="s">
        <v>94</v>
      </c>
      <c r="E7050" s="116" t="str">
        <f t="shared" si="110"/>
        <v>DGM</v>
      </c>
    </row>
    <row r="7051" spans="4:5">
      <c r="D7051" s="118" t="s">
        <v>94</v>
      </c>
      <c r="E7051" s="116" t="str">
        <f t="shared" si="110"/>
        <v>DGM</v>
      </c>
    </row>
    <row r="7052" spans="4:5">
      <c r="D7052" s="118" t="s">
        <v>40</v>
      </c>
      <c r="E7052" s="116" t="str">
        <f t="shared" si="110"/>
        <v>JCE</v>
      </c>
    </row>
    <row r="7053" spans="4:5">
      <c r="D7053" s="118" t="s">
        <v>94</v>
      </c>
      <c r="E7053" s="116" t="str">
        <f t="shared" si="110"/>
        <v>DGM</v>
      </c>
    </row>
    <row r="7054" spans="4:5">
      <c r="D7054" s="118" t="s">
        <v>155</v>
      </c>
      <c r="E7054" s="116" t="str">
        <f t="shared" si="110"/>
        <v>ONAPI</v>
      </c>
    </row>
    <row r="7055" spans="4:5">
      <c r="D7055" s="118" t="s">
        <v>40</v>
      </c>
      <c r="E7055" s="116" t="str">
        <f t="shared" si="110"/>
        <v>JCE</v>
      </c>
    </row>
    <row r="7056" spans="4:5">
      <c r="D7056" s="118" t="s">
        <v>28</v>
      </c>
      <c r="E7056" s="116" t="str">
        <f t="shared" si="110"/>
        <v>DGII</v>
      </c>
    </row>
    <row r="7057" spans="4:5">
      <c r="D7057" s="118" t="s">
        <v>94</v>
      </c>
      <c r="E7057" s="116" t="str">
        <f t="shared" si="110"/>
        <v>DGM</v>
      </c>
    </row>
    <row r="7058" spans="4:5">
      <c r="D7058" s="118" t="s">
        <v>2</v>
      </c>
      <c r="E7058" s="116" t="str">
        <f t="shared" si="110"/>
        <v>DGTT</v>
      </c>
    </row>
    <row r="7059" spans="4:5">
      <c r="D7059" s="118" t="s">
        <v>2</v>
      </c>
      <c r="E7059" s="116" t="str">
        <f t="shared" si="110"/>
        <v>DGTT</v>
      </c>
    </row>
    <row r="7060" spans="4:5">
      <c r="D7060" s="118" t="s">
        <v>28</v>
      </c>
      <c r="E7060" s="116" t="str">
        <f t="shared" si="110"/>
        <v>DGII</v>
      </c>
    </row>
    <row r="7061" spans="4:5">
      <c r="D7061" s="118" t="s">
        <v>2</v>
      </c>
      <c r="E7061" s="116" t="str">
        <f t="shared" si="110"/>
        <v>DGTT</v>
      </c>
    </row>
    <row r="7062" spans="4:5">
      <c r="D7062" s="118" t="s">
        <v>28</v>
      </c>
      <c r="E7062" s="116" t="str">
        <f t="shared" si="110"/>
        <v>DGII</v>
      </c>
    </row>
    <row r="7063" spans="4:5">
      <c r="D7063" s="118" t="s">
        <v>184</v>
      </c>
      <c r="E7063" s="116" t="str">
        <f t="shared" si="110"/>
        <v>DGP</v>
      </c>
    </row>
    <row r="7064" spans="4:5">
      <c r="D7064" s="118" t="s">
        <v>40</v>
      </c>
      <c r="E7064" s="116" t="str">
        <f t="shared" si="110"/>
        <v>JCE</v>
      </c>
    </row>
    <row r="7065" spans="4:5">
      <c r="D7065" s="118" t="s">
        <v>155</v>
      </c>
      <c r="E7065" s="116" t="str">
        <f t="shared" si="110"/>
        <v>ONAPI</v>
      </c>
    </row>
    <row r="7066" spans="4:5">
      <c r="D7066" s="118" t="s">
        <v>1306</v>
      </c>
      <c r="E7066" s="116" t="str">
        <f t="shared" si="110"/>
        <v xml:space="preserve">SENASA </v>
      </c>
    </row>
    <row r="7067" spans="4:5">
      <c r="D7067" s="118" t="s">
        <v>2</v>
      </c>
      <c r="E7067" s="116" t="str">
        <f t="shared" si="110"/>
        <v>DGTT</v>
      </c>
    </row>
    <row r="7068" spans="4:5">
      <c r="D7068" s="118" t="s">
        <v>28</v>
      </c>
      <c r="E7068" s="116" t="str">
        <f t="shared" si="110"/>
        <v>DGII</v>
      </c>
    </row>
    <row r="7069" spans="4:5">
      <c r="D7069" s="118" t="s">
        <v>956</v>
      </c>
      <c r="E7069" s="116" t="str">
        <f t="shared" si="110"/>
        <v>SENASA</v>
      </c>
    </row>
    <row r="7070" spans="4:5">
      <c r="D7070" s="118" t="s">
        <v>394</v>
      </c>
      <c r="E7070" s="116" t="str">
        <f t="shared" si="110"/>
        <v>MIREX</v>
      </c>
    </row>
    <row r="7071" spans="4:5">
      <c r="D7071" s="118" t="s">
        <v>28</v>
      </c>
      <c r="E7071" s="116" t="str">
        <f t="shared" si="110"/>
        <v>DGII</v>
      </c>
    </row>
    <row r="7072" spans="4:5">
      <c r="D7072" s="118" t="s">
        <v>40</v>
      </c>
      <c r="E7072" s="116" t="str">
        <f t="shared" si="110"/>
        <v>JCE</v>
      </c>
    </row>
    <row r="7073" spans="4:5">
      <c r="D7073" s="118" t="s">
        <v>28</v>
      </c>
      <c r="E7073" s="116" t="str">
        <f t="shared" si="110"/>
        <v>DGII</v>
      </c>
    </row>
    <row r="7074" spans="4:5">
      <c r="D7074" s="118" t="s">
        <v>956</v>
      </c>
      <c r="E7074" s="116" t="str">
        <f t="shared" si="110"/>
        <v>SENASA</v>
      </c>
    </row>
    <row r="7075" spans="4:5">
      <c r="D7075" s="118" t="s">
        <v>40</v>
      </c>
      <c r="E7075" s="116" t="str">
        <f t="shared" si="110"/>
        <v>JCE</v>
      </c>
    </row>
    <row r="7076" spans="4:5">
      <c r="D7076" s="118" t="s">
        <v>40</v>
      </c>
      <c r="E7076" s="116" t="str">
        <f t="shared" si="110"/>
        <v>JCE</v>
      </c>
    </row>
    <row r="7077" spans="4:5">
      <c r="D7077" s="118" t="s">
        <v>94</v>
      </c>
      <c r="E7077" s="116" t="str">
        <f t="shared" si="110"/>
        <v>DGM</v>
      </c>
    </row>
    <row r="7078" spans="4:5">
      <c r="D7078" s="118" t="s">
        <v>956</v>
      </c>
      <c r="E7078" s="116" t="str">
        <f t="shared" si="110"/>
        <v>SENASA</v>
      </c>
    </row>
    <row r="7079" spans="4:5">
      <c r="D7079" s="118" t="s">
        <v>956</v>
      </c>
      <c r="E7079" s="116" t="str">
        <f t="shared" si="110"/>
        <v>SENASA</v>
      </c>
    </row>
    <row r="7080" spans="4:5">
      <c r="D7080" s="118" t="s">
        <v>40</v>
      </c>
      <c r="E7080" s="116" t="str">
        <f t="shared" si="110"/>
        <v>JCE</v>
      </c>
    </row>
    <row r="7081" spans="4:5">
      <c r="D7081" s="118" t="s">
        <v>40</v>
      </c>
      <c r="E7081" s="116" t="str">
        <f t="shared" si="110"/>
        <v>JCE</v>
      </c>
    </row>
    <row r="7082" spans="4:5">
      <c r="D7082" s="118" t="s">
        <v>2</v>
      </c>
      <c r="E7082" s="116" t="str">
        <f t="shared" si="110"/>
        <v>DGTT</v>
      </c>
    </row>
    <row r="7083" spans="4:5">
      <c r="D7083" s="118" t="s">
        <v>94</v>
      </c>
      <c r="E7083" s="116" t="str">
        <f t="shared" si="110"/>
        <v>DGM</v>
      </c>
    </row>
    <row r="7084" spans="4:5">
      <c r="D7084" s="118" t="s">
        <v>28</v>
      </c>
      <c r="E7084" s="116" t="str">
        <f t="shared" si="110"/>
        <v>DGII</v>
      </c>
    </row>
    <row r="7085" spans="4:5">
      <c r="D7085" s="118" t="s">
        <v>28</v>
      </c>
      <c r="E7085" s="116" t="str">
        <f t="shared" si="110"/>
        <v>DGII</v>
      </c>
    </row>
    <row r="7086" spans="4:5">
      <c r="D7086" s="118" t="s">
        <v>40</v>
      </c>
      <c r="E7086" s="116" t="str">
        <f t="shared" si="110"/>
        <v>JCE</v>
      </c>
    </row>
    <row r="7087" spans="4:5">
      <c r="D7087" s="118" t="s">
        <v>28</v>
      </c>
      <c r="E7087" s="116" t="str">
        <f t="shared" si="110"/>
        <v>DGII</v>
      </c>
    </row>
    <row r="7088" spans="4:5">
      <c r="D7088" s="118" t="s">
        <v>40</v>
      </c>
      <c r="E7088" s="116" t="str">
        <f t="shared" si="110"/>
        <v>JCE</v>
      </c>
    </row>
    <row r="7089" spans="4:5">
      <c r="D7089" s="118" t="s">
        <v>2</v>
      </c>
      <c r="E7089" s="116" t="str">
        <f t="shared" si="110"/>
        <v>DGTT</v>
      </c>
    </row>
    <row r="7090" spans="4:5">
      <c r="D7090" s="118" t="s">
        <v>94</v>
      </c>
      <c r="E7090" s="116" t="str">
        <f t="shared" si="110"/>
        <v>DGM</v>
      </c>
    </row>
    <row r="7091" spans="4:5">
      <c r="D7091" s="118" t="s">
        <v>40</v>
      </c>
      <c r="E7091" s="116" t="str">
        <f t="shared" si="110"/>
        <v>JCE</v>
      </c>
    </row>
    <row r="7092" spans="4:5">
      <c r="D7092" s="118" t="s">
        <v>2</v>
      </c>
      <c r="E7092" s="116" t="str">
        <f t="shared" si="110"/>
        <v>DGTT</v>
      </c>
    </row>
    <row r="7093" spans="4:5">
      <c r="D7093" s="118" t="s">
        <v>40</v>
      </c>
      <c r="E7093" s="116" t="str">
        <f t="shared" si="110"/>
        <v>JCE</v>
      </c>
    </row>
    <row r="7094" spans="4:5">
      <c r="D7094" s="118" t="s">
        <v>28</v>
      </c>
      <c r="E7094" s="116" t="str">
        <f t="shared" si="110"/>
        <v>DGII</v>
      </c>
    </row>
    <row r="7095" spans="4:5">
      <c r="D7095" s="118" t="s">
        <v>40</v>
      </c>
      <c r="E7095" s="116" t="str">
        <f t="shared" si="110"/>
        <v>JCE</v>
      </c>
    </row>
    <row r="7096" spans="4:5">
      <c r="D7096" s="118" t="s">
        <v>40</v>
      </c>
      <c r="E7096" s="116" t="str">
        <f t="shared" si="110"/>
        <v>JCE</v>
      </c>
    </row>
    <row r="7097" spans="4:5">
      <c r="D7097" s="118" t="s">
        <v>2</v>
      </c>
      <c r="E7097" s="116" t="str">
        <f t="shared" si="110"/>
        <v>DGTT</v>
      </c>
    </row>
    <row r="7098" spans="4:5">
      <c r="D7098" s="118" t="s">
        <v>2</v>
      </c>
      <c r="E7098" s="116" t="str">
        <f t="shared" si="110"/>
        <v>DGTT</v>
      </c>
    </row>
    <row r="7099" spans="4:5">
      <c r="D7099" s="118" t="s">
        <v>40</v>
      </c>
      <c r="E7099" s="116" t="str">
        <f t="shared" si="110"/>
        <v>JCE</v>
      </c>
    </row>
    <row r="7100" spans="4:5">
      <c r="D7100" s="118" t="s">
        <v>28</v>
      </c>
      <c r="E7100" s="116" t="str">
        <f t="shared" si="110"/>
        <v>DGII</v>
      </c>
    </row>
    <row r="7101" spans="4:5">
      <c r="D7101" s="118" t="s">
        <v>94</v>
      </c>
      <c r="E7101" s="116" t="str">
        <f t="shared" si="110"/>
        <v>DGM</v>
      </c>
    </row>
    <row r="7102" spans="4:5">
      <c r="D7102" s="149" t="s">
        <v>155</v>
      </c>
      <c r="E7102" s="116" t="str">
        <f t="shared" si="110"/>
        <v>ONAPI</v>
      </c>
    </row>
    <row r="7103" spans="4:5">
      <c r="D7103" s="118" t="s">
        <v>184</v>
      </c>
      <c r="E7103" s="116" t="str">
        <f t="shared" si="110"/>
        <v>DGP</v>
      </c>
    </row>
    <row r="7104" spans="4:5">
      <c r="D7104" s="118" t="s">
        <v>28</v>
      </c>
      <c r="E7104" s="116" t="str">
        <f t="shared" si="110"/>
        <v>DGII</v>
      </c>
    </row>
    <row r="7105" spans="4:5">
      <c r="D7105" s="118" t="s">
        <v>40</v>
      </c>
      <c r="E7105" s="116" t="str">
        <f t="shared" si="110"/>
        <v>JCE</v>
      </c>
    </row>
    <row r="7106" spans="4:5">
      <c r="D7106" s="118" t="s">
        <v>40</v>
      </c>
      <c r="E7106" s="116" t="str">
        <f t="shared" si="110"/>
        <v>JCE</v>
      </c>
    </row>
    <row r="7107" spans="4:5">
      <c r="D7107" s="118" t="s">
        <v>28</v>
      </c>
      <c r="E7107" s="116" t="str">
        <f t="shared" si="110"/>
        <v>DGII</v>
      </c>
    </row>
    <row r="7108" spans="4:5">
      <c r="D7108" s="118" t="s">
        <v>184</v>
      </c>
      <c r="E7108" s="116" t="str">
        <f t="shared" ref="E7108:E7171" si="111">UPPER(D7108:D26818)</f>
        <v>DGP</v>
      </c>
    </row>
    <row r="7109" spans="4:5">
      <c r="D7109" s="118" t="s">
        <v>28</v>
      </c>
      <c r="E7109" s="116" t="str">
        <f t="shared" si="111"/>
        <v>DGII</v>
      </c>
    </row>
    <row r="7110" spans="4:5">
      <c r="D7110" s="118" t="s">
        <v>40</v>
      </c>
      <c r="E7110" s="116" t="str">
        <f t="shared" si="111"/>
        <v>JCE</v>
      </c>
    </row>
    <row r="7111" spans="4:5">
      <c r="D7111" s="118" t="s">
        <v>2</v>
      </c>
      <c r="E7111" s="116" t="str">
        <f t="shared" si="111"/>
        <v>DGTT</v>
      </c>
    </row>
    <row r="7112" spans="4:5">
      <c r="D7112" s="118" t="s">
        <v>40</v>
      </c>
      <c r="E7112" s="116" t="str">
        <f t="shared" si="111"/>
        <v>JCE</v>
      </c>
    </row>
    <row r="7113" spans="4:5">
      <c r="D7113" s="118" t="s">
        <v>40</v>
      </c>
      <c r="E7113" s="116" t="str">
        <f t="shared" si="111"/>
        <v>JCE</v>
      </c>
    </row>
    <row r="7114" spans="4:5">
      <c r="D7114" s="118" t="s">
        <v>18</v>
      </c>
      <c r="E7114" s="116" t="str">
        <f t="shared" si="111"/>
        <v>MIP</v>
      </c>
    </row>
    <row r="7115" spans="4:5">
      <c r="D7115" s="118" t="s">
        <v>28</v>
      </c>
      <c r="E7115" s="116" t="str">
        <f t="shared" si="111"/>
        <v>DGII</v>
      </c>
    </row>
    <row r="7116" spans="4:5">
      <c r="D7116" s="118" t="s">
        <v>28</v>
      </c>
      <c r="E7116" s="116" t="str">
        <f t="shared" si="111"/>
        <v>DGII</v>
      </c>
    </row>
    <row r="7117" spans="4:5">
      <c r="D7117" s="118" t="s">
        <v>2</v>
      </c>
      <c r="E7117" s="116" t="str">
        <f t="shared" si="111"/>
        <v>DGTT</v>
      </c>
    </row>
    <row r="7118" spans="4:5">
      <c r="D7118" s="118" t="s">
        <v>40</v>
      </c>
      <c r="E7118" s="116" t="str">
        <f t="shared" si="111"/>
        <v>JCE</v>
      </c>
    </row>
    <row r="7119" spans="4:5">
      <c r="D7119" s="118" t="s">
        <v>28</v>
      </c>
      <c r="E7119" s="116" t="str">
        <f t="shared" si="111"/>
        <v>DGII</v>
      </c>
    </row>
    <row r="7120" spans="4:5">
      <c r="D7120" s="118" t="s">
        <v>28</v>
      </c>
      <c r="E7120" s="116" t="str">
        <f t="shared" si="111"/>
        <v>DGII</v>
      </c>
    </row>
    <row r="7121" spans="4:5">
      <c r="D7121" s="118" t="s">
        <v>184</v>
      </c>
      <c r="E7121" s="116" t="str">
        <f t="shared" si="111"/>
        <v>DGP</v>
      </c>
    </row>
    <row r="7122" spans="4:5">
      <c r="D7122" s="118" t="s">
        <v>2</v>
      </c>
      <c r="E7122" s="116" t="str">
        <f t="shared" si="111"/>
        <v>DGTT</v>
      </c>
    </row>
    <row r="7123" spans="4:5">
      <c r="D7123" s="118" t="s">
        <v>155</v>
      </c>
      <c r="E7123" s="116" t="str">
        <f t="shared" si="111"/>
        <v>ONAPI</v>
      </c>
    </row>
    <row r="7124" spans="4:5">
      <c r="D7124" s="118" t="s">
        <v>40</v>
      </c>
      <c r="E7124" s="116" t="str">
        <f t="shared" si="111"/>
        <v>JCE</v>
      </c>
    </row>
    <row r="7125" spans="4:5">
      <c r="D7125" s="118" t="s">
        <v>28</v>
      </c>
      <c r="E7125" s="116" t="str">
        <f t="shared" si="111"/>
        <v>DGII</v>
      </c>
    </row>
    <row r="7126" spans="4:5">
      <c r="D7126" s="118" t="s">
        <v>40</v>
      </c>
      <c r="E7126" s="116" t="str">
        <f t="shared" si="111"/>
        <v>JCE</v>
      </c>
    </row>
    <row r="7127" spans="4:5">
      <c r="D7127" s="118" t="s">
        <v>40</v>
      </c>
      <c r="E7127" s="116" t="str">
        <f t="shared" si="111"/>
        <v>JCE</v>
      </c>
    </row>
    <row r="7128" spans="4:5">
      <c r="D7128" s="118" t="s">
        <v>40</v>
      </c>
      <c r="E7128" s="116" t="str">
        <f t="shared" si="111"/>
        <v>JCE</v>
      </c>
    </row>
    <row r="7129" spans="4:5">
      <c r="D7129" s="118" t="s">
        <v>2</v>
      </c>
      <c r="E7129" s="116" t="str">
        <f t="shared" si="111"/>
        <v>DGTT</v>
      </c>
    </row>
    <row r="7130" spans="4:5">
      <c r="D7130" s="118" t="s">
        <v>184</v>
      </c>
      <c r="E7130" s="116" t="str">
        <f t="shared" si="111"/>
        <v>DGP</v>
      </c>
    </row>
    <row r="7131" spans="4:5">
      <c r="D7131" s="118" t="s">
        <v>2</v>
      </c>
      <c r="E7131" s="116" t="str">
        <f t="shared" si="111"/>
        <v>DGTT</v>
      </c>
    </row>
    <row r="7132" spans="4:5">
      <c r="D7132" s="118" t="s">
        <v>184</v>
      </c>
      <c r="E7132" s="116" t="str">
        <f t="shared" si="111"/>
        <v>DGP</v>
      </c>
    </row>
    <row r="7133" spans="4:5">
      <c r="D7133" s="118" t="s">
        <v>40</v>
      </c>
      <c r="E7133" s="116" t="str">
        <f t="shared" si="111"/>
        <v>JCE</v>
      </c>
    </row>
    <row r="7134" spans="4:5">
      <c r="D7134" s="118" t="s">
        <v>40</v>
      </c>
      <c r="E7134" s="116" t="str">
        <f t="shared" si="111"/>
        <v>JCE</v>
      </c>
    </row>
    <row r="7135" spans="4:5">
      <c r="D7135" s="118" t="s">
        <v>28</v>
      </c>
      <c r="E7135" s="116" t="str">
        <f t="shared" si="111"/>
        <v>DGII</v>
      </c>
    </row>
    <row r="7136" spans="4:5">
      <c r="D7136" s="118" t="s">
        <v>956</v>
      </c>
      <c r="E7136" s="116" t="str">
        <f t="shared" si="111"/>
        <v>SENASA</v>
      </c>
    </row>
    <row r="7137" spans="4:5">
      <c r="D7137" s="118" t="s">
        <v>28</v>
      </c>
      <c r="E7137" s="116" t="str">
        <f t="shared" si="111"/>
        <v>DGII</v>
      </c>
    </row>
    <row r="7138" spans="4:5">
      <c r="D7138" s="118" t="s">
        <v>40</v>
      </c>
      <c r="E7138" s="116" t="str">
        <f t="shared" si="111"/>
        <v>JCE</v>
      </c>
    </row>
    <row r="7139" spans="4:5">
      <c r="D7139" s="118" t="s">
        <v>956</v>
      </c>
      <c r="E7139" s="116" t="str">
        <f t="shared" si="111"/>
        <v>SENASA</v>
      </c>
    </row>
    <row r="7140" spans="4:5">
      <c r="D7140" s="118" t="s">
        <v>28</v>
      </c>
      <c r="E7140" s="116" t="str">
        <f t="shared" si="111"/>
        <v>DGII</v>
      </c>
    </row>
    <row r="7141" spans="4:5">
      <c r="D7141" s="118" t="s">
        <v>94</v>
      </c>
      <c r="E7141" s="116" t="str">
        <f t="shared" si="111"/>
        <v>DGM</v>
      </c>
    </row>
    <row r="7142" spans="4:5">
      <c r="D7142" s="118" t="s">
        <v>2</v>
      </c>
      <c r="E7142" s="116" t="str">
        <f t="shared" si="111"/>
        <v>DGTT</v>
      </c>
    </row>
    <row r="7143" spans="4:5">
      <c r="D7143" s="118" t="s">
        <v>2</v>
      </c>
      <c r="E7143" s="116" t="str">
        <f t="shared" si="111"/>
        <v>DGTT</v>
      </c>
    </row>
    <row r="7144" spans="4:5">
      <c r="D7144" s="118" t="s">
        <v>40</v>
      </c>
      <c r="E7144" s="116" t="str">
        <f t="shared" si="111"/>
        <v>JCE</v>
      </c>
    </row>
    <row r="7145" spans="4:5">
      <c r="D7145" s="118" t="s">
        <v>28</v>
      </c>
      <c r="E7145" s="116" t="str">
        <f t="shared" si="111"/>
        <v>DGII</v>
      </c>
    </row>
    <row r="7146" spans="4:5">
      <c r="D7146" s="118" t="s">
        <v>155</v>
      </c>
      <c r="E7146" s="116" t="str">
        <f t="shared" si="111"/>
        <v>ONAPI</v>
      </c>
    </row>
    <row r="7147" spans="4:5">
      <c r="D7147" s="118" t="s">
        <v>40</v>
      </c>
      <c r="E7147" s="116" t="str">
        <f t="shared" si="111"/>
        <v>JCE</v>
      </c>
    </row>
    <row r="7148" spans="4:5">
      <c r="D7148" s="118" t="s">
        <v>40</v>
      </c>
      <c r="E7148" s="116" t="str">
        <f t="shared" si="111"/>
        <v>JCE</v>
      </c>
    </row>
    <row r="7149" spans="4:5">
      <c r="D7149" s="118" t="s">
        <v>2</v>
      </c>
      <c r="E7149" s="116" t="str">
        <f t="shared" si="111"/>
        <v>DGTT</v>
      </c>
    </row>
    <row r="7150" spans="4:5">
      <c r="D7150" s="118" t="s">
        <v>28</v>
      </c>
      <c r="E7150" s="116" t="str">
        <f t="shared" si="111"/>
        <v>DGII</v>
      </c>
    </row>
    <row r="7151" spans="4:5">
      <c r="D7151" s="118" t="s">
        <v>40</v>
      </c>
      <c r="E7151" s="116" t="str">
        <f t="shared" si="111"/>
        <v>JCE</v>
      </c>
    </row>
    <row r="7152" spans="4:5">
      <c r="D7152" s="118" t="s">
        <v>40</v>
      </c>
      <c r="E7152" s="116" t="str">
        <f t="shared" si="111"/>
        <v>JCE</v>
      </c>
    </row>
    <row r="7153" spans="4:5">
      <c r="D7153" s="118" t="s">
        <v>94</v>
      </c>
      <c r="E7153" s="116" t="str">
        <f t="shared" si="111"/>
        <v>DGM</v>
      </c>
    </row>
    <row r="7154" spans="4:5">
      <c r="D7154" s="118" t="s">
        <v>394</v>
      </c>
      <c r="E7154" s="116" t="str">
        <f t="shared" si="111"/>
        <v>MIREX</v>
      </c>
    </row>
    <row r="7155" spans="4:5">
      <c r="D7155" s="118" t="s">
        <v>40</v>
      </c>
      <c r="E7155" s="116" t="str">
        <f t="shared" si="111"/>
        <v>JCE</v>
      </c>
    </row>
    <row r="7156" spans="4:5">
      <c r="D7156" s="118" t="s">
        <v>2</v>
      </c>
      <c r="E7156" s="116" t="str">
        <f t="shared" si="111"/>
        <v>DGTT</v>
      </c>
    </row>
    <row r="7157" spans="4:5">
      <c r="D7157" s="118" t="s">
        <v>2</v>
      </c>
      <c r="E7157" s="116" t="str">
        <f t="shared" si="111"/>
        <v>DGTT</v>
      </c>
    </row>
    <row r="7158" spans="4:5">
      <c r="D7158" s="118" t="s">
        <v>2</v>
      </c>
      <c r="E7158" s="116" t="str">
        <f t="shared" si="111"/>
        <v>DGTT</v>
      </c>
    </row>
    <row r="7159" spans="4:5">
      <c r="D7159" s="118" t="s">
        <v>40</v>
      </c>
      <c r="E7159" s="116" t="str">
        <f t="shared" si="111"/>
        <v>JCE</v>
      </c>
    </row>
    <row r="7160" spans="4:5">
      <c r="D7160" s="118" t="s">
        <v>40</v>
      </c>
      <c r="E7160" s="116" t="str">
        <f t="shared" si="111"/>
        <v>JCE</v>
      </c>
    </row>
    <row r="7161" spans="4:5">
      <c r="D7161" s="118" t="s">
        <v>155</v>
      </c>
      <c r="E7161" s="116" t="str">
        <f t="shared" si="111"/>
        <v>ONAPI</v>
      </c>
    </row>
    <row r="7162" spans="4:5">
      <c r="D7162" s="118" t="s">
        <v>40</v>
      </c>
      <c r="E7162" s="116" t="str">
        <f t="shared" si="111"/>
        <v>JCE</v>
      </c>
    </row>
    <row r="7163" spans="4:5">
      <c r="D7163" s="118" t="s">
        <v>956</v>
      </c>
      <c r="E7163" s="116" t="str">
        <f t="shared" si="111"/>
        <v>SENASA</v>
      </c>
    </row>
    <row r="7164" spans="4:5">
      <c r="D7164" s="118" t="s">
        <v>184</v>
      </c>
      <c r="E7164" s="116" t="str">
        <f t="shared" si="111"/>
        <v>DGP</v>
      </c>
    </row>
    <row r="7165" spans="4:5">
      <c r="D7165" s="118" t="s">
        <v>40</v>
      </c>
      <c r="E7165" s="116" t="str">
        <f t="shared" si="111"/>
        <v>JCE</v>
      </c>
    </row>
    <row r="7166" spans="4:5">
      <c r="D7166" s="118" t="s">
        <v>18</v>
      </c>
      <c r="E7166" s="116" t="str">
        <f t="shared" si="111"/>
        <v>MIP</v>
      </c>
    </row>
    <row r="7167" spans="4:5">
      <c r="D7167" s="118" t="s">
        <v>2</v>
      </c>
      <c r="E7167" s="116" t="str">
        <f t="shared" si="111"/>
        <v>DGTT</v>
      </c>
    </row>
    <row r="7168" spans="4:5">
      <c r="D7168" s="118" t="s">
        <v>2</v>
      </c>
      <c r="E7168" s="116" t="str">
        <f t="shared" si="111"/>
        <v>DGTT</v>
      </c>
    </row>
    <row r="7169" spans="4:5">
      <c r="D7169" s="118" t="s">
        <v>94</v>
      </c>
      <c r="E7169" s="116" t="str">
        <f t="shared" si="111"/>
        <v>DGM</v>
      </c>
    </row>
    <row r="7170" spans="4:5">
      <c r="D7170" s="118" t="s">
        <v>956</v>
      </c>
      <c r="E7170" s="116" t="str">
        <f t="shared" si="111"/>
        <v>SENASA</v>
      </c>
    </row>
    <row r="7171" spans="4:5">
      <c r="D7171" s="118" t="s">
        <v>40</v>
      </c>
      <c r="E7171" s="116" t="str">
        <f t="shared" si="111"/>
        <v>JCE</v>
      </c>
    </row>
    <row r="7172" spans="4:5">
      <c r="D7172" s="118" t="s">
        <v>40</v>
      </c>
      <c r="E7172" s="116" t="str">
        <f t="shared" ref="E7172:E7235" si="112">UPPER(D7172:D26882)</f>
        <v>JCE</v>
      </c>
    </row>
    <row r="7173" spans="4:5">
      <c r="D7173" s="118" t="s">
        <v>155</v>
      </c>
      <c r="E7173" s="116" t="str">
        <f t="shared" si="112"/>
        <v>ONAPI</v>
      </c>
    </row>
    <row r="7174" spans="4:5">
      <c r="D7174" s="118" t="s">
        <v>28</v>
      </c>
      <c r="E7174" s="116" t="str">
        <f t="shared" si="112"/>
        <v>DGII</v>
      </c>
    </row>
    <row r="7175" spans="4:5">
      <c r="D7175" s="118" t="s">
        <v>28</v>
      </c>
      <c r="E7175" s="116" t="str">
        <f t="shared" si="112"/>
        <v>DGII</v>
      </c>
    </row>
    <row r="7176" spans="4:5">
      <c r="D7176" s="118" t="s">
        <v>28</v>
      </c>
      <c r="E7176" s="116" t="str">
        <f t="shared" si="112"/>
        <v>DGII</v>
      </c>
    </row>
    <row r="7177" spans="4:5">
      <c r="D7177" s="118" t="s">
        <v>40</v>
      </c>
      <c r="E7177" s="116" t="str">
        <f t="shared" si="112"/>
        <v>JCE</v>
      </c>
    </row>
    <row r="7178" spans="4:5">
      <c r="D7178" s="118" t="s">
        <v>28</v>
      </c>
      <c r="E7178" s="116" t="str">
        <f t="shared" si="112"/>
        <v>DGII</v>
      </c>
    </row>
    <row r="7179" spans="4:5">
      <c r="D7179" s="118" t="s">
        <v>40</v>
      </c>
      <c r="E7179" s="116" t="str">
        <f t="shared" si="112"/>
        <v>JCE</v>
      </c>
    </row>
    <row r="7180" spans="4:5">
      <c r="D7180" s="118" t="s">
        <v>40</v>
      </c>
      <c r="E7180" s="116" t="str">
        <f t="shared" si="112"/>
        <v>JCE</v>
      </c>
    </row>
    <row r="7181" spans="4:5">
      <c r="D7181" s="118" t="s">
        <v>2</v>
      </c>
      <c r="E7181" s="116" t="str">
        <f t="shared" si="112"/>
        <v>DGTT</v>
      </c>
    </row>
    <row r="7182" spans="4:5">
      <c r="D7182" s="118" t="s">
        <v>94</v>
      </c>
      <c r="E7182" s="116" t="str">
        <f t="shared" si="112"/>
        <v>DGM</v>
      </c>
    </row>
    <row r="7183" spans="4:5">
      <c r="D7183" s="118" t="s">
        <v>40</v>
      </c>
      <c r="E7183" s="116" t="str">
        <f t="shared" si="112"/>
        <v>JCE</v>
      </c>
    </row>
    <row r="7184" spans="4:5">
      <c r="D7184" s="118" t="s">
        <v>184</v>
      </c>
      <c r="E7184" s="116" t="str">
        <f t="shared" si="112"/>
        <v>DGP</v>
      </c>
    </row>
    <row r="7185" spans="4:5">
      <c r="D7185" s="118" t="s">
        <v>28</v>
      </c>
      <c r="E7185" s="116" t="str">
        <f t="shared" si="112"/>
        <v>DGII</v>
      </c>
    </row>
    <row r="7186" spans="4:5">
      <c r="D7186" s="118" t="s">
        <v>40</v>
      </c>
      <c r="E7186" s="116" t="str">
        <f t="shared" si="112"/>
        <v>JCE</v>
      </c>
    </row>
    <row r="7187" spans="4:5">
      <c r="D7187" s="118" t="s">
        <v>184</v>
      </c>
      <c r="E7187" s="116" t="str">
        <f t="shared" si="112"/>
        <v>DGP</v>
      </c>
    </row>
    <row r="7188" spans="4:5">
      <c r="D7188" s="118" t="s">
        <v>40</v>
      </c>
      <c r="E7188" s="116" t="str">
        <f t="shared" si="112"/>
        <v>JCE</v>
      </c>
    </row>
    <row r="7189" spans="4:5">
      <c r="D7189" s="118" t="s">
        <v>40</v>
      </c>
      <c r="E7189" s="116" t="str">
        <f t="shared" si="112"/>
        <v>JCE</v>
      </c>
    </row>
    <row r="7190" spans="4:5">
      <c r="D7190" s="118" t="s">
        <v>155</v>
      </c>
      <c r="E7190" s="116" t="str">
        <f t="shared" si="112"/>
        <v>ONAPI</v>
      </c>
    </row>
    <row r="7191" spans="4:5">
      <c r="D7191" s="118" t="s">
        <v>956</v>
      </c>
      <c r="E7191" s="116" t="str">
        <f t="shared" si="112"/>
        <v>SENASA</v>
      </c>
    </row>
    <row r="7192" spans="4:5">
      <c r="D7192" s="118" t="s">
        <v>40</v>
      </c>
      <c r="E7192" s="116" t="str">
        <f t="shared" si="112"/>
        <v>JCE</v>
      </c>
    </row>
    <row r="7193" spans="4:5">
      <c r="D7193" s="118" t="s">
        <v>2</v>
      </c>
      <c r="E7193" s="116" t="str">
        <f t="shared" si="112"/>
        <v>DGTT</v>
      </c>
    </row>
    <row r="7194" spans="4:5">
      <c r="D7194" s="118" t="s">
        <v>40</v>
      </c>
      <c r="E7194" s="116" t="str">
        <f t="shared" si="112"/>
        <v>JCE</v>
      </c>
    </row>
    <row r="7195" spans="4:5">
      <c r="D7195" s="118" t="s">
        <v>28</v>
      </c>
      <c r="E7195" s="116" t="str">
        <f t="shared" si="112"/>
        <v>DGII</v>
      </c>
    </row>
    <row r="7196" spans="4:5">
      <c r="D7196" s="118" t="s">
        <v>28</v>
      </c>
      <c r="E7196" s="116" t="str">
        <f t="shared" si="112"/>
        <v>DGII</v>
      </c>
    </row>
    <row r="7197" spans="4:5">
      <c r="D7197" s="118" t="s">
        <v>28</v>
      </c>
      <c r="E7197" s="116" t="str">
        <f t="shared" si="112"/>
        <v>DGII</v>
      </c>
    </row>
    <row r="7198" spans="4:5">
      <c r="D7198" s="118" t="s">
        <v>2</v>
      </c>
      <c r="E7198" s="116" t="str">
        <f t="shared" si="112"/>
        <v>DGTT</v>
      </c>
    </row>
    <row r="7199" spans="4:5">
      <c r="D7199" s="118" t="s">
        <v>40</v>
      </c>
      <c r="E7199" s="116" t="str">
        <f t="shared" si="112"/>
        <v>JCE</v>
      </c>
    </row>
    <row r="7200" spans="4:5">
      <c r="D7200" s="118" t="s">
        <v>2</v>
      </c>
      <c r="E7200" s="116" t="str">
        <f t="shared" si="112"/>
        <v>DGTT</v>
      </c>
    </row>
    <row r="7201" spans="4:5">
      <c r="D7201" s="118" t="s">
        <v>40</v>
      </c>
      <c r="E7201" s="116" t="str">
        <f t="shared" si="112"/>
        <v>JCE</v>
      </c>
    </row>
    <row r="7202" spans="4:5">
      <c r="D7202" s="118" t="s">
        <v>2</v>
      </c>
      <c r="E7202" s="116" t="str">
        <f t="shared" si="112"/>
        <v>DGTT</v>
      </c>
    </row>
    <row r="7203" spans="4:5">
      <c r="D7203" s="118" t="s">
        <v>2</v>
      </c>
      <c r="E7203" s="116" t="str">
        <f t="shared" si="112"/>
        <v>DGTT</v>
      </c>
    </row>
    <row r="7204" spans="4:5">
      <c r="D7204" s="118" t="s">
        <v>40</v>
      </c>
      <c r="E7204" s="116" t="str">
        <f t="shared" si="112"/>
        <v>JCE</v>
      </c>
    </row>
    <row r="7205" spans="4:5">
      <c r="D7205" s="118" t="s">
        <v>155</v>
      </c>
      <c r="E7205" s="116" t="str">
        <f t="shared" si="112"/>
        <v>ONAPI</v>
      </c>
    </row>
    <row r="7206" spans="4:5">
      <c r="D7206" s="118" t="s">
        <v>40</v>
      </c>
      <c r="E7206" s="116" t="str">
        <f t="shared" si="112"/>
        <v>JCE</v>
      </c>
    </row>
    <row r="7207" spans="4:5">
      <c r="D7207" s="118" t="s">
        <v>2</v>
      </c>
      <c r="E7207" s="116" t="str">
        <f t="shared" si="112"/>
        <v>DGTT</v>
      </c>
    </row>
    <row r="7208" spans="4:5">
      <c r="D7208" s="118" t="s">
        <v>2</v>
      </c>
      <c r="E7208" s="116" t="str">
        <f t="shared" si="112"/>
        <v>DGTT</v>
      </c>
    </row>
    <row r="7209" spans="4:5">
      <c r="D7209" s="118" t="s">
        <v>18</v>
      </c>
      <c r="E7209" s="116" t="str">
        <f t="shared" si="112"/>
        <v>MIP</v>
      </c>
    </row>
    <row r="7210" spans="4:5">
      <c r="D7210" s="118" t="s">
        <v>40</v>
      </c>
      <c r="E7210" s="116" t="str">
        <f t="shared" si="112"/>
        <v>JCE</v>
      </c>
    </row>
    <row r="7211" spans="4:5">
      <c r="D7211" s="118" t="s">
        <v>184</v>
      </c>
      <c r="E7211" s="116" t="str">
        <f t="shared" si="112"/>
        <v>DGP</v>
      </c>
    </row>
    <row r="7212" spans="4:5">
      <c r="D7212" s="118" t="s">
        <v>40</v>
      </c>
      <c r="E7212" s="116" t="str">
        <f t="shared" si="112"/>
        <v>JCE</v>
      </c>
    </row>
    <row r="7213" spans="4:5">
      <c r="D7213" s="118" t="s">
        <v>956</v>
      </c>
      <c r="E7213" s="116" t="str">
        <f t="shared" si="112"/>
        <v>SENASA</v>
      </c>
    </row>
    <row r="7214" spans="4:5">
      <c r="D7214" s="118" t="s">
        <v>28</v>
      </c>
      <c r="E7214" s="116" t="str">
        <f t="shared" si="112"/>
        <v>DGII</v>
      </c>
    </row>
    <row r="7215" spans="4:5">
      <c r="D7215" s="118" t="s">
        <v>40</v>
      </c>
      <c r="E7215" s="116" t="str">
        <f t="shared" si="112"/>
        <v>JCE</v>
      </c>
    </row>
    <row r="7216" spans="4:5">
      <c r="D7216" s="118" t="s">
        <v>94</v>
      </c>
      <c r="E7216" s="116" t="str">
        <f t="shared" si="112"/>
        <v>DGM</v>
      </c>
    </row>
    <row r="7217" spans="4:5">
      <c r="D7217" s="118" t="s">
        <v>40</v>
      </c>
      <c r="E7217" s="116" t="str">
        <f t="shared" si="112"/>
        <v>JCE</v>
      </c>
    </row>
    <row r="7218" spans="4:5">
      <c r="D7218" s="118" t="s">
        <v>40</v>
      </c>
      <c r="E7218" s="116" t="str">
        <f t="shared" si="112"/>
        <v>JCE</v>
      </c>
    </row>
    <row r="7219" spans="4:5">
      <c r="D7219" s="118" t="s">
        <v>40</v>
      </c>
      <c r="E7219" s="116" t="str">
        <f t="shared" si="112"/>
        <v>JCE</v>
      </c>
    </row>
    <row r="7220" spans="4:5">
      <c r="D7220" s="118" t="s">
        <v>2</v>
      </c>
      <c r="E7220" s="116" t="str">
        <f t="shared" si="112"/>
        <v>DGTT</v>
      </c>
    </row>
    <row r="7221" spans="4:5">
      <c r="D7221" s="118" t="s">
        <v>40</v>
      </c>
      <c r="E7221" s="116" t="str">
        <f t="shared" si="112"/>
        <v>JCE</v>
      </c>
    </row>
    <row r="7222" spans="4:5">
      <c r="D7222" s="118" t="s">
        <v>40</v>
      </c>
      <c r="E7222" s="116" t="str">
        <f t="shared" si="112"/>
        <v>JCE</v>
      </c>
    </row>
    <row r="7223" spans="4:5">
      <c r="D7223" s="118" t="s">
        <v>956</v>
      </c>
      <c r="E7223" s="116" t="str">
        <f t="shared" si="112"/>
        <v>SENASA</v>
      </c>
    </row>
    <row r="7224" spans="4:5">
      <c r="D7224" s="118" t="s">
        <v>28</v>
      </c>
      <c r="E7224" s="116" t="str">
        <f t="shared" si="112"/>
        <v>DGII</v>
      </c>
    </row>
    <row r="7225" spans="4:5">
      <c r="D7225" s="118" t="s">
        <v>28</v>
      </c>
      <c r="E7225" s="116" t="str">
        <f t="shared" si="112"/>
        <v>DGII</v>
      </c>
    </row>
    <row r="7226" spans="4:5">
      <c r="D7226" s="118" t="s">
        <v>40</v>
      </c>
      <c r="E7226" s="116" t="str">
        <f t="shared" si="112"/>
        <v>JCE</v>
      </c>
    </row>
    <row r="7227" spans="4:5">
      <c r="D7227" s="118" t="s">
        <v>94</v>
      </c>
      <c r="E7227" s="116" t="str">
        <f t="shared" si="112"/>
        <v>DGM</v>
      </c>
    </row>
    <row r="7228" spans="4:5">
      <c r="D7228" s="118" t="s">
        <v>40</v>
      </c>
      <c r="E7228" s="116" t="str">
        <f t="shared" si="112"/>
        <v>JCE</v>
      </c>
    </row>
    <row r="7229" spans="4:5">
      <c r="D7229" s="118" t="s">
        <v>28</v>
      </c>
      <c r="E7229" s="116" t="str">
        <f t="shared" si="112"/>
        <v>DGII</v>
      </c>
    </row>
    <row r="7230" spans="4:5">
      <c r="D7230" s="118" t="s">
        <v>2</v>
      </c>
      <c r="E7230" s="116" t="str">
        <f t="shared" si="112"/>
        <v>DGTT</v>
      </c>
    </row>
    <row r="7231" spans="4:5">
      <c r="D7231" s="118" t="s">
        <v>2</v>
      </c>
      <c r="E7231" s="116" t="str">
        <f t="shared" si="112"/>
        <v>DGTT</v>
      </c>
    </row>
    <row r="7232" spans="4:5">
      <c r="D7232" s="118" t="s">
        <v>40</v>
      </c>
      <c r="E7232" s="116" t="str">
        <f t="shared" si="112"/>
        <v>JCE</v>
      </c>
    </row>
    <row r="7233" spans="4:5">
      <c r="D7233" s="118" t="s">
        <v>394</v>
      </c>
      <c r="E7233" s="116" t="str">
        <f t="shared" si="112"/>
        <v>MIREX</v>
      </c>
    </row>
    <row r="7234" spans="4:5">
      <c r="D7234" s="118" t="s">
        <v>1306</v>
      </c>
      <c r="E7234" s="116" t="str">
        <f t="shared" si="112"/>
        <v xml:space="preserve">SENASA </v>
      </c>
    </row>
    <row r="7235" spans="4:5">
      <c r="D7235" s="118" t="s">
        <v>184</v>
      </c>
      <c r="E7235" s="116" t="str">
        <f t="shared" si="112"/>
        <v>DGP</v>
      </c>
    </row>
    <row r="7236" spans="4:5">
      <c r="D7236" s="118" t="s">
        <v>2</v>
      </c>
      <c r="E7236" s="116" t="str">
        <f t="shared" ref="E7236:E7299" si="113">UPPER(D7236:D26946)</f>
        <v>DGTT</v>
      </c>
    </row>
    <row r="7237" spans="4:5">
      <c r="D7237" s="118" t="s">
        <v>94</v>
      </c>
      <c r="E7237" s="116" t="str">
        <f t="shared" si="113"/>
        <v>DGM</v>
      </c>
    </row>
    <row r="7238" spans="4:5">
      <c r="D7238" s="118" t="s">
        <v>1306</v>
      </c>
      <c r="E7238" s="116" t="str">
        <f t="shared" si="113"/>
        <v xml:space="preserve">SENASA </v>
      </c>
    </row>
    <row r="7239" spans="4:5">
      <c r="D7239" s="118" t="s">
        <v>2</v>
      </c>
      <c r="E7239" s="116" t="str">
        <f t="shared" si="113"/>
        <v>DGTT</v>
      </c>
    </row>
    <row r="7240" spans="4:5">
      <c r="D7240" s="118" t="s">
        <v>18</v>
      </c>
      <c r="E7240" s="116" t="str">
        <f t="shared" si="113"/>
        <v>MIP</v>
      </c>
    </row>
    <row r="7241" spans="4:5">
      <c r="D7241" s="118" t="s">
        <v>40</v>
      </c>
      <c r="E7241" s="116" t="str">
        <f t="shared" si="113"/>
        <v>JCE</v>
      </c>
    </row>
    <row r="7242" spans="4:5">
      <c r="D7242" s="118" t="s">
        <v>2</v>
      </c>
      <c r="E7242" s="116" t="str">
        <f t="shared" si="113"/>
        <v>DGTT</v>
      </c>
    </row>
    <row r="7243" spans="4:5">
      <c r="D7243" s="118" t="s">
        <v>28</v>
      </c>
      <c r="E7243" s="116" t="str">
        <f t="shared" si="113"/>
        <v>DGII</v>
      </c>
    </row>
    <row r="7244" spans="4:5">
      <c r="D7244" s="118" t="s">
        <v>2</v>
      </c>
      <c r="E7244" s="116" t="str">
        <f t="shared" si="113"/>
        <v>DGTT</v>
      </c>
    </row>
    <row r="7245" spans="4:5">
      <c r="D7245" s="118" t="s">
        <v>956</v>
      </c>
      <c r="E7245" s="116" t="str">
        <f t="shared" si="113"/>
        <v>SENASA</v>
      </c>
    </row>
    <row r="7246" spans="4:5">
      <c r="D7246" s="118" t="s">
        <v>40</v>
      </c>
      <c r="E7246" s="116" t="str">
        <f t="shared" si="113"/>
        <v>JCE</v>
      </c>
    </row>
    <row r="7247" spans="4:5">
      <c r="D7247" s="118" t="s">
        <v>40</v>
      </c>
      <c r="E7247" s="116" t="str">
        <f t="shared" si="113"/>
        <v>JCE</v>
      </c>
    </row>
    <row r="7248" spans="4:5">
      <c r="D7248" s="118" t="s">
        <v>2</v>
      </c>
      <c r="E7248" s="116" t="str">
        <f t="shared" si="113"/>
        <v>DGTT</v>
      </c>
    </row>
    <row r="7249" spans="4:5">
      <c r="D7249" s="118" t="s">
        <v>2</v>
      </c>
      <c r="E7249" s="116" t="str">
        <f t="shared" si="113"/>
        <v>DGTT</v>
      </c>
    </row>
    <row r="7250" spans="4:5">
      <c r="D7250" s="118" t="s">
        <v>18</v>
      </c>
      <c r="E7250" s="116" t="str">
        <f t="shared" si="113"/>
        <v>MIP</v>
      </c>
    </row>
    <row r="7251" spans="4:5">
      <c r="D7251" s="118" t="s">
        <v>40</v>
      </c>
      <c r="E7251" s="116" t="str">
        <f t="shared" si="113"/>
        <v>JCE</v>
      </c>
    </row>
    <row r="7252" spans="4:5">
      <c r="D7252" s="118" t="s">
        <v>94</v>
      </c>
      <c r="E7252" s="116" t="str">
        <f t="shared" si="113"/>
        <v>DGM</v>
      </c>
    </row>
    <row r="7253" spans="4:5">
      <c r="D7253" s="118" t="s">
        <v>40</v>
      </c>
      <c r="E7253" s="116" t="str">
        <f t="shared" si="113"/>
        <v>JCE</v>
      </c>
    </row>
    <row r="7254" spans="4:5">
      <c r="D7254" s="118" t="s">
        <v>40</v>
      </c>
      <c r="E7254" s="116" t="str">
        <f t="shared" si="113"/>
        <v>JCE</v>
      </c>
    </row>
    <row r="7255" spans="4:5">
      <c r="D7255" s="118" t="s">
        <v>40</v>
      </c>
      <c r="E7255" s="116" t="str">
        <f t="shared" si="113"/>
        <v>JCE</v>
      </c>
    </row>
    <row r="7256" spans="4:5">
      <c r="D7256" s="118" t="s">
        <v>2</v>
      </c>
      <c r="E7256" s="116" t="str">
        <f t="shared" si="113"/>
        <v>DGTT</v>
      </c>
    </row>
    <row r="7257" spans="4:5">
      <c r="D7257" s="118" t="s">
        <v>40</v>
      </c>
      <c r="E7257" s="116" t="str">
        <f t="shared" si="113"/>
        <v>JCE</v>
      </c>
    </row>
    <row r="7258" spans="4:5">
      <c r="D7258" s="118" t="s">
        <v>2</v>
      </c>
      <c r="E7258" s="116" t="str">
        <f t="shared" si="113"/>
        <v>DGTT</v>
      </c>
    </row>
    <row r="7259" spans="4:5">
      <c r="D7259" s="118" t="s">
        <v>28</v>
      </c>
      <c r="E7259" s="116" t="str">
        <f t="shared" si="113"/>
        <v>DGII</v>
      </c>
    </row>
    <row r="7260" spans="4:5">
      <c r="D7260" s="118" t="s">
        <v>394</v>
      </c>
      <c r="E7260" s="116" t="str">
        <f t="shared" si="113"/>
        <v>MIREX</v>
      </c>
    </row>
    <row r="7261" spans="4:5">
      <c r="D7261" s="118" t="s">
        <v>40</v>
      </c>
      <c r="E7261" s="116" t="str">
        <f t="shared" si="113"/>
        <v>JCE</v>
      </c>
    </row>
    <row r="7262" spans="4:5">
      <c r="D7262" s="118" t="s">
        <v>40</v>
      </c>
      <c r="E7262" s="116" t="str">
        <f t="shared" si="113"/>
        <v>JCE</v>
      </c>
    </row>
    <row r="7263" spans="4:5">
      <c r="D7263" s="118" t="s">
        <v>28</v>
      </c>
      <c r="E7263" s="116" t="str">
        <f t="shared" si="113"/>
        <v>DGII</v>
      </c>
    </row>
    <row r="7264" spans="4:5">
      <c r="D7264" s="118" t="s">
        <v>186</v>
      </c>
      <c r="E7264" s="116" t="str">
        <f t="shared" si="113"/>
        <v xml:space="preserve">DGM </v>
      </c>
    </row>
    <row r="7265" spans="4:5">
      <c r="D7265" s="118" t="s">
        <v>184</v>
      </c>
      <c r="E7265" s="116" t="str">
        <f t="shared" si="113"/>
        <v>DGP</v>
      </c>
    </row>
    <row r="7266" spans="4:5">
      <c r="D7266" s="118" t="s">
        <v>2</v>
      </c>
      <c r="E7266" s="116" t="str">
        <f t="shared" si="113"/>
        <v>DGTT</v>
      </c>
    </row>
    <row r="7267" spans="4:5">
      <c r="D7267" s="118" t="s">
        <v>40</v>
      </c>
      <c r="E7267" s="116" t="str">
        <f t="shared" si="113"/>
        <v>JCE</v>
      </c>
    </row>
    <row r="7268" spans="4:5">
      <c r="D7268" s="118" t="s">
        <v>40</v>
      </c>
      <c r="E7268" s="116" t="str">
        <f t="shared" si="113"/>
        <v>JCE</v>
      </c>
    </row>
    <row r="7269" spans="4:5">
      <c r="D7269" s="118" t="s">
        <v>28</v>
      </c>
      <c r="E7269" s="116" t="str">
        <f t="shared" si="113"/>
        <v>DGII</v>
      </c>
    </row>
    <row r="7270" spans="4:5">
      <c r="D7270" s="118" t="s">
        <v>956</v>
      </c>
      <c r="E7270" s="116" t="str">
        <f t="shared" si="113"/>
        <v>SENASA</v>
      </c>
    </row>
    <row r="7271" spans="4:5">
      <c r="D7271" s="118" t="s">
        <v>953</v>
      </c>
      <c r="E7271" s="116" t="str">
        <f t="shared" si="113"/>
        <v>SENASA</v>
      </c>
    </row>
    <row r="7272" spans="4:5">
      <c r="D7272" s="118" t="s">
        <v>28</v>
      </c>
      <c r="E7272" s="116" t="str">
        <f t="shared" si="113"/>
        <v>DGII</v>
      </c>
    </row>
    <row r="7273" spans="4:5">
      <c r="D7273" s="118" t="s">
        <v>28</v>
      </c>
      <c r="E7273" s="116" t="str">
        <f t="shared" si="113"/>
        <v>DGII</v>
      </c>
    </row>
    <row r="7274" spans="4:5">
      <c r="D7274" s="118" t="s">
        <v>956</v>
      </c>
      <c r="E7274" s="116" t="str">
        <f t="shared" si="113"/>
        <v>SENASA</v>
      </c>
    </row>
    <row r="7275" spans="4:5">
      <c r="D7275" s="118" t="s">
        <v>40</v>
      </c>
      <c r="E7275" s="116" t="str">
        <f t="shared" si="113"/>
        <v>JCE</v>
      </c>
    </row>
    <row r="7276" spans="4:5">
      <c r="D7276" s="118" t="s">
        <v>40</v>
      </c>
      <c r="E7276" s="116" t="str">
        <f t="shared" si="113"/>
        <v>JCE</v>
      </c>
    </row>
    <row r="7277" spans="4:5">
      <c r="D7277" s="118" t="s">
        <v>40</v>
      </c>
      <c r="E7277" s="116" t="str">
        <f t="shared" si="113"/>
        <v>JCE</v>
      </c>
    </row>
    <row r="7278" spans="4:5">
      <c r="D7278" s="118" t="s">
        <v>394</v>
      </c>
      <c r="E7278" s="116" t="str">
        <f t="shared" si="113"/>
        <v>MIREX</v>
      </c>
    </row>
    <row r="7279" spans="4:5">
      <c r="D7279" s="118" t="s">
        <v>94</v>
      </c>
      <c r="E7279" s="116" t="str">
        <f t="shared" si="113"/>
        <v>DGM</v>
      </c>
    </row>
    <row r="7280" spans="4:5">
      <c r="D7280" s="118" t="s">
        <v>184</v>
      </c>
      <c r="E7280" s="116" t="str">
        <f t="shared" si="113"/>
        <v>DGP</v>
      </c>
    </row>
    <row r="7281" spans="4:5">
      <c r="D7281" s="118" t="s">
        <v>2</v>
      </c>
      <c r="E7281" s="116" t="str">
        <f t="shared" si="113"/>
        <v>DGTT</v>
      </c>
    </row>
    <row r="7282" spans="4:5">
      <c r="D7282" s="118" t="s">
        <v>2</v>
      </c>
      <c r="E7282" s="116" t="str">
        <f t="shared" si="113"/>
        <v>DGTT</v>
      </c>
    </row>
    <row r="7283" spans="4:5">
      <c r="D7283" s="118" t="s">
        <v>2</v>
      </c>
      <c r="E7283" s="116" t="str">
        <f t="shared" si="113"/>
        <v>DGTT</v>
      </c>
    </row>
    <row r="7284" spans="4:5">
      <c r="D7284" s="118" t="s">
        <v>28</v>
      </c>
      <c r="E7284" s="116" t="str">
        <f t="shared" si="113"/>
        <v>DGII</v>
      </c>
    </row>
    <row r="7285" spans="4:5">
      <c r="D7285" s="118" t="s">
        <v>28</v>
      </c>
      <c r="E7285" s="116" t="str">
        <f t="shared" si="113"/>
        <v>DGII</v>
      </c>
    </row>
    <row r="7286" spans="4:5">
      <c r="D7286" s="118" t="s">
        <v>155</v>
      </c>
      <c r="E7286" s="116" t="str">
        <f t="shared" si="113"/>
        <v>ONAPI</v>
      </c>
    </row>
    <row r="7287" spans="4:5">
      <c r="D7287" s="118" t="s">
        <v>40</v>
      </c>
      <c r="E7287" s="116" t="str">
        <f t="shared" si="113"/>
        <v>JCE</v>
      </c>
    </row>
    <row r="7288" spans="4:5">
      <c r="D7288" s="118" t="s">
        <v>2</v>
      </c>
      <c r="E7288" s="116" t="str">
        <f t="shared" si="113"/>
        <v>DGTT</v>
      </c>
    </row>
    <row r="7289" spans="4:5">
      <c r="D7289" s="118" t="s">
        <v>40</v>
      </c>
      <c r="E7289" s="116" t="str">
        <f t="shared" si="113"/>
        <v>JCE</v>
      </c>
    </row>
    <row r="7290" spans="4:5">
      <c r="D7290" s="118" t="s">
        <v>40</v>
      </c>
      <c r="E7290" s="116" t="str">
        <f t="shared" si="113"/>
        <v>JCE</v>
      </c>
    </row>
    <row r="7291" spans="4:5">
      <c r="D7291" s="118" t="s">
        <v>28</v>
      </c>
      <c r="E7291" s="116" t="str">
        <f t="shared" si="113"/>
        <v>DGII</v>
      </c>
    </row>
    <row r="7292" spans="4:5">
      <c r="D7292" s="118" t="s">
        <v>2</v>
      </c>
      <c r="E7292" s="116" t="str">
        <f t="shared" si="113"/>
        <v>DGTT</v>
      </c>
    </row>
    <row r="7293" spans="4:5">
      <c r="D7293" s="118" t="s">
        <v>40</v>
      </c>
      <c r="E7293" s="116" t="str">
        <f t="shared" si="113"/>
        <v>JCE</v>
      </c>
    </row>
    <row r="7294" spans="4:5">
      <c r="D7294" s="118" t="s">
        <v>28</v>
      </c>
      <c r="E7294" s="116" t="str">
        <f t="shared" si="113"/>
        <v>DGII</v>
      </c>
    </row>
    <row r="7295" spans="4:5">
      <c r="D7295" s="118" t="s">
        <v>40</v>
      </c>
      <c r="E7295" s="116" t="str">
        <f t="shared" si="113"/>
        <v>JCE</v>
      </c>
    </row>
    <row r="7296" spans="4:5">
      <c r="D7296" s="118" t="s">
        <v>40</v>
      </c>
      <c r="E7296" s="116" t="str">
        <f t="shared" si="113"/>
        <v>JCE</v>
      </c>
    </row>
    <row r="7297" spans="4:5">
      <c r="D7297" s="118" t="s">
        <v>28</v>
      </c>
      <c r="E7297" s="116" t="str">
        <f t="shared" si="113"/>
        <v>DGII</v>
      </c>
    </row>
    <row r="7298" spans="4:5">
      <c r="D7298" s="118" t="s">
        <v>28</v>
      </c>
      <c r="E7298" s="116" t="str">
        <f t="shared" si="113"/>
        <v>DGII</v>
      </c>
    </row>
    <row r="7299" spans="4:5">
      <c r="D7299" s="118" t="s">
        <v>40</v>
      </c>
      <c r="E7299" s="116" t="str">
        <f t="shared" si="113"/>
        <v>JCE</v>
      </c>
    </row>
    <row r="7300" spans="4:5">
      <c r="D7300" s="118" t="s">
        <v>2</v>
      </c>
      <c r="E7300" s="116" t="str">
        <f t="shared" ref="E7300:E7363" si="114">UPPER(D7300:D27010)</f>
        <v>DGTT</v>
      </c>
    </row>
    <row r="7301" spans="4:5">
      <c r="D7301" s="118" t="s">
        <v>2</v>
      </c>
      <c r="E7301" s="116" t="str">
        <f t="shared" si="114"/>
        <v>DGTT</v>
      </c>
    </row>
    <row r="7302" spans="4:5">
      <c r="D7302" s="118" t="s">
        <v>40</v>
      </c>
      <c r="E7302" s="116" t="str">
        <f t="shared" si="114"/>
        <v>JCE</v>
      </c>
    </row>
    <row r="7303" spans="4:5">
      <c r="D7303" s="118" t="s">
        <v>28</v>
      </c>
      <c r="E7303" s="116" t="str">
        <f t="shared" si="114"/>
        <v>DGII</v>
      </c>
    </row>
    <row r="7304" spans="4:5">
      <c r="D7304" s="118" t="s">
        <v>394</v>
      </c>
      <c r="E7304" s="116" t="str">
        <f t="shared" si="114"/>
        <v>MIREX</v>
      </c>
    </row>
    <row r="7305" spans="4:5">
      <c r="D7305" s="118" t="s">
        <v>40</v>
      </c>
      <c r="E7305" s="116" t="str">
        <f t="shared" si="114"/>
        <v>JCE</v>
      </c>
    </row>
    <row r="7306" spans="4:5">
      <c r="D7306" s="118" t="s">
        <v>2</v>
      </c>
      <c r="E7306" s="116" t="str">
        <f t="shared" si="114"/>
        <v>DGTT</v>
      </c>
    </row>
    <row r="7307" spans="4:5">
      <c r="D7307" s="118" t="s">
        <v>2</v>
      </c>
      <c r="E7307" s="116" t="str">
        <f t="shared" si="114"/>
        <v>DGTT</v>
      </c>
    </row>
    <row r="7308" spans="4:5">
      <c r="D7308" s="118" t="s">
        <v>28</v>
      </c>
      <c r="E7308" s="116" t="str">
        <f t="shared" si="114"/>
        <v>DGII</v>
      </c>
    </row>
    <row r="7309" spans="4:5">
      <c r="D7309" s="118" t="s">
        <v>184</v>
      </c>
      <c r="E7309" s="116" t="str">
        <f t="shared" si="114"/>
        <v>DGP</v>
      </c>
    </row>
    <row r="7310" spans="4:5">
      <c r="D7310" s="118" t="s">
        <v>40</v>
      </c>
      <c r="E7310" s="116" t="str">
        <f t="shared" si="114"/>
        <v>JCE</v>
      </c>
    </row>
    <row r="7311" spans="4:5">
      <c r="D7311" s="118" t="s">
        <v>18</v>
      </c>
      <c r="E7311" s="116" t="str">
        <f t="shared" si="114"/>
        <v>MIP</v>
      </c>
    </row>
    <row r="7312" spans="4:5">
      <c r="D7312" s="118" t="s">
        <v>28</v>
      </c>
      <c r="E7312" s="116" t="str">
        <f t="shared" si="114"/>
        <v>DGII</v>
      </c>
    </row>
    <row r="7313" spans="4:5">
      <c r="D7313" s="118" t="s">
        <v>2</v>
      </c>
      <c r="E7313" s="116" t="str">
        <f t="shared" si="114"/>
        <v>DGTT</v>
      </c>
    </row>
    <row r="7314" spans="4:5">
      <c r="D7314" s="118" t="s">
        <v>2</v>
      </c>
      <c r="E7314" s="116" t="str">
        <f t="shared" si="114"/>
        <v>DGTT</v>
      </c>
    </row>
    <row r="7315" spans="4:5">
      <c r="D7315" s="118" t="s">
        <v>2</v>
      </c>
      <c r="E7315" s="116" t="str">
        <f t="shared" si="114"/>
        <v>DGTT</v>
      </c>
    </row>
    <row r="7316" spans="4:5">
      <c r="D7316" s="118" t="s">
        <v>40</v>
      </c>
      <c r="E7316" s="116" t="str">
        <f t="shared" si="114"/>
        <v>JCE</v>
      </c>
    </row>
    <row r="7317" spans="4:5">
      <c r="D7317" s="118" t="s">
        <v>40</v>
      </c>
      <c r="E7317" s="116" t="str">
        <f t="shared" si="114"/>
        <v>JCE</v>
      </c>
    </row>
    <row r="7318" spans="4:5">
      <c r="D7318" s="118" t="s">
        <v>94</v>
      </c>
      <c r="E7318" s="116" t="str">
        <f t="shared" si="114"/>
        <v>DGM</v>
      </c>
    </row>
    <row r="7319" spans="4:5">
      <c r="D7319" s="118" t="s">
        <v>155</v>
      </c>
      <c r="E7319" s="116" t="str">
        <f t="shared" si="114"/>
        <v>ONAPI</v>
      </c>
    </row>
    <row r="7320" spans="4:5">
      <c r="D7320" s="118" t="s">
        <v>1306</v>
      </c>
      <c r="E7320" s="116" t="str">
        <f t="shared" si="114"/>
        <v xml:space="preserve">SENASA </v>
      </c>
    </row>
    <row r="7321" spans="4:5">
      <c r="D7321" s="118" t="s">
        <v>40</v>
      </c>
      <c r="E7321" s="116" t="str">
        <f t="shared" si="114"/>
        <v>JCE</v>
      </c>
    </row>
    <row r="7322" spans="4:5">
      <c r="D7322" s="118" t="s">
        <v>2</v>
      </c>
      <c r="E7322" s="116" t="str">
        <f t="shared" si="114"/>
        <v>DGTT</v>
      </c>
    </row>
    <row r="7323" spans="4:5">
      <c r="D7323" s="118" t="s">
        <v>28</v>
      </c>
      <c r="E7323" s="116" t="str">
        <f t="shared" si="114"/>
        <v>DGII</v>
      </c>
    </row>
    <row r="7324" spans="4:5">
      <c r="D7324" s="118" t="s">
        <v>28</v>
      </c>
      <c r="E7324" s="116" t="str">
        <f t="shared" si="114"/>
        <v>DGII</v>
      </c>
    </row>
    <row r="7325" spans="4:5">
      <c r="D7325" s="118" t="s">
        <v>40</v>
      </c>
      <c r="E7325" s="116" t="str">
        <f t="shared" si="114"/>
        <v>JCE</v>
      </c>
    </row>
    <row r="7326" spans="4:5">
      <c r="D7326" s="118" t="s">
        <v>2</v>
      </c>
      <c r="E7326" s="116" t="str">
        <f t="shared" si="114"/>
        <v>DGTT</v>
      </c>
    </row>
    <row r="7327" spans="4:5">
      <c r="D7327" s="118" t="s">
        <v>1280</v>
      </c>
      <c r="E7327" s="116" t="str">
        <f t="shared" si="114"/>
        <v xml:space="preserve">ONAPI </v>
      </c>
    </row>
    <row r="7328" spans="4:5">
      <c r="D7328" s="118" t="s">
        <v>94</v>
      </c>
      <c r="E7328" s="116" t="str">
        <f t="shared" si="114"/>
        <v>DGM</v>
      </c>
    </row>
    <row r="7329" spans="4:5">
      <c r="D7329" s="118" t="s">
        <v>40</v>
      </c>
      <c r="E7329" s="116" t="str">
        <f t="shared" si="114"/>
        <v>JCE</v>
      </c>
    </row>
    <row r="7330" spans="4:5">
      <c r="D7330" s="118" t="s">
        <v>2</v>
      </c>
      <c r="E7330" s="116" t="str">
        <f t="shared" si="114"/>
        <v>DGTT</v>
      </c>
    </row>
    <row r="7331" spans="4:5">
      <c r="D7331" s="118" t="s">
        <v>28</v>
      </c>
      <c r="E7331" s="116" t="str">
        <f t="shared" si="114"/>
        <v>DGII</v>
      </c>
    </row>
    <row r="7332" spans="4:5">
      <c r="D7332" s="118" t="s">
        <v>1280</v>
      </c>
      <c r="E7332" s="116" t="str">
        <f t="shared" si="114"/>
        <v xml:space="preserve">ONAPI </v>
      </c>
    </row>
    <row r="7333" spans="4:5">
      <c r="D7333" s="118" t="s">
        <v>28</v>
      </c>
      <c r="E7333" s="116" t="str">
        <f t="shared" si="114"/>
        <v>DGII</v>
      </c>
    </row>
    <row r="7334" spans="4:5">
      <c r="D7334" s="118" t="s">
        <v>184</v>
      </c>
      <c r="E7334" s="116" t="str">
        <f t="shared" si="114"/>
        <v>DGP</v>
      </c>
    </row>
    <row r="7335" spans="4:5">
      <c r="D7335" s="118" t="s">
        <v>956</v>
      </c>
      <c r="E7335" s="116" t="str">
        <f t="shared" si="114"/>
        <v>SENASA</v>
      </c>
    </row>
    <row r="7336" spans="4:5">
      <c r="D7336" s="118" t="s">
        <v>40</v>
      </c>
      <c r="E7336" s="116" t="str">
        <f t="shared" si="114"/>
        <v>JCE</v>
      </c>
    </row>
    <row r="7337" spans="4:5">
      <c r="D7337" s="118" t="s">
        <v>40</v>
      </c>
      <c r="E7337" s="116" t="str">
        <f t="shared" si="114"/>
        <v>JCE</v>
      </c>
    </row>
    <row r="7338" spans="4:5">
      <c r="D7338" s="118" t="s">
        <v>184</v>
      </c>
      <c r="E7338" s="116" t="str">
        <f t="shared" si="114"/>
        <v>DGP</v>
      </c>
    </row>
    <row r="7339" spans="4:5">
      <c r="D7339" s="118" t="s">
        <v>28</v>
      </c>
      <c r="E7339" s="116" t="str">
        <f t="shared" si="114"/>
        <v>DGII</v>
      </c>
    </row>
    <row r="7340" spans="4:5">
      <c r="D7340" s="118" t="s">
        <v>94</v>
      </c>
      <c r="E7340" s="116" t="str">
        <f t="shared" si="114"/>
        <v>DGM</v>
      </c>
    </row>
    <row r="7341" spans="4:5">
      <c r="D7341" s="118" t="s">
        <v>18</v>
      </c>
      <c r="E7341" s="116" t="str">
        <f t="shared" si="114"/>
        <v>MIP</v>
      </c>
    </row>
    <row r="7342" spans="4:5">
      <c r="D7342" s="118" t="s">
        <v>956</v>
      </c>
      <c r="E7342" s="116" t="str">
        <f t="shared" si="114"/>
        <v>SENASA</v>
      </c>
    </row>
    <row r="7343" spans="4:5">
      <c r="D7343" s="118" t="s">
        <v>184</v>
      </c>
      <c r="E7343" s="116" t="str">
        <f t="shared" si="114"/>
        <v>DGP</v>
      </c>
    </row>
    <row r="7344" spans="4:5">
      <c r="D7344" s="118" t="s">
        <v>2</v>
      </c>
      <c r="E7344" s="116" t="str">
        <f t="shared" si="114"/>
        <v>DGTT</v>
      </c>
    </row>
    <row r="7345" spans="4:5">
      <c r="D7345" s="118" t="s">
        <v>40</v>
      </c>
      <c r="E7345" s="116" t="str">
        <f t="shared" si="114"/>
        <v>JCE</v>
      </c>
    </row>
    <row r="7346" spans="4:5">
      <c r="D7346" s="118" t="s">
        <v>40</v>
      </c>
      <c r="E7346" s="116" t="str">
        <f t="shared" si="114"/>
        <v>JCE</v>
      </c>
    </row>
    <row r="7347" spans="4:5">
      <c r="D7347" s="118" t="s">
        <v>28</v>
      </c>
      <c r="E7347" s="116" t="str">
        <f t="shared" si="114"/>
        <v>DGII</v>
      </c>
    </row>
    <row r="7348" spans="4:5">
      <c r="D7348" s="118" t="s">
        <v>28</v>
      </c>
      <c r="E7348" s="116" t="str">
        <f t="shared" si="114"/>
        <v>DGII</v>
      </c>
    </row>
    <row r="7349" spans="4:5">
      <c r="D7349" s="118" t="s">
        <v>2</v>
      </c>
      <c r="E7349" s="116" t="str">
        <f t="shared" si="114"/>
        <v>DGTT</v>
      </c>
    </row>
    <row r="7350" spans="4:5">
      <c r="D7350" s="118" t="s">
        <v>40</v>
      </c>
      <c r="E7350" s="116" t="str">
        <f t="shared" si="114"/>
        <v>JCE</v>
      </c>
    </row>
    <row r="7351" spans="4:5">
      <c r="D7351" s="118" t="s">
        <v>155</v>
      </c>
      <c r="E7351" s="116" t="str">
        <f t="shared" si="114"/>
        <v>ONAPI</v>
      </c>
    </row>
    <row r="7352" spans="4:5">
      <c r="D7352" s="118" t="s">
        <v>94</v>
      </c>
      <c r="E7352" s="116" t="str">
        <f t="shared" si="114"/>
        <v>DGM</v>
      </c>
    </row>
    <row r="7353" spans="4:5">
      <c r="D7353" s="118" t="s">
        <v>40</v>
      </c>
      <c r="E7353" s="116" t="str">
        <f t="shared" si="114"/>
        <v>JCE</v>
      </c>
    </row>
    <row r="7354" spans="4:5">
      <c r="D7354" s="118" t="s">
        <v>2</v>
      </c>
      <c r="E7354" s="116" t="str">
        <f t="shared" si="114"/>
        <v>DGTT</v>
      </c>
    </row>
    <row r="7355" spans="4:5">
      <c r="D7355" s="118" t="s">
        <v>40</v>
      </c>
      <c r="E7355" s="116" t="str">
        <f t="shared" si="114"/>
        <v>JCE</v>
      </c>
    </row>
    <row r="7356" spans="4:5">
      <c r="D7356" s="118" t="s">
        <v>40</v>
      </c>
      <c r="E7356" s="116" t="str">
        <f t="shared" si="114"/>
        <v>JCE</v>
      </c>
    </row>
    <row r="7357" spans="4:5">
      <c r="D7357" s="118" t="s">
        <v>40</v>
      </c>
      <c r="E7357" s="116" t="str">
        <f t="shared" si="114"/>
        <v>JCE</v>
      </c>
    </row>
    <row r="7358" spans="4:5">
      <c r="D7358" s="118" t="s">
        <v>956</v>
      </c>
      <c r="E7358" s="116" t="str">
        <f t="shared" si="114"/>
        <v>SENASA</v>
      </c>
    </row>
    <row r="7359" spans="4:5">
      <c r="D7359" s="118" t="s">
        <v>40</v>
      </c>
      <c r="E7359" s="116" t="str">
        <f t="shared" si="114"/>
        <v>JCE</v>
      </c>
    </row>
    <row r="7360" spans="4:5">
      <c r="D7360" s="118" t="s">
        <v>184</v>
      </c>
      <c r="E7360" s="116" t="str">
        <f t="shared" si="114"/>
        <v>DGP</v>
      </c>
    </row>
    <row r="7361" spans="4:5">
      <c r="D7361" s="118" t="s">
        <v>18</v>
      </c>
      <c r="E7361" s="116" t="str">
        <f t="shared" si="114"/>
        <v>MIP</v>
      </c>
    </row>
    <row r="7362" spans="4:5">
      <c r="D7362" s="118" t="s">
        <v>94</v>
      </c>
      <c r="E7362" s="116" t="str">
        <f t="shared" si="114"/>
        <v>DGM</v>
      </c>
    </row>
    <row r="7363" spans="4:5">
      <c r="D7363" s="118" t="s">
        <v>155</v>
      </c>
      <c r="E7363" s="116" t="str">
        <f t="shared" si="114"/>
        <v>ONAPI</v>
      </c>
    </row>
    <row r="7364" spans="4:5">
      <c r="D7364" s="118" t="s">
        <v>28</v>
      </c>
      <c r="E7364" s="116" t="str">
        <f t="shared" ref="E7364:E7427" si="115">UPPER(D7364:D27074)</f>
        <v>DGII</v>
      </c>
    </row>
    <row r="7365" spans="4:5">
      <c r="D7365" s="118" t="s">
        <v>28</v>
      </c>
      <c r="E7365" s="116" t="str">
        <f t="shared" si="115"/>
        <v>DGII</v>
      </c>
    </row>
    <row r="7366" spans="4:5">
      <c r="D7366" s="118" t="s">
        <v>2</v>
      </c>
      <c r="E7366" s="116" t="str">
        <f t="shared" si="115"/>
        <v>DGTT</v>
      </c>
    </row>
    <row r="7367" spans="4:5">
      <c r="D7367" s="118" t="s">
        <v>2</v>
      </c>
      <c r="E7367" s="116" t="str">
        <f t="shared" si="115"/>
        <v>DGTT</v>
      </c>
    </row>
    <row r="7368" spans="4:5">
      <c r="D7368" s="118" t="s">
        <v>40</v>
      </c>
      <c r="E7368" s="116" t="str">
        <f t="shared" si="115"/>
        <v>JCE</v>
      </c>
    </row>
    <row r="7369" spans="4:5">
      <c r="D7369" s="118" t="s">
        <v>94</v>
      </c>
      <c r="E7369" s="116" t="str">
        <f t="shared" si="115"/>
        <v>DGM</v>
      </c>
    </row>
    <row r="7370" spans="4:5">
      <c r="D7370" s="118" t="s">
        <v>40</v>
      </c>
      <c r="E7370" s="116" t="str">
        <f t="shared" si="115"/>
        <v>JCE</v>
      </c>
    </row>
    <row r="7371" spans="4:5">
      <c r="D7371" s="118" t="s">
        <v>2</v>
      </c>
      <c r="E7371" s="116" t="str">
        <f t="shared" si="115"/>
        <v>DGTT</v>
      </c>
    </row>
    <row r="7372" spans="4:5">
      <c r="D7372" s="118" t="s">
        <v>184</v>
      </c>
      <c r="E7372" s="116" t="str">
        <f t="shared" si="115"/>
        <v>DGP</v>
      </c>
    </row>
    <row r="7373" spans="4:5">
      <c r="D7373" s="118" t="s">
        <v>956</v>
      </c>
      <c r="E7373" s="116" t="str">
        <f t="shared" si="115"/>
        <v>SENASA</v>
      </c>
    </row>
    <row r="7374" spans="4:5">
      <c r="D7374" s="118" t="s">
        <v>40</v>
      </c>
      <c r="E7374" s="116" t="str">
        <f t="shared" si="115"/>
        <v>JCE</v>
      </c>
    </row>
    <row r="7375" spans="4:5">
      <c r="D7375" s="118" t="s">
        <v>28</v>
      </c>
      <c r="E7375" s="116" t="str">
        <f t="shared" si="115"/>
        <v>DGII</v>
      </c>
    </row>
    <row r="7376" spans="4:5">
      <c r="D7376" s="118" t="s">
        <v>28</v>
      </c>
      <c r="E7376" s="116" t="str">
        <f t="shared" si="115"/>
        <v>DGII</v>
      </c>
    </row>
    <row r="7377" spans="4:5">
      <c r="D7377" s="118" t="s">
        <v>40</v>
      </c>
      <c r="E7377" s="116" t="str">
        <f t="shared" si="115"/>
        <v>JCE</v>
      </c>
    </row>
    <row r="7378" spans="4:5">
      <c r="D7378" s="118" t="s">
        <v>2</v>
      </c>
      <c r="E7378" s="116" t="str">
        <f t="shared" si="115"/>
        <v>DGTT</v>
      </c>
    </row>
    <row r="7379" spans="4:5">
      <c r="D7379" s="118" t="s">
        <v>2</v>
      </c>
      <c r="E7379" s="116" t="str">
        <f t="shared" si="115"/>
        <v>DGTT</v>
      </c>
    </row>
    <row r="7380" spans="4:5">
      <c r="D7380" s="107" t="s">
        <v>28</v>
      </c>
      <c r="E7380" s="116" t="str">
        <f t="shared" si="115"/>
        <v>DGII</v>
      </c>
    </row>
    <row r="7381" spans="4:5">
      <c r="D7381" s="118" t="s">
        <v>2</v>
      </c>
      <c r="E7381" s="116" t="str">
        <f t="shared" si="115"/>
        <v>DGTT</v>
      </c>
    </row>
    <row r="7382" spans="4:5">
      <c r="D7382" s="118" t="s">
        <v>28</v>
      </c>
      <c r="E7382" s="116" t="str">
        <f t="shared" si="115"/>
        <v>DGII</v>
      </c>
    </row>
    <row r="7383" spans="4:5">
      <c r="D7383" s="118" t="s">
        <v>2</v>
      </c>
      <c r="E7383" s="116" t="str">
        <f t="shared" si="115"/>
        <v>DGTT</v>
      </c>
    </row>
    <row r="7384" spans="4:5">
      <c r="D7384" s="118" t="s">
        <v>184</v>
      </c>
      <c r="E7384" s="116" t="str">
        <f t="shared" si="115"/>
        <v>DGP</v>
      </c>
    </row>
    <row r="7385" spans="4:5">
      <c r="D7385" s="118" t="s">
        <v>40</v>
      </c>
      <c r="E7385" s="116" t="str">
        <f t="shared" si="115"/>
        <v>JCE</v>
      </c>
    </row>
    <row r="7386" spans="4:5">
      <c r="D7386" s="118" t="s">
        <v>28</v>
      </c>
      <c r="E7386" s="116" t="str">
        <f t="shared" si="115"/>
        <v>DGII</v>
      </c>
    </row>
    <row r="7387" spans="4:5">
      <c r="D7387" s="118" t="s">
        <v>94</v>
      </c>
      <c r="E7387" s="116" t="str">
        <f t="shared" si="115"/>
        <v>DGM</v>
      </c>
    </row>
    <row r="7388" spans="4:5">
      <c r="D7388" s="118" t="s">
        <v>40</v>
      </c>
      <c r="E7388" s="116" t="str">
        <f t="shared" si="115"/>
        <v>JCE</v>
      </c>
    </row>
    <row r="7389" spans="4:5">
      <c r="D7389" s="118" t="s">
        <v>28</v>
      </c>
      <c r="E7389" s="116" t="str">
        <f t="shared" si="115"/>
        <v>DGII</v>
      </c>
    </row>
    <row r="7390" spans="4:5">
      <c r="D7390" s="118" t="s">
        <v>40</v>
      </c>
      <c r="E7390" s="116" t="str">
        <f t="shared" si="115"/>
        <v>JCE</v>
      </c>
    </row>
    <row r="7391" spans="4:5">
      <c r="D7391" s="118" t="s">
        <v>2</v>
      </c>
      <c r="E7391" s="116" t="str">
        <f t="shared" si="115"/>
        <v>DGTT</v>
      </c>
    </row>
    <row r="7392" spans="4:5">
      <c r="D7392" s="118" t="s">
        <v>40</v>
      </c>
      <c r="E7392" s="116" t="str">
        <f t="shared" si="115"/>
        <v>JCE</v>
      </c>
    </row>
    <row r="7393" spans="4:5">
      <c r="D7393" s="118" t="s">
        <v>184</v>
      </c>
      <c r="E7393" s="116" t="str">
        <f t="shared" si="115"/>
        <v>DGP</v>
      </c>
    </row>
    <row r="7394" spans="4:5">
      <c r="D7394" s="118" t="s">
        <v>28</v>
      </c>
      <c r="E7394" s="116" t="str">
        <f t="shared" si="115"/>
        <v>DGII</v>
      </c>
    </row>
    <row r="7395" spans="4:5">
      <c r="D7395" s="118" t="s">
        <v>40</v>
      </c>
      <c r="E7395" s="116" t="str">
        <f t="shared" si="115"/>
        <v>JCE</v>
      </c>
    </row>
    <row r="7396" spans="4:5">
      <c r="D7396" s="118" t="s">
        <v>28</v>
      </c>
      <c r="E7396" s="116" t="str">
        <f t="shared" si="115"/>
        <v>DGII</v>
      </c>
    </row>
    <row r="7397" spans="4:5">
      <c r="D7397" s="118" t="s">
        <v>94</v>
      </c>
      <c r="E7397" s="116" t="str">
        <f t="shared" si="115"/>
        <v>DGM</v>
      </c>
    </row>
    <row r="7398" spans="4:5">
      <c r="D7398" s="118" t="s">
        <v>40</v>
      </c>
      <c r="E7398" s="116" t="str">
        <f t="shared" si="115"/>
        <v>JCE</v>
      </c>
    </row>
    <row r="7399" spans="4:5">
      <c r="D7399" s="118" t="s">
        <v>28</v>
      </c>
      <c r="E7399" s="116" t="str">
        <f t="shared" si="115"/>
        <v>DGII</v>
      </c>
    </row>
    <row r="7400" spans="4:5">
      <c r="D7400" s="118" t="s">
        <v>28</v>
      </c>
      <c r="E7400" s="116" t="str">
        <f t="shared" si="115"/>
        <v>DGII</v>
      </c>
    </row>
    <row r="7401" spans="4:5">
      <c r="D7401" s="118" t="s">
        <v>28</v>
      </c>
      <c r="E7401" s="116" t="str">
        <f t="shared" si="115"/>
        <v>DGII</v>
      </c>
    </row>
    <row r="7402" spans="4:5">
      <c r="D7402" s="118" t="s">
        <v>28</v>
      </c>
      <c r="E7402" s="116" t="str">
        <f t="shared" si="115"/>
        <v>DGII</v>
      </c>
    </row>
    <row r="7403" spans="4:5">
      <c r="D7403" s="118" t="s">
        <v>40</v>
      </c>
      <c r="E7403" s="116" t="str">
        <f t="shared" si="115"/>
        <v>JCE</v>
      </c>
    </row>
    <row r="7404" spans="4:5">
      <c r="D7404" s="118" t="s">
        <v>2</v>
      </c>
      <c r="E7404" s="116" t="str">
        <f t="shared" si="115"/>
        <v>DGTT</v>
      </c>
    </row>
    <row r="7405" spans="4:5">
      <c r="D7405" s="118" t="s">
        <v>40</v>
      </c>
      <c r="E7405" s="116" t="str">
        <f t="shared" si="115"/>
        <v>JCE</v>
      </c>
    </row>
    <row r="7406" spans="4:5">
      <c r="D7406" s="118" t="s">
        <v>155</v>
      </c>
      <c r="E7406" s="116" t="str">
        <f t="shared" si="115"/>
        <v>ONAPI</v>
      </c>
    </row>
    <row r="7407" spans="4:5">
      <c r="D7407" s="118" t="s">
        <v>94</v>
      </c>
      <c r="E7407" s="116" t="str">
        <f t="shared" si="115"/>
        <v>DGM</v>
      </c>
    </row>
    <row r="7408" spans="4:5">
      <c r="D7408" s="118" t="s">
        <v>18</v>
      </c>
      <c r="E7408" s="116" t="str">
        <f t="shared" si="115"/>
        <v>MIP</v>
      </c>
    </row>
    <row r="7409" spans="4:5">
      <c r="D7409" s="118" t="s">
        <v>956</v>
      </c>
      <c r="E7409" s="116" t="str">
        <f t="shared" si="115"/>
        <v>SENASA</v>
      </c>
    </row>
    <row r="7410" spans="4:5">
      <c r="D7410" s="118" t="s">
        <v>94</v>
      </c>
      <c r="E7410" s="116" t="str">
        <f t="shared" si="115"/>
        <v>DGM</v>
      </c>
    </row>
    <row r="7411" spans="4:5">
      <c r="D7411" s="118" t="s">
        <v>40</v>
      </c>
      <c r="E7411" s="116" t="str">
        <f t="shared" si="115"/>
        <v>JCE</v>
      </c>
    </row>
    <row r="7412" spans="4:5">
      <c r="D7412" s="118" t="s">
        <v>2</v>
      </c>
      <c r="E7412" s="116" t="str">
        <f t="shared" si="115"/>
        <v>DGTT</v>
      </c>
    </row>
    <row r="7413" spans="4:5">
      <c r="D7413" s="118" t="s">
        <v>40</v>
      </c>
      <c r="E7413" s="116" t="str">
        <f t="shared" si="115"/>
        <v>JCE</v>
      </c>
    </row>
    <row r="7414" spans="4:5">
      <c r="D7414" s="118" t="s">
        <v>28</v>
      </c>
      <c r="E7414" s="116" t="str">
        <f t="shared" si="115"/>
        <v>DGII</v>
      </c>
    </row>
    <row r="7415" spans="4:5">
      <c r="D7415" s="118" t="s">
        <v>28</v>
      </c>
      <c r="E7415" s="116" t="str">
        <f t="shared" si="115"/>
        <v>DGII</v>
      </c>
    </row>
    <row r="7416" spans="4:5">
      <c r="D7416" s="118" t="s">
        <v>2</v>
      </c>
      <c r="E7416" s="116" t="str">
        <f t="shared" si="115"/>
        <v>DGTT</v>
      </c>
    </row>
    <row r="7417" spans="4:5">
      <c r="D7417" s="118" t="s">
        <v>40</v>
      </c>
      <c r="E7417" s="116" t="str">
        <f t="shared" si="115"/>
        <v>JCE</v>
      </c>
    </row>
    <row r="7418" spans="4:5">
      <c r="D7418" s="118" t="s">
        <v>28</v>
      </c>
      <c r="E7418" s="116" t="str">
        <f t="shared" si="115"/>
        <v>DGII</v>
      </c>
    </row>
    <row r="7419" spans="4:5">
      <c r="D7419" s="118" t="s">
        <v>40</v>
      </c>
      <c r="E7419" s="116" t="str">
        <f t="shared" si="115"/>
        <v>JCE</v>
      </c>
    </row>
    <row r="7420" spans="4:5">
      <c r="D7420" s="118" t="s">
        <v>40</v>
      </c>
      <c r="E7420" s="116" t="str">
        <f t="shared" si="115"/>
        <v>JCE</v>
      </c>
    </row>
    <row r="7421" spans="4:5">
      <c r="D7421" s="118" t="s">
        <v>2</v>
      </c>
      <c r="E7421" s="116" t="str">
        <f t="shared" si="115"/>
        <v>DGTT</v>
      </c>
    </row>
    <row r="7422" spans="4:5">
      <c r="D7422" s="118" t="s">
        <v>40</v>
      </c>
      <c r="E7422" s="116" t="str">
        <f t="shared" si="115"/>
        <v>JCE</v>
      </c>
    </row>
    <row r="7423" spans="4:5">
      <c r="D7423" s="118" t="s">
        <v>956</v>
      </c>
      <c r="E7423" s="116" t="str">
        <f t="shared" si="115"/>
        <v>SENASA</v>
      </c>
    </row>
    <row r="7424" spans="4:5">
      <c r="D7424" s="118" t="s">
        <v>3</v>
      </c>
      <c r="E7424" s="116" t="str">
        <f t="shared" si="115"/>
        <v>PGR</v>
      </c>
    </row>
    <row r="7425" spans="4:5">
      <c r="D7425" s="118" t="s">
        <v>28</v>
      </c>
      <c r="E7425" s="116" t="str">
        <f t="shared" si="115"/>
        <v>DGII</v>
      </c>
    </row>
    <row r="7426" spans="4:5">
      <c r="D7426" s="118" t="s">
        <v>18</v>
      </c>
      <c r="E7426" s="116" t="str">
        <f t="shared" si="115"/>
        <v>MIP</v>
      </c>
    </row>
    <row r="7427" spans="4:5">
      <c r="D7427" s="118" t="s">
        <v>155</v>
      </c>
      <c r="E7427" s="116" t="str">
        <f t="shared" si="115"/>
        <v>ONAPI</v>
      </c>
    </row>
    <row r="7428" spans="4:5">
      <c r="D7428" s="118" t="s">
        <v>184</v>
      </c>
      <c r="E7428" s="116" t="str">
        <f t="shared" ref="E7428:E7491" si="116">UPPER(D7428:D27138)</f>
        <v>DGP</v>
      </c>
    </row>
    <row r="7429" spans="4:5">
      <c r="D7429" s="118" t="s">
        <v>2</v>
      </c>
      <c r="E7429" s="116" t="str">
        <f t="shared" si="116"/>
        <v>DGTT</v>
      </c>
    </row>
    <row r="7430" spans="4:5">
      <c r="D7430" s="118" t="s">
        <v>40</v>
      </c>
      <c r="E7430" s="116" t="str">
        <f t="shared" si="116"/>
        <v>JCE</v>
      </c>
    </row>
    <row r="7431" spans="4:5">
      <c r="D7431" s="118" t="s">
        <v>40</v>
      </c>
      <c r="E7431" s="116" t="str">
        <f t="shared" si="116"/>
        <v>JCE</v>
      </c>
    </row>
    <row r="7432" spans="4:5">
      <c r="D7432" s="118" t="s">
        <v>28</v>
      </c>
      <c r="E7432" s="116" t="str">
        <f t="shared" si="116"/>
        <v>DGII</v>
      </c>
    </row>
    <row r="7433" spans="4:5">
      <c r="D7433" s="118" t="s">
        <v>40</v>
      </c>
      <c r="E7433" s="116" t="str">
        <f t="shared" si="116"/>
        <v>JCE</v>
      </c>
    </row>
    <row r="7434" spans="4:5">
      <c r="D7434" s="118" t="s">
        <v>956</v>
      </c>
      <c r="E7434" s="116" t="str">
        <f t="shared" si="116"/>
        <v>SENASA</v>
      </c>
    </row>
    <row r="7435" spans="4:5">
      <c r="D7435" s="118" t="s">
        <v>2</v>
      </c>
      <c r="E7435" s="116" t="str">
        <f t="shared" si="116"/>
        <v>DGTT</v>
      </c>
    </row>
    <row r="7436" spans="4:5">
      <c r="D7436" s="118" t="s">
        <v>28</v>
      </c>
      <c r="E7436" s="116" t="str">
        <f t="shared" si="116"/>
        <v>DGII</v>
      </c>
    </row>
    <row r="7437" spans="4:5">
      <c r="D7437" s="118" t="s">
        <v>18</v>
      </c>
      <c r="E7437" s="116" t="str">
        <f t="shared" si="116"/>
        <v>MIP</v>
      </c>
    </row>
    <row r="7438" spans="4:5">
      <c r="D7438" s="118" t="s">
        <v>40</v>
      </c>
      <c r="E7438" s="116" t="str">
        <f t="shared" si="116"/>
        <v>JCE</v>
      </c>
    </row>
    <row r="7439" spans="4:5">
      <c r="D7439" s="118" t="s">
        <v>28</v>
      </c>
      <c r="E7439" s="116" t="str">
        <f t="shared" si="116"/>
        <v>DGII</v>
      </c>
    </row>
    <row r="7440" spans="4:5">
      <c r="D7440" s="118" t="s">
        <v>184</v>
      </c>
      <c r="E7440" s="116" t="str">
        <f t="shared" si="116"/>
        <v>DGP</v>
      </c>
    </row>
    <row r="7441" spans="4:5">
      <c r="D7441" s="118" t="s">
        <v>956</v>
      </c>
      <c r="E7441" s="116" t="str">
        <f t="shared" si="116"/>
        <v>SENASA</v>
      </c>
    </row>
    <row r="7442" spans="4:5">
      <c r="D7442" s="118" t="s">
        <v>2</v>
      </c>
      <c r="E7442" s="116" t="str">
        <f t="shared" si="116"/>
        <v>DGTT</v>
      </c>
    </row>
    <row r="7443" spans="4:5">
      <c r="D7443" s="118" t="s">
        <v>28</v>
      </c>
      <c r="E7443" s="116" t="str">
        <f t="shared" si="116"/>
        <v>DGII</v>
      </c>
    </row>
    <row r="7444" spans="4:5">
      <c r="D7444" s="118" t="s">
        <v>28</v>
      </c>
      <c r="E7444" s="116" t="str">
        <f t="shared" si="116"/>
        <v>DGII</v>
      </c>
    </row>
    <row r="7445" spans="4:5">
      <c r="D7445" s="118" t="s">
        <v>18</v>
      </c>
      <c r="E7445" s="116" t="str">
        <f t="shared" si="116"/>
        <v>MIP</v>
      </c>
    </row>
    <row r="7446" spans="4:5">
      <c r="D7446" s="118" t="s">
        <v>28</v>
      </c>
      <c r="E7446" s="116" t="str">
        <f t="shared" si="116"/>
        <v>DGII</v>
      </c>
    </row>
    <row r="7447" spans="4:5">
      <c r="D7447" s="118" t="s">
        <v>2</v>
      </c>
      <c r="E7447" s="116" t="str">
        <f t="shared" si="116"/>
        <v>DGTT</v>
      </c>
    </row>
    <row r="7448" spans="4:5">
      <c r="D7448" s="118" t="s">
        <v>155</v>
      </c>
      <c r="E7448" s="116" t="str">
        <f t="shared" si="116"/>
        <v>ONAPI</v>
      </c>
    </row>
    <row r="7449" spans="4:5">
      <c r="D7449" s="118" t="s">
        <v>40</v>
      </c>
      <c r="E7449" s="116" t="str">
        <f t="shared" si="116"/>
        <v>JCE</v>
      </c>
    </row>
    <row r="7450" spans="4:5">
      <c r="D7450" s="118" t="s">
        <v>28</v>
      </c>
      <c r="E7450" s="116" t="str">
        <f t="shared" si="116"/>
        <v>DGII</v>
      </c>
    </row>
    <row r="7451" spans="4:5">
      <c r="D7451" s="118" t="s">
        <v>28</v>
      </c>
      <c r="E7451" s="116" t="str">
        <f t="shared" si="116"/>
        <v>DGII</v>
      </c>
    </row>
    <row r="7452" spans="4:5">
      <c r="D7452" s="118" t="s">
        <v>2</v>
      </c>
      <c r="E7452" s="116" t="str">
        <f t="shared" si="116"/>
        <v>DGTT</v>
      </c>
    </row>
    <row r="7453" spans="4:5">
      <c r="D7453" s="118" t="s">
        <v>40</v>
      </c>
      <c r="E7453" s="116" t="str">
        <f t="shared" si="116"/>
        <v>JCE</v>
      </c>
    </row>
    <row r="7454" spans="4:5">
      <c r="D7454" s="122" t="s">
        <v>2</v>
      </c>
      <c r="E7454" s="116" t="str">
        <f t="shared" si="116"/>
        <v>DGTT</v>
      </c>
    </row>
    <row r="7455" spans="4:5">
      <c r="D7455" s="118" t="s">
        <v>94</v>
      </c>
      <c r="E7455" s="116" t="str">
        <f t="shared" si="116"/>
        <v>DGM</v>
      </c>
    </row>
    <row r="7456" spans="4:5">
      <c r="D7456" s="118" t="s">
        <v>40</v>
      </c>
      <c r="E7456" s="116" t="str">
        <f t="shared" si="116"/>
        <v>JCE</v>
      </c>
    </row>
    <row r="7457" spans="4:5">
      <c r="D7457" s="118" t="s">
        <v>184</v>
      </c>
      <c r="E7457" s="116" t="str">
        <f t="shared" si="116"/>
        <v>DGP</v>
      </c>
    </row>
    <row r="7458" spans="4:5">
      <c r="D7458" s="118" t="s">
        <v>28</v>
      </c>
      <c r="E7458" s="116" t="str">
        <f t="shared" si="116"/>
        <v>DGII</v>
      </c>
    </row>
    <row r="7459" spans="4:5">
      <c r="D7459" s="118" t="s">
        <v>28</v>
      </c>
      <c r="E7459" s="116" t="str">
        <f t="shared" si="116"/>
        <v>DGII</v>
      </c>
    </row>
    <row r="7460" spans="4:5">
      <c r="D7460" s="118" t="s">
        <v>40</v>
      </c>
      <c r="E7460" s="116" t="str">
        <f t="shared" si="116"/>
        <v>JCE</v>
      </c>
    </row>
    <row r="7461" spans="4:5">
      <c r="D7461" s="118" t="s">
        <v>40</v>
      </c>
      <c r="E7461" s="116" t="str">
        <f t="shared" si="116"/>
        <v>JCE</v>
      </c>
    </row>
    <row r="7462" spans="4:5">
      <c r="D7462" s="118" t="s">
        <v>155</v>
      </c>
      <c r="E7462" s="116" t="str">
        <f t="shared" si="116"/>
        <v>ONAPI</v>
      </c>
    </row>
    <row r="7463" spans="4:5">
      <c r="D7463" s="118" t="s">
        <v>40</v>
      </c>
      <c r="E7463" s="116" t="str">
        <f t="shared" si="116"/>
        <v>JCE</v>
      </c>
    </row>
    <row r="7464" spans="4:5">
      <c r="D7464" s="118" t="s">
        <v>184</v>
      </c>
      <c r="E7464" s="116" t="str">
        <f t="shared" si="116"/>
        <v>DGP</v>
      </c>
    </row>
    <row r="7465" spans="4:5">
      <c r="D7465" s="118" t="s">
        <v>2</v>
      </c>
      <c r="E7465" s="116" t="str">
        <f t="shared" si="116"/>
        <v>DGTT</v>
      </c>
    </row>
    <row r="7466" spans="4:5">
      <c r="D7466" s="118" t="s">
        <v>2</v>
      </c>
      <c r="E7466" s="116" t="str">
        <f t="shared" si="116"/>
        <v>DGTT</v>
      </c>
    </row>
    <row r="7467" spans="4:5">
      <c r="D7467" s="118" t="s">
        <v>40</v>
      </c>
      <c r="E7467" s="116" t="str">
        <f t="shared" si="116"/>
        <v>JCE</v>
      </c>
    </row>
    <row r="7468" spans="4:5">
      <c r="D7468" s="118" t="s">
        <v>40</v>
      </c>
      <c r="E7468" s="116" t="str">
        <f t="shared" si="116"/>
        <v>JCE</v>
      </c>
    </row>
    <row r="7469" spans="4:5">
      <c r="D7469" s="118" t="s">
        <v>40</v>
      </c>
      <c r="E7469" s="116" t="str">
        <f t="shared" si="116"/>
        <v>JCE</v>
      </c>
    </row>
    <row r="7470" spans="4:5">
      <c r="D7470" s="118" t="s">
        <v>2</v>
      </c>
      <c r="E7470" s="116" t="str">
        <f t="shared" si="116"/>
        <v>DGTT</v>
      </c>
    </row>
    <row r="7471" spans="4:5">
      <c r="D7471" s="118" t="s">
        <v>28</v>
      </c>
      <c r="E7471" s="116" t="str">
        <f t="shared" si="116"/>
        <v>DGII</v>
      </c>
    </row>
    <row r="7472" spans="4:5">
      <c r="D7472" s="118" t="s">
        <v>94</v>
      </c>
      <c r="E7472" s="116" t="str">
        <f t="shared" si="116"/>
        <v>DGM</v>
      </c>
    </row>
    <row r="7473" spans="4:5">
      <c r="D7473" s="118" t="s">
        <v>40</v>
      </c>
      <c r="E7473" s="116" t="str">
        <f t="shared" si="116"/>
        <v>JCE</v>
      </c>
    </row>
    <row r="7474" spans="4:5">
      <c r="D7474" s="118" t="s">
        <v>956</v>
      </c>
      <c r="E7474" s="116" t="str">
        <f t="shared" si="116"/>
        <v>SENASA</v>
      </c>
    </row>
    <row r="7475" spans="4:5">
      <c r="D7475" s="118" t="s">
        <v>184</v>
      </c>
      <c r="E7475" s="116" t="str">
        <f t="shared" si="116"/>
        <v>DGP</v>
      </c>
    </row>
    <row r="7476" spans="4:5">
      <c r="D7476" s="118" t="s">
        <v>2</v>
      </c>
      <c r="E7476" s="116" t="str">
        <f t="shared" si="116"/>
        <v>DGTT</v>
      </c>
    </row>
    <row r="7477" spans="4:5">
      <c r="D7477" s="118" t="s">
        <v>40</v>
      </c>
      <c r="E7477" s="116" t="str">
        <f t="shared" si="116"/>
        <v>JCE</v>
      </c>
    </row>
    <row r="7478" spans="4:5">
      <c r="D7478" s="118" t="s">
        <v>28</v>
      </c>
      <c r="E7478" s="116" t="str">
        <f t="shared" si="116"/>
        <v>DGII</v>
      </c>
    </row>
    <row r="7479" spans="4:5">
      <c r="D7479" s="118" t="s">
        <v>28</v>
      </c>
      <c r="E7479" s="116" t="str">
        <f t="shared" si="116"/>
        <v>DGII</v>
      </c>
    </row>
    <row r="7480" spans="4:5">
      <c r="D7480" s="118" t="s">
        <v>40</v>
      </c>
      <c r="E7480" s="116" t="str">
        <f t="shared" si="116"/>
        <v>JCE</v>
      </c>
    </row>
    <row r="7481" spans="4:5">
      <c r="D7481" s="118" t="s">
        <v>94</v>
      </c>
      <c r="E7481" s="116" t="str">
        <f t="shared" si="116"/>
        <v>DGM</v>
      </c>
    </row>
    <row r="7482" spans="4:5">
      <c r="D7482" s="118" t="s">
        <v>2</v>
      </c>
      <c r="E7482" s="116" t="str">
        <f t="shared" si="116"/>
        <v>DGTT</v>
      </c>
    </row>
    <row r="7483" spans="4:5">
      <c r="D7483" s="118" t="s">
        <v>2</v>
      </c>
      <c r="E7483" s="116" t="str">
        <f t="shared" si="116"/>
        <v>DGTT</v>
      </c>
    </row>
    <row r="7484" spans="4:5">
      <c r="D7484" s="118" t="s">
        <v>28</v>
      </c>
      <c r="E7484" s="116" t="str">
        <f t="shared" si="116"/>
        <v>DGII</v>
      </c>
    </row>
    <row r="7485" spans="4:5">
      <c r="D7485" s="118" t="s">
        <v>956</v>
      </c>
      <c r="E7485" s="116" t="str">
        <f t="shared" si="116"/>
        <v>SENASA</v>
      </c>
    </row>
    <row r="7486" spans="4:5">
      <c r="D7486" s="118" t="s">
        <v>2</v>
      </c>
      <c r="E7486" s="116" t="str">
        <f t="shared" si="116"/>
        <v>DGTT</v>
      </c>
    </row>
    <row r="7487" spans="4:5">
      <c r="D7487" s="118" t="s">
        <v>28</v>
      </c>
      <c r="E7487" s="116" t="str">
        <f t="shared" si="116"/>
        <v>DGII</v>
      </c>
    </row>
    <row r="7488" spans="4:5">
      <c r="D7488" s="118" t="s">
        <v>40</v>
      </c>
      <c r="E7488" s="116" t="str">
        <f t="shared" si="116"/>
        <v>JCE</v>
      </c>
    </row>
    <row r="7489" spans="4:5">
      <c r="D7489" s="118" t="s">
        <v>394</v>
      </c>
      <c r="E7489" s="116" t="str">
        <f t="shared" si="116"/>
        <v>MIREX</v>
      </c>
    </row>
    <row r="7490" spans="4:5">
      <c r="D7490" s="118" t="s">
        <v>40</v>
      </c>
      <c r="E7490" s="116" t="str">
        <f t="shared" si="116"/>
        <v>JCE</v>
      </c>
    </row>
    <row r="7491" spans="4:5">
      <c r="D7491" s="118" t="s">
        <v>28</v>
      </c>
      <c r="E7491" s="116" t="str">
        <f t="shared" si="116"/>
        <v>DGII</v>
      </c>
    </row>
    <row r="7492" spans="4:5">
      <c r="D7492" s="118" t="s">
        <v>28</v>
      </c>
      <c r="E7492" s="116" t="str">
        <f t="shared" ref="E7492:E7555" si="117">UPPER(D7492:D27202)</f>
        <v>DGII</v>
      </c>
    </row>
    <row r="7493" spans="4:5">
      <c r="D7493" s="118" t="s">
        <v>3</v>
      </c>
      <c r="E7493" s="116" t="str">
        <f t="shared" si="117"/>
        <v>PGR</v>
      </c>
    </row>
    <row r="7494" spans="4:5">
      <c r="D7494" s="118" t="s">
        <v>2</v>
      </c>
      <c r="E7494" s="116" t="str">
        <f t="shared" si="117"/>
        <v>DGTT</v>
      </c>
    </row>
    <row r="7495" spans="4:5">
      <c r="D7495" s="118" t="s">
        <v>2</v>
      </c>
      <c r="E7495" s="116" t="str">
        <f t="shared" si="117"/>
        <v>DGTT</v>
      </c>
    </row>
    <row r="7496" spans="4:5">
      <c r="D7496" s="118" t="s">
        <v>28</v>
      </c>
      <c r="E7496" s="116" t="str">
        <f t="shared" si="117"/>
        <v>DGII</v>
      </c>
    </row>
    <row r="7497" spans="4:5">
      <c r="D7497" s="118" t="s">
        <v>28</v>
      </c>
      <c r="E7497" s="116" t="str">
        <f t="shared" si="117"/>
        <v>DGII</v>
      </c>
    </row>
    <row r="7498" spans="4:5">
      <c r="D7498" s="118" t="s">
        <v>40</v>
      </c>
      <c r="E7498" s="116" t="str">
        <f t="shared" si="117"/>
        <v>JCE</v>
      </c>
    </row>
    <row r="7499" spans="4:5">
      <c r="D7499" s="118" t="s">
        <v>40</v>
      </c>
      <c r="E7499" s="116" t="str">
        <f t="shared" si="117"/>
        <v>JCE</v>
      </c>
    </row>
    <row r="7500" spans="4:5">
      <c r="D7500" s="118" t="s">
        <v>2</v>
      </c>
      <c r="E7500" s="116" t="str">
        <f t="shared" si="117"/>
        <v>DGTT</v>
      </c>
    </row>
    <row r="7501" spans="4:5">
      <c r="D7501" s="118" t="s">
        <v>40</v>
      </c>
      <c r="E7501" s="116" t="str">
        <f t="shared" si="117"/>
        <v>JCE</v>
      </c>
    </row>
    <row r="7502" spans="4:5">
      <c r="D7502" s="118" t="s">
        <v>18</v>
      </c>
      <c r="E7502" s="116" t="str">
        <f t="shared" si="117"/>
        <v>MIP</v>
      </c>
    </row>
    <row r="7503" spans="4:5">
      <c r="D7503" s="118" t="s">
        <v>733</v>
      </c>
      <c r="E7503" s="116" t="str">
        <f t="shared" si="117"/>
        <v>INDUSTRIA Y COMERCIO</v>
      </c>
    </row>
    <row r="7504" spans="4:5">
      <c r="D7504" s="118" t="s">
        <v>18</v>
      </c>
      <c r="E7504" s="116" t="str">
        <f t="shared" si="117"/>
        <v>MIP</v>
      </c>
    </row>
    <row r="7505" spans="4:5">
      <c r="D7505" s="118" t="s">
        <v>184</v>
      </c>
      <c r="E7505" s="116" t="str">
        <f t="shared" si="117"/>
        <v>DGP</v>
      </c>
    </row>
    <row r="7506" spans="4:5">
      <c r="D7506" s="118" t="s">
        <v>40</v>
      </c>
      <c r="E7506" s="116" t="str">
        <f t="shared" si="117"/>
        <v>JCE</v>
      </c>
    </row>
    <row r="7507" spans="4:5">
      <c r="D7507" s="118" t="s">
        <v>18</v>
      </c>
      <c r="E7507" s="116" t="str">
        <f t="shared" si="117"/>
        <v>MIP</v>
      </c>
    </row>
    <row r="7508" spans="4:5">
      <c r="D7508" s="118" t="s">
        <v>2</v>
      </c>
      <c r="E7508" s="116" t="str">
        <f t="shared" si="117"/>
        <v>DGTT</v>
      </c>
    </row>
    <row r="7509" spans="4:5">
      <c r="D7509" s="118" t="s">
        <v>2</v>
      </c>
      <c r="E7509" s="116" t="str">
        <f t="shared" si="117"/>
        <v>DGTT</v>
      </c>
    </row>
    <row r="7510" spans="4:5">
      <c r="D7510" s="118" t="s">
        <v>40</v>
      </c>
      <c r="E7510" s="116" t="str">
        <f t="shared" si="117"/>
        <v>JCE</v>
      </c>
    </row>
    <row r="7511" spans="4:5">
      <c r="D7511" s="118" t="s">
        <v>2</v>
      </c>
      <c r="E7511" s="116" t="str">
        <f t="shared" si="117"/>
        <v>DGTT</v>
      </c>
    </row>
    <row r="7512" spans="4:5">
      <c r="D7512" s="118" t="s">
        <v>28</v>
      </c>
      <c r="E7512" s="116" t="str">
        <f t="shared" si="117"/>
        <v>DGII</v>
      </c>
    </row>
    <row r="7513" spans="4:5">
      <c r="D7513" s="118" t="s">
        <v>28</v>
      </c>
      <c r="E7513" s="116" t="str">
        <f t="shared" si="117"/>
        <v>DGII</v>
      </c>
    </row>
    <row r="7514" spans="4:5">
      <c r="D7514" s="118" t="s">
        <v>40</v>
      </c>
      <c r="E7514" s="116" t="str">
        <f t="shared" si="117"/>
        <v>JCE</v>
      </c>
    </row>
    <row r="7515" spans="4:5">
      <c r="D7515" s="118" t="s">
        <v>28</v>
      </c>
      <c r="E7515" s="116" t="str">
        <f t="shared" si="117"/>
        <v>DGII</v>
      </c>
    </row>
    <row r="7516" spans="4:5">
      <c r="D7516" s="118" t="s">
        <v>94</v>
      </c>
      <c r="E7516" s="116" t="str">
        <f t="shared" si="117"/>
        <v>DGM</v>
      </c>
    </row>
    <row r="7517" spans="4:5">
      <c r="D7517" s="118" t="s">
        <v>94</v>
      </c>
      <c r="E7517" s="116" t="str">
        <f t="shared" si="117"/>
        <v>DGM</v>
      </c>
    </row>
    <row r="7518" spans="4:5">
      <c r="D7518" s="118" t="s">
        <v>40</v>
      </c>
      <c r="E7518" s="116" t="str">
        <f t="shared" si="117"/>
        <v>JCE</v>
      </c>
    </row>
    <row r="7519" spans="4:5">
      <c r="D7519" s="118" t="s">
        <v>2</v>
      </c>
      <c r="E7519" s="116" t="str">
        <f t="shared" si="117"/>
        <v>DGTT</v>
      </c>
    </row>
    <row r="7520" spans="4:5">
      <c r="D7520" s="118" t="s">
        <v>2</v>
      </c>
      <c r="E7520" s="116" t="str">
        <f t="shared" si="117"/>
        <v>DGTT</v>
      </c>
    </row>
    <row r="7521" spans="4:5">
      <c r="D7521" s="118" t="s">
        <v>40</v>
      </c>
      <c r="E7521" s="116" t="str">
        <f t="shared" si="117"/>
        <v>JCE</v>
      </c>
    </row>
    <row r="7522" spans="4:5">
      <c r="D7522" s="118" t="s">
        <v>40</v>
      </c>
      <c r="E7522" s="116" t="str">
        <f t="shared" si="117"/>
        <v>JCE</v>
      </c>
    </row>
    <row r="7523" spans="4:5">
      <c r="D7523" s="118" t="s">
        <v>28</v>
      </c>
      <c r="E7523" s="116" t="str">
        <f t="shared" si="117"/>
        <v>DGII</v>
      </c>
    </row>
    <row r="7524" spans="4:5">
      <c r="D7524" s="118" t="s">
        <v>28</v>
      </c>
      <c r="E7524" s="116" t="str">
        <f t="shared" si="117"/>
        <v>DGII</v>
      </c>
    </row>
    <row r="7525" spans="4:5">
      <c r="D7525" s="118" t="s">
        <v>2</v>
      </c>
      <c r="E7525" s="116" t="str">
        <f t="shared" si="117"/>
        <v>DGTT</v>
      </c>
    </row>
    <row r="7526" spans="4:5">
      <c r="D7526" s="118" t="s">
        <v>40</v>
      </c>
      <c r="E7526" s="116" t="str">
        <f t="shared" si="117"/>
        <v>JCE</v>
      </c>
    </row>
    <row r="7527" spans="4:5">
      <c r="D7527" s="118" t="s">
        <v>2</v>
      </c>
      <c r="E7527" s="116" t="str">
        <f t="shared" si="117"/>
        <v>DGTT</v>
      </c>
    </row>
    <row r="7528" spans="4:5">
      <c r="D7528" s="118" t="s">
        <v>94</v>
      </c>
      <c r="E7528" s="116" t="str">
        <f t="shared" si="117"/>
        <v>DGM</v>
      </c>
    </row>
    <row r="7529" spans="4:5">
      <c r="D7529" s="118" t="s">
        <v>18</v>
      </c>
      <c r="E7529" s="116" t="str">
        <f t="shared" si="117"/>
        <v>MIP</v>
      </c>
    </row>
    <row r="7530" spans="4:5">
      <c r="D7530" s="118" t="s">
        <v>40</v>
      </c>
      <c r="E7530" s="116" t="str">
        <f t="shared" si="117"/>
        <v>JCE</v>
      </c>
    </row>
    <row r="7531" spans="4:5">
      <c r="D7531" s="118" t="s">
        <v>40</v>
      </c>
      <c r="E7531" s="116" t="str">
        <f t="shared" si="117"/>
        <v>JCE</v>
      </c>
    </row>
    <row r="7532" spans="4:5">
      <c r="D7532" s="118" t="s">
        <v>40</v>
      </c>
      <c r="E7532" s="116" t="str">
        <f t="shared" si="117"/>
        <v>JCE</v>
      </c>
    </row>
    <row r="7533" spans="4:5">
      <c r="D7533" s="118" t="s">
        <v>28</v>
      </c>
      <c r="E7533" s="116" t="str">
        <f t="shared" si="117"/>
        <v>DGII</v>
      </c>
    </row>
    <row r="7534" spans="4:5">
      <c r="D7534" s="118" t="s">
        <v>94</v>
      </c>
      <c r="E7534" s="116" t="str">
        <f t="shared" si="117"/>
        <v>DGM</v>
      </c>
    </row>
    <row r="7535" spans="4:5">
      <c r="D7535" s="118" t="s">
        <v>28</v>
      </c>
      <c r="E7535" s="116" t="str">
        <f t="shared" si="117"/>
        <v>DGII</v>
      </c>
    </row>
    <row r="7536" spans="4:5">
      <c r="D7536" s="118" t="s">
        <v>2</v>
      </c>
      <c r="E7536" s="116" t="str">
        <f t="shared" si="117"/>
        <v>DGTT</v>
      </c>
    </row>
    <row r="7537" spans="4:5">
      <c r="D7537" s="118" t="s">
        <v>40</v>
      </c>
      <c r="E7537" s="116" t="str">
        <f t="shared" si="117"/>
        <v>JCE</v>
      </c>
    </row>
    <row r="7538" spans="4:5">
      <c r="D7538" s="118" t="s">
        <v>40</v>
      </c>
      <c r="E7538" s="116" t="str">
        <f t="shared" si="117"/>
        <v>JCE</v>
      </c>
    </row>
    <row r="7539" spans="4:5">
      <c r="D7539" s="118" t="s">
        <v>28</v>
      </c>
      <c r="E7539" s="116" t="str">
        <f t="shared" si="117"/>
        <v>DGII</v>
      </c>
    </row>
    <row r="7540" spans="4:5">
      <c r="D7540" s="118" t="s">
        <v>28</v>
      </c>
      <c r="E7540" s="116" t="str">
        <f t="shared" si="117"/>
        <v>DGII</v>
      </c>
    </row>
    <row r="7541" spans="4:5">
      <c r="D7541" s="118" t="s">
        <v>2</v>
      </c>
      <c r="E7541" s="116" t="str">
        <f t="shared" si="117"/>
        <v>DGTT</v>
      </c>
    </row>
    <row r="7542" spans="4:5">
      <c r="D7542" s="118" t="s">
        <v>40</v>
      </c>
      <c r="E7542" s="116" t="str">
        <f t="shared" si="117"/>
        <v>JCE</v>
      </c>
    </row>
    <row r="7543" spans="4:5">
      <c r="D7543" s="118" t="s">
        <v>40</v>
      </c>
      <c r="E7543" s="116" t="str">
        <f t="shared" si="117"/>
        <v>JCE</v>
      </c>
    </row>
    <row r="7544" spans="4:5">
      <c r="D7544" s="118" t="s">
        <v>2</v>
      </c>
      <c r="E7544" s="116" t="str">
        <f t="shared" si="117"/>
        <v>DGTT</v>
      </c>
    </row>
    <row r="7545" spans="4:5">
      <c r="D7545" s="118" t="s">
        <v>184</v>
      </c>
      <c r="E7545" s="116" t="str">
        <f t="shared" si="117"/>
        <v>DGP</v>
      </c>
    </row>
    <row r="7546" spans="4:5">
      <c r="D7546" s="118" t="s">
        <v>2</v>
      </c>
      <c r="E7546" s="116" t="str">
        <f t="shared" si="117"/>
        <v>DGTT</v>
      </c>
    </row>
    <row r="7547" spans="4:5">
      <c r="D7547" s="118" t="s">
        <v>94</v>
      </c>
      <c r="E7547" s="116" t="str">
        <f t="shared" si="117"/>
        <v>DGM</v>
      </c>
    </row>
    <row r="7548" spans="4:5">
      <c r="D7548" s="118" t="s">
        <v>18</v>
      </c>
      <c r="E7548" s="116" t="str">
        <f t="shared" si="117"/>
        <v>MIP</v>
      </c>
    </row>
    <row r="7549" spans="4:5">
      <c r="D7549" s="118" t="s">
        <v>28</v>
      </c>
      <c r="E7549" s="116" t="str">
        <f t="shared" si="117"/>
        <v>DGII</v>
      </c>
    </row>
    <row r="7550" spans="4:5">
      <c r="D7550" s="118" t="s">
        <v>28</v>
      </c>
      <c r="E7550" s="116" t="str">
        <f t="shared" si="117"/>
        <v>DGII</v>
      </c>
    </row>
    <row r="7551" spans="4:5">
      <c r="D7551" s="118" t="s">
        <v>28</v>
      </c>
      <c r="E7551" s="116" t="str">
        <f t="shared" si="117"/>
        <v>DGII</v>
      </c>
    </row>
    <row r="7552" spans="4:5">
      <c r="D7552" s="118" t="s">
        <v>2</v>
      </c>
      <c r="E7552" s="116" t="str">
        <f t="shared" si="117"/>
        <v>DGTT</v>
      </c>
    </row>
    <row r="7553" spans="4:5">
      <c r="D7553" s="118" t="s">
        <v>94</v>
      </c>
      <c r="E7553" s="116" t="str">
        <f t="shared" si="117"/>
        <v>DGM</v>
      </c>
    </row>
    <row r="7554" spans="4:5">
      <c r="D7554" s="118" t="s">
        <v>184</v>
      </c>
      <c r="E7554" s="116" t="str">
        <f t="shared" si="117"/>
        <v>DGP</v>
      </c>
    </row>
    <row r="7555" spans="4:5">
      <c r="D7555" s="118" t="s">
        <v>28</v>
      </c>
      <c r="E7555" s="116" t="str">
        <f t="shared" si="117"/>
        <v>DGII</v>
      </c>
    </row>
    <row r="7556" spans="4:5">
      <c r="D7556" s="118" t="s">
        <v>2</v>
      </c>
      <c r="E7556" s="116" t="str">
        <f t="shared" ref="E7556:E7619" si="118">UPPER(D7556:D27266)</f>
        <v>DGTT</v>
      </c>
    </row>
    <row r="7557" spans="4:5">
      <c r="D7557" s="118" t="s">
        <v>40</v>
      </c>
      <c r="E7557" s="116" t="str">
        <f t="shared" si="118"/>
        <v>JCE</v>
      </c>
    </row>
    <row r="7558" spans="4:5">
      <c r="D7558" s="118" t="s">
        <v>40</v>
      </c>
      <c r="E7558" s="116" t="str">
        <f t="shared" si="118"/>
        <v>JCE</v>
      </c>
    </row>
    <row r="7559" spans="4:5">
      <c r="D7559" s="118" t="s">
        <v>28</v>
      </c>
      <c r="E7559" s="116" t="str">
        <f t="shared" si="118"/>
        <v>DGII</v>
      </c>
    </row>
    <row r="7560" spans="4:5">
      <c r="D7560" s="118" t="s">
        <v>2</v>
      </c>
      <c r="E7560" s="116" t="str">
        <f t="shared" si="118"/>
        <v>DGTT</v>
      </c>
    </row>
    <row r="7561" spans="4:5">
      <c r="D7561" s="118" t="s">
        <v>94</v>
      </c>
      <c r="E7561" s="116" t="str">
        <f t="shared" si="118"/>
        <v>DGM</v>
      </c>
    </row>
    <row r="7562" spans="4:5">
      <c r="D7562" s="118" t="s">
        <v>394</v>
      </c>
      <c r="E7562" s="116" t="str">
        <f t="shared" si="118"/>
        <v>MIREX</v>
      </c>
    </row>
    <row r="7563" spans="4:5">
      <c r="D7563" s="118" t="s">
        <v>2</v>
      </c>
      <c r="E7563" s="116" t="str">
        <f t="shared" si="118"/>
        <v>DGTT</v>
      </c>
    </row>
    <row r="7564" spans="4:5">
      <c r="D7564" s="118" t="s">
        <v>2</v>
      </c>
      <c r="E7564" s="116" t="str">
        <f t="shared" si="118"/>
        <v>DGTT</v>
      </c>
    </row>
    <row r="7565" spans="4:5">
      <c r="D7565" s="118" t="s">
        <v>40</v>
      </c>
      <c r="E7565" s="116" t="str">
        <f t="shared" si="118"/>
        <v>JCE</v>
      </c>
    </row>
    <row r="7566" spans="4:5">
      <c r="D7566" s="118" t="s">
        <v>40</v>
      </c>
      <c r="E7566" s="116" t="str">
        <f t="shared" si="118"/>
        <v>JCE</v>
      </c>
    </row>
    <row r="7567" spans="4:5">
      <c r="D7567" s="118" t="s">
        <v>184</v>
      </c>
      <c r="E7567" s="116" t="str">
        <f t="shared" si="118"/>
        <v>DGP</v>
      </c>
    </row>
    <row r="7568" spans="4:5">
      <c r="D7568" s="118" t="s">
        <v>394</v>
      </c>
      <c r="E7568" s="116" t="str">
        <f t="shared" si="118"/>
        <v>MIREX</v>
      </c>
    </row>
    <row r="7569" spans="4:5">
      <c r="D7569" s="118" t="s">
        <v>2</v>
      </c>
      <c r="E7569" s="116" t="str">
        <f t="shared" si="118"/>
        <v>DGTT</v>
      </c>
    </row>
    <row r="7570" spans="4:5">
      <c r="D7570" s="118" t="s">
        <v>40</v>
      </c>
      <c r="E7570" s="116" t="str">
        <f t="shared" si="118"/>
        <v>JCE</v>
      </c>
    </row>
    <row r="7571" spans="4:5">
      <c r="D7571" s="118" t="s">
        <v>40</v>
      </c>
      <c r="E7571" s="116" t="str">
        <f t="shared" si="118"/>
        <v>JCE</v>
      </c>
    </row>
    <row r="7572" spans="4:5">
      <c r="D7572" s="118" t="s">
        <v>28</v>
      </c>
      <c r="E7572" s="116" t="str">
        <f t="shared" si="118"/>
        <v>DGII</v>
      </c>
    </row>
    <row r="7573" spans="4:5">
      <c r="D7573" s="118" t="s">
        <v>28</v>
      </c>
      <c r="E7573" s="116" t="str">
        <f t="shared" si="118"/>
        <v>DGII</v>
      </c>
    </row>
    <row r="7574" spans="4:5">
      <c r="D7574" s="118" t="s">
        <v>2</v>
      </c>
      <c r="E7574" s="116" t="str">
        <f t="shared" si="118"/>
        <v>DGTT</v>
      </c>
    </row>
    <row r="7575" spans="4:5">
      <c r="D7575" s="118" t="s">
        <v>184</v>
      </c>
      <c r="E7575" s="116" t="str">
        <f t="shared" si="118"/>
        <v>DGP</v>
      </c>
    </row>
    <row r="7576" spans="4:5">
      <c r="D7576" s="118" t="s">
        <v>94</v>
      </c>
      <c r="E7576" s="116" t="str">
        <f t="shared" si="118"/>
        <v>DGM</v>
      </c>
    </row>
    <row r="7577" spans="4:5">
      <c r="D7577" s="118" t="s">
        <v>28</v>
      </c>
      <c r="E7577" s="116" t="str">
        <f t="shared" si="118"/>
        <v>DGII</v>
      </c>
    </row>
    <row r="7578" spans="4:5">
      <c r="D7578" s="118" t="s">
        <v>2</v>
      </c>
      <c r="E7578" s="116" t="str">
        <f t="shared" si="118"/>
        <v>DGTT</v>
      </c>
    </row>
    <row r="7579" spans="4:5">
      <c r="D7579" s="118" t="s">
        <v>2</v>
      </c>
      <c r="E7579" s="116" t="str">
        <f t="shared" si="118"/>
        <v>DGTT</v>
      </c>
    </row>
    <row r="7580" spans="4:5">
      <c r="D7580" s="118" t="s">
        <v>155</v>
      </c>
      <c r="E7580" s="116" t="str">
        <f t="shared" si="118"/>
        <v>ONAPI</v>
      </c>
    </row>
    <row r="7581" spans="4:5">
      <c r="D7581" s="118" t="s">
        <v>40</v>
      </c>
      <c r="E7581" s="116" t="str">
        <f t="shared" si="118"/>
        <v>JCE</v>
      </c>
    </row>
    <row r="7582" spans="4:5">
      <c r="D7582" s="118" t="s">
        <v>40</v>
      </c>
      <c r="E7582" s="116" t="str">
        <f t="shared" si="118"/>
        <v>JCE</v>
      </c>
    </row>
    <row r="7583" spans="4:5">
      <c r="D7583" s="118" t="s">
        <v>2</v>
      </c>
      <c r="E7583" s="116" t="str">
        <f t="shared" si="118"/>
        <v>DGTT</v>
      </c>
    </row>
    <row r="7584" spans="4:5">
      <c r="D7584" s="118" t="s">
        <v>2</v>
      </c>
      <c r="E7584" s="116" t="str">
        <f t="shared" si="118"/>
        <v>DGTT</v>
      </c>
    </row>
    <row r="7585" spans="4:5">
      <c r="D7585" s="118" t="s">
        <v>28</v>
      </c>
      <c r="E7585" s="116" t="str">
        <f t="shared" si="118"/>
        <v>DGII</v>
      </c>
    </row>
    <row r="7586" spans="4:5">
      <c r="D7586" s="118" t="s">
        <v>2</v>
      </c>
      <c r="E7586" s="116" t="str">
        <f t="shared" si="118"/>
        <v>DGTT</v>
      </c>
    </row>
    <row r="7587" spans="4:5">
      <c r="D7587" s="118" t="s">
        <v>28</v>
      </c>
      <c r="E7587" s="116" t="str">
        <f t="shared" si="118"/>
        <v>DGII</v>
      </c>
    </row>
    <row r="7588" spans="4:5">
      <c r="D7588" s="118" t="s">
        <v>40</v>
      </c>
      <c r="E7588" s="116" t="str">
        <f t="shared" si="118"/>
        <v>JCE</v>
      </c>
    </row>
    <row r="7589" spans="4:5">
      <c r="D7589" s="118" t="s">
        <v>40</v>
      </c>
      <c r="E7589" s="116" t="str">
        <f t="shared" si="118"/>
        <v>JCE</v>
      </c>
    </row>
    <row r="7590" spans="4:5">
      <c r="D7590" s="118" t="s">
        <v>40</v>
      </c>
      <c r="E7590" s="116" t="str">
        <f t="shared" si="118"/>
        <v>JCE</v>
      </c>
    </row>
    <row r="7591" spans="4:5">
      <c r="D7591" s="118" t="s">
        <v>40</v>
      </c>
      <c r="E7591" s="116" t="str">
        <f t="shared" si="118"/>
        <v>JCE</v>
      </c>
    </row>
    <row r="7592" spans="4:5">
      <c r="D7592" s="118" t="s">
        <v>28</v>
      </c>
      <c r="E7592" s="116" t="str">
        <f t="shared" si="118"/>
        <v>DGII</v>
      </c>
    </row>
    <row r="7593" spans="4:5">
      <c r="D7593" s="118" t="s">
        <v>94</v>
      </c>
      <c r="E7593" s="116" t="str">
        <f t="shared" si="118"/>
        <v>DGM</v>
      </c>
    </row>
    <row r="7594" spans="4:5">
      <c r="D7594" s="118" t="s">
        <v>40</v>
      </c>
      <c r="E7594" s="116" t="str">
        <f t="shared" si="118"/>
        <v>JCE</v>
      </c>
    </row>
    <row r="7595" spans="4:5">
      <c r="D7595" s="118" t="s">
        <v>2</v>
      </c>
      <c r="E7595" s="116" t="str">
        <f t="shared" si="118"/>
        <v>DGTT</v>
      </c>
    </row>
    <row r="7596" spans="4:5">
      <c r="D7596" s="118" t="s">
        <v>28</v>
      </c>
      <c r="E7596" s="116" t="str">
        <f t="shared" si="118"/>
        <v>DGII</v>
      </c>
    </row>
    <row r="7597" spans="4:5">
      <c r="D7597" s="118" t="s">
        <v>184</v>
      </c>
      <c r="E7597" s="116" t="str">
        <f t="shared" si="118"/>
        <v>DGP</v>
      </c>
    </row>
    <row r="7598" spans="4:5">
      <c r="D7598" s="118" t="s">
        <v>28</v>
      </c>
      <c r="E7598" s="116" t="str">
        <f t="shared" si="118"/>
        <v>DGII</v>
      </c>
    </row>
    <row r="7599" spans="4:5">
      <c r="D7599" s="118" t="s">
        <v>40</v>
      </c>
      <c r="E7599" s="116" t="str">
        <f t="shared" si="118"/>
        <v>JCE</v>
      </c>
    </row>
    <row r="7600" spans="4:5">
      <c r="D7600" s="118" t="s">
        <v>40</v>
      </c>
      <c r="E7600" s="116" t="str">
        <f t="shared" si="118"/>
        <v>JCE</v>
      </c>
    </row>
    <row r="7601" spans="4:5">
      <c r="D7601" s="118" t="s">
        <v>94</v>
      </c>
      <c r="E7601" s="116" t="str">
        <f t="shared" si="118"/>
        <v>DGM</v>
      </c>
    </row>
    <row r="7602" spans="4:5">
      <c r="D7602" s="118" t="s">
        <v>2</v>
      </c>
      <c r="E7602" s="116" t="str">
        <f t="shared" si="118"/>
        <v>DGTT</v>
      </c>
    </row>
    <row r="7603" spans="4:5">
      <c r="D7603" s="118" t="s">
        <v>2</v>
      </c>
      <c r="E7603" s="116" t="str">
        <f t="shared" si="118"/>
        <v>DGTT</v>
      </c>
    </row>
    <row r="7604" spans="4:5">
      <c r="D7604" s="118" t="s">
        <v>40</v>
      </c>
      <c r="E7604" s="116" t="str">
        <f t="shared" si="118"/>
        <v>JCE</v>
      </c>
    </row>
    <row r="7605" spans="4:5">
      <c r="D7605" s="118" t="s">
        <v>2</v>
      </c>
      <c r="E7605" s="116" t="str">
        <f t="shared" si="118"/>
        <v>DGTT</v>
      </c>
    </row>
    <row r="7606" spans="4:5">
      <c r="D7606" s="118" t="s">
        <v>155</v>
      </c>
      <c r="E7606" s="116" t="str">
        <f t="shared" si="118"/>
        <v>ONAPI</v>
      </c>
    </row>
    <row r="7607" spans="4:5">
      <c r="D7607" s="118" t="s">
        <v>94</v>
      </c>
      <c r="E7607" s="116" t="str">
        <f t="shared" si="118"/>
        <v>DGM</v>
      </c>
    </row>
    <row r="7608" spans="4:5">
      <c r="D7608" s="118" t="s">
        <v>40</v>
      </c>
      <c r="E7608" s="116" t="str">
        <f t="shared" si="118"/>
        <v>JCE</v>
      </c>
    </row>
    <row r="7609" spans="4:5">
      <c r="D7609" s="118" t="s">
        <v>2</v>
      </c>
      <c r="E7609" s="116" t="str">
        <f t="shared" si="118"/>
        <v>DGTT</v>
      </c>
    </row>
    <row r="7610" spans="4:5">
      <c r="D7610" s="118" t="s">
        <v>184</v>
      </c>
      <c r="E7610" s="116" t="str">
        <f t="shared" si="118"/>
        <v>DGP</v>
      </c>
    </row>
    <row r="7611" spans="4:5">
      <c r="D7611" s="118" t="s">
        <v>2</v>
      </c>
      <c r="E7611" s="116" t="str">
        <f t="shared" si="118"/>
        <v>DGTT</v>
      </c>
    </row>
    <row r="7612" spans="4:5">
      <c r="D7612" s="118" t="s">
        <v>40</v>
      </c>
      <c r="E7612" s="116" t="str">
        <f t="shared" si="118"/>
        <v>JCE</v>
      </c>
    </row>
    <row r="7613" spans="4:5">
      <c r="D7613" s="118" t="s">
        <v>40</v>
      </c>
      <c r="E7613" s="116" t="str">
        <f t="shared" si="118"/>
        <v>JCE</v>
      </c>
    </row>
    <row r="7614" spans="4:5">
      <c r="D7614" s="118" t="s">
        <v>28</v>
      </c>
      <c r="E7614" s="116" t="str">
        <f t="shared" si="118"/>
        <v>DGII</v>
      </c>
    </row>
    <row r="7615" spans="4:5">
      <c r="D7615" s="118" t="s">
        <v>28</v>
      </c>
      <c r="E7615" s="116" t="str">
        <f t="shared" si="118"/>
        <v>DGII</v>
      </c>
    </row>
    <row r="7616" spans="4:5">
      <c r="D7616" s="118" t="s">
        <v>2</v>
      </c>
      <c r="E7616" s="116" t="str">
        <f t="shared" si="118"/>
        <v>DGTT</v>
      </c>
    </row>
    <row r="7617" spans="4:5">
      <c r="D7617" s="118" t="s">
        <v>40</v>
      </c>
      <c r="E7617" s="116" t="str">
        <f t="shared" si="118"/>
        <v>JCE</v>
      </c>
    </row>
    <row r="7618" spans="4:5">
      <c r="D7618" s="118" t="s">
        <v>28</v>
      </c>
      <c r="E7618" s="116" t="str">
        <f t="shared" si="118"/>
        <v>DGII</v>
      </c>
    </row>
    <row r="7619" spans="4:5">
      <c r="D7619" s="118" t="s">
        <v>40</v>
      </c>
      <c r="E7619" s="116" t="str">
        <f t="shared" si="118"/>
        <v>JCE</v>
      </c>
    </row>
    <row r="7620" spans="4:5">
      <c r="D7620" s="118" t="s">
        <v>40</v>
      </c>
      <c r="E7620" s="116" t="str">
        <f t="shared" ref="E7620:E7683" si="119">UPPER(D7620:D27330)</f>
        <v>JCE</v>
      </c>
    </row>
    <row r="7621" spans="4:5">
      <c r="D7621" s="118" t="s">
        <v>94</v>
      </c>
      <c r="E7621" s="116" t="str">
        <f t="shared" si="119"/>
        <v>DGM</v>
      </c>
    </row>
    <row r="7622" spans="4:5">
      <c r="D7622" s="118" t="s">
        <v>394</v>
      </c>
      <c r="E7622" s="116" t="str">
        <f t="shared" si="119"/>
        <v>MIREX</v>
      </c>
    </row>
    <row r="7623" spans="4:5">
      <c r="D7623" s="118" t="s">
        <v>40</v>
      </c>
      <c r="E7623" s="116" t="str">
        <f t="shared" si="119"/>
        <v>JCE</v>
      </c>
    </row>
    <row r="7624" spans="4:5">
      <c r="D7624" s="118" t="s">
        <v>155</v>
      </c>
      <c r="E7624" s="116" t="str">
        <f t="shared" si="119"/>
        <v>ONAPI</v>
      </c>
    </row>
    <row r="7625" spans="4:5">
      <c r="D7625" s="118" t="s">
        <v>28</v>
      </c>
      <c r="E7625" s="116" t="str">
        <f t="shared" si="119"/>
        <v>DGII</v>
      </c>
    </row>
    <row r="7626" spans="4:5">
      <c r="D7626" s="118" t="s">
        <v>155</v>
      </c>
      <c r="E7626" s="116" t="str">
        <f t="shared" si="119"/>
        <v>ONAPI</v>
      </c>
    </row>
    <row r="7627" spans="4:5">
      <c r="D7627" s="118" t="s">
        <v>2</v>
      </c>
      <c r="E7627" s="116" t="str">
        <f t="shared" si="119"/>
        <v>DGTT</v>
      </c>
    </row>
    <row r="7628" spans="4:5">
      <c r="D7628" s="118" t="s">
        <v>2</v>
      </c>
      <c r="E7628" s="116" t="str">
        <f t="shared" si="119"/>
        <v>DGTT</v>
      </c>
    </row>
    <row r="7629" spans="4:5">
      <c r="D7629" s="118" t="s">
        <v>40</v>
      </c>
      <c r="E7629" s="116" t="str">
        <f t="shared" si="119"/>
        <v>JCE</v>
      </c>
    </row>
    <row r="7630" spans="4:5">
      <c r="D7630" s="118" t="s">
        <v>18</v>
      </c>
      <c r="E7630" s="116" t="str">
        <f t="shared" si="119"/>
        <v>MIP</v>
      </c>
    </row>
    <row r="7631" spans="4:5">
      <c r="D7631" s="118" t="s">
        <v>28</v>
      </c>
      <c r="E7631" s="116" t="str">
        <f t="shared" si="119"/>
        <v>DGII</v>
      </c>
    </row>
    <row r="7632" spans="4:5">
      <c r="D7632" s="118" t="s">
        <v>28</v>
      </c>
      <c r="E7632" s="116" t="str">
        <f t="shared" si="119"/>
        <v>DGII</v>
      </c>
    </row>
    <row r="7633" spans="4:5">
      <c r="D7633" s="118" t="s">
        <v>184</v>
      </c>
      <c r="E7633" s="116" t="str">
        <f t="shared" si="119"/>
        <v>DGP</v>
      </c>
    </row>
    <row r="7634" spans="4:5">
      <c r="D7634" s="118" t="s">
        <v>2</v>
      </c>
      <c r="E7634" s="116" t="str">
        <f t="shared" si="119"/>
        <v>DGTT</v>
      </c>
    </row>
    <row r="7635" spans="4:5">
      <c r="D7635" s="118" t="s">
        <v>2</v>
      </c>
      <c r="E7635" s="116" t="str">
        <f t="shared" si="119"/>
        <v>DGTT</v>
      </c>
    </row>
    <row r="7636" spans="4:5">
      <c r="D7636" s="118" t="s">
        <v>94</v>
      </c>
      <c r="E7636" s="116" t="str">
        <f t="shared" si="119"/>
        <v>DGM</v>
      </c>
    </row>
    <row r="7637" spans="4:5">
      <c r="D7637" s="118" t="s">
        <v>40</v>
      </c>
      <c r="E7637" s="116" t="str">
        <f t="shared" si="119"/>
        <v>JCE</v>
      </c>
    </row>
    <row r="7638" spans="4:5">
      <c r="D7638" s="118" t="s">
        <v>40</v>
      </c>
      <c r="E7638" s="116" t="str">
        <f t="shared" si="119"/>
        <v>JCE</v>
      </c>
    </row>
    <row r="7639" spans="4:5">
      <c r="D7639" s="118" t="s">
        <v>28</v>
      </c>
      <c r="E7639" s="116" t="str">
        <f t="shared" si="119"/>
        <v>DGII</v>
      </c>
    </row>
    <row r="7640" spans="4:5">
      <c r="D7640" s="118" t="s">
        <v>28</v>
      </c>
      <c r="E7640" s="116" t="str">
        <f t="shared" si="119"/>
        <v>DGII</v>
      </c>
    </row>
    <row r="7641" spans="4:5">
      <c r="D7641" s="118" t="s">
        <v>40</v>
      </c>
      <c r="E7641" s="116" t="str">
        <f t="shared" si="119"/>
        <v>JCE</v>
      </c>
    </row>
    <row r="7642" spans="4:5">
      <c r="D7642" s="118" t="s">
        <v>2</v>
      </c>
      <c r="E7642" s="116" t="str">
        <f t="shared" si="119"/>
        <v>DGTT</v>
      </c>
    </row>
    <row r="7643" spans="4:5">
      <c r="D7643" s="118" t="s">
        <v>2</v>
      </c>
      <c r="E7643" s="116" t="str">
        <f t="shared" si="119"/>
        <v>DGTT</v>
      </c>
    </row>
    <row r="7644" spans="4:5">
      <c r="D7644" s="118" t="s">
        <v>28</v>
      </c>
      <c r="E7644" s="116" t="str">
        <f t="shared" si="119"/>
        <v>DGII</v>
      </c>
    </row>
    <row r="7645" spans="4:5">
      <c r="D7645" s="118" t="s">
        <v>2</v>
      </c>
      <c r="E7645" s="116" t="str">
        <f t="shared" si="119"/>
        <v>DGTT</v>
      </c>
    </row>
    <row r="7646" spans="4:5">
      <c r="D7646" s="118" t="s">
        <v>2</v>
      </c>
      <c r="E7646" s="116" t="str">
        <f t="shared" si="119"/>
        <v>DGTT</v>
      </c>
    </row>
    <row r="7647" spans="4:5">
      <c r="D7647" s="118" t="s">
        <v>40</v>
      </c>
      <c r="E7647" s="116" t="str">
        <f t="shared" si="119"/>
        <v>JCE</v>
      </c>
    </row>
    <row r="7648" spans="4:5">
      <c r="D7648" s="118" t="s">
        <v>394</v>
      </c>
      <c r="E7648" s="116" t="str">
        <f t="shared" si="119"/>
        <v>MIREX</v>
      </c>
    </row>
    <row r="7649" spans="4:5">
      <c r="D7649" s="118" t="s">
        <v>40</v>
      </c>
      <c r="E7649" s="116" t="str">
        <f t="shared" si="119"/>
        <v>JCE</v>
      </c>
    </row>
    <row r="7650" spans="4:5">
      <c r="D7650" s="118" t="s">
        <v>40</v>
      </c>
      <c r="E7650" s="116" t="str">
        <f t="shared" si="119"/>
        <v>JCE</v>
      </c>
    </row>
    <row r="7651" spans="4:5">
      <c r="D7651" s="118" t="s">
        <v>40</v>
      </c>
      <c r="E7651" s="116" t="str">
        <f t="shared" si="119"/>
        <v>JCE</v>
      </c>
    </row>
    <row r="7652" spans="4:5">
      <c r="D7652" s="118" t="s">
        <v>2</v>
      </c>
      <c r="E7652" s="116" t="str">
        <f t="shared" si="119"/>
        <v>DGTT</v>
      </c>
    </row>
    <row r="7653" spans="4:5">
      <c r="D7653" s="118" t="s">
        <v>2</v>
      </c>
      <c r="E7653" s="116" t="str">
        <f t="shared" si="119"/>
        <v>DGTT</v>
      </c>
    </row>
    <row r="7654" spans="4:5">
      <c r="D7654" s="118" t="s">
        <v>94</v>
      </c>
      <c r="E7654" s="116" t="str">
        <f t="shared" si="119"/>
        <v>DGM</v>
      </c>
    </row>
    <row r="7655" spans="4:5">
      <c r="D7655" s="118" t="s">
        <v>184</v>
      </c>
      <c r="E7655" s="116" t="str">
        <f t="shared" si="119"/>
        <v>DGP</v>
      </c>
    </row>
    <row r="7656" spans="4:5">
      <c r="D7656" s="118" t="s">
        <v>40</v>
      </c>
      <c r="E7656" s="116" t="str">
        <f t="shared" si="119"/>
        <v>JCE</v>
      </c>
    </row>
    <row r="7657" spans="4:5">
      <c r="D7657" s="118" t="s">
        <v>28</v>
      </c>
      <c r="E7657" s="116" t="str">
        <f t="shared" si="119"/>
        <v>DGII</v>
      </c>
    </row>
    <row r="7658" spans="4:5">
      <c r="D7658" s="118" t="s">
        <v>28</v>
      </c>
      <c r="E7658" s="116" t="str">
        <f t="shared" si="119"/>
        <v>DGII</v>
      </c>
    </row>
    <row r="7659" spans="4:5">
      <c r="D7659" s="118" t="s">
        <v>184</v>
      </c>
      <c r="E7659" s="116" t="str">
        <f t="shared" si="119"/>
        <v>DGP</v>
      </c>
    </row>
    <row r="7660" spans="4:5">
      <c r="D7660" s="118" t="s">
        <v>2</v>
      </c>
      <c r="E7660" s="116" t="str">
        <f t="shared" si="119"/>
        <v>DGTT</v>
      </c>
    </row>
    <row r="7661" spans="4:5">
      <c r="D7661" s="118" t="s">
        <v>40</v>
      </c>
      <c r="E7661" s="116" t="str">
        <f t="shared" si="119"/>
        <v>JCE</v>
      </c>
    </row>
    <row r="7662" spans="4:5">
      <c r="D7662" s="118" t="s">
        <v>40</v>
      </c>
      <c r="E7662" s="116" t="str">
        <f t="shared" si="119"/>
        <v>JCE</v>
      </c>
    </row>
    <row r="7663" spans="4:5">
      <c r="D7663" s="118" t="s">
        <v>28</v>
      </c>
      <c r="E7663" s="116" t="str">
        <f t="shared" si="119"/>
        <v>DGII</v>
      </c>
    </row>
    <row r="7664" spans="4:5">
      <c r="D7664" s="118" t="s">
        <v>40</v>
      </c>
      <c r="E7664" s="116" t="str">
        <f t="shared" si="119"/>
        <v>JCE</v>
      </c>
    </row>
    <row r="7665" spans="4:5">
      <c r="D7665" s="118" t="s">
        <v>2</v>
      </c>
      <c r="E7665" s="116" t="str">
        <f t="shared" si="119"/>
        <v>DGTT</v>
      </c>
    </row>
    <row r="7666" spans="4:5">
      <c r="D7666" s="118" t="s">
        <v>2</v>
      </c>
      <c r="E7666" s="116" t="str">
        <f t="shared" si="119"/>
        <v>DGTT</v>
      </c>
    </row>
    <row r="7667" spans="4:5">
      <c r="D7667" s="118" t="s">
        <v>184</v>
      </c>
      <c r="E7667" s="116" t="str">
        <f t="shared" si="119"/>
        <v>DGP</v>
      </c>
    </row>
    <row r="7668" spans="4:5">
      <c r="D7668" s="118" t="s">
        <v>18</v>
      </c>
      <c r="E7668" s="116" t="str">
        <f t="shared" si="119"/>
        <v>MIP</v>
      </c>
    </row>
    <row r="7669" spans="4:5">
      <c r="D7669" s="118" t="s">
        <v>155</v>
      </c>
      <c r="E7669" s="116" t="str">
        <f t="shared" si="119"/>
        <v>ONAPI</v>
      </c>
    </row>
    <row r="7670" spans="4:5">
      <c r="D7670" s="118" t="s">
        <v>40</v>
      </c>
      <c r="E7670" s="116" t="str">
        <f t="shared" si="119"/>
        <v>JCE</v>
      </c>
    </row>
    <row r="7671" spans="4:5">
      <c r="D7671" s="118" t="s">
        <v>40</v>
      </c>
      <c r="E7671" s="116" t="str">
        <f t="shared" si="119"/>
        <v>JCE</v>
      </c>
    </row>
    <row r="7672" spans="4:5">
      <c r="D7672" s="118" t="s">
        <v>40</v>
      </c>
      <c r="E7672" s="116" t="str">
        <f t="shared" si="119"/>
        <v>JCE</v>
      </c>
    </row>
    <row r="7673" spans="4:5">
      <c r="D7673" s="118" t="s">
        <v>40</v>
      </c>
      <c r="E7673" s="116" t="str">
        <f t="shared" si="119"/>
        <v>JCE</v>
      </c>
    </row>
    <row r="7674" spans="4:5">
      <c r="D7674" s="118" t="s">
        <v>40</v>
      </c>
      <c r="E7674" s="116" t="str">
        <f t="shared" si="119"/>
        <v>JCE</v>
      </c>
    </row>
    <row r="7675" spans="4:5">
      <c r="D7675" s="118" t="s">
        <v>2</v>
      </c>
      <c r="E7675" s="116" t="str">
        <f t="shared" si="119"/>
        <v>DGTT</v>
      </c>
    </row>
    <row r="7676" spans="4:5">
      <c r="D7676" s="118" t="s">
        <v>94</v>
      </c>
      <c r="E7676" s="116" t="str">
        <f t="shared" si="119"/>
        <v>DGM</v>
      </c>
    </row>
    <row r="7677" spans="4:5">
      <c r="D7677" s="118" t="s">
        <v>2</v>
      </c>
      <c r="E7677" s="116" t="str">
        <f t="shared" si="119"/>
        <v>DGTT</v>
      </c>
    </row>
    <row r="7678" spans="4:5">
      <c r="D7678" s="118" t="s">
        <v>2</v>
      </c>
      <c r="E7678" s="116" t="str">
        <f t="shared" si="119"/>
        <v>DGTT</v>
      </c>
    </row>
    <row r="7679" spans="4:5">
      <c r="D7679" s="118" t="s">
        <v>28</v>
      </c>
      <c r="E7679" s="116" t="str">
        <f t="shared" si="119"/>
        <v>DGII</v>
      </c>
    </row>
    <row r="7680" spans="4:5">
      <c r="D7680" s="118" t="s">
        <v>28</v>
      </c>
      <c r="E7680" s="116" t="str">
        <f t="shared" si="119"/>
        <v>DGII</v>
      </c>
    </row>
    <row r="7681" spans="4:5">
      <c r="D7681" s="118" t="s">
        <v>155</v>
      </c>
      <c r="E7681" s="116" t="str">
        <f t="shared" si="119"/>
        <v>ONAPI</v>
      </c>
    </row>
    <row r="7682" spans="4:5">
      <c r="D7682" s="118" t="s">
        <v>40</v>
      </c>
      <c r="E7682" s="116" t="str">
        <f t="shared" si="119"/>
        <v>JCE</v>
      </c>
    </row>
    <row r="7683" spans="4:5">
      <c r="D7683" s="118" t="s">
        <v>40</v>
      </c>
      <c r="E7683" s="116" t="str">
        <f t="shared" si="119"/>
        <v>JCE</v>
      </c>
    </row>
    <row r="7684" spans="4:5">
      <c r="D7684" s="118" t="s">
        <v>28</v>
      </c>
      <c r="E7684" s="116" t="str">
        <f t="shared" ref="E7684:E7747" si="120">UPPER(D7684:D27394)</f>
        <v>DGII</v>
      </c>
    </row>
    <row r="7685" spans="4:5">
      <c r="D7685" s="118" t="s">
        <v>40</v>
      </c>
      <c r="E7685" s="116" t="str">
        <f t="shared" si="120"/>
        <v>JCE</v>
      </c>
    </row>
    <row r="7686" spans="4:5">
      <c r="D7686" s="118" t="s">
        <v>94</v>
      </c>
      <c r="E7686" s="116" t="str">
        <f t="shared" si="120"/>
        <v>DGM</v>
      </c>
    </row>
    <row r="7687" spans="4:5">
      <c r="D7687" s="118" t="s">
        <v>155</v>
      </c>
      <c r="E7687" s="116" t="str">
        <f t="shared" si="120"/>
        <v>ONAPI</v>
      </c>
    </row>
    <row r="7688" spans="4:5">
      <c r="D7688" s="118" t="s">
        <v>28</v>
      </c>
      <c r="E7688" s="116" t="str">
        <f t="shared" si="120"/>
        <v>DGII</v>
      </c>
    </row>
    <row r="7689" spans="4:5">
      <c r="D7689" s="118" t="s">
        <v>40</v>
      </c>
      <c r="E7689" s="116" t="str">
        <f t="shared" si="120"/>
        <v>JCE</v>
      </c>
    </row>
    <row r="7690" spans="4:5">
      <c r="D7690" s="118" t="s">
        <v>184</v>
      </c>
      <c r="E7690" s="116" t="str">
        <f t="shared" si="120"/>
        <v>DGP</v>
      </c>
    </row>
    <row r="7691" spans="4:5">
      <c r="D7691" s="118" t="s">
        <v>184</v>
      </c>
      <c r="E7691" s="116" t="str">
        <f t="shared" si="120"/>
        <v>DGP</v>
      </c>
    </row>
    <row r="7692" spans="4:5">
      <c r="D7692" s="118" t="s">
        <v>40</v>
      </c>
      <c r="E7692" s="116" t="str">
        <f t="shared" si="120"/>
        <v>JCE</v>
      </c>
    </row>
    <row r="7693" spans="4:5">
      <c r="D7693" s="118" t="s">
        <v>40</v>
      </c>
      <c r="E7693" s="116" t="str">
        <f t="shared" si="120"/>
        <v>JCE</v>
      </c>
    </row>
    <row r="7694" spans="4:5">
      <c r="D7694" s="118" t="s">
        <v>40</v>
      </c>
      <c r="E7694" s="116" t="str">
        <f t="shared" si="120"/>
        <v>JCE</v>
      </c>
    </row>
    <row r="7695" spans="4:5">
      <c r="D7695" s="118" t="s">
        <v>2</v>
      </c>
      <c r="E7695" s="116" t="str">
        <f t="shared" si="120"/>
        <v>DGTT</v>
      </c>
    </row>
    <row r="7696" spans="4:5">
      <c r="D7696" s="118" t="s">
        <v>2</v>
      </c>
      <c r="E7696" s="116" t="str">
        <f t="shared" si="120"/>
        <v>DGTT</v>
      </c>
    </row>
    <row r="7697" spans="4:5">
      <c r="D7697" s="118" t="s">
        <v>40</v>
      </c>
      <c r="E7697" s="116" t="str">
        <f t="shared" si="120"/>
        <v>JCE</v>
      </c>
    </row>
    <row r="7698" spans="4:5">
      <c r="D7698" s="118" t="s">
        <v>40</v>
      </c>
      <c r="E7698" s="116" t="str">
        <f t="shared" si="120"/>
        <v>JCE</v>
      </c>
    </row>
    <row r="7699" spans="4:5">
      <c r="D7699" s="118" t="s">
        <v>40</v>
      </c>
      <c r="E7699" s="116" t="str">
        <f t="shared" si="120"/>
        <v>JCE</v>
      </c>
    </row>
    <row r="7700" spans="4:5">
      <c r="D7700" s="118" t="s">
        <v>28</v>
      </c>
      <c r="E7700" s="116" t="str">
        <f t="shared" si="120"/>
        <v>DGII</v>
      </c>
    </row>
    <row r="7701" spans="4:5">
      <c r="D7701" s="118" t="s">
        <v>40</v>
      </c>
      <c r="E7701" s="116" t="str">
        <f t="shared" si="120"/>
        <v>JCE</v>
      </c>
    </row>
    <row r="7702" spans="4:5">
      <c r="D7702" s="118" t="s">
        <v>28</v>
      </c>
      <c r="E7702" s="116" t="str">
        <f t="shared" si="120"/>
        <v>DGII</v>
      </c>
    </row>
    <row r="7703" spans="4:5">
      <c r="D7703" s="118" t="s">
        <v>28</v>
      </c>
      <c r="E7703" s="116" t="str">
        <f t="shared" si="120"/>
        <v>DGII</v>
      </c>
    </row>
    <row r="7704" spans="4:5">
      <c r="D7704" s="118" t="s">
        <v>94</v>
      </c>
      <c r="E7704" s="116" t="str">
        <f t="shared" si="120"/>
        <v>DGM</v>
      </c>
    </row>
    <row r="7705" spans="4:5">
      <c r="D7705" s="118" t="s">
        <v>28</v>
      </c>
      <c r="E7705" s="116" t="str">
        <f t="shared" si="120"/>
        <v>DGII</v>
      </c>
    </row>
    <row r="7706" spans="4:5">
      <c r="D7706" s="118" t="s">
        <v>40</v>
      </c>
      <c r="E7706" s="116" t="str">
        <f t="shared" si="120"/>
        <v>JCE</v>
      </c>
    </row>
    <row r="7707" spans="4:5">
      <c r="D7707" s="118" t="s">
        <v>28</v>
      </c>
      <c r="E7707" s="116" t="str">
        <f t="shared" si="120"/>
        <v>DGII</v>
      </c>
    </row>
    <row r="7708" spans="4:5">
      <c r="D7708" s="118" t="s">
        <v>2</v>
      </c>
      <c r="E7708" s="116" t="str">
        <f t="shared" si="120"/>
        <v>DGTT</v>
      </c>
    </row>
    <row r="7709" spans="4:5">
      <c r="D7709" s="118" t="s">
        <v>28</v>
      </c>
      <c r="E7709" s="116" t="str">
        <f t="shared" si="120"/>
        <v>DGII</v>
      </c>
    </row>
    <row r="7710" spans="4:5">
      <c r="D7710" s="118" t="s">
        <v>28</v>
      </c>
      <c r="E7710" s="116" t="str">
        <f t="shared" si="120"/>
        <v>DGII</v>
      </c>
    </row>
    <row r="7711" spans="4:5">
      <c r="D7711" s="118" t="s">
        <v>28</v>
      </c>
      <c r="E7711" s="116" t="str">
        <f t="shared" si="120"/>
        <v>DGII</v>
      </c>
    </row>
    <row r="7712" spans="4:5">
      <c r="D7712" s="118" t="s">
        <v>40</v>
      </c>
      <c r="E7712" s="116" t="str">
        <f t="shared" si="120"/>
        <v>JCE</v>
      </c>
    </row>
    <row r="7713" spans="4:5">
      <c r="D7713" s="118" t="s">
        <v>40</v>
      </c>
      <c r="E7713" s="116" t="str">
        <f t="shared" si="120"/>
        <v>JCE</v>
      </c>
    </row>
    <row r="7714" spans="4:5">
      <c r="D7714" s="118" t="s">
        <v>40</v>
      </c>
      <c r="E7714" s="116" t="str">
        <f t="shared" si="120"/>
        <v>JCE</v>
      </c>
    </row>
    <row r="7715" spans="4:5">
      <c r="D7715" s="118" t="s">
        <v>2</v>
      </c>
      <c r="E7715" s="116" t="str">
        <f t="shared" si="120"/>
        <v>DGTT</v>
      </c>
    </row>
    <row r="7716" spans="4:5">
      <c r="D7716" s="118" t="s">
        <v>2</v>
      </c>
      <c r="E7716" s="116" t="str">
        <f t="shared" si="120"/>
        <v>DGTT</v>
      </c>
    </row>
    <row r="7717" spans="4:5">
      <c r="D7717" s="118" t="s">
        <v>94</v>
      </c>
      <c r="E7717" s="116" t="str">
        <f t="shared" si="120"/>
        <v>DGM</v>
      </c>
    </row>
    <row r="7718" spans="4:5">
      <c r="D7718" s="118" t="s">
        <v>2</v>
      </c>
      <c r="E7718" s="116" t="str">
        <f t="shared" si="120"/>
        <v>DGTT</v>
      </c>
    </row>
    <row r="7719" spans="4:5">
      <c r="D7719" s="118" t="s">
        <v>40</v>
      </c>
      <c r="E7719" s="116" t="str">
        <f t="shared" si="120"/>
        <v>JCE</v>
      </c>
    </row>
    <row r="7720" spans="4:5">
      <c r="D7720" s="118" t="s">
        <v>28</v>
      </c>
      <c r="E7720" s="116" t="str">
        <f t="shared" si="120"/>
        <v>DGII</v>
      </c>
    </row>
    <row r="7721" spans="4:5">
      <c r="D7721" s="118" t="s">
        <v>40</v>
      </c>
      <c r="E7721" s="116" t="str">
        <f t="shared" si="120"/>
        <v>JCE</v>
      </c>
    </row>
    <row r="7722" spans="4:5">
      <c r="D7722" s="118" t="s">
        <v>2</v>
      </c>
      <c r="E7722" s="116" t="str">
        <f t="shared" si="120"/>
        <v>DGTT</v>
      </c>
    </row>
    <row r="7723" spans="4:5">
      <c r="D7723" s="118" t="s">
        <v>2</v>
      </c>
      <c r="E7723" s="116" t="str">
        <f t="shared" si="120"/>
        <v>DGTT</v>
      </c>
    </row>
    <row r="7724" spans="4:5">
      <c r="D7724" s="118" t="s">
        <v>28</v>
      </c>
      <c r="E7724" s="116" t="str">
        <f t="shared" si="120"/>
        <v>DGII</v>
      </c>
    </row>
    <row r="7725" spans="4:5">
      <c r="D7725" s="118" t="s">
        <v>2</v>
      </c>
      <c r="E7725" s="116" t="str">
        <f t="shared" si="120"/>
        <v>DGTT</v>
      </c>
    </row>
    <row r="7726" spans="4:5">
      <c r="D7726" s="118" t="s">
        <v>155</v>
      </c>
      <c r="E7726" s="116" t="str">
        <f t="shared" si="120"/>
        <v>ONAPI</v>
      </c>
    </row>
    <row r="7727" spans="4:5">
      <c r="D7727" s="118" t="s">
        <v>155</v>
      </c>
      <c r="E7727" s="116" t="str">
        <f t="shared" si="120"/>
        <v>ONAPI</v>
      </c>
    </row>
    <row r="7728" spans="4:5">
      <c r="D7728" s="118" t="s">
        <v>28</v>
      </c>
      <c r="E7728" s="116" t="str">
        <f t="shared" si="120"/>
        <v>DGII</v>
      </c>
    </row>
    <row r="7729" spans="4:5">
      <c r="D7729" s="118" t="s">
        <v>28</v>
      </c>
      <c r="E7729" s="116" t="str">
        <f t="shared" si="120"/>
        <v>DGII</v>
      </c>
    </row>
    <row r="7730" spans="4:5">
      <c r="D7730" s="118" t="s">
        <v>94</v>
      </c>
      <c r="E7730" s="116" t="str">
        <f t="shared" si="120"/>
        <v>DGM</v>
      </c>
    </row>
    <row r="7731" spans="4:5">
      <c r="D7731" s="118" t="s">
        <v>155</v>
      </c>
      <c r="E7731" s="116" t="str">
        <f t="shared" si="120"/>
        <v>ONAPI</v>
      </c>
    </row>
    <row r="7732" spans="4:5">
      <c r="D7732" s="118" t="s">
        <v>28</v>
      </c>
      <c r="E7732" s="116" t="str">
        <f t="shared" si="120"/>
        <v>DGII</v>
      </c>
    </row>
    <row r="7733" spans="4:5">
      <c r="D7733" s="118" t="s">
        <v>40</v>
      </c>
      <c r="E7733" s="116" t="str">
        <f t="shared" si="120"/>
        <v>JCE</v>
      </c>
    </row>
    <row r="7734" spans="4:5">
      <c r="D7734" s="118" t="s">
        <v>40</v>
      </c>
      <c r="E7734" s="116" t="str">
        <f t="shared" si="120"/>
        <v>JCE</v>
      </c>
    </row>
    <row r="7735" spans="4:5">
      <c r="D7735" s="118" t="s">
        <v>40</v>
      </c>
      <c r="E7735" s="116" t="str">
        <f t="shared" si="120"/>
        <v>JCE</v>
      </c>
    </row>
    <row r="7736" spans="4:5">
      <c r="D7736" s="118" t="s">
        <v>394</v>
      </c>
      <c r="E7736" s="116" t="str">
        <f t="shared" si="120"/>
        <v>MIREX</v>
      </c>
    </row>
    <row r="7737" spans="4:5">
      <c r="D7737" s="118" t="s">
        <v>40</v>
      </c>
      <c r="E7737" s="116" t="str">
        <f t="shared" si="120"/>
        <v>JCE</v>
      </c>
    </row>
    <row r="7738" spans="4:5">
      <c r="D7738" s="118" t="s">
        <v>40</v>
      </c>
      <c r="E7738" s="116" t="str">
        <f t="shared" si="120"/>
        <v>JCE</v>
      </c>
    </row>
    <row r="7739" spans="4:5">
      <c r="D7739" s="118" t="s">
        <v>2</v>
      </c>
      <c r="E7739" s="116" t="str">
        <f t="shared" si="120"/>
        <v>DGTT</v>
      </c>
    </row>
    <row r="7740" spans="4:5">
      <c r="D7740" s="118" t="s">
        <v>2</v>
      </c>
      <c r="E7740" s="116" t="str">
        <f t="shared" si="120"/>
        <v>DGTT</v>
      </c>
    </row>
    <row r="7741" spans="4:5">
      <c r="D7741" s="118" t="s">
        <v>28</v>
      </c>
      <c r="E7741" s="116" t="str">
        <f t="shared" si="120"/>
        <v>DGII</v>
      </c>
    </row>
    <row r="7742" spans="4:5">
      <c r="D7742" s="118" t="s">
        <v>2</v>
      </c>
      <c r="E7742" s="116" t="str">
        <f t="shared" si="120"/>
        <v>DGTT</v>
      </c>
    </row>
    <row r="7743" spans="4:5">
      <c r="D7743" s="118" t="s">
        <v>40</v>
      </c>
      <c r="E7743" s="116" t="str">
        <f t="shared" si="120"/>
        <v>JCE</v>
      </c>
    </row>
    <row r="7744" spans="4:5">
      <c r="D7744" s="118" t="s">
        <v>40</v>
      </c>
      <c r="E7744" s="116" t="str">
        <f t="shared" si="120"/>
        <v>JCE</v>
      </c>
    </row>
    <row r="7745" spans="4:5">
      <c r="D7745" s="118" t="s">
        <v>28</v>
      </c>
      <c r="E7745" s="116" t="str">
        <f t="shared" si="120"/>
        <v>DGII</v>
      </c>
    </row>
    <row r="7746" spans="4:5">
      <c r="D7746" s="118" t="s">
        <v>2</v>
      </c>
      <c r="E7746" s="116" t="str">
        <f t="shared" si="120"/>
        <v>DGTT</v>
      </c>
    </row>
    <row r="7747" spans="4:5">
      <c r="D7747" s="118" t="s">
        <v>40</v>
      </c>
      <c r="E7747" s="116" t="str">
        <f t="shared" si="120"/>
        <v>JCE</v>
      </c>
    </row>
    <row r="7748" spans="4:5">
      <c r="D7748" s="118" t="s">
        <v>40</v>
      </c>
      <c r="E7748" s="116" t="str">
        <f t="shared" ref="E7748:E7811" si="121">UPPER(D7748:D27458)</f>
        <v>JCE</v>
      </c>
    </row>
    <row r="7749" spans="4:5">
      <c r="D7749" s="118" t="s">
        <v>2</v>
      </c>
      <c r="E7749" s="116" t="str">
        <f t="shared" si="121"/>
        <v>DGTT</v>
      </c>
    </row>
    <row r="7750" spans="4:5">
      <c r="D7750" s="118" t="s">
        <v>2</v>
      </c>
      <c r="E7750" s="116" t="str">
        <f t="shared" si="121"/>
        <v>DGTT</v>
      </c>
    </row>
    <row r="7751" spans="4:5">
      <c r="D7751" s="118" t="s">
        <v>94</v>
      </c>
      <c r="E7751" s="116" t="str">
        <f t="shared" si="121"/>
        <v>DGM</v>
      </c>
    </row>
    <row r="7752" spans="4:5">
      <c r="D7752" s="118" t="s">
        <v>394</v>
      </c>
      <c r="E7752" s="116" t="str">
        <f t="shared" si="121"/>
        <v>MIREX</v>
      </c>
    </row>
    <row r="7753" spans="4:5">
      <c r="D7753" s="118" t="s">
        <v>28</v>
      </c>
      <c r="E7753" s="116" t="str">
        <f t="shared" si="121"/>
        <v>DGII</v>
      </c>
    </row>
    <row r="7754" spans="4:5">
      <c r="D7754" s="118" t="s">
        <v>18</v>
      </c>
      <c r="E7754" s="116" t="str">
        <f t="shared" si="121"/>
        <v>MIP</v>
      </c>
    </row>
    <row r="7755" spans="4:5">
      <c r="D7755" s="118" t="s">
        <v>394</v>
      </c>
      <c r="E7755" s="116" t="str">
        <f t="shared" si="121"/>
        <v>MIREX</v>
      </c>
    </row>
    <row r="7756" spans="4:5">
      <c r="D7756" s="118" t="s">
        <v>2</v>
      </c>
      <c r="E7756" s="116" t="str">
        <f t="shared" si="121"/>
        <v>DGTT</v>
      </c>
    </row>
    <row r="7757" spans="4:5">
      <c r="D7757" s="118" t="s">
        <v>2</v>
      </c>
      <c r="E7757" s="116" t="str">
        <f t="shared" si="121"/>
        <v>DGTT</v>
      </c>
    </row>
    <row r="7758" spans="4:5">
      <c r="D7758" s="118" t="s">
        <v>2</v>
      </c>
      <c r="E7758" s="116" t="str">
        <f t="shared" si="121"/>
        <v>DGTT</v>
      </c>
    </row>
    <row r="7759" spans="4:5">
      <c r="D7759" s="118" t="s">
        <v>40</v>
      </c>
      <c r="E7759" s="116" t="str">
        <f t="shared" si="121"/>
        <v>JCE</v>
      </c>
    </row>
    <row r="7760" spans="4:5">
      <c r="D7760" s="118" t="s">
        <v>40</v>
      </c>
      <c r="E7760" s="116" t="str">
        <f t="shared" si="121"/>
        <v>JCE</v>
      </c>
    </row>
    <row r="7761" spans="4:5">
      <c r="D7761" s="118" t="s">
        <v>184</v>
      </c>
      <c r="E7761" s="116" t="str">
        <f t="shared" si="121"/>
        <v>DGP</v>
      </c>
    </row>
    <row r="7762" spans="4:5">
      <c r="D7762" s="118" t="s">
        <v>28</v>
      </c>
      <c r="E7762" s="116" t="str">
        <f t="shared" si="121"/>
        <v>DGII</v>
      </c>
    </row>
    <row r="7763" spans="4:5">
      <c r="D7763" s="118" t="s">
        <v>184</v>
      </c>
      <c r="E7763" s="116" t="str">
        <f t="shared" si="121"/>
        <v>DGP</v>
      </c>
    </row>
    <row r="7764" spans="4:5">
      <c r="D7764" s="118" t="s">
        <v>2</v>
      </c>
      <c r="E7764" s="116" t="str">
        <f t="shared" si="121"/>
        <v>DGTT</v>
      </c>
    </row>
    <row r="7765" spans="4:5">
      <c r="D7765" s="118" t="s">
        <v>2</v>
      </c>
      <c r="E7765" s="116" t="str">
        <f t="shared" si="121"/>
        <v>DGTT</v>
      </c>
    </row>
    <row r="7766" spans="4:5">
      <c r="D7766" s="118" t="s">
        <v>184</v>
      </c>
      <c r="E7766" s="116" t="str">
        <f t="shared" si="121"/>
        <v>DGP</v>
      </c>
    </row>
    <row r="7767" spans="4:5">
      <c r="D7767" s="118" t="s">
        <v>394</v>
      </c>
      <c r="E7767" s="116" t="str">
        <f t="shared" si="121"/>
        <v>MIREX</v>
      </c>
    </row>
    <row r="7768" spans="4:5">
      <c r="D7768" s="118" t="s">
        <v>40</v>
      </c>
      <c r="E7768" s="116" t="str">
        <f t="shared" si="121"/>
        <v>JCE</v>
      </c>
    </row>
    <row r="7769" spans="4:5">
      <c r="D7769" s="118" t="s">
        <v>2</v>
      </c>
      <c r="E7769" s="116" t="str">
        <f t="shared" si="121"/>
        <v>DGTT</v>
      </c>
    </row>
    <row r="7770" spans="4:5">
      <c r="D7770" s="118" t="s">
        <v>40</v>
      </c>
      <c r="E7770" s="116" t="str">
        <f t="shared" si="121"/>
        <v>JCE</v>
      </c>
    </row>
    <row r="7771" spans="4:5">
      <c r="D7771" s="118" t="s">
        <v>40</v>
      </c>
      <c r="E7771" s="116" t="str">
        <f t="shared" si="121"/>
        <v>JCE</v>
      </c>
    </row>
    <row r="7772" spans="4:5">
      <c r="D7772" s="118" t="s">
        <v>28</v>
      </c>
      <c r="E7772" s="116" t="str">
        <f t="shared" si="121"/>
        <v>DGII</v>
      </c>
    </row>
    <row r="7773" spans="4:5">
      <c r="D7773" s="118" t="s">
        <v>28</v>
      </c>
      <c r="E7773" s="116" t="str">
        <f t="shared" si="121"/>
        <v>DGII</v>
      </c>
    </row>
    <row r="7774" spans="4:5">
      <c r="D7774" s="118" t="s">
        <v>28</v>
      </c>
      <c r="E7774" s="116" t="str">
        <f t="shared" si="121"/>
        <v>DGII</v>
      </c>
    </row>
    <row r="7775" spans="4:5">
      <c r="D7775" s="118" t="s">
        <v>2</v>
      </c>
      <c r="E7775" s="116" t="str">
        <f t="shared" si="121"/>
        <v>DGTT</v>
      </c>
    </row>
    <row r="7776" spans="4:5">
      <c r="D7776" s="118" t="s">
        <v>28</v>
      </c>
      <c r="E7776" s="116" t="str">
        <f t="shared" si="121"/>
        <v>DGII</v>
      </c>
    </row>
    <row r="7777" spans="4:5">
      <c r="D7777" s="118" t="s">
        <v>40</v>
      </c>
      <c r="E7777" s="116" t="str">
        <f t="shared" si="121"/>
        <v>JCE</v>
      </c>
    </row>
    <row r="7778" spans="4:5">
      <c r="D7778" s="118" t="s">
        <v>40</v>
      </c>
      <c r="E7778" s="116" t="str">
        <f t="shared" si="121"/>
        <v>JCE</v>
      </c>
    </row>
    <row r="7779" spans="4:5">
      <c r="D7779" s="118" t="s">
        <v>2</v>
      </c>
      <c r="E7779" s="116" t="str">
        <f t="shared" si="121"/>
        <v>DGTT</v>
      </c>
    </row>
    <row r="7780" spans="4:5">
      <c r="D7780" s="118" t="s">
        <v>28</v>
      </c>
      <c r="E7780" s="116" t="str">
        <f t="shared" si="121"/>
        <v>DGII</v>
      </c>
    </row>
    <row r="7781" spans="4:5">
      <c r="D7781" s="118" t="s">
        <v>394</v>
      </c>
      <c r="E7781" s="116" t="str">
        <f t="shared" si="121"/>
        <v>MIREX</v>
      </c>
    </row>
    <row r="7782" spans="4:5">
      <c r="D7782" s="118" t="s">
        <v>94</v>
      </c>
      <c r="E7782" s="116" t="str">
        <f t="shared" si="121"/>
        <v>DGM</v>
      </c>
    </row>
    <row r="7783" spans="4:5">
      <c r="D7783" s="118" t="s">
        <v>94</v>
      </c>
      <c r="E7783" s="116" t="str">
        <f t="shared" si="121"/>
        <v>DGM</v>
      </c>
    </row>
    <row r="7784" spans="4:5">
      <c r="D7784" s="118" t="s">
        <v>40</v>
      </c>
      <c r="E7784" s="116" t="str">
        <f t="shared" si="121"/>
        <v>JCE</v>
      </c>
    </row>
    <row r="7785" spans="4:5">
      <c r="D7785" s="118" t="s">
        <v>184</v>
      </c>
      <c r="E7785" s="116" t="str">
        <f t="shared" si="121"/>
        <v>DGP</v>
      </c>
    </row>
    <row r="7786" spans="4:5">
      <c r="D7786" s="118" t="s">
        <v>28</v>
      </c>
      <c r="E7786" s="116" t="str">
        <f t="shared" si="121"/>
        <v>DGII</v>
      </c>
    </row>
    <row r="7787" spans="4:5">
      <c r="D7787" s="118" t="s">
        <v>28</v>
      </c>
      <c r="E7787" s="116" t="str">
        <f t="shared" si="121"/>
        <v>DGII</v>
      </c>
    </row>
    <row r="7788" spans="4:5">
      <c r="D7788" s="118" t="s">
        <v>40</v>
      </c>
      <c r="E7788" s="116" t="str">
        <f t="shared" si="121"/>
        <v>JCE</v>
      </c>
    </row>
    <row r="7789" spans="4:5">
      <c r="D7789" s="118" t="s">
        <v>2</v>
      </c>
      <c r="E7789" s="116" t="str">
        <f t="shared" si="121"/>
        <v>DGTT</v>
      </c>
    </row>
    <row r="7790" spans="4:5">
      <c r="D7790" s="118" t="s">
        <v>184</v>
      </c>
      <c r="E7790" s="116" t="str">
        <f t="shared" si="121"/>
        <v>DGP</v>
      </c>
    </row>
    <row r="7791" spans="4:5">
      <c r="D7791" s="118" t="s">
        <v>2</v>
      </c>
      <c r="E7791" s="116" t="str">
        <f t="shared" si="121"/>
        <v>DGTT</v>
      </c>
    </row>
    <row r="7792" spans="4:5">
      <c r="D7792" s="118" t="s">
        <v>40</v>
      </c>
      <c r="E7792" s="116" t="str">
        <f t="shared" si="121"/>
        <v>JCE</v>
      </c>
    </row>
    <row r="7793" spans="4:5">
      <c r="D7793" s="118" t="s">
        <v>40</v>
      </c>
      <c r="E7793" s="116" t="str">
        <f t="shared" si="121"/>
        <v>JCE</v>
      </c>
    </row>
    <row r="7794" spans="4:5">
      <c r="D7794" s="118" t="s">
        <v>184</v>
      </c>
      <c r="E7794" s="116" t="str">
        <f t="shared" si="121"/>
        <v>DGP</v>
      </c>
    </row>
    <row r="7795" spans="4:5">
      <c r="D7795" s="118" t="s">
        <v>155</v>
      </c>
      <c r="E7795" s="116" t="str">
        <f t="shared" si="121"/>
        <v>ONAPI</v>
      </c>
    </row>
    <row r="7796" spans="4:5">
      <c r="D7796" s="118" t="s">
        <v>2</v>
      </c>
      <c r="E7796" s="116" t="str">
        <f t="shared" si="121"/>
        <v>DGTT</v>
      </c>
    </row>
    <row r="7797" spans="4:5">
      <c r="D7797" s="118" t="s">
        <v>40</v>
      </c>
      <c r="E7797" s="116" t="str">
        <f t="shared" si="121"/>
        <v>JCE</v>
      </c>
    </row>
    <row r="7798" spans="4:5">
      <c r="D7798" s="118" t="s">
        <v>40</v>
      </c>
      <c r="E7798" s="116" t="str">
        <f t="shared" si="121"/>
        <v>JCE</v>
      </c>
    </row>
    <row r="7799" spans="4:5">
      <c r="D7799" s="118" t="s">
        <v>28</v>
      </c>
      <c r="E7799" s="116" t="str">
        <f t="shared" si="121"/>
        <v>DGII</v>
      </c>
    </row>
    <row r="7800" spans="4:5">
      <c r="D7800" s="118" t="s">
        <v>184</v>
      </c>
      <c r="E7800" s="116" t="str">
        <f t="shared" si="121"/>
        <v>DGP</v>
      </c>
    </row>
    <row r="7801" spans="4:5">
      <c r="D7801" s="118" t="s">
        <v>94</v>
      </c>
      <c r="E7801" s="116" t="str">
        <f t="shared" si="121"/>
        <v>DGM</v>
      </c>
    </row>
    <row r="7802" spans="4:5">
      <c r="D7802" s="118" t="s">
        <v>28</v>
      </c>
      <c r="E7802" s="116" t="str">
        <f t="shared" si="121"/>
        <v>DGII</v>
      </c>
    </row>
    <row r="7803" spans="4:5">
      <c r="D7803" s="118" t="s">
        <v>40</v>
      </c>
      <c r="E7803" s="116" t="str">
        <f t="shared" si="121"/>
        <v>JCE</v>
      </c>
    </row>
    <row r="7804" spans="4:5">
      <c r="D7804" s="118" t="s">
        <v>28</v>
      </c>
      <c r="E7804" s="116" t="str">
        <f t="shared" si="121"/>
        <v>DGII</v>
      </c>
    </row>
    <row r="7805" spans="4:5">
      <c r="D7805" s="118" t="s">
        <v>40</v>
      </c>
      <c r="E7805" s="116" t="str">
        <f t="shared" si="121"/>
        <v>JCE</v>
      </c>
    </row>
    <row r="7806" spans="4:5">
      <c r="D7806" s="118" t="s">
        <v>40</v>
      </c>
      <c r="E7806" s="116" t="str">
        <f t="shared" si="121"/>
        <v>JCE</v>
      </c>
    </row>
    <row r="7807" spans="4:5">
      <c r="D7807" s="118" t="s">
        <v>40</v>
      </c>
      <c r="E7807" s="116" t="str">
        <f t="shared" si="121"/>
        <v>JCE</v>
      </c>
    </row>
    <row r="7808" spans="4:5">
      <c r="D7808" s="118" t="s">
        <v>94</v>
      </c>
      <c r="E7808" s="116" t="str">
        <f t="shared" si="121"/>
        <v>DGM</v>
      </c>
    </row>
    <row r="7809" spans="4:5">
      <c r="D7809" s="118" t="s">
        <v>394</v>
      </c>
      <c r="E7809" s="116" t="str">
        <f t="shared" si="121"/>
        <v>MIREX</v>
      </c>
    </row>
    <row r="7810" spans="4:5">
      <c r="D7810" s="118" t="s">
        <v>394</v>
      </c>
      <c r="E7810" s="116" t="str">
        <f t="shared" si="121"/>
        <v>MIREX</v>
      </c>
    </row>
    <row r="7811" spans="4:5">
      <c r="D7811" s="118" t="s">
        <v>2</v>
      </c>
      <c r="E7811" s="116" t="str">
        <f t="shared" si="121"/>
        <v>DGTT</v>
      </c>
    </row>
    <row r="7812" spans="4:5">
      <c r="D7812" s="118" t="s">
        <v>2</v>
      </c>
      <c r="E7812" s="116" t="str">
        <f t="shared" ref="E7812:E7875" si="122">UPPER(D7812:D27522)</f>
        <v>DGTT</v>
      </c>
    </row>
    <row r="7813" spans="4:5">
      <c r="D7813" s="118" t="s">
        <v>40</v>
      </c>
      <c r="E7813" s="116" t="str">
        <f t="shared" si="122"/>
        <v>JCE</v>
      </c>
    </row>
    <row r="7814" spans="4:5">
      <c r="D7814" s="118" t="s">
        <v>184</v>
      </c>
      <c r="E7814" s="116" t="str">
        <f t="shared" si="122"/>
        <v>DGP</v>
      </c>
    </row>
    <row r="7815" spans="4:5">
      <c r="D7815" s="118" t="s">
        <v>94</v>
      </c>
      <c r="E7815" s="116" t="str">
        <f t="shared" si="122"/>
        <v>DGM</v>
      </c>
    </row>
    <row r="7816" spans="4:5">
      <c r="D7816" s="118" t="s">
        <v>2</v>
      </c>
      <c r="E7816" s="116" t="str">
        <f t="shared" si="122"/>
        <v>DGTT</v>
      </c>
    </row>
    <row r="7817" spans="4:5">
      <c r="D7817" s="118" t="s">
        <v>40</v>
      </c>
      <c r="E7817" s="116" t="str">
        <f t="shared" si="122"/>
        <v>JCE</v>
      </c>
    </row>
    <row r="7818" spans="4:5">
      <c r="D7818" s="118" t="s">
        <v>40</v>
      </c>
      <c r="E7818" s="116" t="str">
        <f t="shared" si="122"/>
        <v>JCE</v>
      </c>
    </row>
    <row r="7819" spans="4:5">
      <c r="D7819" s="118" t="s">
        <v>40</v>
      </c>
      <c r="E7819" s="116" t="str">
        <f t="shared" si="122"/>
        <v>JCE</v>
      </c>
    </row>
    <row r="7820" spans="4:5">
      <c r="D7820" s="118" t="s">
        <v>28</v>
      </c>
      <c r="E7820" s="116" t="str">
        <f t="shared" si="122"/>
        <v>DGII</v>
      </c>
    </row>
    <row r="7821" spans="4:5">
      <c r="D7821" s="118" t="s">
        <v>28</v>
      </c>
      <c r="E7821" s="116" t="str">
        <f t="shared" si="122"/>
        <v>DGII</v>
      </c>
    </row>
    <row r="7822" spans="4:5">
      <c r="D7822" s="118" t="s">
        <v>155</v>
      </c>
      <c r="E7822" s="116" t="str">
        <f t="shared" si="122"/>
        <v>ONAPI</v>
      </c>
    </row>
    <row r="7823" spans="4:5">
      <c r="D7823" s="118" t="s">
        <v>94</v>
      </c>
      <c r="E7823" s="116" t="str">
        <f t="shared" si="122"/>
        <v>DGM</v>
      </c>
    </row>
    <row r="7824" spans="4:5">
      <c r="D7824" s="118" t="s">
        <v>40</v>
      </c>
      <c r="E7824" s="116" t="str">
        <f t="shared" si="122"/>
        <v>JCE</v>
      </c>
    </row>
    <row r="7825" spans="4:5">
      <c r="D7825" s="118" t="s">
        <v>28</v>
      </c>
      <c r="E7825" s="116" t="str">
        <f t="shared" si="122"/>
        <v>DGII</v>
      </c>
    </row>
    <row r="7826" spans="4:5">
      <c r="D7826" s="118" t="s">
        <v>28</v>
      </c>
      <c r="E7826" s="116" t="str">
        <f t="shared" si="122"/>
        <v>DGII</v>
      </c>
    </row>
    <row r="7827" spans="4:5">
      <c r="D7827" s="118" t="s">
        <v>2</v>
      </c>
      <c r="E7827" s="116" t="str">
        <f t="shared" si="122"/>
        <v>DGTT</v>
      </c>
    </row>
    <row r="7828" spans="4:5">
      <c r="D7828" s="118" t="s">
        <v>40</v>
      </c>
      <c r="E7828" s="116" t="str">
        <f t="shared" si="122"/>
        <v>JCE</v>
      </c>
    </row>
    <row r="7829" spans="4:5">
      <c r="D7829" s="118" t="s">
        <v>1306</v>
      </c>
      <c r="E7829" s="116" t="str">
        <f t="shared" si="122"/>
        <v xml:space="preserve">SENASA </v>
      </c>
    </row>
    <row r="7830" spans="4:5">
      <c r="D7830" s="118" t="s">
        <v>94</v>
      </c>
      <c r="E7830" s="116" t="str">
        <f t="shared" si="122"/>
        <v>DGM</v>
      </c>
    </row>
    <row r="7831" spans="4:5">
      <c r="D7831" s="118" t="s">
        <v>40</v>
      </c>
      <c r="E7831" s="116" t="str">
        <f t="shared" si="122"/>
        <v>JCE</v>
      </c>
    </row>
    <row r="7832" spans="4:5">
      <c r="D7832" s="118" t="s">
        <v>40</v>
      </c>
      <c r="E7832" s="116" t="str">
        <f t="shared" si="122"/>
        <v>JCE</v>
      </c>
    </row>
    <row r="7833" spans="4:5">
      <c r="D7833" s="118" t="s">
        <v>28</v>
      </c>
      <c r="E7833" s="116" t="str">
        <f t="shared" si="122"/>
        <v>DGII</v>
      </c>
    </row>
    <row r="7834" spans="4:5">
      <c r="D7834" s="118" t="s">
        <v>155</v>
      </c>
      <c r="E7834" s="116" t="str">
        <f t="shared" si="122"/>
        <v>ONAPI</v>
      </c>
    </row>
    <row r="7835" spans="4:5">
      <c r="D7835" s="118" t="s">
        <v>94</v>
      </c>
      <c r="E7835" s="116" t="str">
        <f t="shared" si="122"/>
        <v>DGM</v>
      </c>
    </row>
    <row r="7836" spans="4:5">
      <c r="D7836" s="118" t="s">
        <v>40</v>
      </c>
      <c r="E7836" s="116" t="str">
        <f t="shared" si="122"/>
        <v>JCE</v>
      </c>
    </row>
    <row r="7837" spans="4:5">
      <c r="D7837" s="118" t="s">
        <v>155</v>
      </c>
      <c r="E7837" s="116" t="str">
        <f t="shared" si="122"/>
        <v>ONAPI</v>
      </c>
    </row>
    <row r="7838" spans="4:5">
      <c r="D7838" s="118" t="s">
        <v>2</v>
      </c>
      <c r="E7838" s="116" t="str">
        <f t="shared" si="122"/>
        <v>DGTT</v>
      </c>
    </row>
    <row r="7839" spans="4:5">
      <c r="D7839" s="118" t="s">
        <v>394</v>
      </c>
      <c r="E7839" s="116" t="str">
        <f t="shared" si="122"/>
        <v>MIREX</v>
      </c>
    </row>
    <row r="7840" spans="4:5">
      <c r="D7840" s="118" t="s">
        <v>40</v>
      </c>
      <c r="E7840" s="116" t="str">
        <f t="shared" si="122"/>
        <v>JCE</v>
      </c>
    </row>
    <row r="7841" spans="4:5">
      <c r="D7841" s="118" t="s">
        <v>184</v>
      </c>
      <c r="E7841" s="116" t="str">
        <f t="shared" si="122"/>
        <v>DGP</v>
      </c>
    </row>
    <row r="7842" spans="4:5">
      <c r="D7842" s="118" t="s">
        <v>40</v>
      </c>
      <c r="E7842" s="116" t="str">
        <f t="shared" si="122"/>
        <v>JCE</v>
      </c>
    </row>
    <row r="7843" spans="4:5">
      <c r="D7843" s="118" t="s">
        <v>2</v>
      </c>
      <c r="E7843" s="116" t="str">
        <f t="shared" si="122"/>
        <v>DGTT</v>
      </c>
    </row>
    <row r="7844" spans="4:5">
      <c r="D7844" s="118" t="s">
        <v>394</v>
      </c>
      <c r="E7844" s="116" t="str">
        <f t="shared" si="122"/>
        <v>MIREX</v>
      </c>
    </row>
    <row r="7845" spans="4:5">
      <c r="D7845" s="118" t="s">
        <v>94</v>
      </c>
      <c r="E7845" s="116" t="str">
        <f t="shared" si="122"/>
        <v>DGM</v>
      </c>
    </row>
    <row r="7846" spans="4:5">
      <c r="D7846" s="118" t="s">
        <v>40</v>
      </c>
      <c r="E7846" s="116" t="str">
        <f t="shared" si="122"/>
        <v>JCE</v>
      </c>
    </row>
    <row r="7847" spans="4:5">
      <c r="D7847" s="118" t="s">
        <v>28</v>
      </c>
      <c r="E7847" s="116" t="str">
        <f t="shared" si="122"/>
        <v>DGII</v>
      </c>
    </row>
    <row r="7848" spans="4:5">
      <c r="D7848" s="118" t="s">
        <v>40</v>
      </c>
      <c r="E7848" s="116" t="str">
        <f t="shared" si="122"/>
        <v>JCE</v>
      </c>
    </row>
    <row r="7849" spans="4:5">
      <c r="D7849" s="118" t="s">
        <v>40</v>
      </c>
      <c r="E7849" s="116" t="str">
        <f t="shared" si="122"/>
        <v>JCE</v>
      </c>
    </row>
    <row r="7850" spans="4:5">
      <c r="D7850" s="118" t="s">
        <v>2</v>
      </c>
      <c r="E7850" s="116" t="str">
        <f t="shared" si="122"/>
        <v>DGTT</v>
      </c>
    </row>
    <row r="7851" spans="4:5">
      <c r="D7851" s="118" t="s">
        <v>40</v>
      </c>
      <c r="E7851" s="116" t="str">
        <f t="shared" si="122"/>
        <v>JCE</v>
      </c>
    </row>
    <row r="7852" spans="4:5">
      <c r="D7852" s="118" t="s">
        <v>2</v>
      </c>
      <c r="E7852" s="116" t="str">
        <f t="shared" si="122"/>
        <v>DGTT</v>
      </c>
    </row>
    <row r="7853" spans="4:5">
      <c r="D7853" s="118" t="s">
        <v>186</v>
      </c>
      <c r="E7853" s="116" t="str">
        <f t="shared" si="122"/>
        <v xml:space="preserve">DGM </v>
      </c>
    </row>
    <row r="7854" spans="4:5">
      <c r="D7854" s="118" t="s">
        <v>28</v>
      </c>
      <c r="E7854" s="116" t="str">
        <f t="shared" si="122"/>
        <v>DGII</v>
      </c>
    </row>
    <row r="7855" spans="4:5">
      <c r="D7855" s="118" t="s">
        <v>40</v>
      </c>
      <c r="E7855" s="116" t="str">
        <f t="shared" si="122"/>
        <v>JCE</v>
      </c>
    </row>
    <row r="7856" spans="4:5">
      <c r="D7856" s="118" t="s">
        <v>40</v>
      </c>
      <c r="E7856" s="116" t="str">
        <f t="shared" si="122"/>
        <v>JCE</v>
      </c>
    </row>
    <row r="7857" spans="4:5">
      <c r="D7857" s="118" t="s">
        <v>2</v>
      </c>
      <c r="E7857" s="116" t="str">
        <f t="shared" si="122"/>
        <v>DGTT</v>
      </c>
    </row>
    <row r="7858" spans="4:5">
      <c r="D7858" s="118" t="s">
        <v>2</v>
      </c>
      <c r="E7858" s="116" t="str">
        <f t="shared" si="122"/>
        <v>DGTT</v>
      </c>
    </row>
    <row r="7859" spans="4:5">
      <c r="D7859" s="118" t="s">
        <v>394</v>
      </c>
      <c r="E7859" s="116" t="str">
        <f t="shared" si="122"/>
        <v>MIREX</v>
      </c>
    </row>
    <row r="7860" spans="4:5">
      <c r="D7860" s="118" t="s">
        <v>28</v>
      </c>
      <c r="E7860" s="116" t="str">
        <f t="shared" si="122"/>
        <v>DGII</v>
      </c>
    </row>
    <row r="7861" spans="4:5">
      <c r="D7861" s="118" t="s">
        <v>40</v>
      </c>
      <c r="E7861" s="116" t="str">
        <f t="shared" si="122"/>
        <v>JCE</v>
      </c>
    </row>
    <row r="7862" spans="4:5">
      <c r="D7862" s="118" t="s">
        <v>28</v>
      </c>
      <c r="E7862" s="116" t="str">
        <f t="shared" si="122"/>
        <v>DGII</v>
      </c>
    </row>
    <row r="7863" spans="4:5">
      <c r="D7863" s="118" t="s">
        <v>40</v>
      </c>
      <c r="E7863" s="116" t="str">
        <f t="shared" si="122"/>
        <v>JCE</v>
      </c>
    </row>
    <row r="7864" spans="4:5">
      <c r="D7864" s="118" t="s">
        <v>40</v>
      </c>
      <c r="E7864" s="116" t="str">
        <f t="shared" si="122"/>
        <v>JCE</v>
      </c>
    </row>
    <row r="7865" spans="4:5">
      <c r="D7865" s="118" t="s">
        <v>2</v>
      </c>
      <c r="E7865" s="116" t="str">
        <f t="shared" si="122"/>
        <v>DGTT</v>
      </c>
    </row>
    <row r="7866" spans="4:5">
      <c r="D7866" s="118" t="s">
        <v>2</v>
      </c>
      <c r="E7866" s="116" t="str">
        <f t="shared" si="122"/>
        <v>DGTT</v>
      </c>
    </row>
    <row r="7867" spans="4:5">
      <c r="D7867" s="118" t="s">
        <v>94</v>
      </c>
      <c r="E7867" s="116" t="str">
        <f t="shared" si="122"/>
        <v>DGM</v>
      </c>
    </row>
    <row r="7868" spans="4:5">
      <c r="D7868" s="118" t="s">
        <v>394</v>
      </c>
      <c r="E7868" s="116" t="str">
        <f t="shared" si="122"/>
        <v>MIREX</v>
      </c>
    </row>
    <row r="7869" spans="4:5">
      <c r="D7869" s="118" t="s">
        <v>40</v>
      </c>
      <c r="E7869" s="116" t="str">
        <f t="shared" si="122"/>
        <v>JCE</v>
      </c>
    </row>
    <row r="7870" spans="4:5">
      <c r="D7870" s="118" t="s">
        <v>40</v>
      </c>
      <c r="E7870" s="116" t="str">
        <f t="shared" si="122"/>
        <v>JCE</v>
      </c>
    </row>
    <row r="7871" spans="4:5">
      <c r="D7871" s="118" t="s">
        <v>28</v>
      </c>
      <c r="E7871" s="116" t="str">
        <f t="shared" si="122"/>
        <v>DGII</v>
      </c>
    </row>
    <row r="7872" spans="4:5">
      <c r="D7872" s="118" t="s">
        <v>956</v>
      </c>
      <c r="E7872" s="116" t="str">
        <f t="shared" si="122"/>
        <v>SENASA</v>
      </c>
    </row>
    <row r="7873" spans="4:5">
      <c r="D7873" s="118" t="s">
        <v>28</v>
      </c>
      <c r="E7873" s="116" t="str">
        <f t="shared" si="122"/>
        <v>DGII</v>
      </c>
    </row>
    <row r="7874" spans="4:5">
      <c r="D7874" s="118" t="s">
        <v>28</v>
      </c>
      <c r="E7874" s="116" t="str">
        <f t="shared" si="122"/>
        <v>DGII</v>
      </c>
    </row>
    <row r="7875" spans="4:5">
      <c r="D7875" s="118" t="s">
        <v>40</v>
      </c>
      <c r="E7875" s="116" t="str">
        <f t="shared" si="122"/>
        <v>JCE</v>
      </c>
    </row>
    <row r="7876" spans="4:5">
      <c r="D7876" s="118" t="s">
        <v>40</v>
      </c>
      <c r="E7876" s="116" t="str">
        <f t="shared" ref="E7876:E7939" si="123">UPPER(D7876:D27586)</f>
        <v>JCE</v>
      </c>
    </row>
    <row r="7877" spans="4:5">
      <c r="D7877" s="118" t="s">
        <v>28</v>
      </c>
      <c r="E7877" s="116" t="str">
        <f t="shared" si="123"/>
        <v>DGII</v>
      </c>
    </row>
    <row r="7878" spans="4:5">
      <c r="D7878" s="118" t="s">
        <v>2</v>
      </c>
      <c r="E7878" s="116" t="str">
        <f t="shared" si="123"/>
        <v>DGTT</v>
      </c>
    </row>
    <row r="7879" spans="4:5">
      <c r="D7879" s="118" t="s">
        <v>2</v>
      </c>
      <c r="E7879" s="116" t="str">
        <f t="shared" si="123"/>
        <v>DGTT</v>
      </c>
    </row>
    <row r="7880" spans="4:5">
      <c r="D7880" s="118" t="s">
        <v>40</v>
      </c>
      <c r="E7880" s="116" t="str">
        <f t="shared" si="123"/>
        <v>JCE</v>
      </c>
    </row>
    <row r="7881" spans="4:5">
      <c r="D7881" s="118" t="s">
        <v>40</v>
      </c>
      <c r="E7881" s="116" t="str">
        <f t="shared" si="123"/>
        <v>JCE</v>
      </c>
    </row>
    <row r="7882" spans="4:5">
      <c r="D7882" s="118" t="s">
        <v>94</v>
      </c>
      <c r="E7882" s="116" t="str">
        <f t="shared" si="123"/>
        <v>DGM</v>
      </c>
    </row>
    <row r="7883" spans="4:5">
      <c r="D7883" s="118" t="s">
        <v>28</v>
      </c>
      <c r="E7883" s="116" t="str">
        <f t="shared" si="123"/>
        <v>DGII</v>
      </c>
    </row>
    <row r="7884" spans="4:5">
      <c r="D7884" s="118" t="s">
        <v>2</v>
      </c>
      <c r="E7884" s="116" t="str">
        <f t="shared" si="123"/>
        <v>DGTT</v>
      </c>
    </row>
    <row r="7885" spans="4:5">
      <c r="D7885" s="118" t="s">
        <v>184</v>
      </c>
      <c r="E7885" s="116" t="str">
        <f t="shared" si="123"/>
        <v>DGP</v>
      </c>
    </row>
    <row r="7886" spans="4:5">
      <c r="D7886" s="118" t="s">
        <v>40</v>
      </c>
      <c r="E7886" s="116" t="str">
        <f t="shared" si="123"/>
        <v>JCE</v>
      </c>
    </row>
    <row r="7887" spans="4:5">
      <c r="D7887" s="118" t="s">
        <v>184</v>
      </c>
      <c r="E7887" s="116" t="str">
        <f t="shared" si="123"/>
        <v>DGP</v>
      </c>
    </row>
    <row r="7888" spans="4:5">
      <c r="D7888" s="118" t="s">
        <v>390</v>
      </c>
      <c r="E7888" s="116" t="str">
        <f t="shared" si="123"/>
        <v>DICAT</v>
      </c>
    </row>
    <row r="7889" spans="4:5">
      <c r="D7889" s="118" t="s">
        <v>28</v>
      </c>
      <c r="E7889" s="116" t="str">
        <f t="shared" si="123"/>
        <v>DGII</v>
      </c>
    </row>
    <row r="7890" spans="4:5">
      <c r="D7890" s="118" t="s">
        <v>28</v>
      </c>
      <c r="E7890" s="116" t="str">
        <f t="shared" si="123"/>
        <v>DGII</v>
      </c>
    </row>
    <row r="7891" spans="4:5">
      <c r="D7891" s="118" t="s">
        <v>28</v>
      </c>
      <c r="E7891" s="116" t="str">
        <f t="shared" si="123"/>
        <v>DGII</v>
      </c>
    </row>
    <row r="7892" spans="4:5">
      <c r="D7892" s="118" t="s">
        <v>40</v>
      </c>
      <c r="E7892" s="116" t="str">
        <f t="shared" si="123"/>
        <v>JCE</v>
      </c>
    </row>
    <row r="7893" spans="4:5">
      <c r="D7893" s="118" t="s">
        <v>1461</v>
      </c>
      <c r="E7893" s="116" t="str">
        <f t="shared" si="123"/>
        <v>OBRAS PUBLICAS</v>
      </c>
    </row>
    <row r="7894" spans="4:5">
      <c r="D7894" s="118" t="s">
        <v>28</v>
      </c>
      <c r="E7894" s="116" t="str">
        <f t="shared" si="123"/>
        <v>DGII</v>
      </c>
    </row>
    <row r="7895" spans="4:5">
      <c r="D7895" s="118" t="s">
        <v>40</v>
      </c>
      <c r="E7895" s="116" t="str">
        <f t="shared" si="123"/>
        <v>JCE</v>
      </c>
    </row>
    <row r="7896" spans="4:5">
      <c r="D7896" s="118" t="s">
        <v>40</v>
      </c>
      <c r="E7896" s="116" t="str">
        <f t="shared" si="123"/>
        <v>JCE</v>
      </c>
    </row>
    <row r="7897" spans="4:5">
      <c r="D7897" s="118" t="s">
        <v>2</v>
      </c>
      <c r="E7897" s="116" t="str">
        <f t="shared" si="123"/>
        <v>DGTT</v>
      </c>
    </row>
    <row r="7898" spans="4:5">
      <c r="D7898" s="118" t="s">
        <v>40</v>
      </c>
      <c r="E7898" s="116" t="str">
        <f t="shared" si="123"/>
        <v>JCE</v>
      </c>
    </row>
    <row r="7899" spans="4:5">
      <c r="D7899" s="118" t="s">
        <v>40</v>
      </c>
      <c r="E7899" s="116" t="str">
        <f t="shared" si="123"/>
        <v>JCE</v>
      </c>
    </row>
    <row r="7900" spans="4:5">
      <c r="D7900" s="118" t="s">
        <v>2</v>
      </c>
      <c r="E7900" s="116" t="str">
        <f t="shared" si="123"/>
        <v>DGTT</v>
      </c>
    </row>
    <row r="7901" spans="4:5">
      <c r="D7901" s="118" t="s">
        <v>40</v>
      </c>
      <c r="E7901" s="116" t="str">
        <f t="shared" si="123"/>
        <v>JCE</v>
      </c>
    </row>
    <row r="7902" spans="4:5">
      <c r="D7902" s="118" t="s">
        <v>40</v>
      </c>
      <c r="E7902" s="116" t="str">
        <f t="shared" si="123"/>
        <v>JCE</v>
      </c>
    </row>
    <row r="7903" spans="4:5">
      <c r="D7903" s="118" t="s">
        <v>28</v>
      </c>
      <c r="E7903" s="116" t="str">
        <f t="shared" si="123"/>
        <v>DGII</v>
      </c>
    </row>
    <row r="7904" spans="4:5">
      <c r="D7904" s="118" t="s">
        <v>40</v>
      </c>
      <c r="E7904" s="116" t="str">
        <f t="shared" si="123"/>
        <v>JCE</v>
      </c>
    </row>
    <row r="7905" spans="4:5">
      <c r="D7905" s="118" t="s">
        <v>28</v>
      </c>
      <c r="E7905" s="116" t="str">
        <f t="shared" si="123"/>
        <v>DGII</v>
      </c>
    </row>
    <row r="7906" spans="4:5">
      <c r="D7906" s="118" t="s">
        <v>184</v>
      </c>
      <c r="E7906" s="116" t="str">
        <f t="shared" si="123"/>
        <v>DGP</v>
      </c>
    </row>
    <row r="7907" spans="4:5">
      <c r="D7907" s="118" t="s">
        <v>94</v>
      </c>
      <c r="E7907" s="116" t="str">
        <f t="shared" si="123"/>
        <v>DGM</v>
      </c>
    </row>
    <row r="7908" spans="4:5">
      <c r="D7908" s="118" t="s">
        <v>40</v>
      </c>
      <c r="E7908" s="116" t="str">
        <f t="shared" si="123"/>
        <v>JCE</v>
      </c>
    </row>
    <row r="7909" spans="4:5">
      <c r="D7909" s="118" t="s">
        <v>40</v>
      </c>
      <c r="E7909" s="116" t="str">
        <f t="shared" si="123"/>
        <v>JCE</v>
      </c>
    </row>
    <row r="7910" spans="4:5">
      <c r="D7910" s="118" t="s">
        <v>2</v>
      </c>
      <c r="E7910" s="116" t="str">
        <f t="shared" si="123"/>
        <v>DGTT</v>
      </c>
    </row>
    <row r="7911" spans="4:5">
      <c r="D7911" s="118" t="s">
        <v>28</v>
      </c>
      <c r="E7911" s="116" t="str">
        <f t="shared" si="123"/>
        <v>DGII</v>
      </c>
    </row>
    <row r="7912" spans="4:5">
      <c r="D7912" s="118" t="s">
        <v>28</v>
      </c>
      <c r="E7912" s="116" t="str">
        <f t="shared" si="123"/>
        <v>DGII</v>
      </c>
    </row>
    <row r="7913" spans="4:5">
      <c r="D7913" s="118" t="s">
        <v>40</v>
      </c>
      <c r="E7913" s="116" t="str">
        <f t="shared" si="123"/>
        <v>JCE</v>
      </c>
    </row>
    <row r="7914" spans="4:5">
      <c r="D7914" s="118" t="s">
        <v>2</v>
      </c>
      <c r="E7914" s="116" t="str">
        <f t="shared" si="123"/>
        <v>DGTT</v>
      </c>
    </row>
    <row r="7915" spans="4:5">
      <c r="D7915" s="118" t="s">
        <v>28</v>
      </c>
      <c r="E7915" s="116" t="str">
        <f t="shared" si="123"/>
        <v>DGII</v>
      </c>
    </row>
    <row r="7916" spans="4:5">
      <c r="D7916" s="118" t="s">
        <v>2</v>
      </c>
      <c r="E7916" s="116" t="str">
        <f t="shared" si="123"/>
        <v>DGTT</v>
      </c>
    </row>
    <row r="7917" spans="4:5">
      <c r="D7917" s="118" t="s">
        <v>394</v>
      </c>
      <c r="E7917" s="116" t="str">
        <f t="shared" si="123"/>
        <v>MIREX</v>
      </c>
    </row>
    <row r="7918" spans="4:5">
      <c r="D7918" s="118" t="s">
        <v>94</v>
      </c>
      <c r="E7918" s="116" t="str">
        <f t="shared" si="123"/>
        <v>DGM</v>
      </c>
    </row>
    <row r="7919" spans="4:5">
      <c r="D7919" s="118" t="s">
        <v>2</v>
      </c>
      <c r="E7919" s="116" t="str">
        <f t="shared" si="123"/>
        <v>DGTT</v>
      </c>
    </row>
    <row r="7920" spans="4:5">
      <c r="D7920" s="118" t="s">
        <v>40</v>
      </c>
      <c r="E7920" s="116" t="str">
        <f t="shared" si="123"/>
        <v>JCE</v>
      </c>
    </row>
    <row r="7921" spans="4:5">
      <c r="D7921" s="118" t="s">
        <v>394</v>
      </c>
      <c r="E7921" s="116" t="str">
        <f t="shared" si="123"/>
        <v>MIREX</v>
      </c>
    </row>
    <row r="7922" spans="4:5">
      <c r="D7922" s="118" t="s">
        <v>40</v>
      </c>
      <c r="E7922" s="116" t="str">
        <f t="shared" si="123"/>
        <v>JCE</v>
      </c>
    </row>
    <row r="7923" spans="4:5">
      <c r="D7923" s="118" t="s">
        <v>28</v>
      </c>
      <c r="E7923" s="116" t="str">
        <f t="shared" si="123"/>
        <v>DGII</v>
      </c>
    </row>
    <row r="7924" spans="4:5">
      <c r="D7924" s="118" t="s">
        <v>40</v>
      </c>
      <c r="E7924" s="116" t="str">
        <f t="shared" si="123"/>
        <v>JCE</v>
      </c>
    </row>
    <row r="7925" spans="4:5">
      <c r="D7925" s="118" t="s">
        <v>28</v>
      </c>
      <c r="E7925" s="116" t="str">
        <f t="shared" si="123"/>
        <v>DGII</v>
      </c>
    </row>
    <row r="7926" spans="4:5">
      <c r="D7926" s="118" t="s">
        <v>394</v>
      </c>
      <c r="E7926" s="116" t="str">
        <f t="shared" si="123"/>
        <v>MIREX</v>
      </c>
    </row>
    <row r="7927" spans="4:5">
      <c r="D7927" s="118" t="s">
        <v>2</v>
      </c>
      <c r="E7927" s="116" t="str">
        <f t="shared" si="123"/>
        <v>DGTT</v>
      </c>
    </row>
    <row r="7928" spans="4:5">
      <c r="D7928" s="118" t="s">
        <v>40</v>
      </c>
      <c r="E7928" s="116" t="str">
        <f t="shared" si="123"/>
        <v>JCE</v>
      </c>
    </row>
    <row r="7929" spans="4:5">
      <c r="D7929" s="118" t="s">
        <v>28</v>
      </c>
      <c r="E7929" s="116" t="str">
        <f t="shared" si="123"/>
        <v>DGII</v>
      </c>
    </row>
    <row r="7930" spans="4:5">
      <c r="D7930" s="118" t="s">
        <v>40</v>
      </c>
      <c r="E7930" s="116" t="str">
        <f t="shared" si="123"/>
        <v>JCE</v>
      </c>
    </row>
    <row r="7931" spans="4:5">
      <c r="D7931" s="118" t="s">
        <v>94</v>
      </c>
      <c r="E7931" s="116" t="str">
        <f t="shared" si="123"/>
        <v>DGM</v>
      </c>
    </row>
    <row r="7932" spans="4:5">
      <c r="D7932" s="118" t="s">
        <v>40</v>
      </c>
      <c r="E7932" s="116" t="str">
        <f t="shared" si="123"/>
        <v>JCE</v>
      </c>
    </row>
    <row r="7933" spans="4:5">
      <c r="D7933" s="118" t="s">
        <v>2</v>
      </c>
      <c r="E7933" s="116" t="str">
        <f t="shared" si="123"/>
        <v>DGTT</v>
      </c>
    </row>
    <row r="7934" spans="4:5">
      <c r="D7934" s="118" t="s">
        <v>40</v>
      </c>
      <c r="E7934" s="116" t="str">
        <f t="shared" si="123"/>
        <v>JCE</v>
      </c>
    </row>
    <row r="7935" spans="4:5">
      <c r="D7935" s="118" t="s">
        <v>2</v>
      </c>
      <c r="E7935" s="116" t="str">
        <f t="shared" si="123"/>
        <v>DGTT</v>
      </c>
    </row>
    <row r="7936" spans="4:5">
      <c r="D7936" s="118" t="s">
        <v>2</v>
      </c>
      <c r="E7936" s="116" t="str">
        <f t="shared" si="123"/>
        <v>DGTT</v>
      </c>
    </row>
    <row r="7937" spans="4:5">
      <c r="D7937" s="118" t="s">
        <v>40</v>
      </c>
      <c r="E7937" s="116" t="str">
        <f t="shared" si="123"/>
        <v>JCE</v>
      </c>
    </row>
    <row r="7938" spans="4:5">
      <c r="D7938" s="118" t="s">
        <v>40</v>
      </c>
      <c r="E7938" s="116" t="str">
        <f t="shared" si="123"/>
        <v>JCE</v>
      </c>
    </row>
    <row r="7939" spans="4:5">
      <c r="D7939" s="118" t="s">
        <v>40</v>
      </c>
      <c r="E7939" s="116" t="str">
        <f t="shared" si="123"/>
        <v>JCE</v>
      </c>
    </row>
    <row r="7940" spans="4:5">
      <c r="D7940" s="118" t="s">
        <v>40</v>
      </c>
      <c r="E7940" s="116" t="str">
        <f t="shared" ref="E7940:E8003" si="124">UPPER(D7940:D27650)</f>
        <v>JCE</v>
      </c>
    </row>
    <row r="7941" spans="4:5">
      <c r="D7941" s="118" t="s">
        <v>28</v>
      </c>
      <c r="E7941" s="116" t="str">
        <f t="shared" si="124"/>
        <v>DGII</v>
      </c>
    </row>
    <row r="7942" spans="4:5">
      <c r="D7942" s="118" t="s">
        <v>40</v>
      </c>
      <c r="E7942" s="116" t="str">
        <f t="shared" si="124"/>
        <v>JCE</v>
      </c>
    </row>
    <row r="7943" spans="4:5">
      <c r="D7943" s="118" t="s">
        <v>40</v>
      </c>
      <c r="E7943" s="116" t="str">
        <f t="shared" si="124"/>
        <v>JCE</v>
      </c>
    </row>
    <row r="7944" spans="4:5">
      <c r="D7944" s="118" t="s">
        <v>40</v>
      </c>
      <c r="E7944" s="116" t="str">
        <f t="shared" si="124"/>
        <v>JCE</v>
      </c>
    </row>
    <row r="7945" spans="4:5">
      <c r="D7945" s="118" t="s">
        <v>1461</v>
      </c>
      <c r="E7945" s="116" t="str">
        <f t="shared" si="124"/>
        <v>OBRAS PUBLICAS</v>
      </c>
    </row>
    <row r="7946" spans="4:5">
      <c r="D7946" s="118" t="s">
        <v>40</v>
      </c>
      <c r="E7946" s="116" t="str">
        <f t="shared" si="124"/>
        <v>JCE</v>
      </c>
    </row>
    <row r="7947" spans="4:5">
      <c r="D7947" s="118" t="s">
        <v>28</v>
      </c>
      <c r="E7947" s="116" t="str">
        <f t="shared" si="124"/>
        <v>DGII</v>
      </c>
    </row>
    <row r="7948" spans="4:5">
      <c r="D7948" s="118" t="s">
        <v>28</v>
      </c>
      <c r="E7948" s="116" t="str">
        <f t="shared" si="124"/>
        <v>DGII</v>
      </c>
    </row>
    <row r="7949" spans="4:5">
      <c r="D7949" s="118" t="s">
        <v>28</v>
      </c>
      <c r="E7949" s="116" t="str">
        <f t="shared" si="124"/>
        <v>DGII</v>
      </c>
    </row>
    <row r="7950" spans="4:5">
      <c r="D7950" s="118" t="s">
        <v>28</v>
      </c>
      <c r="E7950" s="116" t="str">
        <f t="shared" si="124"/>
        <v>DGII</v>
      </c>
    </row>
    <row r="7951" spans="4:5">
      <c r="D7951" s="118" t="s">
        <v>40</v>
      </c>
      <c r="E7951" s="116" t="str">
        <f t="shared" si="124"/>
        <v>JCE</v>
      </c>
    </row>
    <row r="7952" spans="4:5">
      <c r="D7952" s="118" t="s">
        <v>2</v>
      </c>
      <c r="E7952" s="116" t="str">
        <f t="shared" si="124"/>
        <v>DGTT</v>
      </c>
    </row>
    <row r="7953" spans="4:5">
      <c r="D7953" s="118" t="s">
        <v>184</v>
      </c>
      <c r="E7953" s="116" t="str">
        <f t="shared" si="124"/>
        <v>DGP</v>
      </c>
    </row>
    <row r="7954" spans="4:5">
      <c r="D7954" s="118" t="s">
        <v>94</v>
      </c>
      <c r="E7954" s="116" t="str">
        <f t="shared" si="124"/>
        <v>DGM</v>
      </c>
    </row>
    <row r="7955" spans="4:5">
      <c r="D7955" s="118" t="s">
        <v>28</v>
      </c>
      <c r="E7955" s="116" t="str">
        <f t="shared" si="124"/>
        <v>DGII</v>
      </c>
    </row>
    <row r="7956" spans="4:5">
      <c r="D7956" s="118" t="s">
        <v>94</v>
      </c>
      <c r="E7956" s="116" t="str">
        <f t="shared" si="124"/>
        <v>DGM</v>
      </c>
    </row>
    <row r="7957" spans="4:5">
      <c r="D7957" s="118" t="s">
        <v>40</v>
      </c>
      <c r="E7957" s="116" t="str">
        <f t="shared" si="124"/>
        <v>JCE</v>
      </c>
    </row>
    <row r="7958" spans="4:5">
      <c r="D7958" s="118" t="s">
        <v>40</v>
      </c>
      <c r="E7958" s="116" t="str">
        <f t="shared" si="124"/>
        <v>JCE</v>
      </c>
    </row>
    <row r="7959" spans="4:5">
      <c r="D7959" s="118" t="s">
        <v>40</v>
      </c>
      <c r="E7959" s="116" t="str">
        <f t="shared" si="124"/>
        <v>JCE</v>
      </c>
    </row>
    <row r="7960" spans="4:5">
      <c r="D7960" s="118" t="s">
        <v>40</v>
      </c>
      <c r="E7960" s="116" t="str">
        <f t="shared" si="124"/>
        <v>JCE</v>
      </c>
    </row>
    <row r="7961" spans="4:5">
      <c r="D7961" s="118" t="s">
        <v>2</v>
      </c>
      <c r="E7961" s="116" t="str">
        <f t="shared" si="124"/>
        <v>DGTT</v>
      </c>
    </row>
    <row r="7962" spans="4:5">
      <c r="D7962" s="118" t="s">
        <v>94</v>
      </c>
      <c r="E7962" s="116" t="str">
        <f t="shared" si="124"/>
        <v>DGM</v>
      </c>
    </row>
    <row r="7963" spans="4:5">
      <c r="D7963" s="118" t="s">
        <v>40</v>
      </c>
      <c r="E7963" s="116" t="str">
        <f t="shared" si="124"/>
        <v>JCE</v>
      </c>
    </row>
    <row r="7964" spans="4:5">
      <c r="D7964" s="118" t="s">
        <v>184</v>
      </c>
      <c r="E7964" s="116" t="str">
        <f t="shared" si="124"/>
        <v>DGP</v>
      </c>
    </row>
    <row r="7965" spans="4:5">
      <c r="D7965" s="118" t="s">
        <v>94</v>
      </c>
      <c r="E7965" s="116" t="str">
        <f t="shared" si="124"/>
        <v>DGM</v>
      </c>
    </row>
    <row r="7966" spans="4:5">
      <c r="D7966" s="118" t="s">
        <v>40</v>
      </c>
      <c r="E7966" s="116" t="str">
        <f t="shared" si="124"/>
        <v>JCE</v>
      </c>
    </row>
    <row r="7967" spans="4:5">
      <c r="D7967" s="118" t="s">
        <v>2</v>
      </c>
      <c r="E7967" s="116" t="str">
        <f t="shared" si="124"/>
        <v>DGTT</v>
      </c>
    </row>
    <row r="7968" spans="4:5">
      <c r="D7968" s="118" t="s">
        <v>40</v>
      </c>
      <c r="E7968" s="116" t="str">
        <f t="shared" si="124"/>
        <v>JCE</v>
      </c>
    </row>
    <row r="7969" spans="4:5">
      <c r="D7969" s="118" t="s">
        <v>40</v>
      </c>
      <c r="E7969" s="116" t="str">
        <f t="shared" si="124"/>
        <v>JCE</v>
      </c>
    </row>
    <row r="7970" spans="4:5">
      <c r="D7970" s="118" t="s">
        <v>40</v>
      </c>
      <c r="E7970" s="116" t="str">
        <f t="shared" si="124"/>
        <v>JCE</v>
      </c>
    </row>
    <row r="7971" spans="4:5">
      <c r="D7971" s="118" t="s">
        <v>28</v>
      </c>
      <c r="E7971" s="116" t="str">
        <f t="shared" si="124"/>
        <v>DGII</v>
      </c>
    </row>
    <row r="7972" spans="4:5">
      <c r="D7972" s="118" t="s">
        <v>28</v>
      </c>
      <c r="E7972" s="116" t="str">
        <f t="shared" si="124"/>
        <v>DGII</v>
      </c>
    </row>
    <row r="7973" spans="4:5">
      <c r="D7973" s="118" t="s">
        <v>18</v>
      </c>
      <c r="E7973" s="116" t="str">
        <f t="shared" si="124"/>
        <v>MIP</v>
      </c>
    </row>
    <row r="7974" spans="4:5">
      <c r="D7974" s="118" t="s">
        <v>2</v>
      </c>
      <c r="E7974" s="116" t="str">
        <f t="shared" si="124"/>
        <v>DGTT</v>
      </c>
    </row>
    <row r="7975" spans="4:5">
      <c r="D7975" s="118" t="s">
        <v>40</v>
      </c>
      <c r="E7975" s="116" t="str">
        <f t="shared" si="124"/>
        <v>JCE</v>
      </c>
    </row>
    <row r="7976" spans="4:5">
      <c r="D7976" s="118" t="s">
        <v>28</v>
      </c>
      <c r="E7976" s="116" t="str">
        <f t="shared" si="124"/>
        <v>DGII</v>
      </c>
    </row>
    <row r="7977" spans="4:5">
      <c r="D7977" s="118" t="s">
        <v>94</v>
      </c>
      <c r="E7977" s="116" t="str">
        <f t="shared" si="124"/>
        <v>DGM</v>
      </c>
    </row>
    <row r="7978" spans="4:5">
      <c r="D7978" s="118" t="s">
        <v>18</v>
      </c>
      <c r="E7978" s="116" t="str">
        <f t="shared" si="124"/>
        <v>MIP</v>
      </c>
    </row>
    <row r="7979" spans="4:5">
      <c r="D7979" s="118" t="s">
        <v>956</v>
      </c>
      <c r="E7979" s="116" t="str">
        <f t="shared" si="124"/>
        <v>SENASA</v>
      </c>
    </row>
    <row r="7980" spans="4:5">
      <c r="D7980" s="118" t="s">
        <v>184</v>
      </c>
      <c r="E7980" s="116" t="str">
        <f t="shared" si="124"/>
        <v>DGP</v>
      </c>
    </row>
    <row r="7981" spans="4:5">
      <c r="D7981" s="118" t="s">
        <v>2</v>
      </c>
      <c r="E7981" s="116" t="str">
        <f t="shared" si="124"/>
        <v>DGTT</v>
      </c>
    </row>
    <row r="7982" spans="4:5">
      <c r="D7982" s="118" t="s">
        <v>2</v>
      </c>
      <c r="E7982" s="116" t="str">
        <f t="shared" si="124"/>
        <v>DGTT</v>
      </c>
    </row>
    <row r="7983" spans="4:5">
      <c r="D7983" s="118" t="s">
        <v>40</v>
      </c>
      <c r="E7983" s="116" t="str">
        <f t="shared" si="124"/>
        <v>JCE</v>
      </c>
    </row>
    <row r="7984" spans="4:5">
      <c r="D7984" s="118" t="s">
        <v>28</v>
      </c>
      <c r="E7984" s="116" t="str">
        <f t="shared" si="124"/>
        <v>DGII</v>
      </c>
    </row>
    <row r="7985" spans="4:5">
      <c r="D7985" s="118" t="s">
        <v>28</v>
      </c>
      <c r="E7985" s="116" t="str">
        <f t="shared" si="124"/>
        <v>DGII</v>
      </c>
    </row>
    <row r="7986" spans="4:5">
      <c r="D7986" s="118" t="s">
        <v>2</v>
      </c>
      <c r="E7986" s="116" t="str">
        <f t="shared" si="124"/>
        <v>DGTT</v>
      </c>
    </row>
    <row r="7987" spans="4:5">
      <c r="D7987" s="118" t="s">
        <v>40</v>
      </c>
      <c r="E7987" s="116" t="str">
        <f t="shared" si="124"/>
        <v>JCE</v>
      </c>
    </row>
    <row r="7988" spans="4:5">
      <c r="D7988" s="118" t="s">
        <v>155</v>
      </c>
      <c r="E7988" s="116" t="str">
        <f t="shared" si="124"/>
        <v>ONAPI</v>
      </c>
    </row>
    <row r="7989" spans="4:5">
      <c r="D7989" s="118" t="s">
        <v>94</v>
      </c>
      <c r="E7989" s="116" t="str">
        <f t="shared" si="124"/>
        <v>DGM</v>
      </c>
    </row>
    <row r="7990" spans="4:5">
      <c r="D7990" s="118" t="s">
        <v>40</v>
      </c>
      <c r="E7990" s="116" t="str">
        <f t="shared" si="124"/>
        <v>JCE</v>
      </c>
    </row>
    <row r="7991" spans="4:5">
      <c r="D7991" s="118" t="s">
        <v>40</v>
      </c>
      <c r="E7991" s="116" t="str">
        <f t="shared" si="124"/>
        <v>JCE</v>
      </c>
    </row>
    <row r="7992" spans="4:5">
      <c r="D7992" s="118" t="s">
        <v>28</v>
      </c>
      <c r="E7992" s="116" t="str">
        <f t="shared" si="124"/>
        <v>DGII</v>
      </c>
    </row>
    <row r="7993" spans="4:5">
      <c r="D7993" s="118" t="s">
        <v>28</v>
      </c>
      <c r="E7993" s="116" t="str">
        <f t="shared" si="124"/>
        <v>DGII</v>
      </c>
    </row>
    <row r="7994" spans="4:5">
      <c r="D7994" s="118" t="s">
        <v>40</v>
      </c>
      <c r="E7994" s="116" t="str">
        <f t="shared" si="124"/>
        <v>JCE</v>
      </c>
    </row>
    <row r="7995" spans="4:5">
      <c r="D7995" s="118" t="s">
        <v>18</v>
      </c>
      <c r="E7995" s="116" t="str">
        <f t="shared" si="124"/>
        <v>MIP</v>
      </c>
    </row>
    <row r="7996" spans="4:5">
      <c r="D7996" s="118" t="s">
        <v>956</v>
      </c>
      <c r="E7996" s="116" t="str">
        <f t="shared" si="124"/>
        <v>SENASA</v>
      </c>
    </row>
    <row r="7997" spans="4:5">
      <c r="D7997" s="118" t="s">
        <v>184</v>
      </c>
      <c r="E7997" s="116" t="str">
        <f t="shared" si="124"/>
        <v>DGP</v>
      </c>
    </row>
    <row r="7998" spans="4:5">
      <c r="D7998" s="118" t="s">
        <v>2</v>
      </c>
      <c r="E7998" s="116" t="str">
        <f t="shared" si="124"/>
        <v>DGTT</v>
      </c>
    </row>
    <row r="7999" spans="4:5">
      <c r="D7999" s="118" t="s">
        <v>40</v>
      </c>
      <c r="E7999" s="116" t="str">
        <f t="shared" si="124"/>
        <v>JCE</v>
      </c>
    </row>
    <row r="8000" spans="4:5">
      <c r="D8000" s="118" t="s">
        <v>40</v>
      </c>
      <c r="E8000" s="116" t="str">
        <f t="shared" si="124"/>
        <v>JCE</v>
      </c>
    </row>
    <row r="8001" spans="4:5">
      <c r="D8001" s="118" t="s">
        <v>28</v>
      </c>
      <c r="E8001" s="116" t="str">
        <f t="shared" si="124"/>
        <v>DGII</v>
      </c>
    </row>
    <row r="8002" spans="4:5">
      <c r="D8002" s="118" t="s">
        <v>28</v>
      </c>
      <c r="E8002" s="116" t="str">
        <f t="shared" si="124"/>
        <v>DGII</v>
      </c>
    </row>
    <row r="8003" spans="4:5">
      <c r="D8003" s="118" t="s">
        <v>2</v>
      </c>
      <c r="E8003" s="116" t="str">
        <f t="shared" si="124"/>
        <v>DGTT</v>
      </c>
    </row>
    <row r="8004" spans="4:5">
      <c r="D8004" s="118" t="s">
        <v>40</v>
      </c>
      <c r="E8004" s="116" t="str">
        <f t="shared" ref="E8004:E8067" si="125">UPPER(D8004:D27714)</f>
        <v>JCE</v>
      </c>
    </row>
    <row r="8005" spans="4:5">
      <c r="D8005" s="118" t="s">
        <v>155</v>
      </c>
      <c r="E8005" s="116" t="str">
        <f t="shared" si="125"/>
        <v>ONAPI</v>
      </c>
    </row>
    <row r="8006" spans="4:5">
      <c r="D8006" s="118" t="s">
        <v>94</v>
      </c>
      <c r="E8006" s="116" t="str">
        <f t="shared" si="125"/>
        <v>DGM</v>
      </c>
    </row>
    <row r="8007" spans="4:5">
      <c r="D8007" s="118" t="s">
        <v>40</v>
      </c>
      <c r="E8007" s="116" t="str">
        <f t="shared" si="125"/>
        <v>JCE</v>
      </c>
    </row>
    <row r="8008" spans="4:5">
      <c r="D8008" s="118" t="s">
        <v>2</v>
      </c>
      <c r="E8008" s="116" t="str">
        <f t="shared" si="125"/>
        <v>DGTT</v>
      </c>
    </row>
    <row r="8009" spans="4:5">
      <c r="D8009" s="118" t="s">
        <v>18</v>
      </c>
      <c r="E8009" s="116" t="str">
        <f t="shared" si="125"/>
        <v>MIP</v>
      </c>
    </row>
    <row r="8010" spans="4:5">
      <c r="D8010" s="118" t="s">
        <v>2</v>
      </c>
      <c r="E8010" s="116" t="str">
        <f t="shared" si="125"/>
        <v>DGTT</v>
      </c>
    </row>
    <row r="8011" spans="4:5">
      <c r="D8011" s="118" t="s">
        <v>28</v>
      </c>
      <c r="E8011" s="116" t="str">
        <f t="shared" si="125"/>
        <v>DGII</v>
      </c>
    </row>
    <row r="8012" spans="4:5">
      <c r="D8012" s="118" t="s">
        <v>155</v>
      </c>
      <c r="E8012" s="116" t="str">
        <f t="shared" si="125"/>
        <v>ONAPI</v>
      </c>
    </row>
    <row r="8013" spans="4:5">
      <c r="D8013" s="118" t="s">
        <v>28</v>
      </c>
      <c r="E8013" s="116" t="str">
        <f t="shared" si="125"/>
        <v>DGII</v>
      </c>
    </row>
    <row r="8014" spans="4:5">
      <c r="D8014" s="118" t="s">
        <v>155</v>
      </c>
      <c r="E8014" s="116" t="str">
        <f t="shared" si="125"/>
        <v>ONAPI</v>
      </c>
    </row>
    <row r="8015" spans="4:5">
      <c r="D8015" s="118" t="s">
        <v>28</v>
      </c>
      <c r="E8015" s="116" t="str">
        <f t="shared" si="125"/>
        <v>DGII</v>
      </c>
    </row>
    <row r="8016" spans="4:5">
      <c r="D8016" s="118" t="s">
        <v>28</v>
      </c>
      <c r="E8016" s="116" t="str">
        <f t="shared" si="125"/>
        <v>DGII</v>
      </c>
    </row>
    <row r="8017" spans="4:5">
      <c r="D8017" s="118" t="s">
        <v>40</v>
      </c>
      <c r="E8017" s="116" t="str">
        <f t="shared" si="125"/>
        <v>JCE</v>
      </c>
    </row>
    <row r="8018" spans="4:5">
      <c r="D8018" s="118" t="s">
        <v>184</v>
      </c>
      <c r="E8018" s="116" t="str">
        <f t="shared" si="125"/>
        <v>DGP</v>
      </c>
    </row>
    <row r="8019" spans="4:5">
      <c r="D8019" s="118" t="s">
        <v>40</v>
      </c>
      <c r="E8019" s="116" t="str">
        <f t="shared" si="125"/>
        <v>JCE</v>
      </c>
    </row>
    <row r="8020" spans="4:5">
      <c r="D8020" s="118" t="s">
        <v>94</v>
      </c>
      <c r="E8020" s="116" t="str">
        <f t="shared" si="125"/>
        <v>DGM</v>
      </c>
    </row>
    <row r="8021" spans="4:5">
      <c r="D8021" s="118" t="s">
        <v>28</v>
      </c>
      <c r="E8021" s="116" t="str">
        <f t="shared" si="125"/>
        <v>DGII</v>
      </c>
    </row>
    <row r="8022" spans="4:5">
      <c r="D8022" s="118" t="s">
        <v>2</v>
      </c>
      <c r="E8022" s="116" t="str">
        <f t="shared" si="125"/>
        <v>DGTT</v>
      </c>
    </row>
    <row r="8023" spans="4:5">
      <c r="D8023" s="118" t="s">
        <v>2</v>
      </c>
      <c r="E8023" s="116" t="str">
        <f t="shared" si="125"/>
        <v>DGTT</v>
      </c>
    </row>
    <row r="8024" spans="4:5">
      <c r="D8024" s="118" t="s">
        <v>40</v>
      </c>
      <c r="E8024" s="116" t="str">
        <f t="shared" si="125"/>
        <v>JCE</v>
      </c>
    </row>
    <row r="8025" spans="4:5">
      <c r="D8025" s="122" t="s">
        <v>184</v>
      </c>
      <c r="E8025" s="116" t="str">
        <f t="shared" si="125"/>
        <v>DGP</v>
      </c>
    </row>
    <row r="8026" spans="4:5">
      <c r="D8026" s="118" t="s">
        <v>94</v>
      </c>
      <c r="E8026" s="116" t="str">
        <f t="shared" si="125"/>
        <v>DGM</v>
      </c>
    </row>
    <row r="8027" spans="4:5">
      <c r="D8027" s="118" t="s">
        <v>40</v>
      </c>
      <c r="E8027" s="116" t="str">
        <f t="shared" si="125"/>
        <v>JCE</v>
      </c>
    </row>
    <row r="8028" spans="4:5">
      <c r="D8028" s="118" t="s">
        <v>956</v>
      </c>
      <c r="E8028" s="116" t="str">
        <f t="shared" si="125"/>
        <v>SENASA</v>
      </c>
    </row>
    <row r="8029" spans="4:5">
      <c r="D8029" s="118" t="s">
        <v>394</v>
      </c>
      <c r="E8029" s="116" t="str">
        <f t="shared" si="125"/>
        <v>MIREX</v>
      </c>
    </row>
    <row r="8030" spans="4:5">
      <c r="D8030" s="118" t="s">
        <v>40</v>
      </c>
      <c r="E8030" s="116" t="str">
        <f t="shared" si="125"/>
        <v>JCE</v>
      </c>
    </row>
    <row r="8031" spans="4:5">
      <c r="D8031" s="118" t="s">
        <v>394</v>
      </c>
      <c r="E8031" s="116" t="str">
        <f t="shared" si="125"/>
        <v>MIREX</v>
      </c>
    </row>
    <row r="8032" spans="4:5">
      <c r="D8032" s="118" t="s">
        <v>40</v>
      </c>
      <c r="E8032" s="116" t="str">
        <f t="shared" si="125"/>
        <v>JCE</v>
      </c>
    </row>
    <row r="8033" spans="4:5">
      <c r="D8033" s="118" t="s">
        <v>2</v>
      </c>
      <c r="E8033" s="116" t="str">
        <f t="shared" si="125"/>
        <v>DGTT</v>
      </c>
    </row>
    <row r="8034" spans="4:5">
      <c r="D8034" s="118" t="s">
        <v>2</v>
      </c>
      <c r="E8034" s="116" t="str">
        <f t="shared" si="125"/>
        <v>DGTT</v>
      </c>
    </row>
    <row r="8035" spans="4:5">
      <c r="D8035" s="118" t="s">
        <v>155</v>
      </c>
      <c r="E8035" s="116" t="str">
        <f t="shared" si="125"/>
        <v>ONAPI</v>
      </c>
    </row>
    <row r="8036" spans="4:5">
      <c r="D8036" s="118" t="s">
        <v>28</v>
      </c>
      <c r="E8036" s="116" t="str">
        <f t="shared" si="125"/>
        <v>DGII</v>
      </c>
    </row>
    <row r="8037" spans="4:5">
      <c r="D8037" s="118" t="s">
        <v>40</v>
      </c>
      <c r="E8037" s="116" t="str">
        <f t="shared" si="125"/>
        <v>JCE</v>
      </c>
    </row>
    <row r="8038" spans="4:5">
      <c r="D8038" s="118" t="s">
        <v>40</v>
      </c>
      <c r="E8038" s="116" t="str">
        <f t="shared" si="125"/>
        <v>JCE</v>
      </c>
    </row>
    <row r="8039" spans="4:5">
      <c r="D8039" s="118" t="s">
        <v>1461</v>
      </c>
      <c r="E8039" s="116" t="str">
        <f t="shared" si="125"/>
        <v>OBRAS PUBLICAS</v>
      </c>
    </row>
    <row r="8040" spans="4:5">
      <c r="D8040" s="118" t="s">
        <v>40</v>
      </c>
      <c r="E8040" s="116" t="str">
        <f t="shared" si="125"/>
        <v>JCE</v>
      </c>
    </row>
    <row r="8041" spans="4:5">
      <c r="D8041" s="118" t="s">
        <v>40</v>
      </c>
      <c r="E8041" s="116" t="str">
        <f t="shared" si="125"/>
        <v>JCE</v>
      </c>
    </row>
    <row r="8042" spans="4:5">
      <c r="D8042" s="118" t="s">
        <v>94</v>
      </c>
      <c r="E8042" s="116" t="str">
        <f t="shared" si="125"/>
        <v>DGM</v>
      </c>
    </row>
    <row r="8043" spans="4:5">
      <c r="D8043" s="118" t="s">
        <v>18</v>
      </c>
      <c r="E8043" s="116" t="str">
        <f t="shared" si="125"/>
        <v>MIP</v>
      </c>
    </row>
    <row r="8044" spans="4:5">
      <c r="D8044" s="118" t="s">
        <v>2</v>
      </c>
      <c r="E8044" s="116" t="str">
        <f t="shared" si="125"/>
        <v>DGTT</v>
      </c>
    </row>
    <row r="8045" spans="4:5">
      <c r="D8045" s="118" t="s">
        <v>184</v>
      </c>
      <c r="E8045" s="116" t="str">
        <f t="shared" si="125"/>
        <v>DGP</v>
      </c>
    </row>
    <row r="8046" spans="4:5">
      <c r="D8046" s="118" t="s">
        <v>40</v>
      </c>
      <c r="E8046" s="116" t="str">
        <f t="shared" si="125"/>
        <v>JCE</v>
      </c>
    </row>
    <row r="8047" spans="4:5">
      <c r="D8047" s="118" t="s">
        <v>40</v>
      </c>
      <c r="E8047" s="116" t="str">
        <f t="shared" si="125"/>
        <v>JCE</v>
      </c>
    </row>
    <row r="8048" spans="4:5">
      <c r="D8048" s="118" t="s">
        <v>28</v>
      </c>
      <c r="E8048" s="116" t="str">
        <f t="shared" si="125"/>
        <v>DGII</v>
      </c>
    </row>
    <row r="8049" spans="4:5">
      <c r="D8049" s="118" t="s">
        <v>2</v>
      </c>
      <c r="E8049" s="116" t="str">
        <f t="shared" si="125"/>
        <v>DGTT</v>
      </c>
    </row>
    <row r="8050" spans="4:5">
      <c r="D8050" s="118" t="s">
        <v>18</v>
      </c>
      <c r="E8050" s="116" t="str">
        <f t="shared" si="125"/>
        <v>MIP</v>
      </c>
    </row>
    <row r="8051" spans="4:5">
      <c r="D8051" s="118" t="s">
        <v>956</v>
      </c>
      <c r="E8051" s="116" t="str">
        <f t="shared" si="125"/>
        <v>SENASA</v>
      </c>
    </row>
    <row r="8052" spans="4:5">
      <c r="D8052" s="118" t="s">
        <v>184</v>
      </c>
      <c r="E8052" s="116" t="str">
        <f t="shared" si="125"/>
        <v>DGP</v>
      </c>
    </row>
    <row r="8053" spans="4:5">
      <c r="D8053" s="118" t="s">
        <v>2</v>
      </c>
      <c r="E8053" s="116" t="str">
        <f t="shared" si="125"/>
        <v>DGTT</v>
      </c>
    </row>
    <row r="8054" spans="4:5">
      <c r="D8054" s="118" t="s">
        <v>40</v>
      </c>
      <c r="E8054" s="116" t="str">
        <f t="shared" si="125"/>
        <v>JCE</v>
      </c>
    </row>
    <row r="8055" spans="4:5">
      <c r="D8055" s="118" t="s">
        <v>40</v>
      </c>
      <c r="E8055" s="116" t="str">
        <f t="shared" si="125"/>
        <v>JCE</v>
      </c>
    </row>
    <row r="8056" spans="4:5">
      <c r="D8056" s="118" t="s">
        <v>28</v>
      </c>
      <c r="E8056" s="116" t="str">
        <f t="shared" si="125"/>
        <v>DGII</v>
      </c>
    </row>
    <row r="8057" spans="4:5">
      <c r="D8057" s="118" t="s">
        <v>28</v>
      </c>
      <c r="E8057" s="116" t="str">
        <f t="shared" si="125"/>
        <v>DGII</v>
      </c>
    </row>
    <row r="8058" spans="4:5">
      <c r="D8058" s="118" t="s">
        <v>2</v>
      </c>
      <c r="E8058" s="116" t="str">
        <f t="shared" si="125"/>
        <v>DGTT</v>
      </c>
    </row>
    <row r="8059" spans="4:5">
      <c r="D8059" s="118" t="s">
        <v>40</v>
      </c>
      <c r="E8059" s="116" t="str">
        <f t="shared" si="125"/>
        <v>JCE</v>
      </c>
    </row>
    <row r="8060" spans="4:5">
      <c r="D8060" s="118" t="s">
        <v>155</v>
      </c>
      <c r="E8060" s="116" t="str">
        <f t="shared" si="125"/>
        <v>ONAPI</v>
      </c>
    </row>
    <row r="8061" spans="4:5">
      <c r="D8061" s="118" t="s">
        <v>94</v>
      </c>
      <c r="E8061" s="116" t="str">
        <f t="shared" si="125"/>
        <v>DGM</v>
      </c>
    </row>
    <row r="8062" spans="4:5">
      <c r="D8062" s="118" t="s">
        <v>40</v>
      </c>
      <c r="E8062" s="116" t="str">
        <f t="shared" si="125"/>
        <v>JCE</v>
      </c>
    </row>
    <row r="8063" spans="4:5">
      <c r="D8063" s="118" t="s">
        <v>2</v>
      </c>
      <c r="E8063" s="116" t="str">
        <f t="shared" si="125"/>
        <v>DGTT</v>
      </c>
    </row>
    <row r="8064" spans="4:5">
      <c r="D8064" s="118" t="s">
        <v>184</v>
      </c>
      <c r="E8064" s="116" t="str">
        <f t="shared" si="125"/>
        <v>DGP</v>
      </c>
    </row>
    <row r="8065" spans="4:5">
      <c r="D8065" s="118" t="s">
        <v>40</v>
      </c>
      <c r="E8065" s="116" t="str">
        <f t="shared" si="125"/>
        <v>JCE</v>
      </c>
    </row>
    <row r="8066" spans="4:5">
      <c r="D8066" s="118" t="s">
        <v>2</v>
      </c>
      <c r="E8066" s="116" t="str">
        <f t="shared" si="125"/>
        <v>DGTT</v>
      </c>
    </row>
    <row r="8067" spans="4:5">
      <c r="D8067" s="118" t="s">
        <v>2</v>
      </c>
      <c r="E8067" s="116" t="str">
        <f t="shared" si="125"/>
        <v>DGTT</v>
      </c>
    </row>
    <row r="8068" spans="4:5">
      <c r="D8068" s="118" t="s">
        <v>40</v>
      </c>
      <c r="E8068" s="116" t="str">
        <f t="shared" ref="E8068:E8131" si="126">UPPER(D8068:D27778)</f>
        <v>JCE</v>
      </c>
    </row>
    <row r="8069" spans="4:5">
      <c r="D8069" s="118" t="s">
        <v>94</v>
      </c>
      <c r="E8069" s="116" t="str">
        <f t="shared" si="126"/>
        <v>DGM</v>
      </c>
    </row>
    <row r="8070" spans="4:5">
      <c r="D8070" s="118" t="s">
        <v>28</v>
      </c>
      <c r="E8070" s="116" t="str">
        <f t="shared" si="126"/>
        <v>DGII</v>
      </c>
    </row>
    <row r="8071" spans="4:5">
      <c r="D8071" s="118" t="s">
        <v>94</v>
      </c>
      <c r="E8071" s="116" t="str">
        <f t="shared" si="126"/>
        <v>DGM</v>
      </c>
    </row>
    <row r="8072" spans="4:5">
      <c r="D8072" s="118" t="s">
        <v>2</v>
      </c>
      <c r="E8072" s="116" t="str">
        <f t="shared" si="126"/>
        <v>DGTT</v>
      </c>
    </row>
    <row r="8073" spans="4:5">
      <c r="D8073" s="118" t="s">
        <v>40</v>
      </c>
      <c r="E8073" s="116" t="str">
        <f t="shared" si="126"/>
        <v>JCE</v>
      </c>
    </row>
    <row r="8074" spans="4:5">
      <c r="D8074" s="118" t="s">
        <v>155</v>
      </c>
      <c r="E8074" s="116" t="str">
        <f t="shared" si="126"/>
        <v>ONAPI</v>
      </c>
    </row>
    <row r="8075" spans="4:5">
      <c r="D8075" s="118" t="s">
        <v>94</v>
      </c>
      <c r="E8075" s="116" t="str">
        <f t="shared" si="126"/>
        <v>DGM</v>
      </c>
    </row>
    <row r="8076" spans="4:5">
      <c r="D8076" s="118" t="s">
        <v>40</v>
      </c>
      <c r="E8076" s="116" t="str">
        <f t="shared" si="126"/>
        <v>JCE</v>
      </c>
    </row>
    <row r="8077" spans="4:5">
      <c r="D8077" s="118" t="s">
        <v>2</v>
      </c>
      <c r="E8077" s="116" t="str">
        <f t="shared" si="126"/>
        <v>DGTT</v>
      </c>
    </row>
    <row r="8078" spans="4:5">
      <c r="D8078" s="118" t="s">
        <v>28</v>
      </c>
      <c r="E8078" s="116" t="str">
        <f t="shared" si="126"/>
        <v>DGII</v>
      </c>
    </row>
    <row r="8079" spans="4:5">
      <c r="D8079" s="118" t="s">
        <v>394</v>
      </c>
      <c r="E8079" s="116" t="str">
        <f t="shared" si="126"/>
        <v>MIREX</v>
      </c>
    </row>
    <row r="8080" spans="4:5">
      <c r="D8080" s="118" t="s">
        <v>394</v>
      </c>
      <c r="E8080" s="116" t="str">
        <f t="shared" si="126"/>
        <v>MIREX</v>
      </c>
    </row>
    <row r="8081" spans="4:5">
      <c r="D8081" s="118" t="s">
        <v>40</v>
      </c>
      <c r="E8081" s="116" t="str">
        <f t="shared" si="126"/>
        <v>JCE</v>
      </c>
    </row>
    <row r="8082" spans="4:5">
      <c r="D8082" s="118" t="s">
        <v>28</v>
      </c>
      <c r="E8082" s="116" t="str">
        <f t="shared" si="126"/>
        <v>DGII</v>
      </c>
    </row>
    <row r="8083" spans="4:5">
      <c r="D8083" s="118" t="s">
        <v>2</v>
      </c>
      <c r="E8083" s="116" t="str">
        <f t="shared" si="126"/>
        <v>DGTT</v>
      </c>
    </row>
    <row r="8084" spans="4:5">
      <c r="D8084" s="118" t="s">
        <v>28</v>
      </c>
      <c r="E8084" s="116" t="str">
        <f t="shared" si="126"/>
        <v>DGII</v>
      </c>
    </row>
    <row r="8085" spans="4:5">
      <c r="D8085" s="118" t="s">
        <v>28</v>
      </c>
      <c r="E8085" s="116" t="str">
        <f t="shared" si="126"/>
        <v>DGII</v>
      </c>
    </row>
    <row r="8086" spans="4:5">
      <c r="D8086" s="118" t="s">
        <v>18</v>
      </c>
      <c r="E8086" s="116" t="str">
        <f t="shared" si="126"/>
        <v>MIP</v>
      </c>
    </row>
    <row r="8087" spans="4:5">
      <c r="D8087" s="118" t="s">
        <v>18</v>
      </c>
      <c r="E8087" s="116" t="str">
        <f t="shared" si="126"/>
        <v>MIP</v>
      </c>
    </row>
    <row r="8088" spans="4:5">
      <c r="D8088" s="118" t="s">
        <v>28</v>
      </c>
      <c r="E8088" s="116" t="str">
        <f t="shared" si="126"/>
        <v>DGII</v>
      </c>
    </row>
    <row r="8089" spans="4:5">
      <c r="D8089" s="118" t="s">
        <v>28</v>
      </c>
      <c r="E8089" s="116" t="str">
        <f t="shared" si="126"/>
        <v>DGII</v>
      </c>
    </row>
    <row r="8090" spans="4:5">
      <c r="D8090" s="118" t="s">
        <v>1461</v>
      </c>
      <c r="E8090" s="116" t="str">
        <f t="shared" si="126"/>
        <v>OBRAS PUBLICAS</v>
      </c>
    </row>
    <row r="8091" spans="4:5">
      <c r="D8091" s="118" t="s">
        <v>2</v>
      </c>
      <c r="E8091" s="116" t="str">
        <f t="shared" si="126"/>
        <v>DGTT</v>
      </c>
    </row>
    <row r="8092" spans="4:5">
      <c r="D8092" s="118" t="s">
        <v>394</v>
      </c>
      <c r="E8092" s="116" t="str">
        <f t="shared" si="126"/>
        <v>MIREX</v>
      </c>
    </row>
    <row r="8093" spans="4:5">
      <c r="D8093" s="118" t="s">
        <v>184</v>
      </c>
      <c r="E8093" s="116" t="str">
        <f t="shared" si="126"/>
        <v>DGP</v>
      </c>
    </row>
    <row r="8094" spans="4:5">
      <c r="D8094" s="118" t="s">
        <v>40</v>
      </c>
      <c r="E8094" s="116" t="str">
        <f t="shared" si="126"/>
        <v>JCE</v>
      </c>
    </row>
    <row r="8095" spans="4:5">
      <c r="D8095" s="118" t="s">
        <v>40</v>
      </c>
      <c r="E8095" s="116" t="str">
        <f t="shared" si="126"/>
        <v>JCE</v>
      </c>
    </row>
    <row r="8096" spans="4:5">
      <c r="D8096" s="118" t="s">
        <v>184</v>
      </c>
      <c r="E8096" s="116" t="str">
        <f t="shared" si="126"/>
        <v>DGP</v>
      </c>
    </row>
    <row r="8097" spans="4:5">
      <c r="D8097" s="118" t="s">
        <v>2</v>
      </c>
      <c r="E8097" s="116" t="str">
        <f t="shared" si="126"/>
        <v>DGTT</v>
      </c>
    </row>
    <row r="8098" spans="4:5">
      <c r="D8098" s="118" t="s">
        <v>2</v>
      </c>
      <c r="E8098" s="116" t="str">
        <f t="shared" si="126"/>
        <v>DGTT</v>
      </c>
    </row>
    <row r="8099" spans="4:5">
      <c r="D8099" s="118" t="s">
        <v>28</v>
      </c>
      <c r="E8099" s="116" t="str">
        <f t="shared" si="126"/>
        <v>DGII</v>
      </c>
    </row>
    <row r="8100" spans="4:5">
      <c r="D8100" s="118" t="s">
        <v>40</v>
      </c>
      <c r="E8100" s="116" t="str">
        <f t="shared" si="126"/>
        <v>JCE</v>
      </c>
    </row>
    <row r="8101" spans="4:5">
      <c r="D8101" s="118" t="s">
        <v>184</v>
      </c>
      <c r="E8101" s="116" t="str">
        <f t="shared" si="126"/>
        <v>DGP</v>
      </c>
    </row>
    <row r="8102" spans="4:5">
      <c r="D8102" s="118" t="s">
        <v>40</v>
      </c>
      <c r="E8102" s="116" t="str">
        <f t="shared" si="126"/>
        <v>JCE</v>
      </c>
    </row>
    <row r="8103" spans="4:5">
      <c r="D8103" s="118" t="s">
        <v>40</v>
      </c>
      <c r="E8103" s="116" t="str">
        <f t="shared" si="126"/>
        <v>JCE</v>
      </c>
    </row>
    <row r="8104" spans="4:5">
      <c r="D8104" s="118" t="s">
        <v>94</v>
      </c>
      <c r="E8104" s="116" t="str">
        <f t="shared" si="126"/>
        <v>DGM</v>
      </c>
    </row>
    <row r="8105" spans="4:5">
      <c r="D8105" s="118" t="s">
        <v>394</v>
      </c>
      <c r="E8105" s="116" t="str">
        <f t="shared" si="126"/>
        <v>MIREX</v>
      </c>
    </row>
    <row r="8106" spans="4:5">
      <c r="D8106" s="118" t="s">
        <v>2</v>
      </c>
      <c r="E8106" s="116" t="str">
        <f t="shared" si="126"/>
        <v>DGTT</v>
      </c>
    </row>
    <row r="8107" spans="4:5">
      <c r="D8107" s="118" t="s">
        <v>2</v>
      </c>
      <c r="E8107" s="116" t="str">
        <f t="shared" si="126"/>
        <v>DGTT</v>
      </c>
    </row>
    <row r="8108" spans="4:5">
      <c r="D8108" s="118" t="s">
        <v>184</v>
      </c>
      <c r="E8108" s="116" t="str">
        <f t="shared" si="126"/>
        <v>DGP</v>
      </c>
    </row>
    <row r="8109" spans="4:5">
      <c r="D8109" s="118" t="s">
        <v>94</v>
      </c>
      <c r="E8109" s="116" t="str">
        <f t="shared" si="126"/>
        <v>DGM</v>
      </c>
    </row>
    <row r="8110" spans="4:5">
      <c r="D8110" s="118" t="s">
        <v>2</v>
      </c>
      <c r="E8110" s="116" t="str">
        <f t="shared" si="126"/>
        <v>DGTT</v>
      </c>
    </row>
    <row r="8111" spans="4:5">
      <c r="D8111" s="118" t="s">
        <v>40</v>
      </c>
      <c r="E8111" s="116" t="str">
        <f t="shared" si="126"/>
        <v>JCE</v>
      </c>
    </row>
    <row r="8112" spans="4:5">
      <c r="D8112" s="118" t="s">
        <v>28</v>
      </c>
      <c r="E8112" s="116" t="str">
        <f t="shared" si="126"/>
        <v>DGII</v>
      </c>
    </row>
    <row r="8113" spans="4:5">
      <c r="D8113" s="118" t="s">
        <v>2</v>
      </c>
      <c r="E8113" s="116" t="str">
        <f t="shared" si="126"/>
        <v>DGTT</v>
      </c>
    </row>
    <row r="8114" spans="4:5">
      <c r="D8114" s="118" t="s">
        <v>184</v>
      </c>
      <c r="E8114" s="116" t="str">
        <f t="shared" si="126"/>
        <v>DGP</v>
      </c>
    </row>
    <row r="8115" spans="4:5">
      <c r="D8115" s="118" t="s">
        <v>28</v>
      </c>
      <c r="E8115" s="116" t="str">
        <f t="shared" si="126"/>
        <v>DGII</v>
      </c>
    </row>
    <row r="8116" spans="4:5">
      <c r="D8116" s="118" t="s">
        <v>394</v>
      </c>
      <c r="E8116" s="116" t="str">
        <f t="shared" si="126"/>
        <v>MIREX</v>
      </c>
    </row>
    <row r="8117" spans="4:5">
      <c r="D8117" s="118" t="s">
        <v>40</v>
      </c>
      <c r="E8117" s="116" t="str">
        <f t="shared" si="126"/>
        <v>JCE</v>
      </c>
    </row>
    <row r="8118" spans="4:5">
      <c r="D8118" s="118" t="s">
        <v>2</v>
      </c>
      <c r="E8118" s="116" t="str">
        <f t="shared" si="126"/>
        <v>DGTT</v>
      </c>
    </row>
    <row r="8119" spans="4:5">
      <c r="D8119" s="118" t="s">
        <v>28</v>
      </c>
      <c r="E8119" s="116" t="str">
        <f t="shared" si="126"/>
        <v>DGII</v>
      </c>
    </row>
    <row r="8120" spans="4:5">
      <c r="D8120" s="118" t="s">
        <v>28</v>
      </c>
      <c r="E8120" s="116" t="str">
        <f t="shared" si="126"/>
        <v>DGII</v>
      </c>
    </row>
    <row r="8121" spans="4:5">
      <c r="D8121" s="118" t="s">
        <v>394</v>
      </c>
      <c r="E8121" s="116" t="str">
        <f t="shared" si="126"/>
        <v>MIREX</v>
      </c>
    </row>
    <row r="8122" spans="4:5">
      <c r="D8122" s="118" t="s">
        <v>28</v>
      </c>
      <c r="E8122" s="116" t="str">
        <f t="shared" si="126"/>
        <v>DGII</v>
      </c>
    </row>
    <row r="8123" spans="4:5">
      <c r="D8123" s="118" t="s">
        <v>28</v>
      </c>
      <c r="E8123" s="116" t="str">
        <f t="shared" si="126"/>
        <v>DGII</v>
      </c>
    </row>
    <row r="8124" spans="4:5">
      <c r="D8124" s="118" t="s">
        <v>40</v>
      </c>
      <c r="E8124" s="116" t="str">
        <f t="shared" si="126"/>
        <v>JCE</v>
      </c>
    </row>
    <row r="8125" spans="4:5">
      <c r="D8125" s="118" t="s">
        <v>28</v>
      </c>
      <c r="E8125" s="116" t="str">
        <f t="shared" si="126"/>
        <v>DGII</v>
      </c>
    </row>
    <row r="8126" spans="4:5">
      <c r="D8126" s="118" t="s">
        <v>94</v>
      </c>
      <c r="E8126" s="116" t="str">
        <f t="shared" si="126"/>
        <v>DGM</v>
      </c>
    </row>
    <row r="8127" spans="4:5">
      <c r="D8127" s="118" t="s">
        <v>40</v>
      </c>
      <c r="E8127" s="116" t="str">
        <f t="shared" si="126"/>
        <v>JCE</v>
      </c>
    </row>
    <row r="8128" spans="4:5">
      <c r="D8128" s="118" t="s">
        <v>28</v>
      </c>
      <c r="E8128" s="116" t="str">
        <f t="shared" si="126"/>
        <v>DGII</v>
      </c>
    </row>
    <row r="8129" spans="4:5">
      <c r="D8129" s="118" t="s">
        <v>184</v>
      </c>
      <c r="E8129" s="116" t="str">
        <f t="shared" si="126"/>
        <v>DGP</v>
      </c>
    </row>
    <row r="8130" spans="4:5">
      <c r="D8130" s="118" t="s">
        <v>40</v>
      </c>
      <c r="E8130" s="116" t="str">
        <f t="shared" si="126"/>
        <v>JCE</v>
      </c>
    </row>
    <row r="8131" spans="4:5">
      <c r="D8131" s="118" t="s">
        <v>2</v>
      </c>
      <c r="E8131" s="116" t="str">
        <f t="shared" si="126"/>
        <v>DGTT</v>
      </c>
    </row>
    <row r="8132" spans="4:5">
      <c r="D8132" s="118" t="s">
        <v>2</v>
      </c>
      <c r="E8132" s="116" t="str">
        <f t="shared" ref="E8132:E8195" si="127">UPPER(D8132:D27842)</f>
        <v>DGTT</v>
      </c>
    </row>
    <row r="8133" spans="4:5">
      <c r="D8133" s="118" t="s">
        <v>394</v>
      </c>
      <c r="E8133" s="116" t="str">
        <f t="shared" si="127"/>
        <v>MIREX</v>
      </c>
    </row>
    <row r="8134" spans="4:5">
      <c r="D8134" s="118" t="s">
        <v>28</v>
      </c>
      <c r="E8134" s="116" t="str">
        <f t="shared" si="127"/>
        <v>DGII</v>
      </c>
    </row>
    <row r="8135" spans="4:5">
      <c r="D8135" s="118" t="s">
        <v>40</v>
      </c>
      <c r="E8135" s="116" t="str">
        <f t="shared" si="127"/>
        <v>JCE</v>
      </c>
    </row>
    <row r="8136" spans="4:5">
      <c r="D8136" s="118" t="s">
        <v>40</v>
      </c>
      <c r="E8136" s="116" t="str">
        <f t="shared" si="127"/>
        <v>JCE</v>
      </c>
    </row>
    <row r="8137" spans="4:5">
      <c r="D8137" s="118" t="s">
        <v>28</v>
      </c>
      <c r="E8137" s="116" t="str">
        <f t="shared" si="127"/>
        <v>DGII</v>
      </c>
    </row>
    <row r="8138" spans="4:5">
      <c r="D8138" s="118" t="s">
        <v>40</v>
      </c>
      <c r="E8138" s="116" t="str">
        <f t="shared" si="127"/>
        <v>JCE</v>
      </c>
    </row>
    <row r="8139" spans="4:5">
      <c r="D8139" s="118" t="s">
        <v>28</v>
      </c>
      <c r="E8139" s="116" t="str">
        <f t="shared" si="127"/>
        <v>DGII</v>
      </c>
    </row>
    <row r="8140" spans="4:5">
      <c r="D8140" s="118" t="s">
        <v>40</v>
      </c>
      <c r="E8140" s="116" t="str">
        <f t="shared" si="127"/>
        <v>JCE</v>
      </c>
    </row>
    <row r="8141" spans="4:5">
      <c r="D8141" s="118" t="s">
        <v>184</v>
      </c>
      <c r="E8141" s="116" t="str">
        <f t="shared" si="127"/>
        <v>DGP</v>
      </c>
    </row>
    <row r="8142" spans="4:5">
      <c r="D8142" s="118" t="s">
        <v>40</v>
      </c>
      <c r="E8142" s="116" t="str">
        <f t="shared" si="127"/>
        <v>JCE</v>
      </c>
    </row>
    <row r="8143" spans="4:5">
      <c r="D8143" s="118" t="s">
        <v>2</v>
      </c>
      <c r="E8143" s="116" t="str">
        <f t="shared" si="127"/>
        <v>DGTT</v>
      </c>
    </row>
    <row r="8144" spans="4:5">
      <c r="D8144" s="118" t="s">
        <v>28</v>
      </c>
      <c r="E8144" s="116" t="str">
        <f t="shared" si="127"/>
        <v>DGII</v>
      </c>
    </row>
    <row r="8145" spans="4:5">
      <c r="D8145" s="118" t="s">
        <v>28</v>
      </c>
      <c r="E8145" s="116" t="str">
        <f t="shared" si="127"/>
        <v>DGII</v>
      </c>
    </row>
    <row r="8146" spans="4:5">
      <c r="D8146" s="118" t="s">
        <v>40</v>
      </c>
      <c r="E8146" s="116" t="str">
        <f t="shared" si="127"/>
        <v>JCE</v>
      </c>
    </row>
    <row r="8147" spans="4:5">
      <c r="D8147" s="118" t="s">
        <v>2</v>
      </c>
      <c r="E8147" s="116" t="str">
        <f t="shared" si="127"/>
        <v>DGTT</v>
      </c>
    </row>
    <row r="8148" spans="4:5">
      <c r="D8148" s="118" t="s">
        <v>2</v>
      </c>
      <c r="E8148" s="116" t="str">
        <f t="shared" si="127"/>
        <v>DGTT</v>
      </c>
    </row>
    <row r="8149" spans="4:5">
      <c r="D8149" s="118" t="s">
        <v>2</v>
      </c>
      <c r="E8149" s="116" t="str">
        <f t="shared" si="127"/>
        <v>DGTT</v>
      </c>
    </row>
    <row r="8150" spans="4:5">
      <c r="D8150" s="118" t="s">
        <v>28</v>
      </c>
      <c r="E8150" s="116" t="str">
        <f t="shared" si="127"/>
        <v>DGII</v>
      </c>
    </row>
    <row r="8151" spans="4:5">
      <c r="D8151" s="118" t="s">
        <v>40</v>
      </c>
      <c r="E8151" s="116" t="str">
        <f t="shared" si="127"/>
        <v>JCE</v>
      </c>
    </row>
    <row r="8152" spans="4:5">
      <c r="D8152" s="118" t="s">
        <v>94</v>
      </c>
      <c r="E8152" s="116" t="str">
        <f t="shared" si="127"/>
        <v>DGM</v>
      </c>
    </row>
    <row r="8153" spans="4:5">
      <c r="D8153" s="118" t="s">
        <v>28</v>
      </c>
      <c r="E8153" s="116" t="str">
        <f t="shared" si="127"/>
        <v>DGII</v>
      </c>
    </row>
    <row r="8154" spans="4:5">
      <c r="D8154" s="118" t="s">
        <v>28</v>
      </c>
      <c r="E8154" s="116" t="str">
        <f t="shared" si="127"/>
        <v>DGII</v>
      </c>
    </row>
    <row r="8155" spans="4:5">
      <c r="D8155" s="118" t="s">
        <v>2</v>
      </c>
      <c r="E8155" s="116" t="str">
        <f t="shared" si="127"/>
        <v>DGTT</v>
      </c>
    </row>
    <row r="8156" spans="4:5">
      <c r="D8156" s="118" t="s">
        <v>94</v>
      </c>
      <c r="E8156" s="116" t="str">
        <f t="shared" si="127"/>
        <v>DGM</v>
      </c>
    </row>
    <row r="8157" spans="4:5">
      <c r="D8157" s="118" t="s">
        <v>28</v>
      </c>
      <c r="E8157" s="116" t="str">
        <f t="shared" si="127"/>
        <v>DGII</v>
      </c>
    </row>
    <row r="8158" spans="4:5">
      <c r="D8158" s="118" t="s">
        <v>40</v>
      </c>
      <c r="E8158" s="116" t="str">
        <f t="shared" si="127"/>
        <v>JCE</v>
      </c>
    </row>
    <row r="8159" spans="4:5">
      <c r="D8159" s="118" t="s">
        <v>94</v>
      </c>
      <c r="E8159" s="116" t="str">
        <f t="shared" si="127"/>
        <v>DGM</v>
      </c>
    </row>
    <row r="8160" spans="4:5">
      <c r="D8160" s="118" t="s">
        <v>40</v>
      </c>
      <c r="E8160" s="116" t="str">
        <f t="shared" si="127"/>
        <v>JCE</v>
      </c>
    </row>
    <row r="8161" spans="4:5">
      <c r="D8161" s="118" t="s">
        <v>40</v>
      </c>
      <c r="E8161" s="116" t="str">
        <f t="shared" si="127"/>
        <v>JCE</v>
      </c>
    </row>
    <row r="8162" spans="4:5">
      <c r="D8162" s="118" t="s">
        <v>40</v>
      </c>
      <c r="E8162" s="116" t="str">
        <f t="shared" si="127"/>
        <v>JCE</v>
      </c>
    </row>
    <row r="8163" spans="4:5">
      <c r="D8163" s="118" t="s">
        <v>28</v>
      </c>
      <c r="E8163" s="116" t="str">
        <f t="shared" si="127"/>
        <v>DGII</v>
      </c>
    </row>
    <row r="8164" spans="4:5">
      <c r="D8164" s="118" t="s">
        <v>40</v>
      </c>
      <c r="E8164" s="116" t="str">
        <f t="shared" si="127"/>
        <v>JCE</v>
      </c>
    </row>
    <row r="8165" spans="4:5">
      <c r="D8165" s="118" t="s">
        <v>28</v>
      </c>
      <c r="E8165" s="116" t="str">
        <f t="shared" si="127"/>
        <v>DGII</v>
      </c>
    </row>
    <row r="8166" spans="4:5">
      <c r="D8166" s="118" t="s">
        <v>40</v>
      </c>
      <c r="E8166" s="116" t="str">
        <f t="shared" si="127"/>
        <v>JCE</v>
      </c>
    </row>
    <row r="8167" spans="4:5">
      <c r="D8167" s="118" t="s">
        <v>28</v>
      </c>
      <c r="E8167" s="116" t="str">
        <f t="shared" si="127"/>
        <v>DGII</v>
      </c>
    </row>
    <row r="8168" spans="4:5">
      <c r="D8168" s="118" t="s">
        <v>28</v>
      </c>
      <c r="E8168" s="116" t="str">
        <f t="shared" si="127"/>
        <v>DGII</v>
      </c>
    </row>
    <row r="8169" spans="4:5">
      <c r="D8169" s="118" t="s">
        <v>155</v>
      </c>
      <c r="E8169" s="116" t="str">
        <f t="shared" si="127"/>
        <v>ONAPI</v>
      </c>
    </row>
    <row r="8170" spans="4:5">
      <c r="D8170" s="118" t="s">
        <v>394</v>
      </c>
      <c r="E8170" s="116" t="str">
        <f t="shared" si="127"/>
        <v>MIREX</v>
      </c>
    </row>
    <row r="8171" spans="4:5">
      <c r="D8171" s="118" t="s">
        <v>28</v>
      </c>
      <c r="E8171" s="116" t="str">
        <f t="shared" si="127"/>
        <v>DGII</v>
      </c>
    </row>
    <row r="8172" spans="4:5">
      <c r="D8172" s="118" t="s">
        <v>28</v>
      </c>
      <c r="E8172" s="116" t="str">
        <f t="shared" si="127"/>
        <v>DGII</v>
      </c>
    </row>
    <row r="8173" spans="4:5">
      <c r="D8173" s="118" t="s">
        <v>40</v>
      </c>
      <c r="E8173" s="116" t="str">
        <f t="shared" si="127"/>
        <v>JCE</v>
      </c>
    </row>
    <row r="8174" spans="4:5">
      <c r="D8174" s="118" t="s">
        <v>40</v>
      </c>
      <c r="E8174" s="116" t="str">
        <f t="shared" si="127"/>
        <v>JCE</v>
      </c>
    </row>
    <row r="8175" spans="4:5">
      <c r="D8175" s="118" t="s">
        <v>28</v>
      </c>
      <c r="E8175" s="116" t="str">
        <f t="shared" si="127"/>
        <v>DGII</v>
      </c>
    </row>
    <row r="8176" spans="4:5">
      <c r="D8176" s="118" t="s">
        <v>28</v>
      </c>
      <c r="E8176" s="116" t="str">
        <f t="shared" si="127"/>
        <v>DGII</v>
      </c>
    </row>
    <row r="8177" spans="4:5">
      <c r="D8177" s="118" t="s">
        <v>2</v>
      </c>
      <c r="E8177" s="116" t="str">
        <f t="shared" si="127"/>
        <v>DGTT</v>
      </c>
    </row>
    <row r="8178" spans="4:5">
      <c r="D8178" s="118" t="s">
        <v>28</v>
      </c>
      <c r="E8178" s="116" t="str">
        <f t="shared" si="127"/>
        <v>DGII</v>
      </c>
    </row>
    <row r="8179" spans="4:5">
      <c r="D8179" s="118" t="s">
        <v>28</v>
      </c>
      <c r="E8179" s="116" t="str">
        <f t="shared" si="127"/>
        <v>DGII</v>
      </c>
    </row>
    <row r="8180" spans="4:5">
      <c r="D8180" s="118" t="s">
        <v>40</v>
      </c>
      <c r="E8180" s="116" t="str">
        <f t="shared" si="127"/>
        <v>JCE</v>
      </c>
    </row>
    <row r="8181" spans="4:5">
      <c r="D8181" s="118" t="s">
        <v>184</v>
      </c>
      <c r="E8181" s="116" t="str">
        <f t="shared" si="127"/>
        <v>DGP</v>
      </c>
    </row>
    <row r="8182" spans="4:5">
      <c r="D8182" s="118" t="s">
        <v>28</v>
      </c>
      <c r="E8182" s="116" t="str">
        <f t="shared" si="127"/>
        <v>DGII</v>
      </c>
    </row>
    <row r="8183" spans="4:5">
      <c r="D8183" s="118" t="s">
        <v>28</v>
      </c>
      <c r="E8183" s="116" t="str">
        <f t="shared" si="127"/>
        <v>DGII</v>
      </c>
    </row>
    <row r="8184" spans="4:5">
      <c r="D8184" s="118" t="s">
        <v>28</v>
      </c>
      <c r="E8184" s="116" t="str">
        <f t="shared" si="127"/>
        <v>DGII</v>
      </c>
    </row>
    <row r="8185" spans="4:5">
      <c r="D8185" s="118" t="s">
        <v>2</v>
      </c>
      <c r="E8185" s="116" t="str">
        <f t="shared" si="127"/>
        <v>DGTT</v>
      </c>
    </row>
    <row r="8186" spans="4:5">
      <c r="D8186" s="118" t="s">
        <v>28</v>
      </c>
      <c r="E8186" s="116" t="str">
        <f t="shared" si="127"/>
        <v>DGII</v>
      </c>
    </row>
    <row r="8187" spans="4:5">
      <c r="D8187" s="118" t="s">
        <v>28</v>
      </c>
      <c r="E8187" s="116" t="str">
        <f t="shared" si="127"/>
        <v>DGII</v>
      </c>
    </row>
    <row r="8188" spans="4:5">
      <c r="D8188" s="118" t="s">
        <v>394</v>
      </c>
      <c r="E8188" s="116" t="str">
        <f t="shared" si="127"/>
        <v>MIREX</v>
      </c>
    </row>
    <row r="8189" spans="4:5">
      <c r="D8189" s="118" t="s">
        <v>394</v>
      </c>
      <c r="E8189" s="116" t="str">
        <f t="shared" si="127"/>
        <v>MIREX</v>
      </c>
    </row>
    <row r="8190" spans="4:5">
      <c r="D8190" s="118" t="s">
        <v>40</v>
      </c>
      <c r="E8190" s="116" t="str">
        <f t="shared" si="127"/>
        <v>JCE</v>
      </c>
    </row>
    <row r="8191" spans="4:5">
      <c r="D8191" s="118" t="s">
        <v>40</v>
      </c>
      <c r="E8191" s="116" t="str">
        <f t="shared" si="127"/>
        <v>JCE</v>
      </c>
    </row>
    <row r="8192" spans="4:5">
      <c r="D8192" s="118" t="s">
        <v>28</v>
      </c>
      <c r="E8192" s="116" t="str">
        <f t="shared" si="127"/>
        <v>DGII</v>
      </c>
    </row>
    <row r="8193" spans="4:5">
      <c r="D8193" s="118" t="s">
        <v>28</v>
      </c>
      <c r="E8193" s="116" t="str">
        <f t="shared" si="127"/>
        <v>DGII</v>
      </c>
    </row>
    <row r="8194" spans="4:5">
      <c r="D8194" s="118" t="s">
        <v>184</v>
      </c>
      <c r="E8194" s="116" t="str">
        <f t="shared" si="127"/>
        <v>DGP</v>
      </c>
    </row>
    <row r="8195" spans="4:5">
      <c r="D8195" s="118" t="s">
        <v>94</v>
      </c>
      <c r="E8195" s="116" t="str">
        <f t="shared" si="127"/>
        <v>DGM</v>
      </c>
    </row>
    <row r="8196" spans="4:5">
      <c r="D8196" s="118" t="s">
        <v>18</v>
      </c>
      <c r="E8196" s="116" t="str">
        <f t="shared" ref="E8196:E8259" si="128">UPPER(D8196:D27906)</f>
        <v>MIP</v>
      </c>
    </row>
    <row r="8197" spans="4:5">
      <c r="D8197" s="118" t="s">
        <v>28</v>
      </c>
      <c r="E8197" s="116" t="str">
        <f t="shared" si="128"/>
        <v>DGII</v>
      </c>
    </row>
    <row r="8198" spans="4:5">
      <c r="D8198" s="118" t="s">
        <v>2</v>
      </c>
      <c r="E8198" s="116" t="str">
        <f t="shared" si="128"/>
        <v>DGTT</v>
      </c>
    </row>
    <row r="8199" spans="4:5">
      <c r="D8199" s="118" t="s">
        <v>28</v>
      </c>
      <c r="E8199" s="116" t="str">
        <f t="shared" si="128"/>
        <v>DGII</v>
      </c>
    </row>
    <row r="8200" spans="4:5">
      <c r="D8200" s="118" t="s">
        <v>28</v>
      </c>
      <c r="E8200" s="116" t="str">
        <f t="shared" si="128"/>
        <v>DGII</v>
      </c>
    </row>
    <row r="8201" spans="4:5">
      <c r="D8201" s="118" t="s">
        <v>155</v>
      </c>
      <c r="E8201" s="116" t="str">
        <f t="shared" si="128"/>
        <v>ONAPI</v>
      </c>
    </row>
    <row r="8202" spans="4:5">
      <c r="D8202" s="118" t="s">
        <v>40</v>
      </c>
      <c r="E8202" s="116" t="str">
        <f t="shared" si="128"/>
        <v>JCE</v>
      </c>
    </row>
    <row r="8203" spans="4:5">
      <c r="D8203" s="118" t="s">
        <v>2</v>
      </c>
      <c r="E8203" s="116" t="str">
        <f t="shared" si="128"/>
        <v>DGTT</v>
      </c>
    </row>
    <row r="8204" spans="4:5">
      <c r="D8204" s="118" t="s">
        <v>2</v>
      </c>
      <c r="E8204" s="116" t="str">
        <f t="shared" si="128"/>
        <v>DGTT</v>
      </c>
    </row>
    <row r="8205" spans="4:5">
      <c r="D8205" s="118" t="s">
        <v>28</v>
      </c>
      <c r="E8205" s="116" t="str">
        <f t="shared" si="128"/>
        <v>DGII</v>
      </c>
    </row>
    <row r="8206" spans="4:5">
      <c r="D8206" s="118" t="s">
        <v>94</v>
      </c>
      <c r="E8206" s="116" t="str">
        <f t="shared" si="128"/>
        <v>DGM</v>
      </c>
    </row>
    <row r="8207" spans="4:5">
      <c r="D8207" s="118" t="s">
        <v>18</v>
      </c>
      <c r="E8207" s="116" t="str">
        <f t="shared" si="128"/>
        <v>MIP</v>
      </c>
    </row>
    <row r="8208" spans="4:5">
      <c r="D8208" s="118" t="s">
        <v>184</v>
      </c>
      <c r="E8208" s="116" t="str">
        <f t="shared" si="128"/>
        <v>DGP</v>
      </c>
    </row>
    <row r="8209" spans="4:5">
      <c r="D8209" s="118" t="s">
        <v>155</v>
      </c>
      <c r="E8209" s="116" t="str">
        <f t="shared" si="128"/>
        <v>ONAPI</v>
      </c>
    </row>
    <row r="8210" spans="4:5">
      <c r="D8210" s="118" t="s">
        <v>94</v>
      </c>
      <c r="E8210" s="116" t="str">
        <f t="shared" si="128"/>
        <v>DGM</v>
      </c>
    </row>
    <row r="8211" spans="4:5">
      <c r="D8211" s="118" t="s">
        <v>40</v>
      </c>
      <c r="E8211" s="116" t="str">
        <f t="shared" si="128"/>
        <v>JCE</v>
      </c>
    </row>
    <row r="8212" spans="4:5">
      <c r="D8212" s="118" t="s">
        <v>2</v>
      </c>
      <c r="E8212" s="116" t="str">
        <f t="shared" si="128"/>
        <v>DGTT</v>
      </c>
    </row>
    <row r="8213" spans="4:5">
      <c r="D8213" s="118" t="s">
        <v>28</v>
      </c>
      <c r="E8213" s="116" t="str">
        <f t="shared" si="128"/>
        <v>DGII</v>
      </c>
    </row>
    <row r="8214" spans="4:5">
      <c r="D8214" s="118" t="s">
        <v>2</v>
      </c>
      <c r="E8214" s="116" t="str">
        <f t="shared" si="128"/>
        <v>DGTT</v>
      </c>
    </row>
    <row r="8215" spans="4:5">
      <c r="D8215" s="118" t="s">
        <v>40</v>
      </c>
      <c r="E8215" s="116" t="str">
        <f t="shared" si="128"/>
        <v>JCE</v>
      </c>
    </row>
    <row r="8216" spans="4:5">
      <c r="D8216" s="118" t="s">
        <v>28</v>
      </c>
      <c r="E8216" s="116" t="str">
        <f t="shared" si="128"/>
        <v>DGII</v>
      </c>
    </row>
    <row r="8217" spans="4:5">
      <c r="D8217" s="118" t="s">
        <v>94</v>
      </c>
      <c r="E8217" s="116" t="str">
        <f t="shared" si="128"/>
        <v>DGM</v>
      </c>
    </row>
    <row r="8218" spans="4:5">
      <c r="D8218" s="118" t="s">
        <v>40</v>
      </c>
      <c r="E8218" s="116" t="str">
        <f t="shared" si="128"/>
        <v>JCE</v>
      </c>
    </row>
    <row r="8219" spans="4:5">
      <c r="D8219" s="118" t="s">
        <v>28</v>
      </c>
      <c r="E8219" s="116" t="str">
        <f t="shared" si="128"/>
        <v>DGII</v>
      </c>
    </row>
    <row r="8220" spans="4:5">
      <c r="D8220" s="118" t="s">
        <v>28</v>
      </c>
      <c r="E8220" s="116" t="str">
        <f t="shared" si="128"/>
        <v>DGII</v>
      </c>
    </row>
    <row r="8221" spans="4:5">
      <c r="D8221" s="118" t="s">
        <v>28</v>
      </c>
      <c r="E8221" s="116" t="str">
        <f t="shared" si="128"/>
        <v>DGII</v>
      </c>
    </row>
    <row r="8222" spans="4:5">
      <c r="D8222" s="118" t="s">
        <v>28</v>
      </c>
      <c r="E8222" s="116" t="str">
        <f t="shared" si="128"/>
        <v>DGII</v>
      </c>
    </row>
    <row r="8223" spans="4:5">
      <c r="D8223" s="118" t="s">
        <v>40</v>
      </c>
      <c r="E8223" s="116" t="str">
        <f t="shared" si="128"/>
        <v>JCE</v>
      </c>
    </row>
    <row r="8224" spans="4:5">
      <c r="D8224" s="118" t="s">
        <v>40</v>
      </c>
      <c r="E8224" s="116" t="str">
        <f t="shared" si="128"/>
        <v>JCE</v>
      </c>
    </row>
    <row r="8225" spans="4:5">
      <c r="D8225" s="118" t="s">
        <v>184</v>
      </c>
      <c r="E8225" s="116" t="str">
        <f t="shared" si="128"/>
        <v>DGP</v>
      </c>
    </row>
    <row r="8226" spans="4:5">
      <c r="D8226" s="118" t="s">
        <v>28</v>
      </c>
      <c r="E8226" s="116" t="str">
        <f t="shared" si="128"/>
        <v>DGII</v>
      </c>
    </row>
    <row r="8227" spans="4:5">
      <c r="D8227" s="118" t="s">
        <v>28</v>
      </c>
      <c r="E8227" s="116" t="str">
        <f t="shared" si="128"/>
        <v>DGII</v>
      </c>
    </row>
    <row r="8228" spans="4:5">
      <c r="D8228" s="118" t="s">
        <v>1452</v>
      </c>
      <c r="E8228" s="116" t="str">
        <f t="shared" si="128"/>
        <v>CONTRATACIONES PUBLICAS</v>
      </c>
    </row>
    <row r="8229" spans="4:5">
      <c r="D8229" s="118" t="s">
        <v>40</v>
      </c>
      <c r="E8229" s="116" t="str">
        <f t="shared" si="128"/>
        <v>JCE</v>
      </c>
    </row>
    <row r="8230" spans="4:5">
      <c r="D8230" s="118" t="s">
        <v>18</v>
      </c>
      <c r="E8230" s="116" t="str">
        <f t="shared" si="128"/>
        <v>MIP</v>
      </c>
    </row>
    <row r="8231" spans="4:5">
      <c r="D8231" s="118" t="s">
        <v>40</v>
      </c>
      <c r="E8231" s="116" t="str">
        <f t="shared" si="128"/>
        <v>JCE</v>
      </c>
    </row>
    <row r="8232" spans="4:5">
      <c r="D8232" s="118" t="s">
        <v>18</v>
      </c>
      <c r="E8232" s="116" t="str">
        <f t="shared" si="128"/>
        <v>MIP</v>
      </c>
    </row>
    <row r="8233" spans="4:5">
      <c r="D8233" s="118" t="s">
        <v>94</v>
      </c>
      <c r="E8233" s="116" t="str">
        <f t="shared" si="128"/>
        <v>DGM</v>
      </c>
    </row>
    <row r="8234" spans="4:5">
      <c r="D8234" s="118" t="s">
        <v>2</v>
      </c>
      <c r="E8234" s="116" t="str">
        <f t="shared" si="128"/>
        <v>DGTT</v>
      </c>
    </row>
    <row r="8235" spans="4:5">
      <c r="D8235" s="118" t="s">
        <v>184</v>
      </c>
      <c r="E8235" s="116" t="str">
        <f t="shared" si="128"/>
        <v>DGP</v>
      </c>
    </row>
    <row r="8236" spans="4:5">
      <c r="D8236" s="118" t="s">
        <v>40</v>
      </c>
      <c r="E8236" s="116" t="str">
        <f t="shared" si="128"/>
        <v>JCE</v>
      </c>
    </row>
    <row r="8237" spans="4:5">
      <c r="D8237" s="118" t="s">
        <v>40</v>
      </c>
      <c r="E8237" s="116" t="str">
        <f t="shared" si="128"/>
        <v>JCE</v>
      </c>
    </row>
    <row r="8238" spans="4:5">
      <c r="D8238" s="118" t="s">
        <v>40</v>
      </c>
      <c r="E8238" s="116" t="str">
        <f t="shared" si="128"/>
        <v>JCE</v>
      </c>
    </row>
    <row r="8239" spans="4:5">
      <c r="D8239" s="118" t="s">
        <v>2</v>
      </c>
      <c r="E8239" s="116" t="str">
        <f t="shared" si="128"/>
        <v>DGTT</v>
      </c>
    </row>
    <row r="8240" spans="4:5">
      <c r="D8240" s="118" t="s">
        <v>28</v>
      </c>
      <c r="E8240" s="116" t="str">
        <f t="shared" si="128"/>
        <v>DGII</v>
      </c>
    </row>
    <row r="8241" spans="4:5">
      <c r="D8241" s="118" t="s">
        <v>28</v>
      </c>
      <c r="E8241" s="116" t="str">
        <f t="shared" si="128"/>
        <v>DGII</v>
      </c>
    </row>
    <row r="8242" spans="4:5">
      <c r="D8242" s="118" t="s">
        <v>40</v>
      </c>
      <c r="E8242" s="116" t="str">
        <f t="shared" si="128"/>
        <v>JCE</v>
      </c>
    </row>
    <row r="8243" spans="4:5">
      <c r="D8243" s="118" t="s">
        <v>40</v>
      </c>
      <c r="E8243" s="116" t="str">
        <f t="shared" si="128"/>
        <v>JCE</v>
      </c>
    </row>
    <row r="8244" spans="4:5">
      <c r="D8244" s="118" t="s">
        <v>28</v>
      </c>
      <c r="E8244" s="116" t="str">
        <f t="shared" si="128"/>
        <v>DGII</v>
      </c>
    </row>
    <row r="8245" spans="4:5">
      <c r="D8245" s="118" t="s">
        <v>28</v>
      </c>
      <c r="E8245" s="116" t="str">
        <f t="shared" si="128"/>
        <v>DGII</v>
      </c>
    </row>
    <row r="8246" spans="4:5">
      <c r="D8246" s="118" t="s">
        <v>40</v>
      </c>
      <c r="E8246" s="116" t="str">
        <f t="shared" si="128"/>
        <v>JCE</v>
      </c>
    </row>
    <row r="8247" spans="4:5">
      <c r="D8247" s="118" t="s">
        <v>40</v>
      </c>
      <c r="E8247" s="116" t="str">
        <f t="shared" si="128"/>
        <v>JCE</v>
      </c>
    </row>
    <row r="8248" spans="4:5">
      <c r="D8248" s="118" t="s">
        <v>2</v>
      </c>
      <c r="E8248" s="116" t="str">
        <f t="shared" si="128"/>
        <v>DGTT</v>
      </c>
    </row>
    <row r="8249" spans="4:5">
      <c r="D8249" s="118" t="s">
        <v>28</v>
      </c>
      <c r="E8249" s="116" t="str">
        <f t="shared" si="128"/>
        <v>DGII</v>
      </c>
    </row>
    <row r="8250" spans="4:5">
      <c r="D8250" s="118" t="s">
        <v>40</v>
      </c>
      <c r="E8250" s="116" t="str">
        <f t="shared" si="128"/>
        <v>JCE</v>
      </c>
    </row>
    <row r="8251" spans="4:5">
      <c r="D8251" s="118" t="s">
        <v>40</v>
      </c>
      <c r="E8251" s="116" t="str">
        <f t="shared" si="128"/>
        <v>JCE</v>
      </c>
    </row>
    <row r="8252" spans="4:5">
      <c r="D8252" s="118" t="s">
        <v>40</v>
      </c>
      <c r="E8252" s="116" t="str">
        <f t="shared" si="128"/>
        <v>JCE</v>
      </c>
    </row>
    <row r="8253" spans="4:5">
      <c r="D8253" s="118" t="s">
        <v>394</v>
      </c>
      <c r="E8253" s="116" t="str">
        <f t="shared" si="128"/>
        <v>MIREX</v>
      </c>
    </row>
    <row r="8254" spans="4:5">
      <c r="D8254" s="118" t="s">
        <v>2</v>
      </c>
      <c r="E8254" s="116" t="str">
        <f t="shared" si="128"/>
        <v>DGTT</v>
      </c>
    </row>
    <row r="8255" spans="4:5">
      <c r="D8255" s="118" t="s">
        <v>40</v>
      </c>
      <c r="E8255" s="116" t="str">
        <f t="shared" si="128"/>
        <v>JCE</v>
      </c>
    </row>
    <row r="8256" spans="4:5">
      <c r="D8256" s="118" t="s">
        <v>2</v>
      </c>
      <c r="E8256" s="116" t="str">
        <f t="shared" si="128"/>
        <v>DGTT</v>
      </c>
    </row>
    <row r="8257" spans="4:5">
      <c r="D8257" s="118" t="s">
        <v>40</v>
      </c>
      <c r="E8257" s="116" t="str">
        <f t="shared" si="128"/>
        <v>JCE</v>
      </c>
    </row>
    <row r="8258" spans="4:5">
      <c r="D8258" s="118" t="s">
        <v>94</v>
      </c>
      <c r="E8258" s="116" t="str">
        <f t="shared" si="128"/>
        <v>DGM</v>
      </c>
    </row>
    <row r="8259" spans="4:5">
      <c r="D8259" s="118" t="s">
        <v>394</v>
      </c>
      <c r="E8259" s="116" t="str">
        <f t="shared" si="128"/>
        <v>MIREX</v>
      </c>
    </row>
    <row r="8260" spans="4:5">
      <c r="D8260" s="118" t="s">
        <v>2</v>
      </c>
      <c r="E8260" s="116" t="str">
        <f t="shared" ref="E8260:E8323" si="129">UPPER(D8260:D27970)</f>
        <v>DGTT</v>
      </c>
    </row>
    <row r="8261" spans="4:5">
      <c r="D8261" s="118" t="s">
        <v>28</v>
      </c>
      <c r="E8261" s="116" t="str">
        <f t="shared" si="129"/>
        <v>DGII</v>
      </c>
    </row>
    <row r="8262" spans="4:5">
      <c r="D8262" s="118" t="s">
        <v>18</v>
      </c>
      <c r="E8262" s="116" t="str">
        <f t="shared" si="129"/>
        <v>MIP</v>
      </c>
    </row>
    <row r="8263" spans="4:5">
      <c r="D8263" s="118" t="s">
        <v>40</v>
      </c>
      <c r="E8263" s="116" t="str">
        <f t="shared" si="129"/>
        <v>JCE</v>
      </c>
    </row>
    <row r="8264" spans="4:5">
      <c r="D8264" s="118" t="s">
        <v>2</v>
      </c>
      <c r="E8264" s="116" t="str">
        <f t="shared" si="129"/>
        <v>DGTT</v>
      </c>
    </row>
    <row r="8265" spans="4:5">
      <c r="D8265" s="118" t="s">
        <v>28</v>
      </c>
      <c r="E8265" s="116" t="str">
        <f t="shared" si="129"/>
        <v>DGII</v>
      </c>
    </row>
    <row r="8266" spans="4:5">
      <c r="D8266" s="118" t="s">
        <v>18</v>
      </c>
      <c r="E8266" s="116" t="str">
        <f t="shared" si="129"/>
        <v>MIP</v>
      </c>
    </row>
    <row r="8267" spans="4:5">
      <c r="D8267" s="118" t="s">
        <v>184</v>
      </c>
      <c r="E8267" s="116" t="str">
        <f t="shared" si="129"/>
        <v>DGP</v>
      </c>
    </row>
    <row r="8268" spans="4:5">
      <c r="D8268" s="118" t="s">
        <v>2</v>
      </c>
      <c r="E8268" s="116" t="str">
        <f t="shared" si="129"/>
        <v>DGTT</v>
      </c>
    </row>
    <row r="8269" spans="4:5">
      <c r="D8269" s="118" t="s">
        <v>40</v>
      </c>
      <c r="E8269" s="116" t="str">
        <f t="shared" si="129"/>
        <v>JCE</v>
      </c>
    </row>
    <row r="8270" spans="4:5">
      <c r="D8270" s="118" t="s">
        <v>28</v>
      </c>
      <c r="E8270" s="116" t="str">
        <f t="shared" si="129"/>
        <v>DGII</v>
      </c>
    </row>
    <row r="8271" spans="4:5">
      <c r="D8271" s="118" t="s">
        <v>28</v>
      </c>
      <c r="E8271" s="116" t="str">
        <f t="shared" si="129"/>
        <v>DGII</v>
      </c>
    </row>
    <row r="8272" spans="4:5">
      <c r="D8272" s="118" t="s">
        <v>28</v>
      </c>
      <c r="E8272" s="116" t="str">
        <f t="shared" si="129"/>
        <v>DGII</v>
      </c>
    </row>
    <row r="8273" spans="4:5">
      <c r="D8273" s="118" t="s">
        <v>40</v>
      </c>
      <c r="E8273" s="116" t="str">
        <f t="shared" si="129"/>
        <v>JCE</v>
      </c>
    </row>
    <row r="8274" spans="4:5">
      <c r="D8274" s="118" t="s">
        <v>40</v>
      </c>
      <c r="E8274" s="116" t="str">
        <f t="shared" si="129"/>
        <v>JCE</v>
      </c>
    </row>
    <row r="8275" spans="4:5">
      <c r="D8275" s="118" t="s">
        <v>2</v>
      </c>
      <c r="E8275" s="116" t="str">
        <f t="shared" si="129"/>
        <v>DGTT</v>
      </c>
    </row>
    <row r="8276" spans="4:5">
      <c r="D8276" s="118" t="s">
        <v>28</v>
      </c>
      <c r="E8276" s="116" t="str">
        <f t="shared" si="129"/>
        <v>DGII</v>
      </c>
    </row>
    <row r="8277" spans="4:5">
      <c r="D8277" s="118" t="s">
        <v>394</v>
      </c>
      <c r="E8277" s="116" t="str">
        <f t="shared" si="129"/>
        <v>MIREX</v>
      </c>
    </row>
    <row r="8278" spans="4:5">
      <c r="D8278" s="118" t="s">
        <v>184</v>
      </c>
      <c r="E8278" s="116" t="str">
        <f t="shared" si="129"/>
        <v>DGP</v>
      </c>
    </row>
    <row r="8279" spans="4:5">
      <c r="D8279" s="118" t="s">
        <v>40</v>
      </c>
      <c r="E8279" s="116" t="str">
        <f t="shared" si="129"/>
        <v>JCE</v>
      </c>
    </row>
    <row r="8280" spans="4:5">
      <c r="D8280" s="118" t="s">
        <v>94</v>
      </c>
      <c r="E8280" s="116" t="str">
        <f t="shared" si="129"/>
        <v>DGM</v>
      </c>
    </row>
    <row r="8281" spans="4:5">
      <c r="D8281" s="118" t="s">
        <v>184</v>
      </c>
      <c r="E8281" s="116" t="str">
        <f t="shared" si="129"/>
        <v>DGP</v>
      </c>
    </row>
    <row r="8282" spans="4:5">
      <c r="D8282" s="118" t="s">
        <v>28</v>
      </c>
      <c r="E8282" s="116" t="str">
        <f t="shared" si="129"/>
        <v>DGII</v>
      </c>
    </row>
    <row r="8283" spans="4:5">
      <c r="D8283" s="118" t="s">
        <v>40</v>
      </c>
      <c r="E8283" s="116" t="str">
        <f t="shared" si="129"/>
        <v>JCE</v>
      </c>
    </row>
    <row r="8284" spans="4:5">
      <c r="D8284" s="118" t="s">
        <v>28</v>
      </c>
      <c r="E8284" s="116" t="str">
        <f t="shared" si="129"/>
        <v>DGII</v>
      </c>
    </row>
    <row r="8285" spans="4:5">
      <c r="D8285" s="118" t="s">
        <v>28</v>
      </c>
      <c r="E8285" s="116" t="str">
        <f t="shared" si="129"/>
        <v>DGII</v>
      </c>
    </row>
    <row r="8286" spans="4:5">
      <c r="D8286" s="118" t="s">
        <v>40</v>
      </c>
      <c r="E8286" s="116" t="str">
        <f t="shared" si="129"/>
        <v>JCE</v>
      </c>
    </row>
    <row r="8287" spans="4:5">
      <c r="D8287" s="118" t="s">
        <v>184</v>
      </c>
      <c r="E8287" s="116" t="str">
        <f t="shared" si="129"/>
        <v>DGP</v>
      </c>
    </row>
    <row r="8288" spans="4:5">
      <c r="D8288" s="118" t="s">
        <v>40</v>
      </c>
      <c r="E8288" s="116" t="str">
        <f t="shared" si="129"/>
        <v>JCE</v>
      </c>
    </row>
    <row r="8289" spans="4:5">
      <c r="D8289" s="118" t="s">
        <v>28</v>
      </c>
      <c r="E8289" s="116" t="str">
        <f t="shared" si="129"/>
        <v>DGII</v>
      </c>
    </row>
    <row r="8290" spans="4:5">
      <c r="D8290" s="118" t="s">
        <v>28</v>
      </c>
      <c r="E8290" s="116" t="str">
        <f t="shared" si="129"/>
        <v>DGII</v>
      </c>
    </row>
    <row r="8291" spans="4:5">
      <c r="D8291" s="118" t="s">
        <v>2</v>
      </c>
      <c r="E8291" s="116" t="str">
        <f t="shared" si="129"/>
        <v>DGTT</v>
      </c>
    </row>
    <row r="8292" spans="4:5">
      <c r="D8292" s="118" t="s">
        <v>28</v>
      </c>
      <c r="E8292" s="116" t="str">
        <f t="shared" si="129"/>
        <v>DGII</v>
      </c>
    </row>
    <row r="8293" spans="4:5">
      <c r="D8293" s="118" t="s">
        <v>184</v>
      </c>
      <c r="E8293" s="116" t="str">
        <f t="shared" si="129"/>
        <v>DGP</v>
      </c>
    </row>
    <row r="8294" spans="4:5">
      <c r="D8294" s="118" t="s">
        <v>28</v>
      </c>
      <c r="E8294" s="116" t="str">
        <f t="shared" si="129"/>
        <v>DGII</v>
      </c>
    </row>
    <row r="8295" spans="4:5">
      <c r="D8295" s="118" t="s">
        <v>28</v>
      </c>
      <c r="E8295" s="116" t="str">
        <f t="shared" si="129"/>
        <v>DGII</v>
      </c>
    </row>
    <row r="8296" spans="4:5">
      <c r="D8296" s="118" t="s">
        <v>2</v>
      </c>
      <c r="E8296" s="116" t="str">
        <f t="shared" si="129"/>
        <v>DGTT</v>
      </c>
    </row>
    <row r="8297" spans="4:5">
      <c r="D8297" s="118" t="s">
        <v>2</v>
      </c>
      <c r="E8297" s="116" t="str">
        <f t="shared" si="129"/>
        <v>DGTT</v>
      </c>
    </row>
    <row r="8298" spans="4:5">
      <c r="D8298" s="118" t="s">
        <v>155</v>
      </c>
      <c r="E8298" s="116" t="str">
        <f t="shared" si="129"/>
        <v>ONAPI</v>
      </c>
    </row>
    <row r="8299" spans="4:5">
      <c r="D8299" s="118" t="s">
        <v>28</v>
      </c>
      <c r="E8299" s="116" t="str">
        <f t="shared" si="129"/>
        <v>DGII</v>
      </c>
    </row>
    <row r="8300" spans="4:5">
      <c r="D8300" s="118" t="s">
        <v>2</v>
      </c>
      <c r="E8300" s="116" t="str">
        <f t="shared" si="129"/>
        <v>DGTT</v>
      </c>
    </row>
    <row r="8301" spans="4:5">
      <c r="D8301" s="118" t="s">
        <v>40</v>
      </c>
      <c r="E8301" s="116" t="str">
        <f t="shared" si="129"/>
        <v>JCE</v>
      </c>
    </row>
    <row r="8302" spans="4:5">
      <c r="D8302" s="118" t="s">
        <v>40</v>
      </c>
      <c r="E8302" s="116" t="str">
        <f t="shared" si="129"/>
        <v>JCE</v>
      </c>
    </row>
    <row r="8303" spans="4:5">
      <c r="D8303" s="118" t="s">
        <v>28</v>
      </c>
      <c r="E8303" s="116" t="str">
        <f t="shared" si="129"/>
        <v>DGII</v>
      </c>
    </row>
    <row r="8304" spans="4:5">
      <c r="D8304" s="118" t="s">
        <v>40</v>
      </c>
      <c r="E8304" s="116" t="str">
        <f t="shared" si="129"/>
        <v>JCE</v>
      </c>
    </row>
    <row r="8305" spans="4:5">
      <c r="D8305" s="118" t="s">
        <v>40</v>
      </c>
      <c r="E8305" s="116" t="str">
        <f t="shared" si="129"/>
        <v>JCE</v>
      </c>
    </row>
    <row r="8306" spans="4:5">
      <c r="D8306" s="118" t="s">
        <v>40</v>
      </c>
      <c r="E8306" s="116" t="str">
        <f t="shared" si="129"/>
        <v>JCE</v>
      </c>
    </row>
    <row r="8307" spans="4:5">
      <c r="D8307" s="118" t="s">
        <v>184</v>
      </c>
      <c r="E8307" s="116" t="str">
        <f t="shared" si="129"/>
        <v>DGP</v>
      </c>
    </row>
    <row r="8308" spans="4:5">
      <c r="D8308" s="118" t="s">
        <v>2</v>
      </c>
      <c r="E8308" s="116" t="str">
        <f t="shared" si="129"/>
        <v>DGTT</v>
      </c>
    </row>
    <row r="8309" spans="4:5">
      <c r="D8309" s="118" t="s">
        <v>1461</v>
      </c>
      <c r="E8309" s="116" t="str">
        <f t="shared" si="129"/>
        <v>OBRAS PUBLICAS</v>
      </c>
    </row>
    <row r="8310" spans="4:5">
      <c r="D8310" s="118" t="s">
        <v>1461</v>
      </c>
      <c r="E8310" s="116" t="str">
        <f t="shared" si="129"/>
        <v>OBRAS PUBLICAS</v>
      </c>
    </row>
    <row r="8311" spans="4:5">
      <c r="D8311" s="118" t="s">
        <v>184</v>
      </c>
      <c r="E8311" s="116" t="str">
        <f t="shared" si="129"/>
        <v>DGP</v>
      </c>
    </row>
    <row r="8312" spans="4:5">
      <c r="D8312" s="118" t="s">
        <v>1461</v>
      </c>
      <c r="E8312" s="116" t="str">
        <f t="shared" si="129"/>
        <v>OBRAS PUBLICAS</v>
      </c>
    </row>
    <row r="8313" spans="4:5">
      <c r="D8313" s="118" t="s">
        <v>1461</v>
      </c>
      <c r="E8313" s="116" t="str">
        <f t="shared" si="129"/>
        <v>OBRAS PUBLICAS</v>
      </c>
    </row>
    <row r="8314" spans="4:5">
      <c r="D8314" s="118" t="s">
        <v>28</v>
      </c>
      <c r="E8314" s="116" t="str">
        <f t="shared" si="129"/>
        <v>DGII</v>
      </c>
    </row>
    <row r="8315" spans="4:5">
      <c r="D8315" s="118" t="s">
        <v>2</v>
      </c>
      <c r="E8315" s="116" t="str">
        <f t="shared" si="129"/>
        <v>DGTT</v>
      </c>
    </row>
    <row r="8316" spans="4:5">
      <c r="D8316" s="118" t="s">
        <v>1461</v>
      </c>
      <c r="E8316" s="116" t="str">
        <f t="shared" si="129"/>
        <v>OBRAS PUBLICAS</v>
      </c>
    </row>
    <row r="8317" spans="4:5">
      <c r="D8317" s="118" t="s">
        <v>1461</v>
      </c>
      <c r="E8317" s="116" t="str">
        <f t="shared" si="129"/>
        <v>OBRAS PUBLICAS</v>
      </c>
    </row>
    <row r="8318" spans="4:5">
      <c r="D8318" s="118" t="s">
        <v>1461</v>
      </c>
      <c r="E8318" s="116" t="str">
        <f t="shared" si="129"/>
        <v>OBRAS PUBLICAS</v>
      </c>
    </row>
    <row r="8319" spans="4:5">
      <c r="D8319" s="118" t="s">
        <v>28</v>
      </c>
      <c r="E8319" s="116" t="str">
        <f t="shared" si="129"/>
        <v>DGII</v>
      </c>
    </row>
    <row r="8320" spans="4:5">
      <c r="D8320" s="118" t="s">
        <v>28</v>
      </c>
      <c r="E8320" s="116" t="str">
        <f t="shared" si="129"/>
        <v>DGII</v>
      </c>
    </row>
    <row r="8321" spans="4:5">
      <c r="D8321" s="118" t="s">
        <v>28</v>
      </c>
      <c r="E8321" s="116" t="str">
        <f t="shared" si="129"/>
        <v>DGII</v>
      </c>
    </row>
    <row r="8322" spans="4:5">
      <c r="D8322" s="118" t="s">
        <v>184</v>
      </c>
      <c r="E8322" s="116" t="str">
        <f t="shared" si="129"/>
        <v>DGP</v>
      </c>
    </row>
    <row r="8323" spans="4:5">
      <c r="D8323" s="118" t="s">
        <v>28</v>
      </c>
      <c r="E8323" s="116" t="str">
        <f t="shared" si="129"/>
        <v>DGII</v>
      </c>
    </row>
    <row r="8324" spans="4:5">
      <c r="D8324" s="118" t="s">
        <v>1461</v>
      </c>
      <c r="E8324" s="116" t="str">
        <f t="shared" ref="E8324:E8387" si="130">UPPER(D8324:D28034)</f>
        <v>OBRAS PUBLICAS</v>
      </c>
    </row>
    <row r="8325" spans="4:5">
      <c r="D8325" s="118" t="s">
        <v>1461</v>
      </c>
      <c r="E8325" s="116" t="str">
        <f t="shared" si="130"/>
        <v>OBRAS PUBLICAS</v>
      </c>
    </row>
    <row r="8326" spans="4:5">
      <c r="D8326" s="118" t="s">
        <v>1461</v>
      </c>
      <c r="E8326" s="116" t="str">
        <f t="shared" si="130"/>
        <v>OBRAS PUBLICAS</v>
      </c>
    </row>
    <row r="8327" spans="4:5">
      <c r="D8327" s="118" t="s">
        <v>1461</v>
      </c>
      <c r="E8327" s="116" t="str">
        <f t="shared" si="130"/>
        <v>OBRAS PUBLICAS</v>
      </c>
    </row>
    <row r="8328" spans="4:5">
      <c r="D8328" s="118" t="s">
        <v>40</v>
      </c>
      <c r="E8328" s="116" t="str">
        <f t="shared" si="130"/>
        <v>JCE</v>
      </c>
    </row>
    <row r="8329" spans="4:5">
      <c r="D8329" s="118" t="s">
        <v>40</v>
      </c>
      <c r="E8329" s="116" t="str">
        <f t="shared" si="130"/>
        <v>JCE</v>
      </c>
    </row>
    <row r="8330" spans="4:5">
      <c r="D8330" s="118" t="s">
        <v>40</v>
      </c>
      <c r="E8330" s="116" t="str">
        <f t="shared" si="130"/>
        <v>JCE</v>
      </c>
    </row>
    <row r="8331" spans="4:5">
      <c r="D8331" s="118" t="s">
        <v>40</v>
      </c>
      <c r="E8331" s="116" t="str">
        <f t="shared" si="130"/>
        <v>JCE</v>
      </c>
    </row>
    <row r="8332" spans="4:5">
      <c r="D8332" s="118" t="s">
        <v>28</v>
      </c>
      <c r="E8332" s="116" t="str">
        <f t="shared" si="130"/>
        <v>DGII</v>
      </c>
    </row>
    <row r="8333" spans="4:5">
      <c r="D8333" s="118" t="s">
        <v>1461</v>
      </c>
      <c r="E8333" s="116" t="str">
        <f t="shared" si="130"/>
        <v>OBRAS PUBLICAS</v>
      </c>
    </row>
    <row r="8334" spans="4:5">
      <c r="D8334" s="118" t="s">
        <v>1461</v>
      </c>
      <c r="E8334" s="116" t="str">
        <f t="shared" si="130"/>
        <v>OBRAS PUBLICAS</v>
      </c>
    </row>
    <row r="8335" spans="4:5">
      <c r="D8335" s="118" t="s">
        <v>1461</v>
      </c>
      <c r="E8335" s="116" t="str">
        <f t="shared" si="130"/>
        <v>OBRAS PUBLICAS</v>
      </c>
    </row>
    <row r="8336" spans="4:5">
      <c r="D8336" s="118" t="s">
        <v>1461</v>
      </c>
      <c r="E8336" s="116" t="str">
        <f t="shared" si="130"/>
        <v>OBRAS PUBLICAS</v>
      </c>
    </row>
    <row r="8337" spans="4:5">
      <c r="D8337" s="118" t="s">
        <v>1461</v>
      </c>
      <c r="E8337" s="116" t="str">
        <f t="shared" si="130"/>
        <v>OBRAS PUBLICAS</v>
      </c>
    </row>
    <row r="8338" spans="4:5">
      <c r="D8338" s="116" t="s">
        <v>1461</v>
      </c>
      <c r="E8338" s="116" t="str">
        <f t="shared" si="130"/>
        <v>OBRAS PUBLICAS</v>
      </c>
    </row>
    <row r="8339" spans="4:5">
      <c r="D8339" s="118" t="s">
        <v>28</v>
      </c>
      <c r="E8339" s="116" t="str">
        <f t="shared" si="130"/>
        <v>DGII</v>
      </c>
    </row>
    <row r="8340" spans="4:5">
      <c r="D8340" s="118" t="s">
        <v>28</v>
      </c>
      <c r="E8340" s="116" t="str">
        <f t="shared" si="130"/>
        <v>DGII</v>
      </c>
    </row>
    <row r="8341" spans="4:5">
      <c r="D8341" s="118" t="s">
        <v>28</v>
      </c>
      <c r="E8341" s="116" t="str">
        <f t="shared" si="130"/>
        <v>DGII</v>
      </c>
    </row>
    <row r="8342" spans="4:5">
      <c r="D8342" s="118" t="s">
        <v>28</v>
      </c>
      <c r="E8342" s="116" t="str">
        <f t="shared" si="130"/>
        <v>DGII</v>
      </c>
    </row>
    <row r="8343" spans="4:5">
      <c r="D8343" s="118" t="s">
        <v>40</v>
      </c>
      <c r="E8343" s="116" t="str">
        <f t="shared" si="130"/>
        <v>JCE</v>
      </c>
    </row>
    <row r="8344" spans="4:5">
      <c r="D8344" s="118" t="s">
        <v>40</v>
      </c>
      <c r="E8344" s="116" t="str">
        <f t="shared" si="130"/>
        <v>JCE</v>
      </c>
    </row>
    <row r="8345" spans="4:5">
      <c r="D8345" s="118" t="s">
        <v>40</v>
      </c>
      <c r="E8345" s="116" t="str">
        <f t="shared" si="130"/>
        <v>JCE</v>
      </c>
    </row>
    <row r="8346" spans="4:5">
      <c r="D8346" s="118" t="s">
        <v>28</v>
      </c>
      <c r="E8346" s="116" t="str">
        <f t="shared" si="130"/>
        <v>DGII</v>
      </c>
    </row>
    <row r="8347" spans="4:5">
      <c r="D8347" s="118" t="s">
        <v>40</v>
      </c>
      <c r="E8347" s="116" t="str">
        <f t="shared" si="130"/>
        <v>JCE</v>
      </c>
    </row>
    <row r="8348" spans="4:5">
      <c r="D8348" s="118" t="s">
        <v>40</v>
      </c>
      <c r="E8348" s="116" t="str">
        <f t="shared" si="130"/>
        <v>JCE</v>
      </c>
    </row>
    <row r="8349" spans="4:5">
      <c r="D8349" s="118" t="s">
        <v>40</v>
      </c>
      <c r="E8349" s="116" t="str">
        <f t="shared" si="130"/>
        <v>JCE</v>
      </c>
    </row>
    <row r="8350" spans="4:5">
      <c r="D8350" s="118" t="s">
        <v>1461</v>
      </c>
      <c r="E8350" s="116" t="str">
        <f t="shared" si="130"/>
        <v>OBRAS PUBLICAS</v>
      </c>
    </row>
    <row r="8351" spans="4:5">
      <c r="D8351" s="118" t="s">
        <v>1461</v>
      </c>
      <c r="E8351" s="116" t="str">
        <f t="shared" si="130"/>
        <v>OBRAS PUBLICAS</v>
      </c>
    </row>
    <row r="8352" spans="4:5">
      <c r="D8352" s="118" t="s">
        <v>1461</v>
      </c>
      <c r="E8352" s="116" t="str">
        <f t="shared" si="130"/>
        <v>OBRAS PUBLICAS</v>
      </c>
    </row>
    <row r="8353" spans="4:5">
      <c r="D8353" s="118" t="s">
        <v>28</v>
      </c>
      <c r="E8353" s="116" t="str">
        <f t="shared" si="130"/>
        <v>DGII</v>
      </c>
    </row>
    <row r="8354" spans="4:5">
      <c r="D8354" s="118" t="s">
        <v>40</v>
      </c>
      <c r="E8354" s="116" t="str">
        <f t="shared" si="130"/>
        <v>JCE</v>
      </c>
    </row>
    <row r="8355" spans="4:5">
      <c r="D8355" s="118" t="s">
        <v>1461</v>
      </c>
      <c r="E8355" s="116" t="str">
        <f t="shared" si="130"/>
        <v>OBRAS PUBLICAS</v>
      </c>
    </row>
    <row r="8356" spans="4:5">
      <c r="D8356" s="118" t="s">
        <v>1461</v>
      </c>
      <c r="E8356" s="116" t="str">
        <f t="shared" si="130"/>
        <v>OBRAS PUBLICAS</v>
      </c>
    </row>
    <row r="8357" spans="4:5">
      <c r="D8357" s="118" t="s">
        <v>1461</v>
      </c>
      <c r="E8357" s="116" t="str">
        <f t="shared" si="130"/>
        <v>OBRAS PUBLICAS</v>
      </c>
    </row>
    <row r="8358" spans="4:5">
      <c r="D8358" s="118" t="s">
        <v>1461</v>
      </c>
      <c r="E8358" s="116" t="str">
        <f t="shared" si="130"/>
        <v>OBRAS PUBLICAS</v>
      </c>
    </row>
    <row r="8359" spans="4:5">
      <c r="D8359" s="118" t="s">
        <v>1461</v>
      </c>
      <c r="E8359" s="116" t="str">
        <f t="shared" si="130"/>
        <v>OBRAS PUBLICAS</v>
      </c>
    </row>
    <row r="8360" spans="4:5">
      <c r="D8360" s="118" t="s">
        <v>1461</v>
      </c>
      <c r="E8360" s="116" t="str">
        <f t="shared" si="130"/>
        <v>OBRAS PUBLICAS</v>
      </c>
    </row>
    <row r="8361" spans="4:5">
      <c r="D8361" s="118" t="s">
        <v>1461</v>
      </c>
      <c r="E8361" s="116" t="str">
        <f t="shared" si="130"/>
        <v>OBRAS PUBLICAS</v>
      </c>
    </row>
    <row r="8362" spans="4:5">
      <c r="D8362" s="118" t="s">
        <v>1461</v>
      </c>
      <c r="E8362" s="116" t="str">
        <f t="shared" si="130"/>
        <v>OBRAS PUBLICAS</v>
      </c>
    </row>
    <row r="8363" spans="4:5">
      <c r="D8363" s="118" t="s">
        <v>1461</v>
      </c>
      <c r="E8363" s="116" t="str">
        <f t="shared" si="130"/>
        <v>OBRAS PUBLICAS</v>
      </c>
    </row>
    <row r="8364" spans="4:5">
      <c r="D8364" s="118" t="s">
        <v>1461</v>
      </c>
      <c r="E8364" s="116" t="str">
        <f t="shared" si="130"/>
        <v>OBRAS PUBLICAS</v>
      </c>
    </row>
    <row r="8365" spans="4:5">
      <c r="D8365" s="118" t="s">
        <v>1461</v>
      </c>
      <c r="E8365" s="116" t="str">
        <f t="shared" si="130"/>
        <v>OBRAS PUBLICAS</v>
      </c>
    </row>
    <row r="8366" spans="4:5">
      <c r="D8366" s="118" t="s">
        <v>1461</v>
      </c>
      <c r="E8366" s="116" t="str">
        <f t="shared" si="130"/>
        <v>OBRAS PUBLICAS</v>
      </c>
    </row>
    <row r="8367" spans="4:5">
      <c r="D8367" s="118" t="s">
        <v>1461</v>
      </c>
      <c r="E8367" s="116" t="str">
        <f t="shared" si="130"/>
        <v>OBRAS PUBLICAS</v>
      </c>
    </row>
    <row r="8368" spans="4:5">
      <c r="D8368" s="118" t="s">
        <v>1461</v>
      </c>
      <c r="E8368" s="116" t="str">
        <f t="shared" si="130"/>
        <v>OBRAS PUBLICAS</v>
      </c>
    </row>
    <row r="8369" spans="4:5">
      <c r="D8369" s="118" t="s">
        <v>1461</v>
      </c>
      <c r="E8369" s="116" t="str">
        <f t="shared" si="130"/>
        <v>OBRAS PUBLICAS</v>
      </c>
    </row>
    <row r="8370" spans="4:5">
      <c r="D8370" s="118" t="s">
        <v>1461</v>
      </c>
      <c r="E8370" s="116" t="str">
        <f t="shared" si="130"/>
        <v>OBRAS PUBLICAS</v>
      </c>
    </row>
    <row r="8371" spans="4:5">
      <c r="D8371" s="118" t="s">
        <v>1461</v>
      </c>
      <c r="E8371" s="116" t="str">
        <f t="shared" si="130"/>
        <v>OBRAS PUBLICAS</v>
      </c>
    </row>
    <row r="8372" spans="4:5">
      <c r="D8372" s="118" t="s">
        <v>1461</v>
      </c>
      <c r="E8372" s="116" t="str">
        <f t="shared" si="130"/>
        <v>OBRAS PUBLICAS</v>
      </c>
    </row>
    <row r="8373" spans="4:5">
      <c r="D8373" s="118" t="s">
        <v>1461</v>
      </c>
      <c r="E8373" s="116" t="str">
        <f t="shared" si="130"/>
        <v>OBRAS PUBLICAS</v>
      </c>
    </row>
    <row r="8374" spans="4:5">
      <c r="D8374" s="118" t="s">
        <v>40</v>
      </c>
      <c r="E8374" s="116" t="str">
        <f t="shared" si="130"/>
        <v>JCE</v>
      </c>
    </row>
    <row r="8375" spans="4:5">
      <c r="D8375" s="118" t="s">
        <v>2</v>
      </c>
      <c r="E8375" s="116" t="str">
        <f t="shared" si="130"/>
        <v>DGTT</v>
      </c>
    </row>
    <row r="8376" spans="4:5">
      <c r="D8376" s="118" t="s">
        <v>2</v>
      </c>
      <c r="E8376" s="116" t="str">
        <f t="shared" si="130"/>
        <v>DGTT</v>
      </c>
    </row>
    <row r="8377" spans="4:5">
      <c r="D8377" s="118" t="s">
        <v>40</v>
      </c>
      <c r="E8377" s="116" t="str">
        <f t="shared" si="130"/>
        <v>JCE</v>
      </c>
    </row>
    <row r="8378" spans="4:5">
      <c r="D8378" s="118" t="s">
        <v>2</v>
      </c>
      <c r="E8378" s="116" t="str">
        <f t="shared" si="130"/>
        <v>DGTT</v>
      </c>
    </row>
    <row r="8379" spans="4:5">
      <c r="D8379" s="118" t="s">
        <v>28</v>
      </c>
      <c r="E8379" s="116" t="str">
        <f t="shared" si="130"/>
        <v>DGII</v>
      </c>
    </row>
    <row r="8380" spans="4:5">
      <c r="D8380" s="118" t="s">
        <v>28</v>
      </c>
      <c r="E8380" s="116" t="str">
        <f t="shared" si="130"/>
        <v>DGII</v>
      </c>
    </row>
    <row r="8381" spans="4:5">
      <c r="D8381" s="118" t="s">
        <v>28</v>
      </c>
      <c r="E8381" s="116" t="str">
        <f t="shared" si="130"/>
        <v>DGII</v>
      </c>
    </row>
    <row r="8382" spans="4:5">
      <c r="D8382" s="118" t="s">
        <v>2</v>
      </c>
      <c r="E8382" s="116" t="str">
        <f t="shared" si="130"/>
        <v>DGTT</v>
      </c>
    </row>
    <row r="8383" spans="4:5">
      <c r="D8383" s="118" t="s">
        <v>40</v>
      </c>
      <c r="E8383" s="116" t="str">
        <f t="shared" si="130"/>
        <v>JCE</v>
      </c>
    </row>
    <row r="8384" spans="4:5">
      <c r="D8384" s="118" t="s">
        <v>28</v>
      </c>
      <c r="E8384" s="116" t="str">
        <f t="shared" si="130"/>
        <v>DGII</v>
      </c>
    </row>
    <row r="8385" spans="4:5">
      <c r="D8385" s="118" t="s">
        <v>28</v>
      </c>
      <c r="E8385" s="116" t="str">
        <f t="shared" si="130"/>
        <v>DGII</v>
      </c>
    </row>
    <row r="8386" spans="4:5">
      <c r="D8386" s="118" t="s">
        <v>40</v>
      </c>
      <c r="E8386" s="116" t="str">
        <f t="shared" si="130"/>
        <v>JCE</v>
      </c>
    </row>
    <row r="8387" spans="4:5">
      <c r="D8387" s="118" t="s">
        <v>28</v>
      </c>
      <c r="E8387" s="116" t="str">
        <f t="shared" si="130"/>
        <v>DGII</v>
      </c>
    </row>
    <row r="8388" spans="4:5">
      <c r="D8388" s="118" t="s">
        <v>40</v>
      </c>
      <c r="E8388" s="116" t="str">
        <f t="shared" ref="E8388:E8451" si="131">UPPER(D8388:D28098)</f>
        <v>JCE</v>
      </c>
    </row>
    <row r="8389" spans="4:5">
      <c r="D8389" s="118" t="s">
        <v>40</v>
      </c>
      <c r="E8389" s="116" t="str">
        <f t="shared" si="131"/>
        <v>JCE</v>
      </c>
    </row>
    <row r="8390" spans="4:5">
      <c r="D8390" s="118" t="s">
        <v>2</v>
      </c>
      <c r="E8390" s="116" t="str">
        <f t="shared" si="131"/>
        <v>DGTT</v>
      </c>
    </row>
    <row r="8391" spans="4:5">
      <c r="D8391" s="118" t="s">
        <v>28</v>
      </c>
      <c r="E8391" s="116" t="str">
        <f t="shared" si="131"/>
        <v>DGII</v>
      </c>
    </row>
    <row r="8392" spans="4:5">
      <c r="D8392" s="118" t="s">
        <v>40</v>
      </c>
      <c r="E8392" s="116" t="str">
        <f t="shared" si="131"/>
        <v>JCE</v>
      </c>
    </row>
    <row r="8393" spans="4:5">
      <c r="D8393" s="118" t="s">
        <v>18</v>
      </c>
      <c r="E8393" s="116" t="str">
        <f t="shared" si="131"/>
        <v>MIP</v>
      </c>
    </row>
    <row r="8394" spans="4:5">
      <c r="D8394" s="118" t="s">
        <v>956</v>
      </c>
      <c r="E8394" s="116" t="str">
        <f t="shared" si="131"/>
        <v>SENASA</v>
      </c>
    </row>
    <row r="8395" spans="4:5">
      <c r="D8395" s="118" t="s">
        <v>184</v>
      </c>
      <c r="E8395" s="116" t="str">
        <f t="shared" si="131"/>
        <v>DGP</v>
      </c>
    </row>
    <row r="8396" spans="4:5">
      <c r="D8396" s="118" t="s">
        <v>2</v>
      </c>
      <c r="E8396" s="116" t="str">
        <f t="shared" si="131"/>
        <v>DGTT</v>
      </c>
    </row>
    <row r="8397" spans="4:5">
      <c r="D8397" s="118" t="s">
        <v>40</v>
      </c>
      <c r="E8397" s="116" t="str">
        <f t="shared" si="131"/>
        <v>JCE</v>
      </c>
    </row>
    <row r="8398" spans="4:5">
      <c r="D8398" s="118" t="s">
        <v>40</v>
      </c>
      <c r="E8398" s="116" t="str">
        <f t="shared" si="131"/>
        <v>JCE</v>
      </c>
    </row>
    <row r="8399" spans="4:5">
      <c r="D8399" s="118" t="s">
        <v>28</v>
      </c>
      <c r="E8399" s="116" t="str">
        <f t="shared" si="131"/>
        <v>DGII</v>
      </c>
    </row>
    <row r="8400" spans="4:5">
      <c r="D8400" s="118" t="s">
        <v>28</v>
      </c>
      <c r="E8400" s="116" t="str">
        <f t="shared" si="131"/>
        <v>DGII</v>
      </c>
    </row>
    <row r="8401" spans="4:5">
      <c r="D8401" s="118" t="s">
        <v>2</v>
      </c>
      <c r="E8401" s="116" t="str">
        <f t="shared" si="131"/>
        <v>DGTT</v>
      </c>
    </row>
    <row r="8402" spans="4:5">
      <c r="D8402" s="118" t="s">
        <v>40</v>
      </c>
      <c r="E8402" s="116" t="str">
        <f t="shared" si="131"/>
        <v>JCE</v>
      </c>
    </row>
    <row r="8403" spans="4:5">
      <c r="D8403" s="118" t="s">
        <v>155</v>
      </c>
      <c r="E8403" s="116" t="str">
        <f t="shared" si="131"/>
        <v>ONAPI</v>
      </c>
    </row>
    <row r="8404" spans="4:5">
      <c r="D8404" s="118" t="s">
        <v>94</v>
      </c>
      <c r="E8404" s="116" t="str">
        <f t="shared" si="131"/>
        <v>DGM</v>
      </c>
    </row>
    <row r="8405" spans="4:5">
      <c r="D8405" s="118" t="s">
        <v>40</v>
      </c>
      <c r="E8405" s="116" t="str">
        <f t="shared" si="131"/>
        <v>JCE</v>
      </c>
    </row>
    <row r="8406" spans="4:5">
      <c r="D8406" s="118" t="s">
        <v>2</v>
      </c>
      <c r="E8406" s="116" t="str">
        <f t="shared" si="131"/>
        <v>DGTT</v>
      </c>
    </row>
    <row r="8407" spans="4:5">
      <c r="D8407" s="118" t="s">
        <v>18</v>
      </c>
      <c r="E8407" s="116" t="str">
        <f t="shared" si="131"/>
        <v>MIP</v>
      </c>
    </row>
    <row r="8408" spans="4:5">
      <c r="D8408" s="118" t="s">
        <v>28</v>
      </c>
      <c r="E8408" s="116" t="str">
        <f t="shared" si="131"/>
        <v>DGII</v>
      </c>
    </row>
    <row r="8409" spans="4:5">
      <c r="D8409" s="118" t="s">
        <v>28</v>
      </c>
      <c r="E8409" s="116" t="str">
        <f t="shared" si="131"/>
        <v>DGII</v>
      </c>
    </row>
    <row r="8410" spans="4:5">
      <c r="D8410" s="118" t="s">
        <v>28</v>
      </c>
      <c r="E8410" s="116" t="str">
        <f t="shared" si="131"/>
        <v>DGII</v>
      </c>
    </row>
    <row r="8411" spans="4:5">
      <c r="D8411" s="118" t="s">
        <v>40</v>
      </c>
      <c r="E8411" s="116" t="str">
        <f t="shared" si="131"/>
        <v>JCE</v>
      </c>
    </row>
    <row r="8412" spans="4:5">
      <c r="D8412" s="118" t="s">
        <v>40</v>
      </c>
      <c r="E8412" s="116" t="str">
        <f t="shared" si="131"/>
        <v>JCE</v>
      </c>
    </row>
    <row r="8413" spans="4:5">
      <c r="D8413" s="118" t="s">
        <v>2</v>
      </c>
      <c r="E8413" s="116" t="str">
        <f t="shared" si="131"/>
        <v>DGTT</v>
      </c>
    </row>
    <row r="8414" spans="4:5">
      <c r="D8414" s="118" t="s">
        <v>40</v>
      </c>
      <c r="E8414" s="116" t="str">
        <f t="shared" si="131"/>
        <v>JCE</v>
      </c>
    </row>
    <row r="8415" spans="4:5">
      <c r="D8415" s="118" t="s">
        <v>40</v>
      </c>
      <c r="E8415" s="116" t="str">
        <f t="shared" si="131"/>
        <v>JCE</v>
      </c>
    </row>
    <row r="8416" spans="4:5">
      <c r="D8416" s="118" t="s">
        <v>28</v>
      </c>
      <c r="E8416" s="116" t="str">
        <f t="shared" si="131"/>
        <v>DGII</v>
      </c>
    </row>
    <row r="8417" spans="4:5">
      <c r="D8417" s="118" t="s">
        <v>28</v>
      </c>
      <c r="E8417" s="116" t="str">
        <f t="shared" si="131"/>
        <v>DGII</v>
      </c>
    </row>
    <row r="8418" spans="4:5">
      <c r="D8418" s="118" t="s">
        <v>28</v>
      </c>
      <c r="E8418" s="116" t="str">
        <f t="shared" si="131"/>
        <v>DGII</v>
      </c>
    </row>
    <row r="8419" spans="4:5">
      <c r="D8419" s="118" t="s">
        <v>40</v>
      </c>
      <c r="E8419" s="116" t="str">
        <f t="shared" si="131"/>
        <v>JCE</v>
      </c>
    </row>
    <row r="8420" spans="4:5">
      <c r="D8420" s="118" t="s">
        <v>2</v>
      </c>
      <c r="E8420" s="116" t="str">
        <f t="shared" si="131"/>
        <v>DGTT</v>
      </c>
    </row>
    <row r="8421" spans="4:5">
      <c r="D8421" s="118" t="s">
        <v>40</v>
      </c>
      <c r="E8421" s="116" t="str">
        <f t="shared" si="131"/>
        <v>JCE</v>
      </c>
    </row>
    <row r="8422" spans="4:5">
      <c r="D8422" s="118" t="s">
        <v>40</v>
      </c>
      <c r="E8422" s="116" t="str">
        <f t="shared" si="131"/>
        <v>JCE</v>
      </c>
    </row>
    <row r="8423" spans="4:5">
      <c r="D8423" s="118" t="s">
        <v>2</v>
      </c>
      <c r="E8423" s="116" t="str">
        <f t="shared" si="131"/>
        <v>DGTT</v>
      </c>
    </row>
    <row r="8424" spans="4:5">
      <c r="D8424" s="118" t="s">
        <v>28</v>
      </c>
      <c r="E8424" s="116" t="str">
        <f t="shared" si="131"/>
        <v>DGII</v>
      </c>
    </row>
    <row r="8425" spans="4:5">
      <c r="D8425" s="118" t="s">
        <v>28</v>
      </c>
      <c r="E8425" s="116" t="str">
        <f t="shared" si="131"/>
        <v>DGII</v>
      </c>
    </row>
    <row r="8426" spans="4:5">
      <c r="D8426" s="118" t="s">
        <v>40</v>
      </c>
      <c r="E8426" s="116" t="str">
        <f t="shared" si="131"/>
        <v>JCE</v>
      </c>
    </row>
    <row r="8427" spans="4:5">
      <c r="D8427" s="118" t="s">
        <v>40</v>
      </c>
      <c r="E8427" s="116" t="str">
        <f t="shared" si="131"/>
        <v>JCE</v>
      </c>
    </row>
    <row r="8428" spans="4:5">
      <c r="D8428" s="118" t="s">
        <v>28</v>
      </c>
      <c r="E8428" s="116" t="str">
        <f t="shared" si="131"/>
        <v>DGII</v>
      </c>
    </row>
    <row r="8429" spans="4:5">
      <c r="D8429" s="118" t="s">
        <v>2</v>
      </c>
      <c r="E8429" s="116" t="str">
        <f t="shared" si="131"/>
        <v>DGTT</v>
      </c>
    </row>
    <row r="8430" spans="4:5">
      <c r="D8430" s="118" t="s">
        <v>40</v>
      </c>
      <c r="E8430" s="116" t="str">
        <f t="shared" si="131"/>
        <v>JCE</v>
      </c>
    </row>
    <row r="8431" spans="4:5">
      <c r="D8431" s="118" t="s">
        <v>40</v>
      </c>
      <c r="E8431" s="116" t="str">
        <f t="shared" si="131"/>
        <v>JCE</v>
      </c>
    </row>
    <row r="8432" spans="4:5">
      <c r="D8432" s="118" t="s">
        <v>394</v>
      </c>
      <c r="E8432" s="116" t="str">
        <f t="shared" si="131"/>
        <v>MIREX</v>
      </c>
    </row>
    <row r="8433" spans="4:5">
      <c r="D8433" s="118" t="s">
        <v>184</v>
      </c>
      <c r="E8433" s="116" t="str">
        <f t="shared" si="131"/>
        <v>DGP</v>
      </c>
    </row>
    <row r="8434" spans="4:5">
      <c r="D8434" s="118" t="s">
        <v>40</v>
      </c>
      <c r="E8434" s="116" t="str">
        <f t="shared" si="131"/>
        <v>JCE</v>
      </c>
    </row>
    <row r="8435" spans="4:5">
      <c r="D8435" s="118" t="s">
        <v>28</v>
      </c>
      <c r="E8435" s="116" t="str">
        <f t="shared" si="131"/>
        <v>DGII</v>
      </c>
    </row>
    <row r="8436" spans="4:5">
      <c r="D8436" s="118" t="s">
        <v>40</v>
      </c>
      <c r="E8436" s="116" t="str">
        <f t="shared" si="131"/>
        <v>JCE</v>
      </c>
    </row>
    <row r="8437" spans="4:5">
      <c r="D8437" s="118" t="s">
        <v>1461</v>
      </c>
      <c r="E8437" s="116" t="str">
        <f t="shared" si="131"/>
        <v>OBRAS PUBLICAS</v>
      </c>
    </row>
    <row r="8438" spans="4:5">
      <c r="D8438" s="118" t="s">
        <v>1461</v>
      </c>
      <c r="E8438" s="116" t="str">
        <f t="shared" si="131"/>
        <v>OBRAS PUBLICAS</v>
      </c>
    </row>
    <row r="8439" spans="4:5">
      <c r="D8439" s="118" t="s">
        <v>1461</v>
      </c>
      <c r="E8439" s="116" t="str">
        <f t="shared" si="131"/>
        <v>OBRAS PUBLICAS</v>
      </c>
    </row>
    <row r="8440" spans="4:5">
      <c r="D8440" s="118" t="s">
        <v>28</v>
      </c>
      <c r="E8440" s="116" t="str">
        <f t="shared" si="131"/>
        <v>DGII</v>
      </c>
    </row>
    <row r="8441" spans="4:5">
      <c r="D8441" s="118" t="s">
        <v>2</v>
      </c>
      <c r="E8441" s="116" t="str">
        <f t="shared" si="131"/>
        <v>DGTT</v>
      </c>
    </row>
    <row r="8442" spans="4:5">
      <c r="D8442" s="118" t="s">
        <v>40</v>
      </c>
      <c r="E8442" s="116" t="str">
        <f t="shared" si="131"/>
        <v>JCE</v>
      </c>
    </row>
    <row r="8443" spans="4:5">
      <c r="D8443" s="118" t="s">
        <v>155</v>
      </c>
      <c r="E8443" s="116" t="str">
        <f t="shared" si="131"/>
        <v>ONAPI</v>
      </c>
    </row>
    <row r="8444" spans="4:5">
      <c r="D8444" s="118" t="s">
        <v>94</v>
      </c>
      <c r="E8444" s="116" t="str">
        <f t="shared" si="131"/>
        <v>DGM</v>
      </c>
    </row>
    <row r="8445" spans="4:5">
      <c r="D8445" s="118" t="s">
        <v>28</v>
      </c>
      <c r="E8445" s="116" t="str">
        <f t="shared" si="131"/>
        <v>DGII</v>
      </c>
    </row>
    <row r="8446" spans="4:5">
      <c r="D8446" s="118" t="s">
        <v>28</v>
      </c>
      <c r="E8446" s="116" t="str">
        <f t="shared" si="131"/>
        <v>DGII</v>
      </c>
    </row>
    <row r="8447" spans="4:5">
      <c r="D8447" s="118" t="s">
        <v>28</v>
      </c>
      <c r="E8447" s="116" t="str">
        <f t="shared" si="131"/>
        <v>DGII</v>
      </c>
    </row>
    <row r="8448" spans="4:5">
      <c r="D8448" s="118" t="s">
        <v>28</v>
      </c>
      <c r="E8448" s="116" t="str">
        <f t="shared" si="131"/>
        <v>DGII</v>
      </c>
    </row>
    <row r="8449" spans="4:5">
      <c r="D8449" s="118" t="s">
        <v>184</v>
      </c>
      <c r="E8449" s="116" t="str">
        <f t="shared" si="131"/>
        <v>DGP</v>
      </c>
    </row>
    <row r="8450" spans="4:5">
      <c r="D8450" s="118" t="s">
        <v>40</v>
      </c>
      <c r="E8450" s="116" t="str">
        <f t="shared" si="131"/>
        <v>JCE</v>
      </c>
    </row>
    <row r="8451" spans="4:5">
      <c r="D8451" s="118" t="s">
        <v>40</v>
      </c>
      <c r="E8451" s="116" t="str">
        <f t="shared" si="131"/>
        <v>JCE</v>
      </c>
    </row>
    <row r="8452" spans="4:5">
      <c r="D8452" s="118" t="s">
        <v>184</v>
      </c>
      <c r="E8452" s="116" t="str">
        <f t="shared" ref="E8452:E8515" si="132">UPPER(D8452:D28162)</f>
        <v>DGP</v>
      </c>
    </row>
    <row r="8453" spans="4:5">
      <c r="D8453" s="118" t="s">
        <v>40</v>
      </c>
      <c r="E8453" s="116" t="str">
        <f t="shared" si="132"/>
        <v>JCE</v>
      </c>
    </row>
    <row r="8454" spans="4:5">
      <c r="D8454" s="118" t="s">
        <v>40</v>
      </c>
      <c r="E8454" s="116" t="str">
        <f t="shared" si="132"/>
        <v>JCE</v>
      </c>
    </row>
    <row r="8455" spans="4:5">
      <c r="D8455" s="118" t="s">
        <v>184</v>
      </c>
      <c r="E8455" s="116" t="str">
        <f t="shared" si="132"/>
        <v>DGP</v>
      </c>
    </row>
    <row r="8456" spans="4:5">
      <c r="D8456" s="118" t="s">
        <v>28</v>
      </c>
      <c r="E8456" s="116" t="str">
        <f t="shared" si="132"/>
        <v>DGII</v>
      </c>
    </row>
    <row r="8457" spans="4:5">
      <c r="D8457" s="118" t="s">
        <v>28</v>
      </c>
      <c r="E8457" s="116" t="str">
        <f t="shared" si="132"/>
        <v>DGII</v>
      </c>
    </row>
    <row r="8458" spans="4:5">
      <c r="D8458" s="118" t="s">
        <v>40</v>
      </c>
      <c r="E8458" s="116" t="str">
        <f t="shared" si="132"/>
        <v>JCE</v>
      </c>
    </row>
    <row r="8459" spans="4:5">
      <c r="D8459" s="118" t="s">
        <v>40</v>
      </c>
      <c r="E8459" s="116" t="str">
        <f t="shared" si="132"/>
        <v>JCE</v>
      </c>
    </row>
    <row r="8460" spans="4:5">
      <c r="D8460" s="118" t="s">
        <v>184</v>
      </c>
      <c r="E8460" s="116" t="str">
        <f t="shared" si="132"/>
        <v>DGP</v>
      </c>
    </row>
    <row r="8461" spans="4:5">
      <c r="D8461" s="118" t="s">
        <v>40</v>
      </c>
      <c r="E8461" s="116" t="str">
        <f t="shared" si="132"/>
        <v>JCE</v>
      </c>
    </row>
    <row r="8462" spans="4:5">
      <c r="D8462" s="118" t="s">
        <v>40</v>
      </c>
      <c r="E8462" s="116" t="str">
        <f t="shared" si="132"/>
        <v>JCE</v>
      </c>
    </row>
    <row r="8463" spans="4:5">
      <c r="D8463" s="118" t="s">
        <v>155</v>
      </c>
      <c r="E8463" s="116" t="str">
        <f t="shared" si="132"/>
        <v>ONAPI</v>
      </c>
    </row>
    <row r="8464" spans="4:5">
      <c r="D8464" s="118" t="s">
        <v>184</v>
      </c>
      <c r="E8464" s="116" t="str">
        <f t="shared" si="132"/>
        <v>DGP</v>
      </c>
    </row>
    <row r="8465" spans="4:5">
      <c r="D8465" s="118" t="s">
        <v>2</v>
      </c>
      <c r="E8465" s="116" t="str">
        <f t="shared" si="132"/>
        <v>DGTT</v>
      </c>
    </row>
    <row r="8466" spans="4:5">
      <c r="D8466" s="118" t="s">
        <v>956</v>
      </c>
      <c r="E8466" s="116" t="str">
        <f t="shared" si="132"/>
        <v>SENASA</v>
      </c>
    </row>
    <row r="8467" spans="4:5">
      <c r="D8467" s="118" t="s">
        <v>394</v>
      </c>
      <c r="E8467" s="116" t="str">
        <f t="shared" si="132"/>
        <v>MIREX</v>
      </c>
    </row>
    <row r="8468" spans="4:5">
      <c r="D8468" s="118" t="s">
        <v>1461</v>
      </c>
      <c r="E8468" s="116" t="str">
        <f t="shared" si="132"/>
        <v>OBRAS PUBLICAS</v>
      </c>
    </row>
    <row r="8469" spans="4:5">
      <c r="D8469" s="118" t="s">
        <v>28</v>
      </c>
      <c r="E8469" s="116" t="str">
        <f t="shared" si="132"/>
        <v>DGII</v>
      </c>
    </row>
    <row r="8470" spans="4:5">
      <c r="D8470" s="118" t="s">
        <v>28</v>
      </c>
      <c r="E8470" s="116" t="str">
        <f t="shared" si="132"/>
        <v>DGII</v>
      </c>
    </row>
    <row r="8471" spans="4:5">
      <c r="D8471" s="118" t="s">
        <v>40</v>
      </c>
      <c r="E8471" s="116" t="str">
        <f t="shared" si="132"/>
        <v>JCE</v>
      </c>
    </row>
    <row r="8472" spans="4:5">
      <c r="D8472" s="118" t="s">
        <v>184</v>
      </c>
      <c r="E8472" s="116" t="str">
        <f t="shared" si="132"/>
        <v>DGP</v>
      </c>
    </row>
    <row r="8473" spans="4:5">
      <c r="D8473" s="118" t="s">
        <v>155</v>
      </c>
      <c r="E8473" s="116" t="str">
        <f t="shared" si="132"/>
        <v>ONAPI</v>
      </c>
    </row>
    <row r="8474" spans="4:5">
      <c r="D8474" s="118" t="s">
        <v>40</v>
      </c>
      <c r="E8474" s="116" t="str">
        <f t="shared" si="132"/>
        <v>JCE</v>
      </c>
    </row>
    <row r="8475" spans="4:5">
      <c r="D8475" s="118" t="s">
        <v>2</v>
      </c>
      <c r="E8475" s="116" t="str">
        <f t="shared" si="132"/>
        <v>DGTT</v>
      </c>
    </row>
    <row r="8476" spans="4:5">
      <c r="D8476" s="118" t="s">
        <v>28</v>
      </c>
      <c r="E8476" s="116" t="str">
        <f t="shared" si="132"/>
        <v>DGII</v>
      </c>
    </row>
    <row r="8477" spans="4:5">
      <c r="D8477" s="118" t="s">
        <v>1461</v>
      </c>
      <c r="E8477" s="116" t="str">
        <f t="shared" si="132"/>
        <v>OBRAS PUBLICAS</v>
      </c>
    </row>
    <row r="8478" spans="4:5">
      <c r="D8478" s="118" t="s">
        <v>2</v>
      </c>
      <c r="E8478" s="116" t="str">
        <f t="shared" si="132"/>
        <v>DGTT</v>
      </c>
    </row>
    <row r="8479" spans="4:5">
      <c r="D8479" s="118" t="s">
        <v>94</v>
      </c>
      <c r="E8479" s="116" t="str">
        <f t="shared" si="132"/>
        <v>DGM</v>
      </c>
    </row>
    <row r="8480" spans="4:5">
      <c r="D8480" s="118" t="s">
        <v>40</v>
      </c>
      <c r="E8480" s="116" t="str">
        <f t="shared" si="132"/>
        <v>JCE</v>
      </c>
    </row>
    <row r="8481" spans="4:5">
      <c r="D8481" s="118" t="s">
        <v>40</v>
      </c>
      <c r="E8481" s="116" t="str">
        <f t="shared" si="132"/>
        <v>JCE</v>
      </c>
    </row>
    <row r="8482" spans="4:5">
      <c r="D8482" s="118" t="s">
        <v>28</v>
      </c>
      <c r="E8482" s="116" t="str">
        <f t="shared" si="132"/>
        <v>DGII</v>
      </c>
    </row>
    <row r="8483" spans="4:5">
      <c r="D8483" s="118" t="s">
        <v>40</v>
      </c>
      <c r="E8483" s="116" t="str">
        <f t="shared" si="132"/>
        <v>JCE</v>
      </c>
    </row>
    <row r="8484" spans="4:5">
      <c r="D8484" s="118" t="s">
        <v>184</v>
      </c>
      <c r="E8484" s="116" t="str">
        <f t="shared" si="132"/>
        <v>DGP</v>
      </c>
    </row>
    <row r="8485" spans="4:5">
      <c r="D8485" s="118" t="s">
        <v>40</v>
      </c>
      <c r="E8485" s="116" t="str">
        <f t="shared" si="132"/>
        <v>JCE</v>
      </c>
    </row>
    <row r="8486" spans="4:5">
      <c r="D8486" s="118" t="s">
        <v>40</v>
      </c>
      <c r="E8486" s="116" t="str">
        <f t="shared" si="132"/>
        <v>JCE</v>
      </c>
    </row>
    <row r="8487" spans="4:5">
      <c r="D8487" s="118" t="s">
        <v>40</v>
      </c>
      <c r="E8487" s="116" t="str">
        <f t="shared" si="132"/>
        <v>JCE</v>
      </c>
    </row>
    <row r="8488" spans="4:5">
      <c r="D8488" s="118" t="s">
        <v>40</v>
      </c>
      <c r="E8488" s="116" t="str">
        <f t="shared" si="132"/>
        <v>JCE</v>
      </c>
    </row>
    <row r="8489" spans="4:5">
      <c r="D8489" s="118" t="s">
        <v>2</v>
      </c>
      <c r="E8489" s="116" t="str">
        <f t="shared" si="132"/>
        <v>DGTT</v>
      </c>
    </row>
    <row r="8490" spans="4:5">
      <c r="D8490" s="118" t="s">
        <v>40</v>
      </c>
      <c r="E8490" s="116" t="str">
        <f t="shared" si="132"/>
        <v>JCE</v>
      </c>
    </row>
    <row r="8491" spans="4:5">
      <c r="D8491" s="118" t="s">
        <v>155</v>
      </c>
      <c r="E8491" s="116" t="str">
        <f t="shared" si="132"/>
        <v>ONAPI</v>
      </c>
    </row>
    <row r="8492" spans="4:5">
      <c r="D8492" s="118" t="s">
        <v>1461</v>
      </c>
      <c r="E8492" s="116" t="str">
        <f t="shared" si="132"/>
        <v>OBRAS PUBLICAS</v>
      </c>
    </row>
    <row r="8493" spans="4:5">
      <c r="D8493" s="118" t="s">
        <v>28</v>
      </c>
      <c r="E8493" s="116" t="str">
        <f t="shared" si="132"/>
        <v>DGII</v>
      </c>
    </row>
    <row r="8494" spans="4:5">
      <c r="D8494" s="118" t="s">
        <v>2</v>
      </c>
      <c r="E8494" s="116" t="str">
        <f t="shared" si="132"/>
        <v>DGTT</v>
      </c>
    </row>
    <row r="8495" spans="4:5">
      <c r="D8495" s="118" t="s">
        <v>40</v>
      </c>
      <c r="E8495" s="116" t="str">
        <f t="shared" si="132"/>
        <v>JCE</v>
      </c>
    </row>
    <row r="8496" spans="4:5">
      <c r="D8496" s="118" t="s">
        <v>40</v>
      </c>
      <c r="E8496" s="116" t="str">
        <f t="shared" si="132"/>
        <v>JCE</v>
      </c>
    </row>
    <row r="8497" spans="4:5">
      <c r="D8497" s="118" t="s">
        <v>40</v>
      </c>
      <c r="E8497" s="116" t="str">
        <f t="shared" si="132"/>
        <v>JCE</v>
      </c>
    </row>
    <row r="8498" spans="4:5">
      <c r="D8498" s="118" t="s">
        <v>394</v>
      </c>
      <c r="E8498" s="116" t="str">
        <f t="shared" si="132"/>
        <v>MIREX</v>
      </c>
    </row>
    <row r="8499" spans="4:5">
      <c r="D8499" s="118" t="s">
        <v>1461</v>
      </c>
      <c r="E8499" s="116" t="str">
        <f t="shared" si="132"/>
        <v>OBRAS PUBLICAS</v>
      </c>
    </row>
    <row r="8500" spans="4:5">
      <c r="D8500" s="118" t="s">
        <v>184</v>
      </c>
      <c r="E8500" s="116" t="str">
        <f t="shared" si="132"/>
        <v>DGP</v>
      </c>
    </row>
    <row r="8501" spans="4:5">
      <c r="D8501" s="118" t="s">
        <v>2</v>
      </c>
      <c r="E8501" s="116" t="str">
        <f t="shared" si="132"/>
        <v>DGTT</v>
      </c>
    </row>
    <row r="8502" spans="4:5">
      <c r="D8502" s="118" t="s">
        <v>40</v>
      </c>
      <c r="E8502" s="116" t="str">
        <f t="shared" si="132"/>
        <v>JCE</v>
      </c>
    </row>
    <row r="8503" spans="4:5">
      <c r="D8503" s="118" t="s">
        <v>40</v>
      </c>
      <c r="E8503" s="116" t="str">
        <f t="shared" si="132"/>
        <v>JCE</v>
      </c>
    </row>
    <row r="8504" spans="4:5">
      <c r="D8504" s="118" t="s">
        <v>1461</v>
      </c>
      <c r="E8504" s="116" t="str">
        <f t="shared" si="132"/>
        <v>OBRAS PUBLICAS</v>
      </c>
    </row>
    <row r="8505" spans="4:5">
      <c r="D8505" s="118" t="s">
        <v>94</v>
      </c>
      <c r="E8505" s="116" t="str">
        <f t="shared" si="132"/>
        <v>DGM</v>
      </c>
    </row>
    <row r="8506" spans="4:5">
      <c r="D8506" s="118" t="s">
        <v>28</v>
      </c>
      <c r="E8506" s="116" t="str">
        <f t="shared" si="132"/>
        <v>DGII</v>
      </c>
    </row>
    <row r="8507" spans="4:5">
      <c r="D8507" s="118" t="s">
        <v>28</v>
      </c>
      <c r="E8507" s="116" t="str">
        <f t="shared" si="132"/>
        <v>DGII</v>
      </c>
    </row>
    <row r="8508" spans="4:5">
      <c r="D8508" s="118" t="s">
        <v>2</v>
      </c>
      <c r="E8508" s="116" t="str">
        <f t="shared" si="132"/>
        <v>DGTT</v>
      </c>
    </row>
    <row r="8509" spans="4:5">
      <c r="D8509" s="118" t="s">
        <v>2</v>
      </c>
      <c r="E8509" s="116" t="str">
        <f t="shared" si="132"/>
        <v>DGTT</v>
      </c>
    </row>
    <row r="8510" spans="4:5">
      <c r="D8510" s="118" t="s">
        <v>1461</v>
      </c>
      <c r="E8510" s="116" t="str">
        <f t="shared" si="132"/>
        <v>OBRAS PUBLICAS</v>
      </c>
    </row>
    <row r="8511" spans="4:5">
      <c r="D8511" s="118" t="s">
        <v>40</v>
      </c>
      <c r="E8511" s="116" t="str">
        <f t="shared" si="132"/>
        <v>JCE</v>
      </c>
    </row>
    <row r="8512" spans="4:5">
      <c r="D8512" s="118" t="s">
        <v>2</v>
      </c>
      <c r="E8512" s="116" t="str">
        <f t="shared" si="132"/>
        <v>DGTT</v>
      </c>
    </row>
    <row r="8513" spans="4:5">
      <c r="D8513" s="118" t="s">
        <v>155</v>
      </c>
      <c r="E8513" s="116" t="str">
        <f t="shared" si="132"/>
        <v>ONAPI</v>
      </c>
    </row>
    <row r="8514" spans="4:5">
      <c r="D8514" s="118" t="s">
        <v>184</v>
      </c>
      <c r="E8514" s="116" t="str">
        <f t="shared" si="132"/>
        <v>DGP</v>
      </c>
    </row>
    <row r="8515" spans="4:5">
      <c r="D8515" s="118" t="s">
        <v>2</v>
      </c>
      <c r="E8515" s="116" t="str">
        <f t="shared" si="132"/>
        <v>DGTT</v>
      </c>
    </row>
    <row r="8516" spans="4:5">
      <c r="D8516" s="118" t="s">
        <v>28</v>
      </c>
      <c r="E8516" s="116" t="str">
        <f t="shared" ref="E8516:E8579" si="133">UPPER(D8516:D28226)</f>
        <v>DGII</v>
      </c>
    </row>
    <row r="8517" spans="4:5">
      <c r="D8517" s="118" t="s">
        <v>2</v>
      </c>
      <c r="E8517" s="116" t="str">
        <f t="shared" si="133"/>
        <v>DGTT</v>
      </c>
    </row>
    <row r="8518" spans="4:5">
      <c r="D8518" s="118" t="s">
        <v>40</v>
      </c>
      <c r="E8518" s="116" t="str">
        <f t="shared" si="133"/>
        <v>JCE</v>
      </c>
    </row>
    <row r="8519" spans="4:5">
      <c r="D8519" s="118" t="s">
        <v>40</v>
      </c>
      <c r="E8519" s="116" t="str">
        <f t="shared" si="133"/>
        <v>JCE</v>
      </c>
    </row>
    <row r="8520" spans="4:5">
      <c r="D8520" s="118" t="s">
        <v>40</v>
      </c>
      <c r="E8520" s="116" t="str">
        <f t="shared" si="133"/>
        <v>JCE</v>
      </c>
    </row>
    <row r="8521" spans="4:5">
      <c r="D8521" s="118" t="s">
        <v>18</v>
      </c>
      <c r="E8521" s="116" t="str">
        <f t="shared" si="133"/>
        <v>MIP</v>
      </c>
    </row>
    <row r="8522" spans="4:5">
      <c r="D8522" s="118" t="s">
        <v>40</v>
      </c>
      <c r="E8522" s="116" t="str">
        <f t="shared" si="133"/>
        <v>JCE</v>
      </c>
    </row>
    <row r="8523" spans="4:5">
      <c r="D8523" s="118" t="s">
        <v>2</v>
      </c>
      <c r="E8523" s="116" t="str">
        <f t="shared" si="133"/>
        <v>DGTT</v>
      </c>
    </row>
    <row r="8524" spans="4:5">
      <c r="D8524" s="118" t="s">
        <v>40</v>
      </c>
      <c r="E8524" s="116" t="str">
        <f t="shared" si="133"/>
        <v>JCE</v>
      </c>
    </row>
    <row r="8525" spans="4:5">
      <c r="D8525" s="118" t="s">
        <v>40</v>
      </c>
      <c r="E8525" s="116" t="str">
        <f t="shared" si="133"/>
        <v>JCE</v>
      </c>
    </row>
    <row r="8526" spans="4:5">
      <c r="D8526" s="118" t="s">
        <v>28</v>
      </c>
      <c r="E8526" s="116" t="str">
        <f t="shared" si="133"/>
        <v>DGII</v>
      </c>
    </row>
    <row r="8527" spans="4:5">
      <c r="D8527" s="118" t="s">
        <v>40</v>
      </c>
      <c r="E8527" s="116" t="str">
        <f t="shared" si="133"/>
        <v>JCE</v>
      </c>
    </row>
    <row r="8528" spans="4:5">
      <c r="D8528" s="118" t="s">
        <v>394</v>
      </c>
      <c r="E8528" s="116" t="str">
        <f t="shared" si="133"/>
        <v>MIREX</v>
      </c>
    </row>
    <row r="8529" spans="4:5">
      <c r="D8529" s="118" t="s">
        <v>40</v>
      </c>
      <c r="E8529" s="116" t="str">
        <f t="shared" si="133"/>
        <v>JCE</v>
      </c>
    </row>
    <row r="8530" spans="4:5">
      <c r="D8530" s="118" t="s">
        <v>155</v>
      </c>
      <c r="E8530" s="116" t="str">
        <f t="shared" si="133"/>
        <v>ONAPI</v>
      </c>
    </row>
    <row r="8531" spans="4:5">
      <c r="D8531" s="118" t="s">
        <v>40</v>
      </c>
      <c r="E8531" s="116" t="str">
        <f t="shared" si="133"/>
        <v>JCE</v>
      </c>
    </row>
    <row r="8532" spans="4:5">
      <c r="D8532" s="118" t="s">
        <v>28</v>
      </c>
      <c r="E8532" s="116" t="str">
        <f t="shared" si="133"/>
        <v>DGII</v>
      </c>
    </row>
    <row r="8533" spans="4:5">
      <c r="D8533" s="118" t="s">
        <v>184</v>
      </c>
      <c r="E8533" s="116" t="str">
        <f t="shared" si="133"/>
        <v>DGP</v>
      </c>
    </row>
    <row r="8534" spans="4:5">
      <c r="D8534" s="118" t="s">
        <v>40</v>
      </c>
      <c r="E8534" s="116" t="str">
        <f t="shared" si="133"/>
        <v>JCE</v>
      </c>
    </row>
    <row r="8535" spans="4:5">
      <c r="D8535" s="118" t="s">
        <v>28</v>
      </c>
      <c r="E8535" s="116" t="str">
        <f t="shared" si="133"/>
        <v>DGII</v>
      </c>
    </row>
    <row r="8536" spans="4:5">
      <c r="D8536" s="118" t="s">
        <v>28</v>
      </c>
      <c r="E8536" s="116" t="str">
        <f t="shared" si="133"/>
        <v>DGII</v>
      </c>
    </row>
    <row r="8537" spans="4:5">
      <c r="D8537" s="118" t="s">
        <v>28</v>
      </c>
      <c r="E8537" s="116" t="str">
        <f t="shared" si="133"/>
        <v>DGII</v>
      </c>
    </row>
    <row r="8538" spans="4:5">
      <c r="D8538" s="118" t="s">
        <v>2</v>
      </c>
      <c r="E8538" s="116" t="str">
        <f t="shared" si="133"/>
        <v>DGTT</v>
      </c>
    </row>
    <row r="8539" spans="4:5">
      <c r="D8539" s="118" t="s">
        <v>28</v>
      </c>
      <c r="E8539" s="116" t="str">
        <f t="shared" si="133"/>
        <v>DGII</v>
      </c>
    </row>
    <row r="8540" spans="4:5">
      <c r="D8540" s="118" t="s">
        <v>28</v>
      </c>
      <c r="E8540" s="116" t="str">
        <f t="shared" si="133"/>
        <v>DGII</v>
      </c>
    </row>
    <row r="8541" spans="4:5">
      <c r="D8541" s="118" t="s">
        <v>184</v>
      </c>
      <c r="E8541" s="116" t="str">
        <f t="shared" si="133"/>
        <v>DGP</v>
      </c>
    </row>
    <row r="8542" spans="4:5">
      <c r="D8542" s="118" t="s">
        <v>40</v>
      </c>
      <c r="E8542" s="116" t="str">
        <f t="shared" si="133"/>
        <v>JCE</v>
      </c>
    </row>
    <row r="8543" spans="4:5">
      <c r="D8543" s="118" t="s">
        <v>28</v>
      </c>
      <c r="E8543" s="116" t="str">
        <f t="shared" si="133"/>
        <v>DGII</v>
      </c>
    </row>
    <row r="8544" spans="4:5">
      <c r="D8544" s="118" t="s">
        <v>18</v>
      </c>
      <c r="E8544" s="116" t="str">
        <f t="shared" si="133"/>
        <v>MIP</v>
      </c>
    </row>
    <row r="8545" spans="4:5">
      <c r="D8545" s="118" t="s">
        <v>40</v>
      </c>
      <c r="E8545" s="116" t="str">
        <f t="shared" si="133"/>
        <v>JCE</v>
      </c>
    </row>
    <row r="8546" spans="4:5">
      <c r="D8546" s="118" t="s">
        <v>1200</v>
      </c>
      <c r="E8546" s="116" t="str">
        <f t="shared" si="133"/>
        <v>PLAN PILOTO</v>
      </c>
    </row>
    <row r="8547" spans="4:5">
      <c r="D8547" s="118" t="s">
        <v>28</v>
      </c>
      <c r="E8547" s="116" t="str">
        <f t="shared" si="133"/>
        <v>DGII</v>
      </c>
    </row>
    <row r="8548" spans="4:5">
      <c r="D8548" s="118" t="s">
        <v>40</v>
      </c>
      <c r="E8548" s="116" t="str">
        <f t="shared" si="133"/>
        <v>JCE</v>
      </c>
    </row>
    <row r="8549" spans="4:5">
      <c r="D8549" s="118" t="s">
        <v>155</v>
      </c>
      <c r="E8549" s="116" t="str">
        <f t="shared" si="133"/>
        <v>ONAPI</v>
      </c>
    </row>
    <row r="8550" spans="4:5">
      <c r="D8550" s="118" t="s">
        <v>28</v>
      </c>
      <c r="E8550" s="116" t="str">
        <f t="shared" si="133"/>
        <v>DGII</v>
      </c>
    </row>
    <row r="8551" spans="4:5">
      <c r="D8551" s="118" t="s">
        <v>28</v>
      </c>
      <c r="E8551" s="116" t="str">
        <f t="shared" si="133"/>
        <v>DGII</v>
      </c>
    </row>
    <row r="8552" spans="4:5">
      <c r="D8552" s="118" t="s">
        <v>2</v>
      </c>
      <c r="E8552" s="116" t="str">
        <f t="shared" si="133"/>
        <v>DGTT</v>
      </c>
    </row>
    <row r="8553" spans="4:5">
      <c r="D8553" s="118" t="s">
        <v>184</v>
      </c>
      <c r="E8553" s="116" t="str">
        <f t="shared" si="133"/>
        <v>DGP</v>
      </c>
    </row>
    <row r="8554" spans="4:5">
      <c r="D8554" s="118" t="s">
        <v>40</v>
      </c>
      <c r="E8554" s="116" t="str">
        <f t="shared" si="133"/>
        <v>JCE</v>
      </c>
    </row>
    <row r="8555" spans="4:5">
      <c r="D8555" s="118" t="s">
        <v>40</v>
      </c>
      <c r="E8555" s="116" t="str">
        <f t="shared" si="133"/>
        <v>JCE</v>
      </c>
    </row>
    <row r="8556" spans="4:5">
      <c r="D8556" s="118" t="s">
        <v>2</v>
      </c>
      <c r="E8556" s="116" t="str">
        <f t="shared" si="133"/>
        <v>DGTT</v>
      </c>
    </row>
    <row r="8557" spans="4:5">
      <c r="D8557" s="118" t="s">
        <v>2</v>
      </c>
      <c r="E8557" s="116" t="str">
        <f t="shared" si="133"/>
        <v>DGTT</v>
      </c>
    </row>
    <row r="8558" spans="4:5">
      <c r="D8558" s="118" t="s">
        <v>28</v>
      </c>
      <c r="E8558" s="116" t="str">
        <f t="shared" si="133"/>
        <v>DGII</v>
      </c>
    </row>
    <row r="8559" spans="4:5">
      <c r="D8559" s="118" t="s">
        <v>184</v>
      </c>
      <c r="E8559" s="116" t="str">
        <f t="shared" si="133"/>
        <v>DGP</v>
      </c>
    </row>
    <row r="8560" spans="4:5">
      <c r="D8560" s="118" t="s">
        <v>2</v>
      </c>
      <c r="E8560" s="116" t="str">
        <f t="shared" si="133"/>
        <v>DGTT</v>
      </c>
    </row>
    <row r="8561" spans="4:5">
      <c r="D8561" s="118" t="s">
        <v>40</v>
      </c>
      <c r="E8561" s="116" t="str">
        <f t="shared" si="133"/>
        <v>JCE</v>
      </c>
    </row>
    <row r="8562" spans="4:5">
      <c r="D8562" s="118" t="s">
        <v>40</v>
      </c>
      <c r="E8562" s="116" t="str">
        <f t="shared" si="133"/>
        <v>JCE</v>
      </c>
    </row>
    <row r="8563" spans="4:5">
      <c r="D8563" s="118" t="s">
        <v>28</v>
      </c>
      <c r="E8563" s="116" t="str">
        <f t="shared" si="133"/>
        <v>DGII</v>
      </c>
    </row>
    <row r="8564" spans="4:5">
      <c r="D8564" s="118" t="s">
        <v>40</v>
      </c>
      <c r="E8564" s="116" t="str">
        <f t="shared" si="133"/>
        <v>JCE</v>
      </c>
    </row>
    <row r="8565" spans="4:5">
      <c r="D8565" s="118" t="s">
        <v>184</v>
      </c>
      <c r="E8565" s="116" t="str">
        <f t="shared" si="133"/>
        <v>DGP</v>
      </c>
    </row>
    <row r="8566" spans="4:5">
      <c r="D8566" s="118" t="s">
        <v>2</v>
      </c>
      <c r="E8566" s="116" t="str">
        <f t="shared" si="133"/>
        <v>DGTT</v>
      </c>
    </row>
    <row r="8567" spans="4:5">
      <c r="D8567" s="118" t="s">
        <v>394</v>
      </c>
      <c r="E8567" s="116" t="str">
        <f t="shared" si="133"/>
        <v>MIREX</v>
      </c>
    </row>
    <row r="8568" spans="4:5">
      <c r="D8568" s="118" t="s">
        <v>2</v>
      </c>
      <c r="E8568" s="116" t="str">
        <f t="shared" si="133"/>
        <v>DGTT</v>
      </c>
    </row>
    <row r="8569" spans="4:5">
      <c r="D8569" s="118" t="s">
        <v>40</v>
      </c>
      <c r="E8569" s="116" t="str">
        <f t="shared" si="133"/>
        <v>JCE</v>
      </c>
    </row>
    <row r="8570" spans="4:5">
      <c r="D8570" s="118" t="s">
        <v>40</v>
      </c>
      <c r="E8570" s="116" t="str">
        <f t="shared" si="133"/>
        <v>JCE</v>
      </c>
    </row>
    <row r="8571" spans="4:5">
      <c r="D8571" s="118" t="s">
        <v>28</v>
      </c>
      <c r="E8571" s="116" t="str">
        <f t="shared" si="133"/>
        <v>DGII</v>
      </c>
    </row>
    <row r="8572" spans="4:5">
      <c r="D8572" s="118" t="s">
        <v>28</v>
      </c>
      <c r="E8572" s="116" t="str">
        <f t="shared" si="133"/>
        <v>DGII</v>
      </c>
    </row>
    <row r="8573" spans="4:5">
      <c r="D8573" s="118" t="s">
        <v>2</v>
      </c>
      <c r="E8573" s="116" t="str">
        <f t="shared" si="133"/>
        <v>DGTT</v>
      </c>
    </row>
    <row r="8574" spans="4:5">
      <c r="D8574" s="118" t="s">
        <v>40</v>
      </c>
      <c r="E8574" s="116" t="str">
        <f t="shared" si="133"/>
        <v>JCE</v>
      </c>
    </row>
    <row r="8575" spans="4:5">
      <c r="D8575" s="118" t="s">
        <v>155</v>
      </c>
      <c r="E8575" s="116" t="str">
        <f t="shared" si="133"/>
        <v>ONAPI</v>
      </c>
    </row>
    <row r="8576" spans="4:5">
      <c r="D8576" s="118" t="s">
        <v>94</v>
      </c>
      <c r="E8576" s="116" t="str">
        <f t="shared" si="133"/>
        <v>DGM</v>
      </c>
    </row>
    <row r="8577" spans="4:5">
      <c r="D8577" s="118" t="s">
        <v>40</v>
      </c>
      <c r="E8577" s="116" t="str">
        <f t="shared" si="133"/>
        <v>JCE</v>
      </c>
    </row>
    <row r="8578" spans="4:5">
      <c r="D8578" s="118" t="s">
        <v>2</v>
      </c>
      <c r="E8578" s="116" t="str">
        <f t="shared" si="133"/>
        <v>DGTT</v>
      </c>
    </row>
    <row r="8579" spans="4:5">
      <c r="D8579" s="118" t="s">
        <v>28</v>
      </c>
      <c r="E8579" s="116" t="str">
        <f t="shared" si="133"/>
        <v>DGII</v>
      </c>
    </row>
    <row r="8580" spans="4:5">
      <c r="D8580" s="118" t="s">
        <v>40</v>
      </c>
      <c r="E8580" s="116" t="str">
        <f t="shared" ref="E8580:E8643" si="134">UPPER(D8580:D28290)</f>
        <v>JCE</v>
      </c>
    </row>
    <row r="8581" spans="4:5">
      <c r="D8581" s="118" t="s">
        <v>40</v>
      </c>
      <c r="E8581" s="116" t="str">
        <f t="shared" si="134"/>
        <v>JCE</v>
      </c>
    </row>
    <row r="8582" spans="4:5">
      <c r="D8582" s="118" t="s">
        <v>2</v>
      </c>
      <c r="E8582" s="116" t="str">
        <f t="shared" si="134"/>
        <v>DGTT</v>
      </c>
    </row>
    <row r="8583" spans="4:5">
      <c r="D8583" s="118" t="s">
        <v>2</v>
      </c>
      <c r="E8583" s="116" t="str">
        <f t="shared" si="134"/>
        <v>DGTT</v>
      </c>
    </row>
    <row r="8584" spans="4:5">
      <c r="D8584" s="118" t="s">
        <v>28</v>
      </c>
      <c r="E8584" s="116" t="str">
        <f t="shared" si="134"/>
        <v>DGII</v>
      </c>
    </row>
    <row r="8585" spans="4:5">
      <c r="D8585" s="118" t="s">
        <v>28</v>
      </c>
      <c r="E8585" s="116" t="str">
        <f t="shared" si="134"/>
        <v>DGII</v>
      </c>
    </row>
    <row r="8586" spans="4:5">
      <c r="D8586" s="118" t="s">
        <v>40</v>
      </c>
      <c r="E8586" s="116" t="str">
        <f t="shared" si="134"/>
        <v>JCE</v>
      </c>
    </row>
    <row r="8587" spans="4:5">
      <c r="D8587" s="118" t="s">
        <v>18</v>
      </c>
      <c r="E8587" s="116" t="str">
        <f t="shared" si="134"/>
        <v>MIP</v>
      </c>
    </row>
    <row r="8588" spans="4:5">
      <c r="D8588" s="118" t="s">
        <v>184</v>
      </c>
      <c r="E8588" s="116" t="str">
        <f t="shared" si="134"/>
        <v>DGP</v>
      </c>
    </row>
    <row r="8589" spans="4:5">
      <c r="D8589" s="118" t="s">
        <v>2</v>
      </c>
      <c r="E8589" s="116" t="str">
        <f t="shared" si="134"/>
        <v>DGTT</v>
      </c>
    </row>
    <row r="8590" spans="4:5">
      <c r="D8590" s="118" t="s">
        <v>40</v>
      </c>
      <c r="E8590" s="116" t="str">
        <f t="shared" si="134"/>
        <v>JCE</v>
      </c>
    </row>
    <row r="8591" spans="4:5">
      <c r="D8591" s="118" t="s">
        <v>40</v>
      </c>
      <c r="E8591" s="116" t="str">
        <f t="shared" si="134"/>
        <v>JCE</v>
      </c>
    </row>
    <row r="8592" spans="4:5">
      <c r="D8592" s="118" t="s">
        <v>28</v>
      </c>
      <c r="E8592" s="116" t="str">
        <f t="shared" si="134"/>
        <v>DGII</v>
      </c>
    </row>
    <row r="8593" spans="4:5">
      <c r="D8593" s="118" t="s">
        <v>40</v>
      </c>
      <c r="E8593" s="116" t="str">
        <f t="shared" si="134"/>
        <v>JCE</v>
      </c>
    </row>
    <row r="8594" spans="4:5">
      <c r="D8594" s="118" t="s">
        <v>2</v>
      </c>
      <c r="E8594" s="116" t="str">
        <f t="shared" si="134"/>
        <v>DGTT</v>
      </c>
    </row>
    <row r="8595" spans="4:5">
      <c r="D8595" s="118" t="s">
        <v>40</v>
      </c>
      <c r="E8595" s="116" t="str">
        <f t="shared" si="134"/>
        <v>JCE</v>
      </c>
    </row>
    <row r="8596" spans="4:5">
      <c r="D8596" s="118" t="s">
        <v>155</v>
      </c>
      <c r="E8596" s="116" t="str">
        <f t="shared" si="134"/>
        <v>ONAPI</v>
      </c>
    </row>
    <row r="8597" spans="4:5">
      <c r="D8597" s="118" t="s">
        <v>40</v>
      </c>
      <c r="E8597" s="116" t="str">
        <f t="shared" si="134"/>
        <v>JCE</v>
      </c>
    </row>
    <row r="8598" spans="4:5">
      <c r="D8598" s="118" t="s">
        <v>40</v>
      </c>
      <c r="E8598" s="116" t="str">
        <f t="shared" si="134"/>
        <v>JCE</v>
      </c>
    </row>
    <row r="8599" spans="4:5">
      <c r="D8599" s="118" t="s">
        <v>40</v>
      </c>
      <c r="E8599" s="116" t="str">
        <f t="shared" si="134"/>
        <v>JCE</v>
      </c>
    </row>
    <row r="8600" spans="4:5">
      <c r="D8600" s="118" t="s">
        <v>28</v>
      </c>
      <c r="E8600" s="116" t="str">
        <f t="shared" si="134"/>
        <v>DGII</v>
      </c>
    </row>
    <row r="8601" spans="4:5">
      <c r="D8601" s="118" t="s">
        <v>2</v>
      </c>
      <c r="E8601" s="116" t="str">
        <f t="shared" si="134"/>
        <v>DGTT</v>
      </c>
    </row>
    <row r="8602" spans="4:5">
      <c r="D8602" s="118" t="s">
        <v>28</v>
      </c>
      <c r="E8602" s="116" t="str">
        <f t="shared" si="134"/>
        <v>DGII</v>
      </c>
    </row>
    <row r="8603" spans="4:5">
      <c r="D8603" s="118" t="s">
        <v>2</v>
      </c>
      <c r="E8603" s="116" t="str">
        <f t="shared" si="134"/>
        <v>DGTT</v>
      </c>
    </row>
    <row r="8604" spans="4:5">
      <c r="D8604" s="118" t="s">
        <v>2</v>
      </c>
      <c r="E8604" s="116" t="str">
        <f t="shared" si="134"/>
        <v>DGTT</v>
      </c>
    </row>
    <row r="8605" spans="4:5">
      <c r="D8605" s="118" t="s">
        <v>28</v>
      </c>
      <c r="E8605" s="116" t="str">
        <f t="shared" si="134"/>
        <v>DGII</v>
      </c>
    </row>
    <row r="8606" spans="4:5">
      <c r="D8606" s="118" t="s">
        <v>28</v>
      </c>
      <c r="E8606" s="116" t="str">
        <f t="shared" si="134"/>
        <v>DGII</v>
      </c>
    </row>
    <row r="8607" spans="4:5">
      <c r="D8607" s="118" t="s">
        <v>2</v>
      </c>
      <c r="E8607" s="116" t="str">
        <f t="shared" si="134"/>
        <v>DGTT</v>
      </c>
    </row>
    <row r="8608" spans="4:5">
      <c r="D8608" s="118" t="s">
        <v>18</v>
      </c>
      <c r="E8608" s="116" t="str">
        <f t="shared" si="134"/>
        <v>MIP</v>
      </c>
    </row>
    <row r="8609" spans="4:5">
      <c r="D8609" s="118" t="s">
        <v>956</v>
      </c>
      <c r="E8609" s="116" t="str">
        <f t="shared" si="134"/>
        <v>SENASA</v>
      </c>
    </row>
    <row r="8610" spans="4:5">
      <c r="D8610" s="118" t="s">
        <v>40</v>
      </c>
      <c r="E8610" s="116" t="str">
        <f t="shared" si="134"/>
        <v>JCE</v>
      </c>
    </row>
    <row r="8611" spans="4:5">
      <c r="D8611" s="118" t="s">
        <v>2</v>
      </c>
      <c r="E8611" s="116" t="str">
        <f t="shared" si="134"/>
        <v>DGTT</v>
      </c>
    </row>
    <row r="8612" spans="4:5">
      <c r="D8612" s="118" t="s">
        <v>1461</v>
      </c>
      <c r="E8612" s="116" t="str">
        <f t="shared" si="134"/>
        <v>OBRAS PUBLICAS</v>
      </c>
    </row>
    <row r="8613" spans="4:5">
      <c r="D8613" s="118" t="s">
        <v>28</v>
      </c>
      <c r="E8613" s="116" t="str">
        <f t="shared" si="134"/>
        <v>DGII</v>
      </c>
    </row>
    <row r="8614" spans="4:5">
      <c r="D8614" s="118" t="s">
        <v>94</v>
      </c>
      <c r="E8614" s="116" t="str">
        <f t="shared" si="134"/>
        <v>DGM</v>
      </c>
    </row>
    <row r="8615" spans="4:5">
      <c r="D8615" s="118" t="s">
        <v>28</v>
      </c>
      <c r="E8615" s="116" t="str">
        <f t="shared" si="134"/>
        <v>DGII</v>
      </c>
    </row>
    <row r="8616" spans="4:5">
      <c r="D8616" s="118" t="s">
        <v>155</v>
      </c>
      <c r="E8616" s="116" t="str">
        <f t="shared" si="134"/>
        <v>ONAPI</v>
      </c>
    </row>
    <row r="8617" spans="4:5">
      <c r="D8617" s="118" t="s">
        <v>40</v>
      </c>
      <c r="E8617" s="116" t="str">
        <f t="shared" si="134"/>
        <v>JCE</v>
      </c>
    </row>
    <row r="8618" spans="4:5">
      <c r="D8618" s="118" t="s">
        <v>155</v>
      </c>
      <c r="E8618" s="116" t="str">
        <f t="shared" si="134"/>
        <v>ONAPI</v>
      </c>
    </row>
    <row r="8619" spans="4:5">
      <c r="D8619" s="118" t="s">
        <v>94</v>
      </c>
      <c r="E8619" s="116" t="str">
        <f t="shared" si="134"/>
        <v>DGM</v>
      </c>
    </row>
    <row r="8620" spans="4:5">
      <c r="D8620" s="118" t="s">
        <v>28</v>
      </c>
      <c r="E8620" s="116" t="str">
        <f t="shared" si="134"/>
        <v>DGII</v>
      </c>
    </row>
    <row r="8621" spans="4:5">
      <c r="D8621" s="118" t="s">
        <v>40</v>
      </c>
      <c r="E8621" s="116" t="str">
        <f t="shared" si="134"/>
        <v>JCE</v>
      </c>
    </row>
    <row r="8622" spans="4:5">
      <c r="D8622" s="118" t="s">
        <v>40</v>
      </c>
      <c r="E8622" s="116" t="str">
        <f t="shared" si="134"/>
        <v>JCE</v>
      </c>
    </row>
    <row r="8623" spans="4:5">
      <c r="D8623" s="118" t="s">
        <v>40</v>
      </c>
      <c r="E8623" s="116" t="str">
        <f t="shared" si="134"/>
        <v>JCE</v>
      </c>
    </row>
    <row r="8624" spans="4:5">
      <c r="D8624" s="118" t="s">
        <v>40</v>
      </c>
      <c r="E8624" s="116" t="str">
        <f t="shared" si="134"/>
        <v>JCE</v>
      </c>
    </row>
    <row r="8625" spans="4:5">
      <c r="D8625" s="118" t="s">
        <v>40</v>
      </c>
      <c r="E8625" s="116" t="str">
        <f t="shared" si="134"/>
        <v>JCE</v>
      </c>
    </row>
    <row r="8626" spans="4:5">
      <c r="D8626" s="118" t="s">
        <v>40</v>
      </c>
      <c r="E8626" s="116" t="str">
        <f t="shared" si="134"/>
        <v>JCE</v>
      </c>
    </row>
    <row r="8627" spans="4:5">
      <c r="D8627" s="118" t="s">
        <v>40</v>
      </c>
      <c r="E8627" s="116" t="str">
        <f t="shared" si="134"/>
        <v>JCE</v>
      </c>
    </row>
    <row r="8628" spans="4:5">
      <c r="D8628" s="118" t="s">
        <v>2</v>
      </c>
      <c r="E8628" s="116" t="str">
        <f t="shared" si="134"/>
        <v>DGTT</v>
      </c>
    </row>
    <row r="8629" spans="4:5">
      <c r="D8629" s="118" t="s">
        <v>28</v>
      </c>
      <c r="E8629" s="116" t="str">
        <f t="shared" si="134"/>
        <v>DGII</v>
      </c>
    </row>
    <row r="8630" spans="4:5">
      <c r="D8630" s="118" t="s">
        <v>184</v>
      </c>
      <c r="E8630" s="116" t="str">
        <f t="shared" si="134"/>
        <v>DGP</v>
      </c>
    </row>
    <row r="8631" spans="4:5">
      <c r="D8631" s="118" t="s">
        <v>40</v>
      </c>
      <c r="E8631" s="116" t="str">
        <f t="shared" si="134"/>
        <v>JCE</v>
      </c>
    </row>
    <row r="8632" spans="4:5">
      <c r="D8632" s="118" t="s">
        <v>28</v>
      </c>
      <c r="E8632" s="116" t="str">
        <f t="shared" si="134"/>
        <v>DGII</v>
      </c>
    </row>
    <row r="8633" spans="4:5">
      <c r="D8633" s="118" t="s">
        <v>28</v>
      </c>
      <c r="E8633" s="116" t="str">
        <f t="shared" si="134"/>
        <v>DGII</v>
      </c>
    </row>
    <row r="8634" spans="4:5">
      <c r="D8634" s="118" t="s">
        <v>155</v>
      </c>
      <c r="E8634" s="116" t="str">
        <f t="shared" si="134"/>
        <v>ONAPI</v>
      </c>
    </row>
    <row r="8635" spans="4:5">
      <c r="D8635" s="118" t="s">
        <v>28</v>
      </c>
      <c r="E8635" s="116" t="str">
        <f t="shared" si="134"/>
        <v>DGII</v>
      </c>
    </row>
    <row r="8636" spans="4:5">
      <c r="D8636" s="118" t="s">
        <v>2</v>
      </c>
      <c r="E8636" s="116" t="str">
        <f t="shared" si="134"/>
        <v>DGTT</v>
      </c>
    </row>
    <row r="8637" spans="4:5">
      <c r="D8637" s="118" t="s">
        <v>28</v>
      </c>
      <c r="E8637" s="116" t="str">
        <f t="shared" si="134"/>
        <v>DGII</v>
      </c>
    </row>
    <row r="8638" spans="4:5">
      <c r="D8638" s="118" t="s">
        <v>28</v>
      </c>
      <c r="E8638" s="116" t="str">
        <f t="shared" si="134"/>
        <v>DGII</v>
      </c>
    </row>
    <row r="8639" spans="4:5">
      <c r="D8639" s="118" t="s">
        <v>40</v>
      </c>
      <c r="E8639" s="116" t="str">
        <f t="shared" si="134"/>
        <v>JCE</v>
      </c>
    </row>
    <row r="8640" spans="4:5">
      <c r="D8640" s="118" t="s">
        <v>28</v>
      </c>
      <c r="E8640" s="116" t="str">
        <f t="shared" si="134"/>
        <v>DGII</v>
      </c>
    </row>
    <row r="8641" spans="4:5">
      <c r="D8641" s="118" t="s">
        <v>28</v>
      </c>
      <c r="E8641" s="116" t="str">
        <f t="shared" si="134"/>
        <v>DGII</v>
      </c>
    </row>
    <row r="8642" spans="4:5">
      <c r="D8642" s="118" t="s">
        <v>2</v>
      </c>
      <c r="E8642" s="116" t="str">
        <f t="shared" si="134"/>
        <v>DGTT</v>
      </c>
    </row>
    <row r="8643" spans="4:5">
      <c r="D8643" s="118" t="s">
        <v>184</v>
      </c>
      <c r="E8643" s="116" t="str">
        <f t="shared" si="134"/>
        <v>DGP</v>
      </c>
    </row>
    <row r="8644" spans="4:5">
      <c r="D8644" s="118" t="s">
        <v>40</v>
      </c>
      <c r="E8644" s="116" t="str">
        <f t="shared" ref="E8644:E8707" si="135">UPPER(D8644:D28354)</f>
        <v>JCE</v>
      </c>
    </row>
    <row r="8645" spans="4:5">
      <c r="D8645" s="118" t="s">
        <v>40</v>
      </c>
      <c r="E8645" s="116" t="str">
        <f t="shared" si="135"/>
        <v>JCE</v>
      </c>
    </row>
    <row r="8646" spans="4:5">
      <c r="D8646" s="118" t="s">
        <v>28</v>
      </c>
      <c r="E8646" s="116" t="str">
        <f t="shared" si="135"/>
        <v>DGII</v>
      </c>
    </row>
    <row r="8647" spans="4:5">
      <c r="D8647" s="118" t="s">
        <v>28</v>
      </c>
      <c r="E8647" s="116" t="str">
        <f t="shared" si="135"/>
        <v>DGII</v>
      </c>
    </row>
    <row r="8648" spans="4:5">
      <c r="D8648" s="118" t="s">
        <v>40</v>
      </c>
      <c r="E8648" s="116" t="str">
        <f t="shared" si="135"/>
        <v>JCE</v>
      </c>
    </row>
    <row r="8649" spans="4:5">
      <c r="D8649" s="118" t="s">
        <v>40</v>
      </c>
      <c r="E8649" s="116" t="str">
        <f t="shared" si="135"/>
        <v>JCE</v>
      </c>
    </row>
    <row r="8650" spans="4:5">
      <c r="D8650" s="118" t="s">
        <v>155</v>
      </c>
      <c r="E8650" s="116" t="str">
        <f t="shared" si="135"/>
        <v>ONAPI</v>
      </c>
    </row>
    <row r="8651" spans="4:5">
      <c r="D8651" s="118" t="s">
        <v>94</v>
      </c>
      <c r="E8651" s="116" t="str">
        <f t="shared" si="135"/>
        <v>DGM</v>
      </c>
    </row>
    <row r="8652" spans="4:5">
      <c r="D8652" s="118" t="s">
        <v>40</v>
      </c>
      <c r="E8652" s="116" t="str">
        <f t="shared" si="135"/>
        <v>JCE</v>
      </c>
    </row>
    <row r="8653" spans="4:5">
      <c r="D8653" s="118" t="s">
        <v>2</v>
      </c>
      <c r="E8653" s="116" t="str">
        <f t="shared" si="135"/>
        <v>DGTT</v>
      </c>
    </row>
    <row r="8654" spans="4:5">
      <c r="D8654" s="118" t="s">
        <v>40</v>
      </c>
      <c r="E8654" s="116" t="str">
        <f t="shared" si="135"/>
        <v>JCE</v>
      </c>
    </row>
    <row r="8655" spans="4:5">
      <c r="D8655" s="118" t="s">
        <v>2</v>
      </c>
      <c r="E8655" s="116" t="str">
        <f t="shared" si="135"/>
        <v>DGTT</v>
      </c>
    </row>
    <row r="8656" spans="4:5">
      <c r="D8656" s="118" t="s">
        <v>40</v>
      </c>
      <c r="E8656" s="116" t="str">
        <f t="shared" si="135"/>
        <v>JCE</v>
      </c>
    </row>
    <row r="8657" spans="4:5">
      <c r="D8657" s="118" t="s">
        <v>40</v>
      </c>
      <c r="E8657" s="116" t="str">
        <f t="shared" si="135"/>
        <v>JCE</v>
      </c>
    </row>
    <row r="8658" spans="4:5">
      <c r="D8658" s="118" t="s">
        <v>28</v>
      </c>
      <c r="E8658" s="116" t="str">
        <f t="shared" si="135"/>
        <v>DGII</v>
      </c>
    </row>
    <row r="8659" spans="4:5">
      <c r="D8659" s="118" t="s">
        <v>40</v>
      </c>
      <c r="E8659" s="116" t="str">
        <f t="shared" si="135"/>
        <v>JCE</v>
      </c>
    </row>
    <row r="8660" spans="4:5">
      <c r="D8660" s="118" t="s">
        <v>40</v>
      </c>
      <c r="E8660" s="116" t="str">
        <f t="shared" si="135"/>
        <v>JCE</v>
      </c>
    </row>
    <row r="8661" spans="4:5">
      <c r="D8661" s="118" t="s">
        <v>184</v>
      </c>
      <c r="E8661" s="116" t="str">
        <f t="shared" si="135"/>
        <v>DGP</v>
      </c>
    </row>
    <row r="8662" spans="4:5">
      <c r="D8662" s="118" t="s">
        <v>2</v>
      </c>
      <c r="E8662" s="116" t="str">
        <f t="shared" si="135"/>
        <v>DGTT</v>
      </c>
    </row>
    <row r="8663" spans="4:5">
      <c r="D8663" s="118" t="s">
        <v>40</v>
      </c>
      <c r="E8663" s="116" t="str">
        <f t="shared" si="135"/>
        <v>JCE</v>
      </c>
    </row>
    <row r="8664" spans="4:5">
      <c r="D8664" s="118" t="s">
        <v>184</v>
      </c>
      <c r="E8664" s="116" t="str">
        <f t="shared" si="135"/>
        <v>DGP</v>
      </c>
    </row>
    <row r="8665" spans="4:5">
      <c r="D8665" s="118" t="s">
        <v>394</v>
      </c>
      <c r="E8665" s="116" t="str">
        <f t="shared" si="135"/>
        <v>MIREX</v>
      </c>
    </row>
    <row r="8666" spans="4:5">
      <c r="D8666" s="118" t="s">
        <v>40</v>
      </c>
      <c r="E8666" s="116" t="str">
        <f t="shared" si="135"/>
        <v>JCE</v>
      </c>
    </row>
    <row r="8667" spans="4:5">
      <c r="D8667" s="118" t="s">
        <v>40</v>
      </c>
      <c r="E8667" s="116" t="str">
        <f t="shared" si="135"/>
        <v>JCE</v>
      </c>
    </row>
    <row r="8668" spans="4:5">
      <c r="D8668" s="118" t="s">
        <v>28</v>
      </c>
      <c r="E8668" s="116" t="str">
        <f t="shared" si="135"/>
        <v>DGII</v>
      </c>
    </row>
    <row r="8669" spans="4:5">
      <c r="D8669" s="118" t="s">
        <v>2</v>
      </c>
      <c r="E8669" s="116" t="str">
        <f t="shared" si="135"/>
        <v>DGTT</v>
      </c>
    </row>
    <row r="8670" spans="4:5">
      <c r="D8670" s="118" t="s">
        <v>28</v>
      </c>
      <c r="E8670" s="116" t="str">
        <f t="shared" si="135"/>
        <v>DGII</v>
      </c>
    </row>
    <row r="8671" spans="4:5">
      <c r="D8671" s="118" t="s">
        <v>28</v>
      </c>
      <c r="E8671" s="116" t="str">
        <f t="shared" si="135"/>
        <v>DGII</v>
      </c>
    </row>
    <row r="8672" spans="4:5">
      <c r="D8672" s="118" t="s">
        <v>28</v>
      </c>
      <c r="E8672" s="116" t="str">
        <f t="shared" si="135"/>
        <v>DGII</v>
      </c>
    </row>
    <row r="8673" spans="4:5">
      <c r="D8673" s="118" t="s">
        <v>40</v>
      </c>
      <c r="E8673" s="116" t="str">
        <f t="shared" si="135"/>
        <v>JCE</v>
      </c>
    </row>
    <row r="8674" spans="4:5">
      <c r="D8674" s="118" t="s">
        <v>2</v>
      </c>
      <c r="E8674" s="116" t="str">
        <f t="shared" si="135"/>
        <v>DGTT</v>
      </c>
    </row>
    <row r="8675" spans="4:5">
      <c r="D8675" s="118" t="s">
        <v>40</v>
      </c>
      <c r="E8675" s="116" t="str">
        <f t="shared" si="135"/>
        <v>JCE</v>
      </c>
    </row>
    <row r="8676" spans="4:5">
      <c r="D8676" s="118" t="s">
        <v>40</v>
      </c>
      <c r="E8676" s="116" t="str">
        <f t="shared" si="135"/>
        <v>JCE</v>
      </c>
    </row>
    <row r="8677" spans="4:5">
      <c r="D8677" s="118" t="s">
        <v>40</v>
      </c>
      <c r="E8677" s="116" t="str">
        <f t="shared" si="135"/>
        <v>JCE</v>
      </c>
    </row>
    <row r="8678" spans="4:5">
      <c r="D8678" s="118" t="s">
        <v>2</v>
      </c>
      <c r="E8678" s="116" t="str">
        <f t="shared" si="135"/>
        <v>DGTT</v>
      </c>
    </row>
    <row r="8679" spans="4:5">
      <c r="D8679" s="118" t="s">
        <v>18</v>
      </c>
      <c r="E8679" s="116" t="str">
        <f t="shared" si="135"/>
        <v>MIP</v>
      </c>
    </row>
    <row r="8680" spans="4:5">
      <c r="D8680" s="118" t="s">
        <v>28</v>
      </c>
      <c r="E8680" s="116" t="str">
        <f t="shared" si="135"/>
        <v>DGII</v>
      </c>
    </row>
    <row r="8681" spans="4:5">
      <c r="D8681" s="118" t="s">
        <v>28</v>
      </c>
      <c r="E8681" s="116" t="str">
        <f t="shared" si="135"/>
        <v>DGII</v>
      </c>
    </row>
    <row r="8682" spans="4:5">
      <c r="D8682" s="118" t="s">
        <v>28</v>
      </c>
      <c r="E8682" s="116" t="str">
        <f t="shared" si="135"/>
        <v>DGII</v>
      </c>
    </row>
    <row r="8683" spans="4:5">
      <c r="D8683" s="118" t="s">
        <v>2</v>
      </c>
      <c r="E8683" s="116" t="str">
        <f t="shared" si="135"/>
        <v>DGTT</v>
      </c>
    </row>
    <row r="8684" spans="4:5">
      <c r="D8684" s="118" t="s">
        <v>2</v>
      </c>
      <c r="E8684" s="116" t="str">
        <f t="shared" si="135"/>
        <v>DGTT</v>
      </c>
    </row>
    <row r="8685" spans="4:5">
      <c r="D8685" s="118" t="s">
        <v>184</v>
      </c>
      <c r="E8685" s="116" t="str">
        <f t="shared" si="135"/>
        <v>DGP</v>
      </c>
    </row>
    <row r="8686" spans="4:5">
      <c r="D8686" s="118" t="s">
        <v>1461</v>
      </c>
      <c r="E8686" s="116" t="str">
        <f t="shared" si="135"/>
        <v>OBRAS PUBLICAS</v>
      </c>
    </row>
    <row r="8687" spans="4:5">
      <c r="D8687" s="118" t="s">
        <v>40</v>
      </c>
      <c r="E8687" s="116" t="str">
        <f t="shared" si="135"/>
        <v>JCE</v>
      </c>
    </row>
    <row r="8688" spans="4:5">
      <c r="D8688" s="118" t="s">
        <v>155</v>
      </c>
      <c r="E8688" s="116" t="str">
        <f t="shared" si="135"/>
        <v>ONAPI</v>
      </c>
    </row>
    <row r="8689" spans="4:5">
      <c r="D8689" s="118" t="s">
        <v>40</v>
      </c>
      <c r="E8689" s="116" t="str">
        <f t="shared" si="135"/>
        <v>JCE</v>
      </c>
    </row>
    <row r="8690" spans="4:5">
      <c r="D8690" s="118" t="s">
        <v>394</v>
      </c>
      <c r="E8690" s="116" t="str">
        <f t="shared" si="135"/>
        <v>MIREX</v>
      </c>
    </row>
    <row r="8691" spans="4:5">
      <c r="D8691" s="118" t="s">
        <v>155</v>
      </c>
      <c r="E8691" s="116" t="str">
        <f t="shared" si="135"/>
        <v>ONAPI</v>
      </c>
    </row>
    <row r="8692" spans="4:5">
      <c r="D8692" s="118" t="s">
        <v>394</v>
      </c>
      <c r="E8692" s="116" t="str">
        <f t="shared" si="135"/>
        <v>MIREX</v>
      </c>
    </row>
    <row r="8693" spans="4:5">
      <c r="D8693" s="118" t="s">
        <v>28</v>
      </c>
      <c r="E8693" s="116" t="str">
        <f t="shared" si="135"/>
        <v>DGII</v>
      </c>
    </row>
    <row r="8694" spans="4:5">
      <c r="D8694" s="118" t="s">
        <v>184</v>
      </c>
      <c r="E8694" s="116" t="str">
        <f t="shared" si="135"/>
        <v>DGP</v>
      </c>
    </row>
    <row r="8695" spans="4:5">
      <c r="D8695" s="118" t="s">
        <v>394</v>
      </c>
      <c r="E8695" s="116" t="str">
        <f t="shared" si="135"/>
        <v>MIREX</v>
      </c>
    </row>
    <row r="8696" spans="4:5">
      <c r="D8696" s="118" t="s">
        <v>94</v>
      </c>
      <c r="E8696" s="116" t="str">
        <f t="shared" si="135"/>
        <v>DGM</v>
      </c>
    </row>
    <row r="8697" spans="4:5">
      <c r="D8697" s="118" t="s">
        <v>40</v>
      </c>
      <c r="E8697" s="116" t="str">
        <f t="shared" si="135"/>
        <v>JCE</v>
      </c>
    </row>
    <row r="8698" spans="4:5">
      <c r="D8698" s="118" t="s">
        <v>40</v>
      </c>
      <c r="E8698" s="116" t="str">
        <f t="shared" si="135"/>
        <v>JCE</v>
      </c>
    </row>
    <row r="8699" spans="4:5">
      <c r="D8699" s="118" t="s">
        <v>40</v>
      </c>
      <c r="E8699" s="116" t="str">
        <f t="shared" si="135"/>
        <v>JCE</v>
      </c>
    </row>
    <row r="8700" spans="4:5">
      <c r="D8700" s="118" t="s">
        <v>2</v>
      </c>
      <c r="E8700" s="116" t="str">
        <f t="shared" si="135"/>
        <v>DGTT</v>
      </c>
    </row>
    <row r="8701" spans="4:5">
      <c r="D8701" s="118" t="s">
        <v>2</v>
      </c>
      <c r="E8701" s="116" t="str">
        <f t="shared" si="135"/>
        <v>DGTT</v>
      </c>
    </row>
    <row r="8702" spans="4:5">
      <c r="D8702" s="118" t="s">
        <v>40</v>
      </c>
      <c r="E8702" s="116" t="str">
        <f t="shared" si="135"/>
        <v>JCE</v>
      </c>
    </row>
    <row r="8703" spans="4:5">
      <c r="D8703" s="118" t="s">
        <v>1461</v>
      </c>
      <c r="E8703" s="116" t="str">
        <f t="shared" si="135"/>
        <v>OBRAS PUBLICAS</v>
      </c>
    </row>
    <row r="8704" spans="4:5">
      <c r="D8704" s="118" t="s">
        <v>40</v>
      </c>
      <c r="E8704" s="116" t="str">
        <f t="shared" si="135"/>
        <v>JCE</v>
      </c>
    </row>
    <row r="8705" spans="4:5">
      <c r="D8705" s="118" t="s">
        <v>184</v>
      </c>
      <c r="E8705" s="116" t="str">
        <f t="shared" si="135"/>
        <v>DGP</v>
      </c>
    </row>
    <row r="8706" spans="4:5">
      <c r="D8706" s="118" t="s">
        <v>28</v>
      </c>
      <c r="E8706" s="116" t="str">
        <f t="shared" si="135"/>
        <v>DGII</v>
      </c>
    </row>
    <row r="8707" spans="4:5">
      <c r="D8707" s="118" t="s">
        <v>2</v>
      </c>
      <c r="E8707" s="116" t="str">
        <f t="shared" si="135"/>
        <v>DGTT</v>
      </c>
    </row>
    <row r="8708" spans="4:5">
      <c r="D8708" s="118" t="s">
        <v>155</v>
      </c>
      <c r="E8708" s="116" t="str">
        <f t="shared" ref="E8708:E8771" si="136">UPPER(D8708:D28418)</f>
        <v>ONAPI</v>
      </c>
    </row>
    <row r="8709" spans="4:5">
      <c r="D8709" s="118" t="s">
        <v>94</v>
      </c>
      <c r="E8709" s="116" t="str">
        <f t="shared" si="136"/>
        <v>DGM</v>
      </c>
    </row>
    <row r="8710" spans="4:5">
      <c r="D8710" s="118" t="s">
        <v>40</v>
      </c>
      <c r="E8710" s="116" t="str">
        <f t="shared" si="136"/>
        <v>JCE</v>
      </c>
    </row>
    <row r="8711" spans="4:5">
      <c r="D8711" s="118" t="s">
        <v>2</v>
      </c>
      <c r="E8711" s="116" t="str">
        <f t="shared" si="136"/>
        <v>DGTT</v>
      </c>
    </row>
    <row r="8712" spans="4:5">
      <c r="D8712" s="118" t="s">
        <v>184</v>
      </c>
      <c r="E8712" s="116" t="str">
        <f t="shared" si="136"/>
        <v>DGP</v>
      </c>
    </row>
    <row r="8713" spans="4:5">
      <c r="D8713" s="118" t="s">
        <v>2</v>
      </c>
      <c r="E8713" s="116" t="str">
        <f t="shared" si="136"/>
        <v>DGTT</v>
      </c>
    </row>
    <row r="8714" spans="4:5">
      <c r="D8714" s="118" t="s">
        <v>40</v>
      </c>
      <c r="E8714" s="116" t="str">
        <f t="shared" si="136"/>
        <v>JCE</v>
      </c>
    </row>
    <row r="8715" spans="4:5">
      <c r="D8715" s="118" t="s">
        <v>40</v>
      </c>
      <c r="E8715" s="116" t="str">
        <f t="shared" si="136"/>
        <v>JCE</v>
      </c>
    </row>
    <row r="8716" spans="4:5">
      <c r="D8716" s="118" t="s">
        <v>28</v>
      </c>
      <c r="E8716" s="116" t="str">
        <f t="shared" si="136"/>
        <v>DGII</v>
      </c>
    </row>
    <row r="8717" spans="4:5">
      <c r="D8717" s="118" t="s">
        <v>28</v>
      </c>
      <c r="E8717" s="116" t="str">
        <f t="shared" si="136"/>
        <v>DGII</v>
      </c>
    </row>
    <row r="8718" spans="4:5">
      <c r="D8718" s="118" t="s">
        <v>2</v>
      </c>
      <c r="E8718" s="116" t="str">
        <f t="shared" si="136"/>
        <v>DGTT</v>
      </c>
    </row>
    <row r="8719" spans="4:5">
      <c r="D8719" s="118" t="s">
        <v>40</v>
      </c>
      <c r="E8719" s="116" t="str">
        <f t="shared" si="136"/>
        <v>JCE</v>
      </c>
    </row>
    <row r="8720" spans="4:5">
      <c r="D8720" s="118" t="s">
        <v>2</v>
      </c>
      <c r="E8720" s="116" t="str">
        <f t="shared" si="136"/>
        <v>DGTT</v>
      </c>
    </row>
    <row r="8721" spans="4:5">
      <c r="D8721" s="118" t="s">
        <v>2</v>
      </c>
      <c r="E8721" s="116" t="str">
        <f t="shared" si="136"/>
        <v>DGTT</v>
      </c>
    </row>
    <row r="8722" spans="4:5">
      <c r="D8722" s="118" t="s">
        <v>2</v>
      </c>
      <c r="E8722" s="116" t="str">
        <f t="shared" si="136"/>
        <v>DGTT</v>
      </c>
    </row>
    <row r="8723" spans="4:5">
      <c r="D8723" s="118" t="s">
        <v>2</v>
      </c>
      <c r="E8723" s="116" t="str">
        <f t="shared" si="136"/>
        <v>DGTT</v>
      </c>
    </row>
    <row r="8724" spans="4:5">
      <c r="D8724" s="118" t="s">
        <v>40</v>
      </c>
      <c r="E8724" s="116" t="str">
        <f t="shared" si="136"/>
        <v>JCE</v>
      </c>
    </row>
    <row r="8725" spans="4:5">
      <c r="D8725" s="118" t="s">
        <v>2</v>
      </c>
      <c r="E8725" s="116" t="str">
        <f t="shared" si="136"/>
        <v>DGTT</v>
      </c>
    </row>
    <row r="8726" spans="4:5">
      <c r="D8726" s="118" t="s">
        <v>94</v>
      </c>
      <c r="E8726" s="116" t="str">
        <f t="shared" si="136"/>
        <v>DGM</v>
      </c>
    </row>
    <row r="8727" spans="4:5">
      <c r="D8727" s="118" t="s">
        <v>40</v>
      </c>
      <c r="E8727" s="116" t="str">
        <f t="shared" si="136"/>
        <v>JCE</v>
      </c>
    </row>
    <row r="8728" spans="4:5">
      <c r="D8728" s="118" t="s">
        <v>40</v>
      </c>
      <c r="E8728" s="116" t="str">
        <f t="shared" si="136"/>
        <v>JCE</v>
      </c>
    </row>
    <row r="8729" spans="4:5">
      <c r="D8729" s="118" t="s">
        <v>3</v>
      </c>
      <c r="E8729" s="116" t="str">
        <f t="shared" si="136"/>
        <v>PGR</v>
      </c>
    </row>
    <row r="8730" spans="4:5">
      <c r="D8730" s="118" t="s">
        <v>28</v>
      </c>
      <c r="E8730" s="116" t="str">
        <f t="shared" si="136"/>
        <v>DGII</v>
      </c>
    </row>
    <row r="8731" spans="4:5">
      <c r="D8731" s="118" t="s">
        <v>40</v>
      </c>
      <c r="E8731" s="116" t="str">
        <f t="shared" si="136"/>
        <v>JCE</v>
      </c>
    </row>
    <row r="8732" spans="4:5">
      <c r="D8732" s="118" t="s">
        <v>40</v>
      </c>
      <c r="E8732" s="116" t="str">
        <f t="shared" si="136"/>
        <v>JCE</v>
      </c>
    </row>
    <row r="8733" spans="4:5">
      <c r="D8733" s="118" t="s">
        <v>40</v>
      </c>
      <c r="E8733" s="116" t="str">
        <f t="shared" si="136"/>
        <v>JCE</v>
      </c>
    </row>
    <row r="8734" spans="4:5">
      <c r="D8734" s="118" t="s">
        <v>2</v>
      </c>
      <c r="E8734" s="116" t="str">
        <f t="shared" si="136"/>
        <v>DGTT</v>
      </c>
    </row>
    <row r="8735" spans="4:5">
      <c r="D8735" s="118" t="s">
        <v>184</v>
      </c>
      <c r="E8735" s="116" t="str">
        <f t="shared" si="136"/>
        <v>DGP</v>
      </c>
    </row>
    <row r="8736" spans="4:5">
      <c r="D8736" s="118" t="s">
        <v>28</v>
      </c>
      <c r="E8736" s="116" t="str">
        <f t="shared" si="136"/>
        <v>DGII</v>
      </c>
    </row>
    <row r="8737" spans="4:5">
      <c r="D8737" s="118" t="s">
        <v>28</v>
      </c>
      <c r="E8737" s="116" t="str">
        <f t="shared" si="136"/>
        <v>DGII</v>
      </c>
    </row>
    <row r="8738" spans="4:5">
      <c r="D8738" s="118" t="s">
        <v>28</v>
      </c>
      <c r="E8738" s="116" t="str">
        <f t="shared" si="136"/>
        <v>DGII</v>
      </c>
    </row>
    <row r="8739" spans="4:5">
      <c r="D8739" s="118" t="s">
        <v>40</v>
      </c>
      <c r="E8739" s="116" t="str">
        <f t="shared" si="136"/>
        <v>JCE</v>
      </c>
    </row>
    <row r="8740" spans="4:5">
      <c r="D8740" s="118" t="s">
        <v>2</v>
      </c>
      <c r="E8740" s="116" t="str">
        <f t="shared" si="136"/>
        <v>DGTT</v>
      </c>
    </row>
    <row r="8741" spans="4:5">
      <c r="D8741" s="118" t="s">
        <v>155</v>
      </c>
      <c r="E8741" s="116" t="str">
        <f t="shared" si="136"/>
        <v>ONAPI</v>
      </c>
    </row>
    <row r="8742" spans="4:5">
      <c r="D8742" s="118" t="s">
        <v>394</v>
      </c>
      <c r="E8742" s="116" t="str">
        <f t="shared" si="136"/>
        <v>MIREX</v>
      </c>
    </row>
    <row r="8743" spans="4:5">
      <c r="D8743" s="118" t="s">
        <v>2</v>
      </c>
      <c r="E8743" s="116" t="str">
        <f t="shared" si="136"/>
        <v>DGTT</v>
      </c>
    </row>
    <row r="8744" spans="4:5">
      <c r="D8744" s="118" t="s">
        <v>28</v>
      </c>
      <c r="E8744" s="116" t="str">
        <f t="shared" si="136"/>
        <v>DGII</v>
      </c>
    </row>
    <row r="8745" spans="4:5">
      <c r="D8745" s="118" t="s">
        <v>40</v>
      </c>
      <c r="E8745" s="116" t="str">
        <f t="shared" si="136"/>
        <v>JCE</v>
      </c>
    </row>
    <row r="8746" spans="4:5">
      <c r="D8746" s="118" t="s">
        <v>18</v>
      </c>
      <c r="E8746" s="116" t="str">
        <f t="shared" si="136"/>
        <v>MIP</v>
      </c>
    </row>
    <row r="8747" spans="4:5">
      <c r="D8747" s="118" t="s">
        <v>40</v>
      </c>
      <c r="E8747" s="116" t="str">
        <f t="shared" si="136"/>
        <v>JCE</v>
      </c>
    </row>
    <row r="8748" spans="4:5">
      <c r="D8748" s="118" t="s">
        <v>2</v>
      </c>
      <c r="E8748" s="116" t="str">
        <f t="shared" si="136"/>
        <v>DGTT</v>
      </c>
    </row>
    <row r="8749" spans="4:5">
      <c r="D8749" s="118" t="s">
        <v>40</v>
      </c>
      <c r="E8749" s="116" t="str">
        <f t="shared" si="136"/>
        <v>JCE</v>
      </c>
    </row>
    <row r="8750" spans="4:5">
      <c r="D8750" s="118" t="s">
        <v>2</v>
      </c>
      <c r="E8750" s="116" t="str">
        <f t="shared" si="136"/>
        <v>DGTT</v>
      </c>
    </row>
    <row r="8751" spans="4:5">
      <c r="D8751" s="118" t="s">
        <v>28</v>
      </c>
      <c r="E8751" s="116" t="str">
        <f t="shared" si="136"/>
        <v>DGII</v>
      </c>
    </row>
    <row r="8752" spans="4:5">
      <c r="D8752" s="118" t="s">
        <v>40</v>
      </c>
      <c r="E8752" s="116" t="str">
        <f t="shared" si="136"/>
        <v>JCE</v>
      </c>
    </row>
    <row r="8753" spans="4:5">
      <c r="D8753" s="118" t="s">
        <v>28</v>
      </c>
      <c r="E8753" s="116" t="str">
        <f t="shared" si="136"/>
        <v>DGII</v>
      </c>
    </row>
    <row r="8754" spans="4:5">
      <c r="D8754" s="118" t="s">
        <v>40</v>
      </c>
      <c r="E8754" s="116" t="str">
        <f t="shared" si="136"/>
        <v>JCE</v>
      </c>
    </row>
    <row r="8755" spans="4:5">
      <c r="D8755" s="118" t="s">
        <v>40</v>
      </c>
      <c r="E8755" s="116" t="str">
        <f t="shared" si="136"/>
        <v>JCE</v>
      </c>
    </row>
    <row r="8756" spans="4:5">
      <c r="D8756" s="118" t="s">
        <v>28</v>
      </c>
      <c r="E8756" s="116" t="str">
        <f t="shared" si="136"/>
        <v>DGII</v>
      </c>
    </row>
    <row r="8757" spans="4:5">
      <c r="D8757" s="118" t="s">
        <v>28</v>
      </c>
      <c r="E8757" s="116" t="str">
        <f t="shared" si="136"/>
        <v>DGII</v>
      </c>
    </row>
    <row r="8758" spans="4:5">
      <c r="D8758" s="118" t="s">
        <v>40</v>
      </c>
      <c r="E8758" s="116" t="str">
        <f t="shared" si="136"/>
        <v>JCE</v>
      </c>
    </row>
    <row r="8759" spans="4:5">
      <c r="D8759" s="118" t="s">
        <v>2</v>
      </c>
      <c r="E8759" s="116" t="str">
        <f t="shared" si="136"/>
        <v>DGTT</v>
      </c>
    </row>
    <row r="8760" spans="4:5">
      <c r="D8760" s="118" t="s">
        <v>2</v>
      </c>
      <c r="E8760" s="116" t="str">
        <f t="shared" si="136"/>
        <v>DGTT</v>
      </c>
    </row>
    <row r="8761" spans="4:5">
      <c r="D8761" s="118" t="s">
        <v>184</v>
      </c>
      <c r="E8761" s="116" t="str">
        <f t="shared" si="136"/>
        <v>DGP</v>
      </c>
    </row>
    <row r="8762" spans="4:5">
      <c r="D8762" s="118" t="s">
        <v>2</v>
      </c>
      <c r="E8762" s="116" t="str">
        <f t="shared" si="136"/>
        <v>DGTT</v>
      </c>
    </row>
    <row r="8763" spans="4:5">
      <c r="D8763" s="118" t="s">
        <v>28</v>
      </c>
      <c r="E8763" s="116" t="str">
        <f t="shared" si="136"/>
        <v>DGII</v>
      </c>
    </row>
    <row r="8764" spans="4:5">
      <c r="D8764" s="118" t="s">
        <v>28</v>
      </c>
      <c r="E8764" s="116" t="str">
        <f t="shared" si="136"/>
        <v>DGII</v>
      </c>
    </row>
    <row r="8765" spans="4:5">
      <c r="D8765" s="118" t="s">
        <v>40</v>
      </c>
      <c r="E8765" s="116" t="str">
        <f t="shared" si="136"/>
        <v>JCE</v>
      </c>
    </row>
    <row r="8766" spans="4:5">
      <c r="D8766" s="118" t="s">
        <v>18</v>
      </c>
      <c r="E8766" s="116" t="str">
        <f t="shared" si="136"/>
        <v>MIP</v>
      </c>
    </row>
    <row r="8767" spans="4:5">
      <c r="D8767" s="118" t="s">
        <v>155</v>
      </c>
      <c r="E8767" s="116" t="str">
        <f t="shared" si="136"/>
        <v>ONAPI</v>
      </c>
    </row>
    <row r="8768" spans="4:5">
      <c r="D8768" s="118" t="s">
        <v>28</v>
      </c>
      <c r="E8768" s="116" t="str">
        <f t="shared" si="136"/>
        <v>DGII</v>
      </c>
    </row>
    <row r="8769" spans="4:5">
      <c r="D8769" s="118" t="s">
        <v>184</v>
      </c>
      <c r="E8769" s="116" t="str">
        <f t="shared" si="136"/>
        <v>DGP</v>
      </c>
    </row>
    <row r="8770" spans="4:5">
      <c r="D8770" s="118" t="s">
        <v>40</v>
      </c>
      <c r="E8770" s="116" t="str">
        <f t="shared" si="136"/>
        <v>JCE</v>
      </c>
    </row>
    <row r="8771" spans="4:5">
      <c r="D8771" s="118" t="s">
        <v>40</v>
      </c>
      <c r="E8771" s="116" t="str">
        <f t="shared" si="136"/>
        <v>JCE</v>
      </c>
    </row>
    <row r="8772" spans="4:5">
      <c r="D8772" s="118" t="s">
        <v>2</v>
      </c>
      <c r="E8772" s="116" t="str">
        <f t="shared" ref="E8772:E8835" si="137">UPPER(D8772:D28482)</f>
        <v>DGTT</v>
      </c>
    </row>
    <row r="8773" spans="4:5">
      <c r="D8773" s="118" t="s">
        <v>94</v>
      </c>
      <c r="E8773" s="116" t="str">
        <f t="shared" si="137"/>
        <v>DGM</v>
      </c>
    </row>
    <row r="8774" spans="4:5">
      <c r="D8774" s="118" t="s">
        <v>155</v>
      </c>
      <c r="E8774" s="116" t="str">
        <f t="shared" si="137"/>
        <v>ONAPI</v>
      </c>
    </row>
    <row r="8775" spans="4:5">
      <c r="D8775" s="118" t="s">
        <v>184</v>
      </c>
      <c r="E8775" s="116" t="str">
        <f t="shared" si="137"/>
        <v>DGP</v>
      </c>
    </row>
    <row r="8776" spans="4:5">
      <c r="D8776" s="118" t="s">
        <v>28</v>
      </c>
      <c r="E8776" s="116" t="str">
        <f t="shared" si="137"/>
        <v>DGII</v>
      </c>
    </row>
    <row r="8777" spans="4:5">
      <c r="D8777" s="118" t="s">
        <v>40</v>
      </c>
      <c r="E8777" s="116" t="str">
        <f t="shared" si="137"/>
        <v>JCE</v>
      </c>
    </row>
    <row r="8778" spans="4:5">
      <c r="D8778" s="118" t="s">
        <v>394</v>
      </c>
      <c r="E8778" s="116" t="str">
        <f t="shared" si="137"/>
        <v>MIREX</v>
      </c>
    </row>
    <row r="8779" spans="4:5">
      <c r="D8779" s="118" t="s">
        <v>94</v>
      </c>
      <c r="E8779" s="116" t="str">
        <f t="shared" si="137"/>
        <v>DGM</v>
      </c>
    </row>
    <row r="8780" spans="4:5">
      <c r="D8780" s="118" t="s">
        <v>40</v>
      </c>
      <c r="E8780" s="116" t="str">
        <f t="shared" si="137"/>
        <v>JCE</v>
      </c>
    </row>
    <row r="8781" spans="4:5">
      <c r="D8781" s="118" t="s">
        <v>40</v>
      </c>
      <c r="E8781" s="116" t="str">
        <f t="shared" si="137"/>
        <v>JCE</v>
      </c>
    </row>
    <row r="8782" spans="4:5">
      <c r="D8782" s="118" t="s">
        <v>40</v>
      </c>
      <c r="E8782" s="116" t="str">
        <f t="shared" si="137"/>
        <v>JCE</v>
      </c>
    </row>
    <row r="8783" spans="4:5">
      <c r="D8783" s="118" t="s">
        <v>2</v>
      </c>
      <c r="E8783" s="116" t="str">
        <f t="shared" si="137"/>
        <v>DGTT</v>
      </c>
    </row>
    <row r="8784" spans="4:5">
      <c r="D8784" s="118" t="s">
        <v>2</v>
      </c>
      <c r="E8784" s="116" t="str">
        <f t="shared" si="137"/>
        <v>DGTT</v>
      </c>
    </row>
    <row r="8785" spans="4:5">
      <c r="D8785" s="118" t="s">
        <v>2</v>
      </c>
      <c r="E8785" s="116" t="str">
        <f t="shared" si="137"/>
        <v>DGTT</v>
      </c>
    </row>
    <row r="8786" spans="4:5">
      <c r="D8786" s="118" t="s">
        <v>40</v>
      </c>
      <c r="E8786" s="116" t="str">
        <f t="shared" si="137"/>
        <v>JCE</v>
      </c>
    </row>
    <row r="8787" spans="4:5">
      <c r="D8787" s="118" t="s">
        <v>394</v>
      </c>
      <c r="E8787" s="116" t="str">
        <f t="shared" si="137"/>
        <v>MIREX</v>
      </c>
    </row>
    <row r="8788" spans="4:5">
      <c r="D8788" s="118" t="s">
        <v>94</v>
      </c>
      <c r="E8788" s="116" t="str">
        <f t="shared" si="137"/>
        <v>DGM</v>
      </c>
    </row>
    <row r="8789" spans="4:5">
      <c r="D8789" s="118" t="s">
        <v>184</v>
      </c>
      <c r="E8789" s="116" t="str">
        <f t="shared" si="137"/>
        <v>DGP</v>
      </c>
    </row>
    <row r="8790" spans="4:5">
      <c r="D8790" s="118" t="s">
        <v>40</v>
      </c>
      <c r="E8790" s="116" t="str">
        <f t="shared" si="137"/>
        <v>JCE</v>
      </c>
    </row>
    <row r="8791" spans="4:5">
      <c r="D8791" s="118" t="s">
        <v>40</v>
      </c>
      <c r="E8791" s="116" t="str">
        <f t="shared" si="137"/>
        <v>JCE</v>
      </c>
    </row>
    <row r="8792" spans="4:5">
      <c r="D8792" s="118" t="s">
        <v>40</v>
      </c>
      <c r="E8792" s="116" t="str">
        <f t="shared" si="137"/>
        <v>JCE</v>
      </c>
    </row>
    <row r="8793" spans="4:5">
      <c r="D8793" s="118" t="s">
        <v>40</v>
      </c>
      <c r="E8793" s="116" t="str">
        <f t="shared" si="137"/>
        <v>JCE</v>
      </c>
    </row>
    <row r="8794" spans="4:5">
      <c r="D8794" s="118" t="s">
        <v>28</v>
      </c>
      <c r="E8794" s="116" t="str">
        <f t="shared" si="137"/>
        <v>DGII</v>
      </c>
    </row>
    <row r="8795" spans="4:5">
      <c r="D8795" s="118" t="s">
        <v>394</v>
      </c>
      <c r="E8795" s="116" t="str">
        <f t="shared" si="137"/>
        <v>MIREX</v>
      </c>
    </row>
    <row r="8796" spans="4:5">
      <c r="D8796" s="118" t="s">
        <v>40</v>
      </c>
      <c r="E8796" s="116" t="str">
        <f t="shared" si="137"/>
        <v>JCE</v>
      </c>
    </row>
    <row r="8797" spans="4:5">
      <c r="D8797" s="118" t="s">
        <v>94</v>
      </c>
      <c r="E8797" s="116" t="str">
        <f t="shared" si="137"/>
        <v>DGM</v>
      </c>
    </row>
    <row r="8798" spans="4:5">
      <c r="D8798" s="118" t="s">
        <v>394</v>
      </c>
      <c r="E8798" s="116" t="str">
        <f t="shared" si="137"/>
        <v>MIREX</v>
      </c>
    </row>
    <row r="8799" spans="4:5">
      <c r="D8799" s="118" t="s">
        <v>94</v>
      </c>
      <c r="E8799" s="116" t="str">
        <f t="shared" si="137"/>
        <v>DGM</v>
      </c>
    </row>
    <row r="8800" spans="4:5">
      <c r="D8800" s="118" t="s">
        <v>28</v>
      </c>
      <c r="E8800" s="116" t="str">
        <f t="shared" si="137"/>
        <v>DGII</v>
      </c>
    </row>
    <row r="8801" spans="4:5">
      <c r="D8801" s="118" t="s">
        <v>40</v>
      </c>
      <c r="E8801" s="116" t="str">
        <f t="shared" si="137"/>
        <v>JCE</v>
      </c>
    </row>
    <row r="8802" spans="4:5">
      <c r="D8802" s="118" t="s">
        <v>155</v>
      </c>
      <c r="E8802" s="116" t="str">
        <f t="shared" si="137"/>
        <v>ONAPI</v>
      </c>
    </row>
    <row r="8803" spans="4:5">
      <c r="D8803" s="118" t="s">
        <v>2</v>
      </c>
      <c r="E8803" s="116" t="str">
        <f t="shared" si="137"/>
        <v>DGTT</v>
      </c>
    </row>
    <row r="8804" spans="4:5">
      <c r="D8804" s="118" t="s">
        <v>40</v>
      </c>
      <c r="E8804" s="116" t="str">
        <f t="shared" si="137"/>
        <v>JCE</v>
      </c>
    </row>
    <row r="8805" spans="4:5">
      <c r="D8805" s="118" t="s">
        <v>394</v>
      </c>
      <c r="E8805" s="116" t="str">
        <f t="shared" si="137"/>
        <v>MIREX</v>
      </c>
    </row>
    <row r="8806" spans="4:5">
      <c r="D8806" s="118" t="s">
        <v>2</v>
      </c>
      <c r="E8806" s="116" t="str">
        <f t="shared" si="137"/>
        <v>DGTT</v>
      </c>
    </row>
    <row r="8807" spans="4:5">
      <c r="D8807" s="118" t="s">
        <v>184</v>
      </c>
      <c r="E8807" s="116" t="str">
        <f t="shared" si="137"/>
        <v>DGP</v>
      </c>
    </row>
    <row r="8808" spans="4:5">
      <c r="D8808" s="118" t="s">
        <v>155</v>
      </c>
      <c r="E8808" s="116" t="str">
        <f t="shared" si="137"/>
        <v>ONAPI</v>
      </c>
    </row>
    <row r="8809" spans="4:5">
      <c r="D8809" s="118" t="s">
        <v>28</v>
      </c>
      <c r="E8809" s="116" t="str">
        <f t="shared" si="137"/>
        <v>DGII</v>
      </c>
    </row>
    <row r="8810" spans="4:5">
      <c r="D8810" s="118" t="s">
        <v>28</v>
      </c>
      <c r="E8810" s="116" t="str">
        <f t="shared" si="137"/>
        <v>DGII</v>
      </c>
    </row>
    <row r="8811" spans="4:5">
      <c r="D8811" s="118" t="s">
        <v>2</v>
      </c>
      <c r="E8811" s="116" t="str">
        <f t="shared" si="137"/>
        <v>DGTT</v>
      </c>
    </row>
    <row r="8812" spans="4:5">
      <c r="D8812" s="118" t="s">
        <v>40</v>
      </c>
      <c r="E8812" s="116" t="str">
        <f t="shared" si="137"/>
        <v>JCE</v>
      </c>
    </row>
    <row r="8813" spans="4:5">
      <c r="D8813" s="118" t="s">
        <v>394</v>
      </c>
      <c r="E8813" s="116" t="str">
        <f t="shared" si="137"/>
        <v>MIREX</v>
      </c>
    </row>
    <row r="8814" spans="4:5">
      <c r="D8814" s="118" t="s">
        <v>28</v>
      </c>
      <c r="E8814" s="116" t="str">
        <f t="shared" si="137"/>
        <v>DGII</v>
      </c>
    </row>
    <row r="8815" spans="4:5">
      <c r="D8815" s="118" t="s">
        <v>28</v>
      </c>
      <c r="E8815" s="116" t="str">
        <f t="shared" si="137"/>
        <v>DGII</v>
      </c>
    </row>
    <row r="8816" spans="4:5">
      <c r="D8816" s="118" t="s">
        <v>40</v>
      </c>
      <c r="E8816" s="116" t="str">
        <f t="shared" si="137"/>
        <v>JCE</v>
      </c>
    </row>
    <row r="8817" spans="4:5">
      <c r="D8817" s="118" t="s">
        <v>394</v>
      </c>
      <c r="E8817" s="116" t="str">
        <f t="shared" si="137"/>
        <v>MIREX</v>
      </c>
    </row>
    <row r="8818" spans="4:5">
      <c r="D8818" s="118" t="s">
        <v>40</v>
      </c>
      <c r="E8818" s="116" t="str">
        <f t="shared" si="137"/>
        <v>JCE</v>
      </c>
    </row>
    <row r="8819" spans="4:5">
      <c r="D8819" s="118" t="s">
        <v>18</v>
      </c>
      <c r="E8819" s="116" t="str">
        <f t="shared" si="137"/>
        <v>MIP</v>
      </c>
    </row>
    <row r="8820" spans="4:5">
      <c r="D8820" s="118" t="s">
        <v>40</v>
      </c>
      <c r="E8820" s="116" t="str">
        <f t="shared" si="137"/>
        <v>JCE</v>
      </c>
    </row>
    <row r="8821" spans="4:5">
      <c r="D8821" s="118" t="s">
        <v>184</v>
      </c>
      <c r="E8821" s="116" t="str">
        <f t="shared" si="137"/>
        <v>DGP</v>
      </c>
    </row>
    <row r="8822" spans="4:5">
      <c r="D8822" s="118" t="s">
        <v>2</v>
      </c>
      <c r="E8822" s="116" t="str">
        <f t="shared" si="137"/>
        <v>DGTT</v>
      </c>
    </row>
    <row r="8823" spans="4:5">
      <c r="D8823" s="118" t="s">
        <v>28</v>
      </c>
      <c r="E8823" s="116" t="str">
        <f t="shared" si="137"/>
        <v>DGII</v>
      </c>
    </row>
    <row r="8824" spans="4:5">
      <c r="D8824" s="118" t="s">
        <v>40</v>
      </c>
      <c r="E8824" s="116" t="str">
        <f t="shared" si="137"/>
        <v>JCE</v>
      </c>
    </row>
    <row r="8825" spans="4:5">
      <c r="D8825" s="118" t="s">
        <v>40</v>
      </c>
      <c r="E8825" s="116" t="str">
        <f t="shared" si="137"/>
        <v>JCE</v>
      </c>
    </row>
    <row r="8826" spans="4:5">
      <c r="D8826" s="118" t="s">
        <v>40</v>
      </c>
      <c r="E8826" s="116" t="str">
        <f t="shared" si="137"/>
        <v>JCE</v>
      </c>
    </row>
    <row r="8827" spans="4:5">
      <c r="D8827" s="118" t="s">
        <v>40</v>
      </c>
      <c r="E8827" s="116" t="str">
        <f t="shared" si="137"/>
        <v>JCE</v>
      </c>
    </row>
    <row r="8828" spans="4:5">
      <c r="D8828" s="118" t="s">
        <v>40</v>
      </c>
      <c r="E8828" s="116" t="str">
        <f t="shared" si="137"/>
        <v>JCE</v>
      </c>
    </row>
    <row r="8829" spans="4:5">
      <c r="D8829" s="118" t="s">
        <v>94</v>
      </c>
      <c r="E8829" s="116" t="str">
        <f t="shared" si="137"/>
        <v>DGM</v>
      </c>
    </row>
    <row r="8830" spans="4:5">
      <c r="D8830" s="118" t="s">
        <v>394</v>
      </c>
      <c r="E8830" s="116" t="str">
        <f t="shared" si="137"/>
        <v>MIREX</v>
      </c>
    </row>
    <row r="8831" spans="4:5">
      <c r="D8831" s="118" t="s">
        <v>184</v>
      </c>
      <c r="E8831" s="116" t="str">
        <f t="shared" si="137"/>
        <v>DGP</v>
      </c>
    </row>
    <row r="8832" spans="4:5">
      <c r="D8832" s="118" t="s">
        <v>94</v>
      </c>
      <c r="E8832" s="116" t="str">
        <f t="shared" si="137"/>
        <v>DGM</v>
      </c>
    </row>
    <row r="8833" spans="4:5">
      <c r="D8833" s="118" t="s">
        <v>155</v>
      </c>
      <c r="E8833" s="116" t="str">
        <f t="shared" si="137"/>
        <v>ONAPI</v>
      </c>
    </row>
    <row r="8834" spans="4:5">
      <c r="D8834" s="118" t="s">
        <v>184</v>
      </c>
      <c r="E8834" s="116" t="str">
        <f t="shared" si="137"/>
        <v>DGP</v>
      </c>
    </row>
    <row r="8835" spans="4:5">
      <c r="D8835" s="118" t="s">
        <v>28</v>
      </c>
      <c r="E8835" s="116" t="str">
        <f t="shared" si="137"/>
        <v>DGII</v>
      </c>
    </row>
    <row r="8836" spans="4:5">
      <c r="D8836" s="118" t="s">
        <v>40</v>
      </c>
      <c r="E8836" s="116" t="str">
        <f t="shared" ref="E8836:E8899" si="138">UPPER(D8836:D28546)</f>
        <v>JCE</v>
      </c>
    </row>
    <row r="8837" spans="4:5">
      <c r="D8837" s="118" t="s">
        <v>394</v>
      </c>
      <c r="E8837" s="116" t="str">
        <f t="shared" si="138"/>
        <v>MIREX</v>
      </c>
    </row>
    <row r="8838" spans="4:5">
      <c r="D8838" s="118" t="s">
        <v>94</v>
      </c>
      <c r="E8838" s="116" t="str">
        <f t="shared" si="138"/>
        <v>DGM</v>
      </c>
    </row>
    <row r="8839" spans="4:5">
      <c r="D8839" s="118" t="s">
        <v>40</v>
      </c>
      <c r="E8839" s="116" t="str">
        <f t="shared" si="138"/>
        <v>JCE</v>
      </c>
    </row>
    <row r="8840" spans="4:5">
      <c r="D8840" s="118" t="s">
        <v>40</v>
      </c>
      <c r="E8840" s="116" t="str">
        <f t="shared" si="138"/>
        <v>JCE</v>
      </c>
    </row>
    <row r="8841" spans="4:5">
      <c r="D8841" s="118" t="s">
        <v>40</v>
      </c>
      <c r="E8841" s="116" t="str">
        <f t="shared" si="138"/>
        <v>JCE</v>
      </c>
    </row>
    <row r="8842" spans="4:5">
      <c r="D8842" s="118" t="s">
        <v>28</v>
      </c>
      <c r="E8842" s="116" t="str">
        <f t="shared" si="138"/>
        <v>DGII</v>
      </c>
    </row>
    <row r="8843" spans="4:5">
      <c r="D8843" s="118" t="s">
        <v>956</v>
      </c>
      <c r="E8843" s="116" t="str">
        <f t="shared" si="138"/>
        <v>SENASA</v>
      </c>
    </row>
    <row r="8844" spans="4:5">
      <c r="D8844" s="118" t="s">
        <v>28</v>
      </c>
      <c r="E8844" s="116" t="str">
        <f t="shared" si="138"/>
        <v>DGII</v>
      </c>
    </row>
    <row r="8845" spans="4:5">
      <c r="D8845" s="118" t="s">
        <v>28</v>
      </c>
      <c r="E8845" s="116" t="str">
        <f t="shared" si="138"/>
        <v>DGII</v>
      </c>
    </row>
    <row r="8846" spans="4:5">
      <c r="D8846" s="118" t="s">
        <v>40</v>
      </c>
      <c r="E8846" s="116" t="str">
        <f t="shared" si="138"/>
        <v>JCE</v>
      </c>
    </row>
    <row r="8847" spans="4:5">
      <c r="D8847" s="118" t="s">
        <v>394</v>
      </c>
      <c r="E8847" s="116" t="str">
        <f t="shared" si="138"/>
        <v>MIREX</v>
      </c>
    </row>
    <row r="8848" spans="4:5">
      <c r="D8848" s="118" t="s">
        <v>28</v>
      </c>
      <c r="E8848" s="116" t="str">
        <f t="shared" si="138"/>
        <v>DGII</v>
      </c>
    </row>
    <row r="8849" spans="4:5">
      <c r="D8849" s="118" t="s">
        <v>2</v>
      </c>
      <c r="E8849" s="116" t="str">
        <f t="shared" si="138"/>
        <v>DGTT</v>
      </c>
    </row>
    <row r="8850" spans="4:5">
      <c r="D8850" s="118" t="s">
        <v>40</v>
      </c>
      <c r="E8850" s="116" t="str">
        <f t="shared" si="138"/>
        <v>JCE</v>
      </c>
    </row>
    <row r="8851" spans="4:5">
      <c r="D8851" s="118" t="s">
        <v>28</v>
      </c>
      <c r="E8851" s="116" t="str">
        <f t="shared" si="138"/>
        <v>DGII</v>
      </c>
    </row>
    <row r="8852" spans="4:5">
      <c r="D8852" s="118" t="s">
        <v>40</v>
      </c>
      <c r="E8852" s="116" t="str">
        <f t="shared" si="138"/>
        <v>JCE</v>
      </c>
    </row>
    <row r="8853" spans="4:5">
      <c r="D8853" s="118" t="s">
        <v>184</v>
      </c>
      <c r="E8853" s="116" t="str">
        <f t="shared" si="138"/>
        <v>DGP</v>
      </c>
    </row>
    <row r="8854" spans="4:5">
      <c r="D8854" s="118" t="s">
        <v>18</v>
      </c>
      <c r="E8854" s="116" t="str">
        <f t="shared" si="138"/>
        <v>MIP</v>
      </c>
    </row>
    <row r="8855" spans="4:5">
      <c r="D8855" s="118" t="s">
        <v>956</v>
      </c>
      <c r="E8855" s="116" t="str">
        <f t="shared" si="138"/>
        <v>SENASA</v>
      </c>
    </row>
    <row r="8856" spans="4:5">
      <c r="D8856" s="118" t="s">
        <v>155</v>
      </c>
      <c r="E8856" s="116" t="str">
        <f t="shared" si="138"/>
        <v>ONAPI</v>
      </c>
    </row>
    <row r="8857" spans="4:5">
      <c r="D8857" s="118" t="s">
        <v>40</v>
      </c>
      <c r="E8857" s="116" t="str">
        <f t="shared" si="138"/>
        <v>JCE</v>
      </c>
    </row>
    <row r="8858" spans="4:5">
      <c r="D8858" s="118" t="s">
        <v>2</v>
      </c>
      <c r="E8858" s="116" t="str">
        <f t="shared" si="138"/>
        <v>DGTT</v>
      </c>
    </row>
    <row r="8859" spans="4:5">
      <c r="D8859" s="118" t="s">
        <v>40</v>
      </c>
      <c r="E8859" s="116" t="str">
        <f t="shared" si="138"/>
        <v>JCE</v>
      </c>
    </row>
    <row r="8860" spans="4:5">
      <c r="D8860" s="118" t="s">
        <v>40</v>
      </c>
      <c r="E8860" s="116" t="str">
        <f t="shared" si="138"/>
        <v>JCE</v>
      </c>
    </row>
    <row r="8861" spans="4:5">
      <c r="D8861" s="118" t="s">
        <v>94</v>
      </c>
      <c r="E8861" s="116" t="str">
        <f t="shared" si="138"/>
        <v>DGM</v>
      </c>
    </row>
    <row r="8862" spans="4:5">
      <c r="D8862" s="118" t="s">
        <v>184</v>
      </c>
      <c r="E8862" s="116" t="str">
        <f t="shared" si="138"/>
        <v>DGP</v>
      </c>
    </row>
    <row r="8863" spans="4:5">
      <c r="D8863" s="118" t="s">
        <v>184</v>
      </c>
      <c r="E8863" s="116" t="str">
        <f t="shared" si="138"/>
        <v>DGP</v>
      </c>
    </row>
    <row r="8864" spans="4:5">
      <c r="D8864" s="118" t="s">
        <v>28</v>
      </c>
      <c r="E8864" s="116" t="str">
        <f t="shared" si="138"/>
        <v>DGII</v>
      </c>
    </row>
    <row r="8865" spans="4:5">
      <c r="D8865" s="118" t="s">
        <v>394</v>
      </c>
      <c r="E8865" s="116" t="str">
        <f t="shared" si="138"/>
        <v>MIREX</v>
      </c>
    </row>
    <row r="8866" spans="4:5">
      <c r="D8866" s="118" t="s">
        <v>94</v>
      </c>
      <c r="E8866" s="116" t="str">
        <f t="shared" si="138"/>
        <v>DGM</v>
      </c>
    </row>
    <row r="8867" spans="4:5">
      <c r="D8867" s="118" t="s">
        <v>155</v>
      </c>
      <c r="E8867" s="116" t="str">
        <f t="shared" si="138"/>
        <v>ONAPI</v>
      </c>
    </row>
    <row r="8868" spans="4:5">
      <c r="D8868" s="118" t="s">
        <v>2</v>
      </c>
      <c r="E8868" s="116" t="str">
        <f t="shared" si="138"/>
        <v>DGTT</v>
      </c>
    </row>
    <row r="8869" spans="4:5">
      <c r="D8869" s="118" t="s">
        <v>28</v>
      </c>
      <c r="E8869" s="116" t="str">
        <f t="shared" si="138"/>
        <v>DGII</v>
      </c>
    </row>
    <row r="8870" spans="4:5">
      <c r="D8870" s="118" t="s">
        <v>394</v>
      </c>
      <c r="E8870" s="116" t="str">
        <f t="shared" si="138"/>
        <v>MIREX</v>
      </c>
    </row>
    <row r="8871" spans="4:5">
      <c r="D8871" s="118" t="s">
        <v>2</v>
      </c>
      <c r="E8871" s="116" t="str">
        <f t="shared" si="138"/>
        <v>DGTT</v>
      </c>
    </row>
    <row r="8872" spans="4:5">
      <c r="D8872" s="118" t="s">
        <v>28</v>
      </c>
      <c r="E8872" s="116" t="str">
        <f t="shared" si="138"/>
        <v>DGII</v>
      </c>
    </row>
    <row r="8873" spans="4:5">
      <c r="D8873" s="118" t="s">
        <v>40</v>
      </c>
      <c r="E8873" s="116" t="str">
        <f t="shared" si="138"/>
        <v>JCE</v>
      </c>
    </row>
    <row r="8874" spans="4:5">
      <c r="D8874" s="118" t="s">
        <v>2</v>
      </c>
      <c r="E8874" s="116" t="str">
        <f t="shared" si="138"/>
        <v>DGTT</v>
      </c>
    </row>
    <row r="8875" spans="4:5">
      <c r="D8875" s="118" t="s">
        <v>2</v>
      </c>
      <c r="E8875" s="116" t="str">
        <f t="shared" si="138"/>
        <v>DGTT</v>
      </c>
    </row>
    <row r="8876" spans="4:5">
      <c r="D8876" s="118" t="s">
        <v>184</v>
      </c>
      <c r="E8876" s="116" t="str">
        <f t="shared" si="138"/>
        <v>DGP</v>
      </c>
    </row>
    <row r="8877" spans="4:5">
      <c r="D8877" s="118" t="s">
        <v>18</v>
      </c>
      <c r="E8877" s="116" t="str">
        <f t="shared" si="138"/>
        <v>MIP</v>
      </c>
    </row>
    <row r="8878" spans="4:5">
      <c r="D8878" s="118" t="s">
        <v>40</v>
      </c>
      <c r="E8878" s="116" t="str">
        <f t="shared" si="138"/>
        <v>JCE</v>
      </c>
    </row>
    <row r="8879" spans="4:5">
      <c r="D8879" s="118" t="s">
        <v>2</v>
      </c>
      <c r="E8879" s="116" t="str">
        <f t="shared" si="138"/>
        <v>DGTT</v>
      </c>
    </row>
    <row r="8880" spans="4:5">
      <c r="D8880" s="118" t="s">
        <v>2</v>
      </c>
      <c r="E8880" s="116" t="str">
        <f t="shared" si="138"/>
        <v>DGTT</v>
      </c>
    </row>
    <row r="8881" spans="4:5">
      <c r="D8881" s="118" t="s">
        <v>40</v>
      </c>
      <c r="E8881" s="116" t="str">
        <f t="shared" si="138"/>
        <v>JCE</v>
      </c>
    </row>
    <row r="8882" spans="4:5">
      <c r="D8882" s="118" t="s">
        <v>18</v>
      </c>
      <c r="E8882" s="116" t="str">
        <f t="shared" si="138"/>
        <v>MIP</v>
      </c>
    </row>
    <row r="8883" spans="4:5">
      <c r="D8883" s="118" t="s">
        <v>28</v>
      </c>
      <c r="E8883" s="116" t="str">
        <f t="shared" si="138"/>
        <v>DGII</v>
      </c>
    </row>
    <row r="8884" spans="4:5">
      <c r="D8884" s="118" t="s">
        <v>40</v>
      </c>
      <c r="E8884" s="116" t="str">
        <f t="shared" si="138"/>
        <v>JCE</v>
      </c>
    </row>
    <row r="8885" spans="4:5">
      <c r="D8885" s="118" t="s">
        <v>2</v>
      </c>
      <c r="E8885" s="116" t="str">
        <f t="shared" si="138"/>
        <v>DGTT</v>
      </c>
    </row>
    <row r="8886" spans="4:5">
      <c r="D8886" s="118" t="s">
        <v>28</v>
      </c>
      <c r="E8886" s="116" t="str">
        <f t="shared" si="138"/>
        <v>DGII</v>
      </c>
    </row>
    <row r="8887" spans="4:5">
      <c r="D8887" s="118" t="s">
        <v>40</v>
      </c>
      <c r="E8887" s="116" t="str">
        <f t="shared" si="138"/>
        <v>JCE</v>
      </c>
    </row>
    <row r="8888" spans="4:5">
      <c r="D8888" s="118" t="s">
        <v>40</v>
      </c>
      <c r="E8888" s="116" t="str">
        <f t="shared" si="138"/>
        <v>JCE</v>
      </c>
    </row>
    <row r="8889" spans="4:5">
      <c r="D8889" s="118" t="s">
        <v>40</v>
      </c>
      <c r="E8889" s="116" t="str">
        <f t="shared" si="138"/>
        <v>JCE</v>
      </c>
    </row>
    <row r="8890" spans="4:5">
      <c r="D8890" s="118" t="s">
        <v>28</v>
      </c>
      <c r="E8890" s="116" t="str">
        <f t="shared" si="138"/>
        <v>DGII</v>
      </c>
    </row>
    <row r="8891" spans="4:5">
      <c r="D8891" s="118" t="s">
        <v>28</v>
      </c>
      <c r="E8891" s="116" t="str">
        <f t="shared" si="138"/>
        <v>DGII</v>
      </c>
    </row>
    <row r="8892" spans="4:5">
      <c r="D8892" s="118" t="s">
        <v>2</v>
      </c>
      <c r="E8892" s="116" t="str">
        <f t="shared" si="138"/>
        <v>DGTT</v>
      </c>
    </row>
    <row r="8893" spans="4:5">
      <c r="D8893" s="118" t="s">
        <v>40</v>
      </c>
      <c r="E8893" s="116" t="str">
        <f t="shared" si="138"/>
        <v>JCE</v>
      </c>
    </row>
    <row r="8894" spans="4:5">
      <c r="D8894" s="118" t="s">
        <v>2</v>
      </c>
      <c r="E8894" s="116" t="str">
        <f t="shared" si="138"/>
        <v>DGTT</v>
      </c>
    </row>
    <row r="8895" spans="4:5">
      <c r="D8895" s="118" t="s">
        <v>2</v>
      </c>
      <c r="E8895" s="116" t="str">
        <f t="shared" si="138"/>
        <v>DGTT</v>
      </c>
    </row>
    <row r="8896" spans="4:5">
      <c r="D8896" s="118" t="s">
        <v>184</v>
      </c>
      <c r="E8896" s="116" t="str">
        <f t="shared" si="138"/>
        <v>DGP</v>
      </c>
    </row>
    <row r="8897" spans="4:5">
      <c r="D8897" s="118" t="s">
        <v>40</v>
      </c>
      <c r="E8897" s="116" t="str">
        <f t="shared" si="138"/>
        <v>JCE</v>
      </c>
    </row>
    <row r="8898" spans="4:5">
      <c r="D8898" s="118" t="s">
        <v>155</v>
      </c>
      <c r="E8898" s="116" t="str">
        <f t="shared" si="138"/>
        <v>ONAPI</v>
      </c>
    </row>
    <row r="8899" spans="4:5">
      <c r="D8899" s="118" t="s">
        <v>28</v>
      </c>
      <c r="E8899" s="116" t="str">
        <f t="shared" si="138"/>
        <v>DGII</v>
      </c>
    </row>
    <row r="8900" spans="4:5">
      <c r="D8900" s="118" t="s">
        <v>40</v>
      </c>
      <c r="E8900" s="116" t="str">
        <f t="shared" ref="E8900:E8963" si="139">UPPER(D8900:D28610)</f>
        <v>JCE</v>
      </c>
    </row>
    <row r="8901" spans="4:5">
      <c r="D8901" s="118" t="s">
        <v>28</v>
      </c>
      <c r="E8901" s="116" t="str">
        <f t="shared" si="139"/>
        <v>DGII</v>
      </c>
    </row>
    <row r="8902" spans="4:5">
      <c r="D8902" s="118" t="s">
        <v>184</v>
      </c>
      <c r="E8902" s="116" t="str">
        <f t="shared" si="139"/>
        <v>DGP</v>
      </c>
    </row>
    <row r="8903" spans="4:5">
      <c r="D8903" s="118" t="s">
        <v>40</v>
      </c>
      <c r="E8903" s="116" t="str">
        <f t="shared" si="139"/>
        <v>JCE</v>
      </c>
    </row>
    <row r="8904" spans="4:5">
      <c r="D8904" s="118" t="s">
        <v>40</v>
      </c>
      <c r="E8904" s="116" t="str">
        <f t="shared" si="139"/>
        <v>JCE</v>
      </c>
    </row>
    <row r="8905" spans="4:5">
      <c r="D8905" s="118" t="s">
        <v>184</v>
      </c>
      <c r="E8905" s="116" t="str">
        <f t="shared" si="139"/>
        <v>DGP</v>
      </c>
    </row>
    <row r="8906" spans="4:5">
      <c r="D8906" s="118" t="s">
        <v>184</v>
      </c>
      <c r="E8906" s="116" t="str">
        <f t="shared" si="139"/>
        <v>DGP</v>
      </c>
    </row>
    <row r="8907" spans="4:5">
      <c r="D8907" s="118" t="s">
        <v>28</v>
      </c>
      <c r="E8907" s="116" t="str">
        <f t="shared" si="139"/>
        <v>DGII</v>
      </c>
    </row>
    <row r="8908" spans="4:5">
      <c r="D8908" s="118" t="s">
        <v>28</v>
      </c>
      <c r="E8908" s="116" t="str">
        <f t="shared" si="139"/>
        <v>DGII</v>
      </c>
    </row>
    <row r="8909" spans="4:5">
      <c r="D8909" s="118" t="s">
        <v>40</v>
      </c>
      <c r="E8909" s="116" t="str">
        <f t="shared" si="139"/>
        <v>JCE</v>
      </c>
    </row>
    <row r="8910" spans="4:5">
      <c r="D8910" s="118" t="s">
        <v>184</v>
      </c>
      <c r="E8910" s="116" t="str">
        <f t="shared" si="139"/>
        <v>DGP</v>
      </c>
    </row>
    <row r="8911" spans="4:5">
      <c r="D8911" s="118" t="s">
        <v>40</v>
      </c>
      <c r="E8911" s="116" t="str">
        <f t="shared" si="139"/>
        <v>JCE</v>
      </c>
    </row>
    <row r="8912" spans="4:5">
      <c r="D8912" s="118" t="s">
        <v>2</v>
      </c>
      <c r="E8912" s="116" t="str">
        <f t="shared" si="139"/>
        <v>DGTT</v>
      </c>
    </row>
    <row r="8913" spans="4:5">
      <c r="D8913" s="118" t="s">
        <v>28</v>
      </c>
      <c r="E8913" s="116" t="str">
        <f t="shared" si="139"/>
        <v>DGII</v>
      </c>
    </row>
    <row r="8914" spans="4:5">
      <c r="D8914" s="118" t="s">
        <v>28</v>
      </c>
      <c r="E8914" s="116" t="str">
        <f t="shared" si="139"/>
        <v>DGII</v>
      </c>
    </row>
    <row r="8915" spans="4:5">
      <c r="D8915" s="118" t="s">
        <v>40</v>
      </c>
      <c r="E8915" s="116" t="str">
        <f t="shared" si="139"/>
        <v>JCE</v>
      </c>
    </row>
    <row r="8916" spans="4:5">
      <c r="D8916" s="118" t="s">
        <v>394</v>
      </c>
      <c r="E8916" s="116" t="str">
        <f t="shared" si="139"/>
        <v>MIREX</v>
      </c>
    </row>
    <row r="8917" spans="4:5">
      <c r="D8917" s="118" t="s">
        <v>184</v>
      </c>
      <c r="E8917" s="116" t="str">
        <f t="shared" si="139"/>
        <v>DGP</v>
      </c>
    </row>
    <row r="8918" spans="4:5">
      <c r="D8918" s="118" t="s">
        <v>28</v>
      </c>
      <c r="E8918" s="116" t="str">
        <f t="shared" si="139"/>
        <v>DGII</v>
      </c>
    </row>
    <row r="8919" spans="4:5">
      <c r="D8919" s="118" t="s">
        <v>40</v>
      </c>
      <c r="E8919" s="116" t="str">
        <f t="shared" si="139"/>
        <v>JCE</v>
      </c>
    </row>
    <row r="8920" spans="4:5">
      <c r="D8920" s="118" t="s">
        <v>394</v>
      </c>
      <c r="E8920" s="116" t="str">
        <f t="shared" si="139"/>
        <v>MIREX</v>
      </c>
    </row>
    <row r="8921" spans="4:5">
      <c r="D8921" s="118" t="s">
        <v>184</v>
      </c>
      <c r="E8921" s="116" t="str">
        <f t="shared" si="139"/>
        <v>DGP</v>
      </c>
    </row>
    <row r="8922" spans="4:5">
      <c r="D8922" s="118" t="s">
        <v>28</v>
      </c>
      <c r="E8922" s="116" t="str">
        <f t="shared" si="139"/>
        <v>DGII</v>
      </c>
    </row>
    <row r="8923" spans="4:5">
      <c r="D8923" s="118" t="s">
        <v>28</v>
      </c>
      <c r="E8923" s="116" t="str">
        <f t="shared" si="139"/>
        <v>DGII</v>
      </c>
    </row>
    <row r="8924" spans="4:5">
      <c r="D8924" s="118" t="s">
        <v>40</v>
      </c>
      <c r="E8924" s="116" t="str">
        <f t="shared" si="139"/>
        <v>JCE</v>
      </c>
    </row>
    <row r="8925" spans="4:5">
      <c r="D8925" s="118" t="s">
        <v>40</v>
      </c>
      <c r="E8925" s="116" t="str">
        <f t="shared" si="139"/>
        <v>JCE</v>
      </c>
    </row>
    <row r="8926" spans="4:5">
      <c r="D8926" s="118" t="s">
        <v>40</v>
      </c>
      <c r="E8926" s="116" t="str">
        <f t="shared" si="139"/>
        <v>JCE</v>
      </c>
    </row>
    <row r="8927" spans="4:5">
      <c r="D8927" s="118" t="s">
        <v>184</v>
      </c>
      <c r="E8927" s="116" t="str">
        <f t="shared" si="139"/>
        <v>DGP</v>
      </c>
    </row>
    <row r="8928" spans="4:5">
      <c r="D8928" s="118" t="s">
        <v>40</v>
      </c>
      <c r="E8928" s="116" t="str">
        <f t="shared" si="139"/>
        <v>JCE</v>
      </c>
    </row>
    <row r="8929" spans="4:5">
      <c r="D8929" s="118" t="s">
        <v>394</v>
      </c>
      <c r="E8929" s="116" t="str">
        <f t="shared" si="139"/>
        <v>MIREX</v>
      </c>
    </row>
    <row r="8930" spans="4:5">
      <c r="D8930" s="118" t="s">
        <v>184</v>
      </c>
      <c r="E8930" s="116" t="str">
        <f t="shared" si="139"/>
        <v>DGP</v>
      </c>
    </row>
    <row r="8931" spans="4:5">
      <c r="D8931" s="118" t="s">
        <v>28</v>
      </c>
      <c r="E8931" s="116" t="str">
        <f t="shared" si="139"/>
        <v>DGII</v>
      </c>
    </row>
    <row r="8932" spans="4:5">
      <c r="D8932" s="118" t="s">
        <v>2</v>
      </c>
      <c r="E8932" s="116" t="str">
        <f t="shared" si="139"/>
        <v>DGTT</v>
      </c>
    </row>
    <row r="8933" spans="4:5">
      <c r="D8933" s="118" t="s">
        <v>94</v>
      </c>
      <c r="E8933" s="116" t="str">
        <f t="shared" si="139"/>
        <v>DGM</v>
      </c>
    </row>
    <row r="8934" spans="4:5">
      <c r="D8934" s="118" t="s">
        <v>155</v>
      </c>
      <c r="E8934" s="116" t="str">
        <f t="shared" si="139"/>
        <v>ONAPI</v>
      </c>
    </row>
    <row r="8935" spans="4:5">
      <c r="D8935" s="118" t="s">
        <v>184</v>
      </c>
      <c r="E8935" s="116" t="str">
        <f t="shared" si="139"/>
        <v>DGP</v>
      </c>
    </row>
    <row r="8936" spans="4:5">
      <c r="D8936" s="118" t="s">
        <v>184</v>
      </c>
      <c r="E8936" s="116" t="str">
        <f t="shared" si="139"/>
        <v>DGP</v>
      </c>
    </row>
    <row r="8937" spans="4:5">
      <c r="D8937" s="118" t="s">
        <v>40</v>
      </c>
      <c r="E8937" s="116" t="str">
        <f t="shared" si="139"/>
        <v>JCE</v>
      </c>
    </row>
    <row r="8938" spans="4:5">
      <c r="D8938" s="118" t="s">
        <v>394</v>
      </c>
      <c r="E8938" s="116" t="str">
        <f t="shared" si="139"/>
        <v>MIREX</v>
      </c>
    </row>
    <row r="8939" spans="4:5">
      <c r="D8939" s="118" t="s">
        <v>94</v>
      </c>
      <c r="E8939" s="116" t="str">
        <f t="shared" si="139"/>
        <v>DGM</v>
      </c>
    </row>
    <row r="8940" spans="4:5">
      <c r="D8940" s="118" t="s">
        <v>40</v>
      </c>
      <c r="E8940" s="116" t="str">
        <f t="shared" si="139"/>
        <v>JCE</v>
      </c>
    </row>
    <row r="8941" spans="4:5">
      <c r="D8941" s="118" t="s">
        <v>40</v>
      </c>
      <c r="E8941" s="116" t="str">
        <f t="shared" si="139"/>
        <v>JCE</v>
      </c>
    </row>
    <row r="8942" spans="4:5">
      <c r="D8942" s="118" t="s">
        <v>2</v>
      </c>
      <c r="E8942" s="116" t="str">
        <f t="shared" si="139"/>
        <v>DGTT</v>
      </c>
    </row>
    <row r="8943" spans="4:5">
      <c r="D8943" s="118" t="s">
        <v>94</v>
      </c>
      <c r="E8943" s="116" t="str">
        <f t="shared" si="139"/>
        <v>DGM</v>
      </c>
    </row>
    <row r="8944" spans="4:5">
      <c r="D8944" s="118" t="s">
        <v>2</v>
      </c>
      <c r="E8944" s="116" t="str">
        <f t="shared" si="139"/>
        <v>DGTT</v>
      </c>
    </row>
    <row r="8945" spans="4:5">
      <c r="D8945" s="118" t="s">
        <v>40</v>
      </c>
      <c r="E8945" s="116" t="str">
        <f t="shared" si="139"/>
        <v>JCE</v>
      </c>
    </row>
    <row r="8946" spans="4:5">
      <c r="D8946" s="118" t="s">
        <v>94</v>
      </c>
      <c r="E8946" s="116" t="str">
        <f t="shared" si="139"/>
        <v>DGM</v>
      </c>
    </row>
    <row r="8947" spans="4:5">
      <c r="D8947" s="118" t="s">
        <v>394</v>
      </c>
      <c r="E8947" s="116" t="str">
        <f t="shared" si="139"/>
        <v>MIREX</v>
      </c>
    </row>
    <row r="8948" spans="4:5">
      <c r="D8948" s="118" t="s">
        <v>94</v>
      </c>
      <c r="E8948" s="116" t="str">
        <f t="shared" si="139"/>
        <v>DGM</v>
      </c>
    </row>
    <row r="8949" spans="4:5">
      <c r="D8949" s="118" t="s">
        <v>184</v>
      </c>
      <c r="E8949" s="116" t="str">
        <f t="shared" si="139"/>
        <v>DGP</v>
      </c>
    </row>
    <row r="8950" spans="4:5">
      <c r="D8950" s="118" t="s">
        <v>94</v>
      </c>
      <c r="E8950" s="116" t="str">
        <f t="shared" si="139"/>
        <v>DGM</v>
      </c>
    </row>
    <row r="8951" spans="4:5">
      <c r="D8951" s="118" t="s">
        <v>28</v>
      </c>
      <c r="E8951" s="116" t="str">
        <f t="shared" si="139"/>
        <v>DGII</v>
      </c>
    </row>
    <row r="8952" spans="4:5">
      <c r="D8952" s="118" t="s">
        <v>28</v>
      </c>
      <c r="E8952" s="116" t="str">
        <f t="shared" si="139"/>
        <v>DGII</v>
      </c>
    </row>
    <row r="8953" spans="4:5">
      <c r="D8953" s="118" t="s">
        <v>28</v>
      </c>
      <c r="E8953" s="116" t="str">
        <f t="shared" si="139"/>
        <v>DGII</v>
      </c>
    </row>
    <row r="8954" spans="4:5">
      <c r="D8954" s="118" t="s">
        <v>155</v>
      </c>
      <c r="E8954" s="116" t="str">
        <f t="shared" si="139"/>
        <v>ONAPI</v>
      </c>
    </row>
    <row r="8955" spans="4:5">
      <c r="D8955" s="118" t="s">
        <v>40</v>
      </c>
      <c r="E8955" s="116" t="str">
        <f t="shared" si="139"/>
        <v>JCE</v>
      </c>
    </row>
    <row r="8956" spans="4:5">
      <c r="D8956" s="118" t="s">
        <v>2</v>
      </c>
      <c r="E8956" s="116" t="str">
        <f t="shared" si="139"/>
        <v>DGTT</v>
      </c>
    </row>
    <row r="8957" spans="4:5">
      <c r="D8957" s="118" t="s">
        <v>94</v>
      </c>
      <c r="E8957" s="116" t="str">
        <f t="shared" si="139"/>
        <v>DGM</v>
      </c>
    </row>
    <row r="8958" spans="4:5">
      <c r="D8958" s="122" t="s">
        <v>40</v>
      </c>
      <c r="E8958" s="116" t="str">
        <f t="shared" si="139"/>
        <v>JCE</v>
      </c>
    </row>
    <row r="8959" spans="4:5">
      <c r="D8959" s="118" t="s">
        <v>184</v>
      </c>
      <c r="E8959" s="116" t="str">
        <f t="shared" si="139"/>
        <v>DGP</v>
      </c>
    </row>
    <row r="8960" spans="4:5">
      <c r="D8960" s="118" t="s">
        <v>394</v>
      </c>
      <c r="E8960" s="116" t="str">
        <f t="shared" si="139"/>
        <v>MIREX</v>
      </c>
    </row>
    <row r="8961" spans="4:5">
      <c r="D8961" s="118" t="s">
        <v>40</v>
      </c>
      <c r="E8961" s="116" t="str">
        <f t="shared" si="139"/>
        <v>JCE</v>
      </c>
    </row>
    <row r="8962" spans="4:5">
      <c r="D8962" s="118" t="s">
        <v>28</v>
      </c>
      <c r="E8962" s="116" t="str">
        <f t="shared" si="139"/>
        <v>DGII</v>
      </c>
    </row>
    <row r="8963" spans="4:5">
      <c r="D8963" s="118" t="s">
        <v>18</v>
      </c>
      <c r="E8963" s="116" t="str">
        <f t="shared" si="139"/>
        <v>MIP</v>
      </c>
    </row>
    <row r="8964" spans="4:5">
      <c r="D8964" s="118" t="s">
        <v>40</v>
      </c>
      <c r="E8964" s="116" t="str">
        <f t="shared" ref="E8964:E9027" si="140">UPPER(D8964:D28674)</f>
        <v>JCE</v>
      </c>
    </row>
    <row r="8965" spans="4:5">
      <c r="D8965" s="118" t="s">
        <v>40</v>
      </c>
      <c r="E8965" s="116" t="str">
        <f t="shared" si="140"/>
        <v>JCE</v>
      </c>
    </row>
    <row r="8966" spans="4:5">
      <c r="D8966" s="118" t="s">
        <v>40</v>
      </c>
      <c r="E8966" s="116" t="str">
        <f t="shared" si="140"/>
        <v>JCE</v>
      </c>
    </row>
    <row r="8967" spans="4:5">
      <c r="D8967" s="118" t="s">
        <v>2</v>
      </c>
      <c r="E8967" s="116" t="str">
        <f t="shared" si="140"/>
        <v>DGTT</v>
      </c>
    </row>
    <row r="8968" spans="4:5">
      <c r="D8968" s="118" t="s">
        <v>18</v>
      </c>
      <c r="E8968" s="116" t="str">
        <f t="shared" si="140"/>
        <v>MIP</v>
      </c>
    </row>
    <row r="8969" spans="4:5">
      <c r="D8969" s="118" t="s">
        <v>94</v>
      </c>
      <c r="E8969" s="116" t="str">
        <f t="shared" si="140"/>
        <v>DGM</v>
      </c>
    </row>
    <row r="8970" spans="4:5">
      <c r="D8970" s="118" t="s">
        <v>94</v>
      </c>
      <c r="E8970" s="116" t="str">
        <f t="shared" si="140"/>
        <v>DGM</v>
      </c>
    </row>
    <row r="8971" spans="4:5">
      <c r="D8971" s="118" t="s">
        <v>155</v>
      </c>
      <c r="E8971" s="116" t="str">
        <f t="shared" si="140"/>
        <v>ONAPI</v>
      </c>
    </row>
    <row r="8972" spans="4:5">
      <c r="D8972" s="118" t="s">
        <v>184</v>
      </c>
      <c r="E8972" s="116" t="str">
        <f t="shared" si="140"/>
        <v>DGP</v>
      </c>
    </row>
    <row r="8973" spans="4:5">
      <c r="D8973" s="118" t="s">
        <v>28</v>
      </c>
      <c r="E8973" s="116" t="str">
        <f t="shared" si="140"/>
        <v>DGII</v>
      </c>
    </row>
    <row r="8974" spans="4:5">
      <c r="D8974" s="118" t="s">
        <v>40</v>
      </c>
      <c r="E8974" s="116" t="str">
        <f t="shared" si="140"/>
        <v>JCE</v>
      </c>
    </row>
    <row r="8975" spans="4:5">
      <c r="D8975" s="118" t="s">
        <v>394</v>
      </c>
      <c r="E8975" s="116" t="str">
        <f t="shared" si="140"/>
        <v>MIREX</v>
      </c>
    </row>
    <row r="8976" spans="4:5">
      <c r="D8976" s="118" t="s">
        <v>94</v>
      </c>
      <c r="E8976" s="116" t="str">
        <f t="shared" si="140"/>
        <v>DGM</v>
      </c>
    </row>
    <row r="8977" spans="4:5">
      <c r="D8977" s="118" t="s">
        <v>40</v>
      </c>
      <c r="E8977" s="116" t="str">
        <f t="shared" si="140"/>
        <v>JCE</v>
      </c>
    </row>
    <row r="8978" spans="4:5">
      <c r="D8978" s="118" t="s">
        <v>40</v>
      </c>
      <c r="E8978" s="116" t="str">
        <f t="shared" si="140"/>
        <v>JCE</v>
      </c>
    </row>
    <row r="8979" spans="4:5">
      <c r="D8979" s="118" t="s">
        <v>40</v>
      </c>
      <c r="E8979" s="116" t="str">
        <f t="shared" si="140"/>
        <v>JCE</v>
      </c>
    </row>
    <row r="8980" spans="4:5">
      <c r="D8980" s="118" t="s">
        <v>2</v>
      </c>
      <c r="E8980" s="116" t="str">
        <f t="shared" si="140"/>
        <v>DGTT</v>
      </c>
    </row>
    <row r="8981" spans="4:5">
      <c r="D8981" s="118" t="s">
        <v>2</v>
      </c>
      <c r="E8981" s="116" t="str">
        <f t="shared" si="140"/>
        <v>DGTT</v>
      </c>
    </row>
    <row r="8982" spans="4:5">
      <c r="D8982" s="118" t="s">
        <v>2</v>
      </c>
      <c r="E8982" s="116" t="str">
        <f t="shared" si="140"/>
        <v>DGTT</v>
      </c>
    </row>
    <row r="8983" spans="4:5">
      <c r="D8983" s="118" t="s">
        <v>40</v>
      </c>
      <c r="E8983" s="116" t="str">
        <f t="shared" si="140"/>
        <v>JCE</v>
      </c>
    </row>
    <row r="8984" spans="4:5">
      <c r="D8984" s="118" t="s">
        <v>394</v>
      </c>
      <c r="E8984" s="116" t="str">
        <f t="shared" si="140"/>
        <v>MIREX</v>
      </c>
    </row>
    <row r="8985" spans="4:5">
      <c r="D8985" s="118" t="s">
        <v>94</v>
      </c>
      <c r="E8985" s="116" t="str">
        <f t="shared" si="140"/>
        <v>DGM</v>
      </c>
    </row>
    <row r="8986" spans="4:5">
      <c r="D8986" s="118" t="s">
        <v>184</v>
      </c>
      <c r="E8986" s="116" t="str">
        <f t="shared" si="140"/>
        <v>DGP</v>
      </c>
    </row>
    <row r="8987" spans="4:5">
      <c r="D8987" s="118" t="s">
        <v>394</v>
      </c>
      <c r="E8987" s="116" t="str">
        <f t="shared" si="140"/>
        <v>MIREX</v>
      </c>
    </row>
    <row r="8988" spans="4:5">
      <c r="D8988" s="118" t="s">
        <v>394</v>
      </c>
      <c r="E8988" s="116" t="str">
        <f t="shared" si="140"/>
        <v>MIREX</v>
      </c>
    </row>
    <row r="8989" spans="4:5">
      <c r="D8989" s="118" t="s">
        <v>40</v>
      </c>
      <c r="E8989" s="116" t="str">
        <f t="shared" si="140"/>
        <v>JCE</v>
      </c>
    </row>
    <row r="8990" spans="4:5">
      <c r="D8990" s="118" t="s">
        <v>28</v>
      </c>
      <c r="E8990" s="116" t="str">
        <f t="shared" si="140"/>
        <v>DGII</v>
      </c>
    </row>
    <row r="8991" spans="4:5">
      <c r="D8991" s="118" t="s">
        <v>40</v>
      </c>
      <c r="E8991" s="116" t="str">
        <f t="shared" si="140"/>
        <v>JCE</v>
      </c>
    </row>
    <row r="8992" spans="4:5">
      <c r="D8992" s="118" t="s">
        <v>40</v>
      </c>
      <c r="E8992" s="116" t="str">
        <f t="shared" si="140"/>
        <v>JCE</v>
      </c>
    </row>
    <row r="8993" spans="4:5">
      <c r="D8993" s="118" t="s">
        <v>184</v>
      </c>
      <c r="E8993" s="116" t="str">
        <f t="shared" si="140"/>
        <v>DGP</v>
      </c>
    </row>
    <row r="8994" spans="4:5">
      <c r="D8994" s="118" t="s">
        <v>40</v>
      </c>
      <c r="E8994" s="116" t="str">
        <f t="shared" si="140"/>
        <v>JCE</v>
      </c>
    </row>
    <row r="8995" spans="4:5">
      <c r="D8995" s="118" t="s">
        <v>40</v>
      </c>
      <c r="E8995" s="116" t="str">
        <f t="shared" si="140"/>
        <v>JCE</v>
      </c>
    </row>
    <row r="8996" spans="4:5">
      <c r="D8996" s="118" t="s">
        <v>40</v>
      </c>
      <c r="E8996" s="116" t="str">
        <f t="shared" si="140"/>
        <v>JCE</v>
      </c>
    </row>
    <row r="8997" spans="4:5">
      <c r="D8997" s="118" t="s">
        <v>28</v>
      </c>
      <c r="E8997" s="116" t="str">
        <f t="shared" si="140"/>
        <v>DGII</v>
      </c>
    </row>
    <row r="8998" spans="4:5">
      <c r="D8998" s="118" t="s">
        <v>394</v>
      </c>
      <c r="E8998" s="116" t="str">
        <f t="shared" si="140"/>
        <v>MIREX</v>
      </c>
    </row>
    <row r="8999" spans="4:5">
      <c r="D8999" s="118" t="s">
        <v>28</v>
      </c>
      <c r="E8999" s="116" t="str">
        <f t="shared" si="140"/>
        <v>DGII</v>
      </c>
    </row>
    <row r="9000" spans="4:5">
      <c r="D9000" s="118" t="s">
        <v>40</v>
      </c>
      <c r="E9000" s="116" t="str">
        <f t="shared" si="140"/>
        <v>JCE</v>
      </c>
    </row>
    <row r="9001" spans="4:5">
      <c r="D9001" s="118" t="s">
        <v>155</v>
      </c>
      <c r="E9001" s="116" t="str">
        <f t="shared" si="140"/>
        <v>ONAPI</v>
      </c>
    </row>
    <row r="9002" spans="4:5">
      <c r="D9002" s="118" t="s">
        <v>40</v>
      </c>
      <c r="E9002" s="116" t="str">
        <f t="shared" si="140"/>
        <v>JCE</v>
      </c>
    </row>
    <row r="9003" spans="4:5">
      <c r="D9003" s="118" t="s">
        <v>40</v>
      </c>
      <c r="E9003" s="116" t="str">
        <f t="shared" si="140"/>
        <v>JCE</v>
      </c>
    </row>
    <row r="9004" spans="4:5">
      <c r="D9004" s="118" t="s">
        <v>40</v>
      </c>
      <c r="E9004" s="116" t="str">
        <f t="shared" si="140"/>
        <v>JCE</v>
      </c>
    </row>
    <row r="9005" spans="4:5">
      <c r="D9005" s="118" t="s">
        <v>40</v>
      </c>
      <c r="E9005" s="116" t="str">
        <f t="shared" si="140"/>
        <v>JCE</v>
      </c>
    </row>
    <row r="9006" spans="4:5">
      <c r="D9006" s="118" t="s">
        <v>40</v>
      </c>
      <c r="E9006" s="116" t="str">
        <f t="shared" si="140"/>
        <v>JCE</v>
      </c>
    </row>
    <row r="9007" spans="4:5">
      <c r="D9007" s="118" t="s">
        <v>184</v>
      </c>
      <c r="E9007" s="116" t="str">
        <f t="shared" si="140"/>
        <v>DGP</v>
      </c>
    </row>
    <row r="9008" spans="4:5">
      <c r="D9008" s="118" t="s">
        <v>94</v>
      </c>
      <c r="E9008" s="116" t="str">
        <f t="shared" si="140"/>
        <v>DGM</v>
      </c>
    </row>
    <row r="9009" spans="4:5">
      <c r="D9009" s="118" t="s">
        <v>28</v>
      </c>
      <c r="E9009" s="116" t="str">
        <f t="shared" si="140"/>
        <v>DGII</v>
      </c>
    </row>
    <row r="9010" spans="4:5">
      <c r="D9010" s="118" t="s">
        <v>28</v>
      </c>
      <c r="E9010" s="116" t="str">
        <f t="shared" si="140"/>
        <v>DGII</v>
      </c>
    </row>
    <row r="9011" spans="4:5">
      <c r="D9011" s="118" t="s">
        <v>184</v>
      </c>
      <c r="E9011" s="116" t="str">
        <f t="shared" si="140"/>
        <v>DGP</v>
      </c>
    </row>
    <row r="9012" spans="4:5">
      <c r="D9012" s="118" t="s">
        <v>2</v>
      </c>
      <c r="E9012" s="116" t="str">
        <f t="shared" si="140"/>
        <v>DGTT</v>
      </c>
    </row>
    <row r="9013" spans="4:5">
      <c r="D9013" s="118" t="s">
        <v>28</v>
      </c>
      <c r="E9013" s="116" t="str">
        <f t="shared" si="140"/>
        <v>DGII</v>
      </c>
    </row>
    <row r="9014" spans="4:5">
      <c r="D9014" s="118" t="s">
        <v>184</v>
      </c>
      <c r="E9014" s="116" t="str">
        <f t="shared" si="140"/>
        <v>DGP</v>
      </c>
    </row>
    <row r="9015" spans="4:5">
      <c r="D9015" s="118" t="s">
        <v>2</v>
      </c>
      <c r="E9015" s="116" t="str">
        <f t="shared" si="140"/>
        <v>DGTT</v>
      </c>
    </row>
    <row r="9016" spans="4:5">
      <c r="D9016" s="118" t="s">
        <v>18</v>
      </c>
      <c r="E9016" s="116" t="str">
        <f t="shared" si="140"/>
        <v>MIP</v>
      </c>
    </row>
    <row r="9017" spans="4:5">
      <c r="D9017" s="118" t="s">
        <v>28</v>
      </c>
      <c r="E9017" s="116" t="str">
        <f t="shared" si="140"/>
        <v>DGII</v>
      </c>
    </row>
    <row r="9018" spans="4:5">
      <c r="D9018" s="118" t="s">
        <v>184</v>
      </c>
      <c r="E9018" s="116" t="str">
        <f t="shared" si="140"/>
        <v>DGP</v>
      </c>
    </row>
    <row r="9019" spans="4:5">
      <c r="D9019" s="118" t="s">
        <v>40</v>
      </c>
      <c r="E9019" s="116" t="str">
        <f t="shared" si="140"/>
        <v>JCE</v>
      </c>
    </row>
    <row r="9020" spans="4:5">
      <c r="D9020" s="118" t="s">
        <v>40</v>
      </c>
      <c r="E9020" s="116" t="str">
        <f t="shared" si="140"/>
        <v>JCE</v>
      </c>
    </row>
    <row r="9021" spans="4:5">
      <c r="D9021" s="118" t="s">
        <v>28</v>
      </c>
      <c r="E9021" s="116" t="str">
        <f t="shared" si="140"/>
        <v>DGII</v>
      </c>
    </row>
    <row r="9022" spans="4:5">
      <c r="D9022" s="118" t="s">
        <v>394</v>
      </c>
      <c r="E9022" s="116" t="str">
        <f t="shared" si="140"/>
        <v>MIREX</v>
      </c>
    </row>
    <row r="9023" spans="4:5">
      <c r="D9023" s="118" t="s">
        <v>40</v>
      </c>
      <c r="E9023" s="116" t="str">
        <f t="shared" si="140"/>
        <v>JCE</v>
      </c>
    </row>
    <row r="9024" spans="4:5">
      <c r="D9024" s="118" t="s">
        <v>40</v>
      </c>
      <c r="E9024" s="116" t="str">
        <f t="shared" si="140"/>
        <v>JCE</v>
      </c>
    </row>
    <row r="9025" spans="4:5">
      <c r="D9025" s="118" t="s">
        <v>2</v>
      </c>
      <c r="E9025" s="116" t="str">
        <f t="shared" si="140"/>
        <v>DGTT</v>
      </c>
    </row>
    <row r="9026" spans="4:5">
      <c r="D9026" s="118" t="s">
        <v>94</v>
      </c>
      <c r="E9026" s="116" t="str">
        <f t="shared" si="140"/>
        <v>DGM</v>
      </c>
    </row>
    <row r="9027" spans="4:5">
      <c r="D9027" s="118" t="s">
        <v>184</v>
      </c>
      <c r="E9027" s="116" t="str">
        <f t="shared" si="140"/>
        <v>DGP</v>
      </c>
    </row>
    <row r="9028" spans="4:5">
      <c r="D9028" s="118" t="s">
        <v>94</v>
      </c>
      <c r="E9028" s="116" t="str">
        <f t="shared" ref="E9028:E9091" si="141">UPPER(D9028:D28738)</f>
        <v>DGM</v>
      </c>
    </row>
    <row r="9029" spans="4:5">
      <c r="D9029" s="118" t="s">
        <v>40</v>
      </c>
      <c r="E9029" s="116" t="str">
        <f t="shared" si="141"/>
        <v>JCE</v>
      </c>
    </row>
    <row r="9030" spans="4:5">
      <c r="D9030" s="118" t="s">
        <v>394</v>
      </c>
      <c r="E9030" s="116" t="str">
        <f t="shared" si="141"/>
        <v>MIREX</v>
      </c>
    </row>
    <row r="9031" spans="4:5">
      <c r="D9031" s="118" t="s">
        <v>94</v>
      </c>
      <c r="E9031" s="116" t="str">
        <f t="shared" si="141"/>
        <v>DGM</v>
      </c>
    </row>
    <row r="9032" spans="4:5">
      <c r="D9032" s="118" t="s">
        <v>40</v>
      </c>
      <c r="E9032" s="116" t="str">
        <f t="shared" si="141"/>
        <v>JCE</v>
      </c>
    </row>
    <row r="9033" spans="4:5">
      <c r="D9033" s="118" t="s">
        <v>184</v>
      </c>
      <c r="E9033" s="116" t="str">
        <f t="shared" si="141"/>
        <v>DGP</v>
      </c>
    </row>
    <row r="9034" spans="4:5">
      <c r="D9034" s="118" t="s">
        <v>40</v>
      </c>
      <c r="E9034" s="116" t="str">
        <f t="shared" si="141"/>
        <v>JCE</v>
      </c>
    </row>
    <row r="9035" spans="4:5">
      <c r="D9035" s="118" t="s">
        <v>394</v>
      </c>
      <c r="E9035" s="116" t="str">
        <f t="shared" si="141"/>
        <v>MIREX</v>
      </c>
    </row>
    <row r="9036" spans="4:5">
      <c r="D9036" s="118" t="s">
        <v>394</v>
      </c>
      <c r="E9036" s="116" t="str">
        <f t="shared" si="141"/>
        <v>MIREX</v>
      </c>
    </row>
    <row r="9037" spans="4:5">
      <c r="D9037" s="118" t="s">
        <v>2</v>
      </c>
      <c r="E9037" s="116" t="str">
        <f t="shared" si="141"/>
        <v>DGTT</v>
      </c>
    </row>
    <row r="9038" spans="4:5">
      <c r="D9038" s="118" t="s">
        <v>94</v>
      </c>
      <c r="E9038" s="116" t="str">
        <f t="shared" si="141"/>
        <v>DGM</v>
      </c>
    </row>
    <row r="9039" spans="4:5">
      <c r="D9039" s="118" t="s">
        <v>94</v>
      </c>
      <c r="E9039" s="116" t="str">
        <f t="shared" si="141"/>
        <v>DGM</v>
      </c>
    </row>
    <row r="9040" spans="4:5">
      <c r="D9040" s="118" t="s">
        <v>94</v>
      </c>
      <c r="E9040" s="116" t="str">
        <f t="shared" si="141"/>
        <v>DGM</v>
      </c>
    </row>
    <row r="9041" spans="4:5">
      <c r="D9041" s="118" t="s">
        <v>2</v>
      </c>
      <c r="E9041" s="116" t="str">
        <f t="shared" si="141"/>
        <v>DGTT</v>
      </c>
    </row>
    <row r="9042" spans="4:5">
      <c r="D9042" s="118" t="s">
        <v>2</v>
      </c>
      <c r="E9042" s="116" t="str">
        <f t="shared" si="141"/>
        <v>DGTT</v>
      </c>
    </row>
    <row r="9043" spans="4:5">
      <c r="D9043" s="118" t="s">
        <v>2</v>
      </c>
      <c r="E9043" s="116" t="str">
        <f t="shared" si="141"/>
        <v>DGTT</v>
      </c>
    </row>
    <row r="9044" spans="4:5">
      <c r="D9044" s="118" t="s">
        <v>40</v>
      </c>
      <c r="E9044" s="116" t="str">
        <f t="shared" si="141"/>
        <v>JCE</v>
      </c>
    </row>
    <row r="9045" spans="4:5">
      <c r="D9045" s="118" t="s">
        <v>40</v>
      </c>
      <c r="E9045" s="116" t="str">
        <f t="shared" si="141"/>
        <v>JCE</v>
      </c>
    </row>
    <row r="9046" spans="4:5">
      <c r="D9046" s="118" t="s">
        <v>40</v>
      </c>
      <c r="E9046" s="116" t="str">
        <f t="shared" si="141"/>
        <v>JCE</v>
      </c>
    </row>
    <row r="9047" spans="4:5">
      <c r="D9047" s="118" t="s">
        <v>2</v>
      </c>
      <c r="E9047" s="116" t="str">
        <f t="shared" si="141"/>
        <v>DGTT</v>
      </c>
    </row>
    <row r="9048" spans="4:5">
      <c r="D9048" s="118" t="s">
        <v>2</v>
      </c>
      <c r="E9048" s="116" t="str">
        <f t="shared" si="141"/>
        <v>DGTT</v>
      </c>
    </row>
    <row r="9049" spans="4:5">
      <c r="D9049" s="118" t="s">
        <v>40</v>
      </c>
      <c r="E9049" s="116" t="str">
        <f t="shared" si="141"/>
        <v>JCE</v>
      </c>
    </row>
    <row r="9050" spans="4:5">
      <c r="D9050" s="118" t="s">
        <v>184</v>
      </c>
      <c r="E9050" s="116" t="str">
        <f t="shared" si="141"/>
        <v>DGP</v>
      </c>
    </row>
    <row r="9051" spans="4:5">
      <c r="D9051" s="118" t="s">
        <v>28</v>
      </c>
      <c r="E9051" s="116" t="str">
        <f t="shared" si="141"/>
        <v>DGII</v>
      </c>
    </row>
    <row r="9052" spans="4:5">
      <c r="D9052" s="118" t="s">
        <v>94</v>
      </c>
      <c r="E9052" s="116" t="str">
        <f t="shared" si="141"/>
        <v>DGM</v>
      </c>
    </row>
    <row r="9053" spans="4:5">
      <c r="D9053" s="118" t="s">
        <v>155</v>
      </c>
      <c r="E9053" s="116" t="str">
        <f t="shared" si="141"/>
        <v>ONAPI</v>
      </c>
    </row>
    <row r="9054" spans="4:5">
      <c r="D9054" s="118" t="s">
        <v>40</v>
      </c>
      <c r="E9054" s="116" t="str">
        <f t="shared" si="141"/>
        <v>JCE</v>
      </c>
    </row>
    <row r="9055" spans="4:5">
      <c r="D9055" s="118" t="s">
        <v>2</v>
      </c>
      <c r="E9055" s="116" t="str">
        <f t="shared" si="141"/>
        <v>DGTT</v>
      </c>
    </row>
    <row r="9056" spans="4:5">
      <c r="D9056" s="118" t="s">
        <v>155</v>
      </c>
      <c r="E9056" s="116" t="str">
        <f t="shared" si="141"/>
        <v>ONAPI</v>
      </c>
    </row>
    <row r="9057" spans="4:5">
      <c r="D9057" s="118" t="s">
        <v>28</v>
      </c>
      <c r="E9057" s="116" t="str">
        <f t="shared" si="141"/>
        <v>DGII</v>
      </c>
    </row>
    <row r="9058" spans="4:5">
      <c r="D9058" s="118" t="s">
        <v>40</v>
      </c>
      <c r="E9058" s="116" t="str">
        <f t="shared" si="141"/>
        <v>JCE</v>
      </c>
    </row>
    <row r="9059" spans="4:5">
      <c r="D9059" s="118" t="s">
        <v>2</v>
      </c>
      <c r="E9059" s="116" t="str">
        <f t="shared" si="141"/>
        <v>DGTT</v>
      </c>
    </row>
    <row r="9060" spans="4:5">
      <c r="D9060" s="118" t="s">
        <v>40</v>
      </c>
      <c r="E9060" s="116" t="str">
        <f t="shared" si="141"/>
        <v>JCE</v>
      </c>
    </row>
    <row r="9061" spans="4:5">
      <c r="D9061" s="118" t="s">
        <v>94</v>
      </c>
      <c r="E9061" s="116" t="str">
        <f t="shared" si="141"/>
        <v>DGM</v>
      </c>
    </row>
    <row r="9062" spans="4:5">
      <c r="D9062" s="118" t="s">
        <v>184</v>
      </c>
      <c r="E9062" s="116" t="str">
        <f t="shared" si="141"/>
        <v>DGP</v>
      </c>
    </row>
    <row r="9063" spans="4:5">
      <c r="D9063" s="118" t="s">
        <v>28</v>
      </c>
      <c r="E9063" s="116" t="str">
        <f t="shared" si="141"/>
        <v>DGII</v>
      </c>
    </row>
    <row r="9064" spans="4:5">
      <c r="D9064" s="118" t="s">
        <v>40</v>
      </c>
      <c r="E9064" s="116" t="str">
        <f t="shared" si="141"/>
        <v>JCE</v>
      </c>
    </row>
    <row r="9065" spans="4:5">
      <c r="D9065" s="118" t="s">
        <v>94</v>
      </c>
      <c r="E9065" s="116" t="str">
        <f t="shared" si="141"/>
        <v>DGM</v>
      </c>
    </row>
    <row r="9066" spans="4:5">
      <c r="D9066" s="118" t="s">
        <v>40</v>
      </c>
      <c r="E9066" s="116" t="str">
        <f t="shared" si="141"/>
        <v>JCE</v>
      </c>
    </row>
    <row r="9067" spans="4:5">
      <c r="D9067" s="118" t="s">
        <v>18</v>
      </c>
      <c r="E9067" s="116" t="str">
        <f t="shared" si="141"/>
        <v>MIP</v>
      </c>
    </row>
    <row r="9068" spans="4:5">
      <c r="D9068" s="118" t="s">
        <v>28</v>
      </c>
      <c r="E9068" s="116" t="str">
        <f t="shared" si="141"/>
        <v>DGII</v>
      </c>
    </row>
    <row r="9069" spans="4:5">
      <c r="D9069" s="118" t="s">
        <v>40</v>
      </c>
      <c r="E9069" s="116" t="str">
        <f t="shared" si="141"/>
        <v>JCE</v>
      </c>
    </row>
    <row r="9070" spans="4:5">
      <c r="D9070" s="118" t="s">
        <v>40</v>
      </c>
      <c r="E9070" s="116" t="str">
        <f t="shared" si="141"/>
        <v>JCE</v>
      </c>
    </row>
    <row r="9071" spans="4:5">
      <c r="D9071" s="118" t="s">
        <v>94</v>
      </c>
      <c r="E9071" s="116" t="str">
        <f t="shared" si="141"/>
        <v>DGM</v>
      </c>
    </row>
    <row r="9072" spans="4:5">
      <c r="D9072" s="118" t="s">
        <v>2</v>
      </c>
      <c r="E9072" s="116" t="str">
        <f t="shared" si="141"/>
        <v>DGTT</v>
      </c>
    </row>
    <row r="9073" spans="4:5">
      <c r="D9073" s="118" t="s">
        <v>2</v>
      </c>
      <c r="E9073" s="116" t="str">
        <f t="shared" si="141"/>
        <v>DGTT</v>
      </c>
    </row>
    <row r="9074" spans="4:5">
      <c r="D9074" s="118" t="s">
        <v>40</v>
      </c>
      <c r="E9074" s="116" t="str">
        <f t="shared" si="141"/>
        <v>JCE</v>
      </c>
    </row>
    <row r="9075" spans="4:5">
      <c r="D9075" s="118" t="s">
        <v>40</v>
      </c>
      <c r="E9075" s="116" t="str">
        <f t="shared" si="141"/>
        <v>JCE</v>
      </c>
    </row>
    <row r="9076" spans="4:5">
      <c r="D9076" s="118" t="s">
        <v>40</v>
      </c>
      <c r="E9076" s="116" t="str">
        <f t="shared" si="141"/>
        <v>JCE</v>
      </c>
    </row>
    <row r="9077" spans="4:5">
      <c r="D9077" s="118" t="s">
        <v>184</v>
      </c>
      <c r="E9077" s="116" t="str">
        <f t="shared" si="141"/>
        <v>DGP</v>
      </c>
    </row>
    <row r="9078" spans="4:5">
      <c r="D9078" s="118" t="s">
        <v>184</v>
      </c>
      <c r="E9078" s="116" t="str">
        <f t="shared" si="141"/>
        <v>DGP</v>
      </c>
    </row>
    <row r="9079" spans="4:5">
      <c r="D9079" s="118" t="s">
        <v>956</v>
      </c>
      <c r="E9079" s="116" t="str">
        <f t="shared" si="141"/>
        <v>SENASA</v>
      </c>
    </row>
    <row r="9080" spans="4:5">
      <c r="D9080" s="118" t="s">
        <v>184</v>
      </c>
      <c r="E9080" s="116" t="str">
        <f t="shared" si="141"/>
        <v>DGP</v>
      </c>
    </row>
    <row r="9081" spans="4:5">
      <c r="D9081" s="118" t="s">
        <v>40</v>
      </c>
      <c r="E9081" s="116" t="str">
        <f t="shared" si="141"/>
        <v>JCE</v>
      </c>
    </row>
    <row r="9082" spans="4:5">
      <c r="D9082" s="118" t="s">
        <v>28</v>
      </c>
      <c r="E9082" s="116" t="str">
        <f t="shared" si="141"/>
        <v>DGII</v>
      </c>
    </row>
    <row r="9083" spans="4:5">
      <c r="D9083" s="118" t="s">
        <v>2</v>
      </c>
      <c r="E9083" s="116" t="str">
        <f t="shared" si="141"/>
        <v>DGTT</v>
      </c>
    </row>
    <row r="9084" spans="4:5">
      <c r="D9084" s="118" t="s">
        <v>155</v>
      </c>
      <c r="E9084" s="116" t="str">
        <f t="shared" si="141"/>
        <v>ONAPI</v>
      </c>
    </row>
    <row r="9085" spans="4:5">
      <c r="D9085" s="118" t="s">
        <v>40</v>
      </c>
      <c r="E9085" s="116" t="str">
        <f t="shared" si="141"/>
        <v>JCE</v>
      </c>
    </row>
    <row r="9086" spans="4:5">
      <c r="D9086" s="118" t="s">
        <v>394</v>
      </c>
      <c r="E9086" s="116" t="str">
        <f t="shared" si="141"/>
        <v>MIREX</v>
      </c>
    </row>
    <row r="9087" spans="4:5">
      <c r="D9087" s="118" t="s">
        <v>40</v>
      </c>
      <c r="E9087" s="116" t="str">
        <f t="shared" si="141"/>
        <v>JCE</v>
      </c>
    </row>
    <row r="9088" spans="4:5">
      <c r="D9088" s="118" t="s">
        <v>184</v>
      </c>
      <c r="E9088" s="116" t="str">
        <f t="shared" si="141"/>
        <v>DGP</v>
      </c>
    </row>
    <row r="9089" spans="4:5">
      <c r="D9089" s="118" t="s">
        <v>2</v>
      </c>
      <c r="E9089" s="116" t="str">
        <f t="shared" si="141"/>
        <v>DGTT</v>
      </c>
    </row>
    <row r="9090" spans="4:5">
      <c r="D9090" s="118" t="s">
        <v>40</v>
      </c>
      <c r="E9090" s="116" t="str">
        <f t="shared" si="141"/>
        <v>JCE</v>
      </c>
    </row>
    <row r="9091" spans="4:5">
      <c r="D9091" s="118" t="s">
        <v>28</v>
      </c>
      <c r="E9091" s="116" t="str">
        <f t="shared" si="141"/>
        <v>DGII</v>
      </c>
    </row>
    <row r="9092" spans="4:5">
      <c r="D9092" s="118" t="s">
        <v>394</v>
      </c>
      <c r="E9092" s="116" t="str">
        <f t="shared" ref="E9092:E9155" si="142">UPPER(D9092:D28802)</f>
        <v>MIREX</v>
      </c>
    </row>
    <row r="9093" spans="4:5">
      <c r="D9093" s="118" t="s">
        <v>155</v>
      </c>
      <c r="E9093" s="116" t="str">
        <f t="shared" si="142"/>
        <v>ONAPI</v>
      </c>
    </row>
    <row r="9094" spans="4:5">
      <c r="D9094" s="118" t="s">
        <v>40</v>
      </c>
      <c r="E9094" s="116" t="str">
        <f t="shared" si="142"/>
        <v>JCE</v>
      </c>
    </row>
    <row r="9095" spans="4:5">
      <c r="D9095" s="118" t="s">
        <v>2</v>
      </c>
      <c r="E9095" s="116" t="str">
        <f t="shared" si="142"/>
        <v>DGTT</v>
      </c>
    </row>
    <row r="9096" spans="4:5">
      <c r="D9096" s="118" t="s">
        <v>2</v>
      </c>
      <c r="E9096" s="116" t="str">
        <f t="shared" si="142"/>
        <v>DGTT</v>
      </c>
    </row>
    <row r="9097" spans="4:5">
      <c r="D9097" s="118" t="s">
        <v>40</v>
      </c>
      <c r="E9097" s="116" t="str">
        <f t="shared" si="142"/>
        <v>JCE</v>
      </c>
    </row>
    <row r="9098" spans="4:5">
      <c r="D9098" s="118" t="s">
        <v>184</v>
      </c>
      <c r="E9098" s="116" t="str">
        <f t="shared" si="142"/>
        <v>DGP</v>
      </c>
    </row>
    <row r="9099" spans="4:5">
      <c r="D9099" s="118" t="s">
        <v>40</v>
      </c>
      <c r="E9099" s="116" t="str">
        <f t="shared" si="142"/>
        <v>JCE</v>
      </c>
    </row>
    <row r="9100" spans="4:5">
      <c r="D9100" s="118" t="s">
        <v>28</v>
      </c>
      <c r="E9100" s="116" t="str">
        <f t="shared" si="142"/>
        <v>DGII</v>
      </c>
    </row>
    <row r="9101" spans="4:5">
      <c r="D9101" s="118" t="s">
        <v>40</v>
      </c>
      <c r="E9101" s="116" t="str">
        <f t="shared" si="142"/>
        <v>JCE</v>
      </c>
    </row>
    <row r="9102" spans="4:5">
      <c r="D9102" s="118" t="s">
        <v>28</v>
      </c>
      <c r="E9102" s="116" t="str">
        <f t="shared" si="142"/>
        <v>DGII</v>
      </c>
    </row>
    <row r="9103" spans="4:5">
      <c r="D9103" s="118" t="s">
        <v>2</v>
      </c>
      <c r="E9103" s="116" t="str">
        <f t="shared" si="142"/>
        <v>DGTT</v>
      </c>
    </row>
    <row r="9104" spans="4:5">
      <c r="D9104" s="118" t="s">
        <v>28</v>
      </c>
      <c r="E9104" s="116" t="str">
        <f t="shared" si="142"/>
        <v>DGII</v>
      </c>
    </row>
    <row r="9105" spans="4:5">
      <c r="D9105" s="118" t="s">
        <v>28</v>
      </c>
      <c r="E9105" s="116" t="str">
        <f t="shared" si="142"/>
        <v>DGII</v>
      </c>
    </row>
    <row r="9106" spans="4:5">
      <c r="D9106" s="118" t="s">
        <v>2</v>
      </c>
      <c r="E9106" s="116" t="str">
        <f t="shared" si="142"/>
        <v>DGTT</v>
      </c>
    </row>
    <row r="9107" spans="4:5">
      <c r="D9107" s="118" t="s">
        <v>40</v>
      </c>
      <c r="E9107" s="116" t="str">
        <f t="shared" si="142"/>
        <v>JCE</v>
      </c>
    </row>
    <row r="9108" spans="4:5">
      <c r="D9108" s="118" t="s">
        <v>184</v>
      </c>
      <c r="E9108" s="116" t="str">
        <f t="shared" si="142"/>
        <v>DGP</v>
      </c>
    </row>
    <row r="9109" spans="4:5">
      <c r="D9109" s="118" t="s">
        <v>28</v>
      </c>
      <c r="E9109" s="116" t="str">
        <f t="shared" si="142"/>
        <v>DGII</v>
      </c>
    </row>
    <row r="9110" spans="4:5">
      <c r="D9110" s="118" t="s">
        <v>94</v>
      </c>
      <c r="E9110" s="116" t="str">
        <f t="shared" si="142"/>
        <v>DGM</v>
      </c>
    </row>
    <row r="9111" spans="4:5">
      <c r="D9111" s="118" t="s">
        <v>28</v>
      </c>
      <c r="E9111" s="116" t="str">
        <f t="shared" si="142"/>
        <v>DGII</v>
      </c>
    </row>
    <row r="9112" spans="4:5">
      <c r="D9112" s="118" t="s">
        <v>18</v>
      </c>
      <c r="E9112" s="116" t="str">
        <f t="shared" si="142"/>
        <v>MIP</v>
      </c>
    </row>
    <row r="9113" spans="4:5">
      <c r="D9113" s="118" t="s">
        <v>28</v>
      </c>
      <c r="E9113" s="116" t="str">
        <f t="shared" si="142"/>
        <v>DGII</v>
      </c>
    </row>
    <row r="9114" spans="4:5">
      <c r="D9114" s="118" t="s">
        <v>94</v>
      </c>
      <c r="E9114" s="116" t="str">
        <f t="shared" si="142"/>
        <v>DGM</v>
      </c>
    </row>
    <row r="9115" spans="4:5">
      <c r="D9115" s="118" t="s">
        <v>28</v>
      </c>
      <c r="E9115" s="116" t="str">
        <f t="shared" si="142"/>
        <v>DGII</v>
      </c>
    </row>
    <row r="9116" spans="4:5">
      <c r="D9116" s="118" t="s">
        <v>3</v>
      </c>
      <c r="E9116" s="116" t="str">
        <f t="shared" si="142"/>
        <v>PGR</v>
      </c>
    </row>
    <row r="9117" spans="4:5">
      <c r="D9117" s="118" t="s">
        <v>184</v>
      </c>
      <c r="E9117" s="116" t="str">
        <f t="shared" si="142"/>
        <v>DGP</v>
      </c>
    </row>
    <row r="9118" spans="4:5">
      <c r="D9118" s="118" t="s">
        <v>40</v>
      </c>
      <c r="E9118" s="116" t="str">
        <f t="shared" si="142"/>
        <v>JCE</v>
      </c>
    </row>
    <row r="9119" spans="4:5">
      <c r="D9119" s="118" t="s">
        <v>40</v>
      </c>
      <c r="E9119" s="116" t="str">
        <f t="shared" si="142"/>
        <v>JCE</v>
      </c>
    </row>
    <row r="9120" spans="4:5">
      <c r="D9120" s="118" t="s">
        <v>2</v>
      </c>
      <c r="E9120" s="116" t="str">
        <f t="shared" si="142"/>
        <v>DGTT</v>
      </c>
    </row>
    <row r="9121" spans="4:5">
      <c r="D9121" s="118" t="s">
        <v>40</v>
      </c>
      <c r="E9121" s="116" t="str">
        <f t="shared" si="142"/>
        <v>JCE</v>
      </c>
    </row>
    <row r="9122" spans="4:5">
      <c r="D9122" s="118" t="s">
        <v>2</v>
      </c>
      <c r="E9122" s="116" t="str">
        <f t="shared" si="142"/>
        <v>DGTT</v>
      </c>
    </row>
    <row r="9123" spans="4:5">
      <c r="D9123" s="118" t="s">
        <v>40</v>
      </c>
      <c r="E9123" s="116" t="str">
        <f t="shared" si="142"/>
        <v>JCE</v>
      </c>
    </row>
    <row r="9124" spans="4:5">
      <c r="D9124" s="118" t="s">
        <v>2</v>
      </c>
      <c r="E9124" s="116" t="str">
        <f t="shared" si="142"/>
        <v>DGTT</v>
      </c>
    </row>
    <row r="9125" spans="4:5">
      <c r="D9125" s="118" t="s">
        <v>184</v>
      </c>
      <c r="E9125" s="116" t="str">
        <f t="shared" si="142"/>
        <v>DGP</v>
      </c>
    </row>
    <row r="9126" spans="4:5">
      <c r="D9126" s="118" t="s">
        <v>40</v>
      </c>
      <c r="E9126" s="116" t="str">
        <f t="shared" si="142"/>
        <v>JCE</v>
      </c>
    </row>
    <row r="9127" spans="4:5">
      <c r="D9127" s="118" t="s">
        <v>2</v>
      </c>
      <c r="E9127" s="116" t="str">
        <f t="shared" si="142"/>
        <v>DGTT</v>
      </c>
    </row>
    <row r="9128" spans="4:5">
      <c r="D9128" s="118" t="s">
        <v>40</v>
      </c>
      <c r="E9128" s="116" t="str">
        <f t="shared" si="142"/>
        <v>JCE</v>
      </c>
    </row>
    <row r="9129" spans="4:5">
      <c r="D9129" s="118" t="s">
        <v>394</v>
      </c>
      <c r="E9129" s="116" t="str">
        <f t="shared" si="142"/>
        <v>MIREX</v>
      </c>
    </row>
    <row r="9130" spans="4:5">
      <c r="D9130" s="118" t="s">
        <v>40</v>
      </c>
      <c r="E9130" s="116" t="str">
        <f t="shared" si="142"/>
        <v>JCE</v>
      </c>
    </row>
    <row r="9131" spans="4:5">
      <c r="D9131" s="118" t="s">
        <v>94</v>
      </c>
      <c r="E9131" s="116" t="str">
        <f t="shared" si="142"/>
        <v>DGM</v>
      </c>
    </row>
    <row r="9132" spans="4:5">
      <c r="D9132" s="118" t="s">
        <v>394</v>
      </c>
      <c r="E9132" s="116" t="str">
        <f t="shared" si="142"/>
        <v>MIREX</v>
      </c>
    </row>
    <row r="9133" spans="4:5">
      <c r="D9133" s="118" t="s">
        <v>28</v>
      </c>
      <c r="E9133" s="116" t="str">
        <f t="shared" si="142"/>
        <v>DGII</v>
      </c>
    </row>
    <row r="9134" spans="4:5">
      <c r="D9134" s="118" t="s">
        <v>28</v>
      </c>
      <c r="E9134" s="116" t="str">
        <f t="shared" si="142"/>
        <v>DGII</v>
      </c>
    </row>
    <row r="9135" spans="4:5">
      <c r="D9135" s="118" t="s">
        <v>155</v>
      </c>
      <c r="E9135" s="116" t="str">
        <f t="shared" si="142"/>
        <v>ONAPI</v>
      </c>
    </row>
    <row r="9136" spans="4:5">
      <c r="D9136" s="118" t="s">
        <v>40</v>
      </c>
      <c r="E9136" s="116" t="str">
        <f t="shared" si="142"/>
        <v>JCE</v>
      </c>
    </row>
    <row r="9137" spans="4:5">
      <c r="D9137" s="118" t="s">
        <v>2</v>
      </c>
      <c r="E9137" s="116" t="str">
        <f t="shared" si="142"/>
        <v>DGTT</v>
      </c>
    </row>
    <row r="9138" spans="4:5">
      <c r="D9138" s="118" t="s">
        <v>1533</v>
      </c>
      <c r="E9138" s="116" t="str">
        <f t="shared" si="142"/>
        <v>ONAP</v>
      </c>
    </row>
    <row r="9139" spans="4:5">
      <c r="D9139" s="118" t="s">
        <v>40</v>
      </c>
      <c r="E9139" s="116" t="str">
        <f t="shared" si="142"/>
        <v>JCE</v>
      </c>
    </row>
    <row r="9140" spans="4:5">
      <c r="D9140" s="118" t="s">
        <v>40</v>
      </c>
      <c r="E9140" s="116" t="str">
        <f t="shared" si="142"/>
        <v>JCE</v>
      </c>
    </row>
    <row r="9141" spans="4:5">
      <c r="D9141" s="118" t="s">
        <v>155</v>
      </c>
      <c r="E9141" s="116" t="str">
        <f t="shared" si="142"/>
        <v>ONAPI</v>
      </c>
    </row>
    <row r="9142" spans="4:5">
      <c r="D9142" s="118" t="s">
        <v>155</v>
      </c>
      <c r="E9142" s="116" t="str">
        <f t="shared" si="142"/>
        <v>ONAPI</v>
      </c>
    </row>
    <row r="9143" spans="4:5">
      <c r="D9143" s="118" t="s">
        <v>40</v>
      </c>
      <c r="E9143" s="116" t="str">
        <f t="shared" si="142"/>
        <v>JCE</v>
      </c>
    </row>
    <row r="9144" spans="4:5">
      <c r="D9144" s="118" t="s">
        <v>28</v>
      </c>
      <c r="E9144" s="116" t="str">
        <f t="shared" si="142"/>
        <v>DGII</v>
      </c>
    </row>
    <row r="9145" spans="4:5">
      <c r="D9145" s="118" t="s">
        <v>40</v>
      </c>
      <c r="E9145" s="116" t="str">
        <f t="shared" si="142"/>
        <v>JCE</v>
      </c>
    </row>
    <row r="9146" spans="4:5">
      <c r="D9146" s="118" t="s">
        <v>40</v>
      </c>
      <c r="E9146" s="116" t="str">
        <f t="shared" si="142"/>
        <v>JCE</v>
      </c>
    </row>
    <row r="9147" spans="4:5">
      <c r="D9147" s="118" t="s">
        <v>394</v>
      </c>
      <c r="E9147" s="116" t="str">
        <f t="shared" si="142"/>
        <v>MIREX</v>
      </c>
    </row>
    <row r="9148" spans="4:5">
      <c r="D9148" s="118" t="s">
        <v>40</v>
      </c>
      <c r="E9148" s="116" t="str">
        <f t="shared" si="142"/>
        <v>JCE</v>
      </c>
    </row>
    <row r="9149" spans="4:5">
      <c r="D9149" s="118" t="s">
        <v>2</v>
      </c>
      <c r="E9149" s="116" t="str">
        <f t="shared" si="142"/>
        <v>DGTT</v>
      </c>
    </row>
    <row r="9150" spans="4:5">
      <c r="D9150" s="118" t="s">
        <v>94</v>
      </c>
      <c r="E9150" s="116" t="str">
        <f t="shared" si="142"/>
        <v>DGM</v>
      </c>
    </row>
    <row r="9151" spans="4:5">
      <c r="D9151" s="118" t="s">
        <v>155</v>
      </c>
      <c r="E9151" s="116" t="str">
        <f t="shared" si="142"/>
        <v>ONAPI</v>
      </c>
    </row>
    <row r="9152" spans="4:5">
      <c r="D9152" s="118" t="s">
        <v>184</v>
      </c>
      <c r="E9152" s="116" t="str">
        <f t="shared" si="142"/>
        <v>DGP</v>
      </c>
    </row>
    <row r="9153" spans="4:5">
      <c r="D9153" s="118" t="s">
        <v>28</v>
      </c>
      <c r="E9153" s="116" t="str">
        <f t="shared" si="142"/>
        <v>DGII</v>
      </c>
    </row>
    <row r="9154" spans="4:5">
      <c r="D9154" s="118" t="s">
        <v>40</v>
      </c>
      <c r="E9154" s="116" t="str">
        <f t="shared" si="142"/>
        <v>JCE</v>
      </c>
    </row>
    <row r="9155" spans="4:5">
      <c r="D9155" s="118" t="s">
        <v>394</v>
      </c>
      <c r="E9155" s="116" t="str">
        <f t="shared" si="142"/>
        <v>MIREX</v>
      </c>
    </row>
    <row r="9156" spans="4:5">
      <c r="D9156" s="118" t="s">
        <v>94</v>
      </c>
      <c r="E9156" s="116" t="str">
        <f t="shared" ref="E9156:E9219" si="143">UPPER(D9156:D28866)</f>
        <v>DGM</v>
      </c>
    </row>
    <row r="9157" spans="4:5">
      <c r="D9157" s="118" t="s">
        <v>40</v>
      </c>
      <c r="E9157" s="116" t="str">
        <f t="shared" si="143"/>
        <v>JCE</v>
      </c>
    </row>
    <row r="9158" spans="4:5">
      <c r="D9158" s="118" t="s">
        <v>40</v>
      </c>
      <c r="E9158" s="116" t="str">
        <f t="shared" si="143"/>
        <v>JCE</v>
      </c>
    </row>
    <row r="9159" spans="4:5">
      <c r="D9159" s="118" t="s">
        <v>28</v>
      </c>
      <c r="E9159" s="116" t="str">
        <f t="shared" si="143"/>
        <v>DGII</v>
      </c>
    </row>
    <row r="9160" spans="4:5">
      <c r="D9160" s="118" t="s">
        <v>2</v>
      </c>
      <c r="E9160" s="116" t="str">
        <f t="shared" si="143"/>
        <v>DGTT</v>
      </c>
    </row>
    <row r="9161" spans="4:5">
      <c r="D9161" s="118" t="s">
        <v>394</v>
      </c>
      <c r="E9161" s="116" t="str">
        <f t="shared" si="143"/>
        <v>MIREX</v>
      </c>
    </row>
    <row r="9162" spans="4:5">
      <c r="D9162" s="118" t="s">
        <v>28</v>
      </c>
      <c r="E9162" s="116" t="str">
        <f t="shared" si="143"/>
        <v>DGII</v>
      </c>
    </row>
    <row r="9163" spans="4:5">
      <c r="D9163" s="118" t="s">
        <v>18</v>
      </c>
      <c r="E9163" s="116" t="str">
        <f t="shared" si="143"/>
        <v>MIP</v>
      </c>
    </row>
    <row r="9164" spans="4:5">
      <c r="D9164" s="118" t="s">
        <v>40</v>
      </c>
      <c r="E9164" s="116" t="str">
        <f t="shared" si="143"/>
        <v>JCE</v>
      </c>
    </row>
    <row r="9165" spans="4:5">
      <c r="D9165" s="118" t="s">
        <v>40</v>
      </c>
      <c r="E9165" s="116" t="str">
        <f t="shared" si="143"/>
        <v>JCE</v>
      </c>
    </row>
    <row r="9166" spans="4:5">
      <c r="D9166" s="118" t="s">
        <v>1306</v>
      </c>
      <c r="E9166" s="116" t="str">
        <f t="shared" si="143"/>
        <v xml:space="preserve">SENASA </v>
      </c>
    </row>
    <row r="9167" spans="4:5">
      <c r="D9167" s="118" t="s">
        <v>1154</v>
      </c>
      <c r="E9167" s="116" t="str">
        <f t="shared" si="143"/>
        <v xml:space="preserve">JCE </v>
      </c>
    </row>
    <row r="9168" spans="4:5">
      <c r="D9168" s="118" t="s">
        <v>40</v>
      </c>
      <c r="E9168" s="116" t="str">
        <f t="shared" si="143"/>
        <v>JCE</v>
      </c>
    </row>
    <row r="9169" spans="4:5">
      <c r="D9169" s="118" t="s">
        <v>2</v>
      </c>
      <c r="E9169" s="116" t="str">
        <f t="shared" si="143"/>
        <v>DGTT</v>
      </c>
    </row>
    <row r="9170" spans="4:5">
      <c r="D9170" s="118" t="s">
        <v>94</v>
      </c>
      <c r="E9170" s="116" t="str">
        <f t="shared" si="143"/>
        <v>DGM</v>
      </c>
    </row>
    <row r="9171" spans="4:5">
      <c r="D9171" s="118" t="s">
        <v>155</v>
      </c>
      <c r="E9171" s="116" t="str">
        <f t="shared" si="143"/>
        <v>ONAPI</v>
      </c>
    </row>
    <row r="9172" spans="4:5">
      <c r="D9172" s="118" t="s">
        <v>184</v>
      </c>
      <c r="E9172" s="116" t="str">
        <f t="shared" si="143"/>
        <v>DGP</v>
      </c>
    </row>
    <row r="9173" spans="4:5">
      <c r="D9173" s="118" t="s">
        <v>28</v>
      </c>
      <c r="E9173" s="116" t="str">
        <f t="shared" si="143"/>
        <v>DGII</v>
      </c>
    </row>
    <row r="9174" spans="4:5">
      <c r="D9174" s="118" t="s">
        <v>40</v>
      </c>
      <c r="E9174" s="116" t="str">
        <f t="shared" si="143"/>
        <v>JCE</v>
      </c>
    </row>
    <row r="9175" spans="4:5">
      <c r="D9175" s="118" t="s">
        <v>394</v>
      </c>
      <c r="E9175" s="116" t="str">
        <f t="shared" si="143"/>
        <v>MIREX</v>
      </c>
    </row>
    <row r="9176" spans="4:5">
      <c r="D9176" s="118" t="s">
        <v>94</v>
      </c>
      <c r="E9176" s="116" t="str">
        <f t="shared" si="143"/>
        <v>DGM</v>
      </c>
    </row>
    <row r="9177" spans="4:5">
      <c r="D9177" s="118" t="s">
        <v>40</v>
      </c>
      <c r="E9177" s="116" t="str">
        <f t="shared" si="143"/>
        <v>JCE</v>
      </c>
    </row>
    <row r="9178" spans="4:5">
      <c r="D9178" s="118" t="s">
        <v>40</v>
      </c>
      <c r="E9178" s="116" t="str">
        <f t="shared" si="143"/>
        <v>JCE</v>
      </c>
    </row>
    <row r="9179" spans="4:5">
      <c r="D9179" s="118" t="s">
        <v>40</v>
      </c>
      <c r="E9179" s="116" t="str">
        <f t="shared" si="143"/>
        <v>JCE</v>
      </c>
    </row>
    <row r="9180" spans="4:5">
      <c r="D9180" s="118" t="s">
        <v>2</v>
      </c>
      <c r="E9180" s="116" t="str">
        <f t="shared" si="143"/>
        <v>DGTT</v>
      </c>
    </row>
    <row r="9181" spans="4:5">
      <c r="D9181" s="118" t="s">
        <v>2</v>
      </c>
      <c r="E9181" s="116" t="str">
        <f t="shared" si="143"/>
        <v>DGTT</v>
      </c>
    </row>
    <row r="9182" spans="4:5">
      <c r="D9182" s="118" t="s">
        <v>28</v>
      </c>
      <c r="E9182" s="116" t="str">
        <f t="shared" si="143"/>
        <v>DGII</v>
      </c>
    </row>
    <row r="9183" spans="4:5">
      <c r="D9183" s="118" t="s">
        <v>1461</v>
      </c>
      <c r="E9183" s="116" t="str">
        <f t="shared" si="143"/>
        <v>OBRAS PUBLICAS</v>
      </c>
    </row>
    <row r="9184" spans="4:5">
      <c r="D9184" s="118" t="s">
        <v>28</v>
      </c>
      <c r="E9184" s="116" t="str">
        <f t="shared" si="143"/>
        <v>DGII</v>
      </c>
    </row>
    <row r="9185" spans="4:5">
      <c r="D9185" s="118" t="s">
        <v>184</v>
      </c>
      <c r="E9185" s="116" t="str">
        <f t="shared" si="143"/>
        <v>DGP</v>
      </c>
    </row>
    <row r="9186" spans="4:5">
      <c r="D9186" s="118" t="s">
        <v>2</v>
      </c>
      <c r="E9186" s="116" t="str">
        <f t="shared" si="143"/>
        <v>DGTT</v>
      </c>
    </row>
    <row r="9187" spans="4:5">
      <c r="D9187" s="118" t="s">
        <v>40</v>
      </c>
      <c r="E9187" s="116" t="str">
        <f t="shared" si="143"/>
        <v>JCE</v>
      </c>
    </row>
    <row r="9188" spans="4:5">
      <c r="D9188" s="118" t="s">
        <v>28</v>
      </c>
      <c r="E9188" s="116" t="str">
        <f t="shared" si="143"/>
        <v>DGII</v>
      </c>
    </row>
    <row r="9189" spans="4:5">
      <c r="D9189" s="118" t="s">
        <v>94</v>
      </c>
      <c r="E9189" s="116" t="str">
        <f t="shared" si="143"/>
        <v>DGM</v>
      </c>
    </row>
    <row r="9190" spans="4:5">
      <c r="D9190" s="118" t="s">
        <v>155</v>
      </c>
      <c r="E9190" s="116" t="str">
        <f t="shared" si="143"/>
        <v>ONAPI</v>
      </c>
    </row>
    <row r="9191" spans="4:5">
      <c r="D9191" s="118" t="s">
        <v>28</v>
      </c>
      <c r="E9191" s="116" t="str">
        <f t="shared" si="143"/>
        <v>DGII</v>
      </c>
    </row>
    <row r="9192" spans="4:5">
      <c r="D9192" s="118" t="s">
        <v>28</v>
      </c>
      <c r="E9192" s="116" t="str">
        <f t="shared" si="143"/>
        <v>DGII</v>
      </c>
    </row>
    <row r="9193" spans="4:5">
      <c r="D9193" s="118" t="s">
        <v>40</v>
      </c>
      <c r="E9193" s="116" t="str">
        <f t="shared" si="143"/>
        <v>JCE</v>
      </c>
    </row>
    <row r="9194" spans="4:5">
      <c r="D9194" s="118" t="s">
        <v>155</v>
      </c>
      <c r="E9194" s="116" t="str">
        <f t="shared" si="143"/>
        <v>ONAPI</v>
      </c>
    </row>
    <row r="9195" spans="4:5">
      <c r="D9195" s="118" t="s">
        <v>40</v>
      </c>
      <c r="E9195" s="116" t="str">
        <f t="shared" si="143"/>
        <v>JCE</v>
      </c>
    </row>
    <row r="9196" spans="4:5">
      <c r="D9196" s="118" t="s">
        <v>28</v>
      </c>
      <c r="E9196" s="116" t="str">
        <f t="shared" si="143"/>
        <v>DGII</v>
      </c>
    </row>
    <row r="9197" spans="4:5">
      <c r="D9197" s="118" t="s">
        <v>2</v>
      </c>
      <c r="E9197" s="116" t="str">
        <f t="shared" si="143"/>
        <v>DGTT</v>
      </c>
    </row>
    <row r="9198" spans="4:5">
      <c r="D9198" s="118" t="s">
        <v>184</v>
      </c>
      <c r="E9198" s="116" t="str">
        <f t="shared" si="143"/>
        <v>DGP</v>
      </c>
    </row>
    <row r="9199" spans="4:5">
      <c r="D9199" s="118" t="s">
        <v>28</v>
      </c>
      <c r="E9199" s="116" t="str">
        <f t="shared" si="143"/>
        <v>DGII</v>
      </c>
    </row>
    <row r="9200" spans="4:5">
      <c r="D9200" s="118" t="s">
        <v>28</v>
      </c>
      <c r="E9200" s="116" t="str">
        <f t="shared" si="143"/>
        <v>DGII</v>
      </c>
    </row>
    <row r="9201" spans="4:5">
      <c r="D9201" s="118" t="s">
        <v>18</v>
      </c>
      <c r="E9201" s="116" t="str">
        <f t="shared" si="143"/>
        <v>MIP</v>
      </c>
    </row>
    <row r="9202" spans="4:5">
      <c r="D9202" s="118" t="s">
        <v>28</v>
      </c>
      <c r="E9202" s="116" t="str">
        <f t="shared" si="143"/>
        <v>DGII</v>
      </c>
    </row>
    <row r="9203" spans="4:5">
      <c r="D9203" s="118" t="s">
        <v>2</v>
      </c>
      <c r="E9203" s="116" t="str">
        <f t="shared" si="143"/>
        <v>DGTT</v>
      </c>
    </row>
    <row r="9204" spans="4:5">
      <c r="D9204" s="118" t="s">
        <v>40</v>
      </c>
      <c r="E9204" s="116" t="str">
        <f t="shared" si="143"/>
        <v>JCE</v>
      </c>
    </row>
    <row r="9205" spans="4:5">
      <c r="D9205" s="118" t="s">
        <v>1154</v>
      </c>
      <c r="E9205" s="116" t="str">
        <f t="shared" si="143"/>
        <v xml:space="preserve">JCE </v>
      </c>
    </row>
    <row r="9206" spans="4:5">
      <c r="D9206" s="118" t="s">
        <v>184</v>
      </c>
      <c r="E9206" s="116" t="str">
        <f t="shared" si="143"/>
        <v>DGP</v>
      </c>
    </row>
    <row r="9207" spans="4:5">
      <c r="D9207" s="118" t="s">
        <v>40</v>
      </c>
      <c r="E9207" s="116" t="str">
        <f t="shared" si="143"/>
        <v>JCE</v>
      </c>
    </row>
    <row r="9208" spans="4:5">
      <c r="D9208" s="118" t="s">
        <v>40</v>
      </c>
      <c r="E9208" s="116" t="str">
        <f t="shared" si="143"/>
        <v>JCE</v>
      </c>
    </row>
    <row r="9209" spans="4:5">
      <c r="D9209" s="118" t="s">
        <v>40</v>
      </c>
      <c r="E9209" s="116" t="str">
        <f t="shared" si="143"/>
        <v>JCE</v>
      </c>
    </row>
    <row r="9210" spans="4:5">
      <c r="D9210" s="118" t="s">
        <v>2</v>
      </c>
      <c r="E9210" s="116" t="str">
        <f t="shared" si="143"/>
        <v>DGTT</v>
      </c>
    </row>
    <row r="9211" spans="4:5">
      <c r="D9211" s="118" t="s">
        <v>94</v>
      </c>
      <c r="E9211" s="116" t="str">
        <f t="shared" si="143"/>
        <v>DGM</v>
      </c>
    </row>
    <row r="9212" spans="4:5">
      <c r="D9212" s="118" t="s">
        <v>28</v>
      </c>
      <c r="E9212" s="116" t="str">
        <f t="shared" si="143"/>
        <v>DGII</v>
      </c>
    </row>
    <row r="9213" spans="4:5">
      <c r="D9213" s="118" t="s">
        <v>40</v>
      </c>
      <c r="E9213" s="116" t="str">
        <f t="shared" si="143"/>
        <v>JCE</v>
      </c>
    </row>
    <row r="9214" spans="4:5">
      <c r="D9214" s="118" t="s">
        <v>28</v>
      </c>
      <c r="E9214" s="116" t="str">
        <f t="shared" si="143"/>
        <v>DGII</v>
      </c>
    </row>
    <row r="9215" spans="4:5">
      <c r="D9215" s="118" t="s">
        <v>28</v>
      </c>
      <c r="E9215" s="116" t="str">
        <f t="shared" si="143"/>
        <v>DGII</v>
      </c>
    </row>
    <row r="9216" spans="4:5">
      <c r="D9216" s="118" t="s">
        <v>28</v>
      </c>
      <c r="E9216" s="116" t="str">
        <f t="shared" si="143"/>
        <v>DGII</v>
      </c>
    </row>
    <row r="9217" spans="4:5">
      <c r="D9217" s="118" t="s">
        <v>40</v>
      </c>
      <c r="E9217" s="116" t="str">
        <f t="shared" si="143"/>
        <v>JCE</v>
      </c>
    </row>
    <row r="9218" spans="4:5">
      <c r="D9218" s="118" t="s">
        <v>28</v>
      </c>
      <c r="E9218" s="116" t="str">
        <f t="shared" si="143"/>
        <v>DGII</v>
      </c>
    </row>
    <row r="9219" spans="4:5">
      <c r="D9219" s="118" t="s">
        <v>40</v>
      </c>
      <c r="E9219" s="116" t="str">
        <f t="shared" si="143"/>
        <v>JCE</v>
      </c>
    </row>
    <row r="9220" spans="4:5">
      <c r="D9220" s="118" t="s">
        <v>40</v>
      </c>
      <c r="E9220" s="116" t="str">
        <f t="shared" ref="E9220:E9283" si="144">UPPER(D9220:D28930)</f>
        <v>JCE</v>
      </c>
    </row>
    <row r="9221" spans="4:5">
      <c r="D9221" s="118" t="s">
        <v>155</v>
      </c>
      <c r="E9221" s="116" t="str">
        <f t="shared" si="144"/>
        <v>ONAPI</v>
      </c>
    </row>
    <row r="9222" spans="4:5">
      <c r="D9222" s="118" t="s">
        <v>40</v>
      </c>
      <c r="E9222" s="116" t="str">
        <f t="shared" si="144"/>
        <v>JCE</v>
      </c>
    </row>
    <row r="9223" spans="4:5">
      <c r="D9223" s="118" t="s">
        <v>28</v>
      </c>
      <c r="E9223" s="116" t="str">
        <f t="shared" si="144"/>
        <v>DGII</v>
      </c>
    </row>
    <row r="9224" spans="4:5">
      <c r="D9224" s="118" t="s">
        <v>28</v>
      </c>
      <c r="E9224" s="116" t="str">
        <f t="shared" si="144"/>
        <v>DGII</v>
      </c>
    </row>
    <row r="9225" spans="4:5">
      <c r="D9225" s="118" t="s">
        <v>28</v>
      </c>
      <c r="E9225" s="116" t="str">
        <f t="shared" si="144"/>
        <v>DGII</v>
      </c>
    </row>
    <row r="9226" spans="4:5">
      <c r="D9226" s="118" t="s">
        <v>28</v>
      </c>
      <c r="E9226" s="116" t="str">
        <f t="shared" si="144"/>
        <v>DGII</v>
      </c>
    </row>
    <row r="9227" spans="4:5">
      <c r="D9227" s="118" t="s">
        <v>2</v>
      </c>
      <c r="E9227" s="116" t="str">
        <f t="shared" si="144"/>
        <v>DGTT</v>
      </c>
    </row>
    <row r="9228" spans="4:5">
      <c r="D9228" s="118" t="s">
        <v>28</v>
      </c>
      <c r="E9228" s="116" t="str">
        <f t="shared" si="144"/>
        <v>DGII</v>
      </c>
    </row>
    <row r="9229" spans="4:5">
      <c r="D9229" s="118" t="s">
        <v>40</v>
      </c>
      <c r="E9229" s="116" t="str">
        <f t="shared" si="144"/>
        <v>JCE</v>
      </c>
    </row>
    <row r="9230" spans="4:5">
      <c r="D9230" s="118" t="s">
        <v>40</v>
      </c>
      <c r="E9230" s="116" t="str">
        <f t="shared" si="144"/>
        <v>JCE</v>
      </c>
    </row>
    <row r="9231" spans="4:5">
      <c r="D9231" s="118" t="s">
        <v>40</v>
      </c>
      <c r="E9231" s="116" t="str">
        <f t="shared" si="144"/>
        <v>JCE</v>
      </c>
    </row>
    <row r="9232" spans="4:5">
      <c r="D9232" s="118" t="s">
        <v>155</v>
      </c>
      <c r="E9232" s="116" t="str">
        <f t="shared" si="144"/>
        <v>ONAPI</v>
      </c>
    </row>
    <row r="9233" spans="4:5">
      <c r="D9233" s="118" t="s">
        <v>2</v>
      </c>
      <c r="E9233" s="116" t="str">
        <f t="shared" si="144"/>
        <v>DGTT</v>
      </c>
    </row>
    <row r="9234" spans="4:5">
      <c r="D9234" s="118" t="s">
        <v>2</v>
      </c>
      <c r="E9234" s="116" t="str">
        <f t="shared" si="144"/>
        <v>DGTT</v>
      </c>
    </row>
    <row r="9235" spans="4:5">
      <c r="D9235" s="118" t="s">
        <v>94</v>
      </c>
      <c r="E9235" s="116" t="str">
        <f t="shared" si="144"/>
        <v>DGM</v>
      </c>
    </row>
    <row r="9236" spans="4:5">
      <c r="D9236" s="118" t="s">
        <v>40</v>
      </c>
      <c r="E9236" s="116" t="str">
        <f t="shared" si="144"/>
        <v>JCE</v>
      </c>
    </row>
    <row r="9237" spans="4:5">
      <c r="D9237" s="118" t="s">
        <v>28</v>
      </c>
      <c r="E9237" s="116" t="str">
        <f t="shared" si="144"/>
        <v>DGII</v>
      </c>
    </row>
    <row r="9238" spans="4:5">
      <c r="D9238" s="118" t="s">
        <v>28</v>
      </c>
      <c r="E9238" s="116" t="str">
        <f t="shared" si="144"/>
        <v>DGII</v>
      </c>
    </row>
    <row r="9239" spans="4:5">
      <c r="D9239" s="118" t="s">
        <v>40</v>
      </c>
      <c r="E9239" s="116" t="str">
        <f t="shared" si="144"/>
        <v>JCE</v>
      </c>
    </row>
    <row r="9240" spans="4:5">
      <c r="D9240" s="118" t="s">
        <v>40</v>
      </c>
      <c r="E9240" s="116" t="str">
        <f t="shared" si="144"/>
        <v>JCE</v>
      </c>
    </row>
    <row r="9241" spans="4:5">
      <c r="D9241" s="118" t="s">
        <v>40</v>
      </c>
      <c r="E9241" s="116" t="str">
        <f t="shared" si="144"/>
        <v>JCE</v>
      </c>
    </row>
    <row r="9242" spans="4:5">
      <c r="D9242" s="118" t="s">
        <v>155</v>
      </c>
      <c r="E9242" s="116" t="str">
        <f t="shared" si="144"/>
        <v>ONAPI</v>
      </c>
    </row>
    <row r="9243" spans="4:5">
      <c r="D9243" s="118" t="s">
        <v>28</v>
      </c>
      <c r="E9243" s="116" t="str">
        <f t="shared" si="144"/>
        <v>DGII</v>
      </c>
    </row>
    <row r="9244" spans="4:5">
      <c r="D9244" s="118" t="s">
        <v>28</v>
      </c>
      <c r="E9244" s="116" t="str">
        <f t="shared" si="144"/>
        <v>DGII</v>
      </c>
    </row>
    <row r="9245" spans="4:5">
      <c r="D9245" s="118" t="s">
        <v>40</v>
      </c>
      <c r="E9245" s="116" t="str">
        <f t="shared" si="144"/>
        <v>JCE</v>
      </c>
    </row>
    <row r="9246" spans="4:5">
      <c r="D9246" s="118" t="s">
        <v>40</v>
      </c>
      <c r="E9246" s="116" t="str">
        <f t="shared" si="144"/>
        <v>JCE</v>
      </c>
    </row>
    <row r="9247" spans="4:5">
      <c r="D9247" s="118" t="s">
        <v>40</v>
      </c>
      <c r="E9247" s="116" t="str">
        <f t="shared" si="144"/>
        <v>JCE</v>
      </c>
    </row>
    <row r="9248" spans="4:5">
      <c r="D9248" s="118" t="s">
        <v>2</v>
      </c>
      <c r="E9248" s="116" t="str">
        <f t="shared" si="144"/>
        <v>DGTT</v>
      </c>
    </row>
    <row r="9249" spans="4:5">
      <c r="D9249" s="118" t="s">
        <v>2</v>
      </c>
      <c r="E9249" s="116" t="str">
        <f t="shared" si="144"/>
        <v>DGTT</v>
      </c>
    </row>
    <row r="9250" spans="4:5">
      <c r="D9250" s="118" t="s">
        <v>184</v>
      </c>
      <c r="E9250" s="116" t="str">
        <f t="shared" si="144"/>
        <v>DGP</v>
      </c>
    </row>
    <row r="9251" spans="4:5">
      <c r="D9251" s="118" t="s">
        <v>28</v>
      </c>
      <c r="E9251" s="116" t="str">
        <f t="shared" si="144"/>
        <v>DGII</v>
      </c>
    </row>
    <row r="9252" spans="4:5">
      <c r="D9252" s="118" t="s">
        <v>40</v>
      </c>
      <c r="E9252" s="116" t="str">
        <f t="shared" si="144"/>
        <v>JCE</v>
      </c>
    </row>
    <row r="9253" spans="4:5">
      <c r="D9253" s="118" t="s">
        <v>40</v>
      </c>
      <c r="E9253" s="116" t="str">
        <f t="shared" si="144"/>
        <v>JCE</v>
      </c>
    </row>
    <row r="9254" spans="4:5">
      <c r="D9254" s="118" t="s">
        <v>28</v>
      </c>
      <c r="E9254" s="116" t="str">
        <f t="shared" si="144"/>
        <v>DGII</v>
      </c>
    </row>
    <row r="9255" spans="4:5">
      <c r="D9255" s="118" t="s">
        <v>40</v>
      </c>
      <c r="E9255" s="116" t="str">
        <f t="shared" si="144"/>
        <v>JCE</v>
      </c>
    </row>
    <row r="9256" spans="4:5">
      <c r="D9256" s="118" t="s">
        <v>2</v>
      </c>
      <c r="E9256" s="116" t="str">
        <f t="shared" si="144"/>
        <v>DGTT</v>
      </c>
    </row>
    <row r="9257" spans="4:5">
      <c r="D9257" s="118" t="s">
        <v>94</v>
      </c>
      <c r="E9257" s="116" t="str">
        <f t="shared" si="144"/>
        <v>DGM</v>
      </c>
    </row>
    <row r="9258" spans="4:5">
      <c r="D9258" s="118" t="s">
        <v>155</v>
      </c>
      <c r="E9258" s="116" t="str">
        <f t="shared" si="144"/>
        <v>ONAPI</v>
      </c>
    </row>
    <row r="9259" spans="4:5">
      <c r="D9259" s="118" t="s">
        <v>94</v>
      </c>
      <c r="E9259" s="116" t="str">
        <f t="shared" si="144"/>
        <v>DGM</v>
      </c>
    </row>
    <row r="9260" spans="4:5">
      <c r="D9260" s="118" t="s">
        <v>184</v>
      </c>
      <c r="E9260" s="116" t="str">
        <f t="shared" si="144"/>
        <v>DGP</v>
      </c>
    </row>
    <row r="9261" spans="4:5">
      <c r="D9261" s="118" t="s">
        <v>40</v>
      </c>
      <c r="E9261" s="116" t="str">
        <f t="shared" si="144"/>
        <v>JCE</v>
      </c>
    </row>
    <row r="9262" spans="4:5">
      <c r="D9262" s="118" t="s">
        <v>394</v>
      </c>
      <c r="E9262" s="116" t="str">
        <f t="shared" si="144"/>
        <v>MIREX</v>
      </c>
    </row>
    <row r="9263" spans="4:5">
      <c r="D9263" s="118" t="s">
        <v>94</v>
      </c>
      <c r="E9263" s="116" t="str">
        <f t="shared" si="144"/>
        <v>DGM</v>
      </c>
    </row>
    <row r="9264" spans="4:5">
      <c r="D9264" s="118" t="s">
        <v>40</v>
      </c>
      <c r="E9264" s="116" t="str">
        <f t="shared" si="144"/>
        <v>JCE</v>
      </c>
    </row>
    <row r="9265" spans="4:5">
      <c r="D9265" s="118" t="s">
        <v>40</v>
      </c>
      <c r="E9265" s="116" t="str">
        <f t="shared" si="144"/>
        <v>JCE</v>
      </c>
    </row>
    <row r="9266" spans="4:5">
      <c r="D9266" s="118" t="s">
        <v>40</v>
      </c>
      <c r="E9266" s="116" t="str">
        <f t="shared" si="144"/>
        <v>JCE</v>
      </c>
    </row>
    <row r="9267" spans="4:5">
      <c r="D9267" s="118" t="s">
        <v>40</v>
      </c>
      <c r="E9267" s="116" t="str">
        <f t="shared" si="144"/>
        <v>JCE</v>
      </c>
    </row>
    <row r="9268" spans="4:5">
      <c r="D9268" s="118" t="s">
        <v>2</v>
      </c>
      <c r="E9268" s="116" t="str">
        <f t="shared" si="144"/>
        <v>DGTT</v>
      </c>
    </row>
    <row r="9269" spans="4:5">
      <c r="D9269" s="118" t="s">
        <v>94</v>
      </c>
      <c r="E9269" s="116" t="str">
        <f t="shared" si="144"/>
        <v>DGM</v>
      </c>
    </row>
    <row r="9270" spans="4:5">
      <c r="D9270" s="118" t="s">
        <v>184</v>
      </c>
      <c r="E9270" s="116" t="str">
        <f t="shared" si="144"/>
        <v>DGP</v>
      </c>
    </row>
    <row r="9271" spans="4:5">
      <c r="D9271" s="118" t="s">
        <v>40</v>
      </c>
      <c r="E9271" s="116" t="str">
        <f t="shared" si="144"/>
        <v>JCE</v>
      </c>
    </row>
    <row r="9272" spans="4:5">
      <c r="D9272" s="118" t="s">
        <v>18</v>
      </c>
      <c r="E9272" s="116" t="str">
        <f t="shared" si="144"/>
        <v>MIP</v>
      </c>
    </row>
    <row r="9273" spans="4:5">
      <c r="D9273" s="118" t="s">
        <v>28</v>
      </c>
      <c r="E9273" s="116" t="str">
        <f t="shared" si="144"/>
        <v>DGII</v>
      </c>
    </row>
    <row r="9274" spans="4:5">
      <c r="D9274" s="118" t="s">
        <v>40</v>
      </c>
      <c r="E9274" s="116" t="str">
        <f t="shared" si="144"/>
        <v>JCE</v>
      </c>
    </row>
    <row r="9275" spans="4:5">
      <c r="D9275" s="118" t="s">
        <v>40</v>
      </c>
      <c r="E9275" s="116" t="str">
        <f t="shared" si="144"/>
        <v>JCE</v>
      </c>
    </row>
    <row r="9276" spans="4:5">
      <c r="D9276" s="118" t="s">
        <v>28</v>
      </c>
      <c r="E9276" s="116" t="str">
        <f t="shared" si="144"/>
        <v>DGII</v>
      </c>
    </row>
    <row r="9277" spans="4:5">
      <c r="D9277" s="118" t="s">
        <v>2</v>
      </c>
      <c r="E9277" s="116" t="str">
        <f t="shared" si="144"/>
        <v>DGTT</v>
      </c>
    </row>
    <row r="9278" spans="4:5">
      <c r="D9278" s="118" t="s">
        <v>2</v>
      </c>
      <c r="E9278" s="116" t="str">
        <f t="shared" si="144"/>
        <v>DGTT</v>
      </c>
    </row>
    <row r="9279" spans="4:5">
      <c r="D9279" s="118" t="s">
        <v>40</v>
      </c>
      <c r="E9279" s="116" t="str">
        <f t="shared" si="144"/>
        <v>JCE</v>
      </c>
    </row>
    <row r="9280" spans="4:5">
      <c r="D9280" s="118" t="s">
        <v>40</v>
      </c>
      <c r="E9280" s="116" t="str">
        <f t="shared" si="144"/>
        <v>JCE</v>
      </c>
    </row>
    <row r="9281" spans="4:5">
      <c r="D9281" s="118" t="s">
        <v>155</v>
      </c>
      <c r="E9281" s="116" t="str">
        <f t="shared" si="144"/>
        <v>ONAPI</v>
      </c>
    </row>
    <row r="9282" spans="4:5">
      <c r="D9282" s="118" t="s">
        <v>40</v>
      </c>
      <c r="E9282" s="116" t="str">
        <f t="shared" si="144"/>
        <v>JCE</v>
      </c>
    </row>
    <row r="9283" spans="4:5">
      <c r="D9283" s="118" t="s">
        <v>18</v>
      </c>
      <c r="E9283" s="116" t="str">
        <f t="shared" si="144"/>
        <v>MIP</v>
      </c>
    </row>
    <row r="9284" spans="4:5">
      <c r="D9284" s="118" t="s">
        <v>28</v>
      </c>
      <c r="E9284" s="116" t="str">
        <f t="shared" ref="E9284:E9347" si="145">UPPER(D9284:D28994)</f>
        <v>DGII</v>
      </c>
    </row>
    <row r="9285" spans="4:5">
      <c r="D9285" s="118" t="s">
        <v>40</v>
      </c>
      <c r="E9285" s="116" t="str">
        <f t="shared" si="145"/>
        <v>JCE</v>
      </c>
    </row>
    <row r="9286" spans="4:5">
      <c r="D9286" s="118" t="s">
        <v>28</v>
      </c>
      <c r="E9286" s="116" t="str">
        <f t="shared" si="145"/>
        <v>DGII</v>
      </c>
    </row>
    <row r="9287" spans="4:5">
      <c r="D9287" s="118" t="s">
        <v>2</v>
      </c>
      <c r="E9287" s="116" t="str">
        <f t="shared" si="145"/>
        <v>DGTT</v>
      </c>
    </row>
    <row r="9288" spans="4:5">
      <c r="D9288" s="118" t="s">
        <v>40</v>
      </c>
      <c r="E9288" s="116" t="str">
        <f t="shared" si="145"/>
        <v>JCE</v>
      </c>
    </row>
    <row r="9289" spans="4:5">
      <c r="D9289" s="118" t="s">
        <v>184</v>
      </c>
      <c r="E9289" s="116" t="str">
        <f t="shared" si="145"/>
        <v>DGP</v>
      </c>
    </row>
    <row r="9290" spans="4:5">
      <c r="D9290" s="118" t="s">
        <v>1154</v>
      </c>
      <c r="E9290" s="116" t="str">
        <f t="shared" si="145"/>
        <v xml:space="preserve">JCE </v>
      </c>
    </row>
    <row r="9291" spans="4:5">
      <c r="D9291" s="118" t="s">
        <v>1154</v>
      </c>
      <c r="E9291" s="116" t="str">
        <f t="shared" si="145"/>
        <v xml:space="preserve">JCE </v>
      </c>
    </row>
    <row r="9292" spans="4:5">
      <c r="D9292" s="118" t="s">
        <v>28</v>
      </c>
      <c r="E9292" s="116" t="str">
        <f t="shared" si="145"/>
        <v>DGII</v>
      </c>
    </row>
    <row r="9293" spans="4:5">
      <c r="D9293" s="118" t="s">
        <v>184</v>
      </c>
      <c r="E9293" s="116" t="str">
        <f t="shared" si="145"/>
        <v>DGP</v>
      </c>
    </row>
    <row r="9294" spans="4:5">
      <c r="D9294" s="118" t="s">
        <v>394</v>
      </c>
      <c r="E9294" s="116" t="str">
        <f t="shared" si="145"/>
        <v>MIREX</v>
      </c>
    </row>
    <row r="9295" spans="4:5">
      <c r="D9295" s="118" t="s">
        <v>28</v>
      </c>
      <c r="E9295" s="116" t="str">
        <f t="shared" si="145"/>
        <v>DGII</v>
      </c>
    </row>
    <row r="9296" spans="4:5">
      <c r="D9296" s="118" t="s">
        <v>40</v>
      </c>
      <c r="E9296" s="116" t="str">
        <f t="shared" si="145"/>
        <v>JCE</v>
      </c>
    </row>
    <row r="9297" spans="4:5">
      <c r="D9297" s="118" t="s">
        <v>184</v>
      </c>
      <c r="E9297" s="116" t="str">
        <f t="shared" si="145"/>
        <v>DGP</v>
      </c>
    </row>
    <row r="9298" spans="4:5">
      <c r="D9298" s="118" t="s">
        <v>28</v>
      </c>
      <c r="E9298" s="116" t="str">
        <f t="shared" si="145"/>
        <v>DGII</v>
      </c>
    </row>
    <row r="9299" spans="4:5">
      <c r="D9299" s="118" t="s">
        <v>28</v>
      </c>
      <c r="E9299" s="116" t="str">
        <f t="shared" si="145"/>
        <v>DGII</v>
      </c>
    </row>
    <row r="9300" spans="4:5">
      <c r="D9300" s="118" t="s">
        <v>2</v>
      </c>
      <c r="E9300" s="116" t="str">
        <f t="shared" si="145"/>
        <v>DGTT</v>
      </c>
    </row>
    <row r="9301" spans="4:5">
      <c r="D9301" s="118" t="s">
        <v>2</v>
      </c>
      <c r="E9301" s="116" t="str">
        <f t="shared" si="145"/>
        <v>DGTT</v>
      </c>
    </row>
    <row r="9302" spans="4:5">
      <c r="D9302" s="118" t="s">
        <v>2</v>
      </c>
      <c r="E9302" s="116" t="str">
        <f t="shared" si="145"/>
        <v>DGTT</v>
      </c>
    </row>
    <row r="9303" spans="4:5">
      <c r="D9303" s="118" t="s">
        <v>40</v>
      </c>
      <c r="E9303" s="116" t="str">
        <f t="shared" si="145"/>
        <v>JCE</v>
      </c>
    </row>
    <row r="9304" spans="4:5">
      <c r="D9304" s="118" t="s">
        <v>40</v>
      </c>
      <c r="E9304" s="116" t="str">
        <f t="shared" si="145"/>
        <v>JCE</v>
      </c>
    </row>
    <row r="9305" spans="4:5">
      <c r="D9305" s="118" t="s">
        <v>1154</v>
      </c>
      <c r="E9305" s="116" t="str">
        <f t="shared" si="145"/>
        <v xml:space="preserve">JCE </v>
      </c>
    </row>
    <row r="9306" spans="4:5">
      <c r="D9306" s="118" t="s">
        <v>1154</v>
      </c>
      <c r="E9306" s="116" t="str">
        <f t="shared" si="145"/>
        <v xml:space="preserve">JCE </v>
      </c>
    </row>
    <row r="9307" spans="4:5">
      <c r="D9307" s="118" t="s">
        <v>184</v>
      </c>
      <c r="E9307" s="116" t="str">
        <f t="shared" si="145"/>
        <v>DGP</v>
      </c>
    </row>
    <row r="9308" spans="4:5">
      <c r="D9308" s="118" t="s">
        <v>28</v>
      </c>
      <c r="E9308" s="116" t="str">
        <f t="shared" si="145"/>
        <v>DGII</v>
      </c>
    </row>
    <row r="9309" spans="4:5">
      <c r="D9309" s="118" t="s">
        <v>1154</v>
      </c>
      <c r="E9309" s="116" t="str">
        <f t="shared" si="145"/>
        <v xml:space="preserve">JCE </v>
      </c>
    </row>
    <row r="9310" spans="4:5">
      <c r="D9310" s="118" t="s">
        <v>40</v>
      </c>
      <c r="E9310" s="116" t="str">
        <f t="shared" si="145"/>
        <v>JCE</v>
      </c>
    </row>
    <row r="9311" spans="4:5">
      <c r="D9311" s="118" t="s">
        <v>40</v>
      </c>
      <c r="E9311" s="116" t="str">
        <f t="shared" si="145"/>
        <v>JCE</v>
      </c>
    </row>
    <row r="9312" spans="4:5">
      <c r="D9312" s="118" t="s">
        <v>2</v>
      </c>
      <c r="E9312" s="116" t="str">
        <f t="shared" si="145"/>
        <v>DGTT</v>
      </c>
    </row>
    <row r="9313" spans="4:5">
      <c r="D9313" s="118" t="s">
        <v>40</v>
      </c>
      <c r="E9313" s="116" t="str">
        <f t="shared" si="145"/>
        <v>JCE</v>
      </c>
    </row>
    <row r="9314" spans="4:5">
      <c r="D9314" s="118" t="s">
        <v>184</v>
      </c>
      <c r="E9314" s="116" t="str">
        <f t="shared" si="145"/>
        <v>DGP</v>
      </c>
    </row>
    <row r="9315" spans="4:5">
      <c r="D9315" s="118" t="s">
        <v>28</v>
      </c>
      <c r="E9315" s="116" t="str">
        <f t="shared" si="145"/>
        <v>DGII</v>
      </c>
    </row>
    <row r="9316" spans="4:5">
      <c r="D9316" s="118" t="s">
        <v>155</v>
      </c>
      <c r="E9316" s="116" t="str">
        <f t="shared" si="145"/>
        <v>ONAPI</v>
      </c>
    </row>
    <row r="9317" spans="4:5">
      <c r="D9317" s="118" t="s">
        <v>40</v>
      </c>
      <c r="E9317" s="116" t="str">
        <f t="shared" si="145"/>
        <v>JCE</v>
      </c>
    </row>
    <row r="9318" spans="4:5">
      <c r="D9318" s="118" t="s">
        <v>40</v>
      </c>
      <c r="E9318" s="116" t="str">
        <f t="shared" si="145"/>
        <v>JCE</v>
      </c>
    </row>
    <row r="9319" spans="4:5">
      <c r="D9319" s="118" t="s">
        <v>40</v>
      </c>
      <c r="E9319" s="116" t="str">
        <f t="shared" si="145"/>
        <v>JCE</v>
      </c>
    </row>
    <row r="9320" spans="4:5">
      <c r="D9320" s="118" t="s">
        <v>2</v>
      </c>
      <c r="E9320" s="116" t="str">
        <f t="shared" si="145"/>
        <v>DGTT</v>
      </c>
    </row>
    <row r="9321" spans="4:5">
      <c r="D9321" s="118" t="s">
        <v>40</v>
      </c>
      <c r="E9321" s="116" t="str">
        <f t="shared" si="145"/>
        <v>JCE</v>
      </c>
    </row>
    <row r="9322" spans="4:5">
      <c r="D9322" s="118" t="s">
        <v>28</v>
      </c>
      <c r="E9322" s="116" t="str">
        <f t="shared" si="145"/>
        <v>DGII</v>
      </c>
    </row>
    <row r="9323" spans="4:5">
      <c r="D9323" s="118" t="s">
        <v>28</v>
      </c>
      <c r="E9323" s="116" t="str">
        <f t="shared" si="145"/>
        <v>DGII</v>
      </c>
    </row>
    <row r="9324" spans="4:5">
      <c r="D9324" s="118" t="s">
        <v>1154</v>
      </c>
      <c r="E9324" s="116" t="str">
        <f t="shared" si="145"/>
        <v xml:space="preserve">JCE </v>
      </c>
    </row>
    <row r="9325" spans="4:5">
      <c r="D9325" s="118" t="s">
        <v>1154</v>
      </c>
      <c r="E9325" s="116" t="str">
        <f t="shared" si="145"/>
        <v xml:space="preserve">JCE </v>
      </c>
    </row>
    <row r="9326" spans="4:5">
      <c r="D9326" s="118" t="s">
        <v>28</v>
      </c>
      <c r="E9326" s="116" t="str">
        <f t="shared" si="145"/>
        <v>DGII</v>
      </c>
    </row>
    <row r="9327" spans="4:5">
      <c r="D9327" s="242" t="s">
        <v>28</v>
      </c>
      <c r="E9327" s="116" t="str">
        <f t="shared" si="145"/>
        <v>DGII</v>
      </c>
    </row>
    <row r="9328" spans="4:5">
      <c r="D9328" s="118" t="s">
        <v>2</v>
      </c>
      <c r="E9328" s="116" t="str">
        <f t="shared" si="145"/>
        <v>DGTT</v>
      </c>
    </row>
    <row r="9329" spans="4:5">
      <c r="D9329" s="118" t="s">
        <v>40</v>
      </c>
      <c r="E9329" s="116" t="str">
        <f t="shared" si="145"/>
        <v>JCE</v>
      </c>
    </row>
    <row r="9330" spans="4:5">
      <c r="D9330" s="118" t="s">
        <v>28</v>
      </c>
      <c r="E9330" s="116" t="str">
        <f t="shared" si="145"/>
        <v>DGII</v>
      </c>
    </row>
    <row r="9331" spans="4:5">
      <c r="D9331" s="118" t="s">
        <v>184</v>
      </c>
      <c r="E9331" s="116" t="str">
        <f t="shared" si="145"/>
        <v>DGP</v>
      </c>
    </row>
    <row r="9332" spans="4:5">
      <c r="D9332" s="118" t="s">
        <v>2</v>
      </c>
      <c r="E9332" s="116" t="str">
        <f t="shared" si="145"/>
        <v>DGTT</v>
      </c>
    </row>
    <row r="9333" spans="4:5">
      <c r="D9333" s="118" t="s">
        <v>28</v>
      </c>
      <c r="E9333" s="116" t="str">
        <f t="shared" si="145"/>
        <v>DGII</v>
      </c>
    </row>
    <row r="9334" spans="4:5">
      <c r="D9334" s="118" t="s">
        <v>28</v>
      </c>
      <c r="E9334" s="116" t="str">
        <f t="shared" si="145"/>
        <v>DGII</v>
      </c>
    </row>
    <row r="9335" spans="4:5">
      <c r="D9335" s="118" t="s">
        <v>40</v>
      </c>
      <c r="E9335" s="116" t="str">
        <f t="shared" si="145"/>
        <v>JCE</v>
      </c>
    </row>
    <row r="9336" spans="4:5">
      <c r="D9336" s="118" t="s">
        <v>394</v>
      </c>
      <c r="E9336" s="116" t="str">
        <f t="shared" si="145"/>
        <v>MIREX</v>
      </c>
    </row>
    <row r="9337" spans="4:5">
      <c r="D9337" s="118" t="s">
        <v>28</v>
      </c>
      <c r="E9337" s="116" t="str">
        <f t="shared" si="145"/>
        <v>DGII</v>
      </c>
    </row>
    <row r="9338" spans="4:5">
      <c r="D9338" s="118" t="s">
        <v>2</v>
      </c>
      <c r="E9338" s="116" t="str">
        <f t="shared" si="145"/>
        <v>DGTT</v>
      </c>
    </row>
    <row r="9339" spans="4:5">
      <c r="D9339" s="118" t="s">
        <v>40</v>
      </c>
      <c r="E9339" s="116" t="str">
        <f t="shared" si="145"/>
        <v>JCE</v>
      </c>
    </row>
    <row r="9340" spans="4:5">
      <c r="D9340" s="118" t="s">
        <v>40</v>
      </c>
      <c r="E9340" s="116" t="str">
        <f t="shared" si="145"/>
        <v>JCE</v>
      </c>
    </row>
    <row r="9341" spans="4:5">
      <c r="D9341" s="118" t="s">
        <v>2</v>
      </c>
      <c r="E9341" s="116" t="str">
        <f t="shared" si="145"/>
        <v>DGTT</v>
      </c>
    </row>
    <row r="9342" spans="4:5">
      <c r="D9342" s="118" t="s">
        <v>2</v>
      </c>
      <c r="E9342" s="116" t="str">
        <f t="shared" si="145"/>
        <v>DGTT</v>
      </c>
    </row>
    <row r="9343" spans="4:5">
      <c r="D9343" s="118" t="s">
        <v>394</v>
      </c>
      <c r="E9343" s="116" t="str">
        <f t="shared" si="145"/>
        <v>MIREX</v>
      </c>
    </row>
    <row r="9344" spans="4:5">
      <c r="D9344" s="118" t="s">
        <v>94</v>
      </c>
      <c r="E9344" s="116" t="str">
        <f t="shared" si="145"/>
        <v>DGM</v>
      </c>
    </row>
    <row r="9345" spans="4:5">
      <c r="D9345" s="118" t="s">
        <v>28</v>
      </c>
      <c r="E9345" s="116" t="str">
        <f t="shared" si="145"/>
        <v>DGII</v>
      </c>
    </row>
    <row r="9346" spans="4:5">
      <c r="D9346" s="118" t="s">
        <v>155</v>
      </c>
      <c r="E9346" s="116" t="str">
        <f t="shared" si="145"/>
        <v>ONAPI</v>
      </c>
    </row>
    <row r="9347" spans="4:5">
      <c r="D9347" s="118" t="s">
        <v>94</v>
      </c>
      <c r="E9347" s="116" t="str">
        <f t="shared" si="145"/>
        <v>DGM</v>
      </c>
    </row>
    <row r="9348" spans="4:5">
      <c r="D9348" s="118" t="s">
        <v>94</v>
      </c>
      <c r="E9348" s="116" t="str">
        <f t="shared" ref="E9348:E9411" si="146">UPPER(D9348:D29058)</f>
        <v>DGM</v>
      </c>
    </row>
    <row r="9349" spans="4:5">
      <c r="D9349" s="118" t="s">
        <v>40</v>
      </c>
      <c r="E9349" s="116" t="str">
        <f t="shared" si="146"/>
        <v>JCE</v>
      </c>
    </row>
    <row r="9350" spans="4:5">
      <c r="D9350" s="118" t="s">
        <v>40</v>
      </c>
      <c r="E9350" s="116" t="str">
        <f t="shared" si="146"/>
        <v>JCE</v>
      </c>
    </row>
    <row r="9351" spans="4:5">
      <c r="D9351" s="118" t="s">
        <v>2</v>
      </c>
      <c r="E9351" s="116" t="str">
        <f t="shared" si="146"/>
        <v>DGTT</v>
      </c>
    </row>
    <row r="9352" spans="4:5">
      <c r="D9352" s="118" t="s">
        <v>2</v>
      </c>
      <c r="E9352" s="116" t="str">
        <f t="shared" si="146"/>
        <v>DGTT</v>
      </c>
    </row>
    <row r="9353" spans="4:5">
      <c r="D9353" s="118" t="s">
        <v>394</v>
      </c>
      <c r="E9353" s="116" t="str">
        <f t="shared" si="146"/>
        <v>MIREX</v>
      </c>
    </row>
    <row r="9354" spans="4:5">
      <c r="D9354" s="118" t="s">
        <v>40</v>
      </c>
      <c r="E9354" s="116" t="str">
        <f t="shared" si="146"/>
        <v>JCE</v>
      </c>
    </row>
    <row r="9355" spans="4:5">
      <c r="D9355" s="118" t="s">
        <v>40</v>
      </c>
      <c r="E9355" s="116" t="str">
        <f t="shared" si="146"/>
        <v>JCE</v>
      </c>
    </row>
    <row r="9356" spans="4:5">
      <c r="D9356" s="118" t="s">
        <v>1154</v>
      </c>
      <c r="E9356" s="116" t="str">
        <f t="shared" si="146"/>
        <v xml:space="preserve">JCE </v>
      </c>
    </row>
    <row r="9357" spans="4:5">
      <c r="D9357" s="118" t="s">
        <v>394</v>
      </c>
      <c r="E9357" s="116" t="str">
        <f t="shared" si="146"/>
        <v>MIREX</v>
      </c>
    </row>
    <row r="9358" spans="4:5">
      <c r="D9358" s="118" t="s">
        <v>184</v>
      </c>
      <c r="E9358" s="116" t="str">
        <f t="shared" si="146"/>
        <v>DGP</v>
      </c>
    </row>
    <row r="9359" spans="4:5">
      <c r="D9359" s="118" t="s">
        <v>28</v>
      </c>
      <c r="E9359" s="116" t="str">
        <f t="shared" si="146"/>
        <v>DGII</v>
      </c>
    </row>
    <row r="9360" spans="4:5">
      <c r="D9360" s="118" t="s">
        <v>40</v>
      </c>
      <c r="E9360" s="116" t="str">
        <f t="shared" si="146"/>
        <v>JCE</v>
      </c>
    </row>
    <row r="9361" spans="4:5">
      <c r="D9361" s="118" t="s">
        <v>2</v>
      </c>
      <c r="E9361" s="116" t="str">
        <f t="shared" si="146"/>
        <v>DGTT</v>
      </c>
    </row>
    <row r="9362" spans="4:5">
      <c r="D9362" s="118" t="s">
        <v>2</v>
      </c>
      <c r="E9362" s="116" t="str">
        <f t="shared" si="146"/>
        <v>DGTT</v>
      </c>
    </row>
    <row r="9363" spans="4:5">
      <c r="D9363" s="118" t="s">
        <v>2</v>
      </c>
      <c r="E9363" s="116" t="str">
        <f t="shared" si="146"/>
        <v>DGTT</v>
      </c>
    </row>
    <row r="9364" spans="4:5">
      <c r="D9364" s="118" t="s">
        <v>28</v>
      </c>
      <c r="E9364" s="116" t="str">
        <f t="shared" si="146"/>
        <v>DGII</v>
      </c>
    </row>
    <row r="9365" spans="4:5">
      <c r="D9365" s="118" t="s">
        <v>94</v>
      </c>
      <c r="E9365" s="116" t="str">
        <f t="shared" si="146"/>
        <v>DGM</v>
      </c>
    </row>
    <row r="9366" spans="4:5">
      <c r="D9366" s="118" t="s">
        <v>184</v>
      </c>
      <c r="E9366" s="116" t="str">
        <f t="shared" si="146"/>
        <v>DGP</v>
      </c>
    </row>
    <row r="9367" spans="4:5">
      <c r="D9367" s="118" t="s">
        <v>2</v>
      </c>
      <c r="E9367" s="116" t="str">
        <f t="shared" si="146"/>
        <v>DGTT</v>
      </c>
    </row>
    <row r="9368" spans="4:5">
      <c r="D9368" s="118" t="s">
        <v>28</v>
      </c>
      <c r="E9368" s="116" t="str">
        <f t="shared" si="146"/>
        <v>DGII</v>
      </c>
    </row>
    <row r="9369" spans="4:5">
      <c r="D9369" s="118" t="s">
        <v>28</v>
      </c>
      <c r="E9369" s="116" t="str">
        <f t="shared" si="146"/>
        <v>DGII</v>
      </c>
    </row>
    <row r="9370" spans="4:5">
      <c r="D9370" s="118" t="s">
        <v>2</v>
      </c>
      <c r="E9370" s="116" t="str">
        <f t="shared" si="146"/>
        <v>DGTT</v>
      </c>
    </row>
    <row r="9371" spans="4:5">
      <c r="D9371" s="118" t="s">
        <v>28</v>
      </c>
      <c r="E9371" s="116" t="str">
        <f t="shared" si="146"/>
        <v>DGII</v>
      </c>
    </row>
    <row r="9372" spans="4:5">
      <c r="D9372" s="118" t="s">
        <v>394</v>
      </c>
      <c r="E9372" s="116" t="str">
        <f t="shared" si="146"/>
        <v>MIREX</v>
      </c>
    </row>
    <row r="9373" spans="4:5">
      <c r="D9373" s="118" t="s">
        <v>28</v>
      </c>
      <c r="E9373" s="116" t="str">
        <f t="shared" si="146"/>
        <v>DGII</v>
      </c>
    </row>
    <row r="9374" spans="4:5">
      <c r="D9374" s="118" t="s">
        <v>184</v>
      </c>
      <c r="E9374" s="116" t="str">
        <f t="shared" si="146"/>
        <v>DGP</v>
      </c>
    </row>
    <row r="9375" spans="4:5">
      <c r="D9375" s="118" t="s">
        <v>28</v>
      </c>
      <c r="E9375" s="116" t="str">
        <f t="shared" si="146"/>
        <v>DGII</v>
      </c>
    </row>
    <row r="9376" spans="4:5">
      <c r="D9376" s="118" t="s">
        <v>40</v>
      </c>
      <c r="E9376" s="116" t="str">
        <f t="shared" si="146"/>
        <v>JCE</v>
      </c>
    </row>
    <row r="9377" spans="4:5">
      <c r="D9377" s="118" t="s">
        <v>2</v>
      </c>
      <c r="E9377" s="116" t="str">
        <f t="shared" si="146"/>
        <v>DGTT</v>
      </c>
    </row>
    <row r="9378" spans="4:5">
      <c r="D9378" s="118" t="s">
        <v>40</v>
      </c>
      <c r="E9378" s="116" t="str">
        <f t="shared" si="146"/>
        <v>JCE</v>
      </c>
    </row>
    <row r="9379" spans="4:5">
      <c r="D9379" s="118" t="s">
        <v>1154</v>
      </c>
      <c r="E9379" s="116" t="str">
        <f t="shared" si="146"/>
        <v xml:space="preserve">JCE </v>
      </c>
    </row>
    <row r="9380" spans="4:5">
      <c r="D9380" s="118" t="s">
        <v>1154</v>
      </c>
      <c r="E9380" s="116" t="str">
        <f t="shared" si="146"/>
        <v xml:space="preserve">JCE </v>
      </c>
    </row>
    <row r="9381" spans="4:5">
      <c r="D9381" s="118" t="s">
        <v>1154</v>
      </c>
      <c r="E9381" s="116" t="str">
        <f t="shared" si="146"/>
        <v xml:space="preserve">JCE </v>
      </c>
    </row>
    <row r="9382" spans="4:5">
      <c r="D9382" s="118" t="s">
        <v>28</v>
      </c>
      <c r="E9382" s="116" t="str">
        <f t="shared" si="146"/>
        <v>DGII</v>
      </c>
    </row>
    <row r="9383" spans="4:5">
      <c r="D9383" s="118" t="s">
        <v>28</v>
      </c>
      <c r="E9383" s="116" t="str">
        <f t="shared" si="146"/>
        <v>DGII</v>
      </c>
    </row>
    <row r="9384" spans="4:5">
      <c r="D9384" s="118" t="s">
        <v>1154</v>
      </c>
      <c r="E9384" s="116" t="str">
        <f t="shared" si="146"/>
        <v xml:space="preserve">JCE </v>
      </c>
    </row>
    <row r="9385" spans="4:5">
      <c r="D9385" s="118" t="s">
        <v>155</v>
      </c>
      <c r="E9385" s="116" t="str">
        <f t="shared" si="146"/>
        <v>ONAPI</v>
      </c>
    </row>
    <row r="9386" spans="4:5">
      <c r="D9386" s="118" t="s">
        <v>1154</v>
      </c>
      <c r="E9386" s="116" t="str">
        <f t="shared" si="146"/>
        <v xml:space="preserve">JCE </v>
      </c>
    </row>
    <row r="9387" spans="4:5">
      <c r="D9387" s="118" t="s">
        <v>1154</v>
      </c>
      <c r="E9387" s="116" t="str">
        <f t="shared" si="146"/>
        <v xml:space="preserve">JCE </v>
      </c>
    </row>
    <row r="9388" spans="4:5">
      <c r="D9388" s="118" t="s">
        <v>18</v>
      </c>
      <c r="E9388" s="116" t="str">
        <f t="shared" si="146"/>
        <v>MIP</v>
      </c>
    </row>
    <row r="9389" spans="4:5">
      <c r="D9389" s="118" t="s">
        <v>28</v>
      </c>
      <c r="E9389" s="116" t="str">
        <f t="shared" si="146"/>
        <v>DGII</v>
      </c>
    </row>
    <row r="9390" spans="4:5">
      <c r="D9390" s="118" t="s">
        <v>184</v>
      </c>
      <c r="E9390" s="116" t="str">
        <f t="shared" si="146"/>
        <v>DGP</v>
      </c>
    </row>
    <row r="9391" spans="4:5">
      <c r="D9391" s="118" t="s">
        <v>1154</v>
      </c>
      <c r="E9391" s="116" t="str">
        <f t="shared" si="146"/>
        <v xml:space="preserve">JCE </v>
      </c>
    </row>
    <row r="9392" spans="4:5">
      <c r="D9392" s="118" t="s">
        <v>1154</v>
      </c>
      <c r="E9392" s="116" t="str">
        <f t="shared" si="146"/>
        <v xml:space="preserve">JCE </v>
      </c>
    </row>
    <row r="9393" spans="4:5">
      <c r="D9393" s="118" t="s">
        <v>1154</v>
      </c>
      <c r="E9393" s="116" t="str">
        <f t="shared" si="146"/>
        <v xml:space="preserve">JCE </v>
      </c>
    </row>
    <row r="9394" spans="4:5">
      <c r="D9394" s="118" t="s">
        <v>2</v>
      </c>
      <c r="E9394" s="116" t="str">
        <f t="shared" si="146"/>
        <v>DGTT</v>
      </c>
    </row>
    <row r="9395" spans="4:5">
      <c r="D9395" s="118" t="s">
        <v>1154</v>
      </c>
      <c r="E9395" s="116" t="str">
        <f t="shared" si="146"/>
        <v xml:space="preserve">JCE </v>
      </c>
    </row>
    <row r="9396" spans="4:5">
      <c r="D9396" s="118" t="s">
        <v>28</v>
      </c>
      <c r="E9396" s="116" t="str">
        <f t="shared" si="146"/>
        <v>DGII</v>
      </c>
    </row>
    <row r="9397" spans="4:5">
      <c r="D9397" s="118" t="s">
        <v>184</v>
      </c>
      <c r="E9397" s="116" t="str">
        <f t="shared" si="146"/>
        <v>DGP</v>
      </c>
    </row>
    <row r="9398" spans="4:5">
      <c r="D9398" s="118" t="s">
        <v>28</v>
      </c>
      <c r="E9398" s="116" t="str">
        <f t="shared" si="146"/>
        <v>DGII</v>
      </c>
    </row>
    <row r="9399" spans="4:5">
      <c r="D9399" s="118" t="s">
        <v>394</v>
      </c>
      <c r="E9399" s="116" t="str">
        <f t="shared" si="146"/>
        <v>MIREX</v>
      </c>
    </row>
    <row r="9400" spans="4:5">
      <c r="D9400" s="118" t="s">
        <v>28</v>
      </c>
      <c r="E9400" s="116" t="str">
        <f t="shared" si="146"/>
        <v>DGII</v>
      </c>
    </row>
    <row r="9401" spans="4:5">
      <c r="D9401" s="118" t="s">
        <v>2</v>
      </c>
      <c r="E9401" s="116" t="str">
        <f t="shared" si="146"/>
        <v>DGTT</v>
      </c>
    </row>
    <row r="9402" spans="4:5">
      <c r="D9402" s="118" t="s">
        <v>184</v>
      </c>
      <c r="E9402" s="116" t="str">
        <f t="shared" si="146"/>
        <v>DGP</v>
      </c>
    </row>
    <row r="9403" spans="4:5">
      <c r="D9403" s="118" t="s">
        <v>2</v>
      </c>
      <c r="E9403" s="116" t="str">
        <f t="shared" si="146"/>
        <v>DGTT</v>
      </c>
    </row>
    <row r="9404" spans="4:5">
      <c r="D9404" s="118" t="s">
        <v>40</v>
      </c>
      <c r="E9404" s="116" t="str">
        <f t="shared" si="146"/>
        <v>JCE</v>
      </c>
    </row>
    <row r="9405" spans="4:5">
      <c r="D9405" s="118" t="s">
        <v>40</v>
      </c>
      <c r="E9405" s="116" t="str">
        <f t="shared" si="146"/>
        <v>JCE</v>
      </c>
    </row>
    <row r="9406" spans="4:5">
      <c r="D9406" s="118" t="s">
        <v>1154</v>
      </c>
      <c r="E9406" s="116" t="str">
        <f t="shared" si="146"/>
        <v xml:space="preserve">JCE </v>
      </c>
    </row>
    <row r="9407" spans="4:5">
      <c r="D9407" s="118" t="s">
        <v>28</v>
      </c>
      <c r="E9407" s="116" t="str">
        <f t="shared" si="146"/>
        <v>DGII</v>
      </c>
    </row>
    <row r="9408" spans="4:5">
      <c r="D9408" s="118" t="s">
        <v>1154</v>
      </c>
      <c r="E9408" s="116" t="str">
        <f t="shared" si="146"/>
        <v xml:space="preserve">JCE </v>
      </c>
    </row>
    <row r="9409" spans="4:5">
      <c r="D9409" s="118" t="s">
        <v>40</v>
      </c>
      <c r="E9409" s="116" t="str">
        <f t="shared" si="146"/>
        <v>JCE</v>
      </c>
    </row>
    <row r="9410" spans="4:5">
      <c r="D9410" s="118" t="s">
        <v>40</v>
      </c>
      <c r="E9410" s="116" t="str">
        <f t="shared" si="146"/>
        <v>JCE</v>
      </c>
    </row>
    <row r="9411" spans="4:5">
      <c r="D9411" s="118" t="s">
        <v>394</v>
      </c>
      <c r="E9411" s="116" t="str">
        <f t="shared" si="146"/>
        <v>MIREX</v>
      </c>
    </row>
    <row r="9412" spans="4:5">
      <c r="D9412" s="118" t="s">
        <v>394</v>
      </c>
      <c r="E9412" s="116" t="str">
        <f t="shared" ref="E9412:E9475" si="147">UPPER(D9412:D29122)</f>
        <v>MIREX</v>
      </c>
    </row>
    <row r="9413" spans="4:5">
      <c r="D9413" s="118" t="s">
        <v>2</v>
      </c>
      <c r="E9413" s="116" t="str">
        <f t="shared" si="147"/>
        <v>DGTT</v>
      </c>
    </row>
    <row r="9414" spans="4:5">
      <c r="D9414" s="118" t="s">
        <v>2</v>
      </c>
      <c r="E9414" s="116" t="str">
        <f t="shared" si="147"/>
        <v>DGTT</v>
      </c>
    </row>
    <row r="9415" spans="4:5">
      <c r="D9415" s="118" t="s">
        <v>40</v>
      </c>
      <c r="E9415" s="116" t="str">
        <f t="shared" si="147"/>
        <v>JCE</v>
      </c>
    </row>
    <row r="9416" spans="4:5">
      <c r="D9416" s="118" t="s">
        <v>40</v>
      </c>
      <c r="E9416" s="116" t="str">
        <f t="shared" si="147"/>
        <v>JCE</v>
      </c>
    </row>
    <row r="9417" spans="4:5">
      <c r="D9417" s="118" t="s">
        <v>2</v>
      </c>
      <c r="E9417" s="116" t="str">
        <f t="shared" si="147"/>
        <v>DGTT</v>
      </c>
    </row>
    <row r="9418" spans="4:5">
      <c r="D9418" s="118" t="s">
        <v>28</v>
      </c>
      <c r="E9418" s="116" t="str">
        <f t="shared" si="147"/>
        <v>DGII</v>
      </c>
    </row>
    <row r="9419" spans="4:5">
      <c r="D9419" s="118" t="s">
        <v>1154</v>
      </c>
      <c r="E9419" s="116" t="str">
        <f t="shared" si="147"/>
        <v xml:space="preserve">JCE </v>
      </c>
    </row>
    <row r="9420" spans="4:5">
      <c r="D9420" s="118" t="s">
        <v>28</v>
      </c>
      <c r="E9420" s="116" t="str">
        <f t="shared" si="147"/>
        <v>DGII</v>
      </c>
    </row>
    <row r="9421" spans="4:5">
      <c r="D9421" s="118" t="s">
        <v>184</v>
      </c>
      <c r="E9421" s="116" t="str">
        <f t="shared" si="147"/>
        <v>DGP</v>
      </c>
    </row>
    <row r="9422" spans="4:5">
      <c r="D9422" s="118" t="s">
        <v>1154</v>
      </c>
      <c r="E9422" s="116" t="str">
        <f t="shared" si="147"/>
        <v xml:space="preserve">JCE </v>
      </c>
    </row>
    <row r="9423" spans="4:5">
      <c r="D9423" s="118" t="s">
        <v>956</v>
      </c>
      <c r="E9423" s="116" t="str">
        <f t="shared" si="147"/>
        <v>SENASA</v>
      </c>
    </row>
    <row r="9424" spans="4:5">
      <c r="D9424" s="118" t="s">
        <v>1154</v>
      </c>
      <c r="E9424" s="116" t="str">
        <f t="shared" si="147"/>
        <v xml:space="preserve">JCE </v>
      </c>
    </row>
    <row r="9425" spans="4:5">
      <c r="D9425" s="118" t="s">
        <v>28</v>
      </c>
      <c r="E9425" s="116" t="str">
        <f t="shared" si="147"/>
        <v>DGII</v>
      </c>
    </row>
    <row r="9426" spans="4:5">
      <c r="D9426" s="118" t="s">
        <v>28</v>
      </c>
      <c r="E9426" s="116" t="str">
        <f t="shared" si="147"/>
        <v>DGII</v>
      </c>
    </row>
    <row r="9427" spans="4:5">
      <c r="D9427" s="118" t="s">
        <v>1154</v>
      </c>
      <c r="E9427" s="116" t="str">
        <f t="shared" si="147"/>
        <v xml:space="preserve">JCE </v>
      </c>
    </row>
    <row r="9428" spans="4:5">
      <c r="D9428" s="118" t="s">
        <v>155</v>
      </c>
      <c r="E9428" s="116" t="str">
        <f t="shared" si="147"/>
        <v>ONAPI</v>
      </c>
    </row>
    <row r="9429" spans="4:5">
      <c r="D9429" s="118" t="s">
        <v>184</v>
      </c>
      <c r="E9429" s="116" t="str">
        <f t="shared" si="147"/>
        <v>DGP</v>
      </c>
    </row>
    <row r="9430" spans="4:5">
      <c r="D9430" s="118" t="s">
        <v>40</v>
      </c>
      <c r="E9430" s="116" t="str">
        <f t="shared" si="147"/>
        <v>JCE</v>
      </c>
    </row>
    <row r="9431" spans="4:5">
      <c r="D9431" s="118" t="s">
        <v>28</v>
      </c>
      <c r="E9431" s="116" t="str">
        <f t="shared" si="147"/>
        <v>DGII</v>
      </c>
    </row>
    <row r="9432" spans="4:5">
      <c r="D9432" s="118" t="s">
        <v>28</v>
      </c>
      <c r="E9432" s="116" t="str">
        <f t="shared" si="147"/>
        <v>DGII</v>
      </c>
    </row>
    <row r="9433" spans="4:5">
      <c r="D9433" s="118" t="s">
        <v>40</v>
      </c>
      <c r="E9433" s="116" t="str">
        <f t="shared" si="147"/>
        <v>JCE</v>
      </c>
    </row>
    <row r="9434" spans="4:5">
      <c r="D9434" s="118" t="s">
        <v>2</v>
      </c>
      <c r="E9434" s="116" t="str">
        <f t="shared" si="147"/>
        <v>DGTT</v>
      </c>
    </row>
    <row r="9435" spans="4:5">
      <c r="D9435" s="118" t="s">
        <v>40</v>
      </c>
      <c r="E9435" s="116" t="str">
        <f t="shared" si="147"/>
        <v>JCE</v>
      </c>
    </row>
    <row r="9436" spans="4:5">
      <c r="D9436" s="118" t="s">
        <v>28</v>
      </c>
      <c r="E9436" s="116" t="str">
        <f t="shared" si="147"/>
        <v>DGII</v>
      </c>
    </row>
    <row r="9437" spans="4:5">
      <c r="D9437" s="118" t="s">
        <v>40</v>
      </c>
      <c r="E9437" s="116" t="str">
        <f t="shared" si="147"/>
        <v>JCE</v>
      </c>
    </row>
    <row r="9438" spans="4:5">
      <c r="D9438" s="118" t="s">
        <v>28</v>
      </c>
      <c r="E9438" s="116" t="str">
        <f t="shared" si="147"/>
        <v>DGII</v>
      </c>
    </row>
    <row r="9439" spans="4:5">
      <c r="D9439" s="118" t="s">
        <v>40</v>
      </c>
      <c r="E9439" s="116" t="str">
        <f t="shared" si="147"/>
        <v>JCE</v>
      </c>
    </row>
    <row r="9440" spans="4:5">
      <c r="D9440" s="118" t="s">
        <v>2</v>
      </c>
      <c r="E9440" s="116" t="str">
        <f t="shared" si="147"/>
        <v>DGTT</v>
      </c>
    </row>
    <row r="9441" spans="4:5">
      <c r="D9441" s="118" t="s">
        <v>40</v>
      </c>
      <c r="E9441" s="116" t="str">
        <f t="shared" si="147"/>
        <v>JCE</v>
      </c>
    </row>
    <row r="9442" spans="4:5">
      <c r="D9442" s="118" t="s">
        <v>40</v>
      </c>
      <c r="E9442" s="116" t="str">
        <f t="shared" si="147"/>
        <v>JCE</v>
      </c>
    </row>
    <row r="9443" spans="4:5">
      <c r="D9443" s="118" t="s">
        <v>40</v>
      </c>
      <c r="E9443" s="116" t="str">
        <f t="shared" si="147"/>
        <v>JCE</v>
      </c>
    </row>
    <row r="9444" spans="4:5">
      <c r="D9444" s="118" t="s">
        <v>28</v>
      </c>
      <c r="E9444" s="116" t="str">
        <f t="shared" si="147"/>
        <v>DGII</v>
      </c>
    </row>
    <row r="9445" spans="4:5">
      <c r="D9445" s="118" t="s">
        <v>94</v>
      </c>
      <c r="E9445" s="116" t="str">
        <f t="shared" si="147"/>
        <v>DGM</v>
      </c>
    </row>
    <row r="9446" spans="4:5">
      <c r="D9446" s="118" t="s">
        <v>40</v>
      </c>
      <c r="E9446" s="116" t="str">
        <f t="shared" si="147"/>
        <v>JCE</v>
      </c>
    </row>
    <row r="9447" spans="4:5">
      <c r="D9447" s="118" t="s">
        <v>40</v>
      </c>
      <c r="E9447" s="116" t="str">
        <f t="shared" si="147"/>
        <v>JCE</v>
      </c>
    </row>
    <row r="9448" spans="4:5">
      <c r="D9448" s="118" t="s">
        <v>2</v>
      </c>
      <c r="E9448" s="116" t="str">
        <f t="shared" si="147"/>
        <v>DGTT</v>
      </c>
    </row>
    <row r="9449" spans="4:5">
      <c r="D9449" s="118" t="s">
        <v>40</v>
      </c>
      <c r="E9449" s="116" t="str">
        <f t="shared" si="147"/>
        <v>JCE</v>
      </c>
    </row>
    <row r="9450" spans="4:5">
      <c r="D9450" s="118" t="s">
        <v>2</v>
      </c>
      <c r="E9450" s="116" t="str">
        <f t="shared" si="147"/>
        <v>DGTT</v>
      </c>
    </row>
    <row r="9451" spans="4:5">
      <c r="D9451" s="118" t="s">
        <v>2</v>
      </c>
      <c r="E9451" s="116" t="str">
        <f t="shared" si="147"/>
        <v>DGTT</v>
      </c>
    </row>
    <row r="9452" spans="4:5">
      <c r="D9452" s="118" t="s">
        <v>184</v>
      </c>
      <c r="E9452" s="116" t="str">
        <f t="shared" si="147"/>
        <v>DGP</v>
      </c>
    </row>
    <row r="9453" spans="4:5">
      <c r="D9453" s="118" t="s">
        <v>40</v>
      </c>
      <c r="E9453" s="116" t="str">
        <f t="shared" si="147"/>
        <v>JCE</v>
      </c>
    </row>
    <row r="9454" spans="4:5">
      <c r="D9454" s="118" t="s">
        <v>40</v>
      </c>
      <c r="E9454" s="116" t="str">
        <f t="shared" si="147"/>
        <v>JCE</v>
      </c>
    </row>
    <row r="9455" spans="4:5">
      <c r="D9455" s="118" t="s">
        <v>28</v>
      </c>
      <c r="E9455" s="116" t="str">
        <f t="shared" si="147"/>
        <v>DGII</v>
      </c>
    </row>
    <row r="9456" spans="4:5">
      <c r="D9456" s="118" t="s">
        <v>28</v>
      </c>
      <c r="E9456" s="116" t="str">
        <f t="shared" si="147"/>
        <v>DGII</v>
      </c>
    </row>
    <row r="9457" spans="4:5">
      <c r="D9457" s="118" t="s">
        <v>2</v>
      </c>
      <c r="E9457" s="116" t="str">
        <f t="shared" si="147"/>
        <v>DGTT</v>
      </c>
    </row>
    <row r="9458" spans="4:5">
      <c r="D9458" s="118" t="s">
        <v>40</v>
      </c>
      <c r="E9458" s="116" t="str">
        <f t="shared" si="147"/>
        <v>JCE</v>
      </c>
    </row>
    <row r="9459" spans="4:5">
      <c r="D9459" s="118" t="s">
        <v>28</v>
      </c>
      <c r="E9459" s="116" t="str">
        <f t="shared" si="147"/>
        <v>DGII</v>
      </c>
    </row>
    <row r="9460" spans="4:5">
      <c r="D9460" s="118" t="s">
        <v>2</v>
      </c>
      <c r="E9460" s="116" t="str">
        <f t="shared" si="147"/>
        <v>DGTT</v>
      </c>
    </row>
    <row r="9461" spans="4:5">
      <c r="D9461" s="118" t="s">
        <v>1154</v>
      </c>
      <c r="E9461" s="116" t="str">
        <f t="shared" si="147"/>
        <v xml:space="preserve">JCE </v>
      </c>
    </row>
    <row r="9462" spans="4:5">
      <c r="D9462" s="118" t="s">
        <v>2</v>
      </c>
      <c r="E9462" s="116" t="str">
        <f t="shared" si="147"/>
        <v>DGTT</v>
      </c>
    </row>
    <row r="9463" spans="4:5">
      <c r="D9463" s="118" t="s">
        <v>155</v>
      </c>
      <c r="E9463" s="116" t="str">
        <f t="shared" si="147"/>
        <v>ONAPI</v>
      </c>
    </row>
    <row r="9464" spans="4:5">
      <c r="D9464" s="118" t="s">
        <v>1154</v>
      </c>
      <c r="E9464" s="116" t="str">
        <f t="shared" si="147"/>
        <v xml:space="preserve">JCE </v>
      </c>
    </row>
    <row r="9465" spans="4:5">
      <c r="D9465" s="118" t="s">
        <v>28</v>
      </c>
      <c r="E9465" s="116" t="str">
        <f t="shared" si="147"/>
        <v>DGII</v>
      </c>
    </row>
    <row r="9466" spans="4:5">
      <c r="D9466" s="118" t="s">
        <v>2</v>
      </c>
      <c r="E9466" s="116" t="str">
        <f t="shared" si="147"/>
        <v>DGTT</v>
      </c>
    </row>
    <row r="9467" spans="4:5">
      <c r="D9467" s="118" t="s">
        <v>40</v>
      </c>
      <c r="E9467" s="116" t="str">
        <f t="shared" si="147"/>
        <v>JCE</v>
      </c>
    </row>
    <row r="9468" spans="4:5">
      <c r="D9468" s="118" t="s">
        <v>28</v>
      </c>
      <c r="E9468" s="116" t="str">
        <f t="shared" si="147"/>
        <v>DGII</v>
      </c>
    </row>
    <row r="9469" spans="4:5">
      <c r="D9469" s="118" t="s">
        <v>28</v>
      </c>
      <c r="E9469" s="116" t="str">
        <f t="shared" si="147"/>
        <v>DGII</v>
      </c>
    </row>
    <row r="9470" spans="4:5">
      <c r="D9470" s="118" t="s">
        <v>28</v>
      </c>
      <c r="E9470" s="116" t="str">
        <f t="shared" si="147"/>
        <v>DGII</v>
      </c>
    </row>
    <row r="9471" spans="4:5">
      <c r="D9471" s="118" t="s">
        <v>28</v>
      </c>
      <c r="E9471" s="116" t="str">
        <f t="shared" si="147"/>
        <v>DGII</v>
      </c>
    </row>
    <row r="9472" spans="4:5">
      <c r="D9472" s="118" t="s">
        <v>2</v>
      </c>
      <c r="E9472" s="116" t="str">
        <f t="shared" si="147"/>
        <v>DGTT</v>
      </c>
    </row>
    <row r="9473" spans="4:5">
      <c r="D9473" s="118" t="s">
        <v>28</v>
      </c>
      <c r="E9473" s="116" t="str">
        <f t="shared" si="147"/>
        <v>DGII</v>
      </c>
    </row>
    <row r="9474" spans="4:5">
      <c r="D9474" s="118" t="s">
        <v>94</v>
      </c>
      <c r="E9474" s="116" t="str">
        <f t="shared" si="147"/>
        <v>DGM</v>
      </c>
    </row>
    <row r="9475" spans="4:5">
      <c r="D9475" s="118" t="s">
        <v>2</v>
      </c>
      <c r="E9475" s="116" t="str">
        <f t="shared" si="147"/>
        <v>DGTT</v>
      </c>
    </row>
    <row r="9476" spans="4:5">
      <c r="D9476" s="118" t="s">
        <v>28</v>
      </c>
      <c r="E9476" s="116" t="str">
        <f t="shared" ref="E9476:E9539" si="148">UPPER(D9476:D29186)</f>
        <v>DGII</v>
      </c>
    </row>
    <row r="9477" spans="4:5">
      <c r="D9477" s="118" t="s">
        <v>40</v>
      </c>
      <c r="E9477" s="116" t="str">
        <f t="shared" si="148"/>
        <v>JCE</v>
      </c>
    </row>
    <row r="9478" spans="4:5">
      <c r="D9478" s="118" t="s">
        <v>40</v>
      </c>
      <c r="E9478" s="116" t="str">
        <f t="shared" si="148"/>
        <v>JCE</v>
      </c>
    </row>
    <row r="9479" spans="4:5">
      <c r="D9479" s="118" t="s">
        <v>2</v>
      </c>
      <c r="E9479" s="116" t="str">
        <f t="shared" si="148"/>
        <v>DGTT</v>
      </c>
    </row>
    <row r="9480" spans="4:5">
      <c r="D9480" s="118" t="s">
        <v>155</v>
      </c>
      <c r="E9480" s="116" t="str">
        <f t="shared" si="148"/>
        <v>ONAPI</v>
      </c>
    </row>
    <row r="9481" spans="4:5">
      <c r="D9481" s="118" t="s">
        <v>184</v>
      </c>
      <c r="E9481" s="116" t="str">
        <f t="shared" si="148"/>
        <v>DGP</v>
      </c>
    </row>
    <row r="9482" spans="4:5">
      <c r="D9482" s="118" t="s">
        <v>1154</v>
      </c>
      <c r="E9482" s="116" t="str">
        <f t="shared" si="148"/>
        <v xml:space="preserve">JCE </v>
      </c>
    </row>
    <row r="9483" spans="4:5">
      <c r="D9483" s="118" t="s">
        <v>1154</v>
      </c>
      <c r="E9483" s="116" t="str">
        <f t="shared" si="148"/>
        <v xml:space="preserve">JCE </v>
      </c>
    </row>
    <row r="9484" spans="4:5">
      <c r="D9484" s="118" t="s">
        <v>1154</v>
      </c>
      <c r="E9484" s="116" t="str">
        <f t="shared" si="148"/>
        <v xml:space="preserve">JCE </v>
      </c>
    </row>
    <row r="9485" spans="4:5">
      <c r="D9485" s="118" t="s">
        <v>2</v>
      </c>
      <c r="E9485" s="116" t="str">
        <f t="shared" si="148"/>
        <v>DGTT</v>
      </c>
    </row>
    <row r="9486" spans="4:5">
      <c r="D9486" s="118" t="s">
        <v>155</v>
      </c>
      <c r="E9486" s="116" t="str">
        <f t="shared" si="148"/>
        <v>ONAPI</v>
      </c>
    </row>
    <row r="9487" spans="4:5">
      <c r="D9487" s="118" t="s">
        <v>1154</v>
      </c>
      <c r="E9487" s="116" t="str">
        <f t="shared" si="148"/>
        <v xml:space="preserve">JCE </v>
      </c>
    </row>
    <row r="9488" spans="4:5">
      <c r="D9488" s="118" t="s">
        <v>1154</v>
      </c>
      <c r="E9488" s="116" t="str">
        <f t="shared" si="148"/>
        <v xml:space="preserve">JCE </v>
      </c>
    </row>
    <row r="9489" spans="4:5">
      <c r="D9489" s="118" t="s">
        <v>1154</v>
      </c>
      <c r="E9489" s="116" t="str">
        <f t="shared" si="148"/>
        <v xml:space="preserve">JCE </v>
      </c>
    </row>
    <row r="9490" spans="4:5">
      <c r="D9490" s="118" t="s">
        <v>28</v>
      </c>
      <c r="E9490" s="116" t="str">
        <f t="shared" si="148"/>
        <v>DGII</v>
      </c>
    </row>
    <row r="9491" spans="4:5">
      <c r="D9491" s="118" t="s">
        <v>1154</v>
      </c>
      <c r="E9491" s="116" t="str">
        <f t="shared" si="148"/>
        <v xml:space="preserve">JCE </v>
      </c>
    </row>
    <row r="9492" spans="4:5">
      <c r="D9492" s="118" t="s">
        <v>1154</v>
      </c>
      <c r="E9492" s="116" t="str">
        <f t="shared" si="148"/>
        <v xml:space="preserve">JCE </v>
      </c>
    </row>
    <row r="9493" spans="4:5">
      <c r="D9493" s="118" t="s">
        <v>155</v>
      </c>
      <c r="E9493" s="116" t="str">
        <f t="shared" si="148"/>
        <v>ONAPI</v>
      </c>
    </row>
    <row r="9494" spans="4:5">
      <c r="D9494" s="118" t="s">
        <v>40</v>
      </c>
      <c r="E9494" s="116" t="str">
        <f t="shared" si="148"/>
        <v>JCE</v>
      </c>
    </row>
    <row r="9495" spans="4:5">
      <c r="D9495" s="118" t="s">
        <v>2</v>
      </c>
      <c r="E9495" s="116" t="str">
        <f t="shared" si="148"/>
        <v>DGTT</v>
      </c>
    </row>
    <row r="9496" spans="4:5">
      <c r="D9496" s="118" t="s">
        <v>155</v>
      </c>
      <c r="E9496" s="116" t="str">
        <f t="shared" si="148"/>
        <v>ONAPI</v>
      </c>
    </row>
    <row r="9497" spans="4:5">
      <c r="D9497" s="118" t="s">
        <v>28</v>
      </c>
      <c r="E9497" s="116" t="str">
        <f t="shared" si="148"/>
        <v>DGII</v>
      </c>
    </row>
    <row r="9498" spans="4:5">
      <c r="D9498" s="118" t="s">
        <v>40</v>
      </c>
      <c r="E9498" s="116" t="str">
        <f t="shared" si="148"/>
        <v>JCE</v>
      </c>
    </row>
    <row r="9499" spans="4:5">
      <c r="D9499" s="118" t="s">
        <v>28</v>
      </c>
      <c r="E9499" s="116" t="str">
        <f t="shared" si="148"/>
        <v>DGII</v>
      </c>
    </row>
    <row r="9500" spans="4:5">
      <c r="D9500" s="118" t="s">
        <v>2</v>
      </c>
      <c r="E9500" s="116" t="str">
        <f t="shared" si="148"/>
        <v>DGTT</v>
      </c>
    </row>
    <row r="9501" spans="4:5">
      <c r="D9501" s="118" t="s">
        <v>2</v>
      </c>
      <c r="E9501" s="116" t="str">
        <f t="shared" si="148"/>
        <v>DGTT</v>
      </c>
    </row>
    <row r="9502" spans="4:5">
      <c r="D9502" s="118" t="s">
        <v>2</v>
      </c>
      <c r="E9502" s="116" t="str">
        <f t="shared" si="148"/>
        <v>DGTT</v>
      </c>
    </row>
    <row r="9503" spans="4:5">
      <c r="D9503" s="118" t="s">
        <v>40</v>
      </c>
      <c r="E9503" s="116" t="str">
        <f t="shared" si="148"/>
        <v>JCE</v>
      </c>
    </row>
    <row r="9504" spans="4:5">
      <c r="D9504" s="118" t="s">
        <v>94</v>
      </c>
      <c r="E9504" s="116" t="str">
        <f t="shared" si="148"/>
        <v>DGM</v>
      </c>
    </row>
    <row r="9505" spans="4:5">
      <c r="D9505" s="118" t="s">
        <v>184</v>
      </c>
      <c r="E9505" s="116" t="str">
        <f t="shared" si="148"/>
        <v>DGP</v>
      </c>
    </row>
    <row r="9506" spans="4:5">
      <c r="D9506" s="118" t="s">
        <v>155</v>
      </c>
      <c r="E9506" s="116" t="str">
        <f t="shared" si="148"/>
        <v>ONAPI</v>
      </c>
    </row>
    <row r="9507" spans="4:5">
      <c r="D9507" s="118" t="s">
        <v>28</v>
      </c>
      <c r="E9507" s="116" t="str">
        <f t="shared" si="148"/>
        <v>DGII</v>
      </c>
    </row>
    <row r="9508" spans="4:5">
      <c r="D9508" s="118" t="s">
        <v>40</v>
      </c>
      <c r="E9508" s="116" t="str">
        <f t="shared" si="148"/>
        <v>JCE</v>
      </c>
    </row>
    <row r="9509" spans="4:5">
      <c r="D9509" s="118" t="s">
        <v>394</v>
      </c>
      <c r="E9509" s="116" t="str">
        <f t="shared" si="148"/>
        <v>MIREX</v>
      </c>
    </row>
    <row r="9510" spans="4:5">
      <c r="D9510" s="118" t="s">
        <v>18</v>
      </c>
      <c r="E9510" s="116" t="str">
        <f t="shared" si="148"/>
        <v>MIP</v>
      </c>
    </row>
    <row r="9511" spans="4:5">
      <c r="D9511" s="118" t="s">
        <v>1154</v>
      </c>
      <c r="E9511" s="116" t="str">
        <f t="shared" si="148"/>
        <v xml:space="preserve">JCE </v>
      </c>
    </row>
    <row r="9512" spans="4:5">
      <c r="D9512" s="118" t="s">
        <v>184</v>
      </c>
      <c r="E9512" s="116" t="str">
        <f t="shared" si="148"/>
        <v>DGP</v>
      </c>
    </row>
    <row r="9513" spans="4:5">
      <c r="D9513" s="118" t="s">
        <v>18</v>
      </c>
      <c r="E9513" s="116" t="str">
        <f t="shared" si="148"/>
        <v>MIP</v>
      </c>
    </row>
    <row r="9514" spans="4:5">
      <c r="D9514" s="118" t="s">
        <v>40</v>
      </c>
      <c r="E9514" s="116" t="str">
        <f t="shared" si="148"/>
        <v>JCE</v>
      </c>
    </row>
    <row r="9515" spans="4:5">
      <c r="D9515" s="118" t="s">
        <v>2</v>
      </c>
      <c r="E9515" s="116" t="str">
        <f t="shared" si="148"/>
        <v>DGTT</v>
      </c>
    </row>
    <row r="9516" spans="4:5">
      <c r="D9516" s="118" t="s">
        <v>40</v>
      </c>
      <c r="E9516" s="116" t="str">
        <f t="shared" si="148"/>
        <v>JCE</v>
      </c>
    </row>
    <row r="9517" spans="4:5">
      <c r="D9517" s="118" t="s">
        <v>28</v>
      </c>
      <c r="E9517" s="116" t="str">
        <f t="shared" si="148"/>
        <v>DGII</v>
      </c>
    </row>
    <row r="9518" spans="4:5">
      <c r="D9518" s="118" t="s">
        <v>40</v>
      </c>
      <c r="E9518" s="116" t="str">
        <f t="shared" si="148"/>
        <v>JCE</v>
      </c>
    </row>
    <row r="9519" spans="4:5">
      <c r="D9519" s="118" t="s">
        <v>184</v>
      </c>
      <c r="E9519" s="116" t="str">
        <f t="shared" si="148"/>
        <v>DGP</v>
      </c>
    </row>
    <row r="9520" spans="4:5">
      <c r="D9520" s="118" t="s">
        <v>3</v>
      </c>
      <c r="E9520" s="116" t="str">
        <f t="shared" si="148"/>
        <v>PGR</v>
      </c>
    </row>
    <row r="9521" spans="4:5">
      <c r="D9521" s="118" t="s">
        <v>28</v>
      </c>
      <c r="E9521" s="116" t="str">
        <f t="shared" si="148"/>
        <v>DGII</v>
      </c>
    </row>
    <row r="9522" spans="4:5">
      <c r="D9522" s="118" t="s">
        <v>40</v>
      </c>
      <c r="E9522" s="116" t="str">
        <f t="shared" si="148"/>
        <v>JCE</v>
      </c>
    </row>
    <row r="9523" spans="4:5">
      <c r="D9523" s="118" t="s">
        <v>2</v>
      </c>
      <c r="E9523" s="116" t="str">
        <f t="shared" si="148"/>
        <v>DGTT</v>
      </c>
    </row>
    <row r="9524" spans="4:5">
      <c r="D9524" s="118" t="s">
        <v>40</v>
      </c>
      <c r="E9524" s="116" t="str">
        <f t="shared" si="148"/>
        <v>JCE</v>
      </c>
    </row>
    <row r="9525" spans="4:5">
      <c r="D9525" s="118" t="s">
        <v>40</v>
      </c>
      <c r="E9525" s="116" t="str">
        <f t="shared" si="148"/>
        <v>JCE</v>
      </c>
    </row>
    <row r="9526" spans="4:5">
      <c r="D9526" s="118" t="s">
        <v>2</v>
      </c>
      <c r="E9526" s="116" t="str">
        <f t="shared" si="148"/>
        <v>DGTT</v>
      </c>
    </row>
    <row r="9527" spans="4:5">
      <c r="D9527" s="118" t="s">
        <v>394</v>
      </c>
      <c r="E9527" s="116" t="str">
        <f t="shared" si="148"/>
        <v>MIREX</v>
      </c>
    </row>
    <row r="9528" spans="4:5">
      <c r="D9528" s="118" t="s">
        <v>28</v>
      </c>
      <c r="E9528" s="116" t="str">
        <f t="shared" si="148"/>
        <v>DGII</v>
      </c>
    </row>
    <row r="9529" spans="4:5">
      <c r="D9529" s="118" t="s">
        <v>28</v>
      </c>
      <c r="E9529" s="116" t="str">
        <f t="shared" si="148"/>
        <v>DGII</v>
      </c>
    </row>
    <row r="9530" spans="4:5">
      <c r="D9530" s="118" t="s">
        <v>40</v>
      </c>
      <c r="E9530" s="116" t="str">
        <f t="shared" si="148"/>
        <v>JCE</v>
      </c>
    </row>
    <row r="9531" spans="4:5">
      <c r="D9531" s="118" t="s">
        <v>94</v>
      </c>
      <c r="E9531" s="116" t="str">
        <f t="shared" si="148"/>
        <v>DGM</v>
      </c>
    </row>
    <row r="9532" spans="4:5">
      <c r="D9532" s="118" t="s">
        <v>394</v>
      </c>
      <c r="E9532" s="116" t="str">
        <f t="shared" si="148"/>
        <v>MIREX</v>
      </c>
    </row>
    <row r="9533" spans="4:5">
      <c r="D9533" s="118" t="s">
        <v>184</v>
      </c>
      <c r="E9533" s="116" t="str">
        <f t="shared" si="148"/>
        <v>DGP</v>
      </c>
    </row>
    <row r="9534" spans="4:5">
      <c r="D9534" s="118" t="s">
        <v>40</v>
      </c>
      <c r="E9534" s="116" t="str">
        <f t="shared" si="148"/>
        <v>JCE</v>
      </c>
    </row>
    <row r="9535" spans="4:5">
      <c r="D9535" s="118" t="s">
        <v>155</v>
      </c>
      <c r="E9535" s="116" t="str">
        <f t="shared" si="148"/>
        <v>ONAPI</v>
      </c>
    </row>
    <row r="9536" spans="4:5">
      <c r="D9536" s="118" t="s">
        <v>1154</v>
      </c>
      <c r="E9536" s="116" t="str">
        <f t="shared" si="148"/>
        <v xml:space="preserve">JCE </v>
      </c>
    </row>
    <row r="9537" spans="4:5">
      <c r="D9537" s="118" t="s">
        <v>28</v>
      </c>
      <c r="E9537" s="116" t="str">
        <f t="shared" si="148"/>
        <v>DGII</v>
      </c>
    </row>
    <row r="9538" spans="4:5">
      <c r="D9538" s="118" t="s">
        <v>1154</v>
      </c>
      <c r="E9538" s="116" t="str">
        <f t="shared" si="148"/>
        <v xml:space="preserve">JCE </v>
      </c>
    </row>
    <row r="9539" spans="4:5">
      <c r="D9539" s="118" t="s">
        <v>1154</v>
      </c>
      <c r="E9539" s="116" t="str">
        <f t="shared" si="148"/>
        <v xml:space="preserve">JCE </v>
      </c>
    </row>
    <row r="9540" spans="4:5">
      <c r="D9540" s="118" t="s">
        <v>1461</v>
      </c>
      <c r="E9540" s="116" t="str">
        <f t="shared" ref="E9540:E9603" si="149">UPPER(D9540:D29250)</f>
        <v>OBRAS PUBLICAS</v>
      </c>
    </row>
    <row r="9541" spans="4:5">
      <c r="D9541" s="118" t="s">
        <v>40</v>
      </c>
      <c r="E9541" s="116" t="str">
        <f t="shared" si="149"/>
        <v>JCE</v>
      </c>
    </row>
    <row r="9542" spans="4:5">
      <c r="D9542" s="118" t="s">
        <v>40</v>
      </c>
      <c r="E9542" s="116" t="str">
        <f t="shared" si="149"/>
        <v>JCE</v>
      </c>
    </row>
    <row r="9543" spans="4:5">
      <c r="D9543" s="118" t="s">
        <v>2</v>
      </c>
      <c r="E9543" s="116" t="str">
        <f t="shared" si="149"/>
        <v>DGTT</v>
      </c>
    </row>
    <row r="9544" spans="4:5">
      <c r="D9544" s="118" t="s">
        <v>394</v>
      </c>
      <c r="E9544" s="116" t="str">
        <f t="shared" si="149"/>
        <v>MIREX</v>
      </c>
    </row>
    <row r="9545" spans="4:5">
      <c r="D9545" s="118" t="s">
        <v>94</v>
      </c>
      <c r="E9545" s="116" t="str">
        <f t="shared" si="149"/>
        <v>DGM</v>
      </c>
    </row>
    <row r="9546" spans="4:5">
      <c r="D9546" s="118" t="s">
        <v>1154</v>
      </c>
      <c r="E9546" s="116" t="str">
        <f t="shared" si="149"/>
        <v xml:space="preserve">JCE </v>
      </c>
    </row>
    <row r="9547" spans="4:5">
      <c r="D9547" s="118" t="s">
        <v>18</v>
      </c>
      <c r="E9547" s="116" t="str">
        <f t="shared" si="149"/>
        <v>MIP</v>
      </c>
    </row>
    <row r="9548" spans="4:5">
      <c r="D9548" s="118" t="s">
        <v>28</v>
      </c>
      <c r="E9548" s="116" t="str">
        <f t="shared" si="149"/>
        <v>DGII</v>
      </c>
    </row>
    <row r="9549" spans="4:5">
      <c r="D9549" s="118" t="s">
        <v>184</v>
      </c>
      <c r="E9549" s="116" t="str">
        <f t="shared" si="149"/>
        <v>DGP</v>
      </c>
    </row>
    <row r="9550" spans="4:5">
      <c r="D9550" s="118" t="s">
        <v>1154</v>
      </c>
      <c r="E9550" s="116" t="str">
        <f t="shared" si="149"/>
        <v xml:space="preserve">JCE </v>
      </c>
    </row>
    <row r="9551" spans="4:5">
      <c r="D9551" s="118" t="s">
        <v>40</v>
      </c>
      <c r="E9551" s="116" t="str">
        <f t="shared" si="149"/>
        <v>JCE</v>
      </c>
    </row>
    <row r="9552" spans="4:5">
      <c r="D9552" s="118" t="s">
        <v>40</v>
      </c>
      <c r="E9552" s="116" t="str">
        <f t="shared" si="149"/>
        <v>JCE</v>
      </c>
    </row>
    <row r="9553" spans="4:5">
      <c r="D9553" s="118" t="s">
        <v>28</v>
      </c>
      <c r="E9553" s="116" t="str">
        <f t="shared" si="149"/>
        <v>DGII</v>
      </c>
    </row>
    <row r="9554" spans="4:5">
      <c r="D9554" s="118" t="s">
        <v>40</v>
      </c>
      <c r="E9554" s="116" t="str">
        <f t="shared" si="149"/>
        <v>JCE</v>
      </c>
    </row>
    <row r="9555" spans="4:5">
      <c r="D9555" s="118" t="s">
        <v>1461</v>
      </c>
      <c r="E9555" s="116" t="str">
        <f t="shared" si="149"/>
        <v>OBRAS PUBLICAS</v>
      </c>
    </row>
    <row r="9556" spans="4:5">
      <c r="D9556" s="118" t="s">
        <v>2</v>
      </c>
      <c r="E9556" s="116" t="str">
        <f t="shared" si="149"/>
        <v>DGTT</v>
      </c>
    </row>
    <row r="9557" spans="4:5">
      <c r="D9557" s="118" t="s">
        <v>28</v>
      </c>
      <c r="E9557" s="116" t="str">
        <f t="shared" si="149"/>
        <v>DGII</v>
      </c>
    </row>
    <row r="9558" spans="4:5">
      <c r="D9558" s="118" t="s">
        <v>28</v>
      </c>
      <c r="E9558" s="116" t="str">
        <f t="shared" si="149"/>
        <v>DGII</v>
      </c>
    </row>
    <row r="9559" spans="4:5">
      <c r="D9559" s="118" t="s">
        <v>184</v>
      </c>
      <c r="E9559" s="116" t="str">
        <f t="shared" si="149"/>
        <v>DGP</v>
      </c>
    </row>
    <row r="9560" spans="4:5">
      <c r="D9560" s="118" t="s">
        <v>2</v>
      </c>
      <c r="E9560" s="116" t="str">
        <f t="shared" si="149"/>
        <v>DGTT</v>
      </c>
    </row>
    <row r="9561" spans="4:5">
      <c r="D9561" s="118" t="s">
        <v>40</v>
      </c>
      <c r="E9561" s="116" t="str">
        <f t="shared" si="149"/>
        <v>JCE</v>
      </c>
    </row>
    <row r="9562" spans="4:5">
      <c r="D9562" s="118" t="s">
        <v>94</v>
      </c>
      <c r="E9562" s="116" t="str">
        <f t="shared" si="149"/>
        <v>DGM</v>
      </c>
    </row>
    <row r="9563" spans="4:5">
      <c r="D9563" s="118" t="s">
        <v>28</v>
      </c>
      <c r="E9563" s="116" t="str">
        <f t="shared" si="149"/>
        <v>DGII</v>
      </c>
    </row>
    <row r="9564" spans="4:5">
      <c r="D9564" s="118" t="s">
        <v>2</v>
      </c>
      <c r="E9564" s="116" t="str">
        <f t="shared" si="149"/>
        <v>DGTT</v>
      </c>
    </row>
    <row r="9565" spans="4:5">
      <c r="D9565" s="118" t="s">
        <v>3</v>
      </c>
      <c r="E9565" s="116" t="str">
        <f t="shared" si="149"/>
        <v>PGR</v>
      </c>
    </row>
    <row r="9566" spans="4:5">
      <c r="D9566" s="118" t="s">
        <v>394</v>
      </c>
      <c r="E9566" s="116" t="str">
        <f t="shared" si="149"/>
        <v>MIREX</v>
      </c>
    </row>
    <row r="9567" spans="4:5">
      <c r="D9567" s="118" t="s">
        <v>2</v>
      </c>
      <c r="E9567" s="116" t="str">
        <f t="shared" si="149"/>
        <v>DGTT</v>
      </c>
    </row>
    <row r="9568" spans="4:5">
      <c r="D9568" s="118" t="s">
        <v>94</v>
      </c>
      <c r="E9568" s="116" t="str">
        <f t="shared" si="149"/>
        <v>DGM</v>
      </c>
    </row>
    <row r="9569" spans="4:5">
      <c r="D9569" s="118" t="s">
        <v>2</v>
      </c>
      <c r="E9569" s="116" t="str">
        <f t="shared" si="149"/>
        <v>DGTT</v>
      </c>
    </row>
    <row r="9570" spans="4:5">
      <c r="D9570" s="118" t="s">
        <v>1154</v>
      </c>
      <c r="E9570" s="116" t="str">
        <f t="shared" si="149"/>
        <v xml:space="preserve">JCE </v>
      </c>
    </row>
    <row r="9571" spans="4:5">
      <c r="D9571" s="118" t="s">
        <v>1154</v>
      </c>
      <c r="E9571" s="116" t="str">
        <f t="shared" si="149"/>
        <v xml:space="preserve">JCE </v>
      </c>
    </row>
    <row r="9572" spans="4:5">
      <c r="D9572" s="118" t="s">
        <v>28</v>
      </c>
      <c r="E9572" s="116" t="str">
        <f t="shared" si="149"/>
        <v>DGII</v>
      </c>
    </row>
    <row r="9573" spans="4:5">
      <c r="D9573" s="118" t="s">
        <v>155</v>
      </c>
      <c r="E9573" s="116" t="str">
        <f t="shared" si="149"/>
        <v>ONAPI</v>
      </c>
    </row>
    <row r="9574" spans="4:5">
      <c r="D9574" s="118" t="s">
        <v>28</v>
      </c>
      <c r="E9574" s="116" t="str">
        <f t="shared" si="149"/>
        <v>DGII</v>
      </c>
    </row>
    <row r="9575" spans="4:5">
      <c r="D9575" s="118" t="s">
        <v>28</v>
      </c>
      <c r="E9575" s="116" t="str">
        <f t="shared" si="149"/>
        <v>DGII</v>
      </c>
    </row>
    <row r="9576" spans="4:5">
      <c r="D9576" s="118" t="s">
        <v>184</v>
      </c>
      <c r="E9576" s="116" t="str">
        <f t="shared" si="149"/>
        <v>DGP</v>
      </c>
    </row>
    <row r="9577" spans="4:5">
      <c r="D9577" s="118" t="s">
        <v>2</v>
      </c>
      <c r="E9577" s="116" t="str">
        <f t="shared" si="149"/>
        <v>DGTT</v>
      </c>
    </row>
    <row r="9578" spans="4:5">
      <c r="D9578" s="118" t="s">
        <v>184</v>
      </c>
      <c r="E9578" s="116" t="str">
        <f t="shared" si="149"/>
        <v>DGP</v>
      </c>
    </row>
    <row r="9579" spans="4:5">
      <c r="D9579" s="118" t="s">
        <v>40</v>
      </c>
      <c r="E9579" s="116" t="str">
        <f t="shared" si="149"/>
        <v>JCE</v>
      </c>
    </row>
    <row r="9580" spans="4:5">
      <c r="D9580" s="118" t="s">
        <v>40</v>
      </c>
      <c r="E9580" s="116" t="str">
        <f t="shared" si="149"/>
        <v>JCE</v>
      </c>
    </row>
    <row r="9581" spans="4:5">
      <c r="D9581" s="118" t="s">
        <v>28</v>
      </c>
      <c r="E9581" s="116" t="str">
        <f t="shared" si="149"/>
        <v>DGII</v>
      </c>
    </row>
    <row r="9582" spans="4:5">
      <c r="D9582" s="118" t="s">
        <v>2</v>
      </c>
      <c r="E9582" s="116" t="str">
        <f t="shared" si="149"/>
        <v>DGTT</v>
      </c>
    </row>
    <row r="9583" spans="4:5">
      <c r="D9583" s="118" t="s">
        <v>28</v>
      </c>
      <c r="E9583" s="116" t="str">
        <f t="shared" si="149"/>
        <v>DGII</v>
      </c>
    </row>
    <row r="9584" spans="4:5">
      <c r="D9584" s="118" t="s">
        <v>28</v>
      </c>
      <c r="E9584" s="116" t="str">
        <f t="shared" si="149"/>
        <v>DGII</v>
      </c>
    </row>
    <row r="9585" spans="4:5">
      <c r="D9585" s="118" t="s">
        <v>40</v>
      </c>
      <c r="E9585" s="116" t="str">
        <f t="shared" si="149"/>
        <v>JCE</v>
      </c>
    </row>
    <row r="9586" spans="4:5">
      <c r="D9586" s="118" t="s">
        <v>28</v>
      </c>
      <c r="E9586" s="116" t="str">
        <f t="shared" si="149"/>
        <v>DGII</v>
      </c>
    </row>
    <row r="9587" spans="4:5">
      <c r="D9587" s="118" t="s">
        <v>28</v>
      </c>
      <c r="E9587" s="116" t="str">
        <f t="shared" si="149"/>
        <v>DGII</v>
      </c>
    </row>
    <row r="9588" spans="4:5">
      <c r="D9588" s="118" t="s">
        <v>28</v>
      </c>
      <c r="E9588" s="116" t="str">
        <f t="shared" si="149"/>
        <v>DGII</v>
      </c>
    </row>
    <row r="9589" spans="4:5">
      <c r="D9589" s="118" t="s">
        <v>40</v>
      </c>
      <c r="E9589" s="116" t="str">
        <f t="shared" si="149"/>
        <v>JCE</v>
      </c>
    </row>
    <row r="9590" spans="4:5">
      <c r="D9590" s="118" t="s">
        <v>94</v>
      </c>
      <c r="E9590" s="116" t="str">
        <f t="shared" si="149"/>
        <v>DGM</v>
      </c>
    </row>
    <row r="9591" spans="4:5">
      <c r="D9591" s="118" t="s">
        <v>28</v>
      </c>
      <c r="E9591" s="116" t="str">
        <f t="shared" si="149"/>
        <v>DGII</v>
      </c>
    </row>
    <row r="9592" spans="4:5">
      <c r="D9592" s="118" t="s">
        <v>184</v>
      </c>
      <c r="E9592" s="116" t="str">
        <f t="shared" si="149"/>
        <v>DGP</v>
      </c>
    </row>
    <row r="9593" spans="4:5">
      <c r="D9593" s="118" t="s">
        <v>40</v>
      </c>
      <c r="E9593" s="116" t="str">
        <f t="shared" si="149"/>
        <v>JCE</v>
      </c>
    </row>
    <row r="9594" spans="4:5">
      <c r="D9594" s="118" t="s">
        <v>184</v>
      </c>
      <c r="E9594" s="116" t="str">
        <f t="shared" si="149"/>
        <v>DGP</v>
      </c>
    </row>
    <row r="9595" spans="4:5">
      <c r="D9595" s="118" t="s">
        <v>40</v>
      </c>
      <c r="E9595" s="116" t="str">
        <f t="shared" si="149"/>
        <v>JCE</v>
      </c>
    </row>
    <row r="9596" spans="4:5">
      <c r="D9596" s="118" t="s">
        <v>28</v>
      </c>
      <c r="E9596" s="116" t="str">
        <f t="shared" si="149"/>
        <v>DGII</v>
      </c>
    </row>
    <row r="9597" spans="4:5">
      <c r="D9597" s="118" t="s">
        <v>2</v>
      </c>
      <c r="E9597" s="116" t="str">
        <f t="shared" si="149"/>
        <v>DGTT</v>
      </c>
    </row>
    <row r="9598" spans="4:5">
      <c r="D9598" s="118" t="s">
        <v>1461</v>
      </c>
      <c r="E9598" s="116" t="str">
        <f t="shared" si="149"/>
        <v>OBRAS PUBLICAS</v>
      </c>
    </row>
    <row r="9599" spans="4:5">
      <c r="D9599" s="118" t="s">
        <v>2</v>
      </c>
      <c r="E9599" s="116" t="str">
        <f t="shared" si="149"/>
        <v>DGTT</v>
      </c>
    </row>
    <row r="9600" spans="4:5">
      <c r="D9600" s="118" t="s">
        <v>28</v>
      </c>
      <c r="E9600" s="116" t="str">
        <f t="shared" si="149"/>
        <v>DGII</v>
      </c>
    </row>
    <row r="9601" spans="4:5">
      <c r="D9601" s="118" t="s">
        <v>18</v>
      </c>
      <c r="E9601" s="116" t="str">
        <f t="shared" si="149"/>
        <v>MIP</v>
      </c>
    </row>
    <row r="9602" spans="4:5">
      <c r="D9602" s="118" t="s">
        <v>28</v>
      </c>
      <c r="E9602" s="116" t="str">
        <f t="shared" si="149"/>
        <v>DGII</v>
      </c>
    </row>
    <row r="9603" spans="4:5">
      <c r="D9603" s="118" t="s">
        <v>40</v>
      </c>
      <c r="E9603" s="116" t="str">
        <f t="shared" si="149"/>
        <v>JCE</v>
      </c>
    </row>
    <row r="9604" spans="4:5">
      <c r="D9604" s="118" t="s">
        <v>40</v>
      </c>
      <c r="E9604" s="116" t="str">
        <f t="shared" ref="E9604:E9667" si="150">UPPER(D9604:D29314)</f>
        <v>JCE</v>
      </c>
    </row>
    <row r="9605" spans="4:5">
      <c r="D9605" s="118" t="s">
        <v>40</v>
      </c>
      <c r="E9605" s="116" t="str">
        <f t="shared" si="150"/>
        <v>JCE</v>
      </c>
    </row>
    <row r="9606" spans="4:5">
      <c r="D9606" s="118" t="s">
        <v>40</v>
      </c>
      <c r="E9606" s="116" t="str">
        <f t="shared" si="150"/>
        <v>JCE</v>
      </c>
    </row>
    <row r="9607" spans="4:5">
      <c r="D9607" s="118" t="s">
        <v>28</v>
      </c>
      <c r="E9607" s="116" t="str">
        <f t="shared" si="150"/>
        <v>DGII</v>
      </c>
    </row>
    <row r="9608" spans="4:5">
      <c r="D9608" s="118" t="s">
        <v>40</v>
      </c>
      <c r="E9608" s="116" t="str">
        <f t="shared" si="150"/>
        <v>JCE</v>
      </c>
    </row>
    <row r="9609" spans="4:5">
      <c r="D9609" s="118" t="s">
        <v>28</v>
      </c>
      <c r="E9609" s="116" t="str">
        <f t="shared" si="150"/>
        <v>DGII</v>
      </c>
    </row>
    <row r="9610" spans="4:5">
      <c r="D9610" s="118" t="s">
        <v>184</v>
      </c>
      <c r="E9610" s="116" t="str">
        <f t="shared" si="150"/>
        <v>DGP</v>
      </c>
    </row>
    <row r="9611" spans="4:5">
      <c r="D9611" s="118" t="s">
        <v>28</v>
      </c>
      <c r="E9611" s="116" t="str">
        <f t="shared" si="150"/>
        <v>DGII</v>
      </c>
    </row>
    <row r="9612" spans="4:5">
      <c r="D9612" s="118" t="s">
        <v>1154</v>
      </c>
      <c r="E9612" s="116" t="str">
        <f t="shared" si="150"/>
        <v xml:space="preserve">JCE </v>
      </c>
    </row>
    <row r="9613" spans="4:5">
      <c r="D9613" s="118" t="s">
        <v>1154</v>
      </c>
      <c r="E9613" s="116" t="str">
        <f t="shared" si="150"/>
        <v xml:space="preserve">JCE </v>
      </c>
    </row>
    <row r="9614" spans="4:5">
      <c r="D9614" s="118" t="s">
        <v>1154</v>
      </c>
      <c r="E9614" s="116" t="str">
        <f t="shared" si="150"/>
        <v xml:space="preserve">JCE </v>
      </c>
    </row>
    <row r="9615" spans="4:5">
      <c r="D9615" s="118" t="s">
        <v>28</v>
      </c>
      <c r="E9615" s="116" t="str">
        <f t="shared" si="150"/>
        <v>DGII</v>
      </c>
    </row>
    <row r="9616" spans="4:5">
      <c r="D9616" s="118" t="s">
        <v>1154</v>
      </c>
      <c r="E9616" s="116" t="str">
        <f t="shared" si="150"/>
        <v xml:space="preserve">JCE </v>
      </c>
    </row>
    <row r="9617" spans="4:5">
      <c r="D9617" s="118" t="s">
        <v>1154</v>
      </c>
      <c r="E9617" s="116" t="str">
        <f t="shared" si="150"/>
        <v xml:space="preserve">JCE </v>
      </c>
    </row>
    <row r="9618" spans="4:5">
      <c r="D9618" s="118" t="s">
        <v>1154</v>
      </c>
      <c r="E9618" s="116" t="str">
        <f t="shared" si="150"/>
        <v xml:space="preserve">JCE </v>
      </c>
    </row>
    <row r="9619" spans="4:5">
      <c r="D9619" s="118" t="s">
        <v>28</v>
      </c>
      <c r="E9619" s="116" t="str">
        <f t="shared" si="150"/>
        <v>DGII</v>
      </c>
    </row>
    <row r="9620" spans="4:5">
      <c r="D9620" s="118" t="s">
        <v>1154</v>
      </c>
      <c r="E9620" s="116" t="str">
        <f t="shared" si="150"/>
        <v xml:space="preserve">JCE </v>
      </c>
    </row>
    <row r="9621" spans="4:5">
      <c r="D9621" s="118" t="s">
        <v>1154</v>
      </c>
      <c r="E9621" s="116" t="str">
        <f t="shared" si="150"/>
        <v xml:space="preserve">JCE </v>
      </c>
    </row>
    <row r="9622" spans="4:5">
      <c r="D9622" s="118" t="s">
        <v>28</v>
      </c>
      <c r="E9622" s="116" t="str">
        <f t="shared" si="150"/>
        <v>DGII</v>
      </c>
    </row>
    <row r="9623" spans="4:5">
      <c r="D9623" s="118" t="s">
        <v>40</v>
      </c>
      <c r="E9623" s="116" t="str">
        <f t="shared" si="150"/>
        <v>JCE</v>
      </c>
    </row>
    <row r="9624" spans="4:5">
      <c r="D9624" s="118" t="s">
        <v>155</v>
      </c>
      <c r="E9624" s="116" t="str">
        <f t="shared" si="150"/>
        <v>ONAPI</v>
      </c>
    </row>
    <row r="9625" spans="4:5">
      <c r="D9625" s="118" t="s">
        <v>155</v>
      </c>
      <c r="E9625" s="116" t="str">
        <f t="shared" si="150"/>
        <v>ONAPI</v>
      </c>
    </row>
    <row r="9626" spans="4:5">
      <c r="D9626" s="118" t="s">
        <v>1154</v>
      </c>
      <c r="E9626" s="116" t="str">
        <f t="shared" si="150"/>
        <v xml:space="preserve">JCE </v>
      </c>
    </row>
    <row r="9627" spans="4:5">
      <c r="D9627" s="118" t="s">
        <v>184</v>
      </c>
      <c r="E9627" s="116" t="str">
        <f t="shared" si="150"/>
        <v>DGP</v>
      </c>
    </row>
    <row r="9628" spans="4:5">
      <c r="D9628" s="118" t="s">
        <v>1154</v>
      </c>
      <c r="E9628" s="116" t="str">
        <f t="shared" si="150"/>
        <v xml:space="preserve">JCE </v>
      </c>
    </row>
    <row r="9629" spans="4:5">
      <c r="D9629" s="118" t="s">
        <v>2</v>
      </c>
      <c r="E9629" s="116" t="str">
        <f t="shared" si="150"/>
        <v>DGTT</v>
      </c>
    </row>
    <row r="9630" spans="4:5">
      <c r="D9630" s="118" t="s">
        <v>155</v>
      </c>
      <c r="E9630" s="116" t="str">
        <f t="shared" si="150"/>
        <v>ONAPI</v>
      </c>
    </row>
    <row r="9631" spans="4:5">
      <c r="D9631" s="118" t="s">
        <v>1154</v>
      </c>
      <c r="E9631" s="116" t="str">
        <f t="shared" si="150"/>
        <v xml:space="preserve">JCE </v>
      </c>
    </row>
    <row r="9632" spans="4:5">
      <c r="D9632" s="118" t="s">
        <v>1154</v>
      </c>
      <c r="E9632" s="116" t="str">
        <f t="shared" si="150"/>
        <v xml:space="preserve">JCE </v>
      </c>
    </row>
    <row r="9633" spans="4:5">
      <c r="D9633" s="118" t="s">
        <v>1154</v>
      </c>
      <c r="E9633" s="116" t="str">
        <f t="shared" si="150"/>
        <v xml:space="preserve">JCE </v>
      </c>
    </row>
    <row r="9634" spans="4:5">
      <c r="D9634" s="118" t="s">
        <v>184</v>
      </c>
      <c r="E9634" s="116" t="str">
        <f t="shared" si="150"/>
        <v>DGP</v>
      </c>
    </row>
    <row r="9635" spans="4:5">
      <c r="D9635" s="118" t="s">
        <v>40</v>
      </c>
      <c r="E9635" s="116" t="str">
        <f t="shared" si="150"/>
        <v>JCE</v>
      </c>
    </row>
    <row r="9636" spans="4:5">
      <c r="D9636" s="118" t="s">
        <v>394</v>
      </c>
      <c r="E9636" s="116" t="str">
        <f t="shared" si="150"/>
        <v>MIREX</v>
      </c>
    </row>
    <row r="9637" spans="4:5">
      <c r="D9637" s="118" t="s">
        <v>28</v>
      </c>
      <c r="E9637" s="116" t="str">
        <f t="shared" si="150"/>
        <v>DGII</v>
      </c>
    </row>
    <row r="9638" spans="4:5">
      <c r="D9638" s="118" t="s">
        <v>1591</v>
      </c>
      <c r="E9638" s="116" t="str">
        <f t="shared" si="150"/>
        <v>PN-  DICAT</v>
      </c>
    </row>
    <row r="9639" spans="4:5">
      <c r="D9639" s="118" t="s">
        <v>28</v>
      </c>
      <c r="E9639" s="116" t="str">
        <f t="shared" si="150"/>
        <v>DGII</v>
      </c>
    </row>
    <row r="9640" spans="4:5">
      <c r="D9640" s="118" t="s">
        <v>40</v>
      </c>
      <c r="E9640" s="116" t="str">
        <f t="shared" si="150"/>
        <v>JCE</v>
      </c>
    </row>
    <row r="9641" spans="4:5">
      <c r="D9641" s="118" t="s">
        <v>1591</v>
      </c>
      <c r="E9641" s="116" t="str">
        <f t="shared" si="150"/>
        <v>PN-  DICAT</v>
      </c>
    </row>
    <row r="9642" spans="4:5">
      <c r="D9642" s="118" t="s">
        <v>40</v>
      </c>
      <c r="E9642" s="116" t="str">
        <f t="shared" si="150"/>
        <v>JCE</v>
      </c>
    </row>
    <row r="9643" spans="4:5">
      <c r="D9643" s="118" t="s">
        <v>40</v>
      </c>
      <c r="E9643" s="116" t="str">
        <f t="shared" si="150"/>
        <v>JCE</v>
      </c>
    </row>
    <row r="9644" spans="4:5">
      <c r="D9644" s="118" t="s">
        <v>40</v>
      </c>
      <c r="E9644" s="116" t="str">
        <f t="shared" si="150"/>
        <v>JCE</v>
      </c>
    </row>
    <row r="9645" spans="4:5">
      <c r="D9645" s="118" t="s">
        <v>28</v>
      </c>
      <c r="E9645" s="116" t="str">
        <f t="shared" si="150"/>
        <v>DGII</v>
      </c>
    </row>
    <row r="9646" spans="4:5">
      <c r="D9646" s="118" t="s">
        <v>18</v>
      </c>
      <c r="E9646" s="116" t="str">
        <f t="shared" si="150"/>
        <v>MIP</v>
      </c>
    </row>
    <row r="9647" spans="4:5">
      <c r="D9647" s="118" t="s">
        <v>28</v>
      </c>
      <c r="E9647" s="116" t="str">
        <f t="shared" si="150"/>
        <v>DGII</v>
      </c>
    </row>
    <row r="9648" spans="4:5">
      <c r="D9648" s="118" t="s">
        <v>184</v>
      </c>
      <c r="E9648" s="116" t="str">
        <f t="shared" si="150"/>
        <v>DGP</v>
      </c>
    </row>
    <row r="9649" spans="4:5">
      <c r="D9649" s="118" t="s">
        <v>28</v>
      </c>
      <c r="E9649" s="116" t="str">
        <f t="shared" si="150"/>
        <v>DGII</v>
      </c>
    </row>
    <row r="9650" spans="4:5">
      <c r="D9650" s="118" t="s">
        <v>40</v>
      </c>
      <c r="E9650" s="116" t="str">
        <f t="shared" si="150"/>
        <v>JCE</v>
      </c>
    </row>
    <row r="9651" spans="4:5">
      <c r="D9651" s="118" t="s">
        <v>28</v>
      </c>
      <c r="E9651" s="116" t="str">
        <f t="shared" si="150"/>
        <v>DGII</v>
      </c>
    </row>
    <row r="9652" spans="4:5">
      <c r="D9652" s="118" t="s">
        <v>94</v>
      </c>
      <c r="E9652" s="116" t="str">
        <f t="shared" si="150"/>
        <v>DGM</v>
      </c>
    </row>
    <row r="9653" spans="4:5">
      <c r="D9653" s="118" t="s">
        <v>40</v>
      </c>
      <c r="E9653" s="116" t="str">
        <f t="shared" si="150"/>
        <v>JCE</v>
      </c>
    </row>
    <row r="9654" spans="4:5">
      <c r="D9654" s="118" t="s">
        <v>94</v>
      </c>
      <c r="E9654" s="116" t="str">
        <f t="shared" si="150"/>
        <v>DGM</v>
      </c>
    </row>
    <row r="9655" spans="4:5">
      <c r="D9655" s="118" t="s">
        <v>2</v>
      </c>
      <c r="E9655" s="116" t="str">
        <f t="shared" si="150"/>
        <v>DGTT</v>
      </c>
    </row>
    <row r="9656" spans="4:5">
      <c r="D9656" s="118" t="s">
        <v>28</v>
      </c>
      <c r="E9656" s="116" t="str">
        <f t="shared" si="150"/>
        <v>DGII</v>
      </c>
    </row>
    <row r="9657" spans="4:5">
      <c r="D9657" s="118" t="s">
        <v>40</v>
      </c>
      <c r="E9657" s="116" t="str">
        <f t="shared" si="150"/>
        <v>JCE</v>
      </c>
    </row>
    <row r="9658" spans="4:5">
      <c r="D9658" s="118" t="s">
        <v>184</v>
      </c>
      <c r="E9658" s="116" t="str">
        <f t="shared" si="150"/>
        <v>DGP</v>
      </c>
    </row>
    <row r="9659" spans="4:5">
      <c r="D9659" s="118" t="s">
        <v>2</v>
      </c>
      <c r="E9659" s="116" t="str">
        <f t="shared" si="150"/>
        <v>DGTT</v>
      </c>
    </row>
    <row r="9660" spans="4:5">
      <c r="D9660" s="118" t="s">
        <v>184</v>
      </c>
      <c r="E9660" s="116" t="str">
        <f t="shared" si="150"/>
        <v>DGP</v>
      </c>
    </row>
    <row r="9661" spans="4:5">
      <c r="D9661" s="118" t="s">
        <v>184</v>
      </c>
      <c r="E9661" s="116" t="str">
        <f t="shared" si="150"/>
        <v>DGP</v>
      </c>
    </row>
    <row r="9662" spans="4:5">
      <c r="D9662" s="118" t="s">
        <v>28</v>
      </c>
      <c r="E9662" s="116" t="str">
        <f t="shared" si="150"/>
        <v>DGII</v>
      </c>
    </row>
    <row r="9663" spans="4:5">
      <c r="D9663" s="118" t="s">
        <v>28</v>
      </c>
      <c r="E9663" s="116" t="str">
        <f t="shared" si="150"/>
        <v>DGII</v>
      </c>
    </row>
    <row r="9664" spans="4:5">
      <c r="D9664" s="118" t="s">
        <v>18</v>
      </c>
      <c r="E9664" s="116" t="str">
        <f t="shared" si="150"/>
        <v>MIP</v>
      </c>
    </row>
    <row r="9665" spans="4:5">
      <c r="D9665" s="118" t="s">
        <v>184</v>
      </c>
      <c r="E9665" s="116" t="str">
        <f t="shared" si="150"/>
        <v>DGP</v>
      </c>
    </row>
    <row r="9666" spans="4:5">
      <c r="D9666" s="118" t="s">
        <v>1154</v>
      </c>
      <c r="E9666" s="116" t="str">
        <f t="shared" si="150"/>
        <v xml:space="preserve">JCE </v>
      </c>
    </row>
    <row r="9667" spans="4:5">
      <c r="D9667" s="118" t="s">
        <v>28</v>
      </c>
      <c r="E9667" s="116" t="str">
        <f t="shared" si="150"/>
        <v>DGII</v>
      </c>
    </row>
    <row r="9668" spans="4:5">
      <c r="D9668" s="118" t="s">
        <v>40</v>
      </c>
      <c r="E9668" s="116" t="str">
        <f t="shared" ref="E9668:E9731" si="151">UPPER(D9668:D29378)</f>
        <v>JCE</v>
      </c>
    </row>
    <row r="9669" spans="4:5">
      <c r="D9669" s="118" t="s">
        <v>40</v>
      </c>
      <c r="E9669" s="116" t="str">
        <f t="shared" si="151"/>
        <v>JCE</v>
      </c>
    </row>
    <row r="9670" spans="4:5">
      <c r="D9670" s="118" t="s">
        <v>184</v>
      </c>
      <c r="E9670" s="116" t="str">
        <f t="shared" si="151"/>
        <v>DGP</v>
      </c>
    </row>
    <row r="9671" spans="4:5">
      <c r="D9671" s="118" t="s">
        <v>40</v>
      </c>
      <c r="E9671" s="116" t="str">
        <f t="shared" si="151"/>
        <v>JCE</v>
      </c>
    </row>
    <row r="9672" spans="4:5">
      <c r="D9672" s="118" t="s">
        <v>28</v>
      </c>
      <c r="E9672" s="116" t="str">
        <f t="shared" si="151"/>
        <v>DGII</v>
      </c>
    </row>
    <row r="9673" spans="4:5">
      <c r="D9673" s="118" t="s">
        <v>18</v>
      </c>
      <c r="E9673" s="116" t="str">
        <f t="shared" si="151"/>
        <v>MIP</v>
      </c>
    </row>
    <row r="9674" spans="4:5">
      <c r="D9674" s="118" t="s">
        <v>155</v>
      </c>
      <c r="E9674" s="116" t="str">
        <f t="shared" si="151"/>
        <v>ONAPI</v>
      </c>
    </row>
    <row r="9675" spans="4:5">
      <c r="D9675" s="118" t="s">
        <v>40</v>
      </c>
      <c r="E9675" s="116" t="str">
        <f t="shared" si="151"/>
        <v>JCE</v>
      </c>
    </row>
    <row r="9676" spans="4:5">
      <c r="D9676" s="118" t="s">
        <v>28</v>
      </c>
      <c r="E9676" s="116" t="str">
        <f t="shared" si="151"/>
        <v>DGII</v>
      </c>
    </row>
    <row r="9677" spans="4:5">
      <c r="D9677" s="118" t="s">
        <v>40</v>
      </c>
      <c r="E9677" s="116" t="str">
        <f t="shared" si="151"/>
        <v>JCE</v>
      </c>
    </row>
    <row r="9678" spans="4:5">
      <c r="D9678" s="118" t="s">
        <v>40</v>
      </c>
      <c r="E9678" s="116" t="str">
        <f t="shared" si="151"/>
        <v>JCE</v>
      </c>
    </row>
    <row r="9679" spans="4:5">
      <c r="D9679" s="118" t="s">
        <v>155</v>
      </c>
      <c r="E9679" s="116" t="str">
        <f t="shared" si="151"/>
        <v>ONAPI</v>
      </c>
    </row>
    <row r="9680" spans="4:5">
      <c r="D9680" s="118" t="s">
        <v>40</v>
      </c>
      <c r="E9680" s="116" t="str">
        <f t="shared" si="151"/>
        <v>JCE</v>
      </c>
    </row>
    <row r="9681" spans="4:5">
      <c r="D9681" s="118" t="s">
        <v>28</v>
      </c>
      <c r="E9681" s="116" t="str">
        <f t="shared" si="151"/>
        <v>DGII</v>
      </c>
    </row>
    <row r="9682" spans="4:5">
      <c r="D9682" s="118" t="s">
        <v>394</v>
      </c>
      <c r="E9682" s="116" t="str">
        <f t="shared" si="151"/>
        <v>MIREX</v>
      </c>
    </row>
    <row r="9683" spans="4:5">
      <c r="D9683" s="118" t="s">
        <v>155</v>
      </c>
      <c r="E9683" s="116" t="str">
        <f t="shared" si="151"/>
        <v>ONAPI</v>
      </c>
    </row>
    <row r="9684" spans="4:5">
      <c r="D9684" s="118" t="s">
        <v>2</v>
      </c>
      <c r="E9684" s="116" t="str">
        <f t="shared" si="151"/>
        <v>DGTT</v>
      </c>
    </row>
    <row r="9685" spans="4:5">
      <c r="D9685" s="118" t="s">
        <v>40</v>
      </c>
      <c r="E9685" s="116" t="str">
        <f t="shared" si="151"/>
        <v>JCE</v>
      </c>
    </row>
    <row r="9686" spans="4:5">
      <c r="D9686" s="118" t="s">
        <v>40</v>
      </c>
      <c r="E9686" s="116" t="str">
        <f t="shared" si="151"/>
        <v>JCE</v>
      </c>
    </row>
    <row r="9687" spans="4:5">
      <c r="D9687" s="118" t="s">
        <v>1154</v>
      </c>
      <c r="E9687" s="116" t="str">
        <f t="shared" si="151"/>
        <v xml:space="preserve">JCE </v>
      </c>
    </row>
    <row r="9688" spans="4:5">
      <c r="D9688" s="118" t="s">
        <v>1154</v>
      </c>
      <c r="E9688" s="116" t="str">
        <f t="shared" si="151"/>
        <v xml:space="preserve">JCE </v>
      </c>
    </row>
    <row r="9689" spans="4:5">
      <c r="D9689" s="118" t="s">
        <v>28</v>
      </c>
      <c r="E9689" s="116" t="str">
        <f t="shared" si="151"/>
        <v>DGII</v>
      </c>
    </row>
    <row r="9690" spans="4:5">
      <c r="D9690" s="118" t="s">
        <v>28</v>
      </c>
      <c r="E9690" s="116" t="str">
        <f t="shared" si="151"/>
        <v>DGII</v>
      </c>
    </row>
    <row r="9691" spans="4:5">
      <c r="D9691" s="118" t="s">
        <v>1154</v>
      </c>
      <c r="E9691" s="116" t="str">
        <f t="shared" si="151"/>
        <v xml:space="preserve">JCE </v>
      </c>
    </row>
    <row r="9692" spans="4:5">
      <c r="D9692" s="118" t="s">
        <v>28</v>
      </c>
      <c r="E9692" s="116" t="str">
        <f t="shared" si="151"/>
        <v>DGII</v>
      </c>
    </row>
    <row r="9693" spans="4:5">
      <c r="D9693" s="118" t="s">
        <v>1154</v>
      </c>
      <c r="E9693" s="116" t="str">
        <f t="shared" si="151"/>
        <v xml:space="preserve">JCE </v>
      </c>
    </row>
    <row r="9694" spans="4:5">
      <c r="D9694" s="118" t="s">
        <v>155</v>
      </c>
      <c r="E9694" s="116" t="str">
        <f t="shared" si="151"/>
        <v>ONAPI</v>
      </c>
    </row>
    <row r="9695" spans="4:5">
      <c r="D9695" s="118" t="s">
        <v>1608</v>
      </c>
      <c r="E9695" s="116" t="str">
        <f t="shared" si="151"/>
        <v>INDUSTRIA  Y COMERCIO</v>
      </c>
    </row>
    <row r="9696" spans="4:5">
      <c r="D9696" s="118" t="s">
        <v>40</v>
      </c>
      <c r="E9696" s="116" t="str">
        <f t="shared" si="151"/>
        <v>JCE</v>
      </c>
    </row>
    <row r="9697" spans="4:5">
      <c r="D9697" s="118" t="s">
        <v>184</v>
      </c>
      <c r="E9697" s="116" t="str">
        <f t="shared" si="151"/>
        <v>DGP</v>
      </c>
    </row>
    <row r="9698" spans="4:5">
      <c r="D9698" s="118" t="s">
        <v>28</v>
      </c>
      <c r="E9698" s="116" t="str">
        <f t="shared" si="151"/>
        <v>DGII</v>
      </c>
    </row>
    <row r="9699" spans="4:5">
      <c r="D9699" s="118" t="s">
        <v>40</v>
      </c>
      <c r="E9699" s="116" t="str">
        <f t="shared" si="151"/>
        <v>JCE</v>
      </c>
    </row>
    <row r="9700" spans="4:5">
      <c r="D9700" s="118" t="s">
        <v>2</v>
      </c>
      <c r="E9700" s="116" t="str">
        <f t="shared" si="151"/>
        <v>DGTT</v>
      </c>
    </row>
    <row r="9701" spans="4:5">
      <c r="D9701" s="118" t="s">
        <v>40</v>
      </c>
      <c r="E9701" s="116" t="str">
        <f t="shared" si="151"/>
        <v>JCE</v>
      </c>
    </row>
    <row r="9702" spans="4:5">
      <c r="D9702" s="118" t="s">
        <v>28</v>
      </c>
      <c r="E9702" s="116" t="str">
        <f t="shared" si="151"/>
        <v>DGII</v>
      </c>
    </row>
    <row r="9703" spans="4:5">
      <c r="D9703" s="118" t="s">
        <v>94</v>
      </c>
      <c r="E9703" s="116" t="str">
        <f t="shared" si="151"/>
        <v>DGM</v>
      </c>
    </row>
    <row r="9704" spans="4:5">
      <c r="D9704" s="118" t="s">
        <v>155</v>
      </c>
      <c r="E9704" s="116" t="str">
        <f t="shared" si="151"/>
        <v>ONAPI</v>
      </c>
    </row>
    <row r="9705" spans="4:5">
      <c r="D9705" s="118" t="s">
        <v>1461</v>
      </c>
      <c r="E9705" s="116" t="str">
        <f t="shared" si="151"/>
        <v>OBRAS PUBLICAS</v>
      </c>
    </row>
    <row r="9706" spans="4:5">
      <c r="D9706" s="118" t="s">
        <v>40</v>
      </c>
      <c r="E9706" s="116" t="str">
        <f t="shared" si="151"/>
        <v>JCE</v>
      </c>
    </row>
    <row r="9707" spans="4:5">
      <c r="D9707" s="118" t="s">
        <v>2</v>
      </c>
      <c r="E9707" s="116" t="str">
        <f t="shared" si="151"/>
        <v>DGTT</v>
      </c>
    </row>
    <row r="9708" spans="4:5">
      <c r="D9708" s="118" t="s">
        <v>40</v>
      </c>
      <c r="E9708" s="116" t="str">
        <f t="shared" si="151"/>
        <v>JCE</v>
      </c>
    </row>
    <row r="9709" spans="4:5">
      <c r="D9709" s="118" t="s">
        <v>394</v>
      </c>
      <c r="E9709" s="116" t="str">
        <f t="shared" si="151"/>
        <v>MIREX</v>
      </c>
    </row>
    <row r="9710" spans="4:5">
      <c r="D9710" s="118" t="s">
        <v>40</v>
      </c>
      <c r="E9710" s="116" t="str">
        <f t="shared" si="151"/>
        <v>JCE</v>
      </c>
    </row>
    <row r="9711" spans="4:5">
      <c r="D9711" s="118" t="s">
        <v>94</v>
      </c>
      <c r="E9711" s="116" t="str">
        <f t="shared" si="151"/>
        <v>DGM</v>
      </c>
    </row>
    <row r="9712" spans="4:5">
      <c r="D9712" s="118" t="s">
        <v>40</v>
      </c>
      <c r="E9712" s="116" t="str">
        <f t="shared" si="151"/>
        <v>JCE</v>
      </c>
    </row>
    <row r="9713" spans="4:5">
      <c r="D9713" s="118" t="s">
        <v>2</v>
      </c>
      <c r="E9713" s="116" t="str">
        <f t="shared" si="151"/>
        <v>DGTT</v>
      </c>
    </row>
    <row r="9714" spans="4:5">
      <c r="D9714" s="118" t="s">
        <v>40</v>
      </c>
      <c r="E9714" s="116" t="str">
        <f t="shared" si="151"/>
        <v>JCE</v>
      </c>
    </row>
    <row r="9715" spans="4:5">
      <c r="D9715" s="118" t="s">
        <v>2</v>
      </c>
      <c r="E9715" s="116" t="str">
        <f t="shared" si="151"/>
        <v>DGTT</v>
      </c>
    </row>
    <row r="9716" spans="4:5">
      <c r="D9716" s="118" t="s">
        <v>40</v>
      </c>
      <c r="E9716" s="116" t="str">
        <f t="shared" si="151"/>
        <v>JCE</v>
      </c>
    </row>
    <row r="9717" spans="4:5">
      <c r="D9717" s="118" t="s">
        <v>40</v>
      </c>
      <c r="E9717" s="116" t="str">
        <f t="shared" si="151"/>
        <v>JCE</v>
      </c>
    </row>
    <row r="9718" spans="4:5">
      <c r="D9718" s="118" t="s">
        <v>2</v>
      </c>
      <c r="E9718" s="116" t="str">
        <f t="shared" si="151"/>
        <v>DGTT</v>
      </c>
    </row>
    <row r="9719" spans="4:5">
      <c r="D9719" s="118" t="s">
        <v>28</v>
      </c>
      <c r="E9719" s="116" t="str">
        <f t="shared" si="151"/>
        <v>DGII</v>
      </c>
    </row>
    <row r="9720" spans="4:5">
      <c r="D9720" s="118" t="s">
        <v>394</v>
      </c>
      <c r="E9720" s="116" t="str">
        <f t="shared" si="151"/>
        <v>MIREX</v>
      </c>
    </row>
    <row r="9721" spans="4:5">
      <c r="D9721" s="118" t="s">
        <v>28</v>
      </c>
      <c r="E9721" s="116" t="str">
        <f t="shared" si="151"/>
        <v>DGII</v>
      </c>
    </row>
    <row r="9722" spans="4:5">
      <c r="D9722" s="118" t="s">
        <v>40</v>
      </c>
      <c r="E9722" s="116" t="str">
        <f t="shared" si="151"/>
        <v>JCE</v>
      </c>
    </row>
    <row r="9723" spans="4:5">
      <c r="D9723" s="118" t="s">
        <v>2</v>
      </c>
      <c r="E9723" s="116" t="str">
        <f t="shared" si="151"/>
        <v>DGTT</v>
      </c>
    </row>
    <row r="9724" spans="4:5">
      <c r="D9724" s="118" t="s">
        <v>28</v>
      </c>
      <c r="E9724" s="116" t="str">
        <f t="shared" si="151"/>
        <v>DGII</v>
      </c>
    </row>
    <row r="9725" spans="4:5">
      <c r="D9725" s="118" t="s">
        <v>28</v>
      </c>
      <c r="E9725" s="116" t="str">
        <f t="shared" si="151"/>
        <v>DGII</v>
      </c>
    </row>
    <row r="9726" spans="4:5">
      <c r="D9726" s="118" t="s">
        <v>1461</v>
      </c>
      <c r="E9726" s="116" t="str">
        <f t="shared" si="151"/>
        <v>OBRAS PUBLICAS</v>
      </c>
    </row>
    <row r="9727" spans="4:5">
      <c r="D9727" s="118" t="s">
        <v>40</v>
      </c>
      <c r="E9727" s="116" t="str">
        <f t="shared" si="151"/>
        <v>JCE</v>
      </c>
    </row>
    <row r="9728" spans="4:5">
      <c r="D9728" s="118" t="s">
        <v>40</v>
      </c>
      <c r="E9728" s="116" t="str">
        <f t="shared" si="151"/>
        <v>JCE</v>
      </c>
    </row>
    <row r="9729" spans="4:5">
      <c r="D9729" s="118" t="s">
        <v>28</v>
      </c>
      <c r="E9729" s="116" t="str">
        <f t="shared" si="151"/>
        <v>DGII</v>
      </c>
    </row>
    <row r="9730" spans="4:5">
      <c r="D9730" s="118" t="s">
        <v>1154</v>
      </c>
      <c r="E9730" s="116" t="str">
        <f t="shared" si="151"/>
        <v xml:space="preserve">JCE </v>
      </c>
    </row>
    <row r="9731" spans="4:5">
      <c r="D9731" s="118" t="s">
        <v>184</v>
      </c>
      <c r="E9731" s="116" t="str">
        <f t="shared" si="151"/>
        <v>DGP</v>
      </c>
    </row>
    <row r="9732" spans="4:5">
      <c r="D9732" s="118" t="s">
        <v>28</v>
      </c>
      <c r="E9732" s="116" t="str">
        <f t="shared" ref="E9732:E9795" si="152">UPPER(D9732:D29442)</f>
        <v>DGII</v>
      </c>
    </row>
    <row r="9733" spans="4:5">
      <c r="D9733" s="118" t="s">
        <v>1461</v>
      </c>
      <c r="E9733" s="116" t="str">
        <f t="shared" si="152"/>
        <v>OBRAS PUBLICAS</v>
      </c>
    </row>
    <row r="9734" spans="4:5">
      <c r="D9734" s="118" t="s">
        <v>2</v>
      </c>
      <c r="E9734" s="116" t="str">
        <f t="shared" si="152"/>
        <v>DGTT</v>
      </c>
    </row>
    <row r="9735" spans="4:5">
      <c r="D9735" s="118" t="s">
        <v>1154</v>
      </c>
      <c r="E9735" s="116" t="str">
        <f t="shared" si="152"/>
        <v xml:space="preserve">JCE </v>
      </c>
    </row>
    <row r="9736" spans="4:5">
      <c r="D9736" s="118" t="s">
        <v>1154</v>
      </c>
      <c r="E9736" s="116" t="str">
        <f t="shared" si="152"/>
        <v xml:space="preserve">JCE </v>
      </c>
    </row>
    <row r="9737" spans="4:5">
      <c r="D9737" s="118" t="s">
        <v>94</v>
      </c>
      <c r="E9737" s="116" t="str">
        <f t="shared" si="152"/>
        <v>DGM</v>
      </c>
    </row>
    <row r="9738" spans="4:5">
      <c r="D9738" s="118" t="s">
        <v>2</v>
      </c>
      <c r="E9738" s="116" t="str">
        <f t="shared" si="152"/>
        <v>DGTT</v>
      </c>
    </row>
    <row r="9739" spans="4:5">
      <c r="D9739" s="118" t="s">
        <v>28</v>
      </c>
      <c r="E9739" s="116" t="str">
        <f t="shared" si="152"/>
        <v>DGII</v>
      </c>
    </row>
    <row r="9740" spans="4:5">
      <c r="D9740" s="118" t="s">
        <v>40</v>
      </c>
      <c r="E9740" s="116" t="str">
        <f t="shared" si="152"/>
        <v>JCE</v>
      </c>
    </row>
    <row r="9741" spans="4:5">
      <c r="D9741" s="118" t="s">
        <v>184</v>
      </c>
      <c r="E9741" s="116" t="str">
        <f t="shared" si="152"/>
        <v>DGP</v>
      </c>
    </row>
    <row r="9742" spans="4:5">
      <c r="D9742" s="118" t="s">
        <v>40</v>
      </c>
      <c r="E9742" s="116" t="str">
        <f t="shared" si="152"/>
        <v>JCE</v>
      </c>
    </row>
    <row r="9743" spans="4:5">
      <c r="D9743" s="118" t="s">
        <v>184</v>
      </c>
      <c r="E9743" s="116" t="str">
        <f t="shared" si="152"/>
        <v>DGP</v>
      </c>
    </row>
    <row r="9744" spans="4:5">
      <c r="D9744" s="118" t="s">
        <v>40</v>
      </c>
      <c r="E9744" s="116" t="str">
        <f t="shared" si="152"/>
        <v>JCE</v>
      </c>
    </row>
    <row r="9745" spans="4:5">
      <c r="D9745" s="118" t="s">
        <v>2</v>
      </c>
      <c r="E9745" s="116" t="str">
        <f t="shared" si="152"/>
        <v>DGTT</v>
      </c>
    </row>
    <row r="9746" spans="4:5">
      <c r="D9746" s="118" t="s">
        <v>94</v>
      </c>
      <c r="E9746" s="116" t="str">
        <f t="shared" si="152"/>
        <v>DGM</v>
      </c>
    </row>
    <row r="9747" spans="4:5">
      <c r="D9747" s="118" t="s">
        <v>2</v>
      </c>
      <c r="E9747" s="116" t="str">
        <f t="shared" si="152"/>
        <v>DGTT</v>
      </c>
    </row>
    <row r="9748" spans="4:5">
      <c r="D9748" s="118" t="s">
        <v>2</v>
      </c>
      <c r="E9748" s="116" t="str">
        <f t="shared" si="152"/>
        <v>DGTT</v>
      </c>
    </row>
    <row r="9749" spans="4:5">
      <c r="D9749" s="118" t="s">
        <v>1154</v>
      </c>
      <c r="E9749" s="116" t="str">
        <f t="shared" si="152"/>
        <v xml:space="preserve">JCE </v>
      </c>
    </row>
    <row r="9750" spans="4:5">
      <c r="D9750" s="118" t="s">
        <v>1154</v>
      </c>
      <c r="E9750" s="116" t="str">
        <f t="shared" si="152"/>
        <v xml:space="preserve">JCE </v>
      </c>
    </row>
    <row r="9751" spans="4:5">
      <c r="D9751" s="118" t="s">
        <v>28</v>
      </c>
      <c r="E9751" s="116" t="str">
        <f t="shared" si="152"/>
        <v>DGII</v>
      </c>
    </row>
    <row r="9752" spans="4:5">
      <c r="D9752" s="118" t="s">
        <v>28</v>
      </c>
      <c r="E9752" s="116" t="str">
        <f t="shared" si="152"/>
        <v>DGII</v>
      </c>
    </row>
    <row r="9753" spans="4:5">
      <c r="D9753" s="118" t="s">
        <v>1461</v>
      </c>
      <c r="E9753" s="116" t="str">
        <f t="shared" si="152"/>
        <v>OBRAS PUBLICAS</v>
      </c>
    </row>
    <row r="9754" spans="4:5">
      <c r="D9754" s="118" t="s">
        <v>2</v>
      </c>
      <c r="E9754" s="116" t="str">
        <f t="shared" si="152"/>
        <v>DGTT</v>
      </c>
    </row>
    <row r="9755" spans="4:5">
      <c r="D9755" s="118" t="s">
        <v>1154</v>
      </c>
      <c r="E9755" s="116" t="str">
        <f t="shared" si="152"/>
        <v xml:space="preserve">JCE </v>
      </c>
    </row>
    <row r="9756" spans="4:5">
      <c r="D9756" s="118" t="s">
        <v>1154</v>
      </c>
      <c r="E9756" s="116" t="str">
        <f t="shared" si="152"/>
        <v xml:space="preserve">JCE </v>
      </c>
    </row>
    <row r="9757" spans="4:5">
      <c r="D9757" s="118" t="s">
        <v>28</v>
      </c>
      <c r="E9757" s="116" t="str">
        <f t="shared" si="152"/>
        <v>DGII</v>
      </c>
    </row>
    <row r="9758" spans="4:5">
      <c r="D9758" s="118" t="s">
        <v>155</v>
      </c>
      <c r="E9758" s="116" t="str">
        <f t="shared" si="152"/>
        <v>ONAPI</v>
      </c>
    </row>
    <row r="9759" spans="4:5">
      <c r="D9759" s="118" t="s">
        <v>1154</v>
      </c>
      <c r="E9759" s="116" t="str">
        <f t="shared" si="152"/>
        <v xml:space="preserve">JCE </v>
      </c>
    </row>
    <row r="9760" spans="4:5">
      <c r="D9760" s="118" t="s">
        <v>40</v>
      </c>
      <c r="E9760" s="116" t="str">
        <f t="shared" si="152"/>
        <v>JCE</v>
      </c>
    </row>
    <row r="9761" spans="4:5">
      <c r="D9761" s="118" t="s">
        <v>28</v>
      </c>
      <c r="E9761" s="116" t="str">
        <f t="shared" si="152"/>
        <v>DGII</v>
      </c>
    </row>
    <row r="9762" spans="4:5">
      <c r="D9762" s="118" t="s">
        <v>2</v>
      </c>
      <c r="E9762" s="116" t="str">
        <f t="shared" si="152"/>
        <v>DGTT</v>
      </c>
    </row>
    <row r="9763" spans="4:5">
      <c r="D9763" s="118" t="s">
        <v>40</v>
      </c>
      <c r="E9763" s="116" t="str">
        <f t="shared" si="152"/>
        <v>JCE</v>
      </c>
    </row>
    <row r="9764" spans="4:5">
      <c r="D9764" s="118" t="s">
        <v>28</v>
      </c>
      <c r="E9764" s="116" t="str">
        <f t="shared" si="152"/>
        <v>DGII</v>
      </c>
    </row>
    <row r="9765" spans="4:5">
      <c r="D9765" s="118" t="s">
        <v>28</v>
      </c>
      <c r="E9765" s="116" t="str">
        <f t="shared" si="152"/>
        <v>DGII</v>
      </c>
    </row>
    <row r="9766" spans="4:5">
      <c r="D9766" s="118" t="s">
        <v>28</v>
      </c>
      <c r="E9766" s="116" t="str">
        <f t="shared" si="152"/>
        <v>DGII</v>
      </c>
    </row>
    <row r="9767" spans="4:5">
      <c r="D9767" s="118" t="s">
        <v>28</v>
      </c>
      <c r="E9767" s="116" t="str">
        <f t="shared" si="152"/>
        <v>DGII</v>
      </c>
    </row>
    <row r="9768" spans="4:5">
      <c r="D9768" s="118" t="s">
        <v>40</v>
      </c>
      <c r="E9768" s="116" t="str">
        <f t="shared" si="152"/>
        <v>JCE</v>
      </c>
    </row>
    <row r="9769" spans="4:5">
      <c r="D9769" s="118" t="s">
        <v>2</v>
      </c>
      <c r="E9769" s="116" t="str">
        <f t="shared" si="152"/>
        <v>DGTT</v>
      </c>
    </row>
    <row r="9770" spans="4:5">
      <c r="D9770" s="118" t="s">
        <v>394</v>
      </c>
      <c r="E9770" s="116" t="str">
        <f t="shared" si="152"/>
        <v>MIREX</v>
      </c>
    </row>
    <row r="9771" spans="4:5">
      <c r="D9771" s="118" t="s">
        <v>28</v>
      </c>
      <c r="E9771" s="116" t="str">
        <f t="shared" si="152"/>
        <v>DGII</v>
      </c>
    </row>
    <row r="9772" spans="4:5">
      <c r="D9772" s="118" t="s">
        <v>18</v>
      </c>
      <c r="E9772" s="116" t="str">
        <f t="shared" si="152"/>
        <v>MIP</v>
      </c>
    </row>
    <row r="9773" spans="4:5">
      <c r="D9773" s="118" t="s">
        <v>28</v>
      </c>
      <c r="E9773" s="116" t="str">
        <f t="shared" si="152"/>
        <v>DGII</v>
      </c>
    </row>
    <row r="9774" spans="4:5">
      <c r="D9774" s="118" t="s">
        <v>184</v>
      </c>
      <c r="E9774" s="116" t="str">
        <f t="shared" si="152"/>
        <v>DGP</v>
      </c>
    </row>
    <row r="9775" spans="4:5">
      <c r="D9775" s="118" t="s">
        <v>28</v>
      </c>
      <c r="E9775" s="116" t="str">
        <f t="shared" si="152"/>
        <v>DGII</v>
      </c>
    </row>
    <row r="9776" spans="4:5">
      <c r="D9776" s="118" t="s">
        <v>40</v>
      </c>
      <c r="E9776" s="116" t="str">
        <f t="shared" si="152"/>
        <v>JCE</v>
      </c>
    </row>
    <row r="9777" spans="4:5">
      <c r="D9777" s="118" t="s">
        <v>1154</v>
      </c>
      <c r="E9777" s="116" t="str">
        <f t="shared" si="152"/>
        <v xml:space="preserve">JCE </v>
      </c>
    </row>
    <row r="9778" spans="4:5">
      <c r="D9778" s="118" t="s">
        <v>1154</v>
      </c>
      <c r="E9778" s="116" t="str">
        <f t="shared" si="152"/>
        <v xml:space="preserve">JCE </v>
      </c>
    </row>
    <row r="9779" spans="4:5">
      <c r="D9779" s="118" t="s">
        <v>2</v>
      </c>
      <c r="E9779" s="116" t="str">
        <f t="shared" si="152"/>
        <v>DGTT</v>
      </c>
    </row>
    <row r="9780" spans="4:5">
      <c r="D9780" s="118" t="s">
        <v>184</v>
      </c>
      <c r="E9780" s="116" t="str">
        <f t="shared" si="152"/>
        <v>DGP</v>
      </c>
    </row>
    <row r="9781" spans="4:5">
      <c r="D9781" s="118" t="s">
        <v>1154</v>
      </c>
      <c r="E9781" s="116" t="str">
        <f t="shared" si="152"/>
        <v xml:space="preserve">JCE </v>
      </c>
    </row>
    <row r="9782" spans="4:5">
      <c r="D9782" s="118" t="s">
        <v>2</v>
      </c>
      <c r="E9782" s="116" t="str">
        <f t="shared" si="152"/>
        <v>DGTT</v>
      </c>
    </row>
    <row r="9783" spans="4:5">
      <c r="D9783" s="118" t="s">
        <v>28</v>
      </c>
      <c r="E9783" s="116" t="str">
        <f t="shared" si="152"/>
        <v>DGII</v>
      </c>
    </row>
    <row r="9784" spans="4:5">
      <c r="D9784" s="118" t="s">
        <v>394</v>
      </c>
      <c r="E9784" s="116" t="str">
        <f t="shared" si="152"/>
        <v>MIREX</v>
      </c>
    </row>
    <row r="9785" spans="4:5">
      <c r="D9785" s="118" t="s">
        <v>28</v>
      </c>
      <c r="E9785" s="116" t="str">
        <f t="shared" si="152"/>
        <v>DGII</v>
      </c>
    </row>
    <row r="9786" spans="4:5">
      <c r="D9786" s="118" t="s">
        <v>40</v>
      </c>
      <c r="E9786" s="116" t="str">
        <f t="shared" si="152"/>
        <v>JCE</v>
      </c>
    </row>
    <row r="9787" spans="4:5">
      <c r="D9787" s="118" t="s">
        <v>1154</v>
      </c>
      <c r="E9787" s="116" t="str">
        <f t="shared" si="152"/>
        <v xml:space="preserve">JCE </v>
      </c>
    </row>
    <row r="9788" spans="4:5">
      <c r="D9788" s="118" t="s">
        <v>2</v>
      </c>
      <c r="E9788" s="116" t="str">
        <f t="shared" si="152"/>
        <v>DGTT</v>
      </c>
    </row>
    <row r="9789" spans="4:5">
      <c r="D9789" s="118" t="s">
        <v>28</v>
      </c>
      <c r="E9789" s="116" t="str">
        <f t="shared" si="152"/>
        <v>DGII</v>
      </c>
    </row>
    <row r="9790" spans="4:5">
      <c r="D9790" s="118" t="s">
        <v>40</v>
      </c>
      <c r="E9790" s="116" t="str">
        <f t="shared" si="152"/>
        <v>JCE</v>
      </c>
    </row>
    <row r="9791" spans="4:5">
      <c r="D9791" s="118" t="s">
        <v>40</v>
      </c>
      <c r="E9791" s="116" t="str">
        <f t="shared" si="152"/>
        <v>JCE</v>
      </c>
    </row>
    <row r="9792" spans="4:5">
      <c r="D9792" s="118" t="s">
        <v>184</v>
      </c>
      <c r="E9792" s="116" t="str">
        <f t="shared" si="152"/>
        <v>DGP</v>
      </c>
    </row>
    <row r="9793" spans="4:5">
      <c r="D9793" s="118" t="s">
        <v>40</v>
      </c>
      <c r="E9793" s="116" t="str">
        <f t="shared" si="152"/>
        <v>JCE</v>
      </c>
    </row>
    <row r="9794" spans="4:5">
      <c r="D9794" s="118" t="s">
        <v>28</v>
      </c>
      <c r="E9794" s="116" t="str">
        <f t="shared" si="152"/>
        <v>DGII</v>
      </c>
    </row>
    <row r="9795" spans="4:5">
      <c r="D9795" s="118" t="s">
        <v>155</v>
      </c>
      <c r="E9795" s="116" t="str">
        <f t="shared" si="152"/>
        <v>ONAPI</v>
      </c>
    </row>
    <row r="9796" spans="4:5">
      <c r="D9796" s="118" t="s">
        <v>2</v>
      </c>
      <c r="E9796" s="116" t="str">
        <f t="shared" ref="E9796:E9859" si="153">UPPER(D9796:D29506)</f>
        <v>DGTT</v>
      </c>
    </row>
    <row r="9797" spans="4:5">
      <c r="D9797" s="118" t="s">
        <v>40</v>
      </c>
      <c r="E9797" s="116" t="str">
        <f t="shared" si="153"/>
        <v>JCE</v>
      </c>
    </row>
    <row r="9798" spans="4:5">
      <c r="D9798" s="118" t="s">
        <v>40</v>
      </c>
      <c r="E9798" s="116" t="str">
        <f t="shared" si="153"/>
        <v>JCE</v>
      </c>
    </row>
    <row r="9799" spans="4:5">
      <c r="D9799" s="118" t="s">
        <v>2</v>
      </c>
      <c r="E9799" s="116" t="str">
        <f t="shared" si="153"/>
        <v>DGTT</v>
      </c>
    </row>
    <row r="9800" spans="4:5">
      <c r="D9800" s="118" t="s">
        <v>155</v>
      </c>
      <c r="E9800" s="116" t="str">
        <f t="shared" si="153"/>
        <v>ONAPI</v>
      </c>
    </row>
    <row r="9801" spans="4:5">
      <c r="D9801" s="118" t="s">
        <v>40</v>
      </c>
      <c r="E9801" s="116" t="str">
        <f t="shared" si="153"/>
        <v>JCE</v>
      </c>
    </row>
    <row r="9802" spans="4:5">
      <c r="D9802" s="118" t="s">
        <v>40</v>
      </c>
      <c r="E9802" s="116" t="str">
        <f t="shared" si="153"/>
        <v>JCE</v>
      </c>
    </row>
    <row r="9803" spans="4:5">
      <c r="D9803" s="118" t="s">
        <v>2</v>
      </c>
      <c r="E9803" s="116" t="str">
        <f t="shared" si="153"/>
        <v>DGTT</v>
      </c>
    </row>
    <row r="9804" spans="4:5">
      <c r="D9804" s="118" t="s">
        <v>184</v>
      </c>
      <c r="E9804" s="116" t="str">
        <f t="shared" si="153"/>
        <v>DGP</v>
      </c>
    </row>
    <row r="9805" spans="4:5">
      <c r="D9805" s="118" t="s">
        <v>2</v>
      </c>
      <c r="E9805" s="116" t="str">
        <f t="shared" si="153"/>
        <v>DGTT</v>
      </c>
    </row>
    <row r="9806" spans="4:5">
      <c r="D9806" s="118" t="s">
        <v>184</v>
      </c>
      <c r="E9806" s="116" t="str">
        <f t="shared" si="153"/>
        <v>DGP</v>
      </c>
    </row>
    <row r="9807" spans="4:5">
      <c r="D9807" s="118" t="s">
        <v>1154</v>
      </c>
      <c r="E9807" s="116" t="str">
        <f t="shared" si="153"/>
        <v xml:space="preserve">JCE </v>
      </c>
    </row>
    <row r="9808" spans="4:5">
      <c r="D9808" s="118" t="s">
        <v>1154</v>
      </c>
      <c r="E9808" s="116" t="str">
        <f t="shared" si="153"/>
        <v xml:space="preserve">JCE </v>
      </c>
    </row>
    <row r="9809" spans="4:5">
      <c r="D9809" s="118" t="s">
        <v>28</v>
      </c>
      <c r="E9809" s="116" t="str">
        <f t="shared" si="153"/>
        <v>DGII</v>
      </c>
    </row>
    <row r="9810" spans="4:5">
      <c r="D9810" s="118" t="s">
        <v>28</v>
      </c>
      <c r="E9810" s="116" t="str">
        <f t="shared" si="153"/>
        <v>DGII</v>
      </c>
    </row>
    <row r="9811" spans="4:5">
      <c r="D9811" s="118" t="s">
        <v>1154</v>
      </c>
      <c r="E9811" s="116" t="str">
        <f t="shared" si="153"/>
        <v xml:space="preserve">JCE </v>
      </c>
    </row>
    <row r="9812" spans="4:5">
      <c r="D9812" s="118" t="s">
        <v>184</v>
      </c>
      <c r="E9812" s="116" t="str">
        <f t="shared" si="153"/>
        <v>DGP</v>
      </c>
    </row>
    <row r="9813" spans="4:5">
      <c r="D9813" s="118" t="s">
        <v>40</v>
      </c>
      <c r="E9813" s="116" t="str">
        <f t="shared" si="153"/>
        <v>JCE</v>
      </c>
    </row>
    <row r="9814" spans="4:5">
      <c r="D9814" s="118" t="s">
        <v>155</v>
      </c>
      <c r="E9814" s="116" t="str">
        <f t="shared" si="153"/>
        <v>ONAPI</v>
      </c>
    </row>
    <row r="9815" spans="4:5">
      <c r="D9815" s="118" t="s">
        <v>40</v>
      </c>
      <c r="E9815" s="116" t="str">
        <f t="shared" si="153"/>
        <v>JCE</v>
      </c>
    </row>
    <row r="9816" spans="4:5">
      <c r="D9816" s="118" t="s">
        <v>40</v>
      </c>
      <c r="E9816" s="116" t="str">
        <f t="shared" si="153"/>
        <v>JCE</v>
      </c>
    </row>
    <row r="9817" spans="4:5">
      <c r="D9817" s="118" t="s">
        <v>28</v>
      </c>
      <c r="E9817" s="116" t="str">
        <f t="shared" si="153"/>
        <v>DGII</v>
      </c>
    </row>
    <row r="9818" spans="4:5">
      <c r="D9818" s="118" t="s">
        <v>28</v>
      </c>
      <c r="E9818" s="116" t="str">
        <f t="shared" si="153"/>
        <v>DGII</v>
      </c>
    </row>
    <row r="9819" spans="4:5">
      <c r="D9819" s="118" t="s">
        <v>2</v>
      </c>
      <c r="E9819" s="116" t="str">
        <f t="shared" si="153"/>
        <v>DGTT</v>
      </c>
    </row>
    <row r="9820" spans="4:5">
      <c r="D9820" s="118" t="s">
        <v>1154</v>
      </c>
      <c r="E9820" s="116" t="str">
        <f t="shared" si="153"/>
        <v xml:space="preserve">JCE </v>
      </c>
    </row>
    <row r="9821" spans="4:5">
      <c r="D9821" s="118" t="s">
        <v>1154</v>
      </c>
      <c r="E9821" s="116" t="str">
        <f t="shared" si="153"/>
        <v xml:space="preserve">JCE </v>
      </c>
    </row>
    <row r="9822" spans="4:5">
      <c r="D9822" s="118" t="s">
        <v>2</v>
      </c>
      <c r="E9822" s="116" t="str">
        <f t="shared" si="153"/>
        <v>DGTT</v>
      </c>
    </row>
    <row r="9823" spans="4:5">
      <c r="D9823" s="118" t="s">
        <v>28</v>
      </c>
      <c r="E9823" s="116" t="str">
        <f t="shared" si="153"/>
        <v>DGII</v>
      </c>
    </row>
    <row r="9824" spans="4:5">
      <c r="D9824" s="118" t="s">
        <v>40</v>
      </c>
      <c r="E9824" s="116" t="str">
        <f t="shared" si="153"/>
        <v>JCE</v>
      </c>
    </row>
    <row r="9825" spans="4:5">
      <c r="D9825" s="118" t="s">
        <v>184</v>
      </c>
      <c r="E9825" s="116" t="str">
        <f t="shared" si="153"/>
        <v>DGP</v>
      </c>
    </row>
    <row r="9826" spans="4:5">
      <c r="D9826" s="118" t="s">
        <v>2</v>
      </c>
      <c r="E9826" s="116" t="str">
        <f t="shared" si="153"/>
        <v>DGTT</v>
      </c>
    </row>
    <row r="9827" spans="4:5">
      <c r="D9827" s="118" t="s">
        <v>155</v>
      </c>
      <c r="E9827" s="116" t="str">
        <f t="shared" si="153"/>
        <v>ONAPI</v>
      </c>
    </row>
    <row r="9828" spans="4:5">
      <c r="D9828" s="118" t="s">
        <v>28</v>
      </c>
      <c r="E9828" s="116" t="str">
        <f t="shared" si="153"/>
        <v>DGII</v>
      </c>
    </row>
    <row r="9829" spans="4:5">
      <c r="D9829" s="118" t="s">
        <v>40</v>
      </c>
      <c r="E9829" s="116" t="str">
        <f t="shared" si="153"/>
        <v>JCE</v>
      </c>
    </row>
    <row r="9830" spans="4:5">
      <c r="D9830" s="118" t="s">
        <v>40</v>
      </c>
      <c r="E9830" s="116" t="str">
        <f t="shared" si="153"/>
        <v>JCE</v>
      </c>
    </row>
    <row r="9831" spans="4:5">
      <c r="D9831" s="118" t="s">
        <v>184</v>
      </c>
      <c r="E9831" s="116" t="str">
        <f t="shared" si="153"/>
        <v>DGP</v>
      </c>
    </row>
    <row r="9832" spans="4:5">
      <c r="D9832" s="118" t="s">
        <v>2</v>
      </c>
      <c r="E9832" s="116" t="str">
        <f t="shared" si="153"/>
        <v>DGTT</v>
      </c>
    </row>
    <row r="9833" spans="4:5">
      <c r="D9833" s="118" t="s">
        <v>40</v>
      </c>
      <c r="E9833" s="116" t="str">
        <f t="shared" si="153"/>
        <v>JCE</v>
      </c>
    </row>
    <row r="9834" spans="4:5">
      <c r="D9834" s="118" t="s">
        <v>94</v>
      </c>
      <c r="E9834" s="116" t="str">
        <f t="shared" si="153"/>
        <v>DGM</v>
      </c>
    </row>
    <row r="9835" spans="4:5">
      <c r="D9835" s="118" t="s">
        <v>2</v>
      </c>
      <c r="E9835" s="116" t="str">
        <f t="shared" si="153"/>
        <v>DGTT</v>
      </c>
    </row>
    <row r="9836" spans="4:5">
      <c r="D9836" s="118" t="s">
        <v>40</v>
      </c>
      <c r="E9836" s="116" t="str">
        <f t="shared" si="153"/>
        <v>JCE</v>
      </c>
    </row>
    <row r="9837" spans="4:5">
      <c r="D9837" s="118" t="s">
        <v>2</v>
      </c>
      <c r="E9837" s="116" t="str">
        <f t="shared" si="153"/>
        <v>DGTT</v>
      </c>
    </row>
    <row r="9838" spans="4:5">
      <c r="D9838" s="118" t="s">
        <v>40</v>
      </c>
      <c r="E9838" s="116" t="str">
        <f t="shared" si="153"/>
        <v>JCE</v>
      </c>
    </row>
    <row r="9839" spans="4:5">
      <c r="D9839" s="118" t="s">
        <v>184</v>
      </c>
      <c r="E9839" s="116" t="str">
        <f t="shared" si="153"/>
        <v>DGP</v>
      </c>
    </row>
    <row r="9840" spans="4:5">
      <c r="D9840" s="118" t="s">
        <v>40</v>
      </c>
      <c r="E9840" s="116" t="str">
        <f t="shared" si="153"/>
        <v>JCE</v>
      </c>
    </row>
    <row r="9841" spans="4:5">
      <c r="D9841" s="118" t="s">
        <v>2</v>
      </c>
      <c r="E9841" s="116" t="str">
        <f t="shared" si="153"/>
        <v>DGTT</v>
      </c>
    </row>
    <row r="9842" spans="4:5">
      <c r="D9842" s="118" t="s">
        <v>956</v>
      </c>
      <c r="E9842" s="116" t="str">
        <f t="shared" si="153"/>
        <v>SENASA</v>
      </c>
    </row>
    <row r="9843" spans="4:5">
      <c r="D9843" s="118" t="s">
        <v>2</v>
      </c>
      <c r="E9843" s="116" t="str">
        <f t="shared" si="153"/>
        <v>DGTT</v>
      </c>
    </row>
    <row r="9844" spans="4:5">
      <c r="D9844" s="118" t="s">
        <v>2</v>
      </c>
      <c r="E9844" s="116" t="str">
        <f t="shared" si="153"/>
        <v>DGTT</v>
      </c>
    </row>
    <row r="9845" spans="4:5">
      <c r="D9845" s="118" t="s">
        <v>28</v>
      </c>
      <c r="E9845" s="116" t="str">
        <f t="shared" si="153"/>
        <v>DGII</v>
      </c>
    </row>
    <row r="9846" spans="4:5">
      <c r="D9846" s="118" t="s">
        <v>2</v>
      </c>
      <c r="E9846" s="116" t="str">
        <f t="shared" si="153"/>
        <v>DGTT</v>
      </c>
    </row>
    <row r="9847" spans="4:5">
      <c r="D9847" s="118" t="s">
        <v>2</v>
      </c>
      <c r="E9847" s="116" t="str">
        <f t="shared" si="153"/>
        <v>DGTT</v>
      </c>
    </row>
    <row r="9848" spans="4:5">
      <c r="D9848" s="118" t="s">
        <v>40</v>
      </c>
      <c r="E9848" s="116" t="str">
        <f t="shared" si="153"/>
        <v>JCE</v>
      </c>
    </row>
    <row r="9849" spans="4:5">
      <c r="D9849" s="118" t="s">
        <v>40</v>
      </c>
      <c r="E9849" s="116" t="str">
        <f t="shared" si="153"/>
        <v>JCE</v>
      </c>
    </row>
    <row r="9850" spans="4:5">
      <c r="D9850" s="118" t="s">
        <v>40</v>
      </c>
      <c r="E9850" s="116" t="str">
        <f t="shared" si="153"/>
        <v>JCE</v>
      </c>
    </row>
    <row r="9851" spans="4:5">
      <c r="D9851" s="118" t="s">
        <v>2</v>
      </c>
      <c r="E9851" s="116" t="str">
        <f t="shared" si="153"/>
        <v>DGTT</v>
      </c>
    </row>
    <row r="9852" spans="4:5">
      <c r="D9852" s="118" t="s">
        <v>94</v>
      </c>
      <c r="E9852" s="116" t="str">
        <f t="shared" si="153"/>
        <v>DGM</v>
      </c>
    </row>
    <row r="9853" spans="4:5">
      <c r="D9853" s="118" t="s">
        <v>40</v>
      </c>
      <c r="E9853" s="116" t="str">
        <f t="shared" si="153"/>
        <v>JCE</v>
      </c>
    </row>
    <row r="9854" spans="4:5">
      <c r="D9854" s="118" t="s">
        <v>40</v>
      </c>
      <c r="E9854" s="116" t="str">
        <f t="shared" si="153"/>
        <v>JCE</v>
      </c>
    </row>
    <row r="9855" spans="4:5">
      <c r="D9855" s="118" t="s">
        <v>40</v>
      </c>
      <c r="E9855" s="116" t="str">
        <f t="shared" si="153"/>
        <v>JCE</v>
      </c>
    </row>
    <row r="9856" spans="4:5">
      <c r="D9856" s="118" t="s">
        <v>1098</v>
      </c>
      <c r="E9856" s="116" t="str">
        <f t="shared" si="153"/>
        <v>CANCILLERIA</v>
      </c>
    </row>
    <row r="9857" spans="4:5">
      <c r="D9857" s="118" t="s">
        <v>94</v>
      </c>
      <c r="E9857" s="116" t="str">
        <f t="shared" si="153"/>
        <v>DGM</v>
      </c>
    </row>
    <row r="9858" spans="4:5">
      <c r="D9858" s="118" t="s">
        <v>184</v>
      </c>
      <c r="E9858" s="116" t="str">
        <f t="shared" si="153"/>
        <v>DGP</v>
      </c>
    </row>
    <row r="9859" spans="4:5">
      <c r="D9859" s="118" t="s">
        <v>184</v>
      </c>
      <c r="E9859" s="116" t="str">
        <f t="shared" si="153"/>
        <v>DGP</v>
      </c>
    </row>
    <row r="9860" spans="4:5">
      <c r="D9860" s="118" t="s">
        <v>2</v>
      </c>
      <c r="E9860" s="116" t="str">
        <f t="shared" ref="E9860:E9923" si="154">UPPER(D9860:D29570)</f>
        <v>DGTT</v>
      </c>
    </row>
    <row r="9861" spans="4:5">
      <c r="D9861" s="118" t="s">
        <v>2</v>
      </c>
      <c r="E9861" s="116" t="str">
        <f t="shared" si="154"/>
        <v>DGTT</v>
      </c>
    </row>
    <row r="9862" spans="4:5">
      <c r="D9862" s="118" t="s">
        <v>40</v>
      </c>
      <c r="E9862" s="116" t="str">
        <f t="shared" si="154"/>
        <v>JCE</v>
      </c>
    </row>
    <row r="9863" spans="4:5">
      <c r="D9863" s="118" t="s">
        <v>1098</v>
      </c>
      <c r="E9863" s="116" t="str">
        <f t="shared" si="154"/>
        <v>CANCILLERIA</v>
      </c>
    </row>
    <row r="9864" spans="4:5">
      <c r="D9864" s="118" t="s">
        <v>28</v>
      </c>
      <c r="E9864" s="116" t="str">
        <f t="shared" si="154"/>
        <v>DGII</v>
      </c>
    </row>
    <row r="9865" spans="4:5">
      <c r="D9865" s="118" t="s">
        <v>40</v>
      </c>
      <c r="E9865" s="116" t="str">
        <f t="shared" si="154"/>
        <v>JCE</v>
      </c>
    </row>
    <row r="9866" spans="4:5">
      <c r="D9866" s="118" t="s">
        <v>28</v>
      </c>
      <c r="E9866" s="116" t="str">
        <f t="shared" si="154"/>
        <v>DGII</v>
      </c>
    </row>
    <row r="9867" spans="4:5">
      <c r="D9867" s="118" t="s">
        <v>2</v>
      </c>
      <c r="E9867" s="116" t="str">
        <f t="shared" si="154"/>
        <v>DGTT</v>
      </c>
    </row>
    <row r="9868" spans="4:5">
      <c r="D9868" s="118" t="s">
        <v>1098</v>
      </c>
      <c r="E9868" s="116" t="str">
        <f t="shared" si="154"/>
        <v>CANCILLERIA</v>
      </c>
    </row>
    <row r="9869" spans="4:5">
      <c r="D9869" s="118" t="s">
        <v>40</v>
      </c>
      <c r="E9869" s="116" t="str">
        <f t="shared" si="154"/>
        <v>JCE</v>
      </c>
    </row>
    <row r="9870" spans="4:5">
      <c r="D9870" s="118" t="s">
        <v>40</v>
      </c>
      <c r="E9870" s="116" t="str">
        <f t="shared" si="154"/>
        <v>JCE</v>
      </c>
    </row>
    <row r="9871" spans="4:5">
      <c r="D9871" s="118" t="s">
        <v>40</v>
      </c>
      <c r="E9871" s="116" t="str">
        <f t="shared" si="154"/>
        <v>JCE</v>
      </c>
    </row>
    <row r="9872" spans="4:5">
      <c r="D9872" s="118" t="s">
        <v>1098</v>
      </c>
      <c r="E9872" s="116" t="str">
        <f t="shared" si="154"/>
        <v>CANCILLERIA</v>
      </c>
    </row>
    <row r="9873" spans="4:5">
      <c r="D9873" s="118" t="s">
        <v>40</v>
      </c>
      <c r="E9873" s="116" t="str">
        <f t="shared" si="154"/>
        <v>JCE</v>
      </c>
    </row>
    <row r="9874" spans="4:5">
      <c r="D9874" s="118" t="s">
        <v>28</v>
      </c>
      <c r="E9874" s="116" t="str">
        <f t="shared" si="154"/>
        <v>DGII</v>
      </c>
    </row>
    <row r="9875" spans="4:5">
      <c r="D9875" s="118" t="s">
        <v>40</v>
      </c>
      <c r="E9875" s="116" t="str">
        <f t="shared" si="154"/>
        <v>JCE</v>
      </c>
    </row>
    <row r="9876" spans="4:5">
      <c r="D9876" s="118" t="s">
        <v>40</v>
      </c>
      <c r="E9876" s="116" t="str">
        <f t="shared" si="154"/>
        <v>JCE</v>
      </c>
    </row>
    <row r="9877" spans="4:5">
      <c r="D9877" s="118" t="s">
        <v>2</v>
      </c>
      <c r="E9877" s="116" t="str">
        <f t="shared" si="154"/>
        <v>DGTT</v>
      </c>
    </row>
    <row r="9878" spans="4:5">
      <c r="D9878" s="118" t="s">
        <v>40</v>
      </c>
      <c r="E9878" s="116" t="str">
        <f t="shared" si="154"/>
        <v>JCE</v>
      </c>
    </row>
    <row r="9879" spans="4:5">
      <c r="D9879" s="118" t="s">
        <v>28</v>
      </c>
      <c r="E9879" s="116" t="str">
        <f t="shared" si="154"/>
        <v>DGII</v>
      </c>
    </row>
    <row r="9880" spans="4:5">
      <c r="D9880" s="118" t="s">
        <v>155</v>
      </c>
      <c r="E9880" s="116" t="str">
        <f t="shared" si="154"/>
        <v>ONAPI</v>
      </c>
    </row>
    <row r="9881" spans="4:5">
      <c r="D9881" s="118" t="s">
        <v>184</v>
      </c>
      <c r="E9881" s="116" t="str">
        <f t="shared" si="154"/>
        <v>DGP</v>
      </c>
    </row>
    <row r="9882" spans="4:5">
      <c r="D9882" s="118" t="s">
        <v>28</v>
      </c>
      <c r="E9882" s="116" t="str">
        <f t="shared" si="154"/>
        <v>DGII</v>
      </c>
    </row>
    <row r="9883" spans="4:5">
      <c r="D9883" s="118" t="s">
        <v>40</v>
      </c>
      <c r="E9883" s="116" t="str">
        <f t="shared" si="154"/>
        <v>JCE</v>
      </c>
    </row>
    <row r="9884" spans="4:5">
      <c r="D9884" s="118" t="s">
        <v>1098</v>
      </c>
      <c r="E9884" s="116" t="str">
        <f t="shared" si="154"/>
        <v>CANCILLERIA</v>
      </c>
    </row>
    <row r="9885" spans="4:5">
      <c r="D9885" s="118" t="s">
        <v>94</v>
      </c>
      <c r="E9885" s="116" t="str">
        <f t="shared" si="154"/>
        <v>DGM</v>
      </c>
    </row>
    <row r="9886" spans="4:5">
      <c r="D9886" s="118" t="s">
        <v>40</v>
      </c>
      <c r="E9886" s="116" t="str">
        <f t="shared" si="154"/>
        <v>JCE</v>
      </c>
    </row>
    <row r="9887" spans="4:5">
      <c r="D9887" s="118" t="s">
        <v>40</v>
      </c>
      <c r="E9887" s="116" t="str">
        <f t="shared" si="154"/>
        <v>JCE</v>
      </c>
    </row>
    <row r="9888" spans="4:5">
      <c r="D9888" s="118" t="s">
        <v>40</v>
      </c>
      <c r="E9888" s="116" t="str">
        <f t="shared" si="154"/>
        <v>JCE</v>
      </c>
    </row>
    <row r="9889" spans="4:5">
      <c r="D9889" s="118" t="s">
        <v>2</v>
      </c>
      <c r="E9889" s="116" t="str">
        <f t="shared" si="154"/>
        <v>DGTT</v>
      </c>
    </row>
    <row r="9890" spans="4:5">
      <c r="D9890" s="118" t="s">
        <v>40</v>
      </c>
      <c r="E9890" s="116" t="str">
        <f t="shared" si="154"/>
        <v>JCE</v>
      </c>
    </row>
    <row r="9891" spans="4:5">
      <c r="D9891" s="118" t="s">
        <v>40</v>
      </c>
      <c r="E9891" s="116" t="str">
        <f t="shared" si="154"/>
        <v>JCE</v>
      </c>
    </row>
    <row r="9892" spans="4:5">
      <c r="D9892" s="118" t="s">
        <v>2</v>
      </c>
      <c r="E9892" s="116" t="str">
        <f t="shared" si="154"/>
        <v>DGTT</v>
      </c>
    </row>
    <row r="9893" spans="4:5">
      <c r="D9893" s="118" t="s">
        <v>2</v>
      </c>
      <c r="E9893" s="116" t="str">
        <f t="shared" si="154"/>
        <v>DGTT</v>
      </c>
    </row>
    <row r="9894" spans="4:5">
      <c r="D9894" s="118" t="s">
        <v>1098</v>
      </c>
      <c r="E9894" s="116" t="str">
        <f t="shared" si="154"/>
        <v>CANCILLERIA</v>
      </c>
    </row>
    <row r="9895" spans="4:5">
      <c r="D9895" s="118" t="s">
        <v>28</v>
      </c>
      <c r="E9895" s="116" t="str">
        <f t="shared" si="154"/>
        <v>DGII</v>
      </c>
    </row>
    <row r="9896" spans="4:5">
      <c r="D9896" s="118" t="s">
        <v>2</v>
      </c>
      <c r="E9896" s="116" t="str">
        <f t="shared" si="154"/>
        <v>DGTT</v>
      </c>
    </row>
    <row r="9897" spans="4:5">
      <c r="D9897" s="118" t="s">
        <v>28</v>
      </c>
      <c r="E9897" s="116" t="str">
        <f t="shared" si="154"/>
        <v>DGII</v>
      </c>
    </row>
    <row r="9898" spans="4:5">
      <c r="D9898" s="118" t="s">
        <v>40</v>
      </c>
      <c r="E9898" s="116" t="str">
        <f t="shared" si="154"/>
        <v>JCE</v>
      </c>
    </row>
    <row r="9899" spans="4:5">
      <c r="D9899" s="118" t="s">
        <v>40</v>
      </c>
      <c r="E9899" s="116" t="str">
        <f t="shared" si="154"/>
        <v>JCE</v>
      </c>
    </row>
    <row r="9900" spans="4:5">
      <c r="D9900" s="118" t="s">
        <v>2</v>
      </c>
      <c r="E9900" s="116" t="str">
        <f t="shared" si="154"/>
        <v>DGTT</v>
      </c>
    </row>
    <row r="9901" spans="4:5">
      <c r="D9901" s="118" t="s">
        <v>2</v>
      </c>
      <c r="E9901" s="116" t="str">
        <f t="shared" si="154"/>
        <v>DGTT</v>
      </c>
    </row>
    <row r="9902" spans="4:5">
      <c r="D9902" s="118" t="s">
        <v>184</v>
      </c>
      <c r="E9902" s="116" t="str">
        <f t="shared" si="154"/>
        <v>DGP</v>
      </c>
    </row>
    <row r="9903" spans="4:5">
      <c r="D9903" s="118" t="s">
        <v>1098</v>
      </c>
      <c r="E9903" s="116" t="str">
        <f t="shared" si="154"/>
        <v>CANCILLERIA</v>
      </c>
    </row>
    <row r="9904" spans="4:5">
      <c r="D9904" s="118" t="s">
        <v>40</v>
      </c>
      <c r="E9904" s="116" t="str">
        <f t="shared" si="154"/>
        <v>JCE</v>
      </c>
    </row>
    <row r="9905" spans="4:5">
      <c r="D9905" s="118" t="s">
        <v>40</v>
      </c>
      <c r="E9905" s="116" t="str">
        <f t="shared" si="154"/>
        <v>JCE</v>
      </c>
    </row>
    <row r="9906" spans="4:5">
      <c r="D9906" s="118" t="s">
        <v>28</v>
      </c>
      <c r="E9906" s="116" t="str">
        <f t="shared" si="154"/>
        <v>DGII</v>
      </c>
    </row>
    <row r="9907" spans="4:5">
      <c r="D9907" s="118" t="s">
        <v>184</v>
      </c>
      <c r="E9907" s="116" t="str">
        <f t="shared" si="154"/>
        <v>DGP</v>
      </c>
    </row>
    <row r="9908" spans="4:5">
      <c r="D9908" s="118" t="s">
        <v>2</v>
      </c>
      <c r="E9908" s="116" t="str">
        <f t="shared" si="154"/>
        <v>DGTT</v>
      </c>
    </row>
    <row r="9909" spans="4:5">
      <c r="D9909" s="118" t="s">
        <v>2</v>
      </c>
      <c r="E9909" s="116" t="str">
        <f t="shared" si="154"/>
        <v>DGTT</v>
      </c>
    </row>
    <row r="9910" spans="4:5">
      <c r="D9910" s="118" t="s">
        <v>40</v>
      </c>
      <c r="E9910" s="116" t="str">
        <f t="shared" si="154"/>
        <v>JCE</v>
      </c>
    </row>
    <row r="9911" spans="4:5">
      <c r="D9911" s="118" t="s">
        <v>956</v>
      </c>
      <c r="E9911" s="116" t="str">
        <f t="shared" si="154"/>
        <v>SENASA</v>
      </c>
    </row>
    <row r="9912" spans="4:5">
      <c r="D9912" s="118" t="s">
        <v>40</v>
      </c>
      <c r="E9912" s="116" t="str">
        <f t="shared" si="154"/>
        <v>JCE</v>
      </c>
    </row>
    <row r="9913" spans="4:5">
      <c r="D9913" s="118" t="s">
        <v>40</v>
      </c>
      <c r="E9913" s="116" t="str">
        <f t="shared" si="154"/>
        <v>JCE</v>
      </c>
    </row>
    <row r="9914" spans="4:5">
      <c r="D9914" s="118" t="s">
        <v>155</v>
      </c>
      <c r="E9914" s="116" t="str">
        <f t="shared" si="154"/>
        <v>ONAPI</v>
      </c>
    </row>
    <row r="9915" spans="4:5">
      <c r="D9915" s="118" t="s">
        <v>40</v>
      </c>
      <c r="E9915" s="116" t="str">
        <f t="shared" si="154"/>
        <v>JCE</v>
      </c>
    </row>
    <row r="9916" spans="4:5">
      <c r="D9916" s="118" t="s">
        <v>2</v>
      </c>
      <c r="E9916" s="116" t="str">
        <f t="shared" si="154"/>
        <v>DGTT</v>
      </c>
    </row>
    <row r="9917" spans="4:5">
      <c r="D9917" s="118" t="s">
        <v>94</v>
      </c>
      <c r="E9917" s="116" t="str">
        <f t="shared" si="154"/>
        <v>DGM</v>
      </c>
    </row>
    <row r="9918" spans="4:5">
      <c r="D9918" s="118" t="s">
        <v>155</v>
      </c>
      <c r="E9918" s="116" t="str">
        <f t="shared" si="154"/>
        <v>ONAPI</v>
      </c>
    </row>
    <row r="9919" spans="4:5">
      <c r="D9919" s="118" t="s">
        <v>184</v>
      </c>
      <c r="E9919" s="116" t="str">
        <f t="shared" si="154"/>
        <v>DGP</v>
      </c>
    </row>
    <row r="9920" spans="4:5">
      <c r="D9920" s="118" t="s">
        <v>1154</v>
      </c>
      <c r="E9920" s="116" t="str">
        <f t="shared" si="154"/>
        <v xml:space="preserve">JCE </v>
      </c>
    </row>
    <row r="9921" spans="4:5">
      <c r="D9921" s="118" t="s">
        <v>40</v>
      </c>
      <c r="E9921" s="116" t="str">
        <f t="shared" si="154"/>
        <v>JCE</v>
      </c>
    </row>
    <row r="9922" spans="4:5">
      <c r="D9922" s="118" t="s">
        <v>40</v>
      </c>
      <c r="E9922" s="116" t="str">
        <f t="shared" si="154"/>
        <v>JCE</v>
      </c>
    </row>
    <row r="9923" spans="4:5">
      <c r="D9923" s="118" t="s">
        <v>40</v>
      </c>
      <c r="E9923" s="116" t="str">
        <f t="shared" si="154"/>
        <v>JCE</v>
      </c>
    </row>
    <row r="9924" spans="4:5">
      <c r="D9924" s="118" t="s">
        <v>155</v>
      </c>
      <c r="E9924" s="116" t="str">
        <f t="shared" ref="E9924:E9987" si="155">UPPER(D9924:D29634)</f>
        <v>ONAPI</v>
      </c>
    </row>
    <row r="9925" spans="4:5">
      <c r="D9925" s="118" t="s">
        <v>2</v>
      </c>
      <c r="E9925" s="116" t="str">
        <f t="shared" si="155"/>
        <v>DGTT</v>
      </c>
    </row>
    <row r="9926" spans="4:5">
      <c r="D9926" s="118" t="s">
        <v>28</v>
      </c>
      <c r="E9926" s="116" t="str">
        <f t="shared" si="155"/>
        <v>DGII</v>
      </c>
    </row>
    <row r="9927" spans="4:5">
      <c r="D9927" s="118" t="s">
        <v>40</v>
      </c>
      <c r="E9927" s="116" t="str">
        <f t="shared" si="155"/>
        <v>JCE</v>
      </c>
    </row>
    <row r="9928" spans="4:5">
      <c r="D9928" s="118" t="s">
        <v>184</v>
      </c>
      <c r="E9928" s="116" t="str">
        <f t="shared" si="155"/>
        <v>DGP</v>
      </c>
    </row>
    <row r="9929" spans="4:5">
      <c r="D9929" s="118" t="s">
        <v>28</v>
      </c>
      <c r="E9929" s="116" t="str">
        <f t="shared" si="155"/>
        <v>DGII</v>
      </c>
    </row>
    <row r="9930" spans="4:5">
      <c r="D9930" s="118" t="s">
        <v>28</v>
      </c>
      <c r="E9930" s="116" t="str">
        <f t="shared" si="155"/>
        <v>DGII</v>
      </c>
    </row>
    <row r="9931" spans="4:5">
      <c r="D9931" s="118" t="s">
        <v>2</v>
      </c>
      <c r="E9931" s="116" t="str">
        <f t="shared" si="155"/>
        <v>DGTT</v>
      </c>
    </row>
    <row r="9932" spans="4:5">
      <c r="D9932" s="118" t="s">
        <v>1461</v>
      </c>
      <c r="E9932" s="116" t="str">
        <f t="shared" si="155"/>
        <v>OBRAS PUBLICAS</v>
      </c>
    </row>
    <row r="9933" spans="4:5">
      <c r="D9933" s="118" t="s">
        <v>40</v>
      </c>
      <c r="E9933" s="116" t="str">
        <f t="shared" si="155"/>
        <v>JCE</v>
      </c>
    </row>
    <row r="9934" spans="4:5">
      <c r="D9934" s="118" t="s">
        <v>1098</v>
      </c>
      <c r="E9934" s="116" t="str">
        <f t="shared" si="155"/>
        <v>CANCILLERIA</v>
      </c>
    </row>
    <row r="9935" spans="4:5">
      <c r="D9935" s="118" t="s">
        <v>40</v>
      </c>
      <c r="E9935" s="116" t="str">
        <f t="shared" si="155"/>
        <v>JCE</v>
      </c>
    </row>
    <row r="9936" spans="4:5">
      <c r="D9936" s="118" t="s">
        <v>2</v>
      </c>
      <c r="E9936" s="116" t="str">
        <f t="shared" si="155"/>
        <v>DGTT</v>
      </c>
    </row>
    <row r="9937" spans="4:5">
      <c r="D9937" s="118" t="s">
        <v>28</v>
      </c>
      <c r="E9937" s="116" t="str">
        <f t="shared" si="155"/>
        <v>DGII</v>
      </c>
    </row>
    <row r="9938" spans="4:5">
      <c r="D9938" s="118" t="s">
        <v>2</v>
      </c>
      <c r="E9938" s="116" t="str">
        <f t="shared" si="155"/>
        <v>DGTT</v>
      </c>
    </row>
    <row r="9939" spans="4:5">
      <c r="D9939" s="118" t="s">
        <v>2</v>
      </c>
      <c r="E9939" s="116" t="str">
        <f t="shared" si="155"/>
        <v>DGTT</v>
      </c>
    </row>
    <row r="9940" spans="4:5">
      <c r="D9940" s="118" t="s">
        <v>40</v>
      </c>
      <c r="E9940" s="116" t="str">
        <f t="shared" si="155"/>
        <v>JCE</v>
      </c>
    </row>
    <row r="9941" spans="4:5">
      <c r="D9941" s="118" t="s">
        <v>28</v>
      </c>
      <c r="E9941" s="116" t="str">
        <f t="shared" si="155"/>
        <v>DGII</v>
      </c>
    </row>
    <row r="9942" spans="4:5">
      <c r="D9942" s="118" t="s">
        <v>2</v>
      </c>
      <c r="E9942" s="116" t="str">
        <f t="shared" si="155"/>
        <v>DGTT</v>
      </c>
    </row>
    <row r="9943" spans="4:5">
      <c r="D9943" s="118" t="s">
        <v>40</v>
      </c>
      <c r="E9943" s="116" t="str">
        <f t="shared" si="155"/>
        <v>JCE</v>
      </c>
    </row>
    <row r="9944" spans="4:5">
      <c r="D9944" s="118" t="s">
        <v>184</v>
      </c>
      <c r="E9944" s="116" t="str">
        <f t="shared" si="155"/>
        <v>DGP</v>
      </c>
    </row>
    <row r="9945" spans="4:5">
      <c r="D9945" s="118" t="s">
        <v>40</v>
      </c>
      <c r="E9945" s="116" t="str">
        <f t="shared" si="155"/>
        <v>JCE</v>
      </c>
    </row>
    <row r="9946" spans="4:5">
      <c r="D9946" s="118" t="s">
        <v>2</v>
      </c>
      <c r="E9946" s="116" t="str">
        <f t="shared" si="155"/>
        <v>DGTT</v>
      </c>
    </row>
    <row r="9947" spans="4:5">
      <c r="D9947" s="118" t="s">
        <v>40</v>
      </c>
      <c r="E9947" s="116" t="str">
        <f t="shared" si="155"/>
        <v>JCE</v>
      </c>
    </row>
    <row r="9948" spans="4:5">
      <c r="D9948" s="118" t="s">
        <v>40</v>
      </c>
      <c r="E9948" s="116" t="str">
        <f t="shared" si="155"/>
        <v>JCE</v>
      </c>
    </row>
    <row r="9949" spans="4:5">
      <c r="D9949" s="118" t="s">
        <v>2</v>
      </c>
      <c r="E9949" s="116" t="str">
        <f t="shared" si="155"/>
        <v>DGTT</v>
      </c>
    </row>
    <row r="9950" spans="4:5">
      <c r="D9950" s="118" t="s">
        <v>94</v>
      </c>
      <c r="E9950" s="116" t="str">
        <f t="shared" si="155"/>
        <v>DGM</v>
      </c>
    </row>
    <row r="9951" spans="4:5">
      <c r="D9951" s="118" t="s">
        <v>155</v>
      </c>
      <c r="E9951" s="116" t="str">
        <f t="shared" si="155"/>
        <v>ONAPI</v>
      </c>
    </row>
    <row r="9952" spans="4:5">
      <c r="D9952" s="118" t="s">
        <v>184</v>
      </c>
      <c r="E9952" s="116" t="str">
        <f t="shared" si="155"/>
        <v>DGP</v>
      </c>
    </row>
    <row r="9953" spans="4:5">
      <c r="D9953" s="118" t="s">
        <v>28</v>
      </c>
      <c r="E9953" s="116" t="str">
        <f t="shared" si="155"/>
        <v>DGII</v>
      </c>
    </row>
    <row r="9954" spans="4:5">
      <c r="D9954" s="118" t="s">
        <v>40</v>
      </c>
      <c r="E9954" s="116" t="str">
        <f t="shared" si="155"/>
        <v>JCE</v>
      </c>
    </row>
    <row r="9955" spans="4:5">
      <c r="D9955" s="118" t="s">
        <v>1098</v>
      </c>
      <c r="E9955" s="116" t="str">
        <f t="shared" si="155"/>
        <v>CANCILLERIA</v>
      </c>
    </row>
    <row r="9956" spans="4:5">
      <c r="D9956" s="118" t="s">
        <v>94</v>
      </c>
      <c r="E9956" s="116" t="str">
        <f t="shared" si="155"/>
        <v>DGM</v>
      </c>
    </row>
    <row r="9957" spans="4:5">
      <c r="D9957" s="118" t="s">
        <v>40</v>
      </c>
      <c r="E9957" s="116" t="str">
        <f t="shared" si="155"/>
        <v>JCE</v>
      </c>
    </row>
    <row r="9958" spans="4:5">
      <c r="D9958" s="118" t="s">
        <v>184</v>
      </c>
      <c r="E9958" s="116" t="str">
        <f t="shared" si="155"/>
        <v>DGP</v>
      </c>
    </row>
    <row r="9959" spans="4:5">
      <c r="D9959" s="118" t="s">
        <v>40</v>
      </c>
      <c r="E9959" s="116" t="str">
        <f t="shared" si="155"/>
        <v>JCE</v>
      </c>
    </row>
    <row r="9960" spans="4:5">
      <c r="D9960" s="118" t="s">
        <v>2</v>
      </c>
      <c r="E9960" s="116" t="str">
        <f t="shared" si="155"/>
        <v>DGTT</v>
      </c>
    </row>
    <row r="9961" spans="4:5">
      <c r="D9961" s="118" t="s">
        <v>28</v>
      </c>
      <c r="E9961" s="116" t="str">
        <f t="shared" si="155"/>
        <v>DGII</v>
      </c>
    </row>
    <row r="9962" spans="4:5">
      <c r="D9962" s="118" t="s">
        <v>40</v>
      </c>
      <c r="E9962" s="116" t="str">
        <f t="shared" si="155"/>
        <v>JCE</v>
      </c>
    </row>
    <row r="9963" spans="4:5">
      <c r="D9963" s="118" t="s">
        <v>28</v>
      </c>
      <c r="E9963" s="116" t="str">
        <f t="shared" si="155"/>
        <v>DGII</v>
      </c>
    </row>
    <row r="9964" spans="4:5">
      <c r="D9964" s="118" t="s">
        <v>28</v>
      </c>
      <c r="E9964" s="116" t="str">
        <f t="shared" si="155"/>
        <v>DGII</v>
      </c>
    </row>
    <row r="9965" spans="4:5">
      <c r="D9965" s="118" t="s">
        <v>40</v>
      </c>
      <c r="E9965" s="116" t="str">
        <f t="shared" si="155"/>
        <v>JCE</v>
      </c>
    </row>
    <row r="9966" spans="4:5">
      <c r="D9966" s="118" t="s">
        <v>28</v>
      </c>
      <c r="E9966" s="116" t="str">
        <f t="shared" si="155"/>
        <v>DGII</v>
      </c>
    </row>
    <row r="9967" spans="4:5">
      <c r="D9967" s="118" t="s">
        <v>40</v>
      </c>
      <c r="E9967" s="116" t="str">
        <f t="shared" si="155"/>
        <v>JCE</v>
      </c>
    </row>
    <row r="9968" spans="4:5">
      <c r="D9968" s="118" t="s">
        <v>40</v>
      </c>
      <c r="E9968" s="116" t="str">
        <f t="shared" si="155"/>
        <v>JCE</v>
      </c>
    </row>
    <row r="9969" spans="4:5">
      <c r="D9969" s="118" t="s">
        <v>40</v>
      </c>
      <c r="E9969" s="116" t="str">
        <f t="shared" si="155"/>
        <v>JCE</v>
      </c>
    </row>
    <row r="9970" spans="4:5">
      <c r="D9970" s="118" t="s">
        <v>2</v>
      </c>
      <c r="E9970" s="116" t="str">
        <f t="shared" si="155"/>
        <v>DGTT</v>
      </c>
    </row>
    <row r="9971" spans="4:5">
      <c r="D9971" s="118" t="s">
        <v>94</v>
      </c>
      <c r="E9971" s="116" t="str">
        <f t="shared" si="155"/>
        <v>DGM</v>
      </c>
    </row>
    <row r="9972" spans="4:5">
      <c r="D9972" s="118" t="s">
        <v>155</v>
      </c>
      <c r="E9972" s="116" t="str">
        <f t="shared" si="155"/>
        <v>ONAPI</v>
      </c>
    </row>
    <row r="9973" spans="4:5">
      <c r="D9973" s="118" t="s">
        <v>40</v>
      </c>
      <c r="E9973" s="116" t="str">
        <f t="shared" si="155"/>
        <v>JCE</v>
      </c>
    </row>
    <row r="9974" spans="4:5">
      <c r="D9974" s="118" t="s">
        <v>28</v>
      </c>
      <c r="E9974" s="116" t="str">
        <f t="shared" si="155"/>
        <v>DGII</v>
      </c>
    </row>
    <row r="9975" spans="4:5">
      <c r="D9975" s="118" t="s">
        <v>40</v>
      </c>
      <c r="E9975" s="116" t="str">
        <f t="shared" si="155"/>
        <v>JCE</v>
      </c>
    </row>
    <row r="9976" spans="4:5">
      <c r="D9976" s="118" t="s">
        <v>2</v>
      </c>
      <c r="E9976" s="116" t="str">
        <f t="shared" si="155"/>
        <v>DGTT</v>
      </c>
    </row>
    <row r="9977" spans="4:5">
      <c r="D9977" s="118" t="s">
        <v>155</v>
      </c>
      <c r="E9977" s="116" t="str">
        <f t="shared" si="155"/>
        <v>ONAPI</v>
      </c>
    </row>
    <row r="9978" spans="4:5">
      <c r="D9978" s="118" t="s">
        <v>1098</v>
      </c>
      <c r="E9978" s="116" t="str">
        <f t="shared" si="155"/>
        <v>CANCILLERIA</v>
      </c>
    </row>
    <row r="9979" spans="4:5">
      <c r="D9979" s="118" t="s">
        <v>28</v>
      </c>
      <c r="E9979" s="116" t="str">
        <f t="shared" si="155"/>
        <v>DGII</v>
      </c>
    </row>
    <row r="9980" spans="4:5">
      <c r="D9980" s="118" t="s">
        <v>40</v>
      </c>
      <c r="E9980" s="116" t="str">
        <f t="shared" si="155"/>
        <v>JCE</v>
      </c>
    </row>
    <row r="9981" spans="4:5">
      <c r="D9981" s="118" t="s">
        <v>28</v>
      </c>
      <c r="E9981" s="116" t="str">
        <f t="shared" si="155"/>
        <v>DGII</v>
      </c>
    </row>
    <row r="9982" spans="4:5">
      <c r="D9982" s="118" t="s">
        <v>40</v>
      </c>
      <c r="E9982" s="116" t="str">
        <f t="shared" si="155"/>
        <v>JCE</v>
      </c>
    </row>
    <row r="9983" spans="4:5">
      <c r="D9983" s="118" t="s">
        <v>40</v>
      </c>
      <c r="E9983" s="116" t="str">
        <f t="shared" si="155"/>
        <v>JCE</v>
      </c>
    </row>
    <row r="9984" spans="4:5">
      <c r="D9984" s="118" t="s">
        <v>2</v>
      </c>
      <c r="E9984" s="116" t="str">
        <f t="shared" si="155"/>
        <v>DGTT</v>
      </c>
    </row>
    <row r="9985" spans="4:5">
      <c r="D9985" s="118" t="s">
        <v>94</v>
      </c>
      <c r="E9985" s="116" t="str">
        <f t="shared" si="155"/>
        <v>DGM</v>
      </c>
    </row>
    <row r="9986" spans="4:5">
      <c r="D9986" s="118" t="s">
        <v>155</v>
      </c>
      <c r="E9986" s="116" t="str">
        <f t="shared" si="155"/>
        <v>ONAPI</v>
      </c>
    </row>
    <row r="9987" spans="4:5">
      <c r="D9987" s="118" t="s">
        <v>184</v>
      </c>
      <c r="E9987" s="116" t="str">
        <f t="shared" si="155"/>
        <v>DGP</v>
      </c>
    </row>
    <row r="9988" spans="4:5">
      <c r="D9988" s="118" t="s">
        <v>28</v>
      </c>
      <c r="E9988" s="116" t="str">
        <f t="shared" ref="E9988:E10051" si="156">UPPER(D9988:D29698)</f>
        <v>DGII</v>
      </c>
    </row>
    <row r="9989" spans="4:5">
      <c r="D9989" s="118" t="s">
        <v>40</v>
      </c>
      <c r="E9989" s="116" t="str">
        <f t="shared" si="156"/>
        <v>JCE</v>
      </c>
    </row>
    <row r="9990" spans="4:5">
      <c r="D9990" s="118" t="s">
        <v>1098</v>
      </c>
      <c r="E9990" s="116" t="str">
        <f t="shared" si="156"/>
        <v>CANCILLERIA</v>
      </c>
    </row>
    <row r="9991" spans="4:5">
      <c r="D9991" s="118" t="s">
        <v>94</v>
      </c>
      <c r="E9991" s="116" t="str">
        <f t="shared" si="156"/>
        <v>DGM</v>
      </c>
    </row>
    <row r="9992" spans="4:5">
      <c r="D9992" s="118" t="s">
        <v>40</v>
      </c>
      <c r="E9992" s="116" t="str">
        <f t="shared" si="156"/>
        <v>JCE</v>
      </c>
    </row>
    <row r="9993" spans="4:5">
      <c r="D9993" s="118" t="s">
        <v>40</v>
      </c>
      <c r="E9993" s="116" t="str">
        <f t="shared" si="156"/>
        <v>JCE</v>
      </c>
    </row>
    <row r="9994" spans="4:5">
      <c r="D9994" s="118" t="s">
        <v>40</v>
      </c>
      <c r="E9994" s="116" t="str">
        <f t="shared" si="156"/>
        <v>JCE</v>
      </c>
    </row>
    <row r="9995" spans="4:5">
      <c r="D9995" s="118" t="s">
        <v>2</v>
      </c>
      <c r="E9995" s="116" t="str">
        <f t="shared" si="156"/>
        <v>DGTT</v>
      </c>
    </row>
    <row r="9996" spans="4:5">
      <c r="D9996" s="118" t="s">
        <v>2</v>
      </c>
      <c r="E9996" s="116" t="str">
        <f t="shared" si="156"/>
        <v>DGTT</v>
      </c>
    </row>
    <row r="9997" spans="4:5">
      <c r="D9997" s="118" t="s">
        <v>2</v>
      </c>
      <c r="E9997" s="116" t="str">
        <f t="shared" si="156"/>
        <v>DGTT</v>
      </c>
    </row>
    <row r="9998" spans="4:5">
      <c r="D9998" s="118" t="s">
        <v>40</v>
      </c>
      <c r="E9998" s="116" t="str">
        <f t="shared" si="156"/>
        <v>JCE</v>
      </c>
    </row>
    <row r="9999" spans="4:5">
      <c r="D9999" s="118" t="s">
        <v>1098</v>
      </c>
      <c r="E9999" s="116" t="str">
        <f t="shared" si="156"/>
        <v>CANCILLERIA</v>
      </c>
    </row>
    <row r="10000" spans="4:5">
      <c r="D10000" s="118" t="s">
        <v>94</v>
      </c>
      <c r="E10000" s="116" t="str">
        <f t="shared" si="156"/>
        <v>DGM</v>
      </c>
    </row>
    <row r="10001" spans="4:5">
      <c r="D10001" s="118" t="s">
        <v>184</v>
      </c>
      <c r="E10001" s="116" t="str">
        <f t="shared" si="156"/>
        <v>DGP</v>
      </c>
    </row>
    <row r="10002" spans="4:5">
      <c r="D10002" s="118" t="s">
        <v>40</v>
      </c>
      <c r="E10002" s="116" t="str">
        <f t="shared" si="156"/>
        <v>JCE</v>
      </c>
    </row>
    <row r="10003" spans="4:5">
      <c r="D10003" s="118" t="s">
        <v>155</v>
      </c>
      <c r="E10003" s="116" t="str">
        <f t="shared" si="156"/>
        <v>ONAPI</v>
      </c>
    </row>
    <row r="10004" spans="4:5">
      <c r="D10004" s="118" t="s">
        <v>2</v>
      </c>
      <c r="E10004" s="116" t="str">
        <f t="shared" si="156"/>
        <v>DGTT</v>
      </c>
    </row>
    <row r="10005" spans="4:5">
      <c r="D10005" s="118" t="s">
        <v>184</v>
      </c>
      <c r="E10005" s="116" t="str">
        <f t="shared" si="156"/>
        <v>DGP</v>
      </c>
    </row>
    <row r="10006" spans="4:5">
      <c r="D10006" s="118" t="s">
        <v>2</v>
      </c>
      <c r="E10006" s="116" t="str">
        <f t="shared" si="156"/>
        <v>DGTT</v>
      </c>
    </row>
    <row r="10007" spans="4:5">
      <c r="D10007" s="118" t="s">
        <v>2</v>
      </c>
      <c r="E10007" s="116" t="str">
        <f t="shared" si="156"/>
        <v>DGTT</v>
      </c>
    </row>
    <row r="10008" spans="4:5">
      <c r="D10008" s="118" t="s">
        <v>2</v>
      </c>
      <c r="E10008" s="116" t="str">
        <f t="shared" si="156"/>
        <v>DGTT</v>
      </c>
    </row>
    <row r="10009" spans="4:5">
      <c r="D10009" s="118" t="s">
        <v>2</v>
      </c>
      <c r="E10009" s="116" t="str">
        <f t="shared" si="156"/>
        <v>DGTT</v>
      </c>
    </row>
    <row r="10010" spans="4:5">
      <c r="D10010" s="118" t="s">
        <v>184</v>
      </c>
      <c r="E10010" s="116" t="str">
        <f t="shared" si="156"/>
        <v>DGP</v>
      </c>
    </row>
    <row r="10011" spans="4:5">
      <c r="D10011" s="118" t="s">
        <v>40</v>
      </c>
      <c r="E10011" s="116" t="str">
        <f t="shared" si="156"/>
        <v>JCE</v>
      </c>
    </row>
    <row r="10012" spans="4:5">
      <c r="D10012" s="118" t="s">
        <v>40</v>
      </c>
      <c r="E10012" s="116" t="str">
        <f t="shared" si="156"/>
        <v>JCE</v>
      </c>
    </row>
    <row r="10013" spans="4:5">
      <c r="D10013" s="118" t="s">
        <v>40</v>
      </c>
      <c r="E10013" s="116" t="str">
        <f t="shared" si="156"/>
        <v>JCE</v>
      </c>
    </row>
    <row r="10014" spans="4:5">
      <c r="D10014" s="118" t="s">
        <v>94</v>
      </c>
      <c r="E10014" s="116" t="str">
        <f t="shared" si="156"/>
        <v>DGM</v>
      </c>
    </row>
    <row r="10015" spans="4:5">
      <c r="D10015" s="118" t="s">
        <v>184</v>
      </c>
      <c r="E10015" s="116" t="str">
        <f t="shared" si="156"/>
        <v>DGP</v>
      </c>
    </row>
    <row r="10016" spans="4:5">
      <c r="D10016" s="118" t="s">
        <v>40</v>
      </c>
      <c r="E10016" s="116" t="str">
        <f t="shared" si="156"/>
        <v>JCE</v>
      </c>
    </row>
    <row r="10017" spans="4:5">
      <c r="D10017" s="118" t="s">
        <v>40</v>
      </c>
      <c r="E10017" s="116" t="str">
        <f t="shared" si="156"/>
        <v>JCE</v>
      </c>
    </row>
    <row r="10018" spans="4:5">
      <c r="D10018" s="118" t="s">
        <v>28</v>
      </c>
      <c r="E10018" s="116" t="str">
        <f t="shared" si="156"/>
        <v>DGII</v>
      </c>
    </row>
    <row r="10019" spans="4:5">
      <c r="D10019" s="118" t="s">
        <v>184</v>
      </c>
      <c r="E10019" s="116" t="str">
        <f t="shared" si="156"/>
        <v>DGP</v>
      </c>
    </row>
    <row r="10020" spans="4:5">
      <c r="D10020" s="118" t="s">
        <v>2</v>
      </c>
      <c r="E10020" s="116" t="str">
        <f t="shared" si="156"/>
        <v>DGTT</v>
      </c>
    </row>
    <row r="10021" spans="4:5">
      <c r="D10021" s="118" t="s">
        <v>94</v>
      </c>
      <c r="E10021" s="116" t="str">
        <f t="shared" si="156"/>
        <v>DGM</v>
      </c>
    </row>
    <row r="10022" spans="4:5">
      <c r="D10022" s="118" t="s">
        <v>2</v>
      </c>
      <c r="E10022" s="116" t="str">
        <f t="shared" si="156"/>
        <v>DGTT</v>
      </c>
    </row>
    <row r="10023" spans="4:5">
      <c r="D10023" s="118" t="s">
        <v>2</v>
      </c>
      <c r="E10023" s="116" t="str">
        <f t="shared" si="156"/>
        <v>DGTT</v>
      </c>
    </row>
    <row r="10024" spans="4:5">
      <c r="D10024" s="118" t="s">
        <v>40</v>
      </c>
      <c r="E10024" s="116" t="str">
        <f t="shared" si="156"/>
        <v>JCE</v>
      </c>
    </row>
    <row r="10025" spans="4:5">
      <c r="D10025" s="118" t="s">
        <v>1646</v>
      </c>
      <c r="E10025" s="116" t="str">
        <f t="shared" si="156"/>
        <v xml:space="preserve">CANCILLERIA </v>
      </c>
    </row>
    <row r="10026" spans="4:5">
      <c r="D10026" s="118" t="s">
        <v>40</v>
      </c>
      <c r="E10026" s="116" t="str">
        <f t="shared" si="156"/>
        <v>JCE</v>
      </c>
    </row>
    <row r="10027" spans="4:5">
      <c r="D10027" s="118" t="s">
        <v>40</v>
      </c>
      <c r="E10027" s="116" t="str">
        <f t="shared" si="156"/>
        <v>JCE</v>
      </c>
    </row>
    <row r="10028" spans="4:5">
      <c r="D10028" s="118" t="s">
        <v>184</v>
      </c>
      <c r="E10028" s="116" t="str">
        <f t="shared" si="156"/>
        <v>DGP</v>
      </c>
    </row>
    <row r="10029" spans="4:5">
      <c r="D10029" s="118" t="s">
        <v>40</v>
      </c>
      <c r="E10029" s="116" t="str">
        <f t="shared" si="156"/>
        <v>JCE</v>
      </c>
    </row>
    <row r="10030" spans="4:5">
      <c r="D10030" s="118" t="s">
        <v>2</v>
      </c>
      <c r="E10030" s="116" t="str">
        <f t="shared" si="156"/>
        <v>DGTT</v>
      </c>
    </row>
    <row r="10031" spans="4:5">
      <c r="D10031" s="118" t="s">
        <v>28</v>
      </c>
      <c r="E10031" s="116" t="str">
        <f t="shared" si="156"/>
        <v>DGII</v>
      </c>
    </row>
    <row r="10032" spans="4:5">
      <c r="D10032" s="118" t="s">
        <v>40</v>
      </c>
      <c r="E10032" s="116" t="str">
        <f t="shared" si="156"/>
        <v>JCE</v>
      </c>
    </row>
    <row r="10033" spans="4:5">
      <c r="D10033" s="118" t="s">
        <v>184</v>
      </c>
      <c r="E10033" s="116" t="str">
        <f t="shared" si="156"/>
        <v>DGP</v>
      </c>
    </row>
    <row r="10034" spans="4:5">
      <c r="D10034" s="118" t="s">
        <v>184</v>
      </c>
      <c r="E10034" s="116" t="str">
        <f t="shared" si="156"/>
        <v>DGP</v>
      </c>
    </row>
    <row r="10035" spans="4:5">
      <c r="D10035" s="118" t="s">
        <v>184</v>
      </c>
      <c r="E10035" s="116" t="str">
        <f t="shared" si="156"/>
        <v>DGP</v>
      </c>
    </row>
    <row r="10036" spans="4:5">
      <c r="D10036" s="118" t="s">
        <v>28</v>
      </c>
      <c r="E10036" s="116" t="str">
        <f t="shared" si="156"/>
        <v>DGII</v>
      </c>
    </row>
    <row r="10037" spans="4:5">
      <c r="D10037" s="118" t="s">
        <v>28</v>
      </c>
      <c r="E10037" s="116" t="str">
        <f t="shared" si="156"/>
        <v>DGII</v>
      </c>
    </row>
    <row r="10038" spans="4:5">
      <c r="D10038" s="118" t="s">
        <v>184</v>
      </c>
      <c r="E10038" s="116" t="str">
        <f t="shared" si="156"/>
        <v>DGP</v>
      </c>
    </row>
    <row r="10039" spans="4:5">
      <c r="D10039" s="122" t="s">
        <v>40</v>
      </c>
      <c r="E10039" s="116" t="str">
        <f t="shared" si="156"/>
        <v>JCE</v>
      </c>
    </row>
    <row r="10040" spans="4:5">
      <c r="D10040" s="118" t="s">
        <v>40</v>
      </c>
      <c r="E10040" s="116" t="str">
        <f t="shared" si="156"/>
        <v>JCE</v>
      </c>
    </row>
    <row r="10041" spans="4:5">
      <c r="D10041" s="118" t="s">
        <v>28</v>
      </c>
      <c r="E10041" s="116" t="str">
        <f t="shared" si="156"/>
        <v>DGII</v>
      </c>
    </row>
    <row r="10042" spans="4:5">
      <c r="D10042" s="118" t="s">
        <v>2</v>
      </c>
      <c r="E10042" s="116" t="str">
        <f t="shared" si="156"/>
        <v>DGTT</v>
      </c>
    </row>
    <row r="10043" spans="4:5">
      <c r="D10043" s="118" t="s">
        <v>40</v>
      </c>
      <c r="E10043" s="116" t="str">
        <f t="shared" si="156"/>
        <v>JCE</v>
      </c>
    </row>
    <row r="10044" spans="4:5">
      <c r="D10044" s="118" t="s">
        <v>40</v>
      </c>
      <c r="E10044" s="116" t="str">
        <f t="shared" si="156"/>
        <v>JCE</v>
      </c>
    </row>
    <row r="10045" spans="4:5">
      <c r="D10045" s="118" t="s">
        <v>155</v>
      </c>
      <c r="E10045" s="116" t="str">
        <f t="shared" si="156"/>
        <v>ONAPI</v>
      </c>
    </row>
    <row r="10046" spans="4:5">
      <c r="D10046" s="118" t="s">
        <v>2</v>
      </c>
      <c r="E10046" s="116" t="str">
        <f t="shared" si="156"/>
        <v>DGTT</v>
      </c>
    </row>
    <row r="10047" spans="4:5">
      <c r="D10047" s="118" t="s">
        <v>2</v>
      </c>
      <c r="E10047" s="116" t="str">
        <f t="shared" si="156"/>
        <v>DGTT</v>
      </c>
    </row>
    <row r="10048" spans="4:5">
      <c r="D10048" s="118" t="s">
        <v>40</v>
      </c>
      <c r="E10048" s="116" t="str">
        <f t="shared" si="156"/>
        <v>JCE</v>
      </c>
    </row>
    <row r="10049" spans="4:5">
      <c r="D10049" s="118" t="s">
        <v>40</v>
      </c>
      <c r="E10049" s="116" t="str">
        <f t="shared" si="156"/>
        <v>JCE</v>
      </c>
    </row>
    <row r="10050" spans="4:5">
      <c r="D10050" s="118" t="s">
        <v>40</v>
      </c>
      <c r="E10050" s="116" t="str">
        <f t="shared" si="156"/>
        <v>JCE</v>
      </c>
    </row>
    <row r="10051" spans="4:5">
      <c r="D10051" s="118" t="s">
        <v>2</v>
      </c>
      <c r="E10051" s="116" t="str">
        <f t="shared" si="156"/>
        <v>DGTT</v>
      </c>
    </row>
    <row r="10052" spans="4:5">
      <c r="D10052" s="118" t="s">
        <v>2</v>
      </c>
      <c r="E10052" s="116" t="str">
        <f t="shared" ref="E10052:E10115" si="157">UPPER(D10052:D29762)</f>
        <v>DGTT</v>
      </c>
    </row>
    <row r="10053" spans="4:5">
      <c r="D10053" s="118" t="s">
        <v>40</v>
      </c>
      <c r="E10053" s="116" t="str">
        <f t="shared" si="157"/>
        <v>JCE</v>
      </c>
    </row>
    <row r="10054" spans="4:5">
      <c r="D10054" s="118" t="s">
        <v>155</v>
      </c>
      <c r="E10054" s="116" t="str">
        <f t="shared" si="157"/>
        <v>ONAPI</v>
      </c>
    </row>
    <row r="10055" spans="4:5">
      <c r="D10055" s="118" t="s">
        <v>28</v>
      </c>
      <c r="E10055" s="116" t="str">
        <f t="shared" si="157"/>
        <v>DGII</v>
      </c>
    </row>
    <row r="10056" spans="4:5">
      <c r="D10056" s="118" t="s">
        <v>28</v>
      </c>
      <c r="E10056" s="116" t="str">
        <f t="shared" si="157"/>
        <v>DGII</v>
      </c>
    </row>
    <row r="10057" spans="4:5">
      <c r="D10057" s="118" t="s">
        <v>28</v>
      </c>
      <c r="E10057" s="116" t="str">
        <f t="shared" si="157"/>
        <v>DGII</v>
      </c>
    </row>
    <row r="10058" spans="4:5">
      <c r="D10058" s="118" t="s">
        <v>40</v>
      </c>
      <c r="E10058" s="116" t="str">
        <f t="shared" si="157"/>
        <v>JCE</v>
      </c>
    </row>
    <row r="10059" spans="4:5">
      <c r="D10059" s="118" t="s">
        <v>40</v>
      </c>
      <c r="E10059" s="116" t="str">
        <f t="shared" si="157"/>
        <v>JCE</v>
      </c>
    </row>
    <row r="10060" spans="4:5">
      <c r="D10060" s="118" t="s">
        <v>40</v>
      </c>
      <c r="E10060" s="116" t="str">
        <f t="shared" si="157"/>
        <v>JCE</v>
      </c>
    </row>
    <row r="10061" spans="4:5">
      <c r="D10061" s="118" t="s">
        <v>155</v>
      </c>
      <c r="E10061" s="116" t="str">
        <f t="shared" si="157"/>
        <v>ONAPI</v>
      </c>
    </row>
    <row r="10062" spans="4:5">
      <c r="D10062" s="118" t="s">
        <v>40</v>
      </c>
      <c r="E10062" s="116" t="str">
        <f t="shared" si="157"/>
        <v>JCE</v>
      </c>
    </row>
    <row r="10063" spans="4:5">
      <c r="D10063" s="118" t="s">
        <v>2</v>
      </c>
      <c r="E10063" s="116" t="str">
        <f t="shared" si="157"/>
        <v>DGTT</v>
      </c>
    </row>
    <row r="10064" spans="4:5">
      <c r="D10064" s="118" t="s">
        <v>40</v>
      </c>
      <c r="E10064" s="116" t="str">
        <f t="shared" si="157"/>
        <v>JCE</v>
      </c>
    </row>
    <row r="10065" spans="4:5">
      <c r="D10065" s="118" t="s">
        <v>28</v>
      </c>
      <c r="E10065" s="116" t="str">
        <f t="shared" si="157"/>
        <v>DGII</v>
      </c>
    </row>
    <row r="10066" spans="4:5">
      <c r="D10066" s="118" t="s">
        <v>2</v>
      </c>
      <c r="E10066" s="116" t="str">
        <f t="shared" si="157"/>
        <v>DGTT</v>
      </c>
    </row>
    <row r="10067" spans="4:5">
      <c r="D10067" s="118" t="s">
        <v>28</v>
      </c>
      <c r="E10067" s="116" t="str">
        <f t="shared" si="157"/>
        <v>DGII</v>
      </c>
    </row>
    <row r="10068" spans="4:5">
      <c r="D10068" s="118" t="s">
        <v>28</v>
      </c>
      <c r="E10068" s="116" t="str">
        <f t="shared" si="157"/>
        <v>DGII</v>
      </c>
    </row>
    <row r="10069" spans="4:5">
      <c r="D10069" s="118" t="s">
        <v>1461</v>
      </c>
      <c r="E10069" s="116" t="str">
        <f t="shared" si="157"/>
        <v>OBRAS PUBLICAS</v>
      </c>
    </row>
    <row r="10070" spans="4:5">
      <c r="D10070" s="118" t="s">
        <v>28</v>
      </c>
      <c r="E10070" s="116" t="str">
        <f t="shared" si="157"/>
        <v>DGII</v>
      </c>
    </row>
    <row r="10071" spans="4:5">
      <c r="D10071" s="118" t="s">
        <v>40</v>
      </c>
      <c r="E10071" s="116" t="str">
        <f t="shared" si="157"/>
        <v>JCE</v>
      </c>
    </row>
    <row r="10072" spans="4:5">
      <c r="D10072" s="118" t="s">
        <v>184</v>
      </c>
      <c r="E10072" s="116" t="str">
        <f t="shared" si="157"/>
        <v>DGP</v>
      </c>
    </row>
    <row r="10073" spans="4:5">
      <c r="D10073" s="118" t="s">
        <v>28</v>
      </c>
      <c r="E10073" s="116" t="str">
        <f t="shared" si="157"/>
        <v>DGII</v>
      </c>
    </row>
    <row r="10074" spans="4:5">
      <c r="D10074" s="118" t="s">
        <v>28</v>
      </c>
      <c r="E10074" s="116" t="str">
        <f t="shared" si="157"/>
        <v>DGII</v>
      </c>
    </row>
    <row r="10075" spans="4:5">
      <c r="D10075" s="118" t="s">
        <v>2</v>
      </c>
      <c r="E10075" s="116" t="str">
        <f t="shared" si="157"/>
        <v>DGTT</v>
      </c>
    </row>
    <row r="10076" spans="4:5">
      <c r="D10076" s="118" t="s">
        <v>2</v>
      </c>
      <c r="E10076" s="116" t="str">
        <f t="shared" si="157"/>
        <v>DGTT</v>
      </c>
    </row>
    <row r="10077" spans="4:5">
      <c r="D10077" s="118" t="s">
        <v>94</v>
      </c>
      <c r="E10077" s="116" t="str">
        <f t="shared" si="157"/>
        <v>DGM</v>
      </c>
    </row>
    <row r="10078" spans="4:5">
      <c r="D10078" s="118" t="s">
        <v>40</v>
      </c>
      <c r="E10078" s="116" t="str">
        <f t="shared" si="157"/>
        <v>JCE</v>
      </c>
    </row>
    <row r="10079" spans="4:5">
      <c r="D10079" s="118" t="s">
        <v>40</v>
      </c>
      <c r="E10079" s="116" t="str">
        <f t="shared" si="157"/>
        <v>JCE</v>
      </c>
    </row>
    <row r="10080" spans="4:5">
      <c r="D10080" s="118" t="s">
        <v>1098</v>
      </c>
      <c r="E10080" s="116" t="str">
        <f t="shared" si="157"/>
        <v>CANCILLERIA</v>
      </c>
    </row>
    <row r="10081" spans="4:5">
      <c r="D10081" s="118" t="s">
        <v>40</v>
      </c>
      <c r="E10081" s="116" t="str">
        <f t="shared" si="157"/>
        <v>JCE</v>
      </c>
    </row>
    <row r="10082" spans="4:5">
      <c r="D10082" s="118" t="s">
        <v>28</v>
      </c>
      <c r="E10082" s="116" t="str">
        <f t="shared" si="157"/>
        <v>DGII</v>
      </c>
    </row>
    <row r="10083" spans="4:5">
      <c r="D10083" s="118" t="s">
        <v>2</v>
      </c>
      <c r="E10083" s="116" t="str">
        <f t="shared" si="157"/>
        <v>DGTT</v>
      </c>
    </row>
    <row r="10084" spans="4:5">
      <c r="D10084" s="118" t="s">
        <v>184</v>
      </c>
      <c r="E10084" s="116" t="str">
        <f t="shared" si="157"/>
        <v>DGP</v>
      </c>
    </row>
    <row r="10085" spans="4:5">
      <c r="D10085" s="118" t="s">
        <v>184</v>
      </c>
      <c r="E10085" s="116" t="str">
        <f t="shared" si="157"/>
        <v>DGP</v>
      </c>
    </row>
    <row r="10086" spans="4:5">
      <c r="D10086" s="118" t="s">
        <v>28</v>
      </c>
      <c r="E10086" s="116" t="str">
        <f t="shared" si="157"/>
        <v>DGII</v>
      </c>
    </row>
    <row r="10087" spans="4:5">
      <c r="D10087" s="118" t="s">
        <v>40</v>
      </c>
      <c r="E10087" s="116" t="str">
        <f t="shared" si="157"/>
        <v>JCE</v>
      </c>
    </row>
    <row r="10088" spans="4:5">
      <c r="D10088" s="118" t="s">
        <v>40</v>
      </c>
      <c r="E10088" s="116" t="str">
        <f t="shared" si="157"/>
        <v>JCE</v>
      </c>
    </row>
    <row r="10089" spans="4:5">
      <c r="D10089" s="118" t="s">
        <v>40</v>
      </c>
      <c r="E10089" s="116" t="str">
        <f t="shared" si="157"/>
        <v>JCE</v>
      </c>
    </row>
    <row r="10090" spans="4:5">
      <c r="D10090" s="118" t="s">
        <v>28</v>
      </c>
      <c r="E10090" s="116" t="str">
        <f t="shared" si="157"/>
        <v>DGII</v>
      </c>
    </row>
    <row r="10091" spans="4:5">
      <c r="D10091" s="118" t="s">
        <v>28</v>
      </c>
      <c r="E10091" s="116" t="str">
        <f t="shared" si="157"/>
        <v>DGII</v>
      </c>
    </row>
    <row r="10092" spans="4:5">
      <c r="D10092" s="118" t="s">
        <v>2</v>
      </c>
      <c r="E10092" s="116" t="str">
        <f t="shared" si="157"/>
        <v>DGTT</v>
      </c>
    </row>
    <row r="10093" spans="4:5">
      <c r="D10093" s="118" t="s">
        <v>94</v>
      </c>
      <c r="E10093" s="116" t="str">
        <f t="shared" si="157"/>
        <v>DGM</v>
      </c>
    </row>
    <row r="10094" spans="4:5">
      <c r="D10094" s="3" t="s">
        <v>94</v>
      </c>
      <c r="E10094" s="116" t="str">
        <f t="shared" si="157"/>
        <v>DGM</v>
      </c>
    </row>
    <row r="10095" spans="4:5">
      <c r="D10095" s="118" t="s">
        <v>28</v>
      </c>
      <c r="E10095" s="116" t="str">
        <f t="shared" si="157"/>
        <v>DGII</v>
      </c>
    </row>
    <row r="10096" spans="4:5">
      <c r="D10096" s="118" t="s">
        <v>40</v>
      </c>
      <c r="E10096" s="116" t="str">
        <f t="shared" si="157"/>
        <v>JCE</v>
      </c>
    </row>
    <row r="10097" spans="4:5">
      <c r="D10097" s="118" t="s">
        <v>40</v>
      </c>
      <c r="E10097" s="116" t="str">
        <f t="shared" si="157"/>
        <v>JCE</v>
      </c>
    </row>
    <row r="10098" spans="4:5">
      <c r="D10098" s="118" t="s">
        <v>1098</v>
      </c>
      <c r="E10098" s="116" t="str">
        <f t="shared" si="157"/>
        <v>CANCILLERIA</v>
      </c>
    </row>
    <row r="10099" spans="4:5">
      <c r="D10099" s="118" t="s">
        <v>1098</v>
      </c>
      <c r="E10099" s="116" t="str">
        <f t="shared" si="157"/>
        <v>CANCILLERIA</v>
      </c>
    </row>
    <row r="10100" spans="4:5">
      <c r="D10100" s="118" t="s">
        <v>28</v>
      </c>
      <c r="E10100" s="116" t="str">
        <f t="shared" si="157"/>
        <v>DGII</v>
      </c>
    </row>
    <row r="10101" spans="4:5">
      <c r="D10101" s="118" t="s">
        <v>2</v>
      </c>
      <c r="E10101" s="116" t="str">
        <f t="shared" si="157"/>
        <v>DGTT</v>
      </c>
    </row>
    <row r="10102" spans="4:5">
      <c r="D10102" s="118" t="s">
        <v>40</v>
      </c>
      <c r="E10102" s="116" t="str">
        <f t="shared" si="157"/>
        <v>JCE</v>
      </c>
    </row>
    <row r="10103" spans="4:5">
      <c r="D10103" s="118" t="s">
        <v>2</v>
      </c>
      <c r="E10103" s="116" t="str">
        <f t="shared" si="157"/>
        <v>DGTT</v>
      </c>
    </row>
    <row r="10104" spans="4:5">
      <c r="D10104" s="118" t="s">
        <v>94</v>
      </c>
      <c r="E10104" s="116" t="str">
        <f t="shared" si="157"/>
        <v>DGM</v>
      </c>
    </row>
    <row r="10105" spans="4:5">
      <c r="D10105" s="118" t="s">
        <v>155</v>
      </c>
      <c r="E10105" s="116" t="str">
        <f t="shared" si="157"/>
        <v>ONAPI</v>
      </c>
    </row>
    <row r="10106" spans="4:5">
      <c r="D10106" s="118" t="s">
        <v>40</v>
      </c>
      <c r="E10106" s="116" t="str">
        <f t="shared" si="157"/>
        <v>JCE</v>
      </c>
    </row>
    <row r="10107" spans="4:5">
      <c r="D10107" s="118" t="s">
        <v>28</v>
      </c>
      <c r="E10107" s="116" t="str">
        <f t="shared" si="157"/>
        <v>DGII</v>
      </c>
    </row>
    <row r="10108" spans="4:5">
      <c r="D10108" s="118" t="s">
        <v>40</v>
      </c>
      <c r="E10108" s="116" t="str">
        <f t="shared" si="157"/>
        <v>JCE</v>
      </c>
    </row>
    <row r="10109" spans="4:5">
      <c r="D10109" s="118" t="s">
        <v>184</v>
      </c>
      <c r="E10109" s="116" t="str">
        <f t="shared" si="157"/>
        <v>DGP</v>
      </c>
    </row>
    <row r="10110" spans="4:5">
      <c r="D10110" s="118" t="s">
        <v>40</v>
      </c>
      <c r="E10110" s="116" t="str">
        <f t="shared" si="157"/>
        <v>JCE</v>
      </c>
    </row>
    <row r="10111" spans="4:5">
      <c r="D10111" s="118" t="s">
        <v>40</v>
      </c>
      <c r="E10111" s="116" t="str">
        <f t="shared" si="157"/>
        <v>JCE</v>
      </c>
    </row>
    <row r="10112" spans="4:5">
      <c r="D10112" s="118" t="s">
        <v>2</v>
      </c>
      <c r="E10112" s="116" t="str">
        <f t="shared" si="157"/>
        <v>DGTT</v>
      </c>
    </row>
    <row r="10113" spans="4:5">
      <c r="D10113" s="118" t="s">
        <v>184</v>
      </c>
      <c r="E10113" s="116" t="str">
        <f t="shared" si="157"/>
        <v>DGP</v>
      </c>
    </row>
    <row r="10114" spans="4:5">
      <c r="D10114" s="118" t="s">
        <v>28</v>
      </c>
      <c r="E10114" s="116" t="str">
        <f t="shared" si="157"/>
        <v>DGII</v>
      </c>
    </row>
    <row r="10115" spans="4:5">
      <c r="D10115" s="118" t="s">
        <v>28</v>
      </c>
      <c r="E10115" s="116" t="str">
        <f t="shared" si="157"/>
        <v>DGII</v>
      </c>
    </row>
    <row r="10116" spans="4:5">
      <c r="D10116" s="118" t="s">
        <v>2</v>
      </c>
      <c r="E10116" s="116" t="str">
        <f t="shared" ref="E10116:E10179" si="158">UPPER(D10116:D29826)</f>
        <v>DGTT</v>
      </c>
    </row>
    <row r="10117" spans="4:5">
      <c r="D10117" s="118" t="s">
        <v>2</v>
      </c>
      <c r="E10117" s="116" t="str">
        <f t="shared" si="158"/>
        <v>DGTT</v>
      </c>
    </row>
    <row r="10118" spans="4:5">
      <c r="D10118" s="118" t="s">
        <v>2</v>
      </c>
      <c r="E10118" s="116" t="str">
        <f t="shared" si="158"/>
        <v>DGTT</v>
      </c>
    </row>
    <row r="10119" spans="4:5">
      <c r="D10119" s="118" t="s">
        <v>40</v>
      </c>
      <c r="E10119" s="116" t="str">
        <f t="shared" si="158"/>
        <v>JCE</v>
      </c>
    </row>
    <row r="10120" spans="4:5">
      <c r="D10120" s="118" t="s">
        <v>40</v>
      </c>
      <c r="E10120" s="116" t="str">
        <f t="shared" si="158"/>
        <v>JCE</v>
      </c>
    </row>
    <row r="10121" spans="4:5">
      <c r="D10121" s="118" t="s">
        <v>1098</v>
      </c>
      <c r="E10121" s="116" t="str">
        <f t="shared" si="158"/>
        <v>CANCILLERIA</v>
      </c>
    </row>
    <row r="10122" spans="4:5">
      <c r="D10122" s="118" t="s">
        <v>3</v>
      </c>
      <c r="E10122" s="116" t="str">
        <f t="shared" si="158"/>
        <v>PGR</v>
      </c>
    </row>
    <row r="10123" spans="4:5">
      <c r="D10123" s="118" t="s">
        <v>2</v>
      </c>
      <c r="E10123" s="116" t="str">
        <f t="shared" si="158"/>
        <v>DGTT</v>
      </c>
    </row>
    <row r="10124" spans="4:5">
      <c r="D10124" s="118" t="s">
        <v>184</v>
      </c>
      <c r="E10124" s="116" t="str">
        <f t="shared" si="158"/>
        <v>DGP</v>
      </c>
    </row>
    <row r="10125" spans="4:5">
      <c r="D10125" s="118" t="s">
        <v>40</v>
      </c>
      <c r="E10125" s="116" t="str">
        <f t="shared" si="158"/>
        <v>JCE</v>
      </c>
    </row>
    <row r="10126" spans="4:5">
      <c r="D10126" s="118" t="s">
        <v>40</v>
      </c>
      <c r="E10126" s="116" t="str">
        <f t="shared" si="158"/>
        <v>JCE</v>
      </c>
    </row>
    <row r="10127" spans="4:5">
      <c r="D10127" s="118" t="s">
        <v>40</v>
      </c>
      <c r="E10127" s="116" t="str">
        <f t="shared" si="158"/>
        <v>JCE</v>
      </c>
    </row>
    <row r="10128" spans="4:5">
      <c r="D10128" s="118" t="s">
        <v>184</v>
      </c>
      <c r="E10128" s="116" t="str">
        <f t="shared" si="158"/>
        <v>DGP</v>
      </c>
    </row>
    <row r="10129" spans="4:5">
      <c r="D10129" s="118" t="s">
        <v>28</v>
      </c>
      <c r="E10129" s="116" t="str">
        <f t="shared" si="158"/>
        <v>DGII</v>
      </c>
    </row>
    <row r="10130" spans="4:5">
      <c r="D10130" s="118" t="s">
        <v>28</v>
      </c>
      <c r="E10130" s="116" t="str">
        <f t="shared" si="158"/>
        <v>DGII</v>
      </c>
    </row>
    <row r="10131" spans="4:5">
      <c r="D10131" s="118" t="s">
        <v>184</v>
      </c>
      <c r="E10131" s="116" t="str">
        <f t="shared" si="158"/>
        <v>DGP</v>
      </c>
    </row>
    <row r="10132" spans="4:5">
      <c r="D10132" s="118" t="s">
        <v>155</v>
      </c>
      <c r="E10132" s="116" t="str">
        <f t="shared" si="158"/>
        <v>ONAPI</v>
      </c>
    </row>
    <row r="10133" spans="4:5">
      <c r="D10133" s="118" t="s">
        <v>40</v>
      </c>
      <c r="E10133" s="116" t="str">
        <f t="shared" si="158"/>
        <v>JCE</v>
      </c>
    </row>
    <row r="10134" spans="4:5">
      <c r="D10134" s="118" t="s">
        <v>40</v>
      </c>
      <c r="E10134" s="116" t="str">
        <f t="shared" si="158"/>
        <v>JCE</v>
      </c>
    </row>
    <row r="10135" spans="4:5">
      <c r="D10135" s="118" t="s">
        <v>2</v>
      </c>
      <c r="E10135" s="116" t="str">
        <f t="shared" si="158"/>
        <v>DGTT</v>
      </c>
    </row>
    <row r="10136" spans="4:5">
      <c r="D10136" s="118" t="s">
        <v>184</v>
      </c>
      <c r="E10136" s="116" t="str">
        <f t="shared" si="158"/>
        <v>DGP</v>
      </c>
    </row>
    <row r="10137" spans="4:5">
      <c r="D10137" s="118" t="s">
        <v>40</v>
      </c>
      <c r="E10137" s="116" t="str">
        <f t="shared" si="158"/>
        <v>JCE</v>
      </c>
    </row>
    <row r="10138" spans="4:5">
      <c r="D10138" s="118" t="s">
        <v>28</v>
      </c>
      <c r="E10138" s="116" t="str">
        <f t="shared" si="158"/>
        <v>DGII</v>
      </c>
    </row>
    <row r="10139" spans="4:5">
      <c r="D10139" s="118" t="s">
        <v>40</v>
      </c>
      <c r="E10139" s="116" t="str">
        <f t="shared" si="158"/>
        <v>JCE</v>
      </c>
    </row>
    <row r="10140" spans="4:5">
      <c r="D10140" s="118" t="s">
        <v>40</v>
      </c>
      <c r="E10140" s="116" t="str">
        <f t="shared" si="158"/>
        <v>JCE</v>
      </c>
    </row>
    <row r="10141" spans="4:5">
      <c r="D10141" s="118" t="s">
        <v>40</v>
      </c>
      <c r="E10141" s="116" t="str">
        <f t="shared" si="158"/>
        <v>JCE</v>
      </c>
    </row>
    <row r="10142" spans="4:5">
      <c r="D10142" s="118" t="s">
        <v>40</v>
      </c>
      <c r="E10142" s="116" t="str">
        <f t="shared" si="158"/>
        <v>JCE</v>
      </c>
    </row>
    <row r="10143" spans="4:5">
      <c r="D10143" s="118" t="s">
        <v>40</v>
      </c>
      <c r="E10143" s="116" t="str">
        <f t="shared" si="158"/>
        <v>JCE</v>
      </c>
    </row>
    <row r="10144" spans="4:5">
      <c r="D10144" s="118" t="s">
        <v>1098</v>
      </c>
      <c r="E10144" s="116" t="str">
        <f t="shared" si="158"/>
        <v>CANCILLERIA</v>
      </c>
    </row>
    <row r="10145" spans="4:5">
      <c r="D10145" s="118" t="s">
        <v>2</v>
      </c>
      <c r="E10145" s="116" t="str">
        <f t="shared" si="158"/>
        <v>DGTT</v>
      </c>
    </row>
    <row r="10146" spans="4:5">
      <c r="D10146" s="118" t="s">
        <v>2</v>
      </c>
      <c r="E10146" s="116" t="str">
        <f t="shared" si="158"/>
        <v>DGTT</v>
      </c>
    </row>
    <row r="10147" spans="4:5">
      <c r="D10147" s="118" t="s">
        <v>184</v>
      </c>
      <c r="E10147" s="116" t="str">
        <f t="shared" si="158"/>
        <v>DGP</v>
      </c>
    </row>
    <row r="10148" spans="4:5">
      <c r="D10148" s="118" t="s">
        <v>1098</v>
      </c>
      <c r="E10148" s="116" t="str">
        <f t="shared" si="158"/>
        <v>CANCILLERIA</v>
      </c>
    </row>
    <row r="10149" spans="4:5">
      <c r="D10149" s="118" t="s">
        <v>184</v>
      </c>
      <c r="E10149" s="116" t="str">
        <f t="shared" si="158"/>
        <v>DGP</v>
      </c>
    </row>
    <row r="10150" spans="4:5">
      <c r="D10150" s="118" t="s">
        <v>40</v>
      </c>
      <c r="E10150" s="116" t="str">
        <f t="shared" si="158"/>
        <v>JCE</v>
      </c>
    </row>
    <row r="10151" spans="4:5">
      <c r="D10151" s="118" t="s">
        <v>40</v>
      </c>
      <c r="E10151" s="116" t="str">
        <f t="shared" si="158"/>
        <v>JCE</v>
      </c>
    </row>
    <row r="10152" spans="4:5">
      <c r="D10152" s="118" t="s">
        <v>2</v>
      </c>
      <c r="E10152" s="116" t="str">
        <f t="shared" si="158"/>
        <v>DGTT</v>
      </c>
    </row>
    <row r="10153" spans="4:5">
      <c r="D10153" s="118" t="s">
        <v>94</v>
      </c>
      <c r="E10153" s="116" t="str">
        <f t="shared" si="158"/>
        <v>DGM</v>
      </c>
    </row>
    <row r="10154" spans="4:5">
      <c r="D10154" s="118" t="s">
        <v>155</v>
      </c>
      <c r="E10154" s="116" t="str">
        <f t="shared" si="158"/>
        <v>ONAPI</v>
      </c>
    </row>
    <row r="10155" spans="4:5">
      <c r="D10155" s="118" t="s">
        <v>184</v>
      </c>
      <c r="E10155" s="116" t="str">
        <f t="shared" si="158"/>
        <v>DGP</v>
      </c>
    </row>
    <row r="10156" spans="4:5">
      <c r="D10156" s="118" t="s">
        <v>28</v>
      </c>
      <c r="E10156" s="116" t="str">
        <f t="shared" si="158"/>
        <v>DGII</v>
      </c>
    </row>
    <row r="10157" spans="4:5">
      <c r="D10157" s="118" t="s">
        <v>28</v>
      </c>
      <c r="E10157" s="116" t="str">
        <f t="shared" si="158"/>
        <v>DGII</v>
      </c>
    </row>
    <row r="10158" spans="4:5">
      <c r="D10158" s="118" t="s">
        <v>40</v>
      </c>
      <c r="E10158" s="116" t="str">
        <f t="shared" si="158"/>
        <v>JCE</v>
      </c>
    </row>
    <row r="10159" spans="4:5">
      <c r="D10159" s="118" t="s">
        <v>40</v>
      </c>
      <c r="E10159" s="116" t="str">
        <f t="shared" si="158"/>
        <v>JCE</v>
      </c>
    </row>
    <row r="10160" spans="4:5">
      <c r="D10160" s="118" t="s">
        <v>1098</v>
      </c>
      <c r="E10160" s="116" t="str">
        <f t="shared" si="158"/>
        <v>CANCILLERIA</v>
      </c>
    </row>
    <row r="10161" spans="4:5">
      <c r="D10161" s="118" t="s">
        <v>40</v>
      </c>
      <c r="E10161" s="116" t="str">
        <f t="shared" si="158"/>
        <v>JCE</v>
      </c>
    </row>
    <row r="10162" spans="4:5">
      <c r="D10162" s="118" t="s">
        <v>40</v>
      </c>
      <c r="E10162" s="116" t="str">
        <f t="shared" si="158"/>
        <v>JCE</v>
      </c>
    </row>
    <row r="10163" spans="4:5">
      <c r="D10163" s="118" t="s">
        <v>184</v>
      </c>
      <c r="E10163" s="116" t="str">
        <f t="shared" si="158"/>
        <v>DGP</v>
      </c>
    </row>
    <row r="10164" spans="4:5">
      <c r="D10164" s="118" t="s">
        <v>40</v>
      </c>
      <c r="E10164" s="116" t="str">
        <f t="shared" si="158"/>
        <v>JCE</v>
      </c>
    </row>
    <row r="10165" spans="4:5">
      <c r="D10165" s="118" t="s">
        <v>40</v>
      </c>
      <c r="E10165" s="116" t="str">
        <f t="shared" si="158"/>
        <v>JCE</v>
      </c>
    </row>
    <row r="10166" spans="4:5">
      <c r="D10166" s="118" t="s">
        <v>2</v>
      </c>
      <c r="E10166" s="116" t="str">
        <f t="shared" si="158"/>
        <v>DGTT</v>
      </c>
    </row>
    <row r="10167" spans="4:5">
      <c r="D10167" s="118" t="s">
        <v>94</v>
      </c>
      <c r="E10167" s="116" t="str">
        <f t="shared" si="158"/>
        <v>DGM</v>
      </c>
    </row>
    <row r="10168" spans="4:5">
      <c r="D10168" s="118" t="s">
        <v>155</v>
      </c>
      <c r="E10168" s="116" t="str">
        <f t="shared" si="158"/>
        <v>ONAPI</v>
      </c>
    </row>
    <row r="10169" spans="4:5">
      <c r="D10169" s="118" t="s">
        <v>184</v>
      </c>
      <c r="E10169" s="116" t="str">
        <f t="shared" si="158"/>
        <v>DGP</v>
      </c>
    </row>
    <row r="10170" spans="4:5">
      <c r="D10170" s="118" t="s">
        <v>28</v>
      </c>
      <c r="E10170" s="116" t="str">
        <f t="shared" si="158"/>
        <v>DGII</v>
      </c>
    </row>
    <row r="10171" spans="4:5">
      <c r="D10171" s="118" t="s">
        <v>40</v>
      </c>
      <c r="E10171" s="116" t="str">
        <f t="shared" si="158"/>
        <v>JCE</v>
      </c>
    </row>
    <row r="10172" spans="4:5">
      <c r="D10172" s="118" t="s">
        <v>40</v>
      </c>
      <c r="E10172" s="116" t="str">
        <f t="shared" si="158"/>
        <v>JCE</v>
      </c>
    </row>
    <row r="10173" spans="4:5">
      <c r="D10173" s="118" t="s">
        <v>40</v>
      </c>
      <c r="E10173" s="116" t="str">
        <f t="shared" si="158"/>
        <v>JCE</v>
      </c>
    </row>
    <row r="10174" spans="4:5">
      <c r="D10174" s="118" t="s">
        <v>40</v>
      </c>
      <c r="E10174" s="116" t="str">
        <f t="shared" si="158"/>
        <v>JCE</v>
      </c>
    </row>
    <row r="10175" spans="4:5">
      <c r="D10175" s="118" t="s">
        <v>40</v>
      </c>
      <c r="E10175" s="116" t="str">
        <f t="shared" si="158"/>
        <v>JCE</v>
      </c>
    </row>
    <row r="10176" spans="4:5">
      <c r="D10176" s="118" t="s">
        <v>2</v>
      </c>
      <c r="E10176" s="116" t="str">
        <f t="shared" si="158"/>
        <v>DGTT</v>
      </c>
    </row>
    <row r="10177" spans="4:5">
      <c r="D10177" s="118" t="s">
        <v>184</v>
      </c>
      <c r="E10177" s="116" t="str">
        <f t="shared" si="158"/>
        <v>DGP</v>
      </c>
    </row>
    <row r="10178" spans="4:5">
      <c r="D10178" s="118" t="s">
        <v>40</v>
      </c>
      <c r="E10178" s="116" t="str">
        <f t="shared" si="158"/>
        <v>JCE</v>
      </c>
    </row>
    <row r="10179" spans="4:5">
      <c r="D10179" s="118" t="s">
        <v>40</v>
      </c>
      <c r="E10179" s="116" t="str">
        <f t="shared" si="158"/>
        <v>JCE</v>
      </c>
    </row>
    <row r="10180" spans="4:5">
      <c r="D10180" s="118" t="s">
        <v>184</v>
      </c>
      <c r="E10180" s="116" t="str">
        <f t="shared" ref="E10180:E10243" si="159">UPPER(D10180:D29890)</f>
        <v>DGP</v>
      </c>
    </row>
    <row r="10181" spans="4:5">
      <c r="D10181" s="118" t="s">
        <v>40</v>
      </c>
      <c r="E10181" s="116" t="str">
        <f t="shared" si="159"/>
        <v>JCE</v>
      </c>
    </row>
    <row r="10182" spans="4:5">
      <c r="D10182" s="118" t="s">
        <v>40</v>
      </c>
      <c r="E10182" s="116" t="str">
        <f t="shared" si="159"/>
        <v>JCE</v>
      </c>
    </row>
    <row r="10183" spans="4:5">
      <c r="D10183" s="118" t="s">
        <v>2</v>
      </c>
      <c r="E10183" s="116" t="str">
        <f t="shared" si="159"/>
        <v>DGTT</v>
      </c>
    </row>
    <row r="10184" spans="4:5">
      <c r="D10184" s="118" t="s">
        <v>28</v>
      </c>
      <c r="E10184" s="116" t="str">
        <f t="shared" si="159"/>
        <v>DGII</v>
      </c>
    </row>
    <row r="10185" spans="4:5">
      <c r="D10185" s="118" t="s">
        <v>28</v>
      </c>
      <c r="E10185" s="116" t="str">
        <f t="shared" si="159"/>
        <v>DGII</v>
      </c>
    </row>
    <row r="10186" spans="4:5">
      <c r="D10186" s="118" t="s">
        <v>40</v>
      </c>
      <c r="E10186" s="116" t="str">
        <f t="shared" si="159"/>
        <v>JCE</v>
      </c>
    </row>
    <row r="10187" spans="4:5">
      <c r="D10187" s="118" t="s">
        <v>2</v>
      </c>
      <c r="E10187" s="116" t="str">
        <f t="shared" si="159"/>
        <v>DGTT</v>
      </c>
    </row>
    <row r="10188" spans="4:5">
      <c r="D10188" s="118" t="s">
        <v>94</v>
      </c>
      <c r="E10188" s="116" t="str">
        <f t="shared" si="159"/>
        <v>DGM</v>
      </c>
    </row>
    <row r="10189" spans="4:5">
      <c r="D10189" s="118" t="s">
        <v>155</v>
      </c>
      <c r="E10189" s="116" t="str">
        <f t="shared" si="159"/>
        <v>ONAPI</v>
      </c>
    </row>
    <row r="10190" spans="4:5">
      <c r="D10190" s="118" t="s">
        <v>28</v>
      </c>
      <c r="E10190" s="116" t="str">
        <f t="shared" si="159"/>
        <v>DGII</v>
      </c>
    </row>
    <row r="10191" spans="4:5">
      <c r="D10191" s="118" t="s">
        <v>40</v>
      </c>
      <c r="E10191" s="116" t="str">
        <f t="shared" si="159"/>
        <v>JCE</v>
      </c>
    </row>
    <row r="10192" spans="4:5">
      <c r="D10192" s="118" t="s">
        <v>1660</v>
      </c>
      <c r="E10192" s="116" t="str">
        <f t="shared" si="159"/>
        <v>LA MECID</v>
      </c>
    </row>
    <row r="10193" spans="4:5">
      <c r="D10193" s="118" t="s">
        <v>28</v>
      </c>
      <c r="E10193" s="116" t="str">
        <f t="shared" si="159"/>
        <v>DGII</v>
      </c>
    </row>
    <row r="10194" spans="4:5">
      <c r="D10194" s="118" t="s">
        <v>40</v>
      </c>
      <c r="E10194" s="116" t="str">
        <f t="shared" si="159"/>
        <v>JCE</v>
      </c>
    </row>
    <row r="10195" spans="4:5">
      <c r="D10195" s="118" t="s">
        <v>40</v>
      </c>
      <c r="E10195" s="116" t="str">
        <f t="shared" si="159"/>
        <v>JCE</v>
      </c>
    </row>
    <row r="10196" spans="4:5">
      <c r="D10196" s="118" t="s">
        <v>40</v>
      </c>
      <c r="E10196" s="116" t="str">
        <f t="shared" si="159"/>
        <v>JCE</v>
      </c>
    </row>
    <row r="10197" spans="4:5">
      <c r="D10197" s="118" t="s">
        <v>40</v>
      </c>
      <c r="E10197" s="116" t="str">
        <f t="shared" si="159"/>
        <v>JCE</v>
      </c>
    </row>
    <row r="10198" spans="4:5">
      <c r="D10198" s="118" t="s">
        <v>40</v>
      </c>
      <c r="E10198" s="116" t="str">
        <f t="shared" si="159"/>
        <v>JCE</v>
      </c>
    </row>
    <row r="10199" spans="4:5">
      <c r="D10199" s="118" t="s">
        <v>28</v>
      </c>
      <c r="E10199" s="116" t="str">
        <f t="shared" si="159"/>
        <v>DGII</v>
      </c>
    </row>
    <row r="10200" spans="4:5">
      <c r="D10200" s="118" t="s">
        <v>28</v>
      </c>
      <c r="E10200" s="116" t="str">
        <f t="shared" si="159"/>
        <v>DGII</v>
      </c>
    </row>
    <row r="10201" spans="4:5">
      <c r="D10201" s="118" t="s">
        <v>40</v>
      </c>
      <c r="E10201" s="116" t="str">
        <f t="shared" si="159"/>
        <v>JCE</v>
      </c>
    </row>
    <row r="10202" spans="4:5">
      <c r="D10202" s="118" t="s">
        <v>40</v>
      </c>
      <c r="E10202" s="116" t="str">
        <f t="shared" si="159"/>
        <v>JCE</v>
      </c>
    </row>
    <row r="10203" spans="4:5">
      <c r="D10203" s="118" t="s">
        <v>28</v>
      </c>
      <c r="E10203" s="116" t="str">
        <f t="shared" si="159"/>
        <v>DGII</v>
      </c>
    </row>
    <row r="10204" spans="4:5">
      <c r="D10204" s="118" t="s">
        <v>184</v>
      </c>
      <c r="E10204" s="116" t="str">
        <f t="shared" si="159"/>
        <v>DGP</v>
      </c>
    </row>
    <row r="10205" spans="4:5">
      <c r="D10205" s="118" t="s">
        <v>40</v>
      </c>
      <c r="E10205" s="116" t="str">
        <f t="shared" si="159"/>
        <v>JCE</v>
      </c>
    </row>
    <row r="10206" spans="4:5">
      <c r="D10206" s="118" t="s">
        <v>40</v>
      </c>
      <c r="E10206" s="116" t="str">
        <f t="shared" si="159"/>
        <v>JCE</v>
      </c>
    </row>
    <row r="10207" spans="4:5">
      <c r="D10207" s="118" t="s">
        <v>2</v>
      </c>
      <c r="E10207" s="116" t="str">
        <f t="shared" si="159"/>
        <v>DGTT</v>
      </c>
    </row>
    <row r="10208" spans="4:5">
      <c r="D10208" s="118" t="s">
        <v>40</v>
      </c>
      <c r="E10208" s="116" t="str">
        <f t="shared" si="159"/>
        <v>JCE</v>
      </c>
    </row>
    <row r="10209" spans="4:5">
      <c r="D10209" s="118" t="s">
        <v>1098</v>
      </c>
      <c r="E10209" s="116" t="str">
        <f t="shared" si="159"/>
        <v>CANCILLERIA</v>
      </c>
    </row>
    <row r="10210" spans="4:5">
      <c r="D10210" s="118" t="s">
        <v>28</v>
      </c>
      <c r="E10210" s="116" t="str">
        <f t="shared" si="159"/>
        <v>DGII</v>
      </c>
    </row>
    <row r="10211" spans="4:5">
      <c r="D10211" s="118" t="s">
        <v>2</v>
      </c>
      <c r="E10211" s="116" t="str">
        <f t="shared" si="159"/>
        <v>DGTT</v>
      </c>
    </row>
    <row r="10212" spans="4:5">
      <c r="D10212" s="118" t="s">
        <v>28</v>
      </c>
      <c r="E10212" s="116" t="str">
        <f t="shared" si="159"/>
        <v>DGII</v>
      </c>
    </row>
    <row r="10213" spans="4:5">
      <c r="D10213" s="118" t="s">
        <v>40</v>
      </c>
      <c r="E10213" s="116" t="str">
        <f t="shared" si="159"/>
        <v>JCE</v>
      </c>
    </row>
    <row r="10214" spans="4:5">
      <c r="D10214" s="118" t="s">
        <v>40</v>
      </c>
      <c r="E10214" s="116" t="str">
        <f t="shared" si="159"/>
        <v>JCE</v>
      </c>
    </row>
    <row r="10215" spans="4:5">
      <c r="D10215" s="118" t="s">
        <v>40</v>
      </c>
      <c r="E10215" s="116" t="str">
        <f t="shared" si="159"/>
        <v>JCE</v>
      </c>
    </row>
    <row r="10216" spans="4:5">
      <c r="D10216" s="118" t="s">
        <v>2</v>
      </c>
      <c r="E10216" s="116" t="str">
        <f t="shared" si="159"/>
        <v>DGTT</v>
      </c>
    </row>
    <row r="10217" spans="4:5">
      <c r="D10217" s="118" t="s">
        <v>184</v>
      </c>
      <c r="E10217" s="116" t="str">
        <f t="shared" si="159"/>
        <v>DGP</v>
      </c>
    </row>
    <row r="10218" spans="4:5">
      <c r="D10218" s="118" t="s">
        <v>94</v>
      </c>
      <c r="E10218" s="116" t="str">
        <f t="shared" si="159"/>
        <v>DGM</v>
      </c>
    </row>
    <row r="10219" spans="4:5">
      <c r="D10219" s="118" t="s">
        <v>18</v>
      </c>
      <c r="E10219" s="116" t="str">
        <f t="shared" si="159"/>
        <v>MIP</v>
      </c>
    </row>
    <row r="10220" spans="4:5">
      <c r="D10220" s="118" t="s">
        <v>2</v>
      </c>
      <c r="E10220" s="116" t="str">
        <f t="shared" si="159"/>
        <v>DGTT</v>
      </c>
    </row>
    <row r="10221" spans="4:5">
      <c r="D10221" s="118" t="s">
        <v>94</v>
      </c>
      <c r="E10221" s="116" t="str">
        <f t="shared" si="159"/>
        <v>DGM</v>
      </c>
    </row>
    <row r="10222" spans="4:5">
      <c r="D10222" s="118" t="s">
        <v>28</v>
      </c>
      <c r="E10222" s="116" t="str">
        <f t="shared" si="159"/>
        <v>DGII</v>
      </c>
    </row>
    <row r="10223" spans="4:5">
      <c r="D10223" s="118" t="s">
        <v>40</v>
      </c>
      <c r="E10223" s="116" t="str">
        <f t="shared" si="159"/>
        <v>JCE</v>
      </c>
    </row>
    <row r="10224" spans="4:5">
      <c r="D10224" s="118" t="s">
        <v>40</v>
      </c>
      <c r="E10224" s="116" t="str">
        <f t="shared" si="159"/>
        <v>JCE</v>
      </c>
    </row>
    <row r="10225" spans="4:5">
      <c r="D10225" s="118" t="s">
        <v>40</v>
      </c>
      <c r="E10225" s="116" t="str">
        <f t="shared" si="159"/>
        <v>JCE</v>
      </c>
    </row>
    <row r="10226" spans="4:5">
      <c r="D10226" s="118" t="s">
        <v>40</v>
      </c>
      <c r="E10226" s="116" t="str">
        <f t="shared" si="159"/>
        <v>JCE</v>
      </c>
    </row>
    <row r="10227" spans="4:5">
      <c r="D10227" s="118" t="s">
        <v>40</v>
      </c>
      <c r="E10227" s="116" t="str">
        <f t="shared" si="159"/>
        <v>JCE</v>
      </c>
    </row>
    <row r="10228" spans="4:5">
      <c r="D10228" s="118" t="s">
        <v>28</v>
      </c>
      <c r="E10228" s="116" t="str">
        <f t="shared" si="159"/>
        <v>DGII</v>
      </c>
    </row>
    <row r="10229" spans="4:5">
      <c r="D10229" s="118" t="s">
        <v>155</v>
      </c>
      <c r="E10229" s="116" t="str">
        <f t="shared" si="159"/>
        <v>ONAPI</v>
      </c>
    </row>
    <row r="10230" spans="4:5">
      <c r="D10230" s="118" t="s">
        <v>2</v>
      </c>
      <c r="E10230" s="116" t="str">
        <f t="shared" si="159"/>
        <v>DGTT</v>
      </c>
    </row>
    <row r="10231" spans="4:5">
      <c r="D10231" s="118" t="s">
        <v>40</v>
      </c>
      <c r="E10231" s="116" t="str">
        <f t="shared" si="159"/>
        <v>JCE</v>
      </c>
    </row>
    <row r="10232" spans="4:5">
      <c r="D10232" s="118" t="s">
        <v>18</v>
      </c>
      <c r="E10232" s="116" t="str">
        <f t="shared" si="159"/>
        <v>MIP</v>
      </c>
    </row>
    <row r="10233" spans="4:5">
      <c r="D10233" s="118" t="s">
        <v>2</v>
      </c>
      <c r="E10233" s="116" t="str">
        <f t="shared" si="159"/>
        <v>DGTT</v>
      </c>
    </row>
    <row r="10234" spans="4:5">
      <c r="D10234" s="118" t="s">
        <v>40</v>
      </c>
      <c r="E10234" s="116" t="str">
        <f t="shared" si="159"/>
        <v>JCE</v>
      </c>
    </row>
    <row r="10235" spans="4:5">
      <c r="D10235" s="118" t="s">
        <v>94</v>
      </c>
      <c r="E10235" s="116" t="str">
        <f t="shared" si="159"/>
        <v>DGM</v>
      </c>
    </row>
    <row r="10236" spans="4:5">
      <c r="D10236" s="118" t="s">
        <v>40</v>
      </c>
      <c r="E10236" s="116" t="str">
        <f t="shared" si="159"/>
        <v>JCE</v>
      </c>
    </row>
    <row r="10237" spans="4:5">
      <c r="D10237" s="118" t="s">
        <v>40</v>
      </c>
      <c r="E10237" s="116" t="str">
        <f t="shared" si="159"/>
        <v>JCE</v>
      </c>
    </row>
    <row r="10238" spans="4:5">
      <c r="D10238" s="118" t="s">
        <v>40</v>
      </c>
      <c r="E10238" s="116" t="str">
        <f t="shared" si="159"/>
        <v>JCE</v>
      </c>
    </row>
    <row r="10239" spans="4:5">
      <c r="D10239" s="118" t="s">
        <v>2</v>
      </c>
      <c r="E10239" s="116" t="str">
        <f t="shared" si="159"/>
        <v>DGTT</v>
      </c>
    </row>
    <row r="10240" spans="4:5">
      <c r="D10240" s="118" t="s">
        <v>184</v>
      </c>
      <c r="E10240" s="116" t="str">
        <f t="shared" si="159"/>
        <v>DGP</v>
      </c>
    </row>
    <row r="10241" spans="4:5">
      <c r="D10241" s="118" t="s">
        <v>28</v>
      </c>
      <c r="E10241" s="116" t="str">
        <f t="shared" si="159"/>
        <v>DGII</v>
      </c>
    </row>
    <row r="10242" spans="4:5">
      <c r="D10242" s="118" t="s">
        <v>40</v>
      </c>
      <c r="E10242" s="116" t="str">
        <f t="shared" si="159"/>
        <v>JCE</v>
      </c>
    </row>
    <row r="10243" spans="4:5">
      <c r="D10243" s="118" t="s">
        <v>2</v>
      </c>
      <c r="E10243" s="116" t="str">
        <f t="shared" si="159"/>
        <v>DGTT</v>
      </c>
    </row>
    <row r="10244" spans="4:5">
      <c r="D10244" s="118" t="s">
        <v>2</v>
      </c>
      <c r="E10244" s="116" t="str">
        <f t="shared" ref="E10244:E10307" si="160">UPPER(D10244:D29954)</f>
        <v>DGTT</v>
      </c>
    </row>
    <row r="10245" spans="4:5">
      <c r="D10245" s="118" t="s">
        <v>184</v>
      </c>
      <c r="E10245" s="116" t="str">
        <f t="shared" si="160"/>
        <v>DGP</v>
      </c>
    </row>
    <row r="10246" spans="4:5">
      <c r="D10246" s="118" t="s">
        <v>40</v>
      </c>
      <c r="E10246" s="116" t="str">
        <f t="shared" si="160"/>
        <v>JCE</v>
      </c>
    </row>
    <row r="10247" spans="4:5">
      <c r="D10247" s="118" t="s">
        <v>40</v>
      </c>
      <c r="E10247" s="116" t="str">
        <f t="shared" si="160"/>
        <v>JCE</v>
      </c>
    </row>
    <row r="10248" spans="4:5">
      <c r="D10248" s="118" t="s">
        <v>2</v>
      </c>
      <c r="E10248" s="116" t="str">
        <f t="shared" si="160"/>
        <v>DGTT</v>
      </c>
    </row>
    <row r="10249" spans="4:5">
      <c r="D10249" s="118" t="s">
        <v>2</v>
      </c>
      <c r="E10249" s="116" t="str">
        <f t="shared" si="160"/>
        <v>DGTT</v>
      </c>
    </row>
    <row r="10250" spans="4:5">
      <c r="D10250" s="118" t="s">
        <v>40</v>
      </c>
      <c r="E10250" s="116" t="str">
        <f t="shared" si="160"/>
        <v>JCE</v>
      </c>
    </row>
    <row r="10251" spans="4:5">
      <c r="D10251" s="118" t="s">
        <v>40</v>
      </c>
      <c r="E10251" s="116" t="str">
        <f t="shared" si="160"/>
        <v>JCE</v>
      </c>
    </row>
    <row r="10252" spans="4:5">
      <c r="D10252" s="118" t="s">
        <v>40</v>
      </c>
      <c r="E10252" s="116" t="str">
        <f t="shared" si="160"/>
        <v>JCE</v>
      </c>
    </row>
    <row r="10253" spans="4:5">
      <c r="D10253" s="118" t="s">
        <v>2</v>
      </c>
      <c r="E10253" s="116" t="str">
        <f t="shared" si="160"/>
        <v>DGTT</v>
      </c>
    </row>
    <row r="10254" spans="4:5">
      <c r="D10254" s="118" t="s">
        <v>40</v>
      </c>
      <c r="E10254" s="116" t="str">
        <f t="shared" si="160"/>
        <v>JCE</v>
      </c>
    </row>
    <row r="10255" spans="4:5">
      <c r="D10255" s="118" t="s">
        <v>184</v>
      </c>
      <c r="E10255" s="116" t="str">
        <f t="shared" si="160"/>
        <v>DGP</v>
      </c>
    </row>
    <row r="10256" spans="4:5">
      <c r="D10256" s="118" t="s">
        <v>2</v>
      </c>
      <c r="E10256" s="116" t="str">
        <f t="shared" si="160"/>
        <v>DGTT</v>
      </c>
    </row>
    <row r="10257" spans="4:5">
      <c r="D10257" s="118" t="s">
        <v>28</v>
      </c>
      <c r="E10257" s="116" t="str">
        <f t="shared" si="160"/>
        <v>DGII</v>
      </c>
    </row>
    <row r="10258" spans="4:5">
      <c r="D10258" s="107" t="s">
        <v>40</v>
      </c>
      <c r="E10258" s="116" t="str">
        <f t="shared" si="160"/>
        <v>JCE</v>
      </c>
    </row>
    <row r="10259" spans="4:5">
      <c r="D10259" s="118" t="s">
        <v>40</v>
      </c>
      <c r="E10259" s="116" t="str">
        <f t="shared" si="160"/>
        <v>JCE</v>
      </c>
    </row>
    <row r="10260" spans="4:5">
      <c r="D10260" s="118" t="s">
        <v>28</v>
      </c>
      <c r="E10260" s="116" t="str">
        <f t="shared" si="160"/>
        <v>DGII</v>
      </c>
    </row>
    <row r="10261" spans="4:5">
      <c r="D10261" s="118" t="s">
        <v>28</v>
      </c>
      <c r="E10261" s="116" t="str">
        <f t="shared" si="160"/>
        <v>DGII</v>
      </c>
    </row>
    <row r="10262" spans="4:5">
      <c r="D10262" s="118" t="s">
        <v>155</v>
      </c>
      <c r="E10262" s="116" t="str">
        <f t="shared" si="160"/>
        <v>ONAPI</v>
      </c>
    </row>
    <row r="10263" spans="4:5">
      <c r="D10263" s="118" t="s">
        <v>184</v>
      </c>
      <c r="E10263" s="116" t="str">
        <f t="shared" si="160"/>
        <v>DGP</v>
      </c>
    </row>
    <row r="10264" spans="4:5">
      <c r="D10264" s="118" t="s">
        <v>40</v>
      </c>
      <c r="E10264" s="116" t="str">
        <f t="shared" si="160"/>
        <v>JCE</v>
      </c>
    </row>
    <row r="10265" spans="4:5">
      <c r="D10265" s="118" t="s">
        <v>2</v>
      </c>
      <c r="E10265" s="116" t="str">
        <f t="shared" si="160"/>
        <v>DGTT</v>
      </c>
    </row>
    <row r="10266" spans="4:5">
      <c r="D10266" s="118" t="s">
        <v>94</v>
      </c>
      <c r="E10266" s="116" t="str">
        <f t="shared" si="160"/>
        <v>DGM</v>
      </c>
    </row>
    <row r="10267" spans="4:5">
      <c r="D10267" s="118" t="s">
        <v>2</v>
      </c>
      <c r="E10267" s="116" t="str">
        <f t="shared" si="160"/>
        <v>DGTT</v>
      </c>
    </row>
    <row r="10268" spans="4:5">
      <c r="D10268" s="118" t="s">
        <v>1098</v>
      </c>
      <c r="E10268" s="116" t="str">
        <f t="shared" si="160"/>
        <v>CANCILLERIA</v>
      </c>
    </row>
    <row r="10269" spans="4:5">
      <c r="D10269" s="118" t="s">
        <v>94</v>
      </c>
      <c r="E10269" s="116" t="str">
        <f t="shared" si="160"/>
        <v>DGM</v>
      </c>
    </row>
    <row r="10270" spans="4:5">
      <c r="D10270" s="118" t="s">
        <v>40</v>
      </c>
      <c r="E10270" s="116" t="str">
        <f t="shared" si="160"/>
        <v>JCE</v>
      </c>
    </row>
    <row r="10271" spans="4:5">
      <c r="D10271" s="118" t="s">
        <v>184</v>
      </c>
      <c r="E10271" s="116" t="str">
        <f t="shared" si="160"/>
        <v>DGP</v>
      </c>
    </row>
    <row r="10272" spans="4:5">
      <c r="D10272" s="118" t="s">
        <v>28</v>
      </c>
      <c r="E10272" s="116" t="str">
        <f t="shared" si="160"/>
        <v>DGII</v>
      </c>
    </row>
    <row r="10273" spans="4:5">
      <c r="D10273" s="118" t="s">
        <v>40</v>
      </c>
      <c r="E10273" s="116" t="str">
        <f t="shared" si="160"/>
        <v>JCE</v>
      </c>
    </row>
    <row r="10274" spans="4:5">
      <c r="D10274" s="118" t="s">
        <v>94</v>
      </c>
      <c r="E10274" s="116" t="str">
        <f t="shared" si="160"/>
        <v>DGM</v>
      </c>
    </row>
    <row r="10275" spans="4:5">
      <c r="D10275" s="118" t="s">
        <v>40</v>
      </c>
      <c r="E10275" s="116" t="str">
        <f t="shared" si="160"/>
        <v>JCE</v>
      </c>
    </row>
    <row r="10276" spans="4:5">
      <c r="D10276" s="118" t="s">
        <v>2</v>
      </c>
      <c r="E10276" s="116" t="str">
        <f t="shared" si="160"/>
        <v>DGTT</v>
      </c>
    </row>
    <row r="10277" spans="4:5">
      <c r="D10277" s="118" t="s">
        <v>2</v>
      </c>
      <c r="E10277" s="116" t="str">
        <f t="shared" si="160"/>
        <v>DGTT</v>
      </c>
    </row>
    <row r="10278" spans="4:5">
      <c r="D10278" s="118" t="s">
        <v>956</v>
      </c>
      <c r="E10278" s="116" t="str">
        <f t="shared" si="160"/>
        <v>SENASA</v>
      </c>
    </row>
    <row r="10279" spans="4:5">
      <c r="D10279" s="118" t="s">
        <v>2</v>
      </c>
      <c r="E10279" s="116" t="str">
        <f t="shared" si="160"/>
        <v>DGTT</v>
      </c>
    </row>
    <row r="10280" spans="4:5">
      <c r="D10280" s="118" t="s">
        <v>40</v>
      </c>
      <c r="E10280" s="116" t="str">
        <f t="shared" si="160"/>
        <v>JCE</v>
      </c>
    </row>
    <row r="10281" spans="4:5">
      <c r="D10281" s="118" t="s">
        <v>28</v>
      </c>
      <c r="E10281" s="116" t="str">
        <f t="shared" si="160"/>
        <v>DGII</v>
      </c>
    </row>
    <row r="10282" spans="4:5">
      <c r="D10282" s="118" t="s">
        <v>2</v>
      </c>
      <c r="E10282" s="116" t="str">
        <f t="shared" si="160"/>
        <v>DGTT</v>
      </c>
    </row>
    <row r="10283" spans="4:5">
      <c r="D10283" s="118" t="s">
        <v>40</v>
      </c>
      <c r="E10283" s="116" t="str">
        <f t="shared" si="160"/>
        <v>JCE</v>
      </c>
    </row>
    <row r="10284" spans="4:5">
      <c r="D10284" s="118" t="s">
        <v>184</v>
      </c>
      <c r="E10284" s="116" t="str">
        <f t="shared" si="160"/>
        <v>DGP</v>
      </c>
    </row>
    <row r="10285" spans="4:5">
      <c r="D10285" s="118" t="s">
        <v>184</v>
      </c>
      <c r="E10285" s="116" t="str">
        <f t="shared" si="160"/>
        <v>DGP</v>
      </c>
    </row>
    <row r="10286" spans="4:5">
      <c r="D10286" s="118" t="s">
        <v>40</v>
      </c>
      <c r="E10286" s="116" t="str">
        <f t="shared" si="160"/>
        <v>JCE</v>
      </c>
    </row>
    <row r="10287" spans="4:5">
      <c r="D10287" s="118" t="s">
        <v>1098</v>
      </c>
      <c r="E10287" s="116" t="str">
        <f t="shared" si="160"/>
        <v>CANCILLERIA</v>
      </c>
    </row>
    <row r="10288" spans="4:5">
      <c r="D10288" s="118" t="s">
        <v>28</v>
      </c>
      <c r="E10288" s="116" t="str">
        <f t="shared" si="160"/>
        <v>DGII</v>
      </c>
    </row>
    <row r="10289" spans="4:5">
      <c r="D10289" s="118" t="s">
        <v>40</v>
      </c>
      <c r="E10289" s="116" t="str">
        <f t="shared" si="160"/>
        <v>JCE</v>
      </c>
    </row>
    <row r="10290" spans="4:5">
      <c r="D10290" s="118" t="s">
        <v>28</v>
      </c>
      <c r="E10290" s="116" t="str">
        <f t="shared" si="160"/>
        <v>DGII</v>
      </c>
    </row>
    <row r="10291" spans="4:5">
      <c r="D10291" s="118" t="s">
        <v>94</v>
      </c>
      <c r="E10291" s="116" t="str">
        <f t="shared" si="160"/>
        <v>DGM</v>
      </c>
    </row>
    <row r="10292" spans="4:5">
      <c r="D10292" s="118" t="s">
        <v>1098</v>
      </c>
      <c r="E10292" s="116" t="str">
        <f t="shared" si="160"/>
        <v>CANCILLERIA</v>
      </c>
    </row>
    <row r="10293" spans="4:5">
      <c r="D10293" s="118" t="s">
        <v>2</v>
      </c>
      <c r="E10293" s="116" t="str">
        <f t="shared" si="160"/>
        <v>DGTT</v>
      </c>
    </row>
    <row r="10294" spans="4:5">
      <c r="D10294" s="118" t="s">
        <v>40</v>
      </c>
      <c r="E10294" s="116" t="str">
        <f t="shared" si="160"/>
        <v>JCE</v>
      </c>
    </row>
    <row r="10295" spans="4:5">
      <c r="D10295" s="118" t="s">
        <v>155</v>
      </c>
      <c r="E10295" s="116" t="str">
        <f t="shared" si="160"/>
        <v>ONAPI</v>
      </c>
    </row>
    <row r="10296" spans="4:5">
      <c r="D10296" s="118" t="s">
        <v>40</v>
      </c>
      <c r="E10296" s="116" t="str">
        <f t="shared" si="160"/>
        <v>JCE</v>
      </c>
    </row>
    <row r="10297" spans="4:5">
      <c r="D10297" s="118" t="s">
        <v>155</v>
      </c>
      <c r="E10297" s="116" t="str">
        <f t="shared" si="160"/>
        <v>ONAPI</v>
      </c>
    </row>
    <row r="10298" spans="4:5">
      <c r="D10298" s="118" t="s">
        <v>40</v>
      </c>
      <c r="E10298" s="116" t="str">
        <f t="shared" si="160"/>
        <v>JCE</v>
      </c>
    </row>
    <row r="10299" spans="4:5">
      <c r="D10299" s="118" t="s">
        <v>40</v>
      </c>
      <c r="E10299" s="116" t="str">
        <f t="shared" si="160"/>
        <v>JCE</v>
      </c>
    </row>
    <row r="10300" spans="4:5">
      <c r="D10300" s="118" t="s">
        <v>1098</v>
      </c>
      <c r="E10300" s="116" t="str">
        <f t="shared" si="160"/>
        <v>CANCILLERIA</v>
      </c>
    </row>
    <row r="10301" spans="4:5">
      <c r="D10301" s="118" t="s">
        <v>94</v>
      </c>
      <c r="E10301" s="116" t="str">
        <f t="shared" si="160"/>
        <v>DGM</v>
      </c>
    </row>
    <row r="10302" spans="4:5">
      <c r="D10302" s="118" t="s">
        <v>40</v>
      </c>
      <c r="E10302" s="116" t="str">
        <f t="shared" si="160"/>
        <v>JCE</v>
      </c>
    </row>
    <row r="10303" spans="4:5">
      <c r="D10303" s="118" t="s">
        <v>40</v>
      </c>
      <c r="E10303" s="116" t="str">
        <f t="shared" si="160"/>
        <v>JCE</v>
      </c>
    </row>
    <row r="10304" spans="4:5">
      <c r="D10304" s="118" t="s">
        <v>40</v>
      </c>
      <c r="E10304" s="116" t="str">
        <f t="shared" si="160"/>
        <v>JCE</v>
      </c>
    </row>
    <row r="10305" spans="4:5">
      <c r="D10305" s="118" t="s">
        <v>40</v>
      </c>
      <c r="E10305" s="116" t="str">
        <f t="shared" si="160"/>
        <v>JCE</v>
      </c>
    </row>
    <row r="10306" spans="4:5">
      <c r="D10306" s="118" t="s">
        <v>2</v>
      </c>
      <c r="E10306" s="116" t="str">
        <f t="shared" si="160"/>
        <v>DGTT</v>
      </c>
    </row>
    <row r="10307" spans="4:5">
      <c r="D10307" s="118" t="s">
        <v>94</v>
      </c>
      <c r="E10307" s="116" t="str">
        <f t="shared" si="160"/>
        <v>DGM</v>
      </c>
    </row>
    <row r="10308" spans="4:5">
      <c r="D10308" s="118" t="s">
        <v>40</v>
      </c>
      <c r="E10308" s="116" t="str">
        <f t="shared" ref="E10308:E10371" si="161">UPPER(D10308:D30018)</f>
        <v>JCE</v>
      </c>
    </row>
    <row r="10309" spans="4:5">
      <c r="D10309" s="118" t="s">
        <v>40</v>
      </c>
      <c r="E10309" s="116" t="str">
        <f t="shared" si="161"/>
        <v>JCE</v>
      </c>
    </row>
    <row r="10310" spans="4:5">
      <c r="D10310" s="118" t="s">
        <v>94</v>
      </c>
      <c r="E10310" s="116" t="str">
        <f t="shared" si="161"/>
        <v>DGM</v>
      </c>
    </row>
    <row r="10311" spans="4:5">
      <c r="D10311" s="118" t="s">
        <v>28</v>
      </c>
      <c r="E10311" s="116" t="str">
        <f t="shared" si="161"/>
        <v>DGII</v>
      </c>
    </row>
    <row r="10312" spans="4:5">
      <c r="D10312" s="118" t="s">
        <v>155</v>
      </c>
      <c r="E10312" s="116" t="str">
        <f t="shared" si="161"/>
        <v>ONAPI</v>
      </c>
    </row>
    <row r="10313" spans="4:5">
      <c r="D10313" s="118" t="s">
        <v>28</v>
      </c>
      <c r="E10313" s="116" t="str">
        <f t="shared" si="161"/>
        <v>DGII</v>
      </c>
    </row>
    <row r="10314" spans="4:5">
      <c r="D10314" s="118" t="s">
        <v>155</v>
      </c>
      <c r="E10314" s="116" t="str">
        <f t="shared" si="161"/>
        <v>ONAPI</v>
      </c>
    </row>
    <row r="10315" spans="4:5">
      <c r="D10315" s="118" t="s">
        <v>40</v>
      </c>
      <c r="E10315" s="116" t="str">
        <f t="shared" si="161"/>
        <v>JCE</v>
      </c>
    </row>
    <row r="10316" spans="4:5">
      <c r="D10316" s="118" t="s">
        <v>28</v>
      </c>
      <c r="E10316" s="116" t="str">
        <f t="shared" si="161"/>
        <v>DGII</v>
      </c>
    </row>
    <row r="10317" spans="4:5">
      <c r="D10317" s="118" t="s">
        <v>1098</v>
      </c>
      <c r="E10317" s="116" t="str">
        <f t="shared" si="161"/>
        <v>CANCILLERIA</v>
      </c>
    </row>
    <row r="10318" spans="4:5">
      <c r="D10318" s="118" t="s">
        <v>2</v>
      </c>
      <c r="E10318" s="116" t="str">
        <f t="shared" si="161"/>
        <v>DGTT</v>
      </c>
    </row>
    <row r="10319" spans="4:5">
      <c r="D10319" s="118" t="s">
        <v>40</v>
      </c>
      <c r="E10319" s="116" t="str">
        <f t="shared" si="161"/>
        <v>JCE</v>
      </c>
    </row>
    <row r="10320" spans="4:5">
      <c r="D10320" s="118" t="s">
        <v>40</v>
      </c>
      <c r="E10320" s="116" t="str">
        <f t="shared" si="161"/>
        <v>JCE</v>
      </c>
    </row>
    <row r="10321" spans="4:5">
      <c r="D10321" s="118" t="s">
        <v>94</v>
      </c>
      <c r="E10321" s="116" t="str">
        <f t="shared" si="161"/>
        <v>DGM</v>
      </c>
    </row>
    <row r="10322" spans="4:5">
      <c r="D10322" s="118" t="s">
        <v>40</v>
      </c>
      <c r="E10322" s="116" t="str">
        <f t="shared" si="161"/>
        <v>JCE</v>
      </c>
    </row>
    <row r="10323" spans="4:5">
      <c r="D10323" s="118" t="s">
        <v>2</v>
      </c>
      <c r="E10323" s="116" t="str">
        <f t="shared" si="161"/>
        <v>DGTT</v>
      </c>
    </row>
    <row r="10324" spans="4:5">
      <c r="D10324" s="118" t="s">
        <v>40</v>
      </c>
      <c r="E10324" s="116" t="str">
        <f t="shared" si="161"/>
        <v>JCE</v>
      </c>
    </row>
    <row r="10325" spans="4:5">
      <c r="D10325" s="118" t="s">
        <v>40</v>
      </c>
      <c r="E10325" s="116" t="str">
        <f t="shared" si="161"/>
        <v>JCE</v>
      </c>
    </row>
    <row r="10326" spans="4:5">
      <c r="D10326" s="118" t="s">
        <v>155</v>
      </c>
      <c r="E10326" s="116" t="str">
        <f t="shared" si="161"/>
        <v>ONAPI</v>
      </c>
    </row>
    <row r="10327" spans="4:5">
      <c r="D10327" s="118" t="s">
        <v>184</v>
      </c>
      <c r="E10327" s="116" t="str">
        <f t="shared" si="161"/>
        <v>DGP</v>
      </c>
    </row>
    <row r="10328" spans="4:5">
      <c r="D10328" s="118" t="s">
        <v>28</v>
      </c>
      <c r="E10328" s="116" t="str">
        <f t="shared" si="161"/>
        <v>DGII</v>
      </c>
    </row>
    <row r="10329" spans="4:5">
      <c r="D10329" s="118" t="s">
        <v>40</v>
      </c>
      <c r="E10329" s="116" t="str">
        <f t="shared" si="161"/>
        <v>JCE</v>
      </c>
    </row>
    <row r="10330" spans="4:5">
      <c r="D10330" s="118" t="s">
        <v>1098</v>
      </c>
      <c r="E10330" s="116" t="str">
        <f t="shared" si="161"/>
        <v>CANCILLERIA</v>
      </c>
    </row>
    <row r="10331" spans="4:5">
      <c r="D10331" s="118" t="s">
        <v>94</v>
      </c>
      <c r="E10331" s="116" t="str">
        <f t="shared" si="161"/>
        <v>DGM</v>
      </c>
    </row>
    <row r="10332" spans="4:5">
      <c r="D10332" s="118" t="s">
        <v>28</v>
      </c>
      <c r="E10332" s="116" t="str">
        <f t="shared" si="161"/>
        <v>DGII</v>
      </c>
    </row>
    <row r="10333" spans="4:5">
      <c r="D10333" s="118" t="s">
        <v>1098</v>
      </c>
      <c r="E10333" s="116" t="str">
        <f t="shared" si="161"/>
        <v>CANCILLERIA</v>
      </c>
    </row>
    <row r="10334" spans="4:5">
      <c r="D10334" s="118" t="s">
        <v>2</v>
      </c>
      <c r="E10334" s="116" t="str">
        <f t="shared" si="161"/>
        <v>DGTT</v>
      </c>
    </row>
    <row r="10335" spans="4:5">
      <c r="D10335" s="118" t="s">
        <v>94</v>
      </c>
      <c r="E10335" s="116" t="str">
        <f t="shared" si="161"/>
        <v>DGM</v>
      </c>
    </row>
    <row r="10336" spans="4:5">
      <c r="D10336" s="118" t="s">
        <v>18</v>
      </c>
      <c r="E10336" s="116" t="str">
        <f t="shared" si="161"/>
        <v>MIP</v>
      </c>
    </row>
    <row r="10337" spans="4:5">
      <c r="D10337" s="118" t="s">
        <v>28</v>
      </c>
      <c r="E10337" s="116" t="str">
        <f t="shared" si="161"/>
        <v>DGII</v>
      </c>
    </row>
    <row r="10338" spans="4:5">
      <c r="D10338" s="118" t="s">
        <v>28</v>
      </c>
      <c r="E10338" s="116" t="str">
        <f t="shared" si="161"/>
        <v>DGII</v>
      </c>
    </row>
    <row r="10339" spans="4:5">
      <c r="D10339" s="118" t="s">
        <v>40</v>
      </c>
      <c r="E10339" s="116" t="str">
        <f t="shared" si="161"/>
        <v>JCE</v>
      </c>
    </row>
    <row r="10340" spans="4:5">
      <c r="D10340" s="118" t="s">
        <v>40</v>
      </c>
      <c r="E10340" s="116" t="str">
        <f t="shared" si="161"/>
        <v>JCE</v>
      </c>
    </row>
    <row r="10341" spans="4:5">
      <c r="D10341" s="118" t="s">
        <v>40</v>
      </c>
      <c r="E10341" s="116" t="str">
        <f t="shared" si="161"/>
        <v>JCE</v>
      </c>
    </row>
    <row r="10342" spans="4:5">
      <c r="D10342" s="118" t="s">
        <v>2</v>
      </c>
      <c r="E10342" s="116" t="str">
        <f t="shared" si="161"/>
        <v>DGTT</v>
      </c>
    </row>
    <row r="10343" spans="4:5">
      <c r="D10343" s="118" t="s">
        <v>40</v>
      </c>
      <c r="E10343" s="116" t="str">
        <f t="shared" si="161"/>
        <v>JCE</v>
      </c>
    </row>
    <row r="10344" spans="4:5">
      <c r="D10344" s="118" t="s">
        <v>40</v>
      </c>
      <c r="E10344" s="116" t="str">
        <f t="shared" si="161"/>
        <v>JCE</v>
      </c>
    </row>
    <row r="10345" spans="4:5">
      <c r="D10345" s="118" t="s">
        <v>40</v>
      </c>
      <c r="E10345" s="116" t="str">
        <f t="shared" si="161"/>
        <v>JCE</v>
      </c>
    </row>
    <row r="10346" spans="4:5">
      <c r="D10346" s="118" t="s">
        <v>2</v>
      </c>
      <c r="E10346" s="116" t="str">
        <f t="shared" si="161"/>
        <v>DGTT</v>
      </c>
    </row>
    <row r="10347" spans="4:5">
      <c r="D10347" s="118" t="s">
        <v>184</v>
      </c>
      <c r="E10347" s="116" t="str">
        <f t="shared" si="161"/>
        <v>DGP</v>
      </c>
    </row>
    <row r="10348" spans="4:5">
      <c r="D10348" s="118" t="s">
        <v>1098</v>
      </c>
      <c r="E10348" s="116" t="str">
        <f t="shared" si="161"/>
        <v>CANCILLERIA</v>
      </c>
    </row>
    <row r="10349" spans="4:5">
      <c r="D10349" s="118" t="s">
        <v>184</v>
      </c>
      <c r="E10349" s="116" t="str">
        <f t="shared" si="161"/>
        <v>DGP</v>
      </c>
    </row>
    <row r="10350" spans="4:5">
      <c r="D10350" s="118" t="s">
        <v>2</v>
      </c>
      <c r="E10350" s="116" t="str">
        <f t="shared" si="161"/>
        <v>DGTT</v>
      </c>
    </row>
    <row r="10351" spans="4:5">
      <c r="D10351" s="118" t="s">
        <v>2</v>
      </c>
      <c r="E10351" s="116" t="str">
        <f t="shared" si="161"/>
        <v>DGTT</v>
      </c>
    </row>
    <row r="10352" spans="4:5">
      <c r="D10352" s="118" t="s">
        <v>40</v>
      </c>
      <c r="E10352" s="116" t="str">
        <f t="shared" si="161"/>
        <v>JCE</v>
      </c>
    </row>
    <row r="10353" spans="4:5">
      <c r="D10353" s="118" t="s">
        <v>40</v>
      </c>
      <c r="E10353" s="116" t="str">
        <f t="shared" si="161"/>
        <v>JCE</v>
      </c>
    </row>
    <row r="10354" spans="4:5">
      <c r="D10354" s="118" t="s">
        <v>28</v>
      </c>
      <c r="E10354" s="116" t="str">
        <f t="shared" si="161"/>
        <v>DGII</v>
      </c>
    </row>
    <row r="10355" spans="4:5">
      <c r="D10355" s="118" t="s">
        <v>2</v>
      </c>
      <c r="E10355" s="116" t="str">
        <f t="shared" si="161"/>
        <v>DGTT</v>
      </c>
    </row>
    <row r="10356" spans="4:5">
      <c r="D10356" s="118" t="s">
        <v>1098</v>
      </c>
      <c r="E10356" s="116" t="str">
        <f t="shared" si="161"/>
        <v>CANCILLERIA</v>
      </c>
    </row>
    <row r="10357" spans="4:5">
      <c r="D10357" s="118" t="s">
        <v>40</v>
      </c>
      <c r="E10357" s="116" t="str">
        <f t="shared" si="161"/>
        <v>JCE</v>
      </c>
    </row>
    <row r="10358" spans="4:5">
      <c r="D10358" s="118" t="s">
        <v>155</v>
      </c>
      <c r="E10358" s="116" t="str">
        <f t="shared" si="161"/>
        <v>ONAPI</v>
      </c>
    </row>
    <row r="10359" spans="4:5">
      <c r="D10359" s="118" t="s">
        <v>28</v>
      </c>
      <c r="E10359" s="116" t="str">
        <f t="shared" si="161"/>
        <v>DGII</v>
      </c>
    </row>
    <row r="10360" spans="4:5">
      <c r="D10360" s="118" t="s">
        <v>18</v>
      </c>
      <c r="E10360" s="116" t="str">
        <f t="shared" si="161"/>
        <v>MIP</v>
      </c>
    </row>
    <row r="10361" spans="4:5">
      <c r="D10361" s="118" t="s">
        <v>40</v>
      </c>
      <c r="E10361" s="116" t="str">
        <f t="shared" si="161"/>
        <v>JCE</v>
      </c>
    </row>
    <row r="10362" spans="4:5">
      <c r="D10362" s="118" t="s">
        <v>184</v>
      </c>
      <c r="E10362" s="116" t="str">
        <f t="shared" si="161"/>
        <v>DGP</v>
      </c>
    </row>
    <row r="10363" spans="4:5">
      <c r="D10363" s="118" t="s">
        <v>40</v>
      </c>
      <c r="E10363" s="116" t="str">
        <f t="shared" si="161"/>
        <v>JCE</v>
      </c>
    </row>
    <row r="10364" spans="4:5">
      <c r="D10364" s="118" t="s">
        <v>28</v>
      </c>
      <c r="E10364" s="116" t="str">
        <f t="shared" si="161"/>
        <v>DGII</v>
      </c>
    </row>
    <row r="10365" spans="4:5">
      <c r="D10365" s="118" t="s">
        <v>2</v>
      </c>
      <c r="E10365" s="116" t="str">
        <f t="shared" si="161"/>
        <v>DGTT</v>
      </c>
    </row>
    <row r="10366" spans="4:5">
      <c r="D10366" s="118" t="s">
        <v>28</v>
      </c>
      <c r="E10366" s="116" t="str">
        <f t="shared" si="161"/>
        <v>DGII</v>
      </c>
    </row>
    <row r="10367" spans="4:5">
      <c r="D10367" s="118" t="s">
        <v>28</v>
      </c>
      <c r="E10367" s="116" t="str">
        <f t="shared" si="161"/>
        <v>DGII</v>
      </c>
    </row>
    <row r="10368" spans="4:5">
      <c r="D10368" s="118" t="s">
        <v>1098</v>
      </c>
      <c r="E10368" s="116" t="str">
        <f t="shared" si="161"/>
        <v>CANCILLERIA</v>
      </c>
    </row>
    <row r="10369" spans="4:5">
      <c r="D10369" s="118" t="s">
        <v>40</v>
      </c>
      <c r="E10369" s="116" t="str">
        <f t="shared" si="161"/>
        <v>JCE</v>
      </c>
    </row>
    <row r="10370" spans="4:5">
      <c r="D10370" s="118" t="s">
        <v>28</v>
      </c>
      <c r="E10370" s="116" t="str">
        <f t="shared" si="161"/>
        <v>DGII</v>
      </c>
    </row>
    <row r="10371" spans="4:5">
      <c r="D10371" s="118" t="s">
        <v>40</v>
      </c>
      <c r="E10371" s="116" t="str">
        <f t="shared" si="161"/>
        <v>JCE</v>
      </c>
    </row>
    <row r="10372" spans="4:5">
      <c r="D10372" s="118" t="s">
        <v>28</v>
      </c>
      <c r="E10372" s="116" t="str">
        <f t="shared" ref="E10372:E10435" si="162">UPPER(D10372:D30082)</f>
        <v>DGII</v>
      </c>
    </row>
    <row r="10373" spans="4:5">
      <c r="D10373" s="118" t="s">
        <v>40</v>
      </c>
      <c r="E10373" s="116" t="str">
        <f t="shared" si="162"/>
        <v>JCE</v>
      </c>
    </row>
    <row r="10374" spans="4:5">
      <c r="D10374" s="118" t="s">
        <v>3</v>
      </c>
      <c r="E10374" s="116" t="str">
        <f t="shared" si="162"/>
        <v>PGR</v>
      </c>
    </row>
    <row r="10375" spans="4:5">
      <c r="D10375" s="118" t="s">
        <v>40</v>
      </c>
      <c r="E10375" s="116" t="str">
        <f t="shared" si="162"/>
        <v>JCE</v>
      </c>
    </row>
    <row r="10376" spans="4:5">
      <c r="D10376" s="118" t="s">
        <v>40</v>
      </c>
      <c r="E10376" s="116" t="str">
        <f t="shared" si="162"/>
        <v>JCE</v>
      </c>
    </row>
    <row r="10377" spans="4:5">
      <c r="D10377" s="118" t="s">
        <v>1098</v>
      </c>
      <c r="E10377" s="116" t="str">
        <f t="shared" si="162"/>
        <v>CANCILLERIA</v>
      </c>
    </row>
    <row r="10378" spans="4:5">
      <c r="D10378" s="118" t="s">
        <v>94</v>
      </c>
      <c r="E10378" s="116" t="str">
        <f t="shared" si="162"/>
        <v>DGM</v>
      </c>
    </row>
    <row r="10379" spans="4:5">
      <c r="D10379" s="118" t="s">
        <v>28</v>
      </c>
      <c r="E10379" s="116" t="str">
        <f t="shared" si="162"/>
        <v>DGII</v>
      </c>
    </row>
    <row r="10380" spans="4:5">
      <c r="D10380" s="118" t="s">
        <v>28</v>
      </c>
      <c r="E10380" s="116" t="str">
        <f t="shared" si="162"/>
        <v>DGII</v>
      </c>
    </row>
    <row r="10381" spans="4:5">
      <c r="D10381" s="118" t="s">
        <v>40</v>
      </c>
      <c r="E10381" s="116" t="str">
        <f t="shared" si="162"/>
        <v>JCE</v>
      </c>
    </row>
    <row r="10382" spans="4:5">
      <c r="D10382" s="118" t="s">
        <v>1677</v>
      </c>
      <c r="E10382" s="116" t="str">
        <f t="shared" si="162"/>
        <v>JDE</v>
      </c>
    </row>
    <row r="10383" spans="4:5">
      <c r="D10383" s="118" t="s">
        <v>155</v>
      </c>
      <c r="E10383" s="116" t="str">
        <f t="shared" si="162"/>
        <v>ONAPI</v>
      </c>
    </row>
    <row r="10384" spans="4:5">
      <c r="D10384" s="118" t="s">
        <v>184</v>
      </c>
      <c r="E10384" s="116" t="str">
        <f t="shared" si="162"/>
        <v>DGP</v>
      </c>
    </row>
    <row r="10385" spans="4:5">
      <c r="D10385" s="118" t="s">
        <v>28</v>
      </c>
      <c r="E10385" s="116" t="str">
        <f t="shared" si="162"/>
        <v>DGII</v>
      </c>
    </row>
    <row r="10386" spans="4:5">
      <c r="D10386" s="118" t="s">
        <v>40</v>
      </c>
      <c r="E10386" s="116" t="str">
        <f t="shared" si="162"/>
        <v>JCE</v>
      </c>
    </row>
    <row r="10387" spans="4:5">
      <c r="D10387" s="118" t="s">
        <v>1098</v>
      </c>
      <c r="E10387" s="116" t="str">
        <f t="shared" si="162"/>
        <v>CANCILLERIA</v>
      </c>
    </row>
    <row r="10388" spans="4:5">
      <c r="D10388" s="118" t="s">
        <v>40</v>
      </c>
      <c r="E10388" s="116" t="str">
        <f t="shared" si="162"/>
        <v>JCE</v>
      </c>
    </row>
    <row r="10389" spans="4:5">
      <c r="D10389" s="118" t="s">
        <v>40</v>
      </c>
      <c r="E10389" s="116" t="str">
        <f t="shared" si="162"/>
        <v>JCE</v>
      </c>
    </row>
    <row r="10390" spans="4:5">
      <c r="D10390" s="118" t="s">
        <v>1098</v>
      </c>
      <c r="E10390" s="116" t="str">
        <f t="shared" si="162"/>
        <v>CANCILLERIA</v>
      </c>
    </row>
    <row r="10391" spans="4:5">
      <c r="D10391" s="118" t="s">
        <v>40</v>
      </c>
      <c r="E10391" s="116" t="str">
        <f t="shared" si="162"/>
        <v>JCE</v>
      </c>
    </row>
    <row r="10392" spans="4:5">
      <c r="D10392" s="118" t="s">
        <v>2</v>
      </c>
      <c r="E10392" s="116" t="str">
        <f t="shared" si="162"/>
        <v>DGTT</v>
      </c>
    </row>
    <row r="10393" spans="4:5">
      <c r="D10393" s="118" t="s">
        <v>184</v>
      </c>
      <c r="E10393" s="116" t="str">
        <f t="shared" si="162"/>
        <v>DGP</v>
      </c>
    </row>
    <row r="10394" spans="4:5">
      <c r="D10394" s="118" t="s">
        <v>2</v>
      </c>
      <c r="E10394" s="116" t="str">
        <f t="shared" si="162"/>
        <v>DGTT</v>
      </c>
    </row>
    <row r="10395" spans="4:5">
      <c r="D10395" s="118" t="s">
        <v>2</v>
      </c>
      <c r="E10395" s="116" t="str">
        <f t="shared" si="162"/>
        <v>DGTT</v>
      </c>
    </row>
    <row r="10396" spans="4:5">
      <c r="D10396" s="118" t="s">
        <v>94</v>
      </c>
      <c r="E10396" s="116" t="str">
        <f t="shared" si="162"/>
        <v>DGM</v>
      </c>
    </row>
    <row r="10397" spans="4:5">
      <c r="D10397" s="118" t="s">
        <v>40</v>
      </c>
      <c r="E10397" s="116" t="str">
        <f t="shared" si="162"/>
        <v>JCE</v>
      </c>
    </row>
    <row r="10398" spans="4:5">
      <c r="D10398" s="118" t="s">
        <v>40</v>
      </c>
      <c r="E10398" s="116" t="str">
        <f t="shared" si="162"/>
        <v>JCE</v>
      </c>
    </row>
    <row r="10399" spans="4:5">
      <c r="D10399" s="118" t="s">
        <v>40</v>
      </c>
      <c r="E10399" s="116" t="str">
        <f t="shared" si="162"/>
        <v>JCE</v>
      </c>
    </row>
    <row r="10400" spans="4:5">
      <c r="D10400" s="118" t="s">
        <v>28</v>
      </c>
      <c r="E10400" s="116" t="str">
        <f t="shared" si="162"/>
        <v>DGII</v>
      </c>
    </row>
    <row r="10401" spans="4:5">
      <c r="D10401" s="118" t="s">
        <v>94</v>
      </c>
      <c r="E10401" s="116" t="str">
        <f t="shared" si="162"/>
        <v>DGM</v>
      </c>
    </row>
    <row r="10402" spans="4:5">
      <c r="D10402" s="118" t="s">
        <v>2</v>
      </c>
      <c r="E10402" s="116" t="str">
        <f t="shared" si="162"/>
        <v>DGTT</v>
      </c>
    </row>
    <row r="10403" spans="4:5">
      <c r="D10403" s="118" t="s">
        <v>28</v>
      </c>
      <c r="E10403" s="116" t="str">
        <f t="shared" si="162"/>
        <v>DGII</v>
      </c>
    </row>
    <row r="10404" spans="4:5">
      <c r="D10404" s="118" t="s">
        <v>40</v>
      </c>
      <c r="E10404" s="116" t="str">
        <f t="shared" si="162"/>
        <v>JCE</v>
      </c>
    </row>
    <row r="10405" spans="4:5">
      <c r="D10405" s="118" t="s">
        <v>28</v>
      </c>
      <c r="E10405" s="116" t="str">
        <f t="shared" si="162"/>
        <v>DGII</v>
      </c>
    </row>
    <row r="10406" spans="4:5">
      <c r="D10406" s="118" t="s">
        <v>28</v>
      </c>
      <c r="E10406" s="116" t="str">
        <f t="shared" si="162"/>
        <v>DGII</v>
      </c>
    </row>
    <row r="10407" spans="4:5">
      <c r="D10407" s="118" t="s">
        <v>155</v>
      </c>
      <c r="E10407" s="116" t="str">
        <f t="shared" si="162"/>
        <v>ONAPI</v>
      </c>
    </row>
    <row r="10408" spans="4:5">
      <c r="D10408" s="118" t="s">
        <v>40</v>
      </c>
      <c r="E10408" s="116" t="str">
        <f t="shared" si="162"/>
        <v>JCE</v>
      </c>
    </row>
    <row r="10409" spans="4:5">
      <c r="D10409" s="118" t="s">
        <v>28</v>
      </c>
      <c r="E10409" s="116" t="str">
        <f t="shared" si="162"/>
        <v>DGII</v>
      </c>
    </row>
    <row r="10410" spans="4:5">
      <c r="D10410" s="118" t="s">
        <v>28</v>
      </c>
      <c r="E10410" s="116" t="str">
        <f t="shared" si="162"/>
        <v>DGII</v>
      </c>
    </row>
    <row r="10411" spans="4:5">
      <c r="D10411" s="118" t="s">
        <v>40</v>
      </c>
      <c r="E10411" s="116" t="str">
        <f t="shared" si="162"/>
        <v>JCE</v>
      </c>
    </row>
    <row r="10412" spans="4:5">
      <c r="D10412" s="118" t="s">
        <v>28</v>
      </c>
      <c r="E10412" s="116" t="str">
        <f t="shared" si="162"/>
        <v>DGII</v>
      </c>
    </row>
    <row r="10413" spans="4:5">
      <c r="D10413" s="118" t="s">
        <v>40</v>
      </c>
      <c r="E10413" s="116" t="str">
        <f t="shared" si="162"/>
        <v>JCE</v>
      </c>
    </row>
    <row r="10414" spans="4:5">
      <c r="D10414" s="118" t="s">
        <v>28</v>
      </c>
      <c r="E10414" s="116" t="str">
        <f t="shared" si="162"/>
        <v>DGII</v>
      </c>
    </row>
    <row r="10415" spans="4:5">
      <c r="D10415" s="118" t="s">
        <v>40</v>
      </c>
      <c r="E10415" s="116" t="str">
        <f t="shared" si="162"/>
        <v>JCE</v>
      </c>
    </row>
    <row r="10416" spans="4:5">
      <c r="D10416" s="118" t="s">
        <v>3</v>
      </c>
      <c r="E10416" s="116" t="str">
        <f t="shared" si="162"/>
        <v>PGR</v>
      </c>
    </row>
    <row r="10417" spans="4:5">
      <c r="D10417" s="118" t="s">
        <v>40</v>
      </c>
      <c r="E10417" s="116" t="str">
        <f t="shared" si="162"/>
        <v>JCE</v>
      </c>
    </row>
    <row r="10418" spans="4:5">
      <c r="D10418" s="118" t="s">
        <v>40</v>
      </c>
      <c r="E10418" s="116" t="str">
        <f t="shared" si="162"/>
        <v>JCE</v>
      </c>
    </row>
    <row r="10419" spans="4:5">
      <c r="D10419" s="118" t="s">
        <v>28</v>
      </c>
      <c r="E10419" s="116" t="str">
        <f t="shared" si="162"/>
        <v>DGII</v>
      </c>
    </row>
    <row r="10420" spans="4:5">
      <c r="D10420" s="118" t="s">
        <v>184</v>
      </c>
      <c r="E10420" s="116" t="str">
        <f t="shared" si="162"/>
        <v>DGP</v>
      </c>
    </row>
    <row r="10421" spans="4:5">
      <c r="D10421" s="118" t="s">
        <v>28</v>
      </c>
      <c r="E10421" s="116" t="str">
        <f t="shared" si="162"/>
        <v>DGII</v>
      </c>
    </row>
    <row r="10422" spans="4:5">
      <c r="D10422" s="118" t="s">
        <v>40</v>
      </c>
      <c r="E10422" s="116" t="str">
        <f t="shared" si="162"/>
        <v>JCE</v>
      </c>
    </row>
    <row r="10423" spans="4:5">
      <c r="D10423" s="118" t="s">
        <v>40</v>
      </c>
      <c r="E10423" s="116" t="str">
        <f t="shared" si="162"/>
        <v>JCE</v>
      </c>
    </row>
    <row r="10424" spans="4:5">
      <c r="D10424" s="118" t="s">
        <v>40</v>
      </c>
      <c r="E10424" s="116" t="str">
        <f t="shared" si="162"/>
        <v>JCE</v>
      </c>
    </row>
    <row r="10425" spans="4:5">
      <c r="D10425" s="118" t="s">
        <v>2</v>
      </c>
      <c r="E10425" s="116" t="str">
        <f t="shared" si="162"/>
        <v>DGTT</v>
      </c>
    </row>
    <row r="10426" spans="4:5">
      <c r="D10426" s="118" t="s">
        <v>28</v>
      </c>
      <c r="E10426" s="116" t="str">
        <f t="shared" si="162"/>
        <v>DGII</v>
      </c>
    </row>
    <row r="10427" spans="4:5">
      <c r="D10427" s="118" t="s">
        <v>2</v>
      </c>
      <c r="E10427" s="116" t="str">
        <f t="shared" si="162"/>
        <v>DGTT</v>
      </c>
    </row>
    <row r="10428" spans="4:5">
      <c r="D10428" s="118" t="s">
        <v>40</v>
      </c>
      <c r="E10428" s="116" t="str">
        <f t="shared" si="162"/>
        <v>JCE</v>
      </c>
    </row>
    <row r="10429" spans="4:5">
      <c r="D10429" s="118" t="s">
        <v>40</v>
      </c>
      <c r="E10429" s="116" t="str">
        <f t="shared" si="162"/>
        <v>JCE</v>
      </c>
    </row>
    <row r="10430" spans="4:5">
      <c r="D10430" s="118" t="s">
        <v>2</v>
      </c>
      <c r="E10430" s="116" t="str">
        <f t="shared" si="162"/>
        <v>DGTT</v>
      </c>
    </row>
    <row r="10431" spans="4:5">
      <c r="D10431" s="118" t="s">
        <v>94</v>
      </c>
      <c r="E10431" s="116" t="str">
        <f t="shared" si="162"/>
        <v>DGM</v>
      </c>
    </row>
    <row r="10432" spans="4:5">
      <c r="D10432" s="118" t="s">
        <v>2</v>
      </c>
      <c r="E10432" s="116" t="str">
        <f t="shared" si="162"/>
        <v>DGTT</v>
      </c>
    </row>
    <row r="10433" spans="4:5">
      <c r="D10433" s="118" t="s">
        <v>2</v>
      </c>
      <c r="E10433" s="116" t="str">
        <f t="shared" si="162"/>
        <v>DGTT</v>
      </c>
    </row>
    <row r="10434" spans="4:5">
      <c r="D10434" s="118" t="s">
        <v>28</v>
      </c>
      <c r="E10434" s="116" t="str">
        <f t="shared" si="162"/>
        <v>DGII</v>
      </c>
    </row>
    <row r="10435" spans="4:5">
      <c r="D10435" s="118" t="s">
        <v>2</v>
      </c>
      <c r="E10435" s="116" t="str">
        <f t="shared" si="162"/>
        <v>DGTT</v>
      </c>
    </row>
    <row r="10436" spans="4:5">
      <c r="D10436" s="118" t="s">
        <v>40</v>
      </c>
      <c r="E10436" s="116" t="str">
        <f t="shared" ref="E10436:E10499" si="163">UPPER(D10436:D30146)</f>
        <v>JCE</v>
      </c>
    </row>
    <row r="10437" spans="4:5">
      <c r="D10437" s="118" t="s">
        <v>2</v>
      </c>
      <c r="E10437" s="116" t="str">
        <f t="shared" si="163"/>
        <v>DGTT</v>
      </c>
    </row>
    <row r="10438" spans="4:5">
      <c r="D10438" s="118" t="s">
        <v>40</v>
      </c>
      <c r="E10438" s="116" t="str">
        <f t="shared" si="163"/>
        <v>JCE</v>
      </c>
    </row>
    <row r="10439" spans="4:5">
      <c r="D10439" s="118" t="s">
        <v>40</v>
      </c>
      <c r="E10439" s="116" t="str">
        <f t="shared" si="163"/>
        <v>JCE</v>
      </c>
    </row>
    <row r="10440" spans="4:5">
      <c r="D10440" s="118" t="s">
        <v>40</v>
      </c>
      <c r="E10440" s="116" t="str">
        <f t="shared" si="163"/>
        <v>JCE</v>
      </c>
    </row>
    <row r="10441" spans="4:5">
      <c r="D10441" s="118" t="s">
        <v>40</v>
      </c>
      <c r="E10441" s="116" t="str">
        <f t="shared" si="163"/>
        <v>JCE</v>
      </c>
    </row>
    <row r="10442" spans="4:5">
      <c r="D10442" s="118" t="s">
        <v>2</v>
      </c>
      <c r="E10442" s="116" t="str">
        <f t="shared" si="163"/>
        <v>DGTT</v>
      </c>
    </row>
    <row r="10443" spans="4:5">
      <c r="D10443" s="118" t="s">
        <v>94</v>
      </c>
      <c r="E10443" s="116" t="str">
        <f t="shared" si="163"/>
        <v>DGM</v>
      </c>
    </row>
    <row r="10444" spans="4:5">
      <c r="D10444" s="118" t="s">
        <v>155</v>
      </c>
      <c r="E10444" s="116" t="str">
        <f t="shared" si="163"/>
        <v>ONAPI</v>
      </c>
    </row>
    <row r="10445" spans="4:5">
      <c r="D10445" s="118" t="s">
        <v>184</v>
      </c>
      <c r="E10445" s="116" t="str">
        <f t="shared" si="163"/>
        <v>DGP</v>
      </c>
    </row>
    <row r="10446" spans="4:5">
      <c r="D10446" s="118" t="s">
        <v>1154</v>
      </c>
      <c r="E10446" s="116" t="str">
        <f t="shared" si="163"/>
        <v xml:space="preserve">JCE </v>
      </c>
    </row>
    <row r="10447" spans="4:5">
      <c r="D10447" s="118" t="s">
        <v>40</v>
      </c>
      <c r="E10447" s="116" t="str">
        <f t="shared" si="163"/>
        <v>JCE</v>
      </c>
    </row>
    <row r="10448" spans="4:5">
      <c r="D10448" s="118" t="s">
        <v>2</v>
      </c>
      <c r="E10448" s="116" t="str">
        <f t="shared" si="163"/>
        <v>DGTT</v>
      </c>
    </row>
    <row r="10449" spans="4:5">
      <c r="D10449" s="118" t="s">
        <v>40</v>
      </c>
      <c r="E10449" s="116" t="str">
        <f t="shared" si="163"/>
        <v>JCE</v>
      </c>
    </row>
    <row r="10450" spans="4:5">
      <c r="D10450" s="118" t="s">
        <v>18</v>
      </c>
      <c r="E10450" s="116" t="str">
        <f t="shared" si="163"/>
        <v>MIP</v>
      </c>
    </row>
    <row r="10451" spans="4:5">
      <c r="D10451" s="118" t="s">
        <v>956</v>
      </c>
      <c r="E10451" s="116" t="str">
        <f t="shared" si="163"/>
        <v>SENASA</v>
      </c>
    </row>
    <row r="10452" spans="4:5">
      <c r="D10452" s="118" t="s">
        <v>956</v>
      </c>
      <c r="E10452" s="116" t="str">
        <f t="shared" si="163"/>
        <v>SENASA</v>
      </c>
    </row>
    <row r="10453" spans="4:5">
      <c r="D10453" s="118" t="s">
        <v>155</v>
      </c>
      <c r="E10453" s="116" t="str">
        <f t="shared" si="163"/>
        <v>ONAPI</v>
      </c>
    </row>
    <row r="10454" spans="4:5">
      <c r="D10454" s="118" t="s">
        <v>40</v>
      </c>
      <c r="E10454" s="116" t="str">
        <f t="shared" si="163"/>
        <v>JCE</v>
      </c>
    </row>
    <row r="10455" spans="4:5">
      <c r="D10455" s="118" t="s">
        <v>40</v>
      </c>
      <c r="E10455" s="116" t="str">
        <f t="shared" si="163"/>
        <v>JCE</v>
      </c>
    </row>
    <row r="10456" spans="4:5">
      <c r="D10456" s="118" t="s">
        <v>2</v>
      </c>
      <c r="E10456" s="116" t="str">
        <f t="shared" si="163"/>
        <v>DGTT</v>
      </c>
    </row>
    <row r="10457" spans="4:5">
      <c r="D10457" s="118" t="s">
        <v>956</v>
      </c>
      <c r="E10457" s="116" t="str">
        <f t="shared" si="163"/>
        <v>SENASA</v>
      </c>
    </row>
    <row r="10458" spans="4:5">
      <c r="D10458" s="118" t="s">
        <v>40</v>
      </c>
      <c r="E10458" s="116" t="str">
        <f t="shared" si="163"/>
        <v>JCE</v>
      </c>
    </row>
    <row r="10459" spans="4:5">
      <c r="D10459" s="118" t="s">
        <v>28</v>
      </c>
      <c r="E10459" s="116" t="str">
        <f t="shared" si="163"/>
        <v>DGII</v>
      </c>
    </row>
    <row r="10460" spans="4:5">
      <c r="D10460" s="118" t="s">
        <v>40</v>
      </c>
      <c r="E10460" s="116" t="str">
        <f t="shared" si="163"/>
        <v>JCE</v>
      </c>
    </row>
    <row r="10461" spans="4:5">
      <c r="D10461" s="118" t="s">
        <v>2</v>
      </c>
      <c r="E10461" s="116" t="str">
        <f t="shared" si="163"/>
        <v>DGTT</v>
      </c>
    </row>
    <row r="10462" spans="4:5">
      <c r="D10462" s="118" t="s">
        <v>1684</v>
      </c>
      <c r="E10462" s="116" t="str">
        <f t="shared" si="163"/>
        <v>JEC</v>
      </c>
    </row>
    <row r="10463" spans="4:5">
      <c r="D10463" s="118" t="s">
        <v>155</v>
      </c>
      <c r="E10463" s="116" t="str">
        <f t="shared" si="163"/>
        <v>ONAPI</v>
      </c>
    </row>
    <row r="10464" spans="4:5">
      <c r="D10464" s="118" t="s">
        <v>184</v>
      </c>
      <c r="E10464" s="116" t="str">
        <f t="shared" si="163"/>
        <v>DGP</v>
      </c>
    </row>
    <row r="10465" spans="4:5">
      <c r="D10465" s="118" t="s">
        <v>28</v>
      </c>
      <c r="E10465" s="116" t="str">
        <f t="shared" si="163"/>
        <v>DGII</v>
      </c>
    </row>
    <row r="10466" spans="4:5">
      <c r="D10466" s="118" t="s">
        <v>94</v>
      </c>
      <c r="E10466" s="116" t="str">
        <f t="shared" si="163"/>
        <v>DGM</v>
      </c>
    </row>
    <row r="10467" spans="4:5">
      <c r="D10467" s="118" t="s">
        <v>28</v>
      </c>
      <c r="E10467" s="116" t="str">
        <f t="shared" si="163"/>
        <v>DGII</v>
      </c>
    </row>
    <row r="10468" spans="4:5">
      <c r="D10468" s="118" t="s">
        <v>28</v>
      </c>
      <c r="E10468" s="116" t="str">
        <f t="shared" si="163"/>
        <v>DGII</v>
      </c>
    </row>
    <row r="10469" spans="4:5">
      <c r="D10469" s="118" t="s">
        <v>40</v>
      </c>
      <c r="E10469" s="116" t="str">
        <f t="shared" si="163"/>
        <v>JCE</v>
      </c>
    </row>
    <row r="10470" spans="4:5">
      <c r="D10470" s="118" t="s">
        <v>40</v>
      </c>
      <c r="E10470" s="116" t="str">
        <f t="shared" si="163"/>
        <v>JCE</v>
      </c>
    </row>
    <row r="10471" spans="4:5">
      <c r="D10471" s="118" t="s">
        <v>28</v>
      </c>
      <c r="E10471" s="116" t="str">
        <f t="shared" si="163"/>
        <v>DGII</v>
      </c>
    </row>
    <row r="10472" spans="4:5">
      <c r="D10472" s="118" t="s">
        <v>1098</v>
      </c>
      <c r="E10472" s="116" t="str">
        <f t="shared" si="163"/>
        <v>CANCILLERIA</v>
      </c>
    </row>
    <row r="10473" spans="4:5">
      <c r="D10473" s="118" t="s">
        <v>1098</v>
      </c>
      <c r="E10473" s="116" t="str">
        <f t="shared" si="163"/>
        <v>CANCILLERIA</v>
      </c>
    </row>
    <row r="10474" spans="4:5">
      <c r="D10474" s="118" t="s">
        <v>28</v>
      </c>
      <c r="E10474" s="116" t="str">
        <f t="shared" si="163"/>
        <v>DGII</v>
      </c>
    </row>
    <row r="10475" spans="4:5">
      <c r="D10475" s="118" t="s">
        <v>40</v>
      </c>
      <c r="E10475" s="116" t="str">
        <f t="shared" si="163"/>
        <v>JCE</v>
      </c>
    </row>
    <row r="10476" spans="4:5">
      <c r="D10476" s="118" t="s">
        <v>2</v>
      </c>
      <c r="E10476" s="116" t="str">
        <f t="shared" si="163"/>
        <v>DGTT</v>
      </c>
    </row>
    <row r="10477" spans="4:5">
      <c r="D10477" s="118" t="s">
        <v>94</v>
      </c>
      <c r="E10477" s="116" t="str">
        <f t="shared" si="163"/>
        <v>DGM</v>
      </c>
    </row>
    <row r="10478" spans="4:5">
      <c r="D10478" s="118" t="s">
        <v>1687</v>
      </c>
      <c r="E10478" s="116" t="str">
        <f t="shared" si="163"/>
        <v>AME</v>
      </c>
    </row>
    <row r="10479" spans="4:5">
      <c r="D10479" s="118" t="s">
        <v>28</v>
      </c>
      <c r="E10479" s="116" t="str">
        <f t="shared" si="163"/>
        <v>DGII</v>
      </c>
    </row>
    <row r="10480" spans="4:5">
      <c r="D10480" s="118" t="s">
        <v>184</v>
      </c>
      <c r="E10480" s="116" t="str">
        <f t="shared" si="163"/>
        <v>DGP</v>
      </c>
    </row>
    <row r="10481" spans="4:5">
      <c r="D10481" s="118" t="s">
        <v>40</v>
      </c>
      <c r="E10481" s="116" t="str">
        <f t="shared" si="163"/>
        <v>JCE</v>
      </c>
    </row>
    <row r="10482" spans="4:5">
      <c r="D10482" s="118" t="s">
        <v>28</v>
      </c>
      <c r="E10482" s="116" t="str">
        <f t="shared" si="163"/>
        <v>DGII</v>
      </c>
    </row>
    <row r="10483" spans="4:5">
      <c r="D10483" s="118" t="s">
        <v>2</v>
      </c>
      <c r="E10483" s="116" t="str">
        <f t="shared" si="163"/>
        <v>DGTT</v>
      </c>
    </row>
    <row r="10484" spans="4:5">
      <c r="D10484" s="118" t="s">
        <v>28</v>
      </c>
      <c r="E10484" s="116" t="str">
        <f t="shared" si="163"/>
        <v>DGII</v>
      </c>
    </row>
    <row r="10485" spans="4:5">
      <c r="D10485" s="118" t="s">
        <v>40</v>
      </c>
      <c r="E10485" s="116" t="str">
        <f t="shared" si="163"/>
        <v>JCE</v>
      </c>
    </row>
    <row r="10486" spans="4:5">
      <c r="D10486" s="118" t="s">
        <v>2</v>
      </c>
      <c r="E10486" s="116" t="str">
        <f t="shared" si="163"/>
        <v>DGTT</v>
      </c>
    </row>
    <row r="10487" spans="4:5">
      <c r="D10487" s="118" t="s">
        <v>40</v>
      </c>
      <c r="E10487" s="116" t="str">
        <f t="shared" si="163"/>
        <v>JCE</v>
      </c>
    </row>
    <row r="10488" spans="4:5">
      <c r="D10488" s="118" t="s">
        <v>40</v>
      </c>
      <c r="E10488" s="116" t="str">
        <f t="shared" si="163"/>
        <v>JCE</v>
      </c>
    </row>
    <row r="10489" spans="4:5">
      <c r="D10489" s="118" t="s">
        <v>18</v>
      </c>
      <c r="E10489" s="116" t="str">
        <f t="shared" si="163"/>
        <v>MIP</v>
      </c>
    </row>
    <row r="10490" spans="4:5">
      <c r="D10490" s="118" t="s">
        <v>1098</v>
      </c>
      <c r="E10490" s="116" t="str">
        <f t="shared" si="163"/>
        <v>CANCILLERIA</v>
      </c>
    </row>
    <row r="10491" spans="4:5">
      <c r="D10491" s="118" t="s">
        <v>184</v>
      </c>
      <c r="E10491" s="116" t="str">
        <f t="shared" si="163"/>
        <v>DGP</v>
      </c>
    </row>
    <row r="10492" spans="4:5">
      <c r="D10492" s="118" t="s">
        <v>40</v>
      </c>
      <c r="E10492" s="116" t="str">
        <f t="shared" si="163"/>
        <v>JCE</v>
      </c>
    </row>
    <row r="10493" spans="4:5">
      <c r="D10493" s="118" t="s">
        <v>40</v>
      </c>
      <c r="E10493" s="116" t="str">
        <f t="shared" si="163"/>
        <v>JCE</v>
      </c>
    </row>
    <row r="10494" spans="4:5">
      <c r="D10494" s="118" t="s">
        <v>40</v>
      </c>
      <c r="E10494" s="116" t="str">
        <f t="shared" si="163"/>
        <v>JCE</v>
      </c>
    </row>
    <row r="10495" spans="4:5">
      <c r="D10495" s="118" t="s">
        <v>2</v>
      </c>
      <c r="E10495" s="116" t="str">
        <f t="shared" si="163"/>
        <v>DGTT</v>
      </c>
    </row>
    <row r="10496" spans="4:5">
      <c r="D10496" s="118" t="s">
        <v>94</v>
      </c>
      <c r="E10496" s="116" t="str">
        <f t="shared" si="163"/>
        <v>DGM</v>
      </c>
    </row>
    <row r="10497" spans="4:5">
      <c r="D10497" s="118" t="s">
        <v>28</v>
      </c>
      <c r="E10497" s="116" t="str">
        <f t="shared" si="163"/>
        <v>DGII</v>
      </c>
    </row>
    <row r="10498" spans="4:5">
      <c r="D10498" s="118" t="s">
        <v>2</v>
      </c>
      <c r="E10498" s="116" t="str">
        <f t="shared" si="163"/>
        <v>DGTT</v>
      </c>
    </row>
    <row r="10499" spans="4:5">
      <c r="D10499" s="118" t="s">
        <v>1098</v>
      </c>
      <c r="E10499" s="116" t="str">
        <f t="shared" si="163"/>
        <v>CANCILLERIA</v>
      </c>
    </row>
    <row r="10500" spans="4:5">
      <c r="D10500" s="118" t="s">
        <v>28</v>
      </c>
      <c r="E10500" s="116" t="str">
        <f t="shared" ref="E10500:E10563" si="164">UPPER(D10500:D30210)</f>
        <v>DGII</v>
      </c>
    </row>
    <row r="10501" spans="4:5">
      <c r="D10501" s="118" t="s">
        <v>40</v>
      </c>
      <c r="E10501" s="116" t="str">
        <f t="shared" si="164"/>
        <v>JCE</v>
      </c>
    </row>
    <row r="10502" spans="4:5">
      <c r="D10502" s="118" t="s">
        <v>184</v>
      </c>
      <c r="E10502" s="116" t="str">
        <f t="shared" si="164"/>
        <v>DGP</v>
      </c>
    </row>
    <row r="10503" spans="4:5">
      <c r="D10503" s="118" t="s">
        <v>28</v>
      </c>
      <c r="E10503" s="116" t="str">
        <f t="shared" si="164"/>
        <v>DGII</v>
      </c>
    </row>
    <row r="10504" spans="4:5">
      <c r="D10504" s="118" t="s">
        <v>28</v>
      </c>
      <c r="E10504" s="116" t="str">
        <f t="shared" si="164"/>
        <v>DGII</v>
      </c>
    </row>
    <row r="10505" spans="4:5">
      <c r="D10505" s="118" t="s">
        <v>184</v>
      </c>
      <c r="E10505" s="116" t="str">
        <f t="shared" si="164"/>
        <v>DGP</v>
      </c>
    </row>
    <row r="10506" spans="4:5">
      <c r="D10506" s="118" t="s">
        <v>2</v>
      </c>
      <c r="E10506" s="116" t="str">
        <f t="shared" si="164"/>
        <v>DGTT</v>
      </c>
    </row>
    <row r="10507" spans="4:5">
      <c r="D10507" s="118" t="s">
        <v>2</v>
      </c>
      <c r="E10507" s="116" t="str">
        <f t="shared" si="164"/>
        <v>DGTT</v>
      </c>
    </row>
    <row r="10508" spans="4:5">
      <c r="D10508" s="118" t="s">
        <v>40</v>
      </c>
      <c r="E10508" s="116" t="str">
        <f t="shared" si="164"/>
        <v>JCE</v>
      </c>
    </row>
    <row r="10509" spans="4:5">
      <c r="D10509" s="118" t="s">
        <v>40</v>
      </c>
      <c r="E10509" s="116" t="str">
        <f t="shared" si="164"/>
        <v>JCE</v>
      </c>
    </row>
    <row r="10510" spans="4:5">
      <c r="D10510" s="118" t="s">
        <v>184</v>
      </c>
      <c r="E10510" s="116" t="str">
        <f t="shared" si="164"/>
        <v>DGP</v>
      </c>
    </row>
    <row r="10511" spans="4:5">
      <c r="D10511" s="118" t="s">
        <v>40</v>
      </c>
      <c r="E10511" s="116" t="str">
        <f t="shared" si="164"/>
        <v>JCE</v>
      </c>
    </row>
    <row r="10512" spans="4:5">
      <c r="D10512" s="118" t="s">
        <v>2</v>
      </c>
      <c r="E10512" s="116" t="str">
        <f t="shared" si="164"/>
        <v>DGTT</v>
      </c>
    </row>
    <row r="10513" spans="4:5">
      <c r="D10513" s="118" t="s">
        <v>40</v>
      </c>
      <c r="E10513" s="116" t="str">
        <f t="shared" si="164"/>
        <v>JCE</v>
      </c>
    </row>
    <row r="10514" spans="4:5">
      <c r="D10514" s="118" t="s">
        <v>2</v>
      </c>
      <c r="E10514" s="116" t="str">
        <f t="shared" si="164"/>
        <v>DGTT</v>
      </c>
    </row>
    <row r="10515" spans="4:5">
      <c r="D10515" s="118" t="s">
        <v>1098</v>
      </c>
      <c r="E10515" s="116" t="str">
        <f t="shared" si="164"/>
        <v>CANCILLERIA</v>
      </c>
    </row>
    <row r="10516" spans="4:5">
      <c r="D10516" s="118" t="s">
        <v>2</v>
      </c>
      <c r="E10516" s="116" t="str">
        <f t="shared" si="164"/>
        <v>DGTT</v>
      </c>
    </row>
    <row r="10517" spans="4:5">
      <c r="D10517" s="118" t="s">
        <v>2</v>
      </c>
      <c r="E10517" s="116" t="str">
        <f t="shared" si="164"/>
        <v>DGTT</v>
      </c>
    </row>
    <row r="10518" spans="4:5">
      <c r="D10518" s="118" t="s">
        <v>28</v>
      </c>
      <c r="E10518" s="116" t="str">
        <f t="shared" si="164"/>
        <v>DGII</v>
      </c>
    </row>
    <row r="10519" spans="4:5">
      <c r="D10519" s="118" t="s">
        <v>28</v>
      </c>
      <c r="E10519" s="116" t="str">
        <f t="shared" si="164"/>
        <v>DGII</v>
      </c>
    </row>
    <row r="10520" spans="4:5">
      <c r="D10520" s="118" t="s">
        <v>184</v>
      </c>
      <c r="E10520" s="116" t="str">
        <f t="shared" si="164"/>
        <v>DGP</v>
      </c>
    </row>
    <row r="10521" spans="4:5">
      <c r="D10521" s="118" t="s">
        <v>155</v>
      </c>
      <c r="E10521" s="116" t="str">
        <f t="shared" si="164"/>
        <v>ONAPI</v>
      </c>
    </row>
    <row r="10522" spans="4:5">
      <c r="D10522" s="118" t="s">
        <v>40</v>
      </c>
      <c r="E10522" s="116" t="str">
        <f t="shared" si="164"/>
        <v>JCE</v>
      </c>
    </row>
    <row r="10523" spans="4:5">
      <c r="D10523" s="118" t="s">
        <v>40</v>
      </c>
      <c r="E10523" s="116" t="str">
        <f t="shared" si="164"/>
        <v>JCE</v>
      </c>
    </row>
    <row r="10524" spans="4:5">
      <c r="D10524" s="118" t="s">
        <v>28</v>
      </c>
      <c r="E10524" s="116" t="str">
        <f t="shared" si="164"/>
        <v>DGII</v>
      </c>
    </row>
    <row r="10525" spans="4:5">
      <c r="D10525" s="118" t="s">
        <v>40</v>
      </c>
      <c r="E10525" s="116" t="str">
        <f t="shared" si="164"/>
        <v>JCE</v>
      </c>
    </row>
    <row r="10526" spans="4:5">
      <c r="D10526" s="118" t="s">
        <v>2</v>
      </c>
      <c r="E10526" s="116" t="str">
        <f t="shared" si="164"/>
        <v>DGTT</v>
      </c>
    </row>
    <row r="10527" spans="4:5">
      <c r="D10527" s="118" t="s">
        <v>94</v>
      </c>
      <c r="E10527" s="116" t="str">
        <f t="shared" si="164"/>
        <v>DGM</v>
      </c>
    </row>
    <row r="10528" spans="4:5">
      <c r="D10528" s="118" t="s">
        <v>1687</v>
      </c>
      <c r="E10528" s="116" t="str">
        <f t="shared" si="164"/>
        <v>AME</v>
      </c>
    </row>
    <row r="10529" spans="4:5">
      <c r="D10529" s="118" t="s">
        <v>28</v>
      </c>
      <c r="E10529" s="116" t="str">
        <f t="shared" si="164"/>
        <v>DGII</v>
      </c>
    </row>
    <row r="10530" spans="4:5">
      <c r="D10530" s="118" t="s">
        <v>184</v>
      </c>
      <c r="E10530" s="116" t="str">
        <f t="shared" si="164"/>
        <v>DGP</v>
      </c>
    </row>
    <row r="10531" spans="4:5">
      <c r="D10531" s="118" t="s">
        <v>40</v>
      </c>
      <c r="E10531" s="116" t="str">
        <f t="shared" si="164"/>
        <v>JCE</v>
      </c>
    </row>
    <row r="10532" spans="4:5">
      <c r="D10532" s="118" t="s">
        <v>28</v>
      </c>
      <c r="E10532" s="116" t="str">
        <f t="shared" si="164"/>
        <v>DGII</v>
      </c>
    </row>
    <row r="10533" spans="4:5">
      <c r="D10533" s="118" t="s">
        <v>40</v>
      </c>
      <c r="E10533" s="116" t="str">
        <f t="shared" si="164"/>
        <v>JCE</v>
      </c>
    </row>
    <row r="10534" spans="4:5">
      <c r="D10534" s="118" t="s">
        <v>155</v>
      </c>
      <c r="E10534" s="116" t="str">
        <f t="shared" si="164"/>
        <v>ONAPI</v>
      </c>
    </row>
    <row r="10535" spans="4:5">
      <c r="D10535" s="118" t="s">
        <v>184</v>
      </c>
      <c r="E10535" s="116" t="str">
        <f t="shared" si="164"/>
        <v>DGP</v>
      </c>
    </row>
    <row r="10536" spans="4:5">
      <c r="D10536" s="118" t="s">
        <v>28</v>
      </c>
      <c r="E10536" s="116" t="str">
        <f t="shared" si="164"/>
        <v>DGII</v>
      </c>
    </row>
    <row r="10537" spans="4:5">
      <c r="D10537" s="118" t="s">
        <v>28</v>
      </c>
      <c r="E10537" s="116" t="str">
        <f t="shared" si="164"/>
        <v>DGII</v>
      </c>
    </row>
    <row r="10538" spans="4:5">
      <c r="D10538" s="118" t="s">
        <v>40</v>
      </c>
      <c r="E10538" s="116" t="str">
        <f t="shared" si="164"/>
        <v>JCE</v>
      </c>
    </row>
    <row r="10539" spans="4:5">
      <c r="D10539" s="118" t="s">
        <v>40</v>
      </c>
      <c r="E10539" s="116" t="str">
        <f t="shared" si="164"/>
        <v>JCE</v>
      </c>
    </row>
    <row r="10540" spans="4:5">
      <c r="D10540" s="118" t="s">
        <v>94</v>
      </c>
      <c r="E10540" s="116" t="str">
        <f t="shared" si="164"/>
        <v>DGM</v>
      </c>
    </row>
    <row r="10541" spans="4:5">
      <c r="D10541" s="118" t="s">
        <v>28</v>
      </c>
      <c r="E10541" s="116" t="str">
        <f t="shared" si="164"/>
        <v>DGII</v>
      </c>
    </row>
    <row r="10542" spans="4:5">
      <c r="D10542" s="118" t="s">
        <v>40</v>
      </c>
      <c r="E10542" s="116" t="str">
        <f t="shared" si="164"/>
        <v>JCE</v>
      </c>
    </row>
    <row r="10543" spans="4:5">
      <c r="D10543" s="118" t="s">
        <v>40</v>
      </c>
      <c r="E10543" s="116" t="str">
        <f t="shared" si="164"/>
        <v>JCE</v>
      </c>
    </row>
    <row r="10544" spans="4:5">
      <c r="D10544" s="118" t="s">
        <v>2</v>
      </c>
      <c r="E10544" s="116" t="str">
        <f t="shared" si="164"/>
        <v>DGTT</v>
      </c>
    </row>
    <row r="10545" spans="4:5">
      <c r="D10545" s="118" t="s">
        <v>94</v>
      </c>
      <c r="E10545" s="116" t="str">
        <f t="shared" si="164"/>
        <v>DGM</v>
      </c>
    </row>
    <row r="10546" spans="4:5">
      <c r="D10546" s="118" t="s">
        <v>28</v>
      </c>
      <c r="E10546" s="116" t="str">
        <f t="shared" si="164"/>
        <v>DGII</v>
      </c>
    </row>
    <row r="10547" spans="4:5">
      <c r="D10547" s="118" t="s">
        <v>40</v>
      </c>
      <c r="E10547" s="116" t="str">
        <f t="shared" si="164"/>
        <v>JCE</v>
      </c>
    </row>
    <row r="10548" spans="4:5">
      <c r="D10548" s="118" t="s">
        <v>28</v>
      </c>
      <c r="E10548" s="116" t="str">
        <f t="shared" si="164"/>
        <v>DGII</v>
      </c>
    </row>
    <row r="10549" spans="4:5">
      <c r="D10549" s="118" t="s">
        <v>2</v>
      </c>
      <c r="E10549" s="116" t="str">
        <f t="shared" si="164"/>
        <v>DGTT</v>
      </c>
    </row>
    <row r="10550" spans="4:5">
      <c r="D10550" s="118" t="s">
        <v>1646</v>
      </c>
      <c r="E10550" s="116" t="str">
        <f t="shared" si="164"/>
        <v xml:space="preserve">CANCILLERIA </v>
      </c>
    </row>
    <row r="10551" spans="4:5">
      <c r="D10551" s="118" t="s">
        <v>40</v>
      </c>
      <c r="E10551" s="116" t="str">
        <f t="shared" si="164"/>
        <v>JCE</v>
      </c>
    </row>
    <row r="10552" spans="4:5">
      <c r="D10552" s="118" t="s">
        <v>956</v>
      </c>
      <c r="E10552" s="116" t="str">
        <f t="shared" si="164"/>
        <v>SENASA</v>
      </c>
    </row>
    <row r="10553" spans="4:5">
      <c r="D10553" s="118" t="s">
        <v>40</v>
      </c>
      <c r="E10553" s="116" t="str">
        <f t="shared" si="164"/>
        <v>JCE</v>
      </c>
    </row>
    <row r="10554" spans="4:5">
      <c r="D10554" s="118" t="s">
        <v>94</v>
      </c>
      <c r="E10554" s="116" t="str">
        <f t="shared" si="164"/>
        <v>DGM</v>
      </c>
    </row>
    <row r="10555" spans="4:5">
      <c r="D10555" s="118" t="s">
        <v>1646</v>
      </c>
      <c r="E10555" s="116" t="str">
        <f t="shared" si="164"/>
        <v xml:space="preserve">CANCILLERIA </v>
      </c>
    </row>
    <row r="10556" spans="4:5">
      <c r="D10556" s="118" t="s">
        <v>2</v>
      </c>
      <c r="E10556" s="116" t="str">
        <f t="shared" si="164"/>
        <v>DGTT</v>
      </c>
    </row>
    <row r="10557" spans="4:5">
      <c r="D10557" s="118" t="s">
        <v>40</v>
      </c>
      <c r="E10557" s="116" t="str">
        <f t="shared" si="164"/>
        <v>JCE</v>
      </c>
    </row>
    <row r="10558" spans="4:5">
      <c r="D10558" s="118" t="s">
        <v>1098</v>
      </c>
      <c r="E10558" s="116" t="str">
        <f t="shared" si="164"/>
        <v>CANCILLERIA</v>
      </c>
    </row>
    <row r="10559" spans="4:5">
      <c r="D10559" s="118" t="s">
        <v>28</v>
      </c>
      <c r="E10559" s="116" t="str">
        <f t="shared" si="164"/>
        <v>DGII</v>
      </c>
    </row>
    <row r="10560" spans="4:5">
      <c r="D10560" s="118" t="s">
        <v>184</v>
      </c>
      <c r="E10560" s="116" t="str">
        <f t="shared" si="164"/>
        <v>DGP</v>
      </c>
    </row>
    <row r="10561" spans="4:5">
      <c r="D10561" s="118" t="s">
        <v>94</v>
      </c>
      <c r="E10561" s="116" t="str">
        <f t="shared" si="164"/>
        <v>DGM</v>
      </c>
    </row>
    <row r="10562" spans="4:5">
      <c r="D10562" s="118" t="s">
        <v>28</v>
      </c>
      <c r="E10562" s="116" t="str">
        <f t="shared" si="164"/>
        <v>DGII</v>
      </c>
    </row>
    <row r="10563" spans="4:5">
      <c r="D10563" s="118" t="s">
        <v>28</v>
      </c>
      <c r="E10563" s="116" t="str">
        <f t="shared" si="164"/>
        <v>DGII</v>
      </c>
    </row>
    <row r="10564" spans="4:5">
      <c r="D10564" s="118" t="s">
        <v>40</v>
      </c>
      <c r="E10564" s="116" t="str">
        <f t="shared" ref="E10564:E10627" si="165">UPPER(D10564:D30274)</f>
        <v>JCE</v>
      </c>
    </row>
    <row r="10565" spans="4:5">
      <c r="D10565" s="118" t="s">
        <v>18</v>
      </c>
      <c r="E10565" s="116" t="str">
        <f t="shared" si="165"/>
        <v>MIP</v>
      </c>
    </row>
    <row r="10566" spans="4:5">
      <c r="D10566" s="118" t="s">
        <v>2</v>
      </c>
      <c r="E10566" s="116" t="str">
        <f t="shared" si="165"/>
        <v>DGTT</v>
      </c>
    </row>
    <row r="10567" spans="4:5">
      <c r="D10567" s="118" t="s">
        <v>94</v>
      </c>
      <c r="E10567" s="116" t="str">
        <f t="shared" si="165"/>
        <v>DGM</v>
      </c>
    </row>
    <row r="10568" spans="4:5">
      <c r="D10568" s="118" t="s">
        <v>40</v>
      </c>
      <c r="E10568" s="116" t="str">
        <f t="shared" si="165"/>
        <v>JCE</v>
      </c>
    </row>
    <row r="10569" spans="4:5">
      <c r="D10569" s="118" t="s">
        <v>184</v>
      </c>
      <c r="E10569" s="116" t="str">
        <f t="shared" si="165"/>
        <v>DGP</v>
      </c>
    </row>
    <row r="10570" spans="4:5">
      <c r="D10570" s="118" t="s">
        <v>2</v>
      </c>
      <c r="E10570" s="116" t="str">
        <f t="shared" si="165"/>
        <v>DGTT</v>
      </c>
    </row>
    <row r="10571" spans="4:5">
      <c r="D10571" s="118" t="s">
        <v>40</v>
      </c>
      <c r="E10571" s="116" t="str">
        <f t="shared" si="165"/>
        <v>JCE</v>
      </c>
    </row>
    <row r="10572" spans="4:5">
      <c r="D10572" s="118" t="s">
        <v>40</v>
      </c>
      <c r="E10572" s="116" t="str">
        <f t="shared" si="165"/>
        <v>JCE</v>
      </c>
    </row>
    <row r="10573" spans="4:5">
      <c r="D10573" s="118" t="s">
        <v>2</v>
      </c>
      <c r="E10573" s="116" t="str">
        <f t="shared" si="165"/>
        <v>DGTT</v>
      </c>
    </row>
    <row r="10574" spans="4:5">
      <c r="D10574" s="118" t="s">
        <v>40</v>
      </c>
      <c r="E10574" s="116" t="str">
        <f t="shared" si="165"/>
        <v>JCE</v>
      </c>
    </row>
    <row r="10575" spans="4:5">
      <c r="D10575" s="118" t="s">
        <v>184</v>
      </c>
      <c r="E10575" s="116" t="str">
        <f t="shared" si="165"/>
        <v>DGP</v>
      </c>
    </row>
    <row r="10576" spans="4:5">
      <c r="D10576" s="118" t="s">
        <v>184</v>
      </c>
      <c r="E10576" s="116" t="str">
        <f t="shared" si="165"/>
        <v>DGP</v>
      </c>
    </row>
    <row r="10577" spans="4:5">
      <c r="D10577" s="118" t="s">
        <v>94</v>
      </c>
      <c r="E10577" s="116" t="str">
        <f t="shared" si="165"/>
        <v>DGM</v>
      </c>
    </row>
    <row r="10578" spans="4:5">
      <c r="D10578" s="118" t="s">
        <v>40</v>
      </c>
      <c r="E10578" s="116" t="str">
        <f t="shared" si="165"/>
        <v>JCE</v>
      </c>
    </row>
    <row r="10579" spans="4:5">
      <c r="D10579" s="118" t="s">
        <v>184</v>
      </c>
      <c r="E10579" s="116" t="str">
        <f t="shared" si="165"/>
        <v>DGP</v>
      </c>
    </row>
    <row r="10580" spans="4:5">
      <c r="D10580" s="118" t="s">
        <v>28</v>
      </c>
      <c r="E10580" s="116" t="str">
        <f t="shared" si="165"/>
        <v>DGII</v>
      </c>
    </row>
    <row r="10581" spans="4:5">
      <c r="D10581" s="118" t="s">
        <v>40</v>
      </c>
      <c r="E10581" s="116" t="str">
        <f t="shared" si="165"/>
        <v>JCE</v>
      </c>
    </row>
    <row r="10582" spans="4:5">
      <c r="D10582" s="118" t="s">
        <v>1098</v>
      </c>
      <c r="E10582" s="116" t="str">
        <f t="shared" si="165"/>
        <v>CANCILLERIA</v>
      </c>
    </row>
    <row r="10583" spans="4:5">
      <c r="D10583" s="118" t="s">
        <v>28</v>
      </c>
      <c r="E10583" s="116" t="str">
        <f t="shared" si="165"/>
        <v>DGII</v>
      </c>
    </row>
    <row r="10584" spans="4:5">
      <c r="D10584" s="118" t="s">
        <v>40</v>
      </c>
      <c r="E10584" s="116" t="str">
        <f t="shared" si="165"/>
        <v>JCE</v>
      </c>
    </row>
    <row r="10585" spans="4:5">
      <c r="D10585" s="118" t="s">
        <v>40</v>
      </c>
      <c r="E10585" s="116" t="str">
        <f t="shared" si="165"/>
        <v>JCE</v>
      </c>
    </row>
    <row r="10586" spans="4:5">
      <c r="D10586" s="118" t="s">
        <v>40</v>
      </c>
      <c r="E10586" s="116" t="str">
        <f t="shared" si="165"/>
        <v>JCE</v>
      </c>
    </row>
    <row r="10587" spans="4:5">
      <c r="D10587" s="118" t="s">
        <v>40</v>
      </c>
      <c r="E10587" s="116" t="str">
        <f t="shared" si="165"/>
        <v>JCE</v>
      </c>
    </row>
    <row r="10588" spans="4:5">
      <c r="D10588" s="118" t="s">
        <v>94</v>
      </c>
      <c r="E10588" s="116" t="str">
        <f t="shared" si="165"/>
        <v>DGM</v>
      </c>
    </row>
    <row r="10589" spans="4:5">
      <c r="D10589" s="118" t="s">
        <v>1687</v>
      </c>
      <c r="E10589" s="116" t="str">
        <f t="shared" si="165"/>
        <v>AME</v>
      </c>
    </row>
    <row r="10590" spans="4:5">
      <c r="D10590" s="118" t="s">
        <v>28</v>
      </c>
      <c r="E10590" s="116" t="str">
        <f t="shared" si="165"/>
        <v>DGII</v>
      </c>
    </row>
    <row r="10591" spans="4:5">
      <c r="D10591" s="118" t="s">
        <v>184</v>
      </c>
      <c r="E10591" s="116" t="str">
        <f t="shared" si="165"/>
        <v>DGP</v>
      </c>
    </row>
    <row r="10592" spans="4:5">
      <c r="D10592" s="118" t="s">
        <v>40</v>
      </c>
      <c r="E10592" s="116" t="str">
        <f t="shared" si="165"/>
        <v>JCE</v>
      </c>
    </row>
    <row r="10593" spans="4:5">
      <c r="D10593" s="118" t="s">
        <v>28</v>
      </c>
      <c r="E10593" s="116" t="str">
        <f t="shared" si="165"/>
        <v>DGII</v>
      </c>
    </row>
    <row r="10594" spans="4:5">
      <c r="D10594" s="118" t="s">
        <v>28</v>
      </c>
      <c r="E10594" s="116" t="str">
        <f t="shared" si="165"/>
        <v>DGII</v>
      </c>
    </row>
    <row r="10595" spans="4:5">
      <c r="D10595" s="118" t="s">
        <v>1098</v>
      </c>
      <c r="E10595" s="116" t="str">
        <f t="shared" si="165"/>
        <v>CANCILLERIA</v>
      </c>
    </row>
    <row r="10596" spans="4:5">
      <c r="D10596" s="118" t="s">
        <v>28</v>
      </c>
      <c r="E10596" s="116" t="str">
        <f t="shared" si="165"/>
        <v>DGII</v>
      </c>
    </row>
    <row r="10597" spans="4:5">
      <c r="D10597" s="118" t="s">
        <v>40</v>
      </c>
      <c r="E10597" s="116" t="str">
        <f t="shared" si="165"/>
        <v>JCE</v>
      </c>
    </row>
    <row r="10598" spans="4:5">
      <c r="D10598" s="118" t="s">
        <v>184</v>
      </c>
      <c r="E10598" s="116" t="str">
        <f t="shared" si="165"/>
        <v>DGP</v>
      </c>
    </row>
    <row r="10599" spans="4:5">
      <c r="D10599" s="118" t="s">
        <v>18</v>
      </c>
      <c r="E10599" s="116" t="str">
        <f t="shared" si="165"/>
        <v>MIP</v>
      </c>
    </row>
    <row r="10600" spans="4:5">
      <c r="D10600" s="118" t="s">
        <v>28</v>
      </c>
      <c r="E10600" s="116" t="str">
        <f t="shared" si="165"/>
        <v>DGII</v>
      </c>
    </row>
    <row r="10601" spans="4:5">
      <c r="D10601" s="118" t="s">
        <v>2</v>
      </c>
      <c r="E10601" s="116" t="str">
        <f t="shared" si="165"/>
        <v>DGTT</v>
      </c>
    </row>
    <row r="10602" spans="4:5">
      <c r="D10602" s="118" t="s">
        <v>40</v>
      </c>
      <c r="E10602" s="116" t="str">
        <f t="shared" si="165"/>
        <v>JCE</v>
      </c>
    </row>
    <row r="10603" spans="4:5">
      <c r="D10603" s="118" t="s">
        <v>40</v>
      </c>
      <c r="E10603" s="116" t="str">
        <f t="shared" si="165"/>
        <v>JCE</v>
      </c>
    </row>
    <row r="10604" spans="4:5">
      <c r="D10604" s="118" t="s">
        <v>28</v>
      </c>
      <c r="E10604" s="116" t="str">
        <f t="shared" si="165"/>
        <v>DGII</v>
      </c>
    </row>
    <row r="10605" spans="4:5">
      <c r="D10605" s="118" t="s">
        <v>28</v>
      </c>
      <c r="E10605" s="116" t="str">
        <f t="shared" si="165"/>
        <v>DGII</v>
      </c>
    </row>
    <row r="10606" spans="4:5">
      <c r="D10606" s="118" t="s">
        <v>28</v>
      </c>
      <c r="E10606" s="116" t="str">
        <f t="shared" si="165"/>
        <v>DGII</v>
      </c>
    </row>
    <row r="10607" spans="4:5">
      <c r="D10607" s="118" t="s">
        <v>2</v>
      </c>
      <c r="E10607" s="116" t="str">
        <f t="shared" si="165"/>
        <v>DGTT</v>
      </c>
    </row>
    <row r="10608" spans="4:5">
      <c r="D10608" s="118" t="s">
        <v>40</v>
      </c>
      <c r="E10608" s="116" t="str">
        <f t="shared" si="165"/>
        <v>JCE</v>
      </c>
    </row>
    <row r="10609" spans="4:5">
      <c r="D10609" s="118" t="s">
        <v>28</v>
      </c>
      <c r="E10609" s="116" t="str">
        <f t="shared" si="165"/>
        <v>DGII</v>
      </c>
    </row>
    <row r="10610" spans="4:5">
      <c r="D10610" s="118" t="s">
        <v>28</v>
      </c>
      <c r="E10610" s="116" t="str">
        <f t="shared" si="165"/>
        <v>DGII</v>
      </c>
    </row>
    <row r="10611" spans="4:5">
      <c r="D10611" s="118" t="s">
        <v>40</v>
      </c>
      <c r="E10611" s="116" t="str">
        <f t="shared" si="165"/>
        <v>JCE</v>
      </c>
    </row>
    <row r="10612" spans="4:5">
      <c r="D10612" s="118" t="s">
        <v>40</v>
      </c>
      <c r="E10612" s="116" t="str">
        <f t="shared" si="165"/>
        <v>JCE</v>
      </c>
    </row>
    <row r="10613" spans="4:5">
      <c r="D10613" s="118" t="s">
        <v>2</v>
      </c>
      <c r="E10613" s="116" t="str">
        <f t="shared" si="165"/>
        <v>DGTT</v>
      </c>
    </row>
    <row r="10614" spans="4:5">
      <c r="D10614" s="118" t="s">
        <v>40</v>
      </c>
      <c r="E10614" s="116" t="str">
        <f t="shared" si="165"/>
        <v>JCE</v>
      </c>
    </row>
    <row r="10615" spans="4:5">
      <c r="D10615" s="118" t="s">
        <v>155</v>
      </c>
      <c r="E10615" s="116" t="str">
        <f t="shared" si="165"/>
        <v>ONAPI</v>
      </c>
    </row>
    <row r="10616" spans="4:5">
      <c r="D10616" s="118" t="s">
        <v>94</v>
      </c>
      <c r="E10616" s="116" t="str">
        <f t="shared" si="165"/>
        <v>DGM</v>
      </c>
    </row>
    <row r="10617" spans="4:5">
      <c r="D10617" s="118" t="s">
        <v>40</v>
      </c>
      <c r="E10617" s="116" t="str">
        <f t="shared" si="165"/>
        <v>JCE</v>
      </c>
    </row>
    <row r="10618" spans="4:5">
      <c r="D10618" s="118" t="s">
        <v>40</v>
      </c>
      <c r="E10618" s="116" t="str">
        <f t="shared" si="165"/>
        <v>JCE</v>
      </c>
    </row>
    <row r="10619" spans="4:5">
      <c r="D10619" s="118" t="s">
        <v>1098</v>
      </c>
      <c r="E10619" s="116" t="str">
        <f t="shared" si="165"/>
        <v>CANCILLERIA</v>
      </c>
    </row>
    <row r="10620" spans="4:5">
      <c r="D10620" s="118" t="s">
        <v>2</v>
      </c>
      <c r="E10620" s="116" t="str">
        <f t="shared" si="165"/>
        <v>DGTT</v>
      </c>
    </row>
    <row r="10621" spans="4:5">
      <c r="D10621" s="118" t="s">
        <v>28</v>
      </c>
      <c r="E10621" s="116" t="str">
        <f t="shared" si="165"/>
        <v>DGII</v>
      </c>
    </row>
    <row r="10622" spans="4:5">
      <c r="D10622" s="118" t="s">
        <v>40</v>
      </c>
      <c r="E10622" s="116" t="str">
        <f t="shared" si="165"/>
        <v>JCE</v>
      </c>
    </row>
    <row r="10623" spans="4:5">
      <c r="D10623" s="118" t="s">
        <v>40</v>
      </c>
      <c r="E10623" s="116" t="str">
        <f t="shared" si="165"/>
        <v>JCE</v>
      </c>
    </row>
    <row r="10624" spans="4:5">
      <c r="D10624" s="118" t="s">
        <v>40</v>
      </c>
      <c r="E10624" s="116" t="str">
        <f t="shared" si="165"/>
        <v>JCE</v>
      </c>
    </row>
    <row r="10625" spans="4:5">
      <c r="D10625" s="118" t="s">
        <v>2</v>
      </c>
      <c r="E10625" s="116" t="str">
        <f t="shared" si="165"/>
        <v>DGTT</v>
      </c>
    </row>
    <row r="10626" spans="4:5">
      <c r="D10626" s="118" t="s">
        <v>2</v>
      </c>
      <c r="E10626" s="116" t="str">
        <f t="shared" si="165"/>
        <v>DGTT</v>
      </c>
    </row>
    <row r="10627" spans="4:5">
      <c r="D10627" s="118" t="s">
        <v>94</v>
      </c>
      <c r="E10627" s="116" t="str">
        <f t="shared" si="165"/>
        <v>DGM</v>
      </c>
    </row>
    <row r="10628" spans="4:5">
      <c r="D10628" s="118" t="s">
        <v>184</v>
      </c>
      <c r="E10628" s="116" t="str">
        <f t="shared" ref="E10628:E10691" si="166">UPPER(D10628:D30338)</f>
        <v>DGP</v>
      </c>
    </row>
    <row r="10629" spans="4:5">
      <c r="D10629" s="118" t="s">
        <v>40</v>
      </c>
      <c r="E10629" s="116" t="str">
        <f t="shared" si="166"/>
        <v>JCE</v>
      </c>
    </row>
    <row r="10630" spans="4:5">
      <c r="D10630" s="118" t="s">
        <v>1098</v>
      </c>
      <c r="E10630" s="116" t="str">
        <f t="shared" si="166"/>
        <v>CANCILLERIA</v>
      </c>
    </row>
    <row r="10631" spans="4:5">
      <c r="D10631" s="118" t="s">
        <v>40</v>
      </c>
      <c r="E10631" s="116" t="str">
        <f t="shared" si="166"/>
        <v>JCE</v>
      </c>
    </row>
    <row r="10632" spans="4:5">
      <c r="D10632" s="118" t="s">
        <v>40</v>
      </c>
      <c r="E10632" s="116" t="str">
        <f t="shared" si="166"/>
        <v>JCE</v>
      </c>
    </row>
    <row r="10633" spans="4:5">
      <c r="D10633" s="118" t="s">
        <v>2</v>
      </c>
      <c r="E10633" s="116" t="str">
        <f t="shared" si="166"/>
        <v>DGTT</v>
      </c>
    </row>
    <row r="10634" spans="4:5">
      <c r="D10634" s="118" t="s">
        <v>155</v>
      </c>
      <c r="E10634" s="116" t="str">
        <f t="shared" si="166"/>
        <v>ONAPI</v>
      </c>
    </row>
    <row r="10635" spans="4:5">
      <c r="D10635" s="118" t="s">
        <v>184</v>
      </c>
      <c r="E10635" s="116" t="str">
        <f t="shared" si="166"/>
        <v>DGP</v>
      </c>
    </row>
    <row r="10636" spans="4:5">
      <c r="D10636" s="118" t="s">
        <v>40</v>
      </c>
      <c r="E10636" s="116" t="str">
        <f t="shared" si="166"/>
        <v>JCE</v>
      </c>
    </row>
    <row r="10637" spans="4:5">
      <c r="D10637" s="118" t="s">
        <v>40</v>
      </c>
      <c r="E10637" s="116" t="str">
        <f t="shared" si="166"/>
        <v>JCE</v>
      </c>
    </row>
    <row r="10638" spans="4:5">
      <c r="D10638" s="118" t="s">
        <v>94</v>
      </c>
      <c r="E10638" s="116" t="str">
        <f t="shared" si="166"/>
        <v>DGM</v>
      </c>
    </row>
    <row r="10639" spans="4:5">
      <c r="D10639" s="118" t="s">
        <v>1687</v>
      </c>
      <c r="E10639" s="116" t="str">
        <f t="shared" si="166"/>
        <v>AME</v>
      </c>
    </row>
    <row r="10640" spans="4:5">
      <c r="D10640" s="118" t="s">
        <v>28</v>
      </c>
      <c r="E10640" s="116" t="str">
        <f t="shared" si="166"/>
        <v>DGII</v>
      </c>
    </row>
    <row r="10641" spans="4:5">
      <c r="D10641" s="118" t="s">
        <v>184</v>
      </c>
      <c r="E10641" s="116" t="str">
        <f t="shared" si="166"/>
        <v>DGP</v>
      </c>
    </row>
    <row r="10642" spans="4:5">
      <c r="D10642" s="118" t="s">
        <v>40</v>
      </c>
      <c r="E10642" s="116" t="str">
        <f t="shared" si="166"/>
        <v>JCE</v>
      </c>
    </row>
    <row r="10643" spans="4:5">
      <c r="D10643" s="118" t="s">
        <v>40</v>
      </c>
      <c r="E10643" s="116" t="str">
        <f t="shared" si="166"/>
        <v>JCE</v>
      </c>
    </row>
    <row r="10644" spans="4:5">
      <c r="D10644" s="118" t="s">
        <v>94</v>
      </c>
      <c r="E10644" s="116" t="str">
        <f t="shared" si="166"/>
        <v>DGM</v>
      </c>
    </row>
    <row r="10645" spans="4:5">
      <c r="D10645" s="118" t="s">
        <v>40</v>
      </c>
      <c r="E10645" s="116" t="str">
        <f t="shared" si="166"/>
        <v>JCE</v>
      </c>
    </row>
    <row r="10646" spans="4:5">
      <c r="D10646" s="118" t="s">
        <v>40</v>
      </c>
      <c r="E10646" s="116" t="str">
        <f t="shared" si="166"/>
        <v>JCE</v>
      </c>
    </row>
    <row r="10647" spans="4:5">
      <c r="D10647" s="118" t="s">
        <v>28</v>
      </c>
      <c r="E10647" s="116" t="str">
        <f t="shared" si="166"/>
        <v>DGII</v>
      </c>
    </row>
    <row r="10648" spans="4:5">
      <c r="D10648" s="118" t="s">
        <v>155</v>
      </c>
      <c r="E10648" s="116" t="str">
        <f t="shared" si="166"/>
        <v>ONAPI</v>
      </c>
    </row>
    <row r="10649" spans="4:5">
      <c r="D10649" s="118" t="s">
        <v>28</v>
      </c>
      <c r="E10649" s="116" t="str">
        <f t="shared" si="166"/>
        <v>DGII</v>
      </c>
    </row>
    <row r="10650" spans="4:5">
      <c r="D10650" s="118" t="s">
        <v>28</v>
      </c>
      <c r="E10650" s="116" t="str">
        <f t="shared" si="166"/>
        <v>DGII</v>
      </c>
    </row>
    <row r="10651" spans="4:5">
      <c r="D10651" s="118" t="s">
        <v>40</v>
      </c>
      <c r="E10651" s="116" t="str">
        <f t="shared" si="166"/>
        <v>JCE</v>
      </c>
    </row>
    <row r="10652" spans="4:5">
      <c r="D10652" s="118" t="s">
        <v>1098</v>
      </c>
      <c r="E10652" s="116" t="str">
        <f t="shared" si="166"/>
        <v>CANCILLERIA</v>
      </c>
    </row>
    <row r="10653" spans="4:5">
      <c r="D10653" s="118" t="s">
        <v>40</v>
      </c>
      <c r="E10653" s="116" t="str">
        <f t="shared" si="166"/>
        <v>JCE</v>
      </c>
    </row>
    <row r="10654" spans="4:5">
      <c r="D10654" s="118" t="s">
        <v>155</v>
      </c>
      <c r="E10654" s="116" t="str">
        <f t="shared" si="166"/>
        <v>ONAPI</v>
      </c>
    </row>
    <row r="10655" spans="4:5">
      <c r="D10655" s="118" t="s">
        <v>40</v>
      </c>
      <c r="E10655" s="116" t="str">
        <f t="shared" si="166"/>
        <v>JCE</v>
      </c>
    </row>
    <row r="10656" spans="4:5">
      <c r="D10656" s="118" t="s">
        <v>40</v>
      </c>
      <c r="E10656" s="116" t="str">
        <f t="shared" si="166"/>
        <v>JCE</v>
      </c>
    </row>
    <row r="10657" spans="4:5">
      <c r="D10657" s="118" t="s">
        <v>40</v>
      </c>
      <c r="E10657" s="116" t="str">
        <f t="shared" si="166"/>
        <v>JCE</v>
      </c>
    </row>
    <row r="10658" spans="4:5">
      <c r="D10658" s="118" t="s">
        <v>28</v>
      </c>
      <c r="E10658" s="116" t="str">
        <f t="shared" si="166"/>
        <v>DGII</v>
      </c>
    </row>
    <row r="10659" spans="4:5">
      <c r="D10659" s="118" t="s">
        <v>40</v>
      </c>
      <c r="E10659" s="116" t="str">
        <f t="shared" si="166"/>
        <v>JCE</v>
      </c>
    </row>
    <row r="10660" spans="4:5">
      <c r="D10660" s="118" t="s">
        <v>1280</v>
      </c>
      <c r="E10660" s="116" t="str">
        <f t="shared" si="166"/>
        <v xml:space="preserve">ONAPI </v>
      </c>
    </row>
    <row r="10661" spans="4:5">
      <c r="D10661" s="118" t="s">
        <v>40</v>
      </c>
      <c r="E10661" s="116" t="str">
        <f t="shared" si="166"/>
        <v>JCE</v>
      </c>
    </row>
    <row r="10662" spans="4:5">
      <c r="D10662" s="118" t="s">
        <v>1098</v>
      </c>
      <c r="E10662" s="116" t="str">
        <f t="shared" si="166"/>
        <v>CANCILLERIA</v>
      </c>
    </row>
    <row r="10663" spans="4:5">
      <c r="D10663" s="118" t="s">
        <v>40</v>
      </c>
      <c r="E10663" s="116" t="str">
        <f t="shared" si="166"/>
        <v>JCE</v>
      </c>
    </row>
    <row r="10664" spans="4:5">
      <c r="D10664" s="118" t="s">
        <v>40</v>
      </c>
      <c r="E10664" s="116" t="str">
        <f t="shared" si="166"/>
        <v>JCE</v>
      </c>
    </row>
    <row r="10665" spans="4:5">
      <c r="D10665" s="118" t="s">
        <v>2</v>
      </c>
      <c r="E10665" s="116" t="str">
        <f t="shared" si="166"/>
        <v>DGTT</v>
      </c>
    </row>
    <row r="10666" spans="4:5">
      <c r="D10666" s="118" t="s">
        <v>155</v>
      </c>
      <c r="E10666" s="116" t="str">
        <f t="shared" si="166"/>
        <v>ONAPI</v>
      </c>
    </row>
    <row r="10667" spans="4:5">
      <c r="D10667" s="118" t="s">
        <v>184</v>
      </c>
      <c r="E10667" s="116" t="str">
        <f t="shared" si="166"/>
        <v>DGP</v>
      </c>
    </row>
    <row r="10668" spans="4:5">
      <c r="D10668" s="118" t="s">
        <v>2</v>
      </c>
      <c r="E10668" s="116" t="str">
        <f t="shared" si="166"/>
        <v>DGTT</v>
      </c>
    </row>
    <row r="10669" spans="4:5">
      <c r="D10669" s="118" t="s">
        <v>28</v>
      </c>
      <c r="E10669" s="116" t="str">
        <f t="shared" si="166"/>
        <v>DGII</v>
      </c>
    </row>
    <row r="10670" spans="4:5">
      <c r="D10670" s="118" t="s">
        <v>40</v>
      </c>
      <c r="E10670" s="116" t="str">
        <f t="shared" si="166"/>
        <v>JCE</v>
      </c>
    </row>
    <row r="10671" spans="4:5">
      <c r="D10671" s="118" t="s">
        <v>28</v>
      </c>
      <c r="E10671" s="116" t="str">
        <f t="shared" si="166"/>
        <v>DGII</v>
      </c>
    </row>
    <row r="10672" spans="4:5">
      <c r="D10672" s="118" t="s">
        <v>94</v>
      </c>
      <c r="E10672" s="116" t="str">
        <f t="shared" si="166"/>
        <v>DGM</v>
      </c>
    </row>
    <row r="10673" spans="4:5">
      <c r="D10673" s="118" t="s">
        <v>184</v>
      </c>
      <c r="E10673" s="116" t="str">
        <f t="shared" si="166"/>
        <v>DGP</v>
      </c>
    </row>
    <row r="10674" spans="4:5">
      <c r="D10674" s="118" t="s">
        <v>184</v>
      </c>
      <c r="E10674" s="116" t="str">
        <f t="shared" si="166"/>
        <v>DGP</v>
      </c>
    </row>
    <row r="10675" spans="4:5">
      <c r="D10675" s="118" t="s">
        <v>94</v>
      </c>
      <c r="E10675" s="116" t="str">
        <f t="shared" si="166"/>
        <v>DGM</v>
      </c>
    </row>
    <row r="10676" spans="4:5">
      <c r="D10676" s="118" t="s">
        <v>184</v>
      </c>
      <c r="E10676" s="116" t="str">
        <f t="shared" si="166"/>
        <v>DGP</v>
      </c>
    </row>
    <row r="10677" spans="4:5">
      <c r="D10677" s="118" t="s">
        <v>18</v>
      </c>
      <c r="E10677" s="116" t="str">
        <f t="shared" si="166"/>
        <v>MIP</v>
      </c>
    </row>
    <row r="10678" spans="4:5">
      <c r="D10678" s="118" t="s">
        <v>94</v>
      </c>
      <c r="E10678" s="116" t="str">
        <f t="shared" si="166"/>
        <v>DGM</v>
      </c>
    </row>
    <row r="10679" spans="4:5">
      <c r="D10679" s="118" t="s">
        <v>94</v>
      </c>
      <c r="E10679" s="116" t="str">
        <f t="shared" si="166"/>
        <v>DGM</v>
      </c>
    </row>
    <row r="10680" spans="4:5">
      <c r="D10680" s="118" t="s">
        <v>40</v>
      </c>
      <c r="E10680" s="116" t="str">
        <f t="shared" si="166"/>
        <v>JCE</v>
      </c>
    </row>
    <row r="10681" spans="4:5">
      <c r="D10681" s="118" t="s">
        <v>40</v>
      </c>
      <c r="E10681" s="116" t="str">
        <f t="shared" si="166"/>
        <v>JCE</v>
      </c>
    </row>
    <row r="10682" spans="4:5">
      <c r="D10682" s="118" t="s">
        <v>1098</v>
      </c>
      <c r="E10682" s="116" t="str">
        <f t="shared" si="166"/>
        <v>CANCILLERIA</v>
      </c>
    </row>
    <row r="10683" spans="4:5">
      <c r="D10683" s="118" t="s">
        <v>94</v>
      </c>
      <c r="E10683" s="116" t="str">
        <f t="shared" si="166"/>
        <v>DGM</v>
      </c>
    </row>
    <row r="10684" spans="4:5">
      <c r="D10684" s="118" t="s">
        <v>40</v>
      </c>
      <c r="E10684" s="116" t="str">
        <f t="shared" si="166"/>
        <v>JCE</v>
      </c>
    </row>
    <row r="10685" spans="4:5">
      <c r="D10685" s="118" t="s">
        <v>28</v>
      </c>
      <c r="E10685" s="116" t="str">
        <f t="shared" si="166"/>
        <v>DGII</v>
      </c>
    </row>
    <row r="10686" spans="4:5">
      <c r="D10686" s="118" t="s">
        <v>28</v>
      </c>
      <c r="E10686" s="116" t="str">
        <f t="shared" si="166"/>
        <v>DGII</v>
      </c>
    </row>
    <row r="10687" spans="4:5">
      <c r="D10687" s="118" t="s">
        <v>155</v>
      </c>
      <c r="E10687" s="116" t="str">
        <f t="shared" si="166"/>
        <v>ONAPI</v>
      </c>
    </row>
    <row r="10688" spans="4:5">
      <c r="D10688" s="118" t="s">
        <v>40</v>
      </c>
      <c r="E10688" s="116" t="str">
        <f t="shared" si="166"/>
        <v>JCE</v>
      </c>
    </row>
    <row r="10689" spans="4:5">
      <c r="D10689" s="118" t="s">
        <v>40</v>
      </c>
      <c r="E10689" s="116" t="str">
        <f t="shared" si="166"/>
        <v>JCE</v>
      </c>
    </row>
    <row r="10690" spans="4:5">
      <c r="D10690" s="118" t="s">
        <v>40</v>
      </c>
      <c r="E10690" s="116" t="str">
        <f t="shared" si="166"/>
        <v>JCE</v>
      </c>
    </row>
    <row r="10691" spans="4:5">
      <c r="D10691" s="118" t="s">
        <v>2</v>
      </c>
      <c r="E10691" s="116" t="str">
        <f t="shared" si="166"/>
        <v>DGTT</v>
      </c>
    </row>
    <row r="10692" spans="4:5">
      <c r="D10692" s="118" t="s">
        <v>184</v>
      </c>
      <c r="E10692" s="116" t="str">
        <f t="shared" ref="E10692:E10755" si="167">UPPER(D10692:D30402)</f>
        <v>DGP</v>
      </c>
    </row>
    <row r="10693" spans="4:5">
      <c r="D10693" s="118" t="s">
        <v>28</v>
      </c>
      <c r="E10693" s="116" t="str">
        <f t="shared" si="167"/>
        <v>DGII</v>
      </c>
    </row>
    <row r="10694" spans="4:5">
      <c r="D10694" s="118" t="s">
        <v>184</v>
      </c>
      <c r="E10694" s="116" t="str">
        <f t="shared" si="167"/>
        <v>DGP</v>
      </c>
    </row>
    <row r="10695" spans="4:5">
      <c r="D10695" s="118" t="s">
        <v>40</v>
      </c>
      <c r="E10695" s="116" t="str">
        <f t="shared" si="167"/>
        <v>JCE</v>
      </c>
    </row>
    <row r="10696" spans="4:5">
      <c r="D10696" s="118" t="s">
        <v>40</v>
      </c>
      <c r="E10696" s="116" t="str">
        <f t="shared" si="167"/>
        <v>JCE</v>
      </c>
    </row>
    <row r="10697" spans="4:5">
      <c r="D10697" s="118" t="s">
        <v>28</v>
      </c>
      <c r="E10697" s="116" t="str">
        <f t="shared" si="167"/>
        <v>DGII</v>
      </c>
    </row>
    <row r="10698" spans="4:5">
      <c r="D10698" s="118" t="s">
        <v>2</v>
      </c>
      <c r="E10698" s="116" t="str">
        <f t="shared" si="167"/>
        <v>DGTT</v>
      </c>
    </row>
    <row r="10699" spans="4:5">
      <c r="D10699" s="118" t="s">
        <v>2</v>
      </c>
      <c r="E10699" s="116" t="str">
        <f t="shared" si="167"/>
        <v>DGTT</v>
      </c>
    </row>
    <row r="10700" spans="4:5">
      <c r="D10700" s="118" t="s">
        <v>28</v>
      </c>
      <c r="E10700" s="116" t="str">
        <f t="shared" si="167"/>
        <v>DGII</v>
      </c>
    </row>
    <row r="10701" spans="4:5">
      <c r="D10701" s="118" t="s">
        <v>40</v>
      </c>
      <c r="E10701" s="116" t="str">
        <f t="shared" si="167"/>
        <v>JCE</v>
      </c>
    </row>
    <row r="10702" spans="4:5">
      <c r="D10702" s="118" t="s">
        <v>18</v>
      </c>
      <c r="E10702" s="116" t="str">
        <f t="shared" si="167"/>
        <v>MIP</v>
      </c>
    </row>
    <row r="10703" spans="4:5">
      <c r="D10703" s="118" t="s">
        <v>184</v>
      </c>
      <c r="E10703" s="116" t="str">
        <f t="shared" si="167"/>
        <v>DGP</v>
      </c>
    </row>
    <row r="10704" spans="4:5">
      <c r="D10704" s="118" t="s">
        <v>40</v>
      </c>
      <c r="E10704" s="116" t="str">
        <f t="shared" si="167"/>
        <v>JCE</v>
      </c>
    </row>
    <row r="10705" spans="4:5">
      <c r="D10705" s="118" t="s">
        <v>28</v>
      </c>
      <c r="E10705" s="116" t="str">
        <f t="shared" si="167"/>
        <v>DGII</v>
      </c>
    </row>
    <row r="10706" spans="4:5">
      <c r="D10706" s="118" t="s">
        <v>155</v>
      </c>
      <c r="E10706" s="116" t="str">
        <f t="shared" si="167"/>
        <v>ONAPI</v>
      </c>
    </row>
    <row r="10707" spans="4:5">
      <c r="D10707" s="118" t="s">
        <v>28</v>
      </c>
      <c r="E10707" s="116" t="str">
        <f t="shared" si="167"/>
        <v>DGII</v>
      </c>
    </row>
    <row r="10708" spans="4:5">
      <c r="D10708" s="118" t="s">
        <v>40</v>
      </c>
      <c r="E10708" s="116" t="str">
        <f t="shared" si="167"/>
        <v>JCE</v>
      </c>
    </row>
    <row r="10709" spans="4:5">
      <c r="D10709" s="118" t="s">
        <v>2</v>
      </c>
      <c r="E10709" s="116" t="str">
        <f t="shared" si="167"/>
        <v>DGTT</v>
      </c>
    </row>
    <row r="10710" spans="4:5">
      <c r="D10710" s="118" t="s">
        <v>40</v>
      </c>
      <c r="E10710" s="116" t="str">
        <f t="shared" si="167"/>
        <v>JCE</v>
      </c>
    </row>
    <row r="10711" spans="4:5">
      <c r="D10711" s="118" t="s">
        <v>40</v>
      </c>
      <c r="E10711" s="116" t="str">
        <f t="shared" si="167"/>
        <v>JCE</v>
      </c>
    </row>
    <row r="10712" spans="4:5">
      <c r="D10712" s="118" t="s">
        <v>2</v>
      </c>
      <c r="E10712" s="116" t="str">
        <f t="shared" si="167"/>
        <v>DGTT</v>
      </c>
    </row>
    <row r="10713" spans="4:5">
      <c r="D10713" s="118" t="s">
        <v>1098</v>
      </c>
      <c r="E10713" s="116" t="str">
        <f t="shared" si="167"/>
        <v>CANCILLERIA</v>
      </c>
    </row>
    <row r="10714" spans="4:5">
      <c r="D10714" s="118" t="s">
        <v>94</v>
      </c>
      <c r="E10714" s="116" t="str">
        <f t="shared" si="167"/>
        <v>DGM</v>
      </c>
    </row>
    <row r="10715" spans="4:5">
      <c r="D10715" s="118" t="s">
        <v>40</v>
      </c>
      <c r="E10715" s="116" t="str">
        <f t="shared" si="167"/>
        <v>JCE</v>
      </c>
    </row>
    <row r="10716" spans="4:5">
      <c r="D10716" s="118" t="s">
        <v>40</v>
      </c>
      <c r="E10716" s="116" t="str">
        <f t="shared" si="167"/>
        <v>JCE</v>
      </c>
    </row>
    <row r="10717" spans="4:5">
      <c r="D10717" s="118" t="s">
        <v>40</v>
      </c>
      <c r="E10717" s="116" t="str">
        <f t="shared" si="167"/>
        <v>JCE</v>
      </c>
    </row>
    <row r="10718" spans="4:5">
      <c r="D10718" s="118" t="s">
        <v>28</v>
      </c>
      <c r="E10718" s="116" t="str">
        <f t="shared" si="167"/>
        <v>DGII</v>
      </c>
    </row>
    <row r="10719" spans="4:5">
      <c r="D10719" s="118" t="s">
        <v>1098</v>
      </c>
      <c r="E10719" s="116" t="str">
        <f t="shared" si="167"/>
        <v>CANCILLERIA</v>
      </c>
    </row>
    <row r="10720" spans="4:5">
      <c r="D10720" s="118" t="s">
        <v>40</v>
      </c>
      <c r="E10720" s="116" t="str">
        <f t="shared" si="167"/>
        <v>JCE</v>
      </c>
    </row>
    <row r="10721" spans="4:5">
      <c r="D10721" s="118" t="s">
        <v>40</v>
      </c>
      <c r="E10721" s="116" t="str">
        <f t="shared" si="167"/>
        <v>JCE</v>
      </c>
    </row>
    <row r="10722" spans="4:5">
      <c r="D10722" s="118" t="s">
        <v>2</v>
      </c>
      <c r="E10722" s="116" t="str">
        <f t="shared" si="167"/>
        <v>DGTT</v>
      </c>
    </row>
    <row r="10723" spans="4:5">
      <c r="D10723" s="118" t="s">
        <v>40</v>
      </c>
      <c r="E10723" s="116" t="str">
        <f t="shared" si="167"/>
        <v>JCE</v>
      </c>
    </row>
    <row r="10724" spans="4:5">
      <c r="D10724" s="118" t="s">
        <v>155</v>
      </c>
      <c r="E10724" s="116" t="str">
        <f t="shared" si="167"/>
        <v>ONAPI</v>
      </c>
    </row>
    <row r="10725" spans="4:5">
      <c r="D10725" s="118" t="s">
        <v>184</v>
      </c>
      <c r="E10725" s="116" t="str">
        <f t="shared" si="167"/>
        <v>DGP</v>
      </c>
    </row>
    <row r="10726" spans="4:5">
      <c r="D10726" s="118" t="s">
        <v>40</v>
      </c>
      <c r="E10726" s="116" t="str">
        <f t="shared" si="167"/>
        <v>JCE</v>
      </c>
    </row>
    <row r="10727" spans="4:5">
      <c r="D10727" s="118" t="s">
        <v>40</v>
      </c>
      <c r="E10727" s="116" t="str">
        <f t="shared" si="167"/>
        <v>JCE</v>
      </c>
    </row>
    <row r="10728" spans="4:5">
      <c r="D10728" s="118" t="s">
        <v>28</v>
      </c>
      <c r="E10728" s="116" t="str">
        <f t="shared" si="167"/>
        <v>DGII</v>
      </c>
    </row>
    <row r="10729" spans="4:5">
      <c r="D10729" s="118" t="s">
        <v>40</v>
      </c>
      <c r="E10729" s="116" t="str">
        <f t="shared" si="167"/>
        <v>JCE</v>
      </c>
    </row>
    <row r="10730" spans="4:5">
      <c r="D10730" s="118" t="s">
        <v>40</v>
      </c>
      <c r="E10730" s="116" t="str">
        <f t="shared" si="167"/>
        <v>JCE</v>
      </c>
    </row>
    <row r="10731" spans="4:5">
      <c r="D10731" s="118" t="s">
        <v>184</v>
      </c>
      <c r="E10731" s="116" t="str">
        <f t="shared" si="167"/>
        <v>DGP</v>
      </c>
    </row>
    <row r="10732" spans="4:5">
      <c r="D10732" s="118" t="s">
        <v>40</v>
      </c>
      <c r="E10732" s="116" t="str">
        <f t="shared" si="167"/>
        <v>JCE</v>
      </c>
    </row>
    <row r="10733" spans="4:5">
      <c r="D10733" s="118" t="s">
        <v>28</v>
      </c>
      <c r="E10733" s="116" t="str">
        <f t="shared" si="167"/>
        <v>DGII</v>
      </c>
    </row>
    <row r="10734" spans="4:5">
      <c r="D10734" s="118" t="s">
        <v>2</v>
      </c>
      <c r="E10734" s="116" t="str">
        <f t="shared" si="167"/>
        <v>DGTT</v>
      </c>
    </row>
    <row r="10735" spans="4:5">
      <c r="D10735" s="118" t="s">
        <v>40</v>
      </c>
      <c r="E10735" s="116" t="str">
        <f t="shared" si="167"/>
        <v>JCE</v>
      </c>
    </row>
    <row r="10736" spans="4:5">
      <c r="D10736" s="118" t="s">
        <v>3</v>
      </c>
      <c r="E10736" s="116" t="str">
        <f t="shared" si="167"/>
        <v>PGR</v>
      </c>
    </row>
    <row r="10737" spans="4:5">
      <c r="D10737" s="118" t="s">
        <v>28</v>
      </c>
      <c r="E10737" s="116" t="str">
        <f t="shared" si="167"/>
        <v>DGII</v>
      </c>
    </row>
    <row r="10738" spans="4:5">
      <c r="D10738" s="118" t="s">
        <v>28</v>
      </c>
      <c r="E10738" s="116" t="str">
        <f t="shared" si="167"/>
        <v>DGII</v>
      </c>
    </row>
    <row r="10739" spans="4:5">
      <c r="D10739" s="118" t="s">
        <v>28</v>
      </c>
      <c r="E10739" s="116" t="str">
        <f t="shared" si="167"/>
        <v>DGII</v>
      </c>
    </row>
    <row r="10740" spans="4:5">
      <c r="D10740" s="118" t="s">
        <v>40</v>
      </c>
      <c r="E10740" s="116" t="str">
        <f t="shared" si="167"/>
        <v>JCE</v>
      </c>
    </row>
    <row r="10741" spans="4:5">
      <c r="D10741" s="118" t="s">
        <v>40</v>
      </c>
      <c r="E10741" s="116" t="str">
        <f t="shared" si="167"/>
        <v>JCE</v>
      </c>
    </row>
    <row r="10742" spans="4:5">
      <c r="D10742" s="118" t="s">
        <v>40</v>
      </c>
      <c r="E10742" s="116" t="str">
        <f t="shared" si="167"/>
        <v>JCE</v>
      </c>
    </row>
    <row r="10743" spans="4:5">
      <c r="D10743" s="118" t="s">
        <v>40</v>
      </c>
      <c r="E10743" s="116" t="str">
        <f t="shared" si="167"/>
        <v>JCE</v>
      </c>
    </row>
    <row r="10744" spans="4:5">
      <c r="D10744" s="118" t="s">
        <v>2</v>
      </c>
      <c r="E10744" s="116" t="str">
        <f t="shared" si="167"/>
        <v>DGTT</v>
      </c>
    </row>
    <row r="10745" spans="4:5">
      <c r="D10745" s="118" t="s">
        <v>40</v>
      </c>
      <c r="E10745" s="116" t="str">
        <f t="shared" si="167"/>
        <v>JCE</v>
      </c>
    </row>
    <row r="10746" spans="4:5">
      <c r="D10746" s="118" t="s">
        <v>155</v>
      </c>
      <c r="E10746" s="116" t="str">
        <f t="shared" si="167"/>
        <v>ONAPI</v>
      </c>
    </row>
    <row r="10747" spans="4:5">
      <c r="D10747" s="118" t="s">
        <v>184</v>
      </c>
      <c r="E10747" s="116" t="str">
        <f t="shared" si="167"/>
        <v>DGP</v>
      </c>
    </row>
    <row r="10748" spans="4:5">
      <c r="D10748" s="118" t="s">
        <v>40</v>
      </c>
      <c r="E10748" s="116" t="str">
        <f t="shared" si="167"/>
        <v>JCE</v>
      </c>
    </row>
    <row r="10749" spans="4:5">
      <c r="D10749" s="118" t="s">
        <v>1154</v>
      </c>
      <c r="E10749" s="116" t="str">
        <f t="shared" si="167"/>
        <v xml:space="preserve">JCE </v>
      </c>
    </row>
    <row r="10750" spans="4:5">
      <c r="D10750" s="118" t="s">
        <v>28</v>
      </c>
      <c r="E10750" s="116" t="str">
        <f t="shared" si="167"/>
        <v>DGII</v>
      </c>
    </row>
    <row r="10751" spans="4:5">
      <c r="D10751" s="118" t="s">
        <v>28</v>
      </c>
      <c r="E10751" s="116" t="str">
        <f t="shared" si="167"/>
        <v>DGII</v>
      </c>
    </row>
    <row r="10752" spans="4:5">
      <c r="D10752" s="118" t="s">
        <v>40</v>
      </c>
      <c r="E10752" s="116" t="str">
        <f t="shared" si="167"/>
        <v>JCE</v>
      </c>
    </row>
    <row r="10753" spans="4:5">
      <c r="D10753" s="118" t="s">
        <v>40</v>
      </c>
      <c r="E10753" s="116" t="str">
        <f t="shared" si="167"/>
        <v>JCE</v>
      </c>
    </row>
    <row r="10754" spans="4:5">
      <c r="D10754" s="118" t="s">
        <v>184</v>
      </c>
      <c r="E10754" s="116" t="str">
        <f t="shared" si="167"/>
        <v>DGP</v>
      </c>
    </row>
    <row r="10755" spans="4:5">
      <c r="D10755" s="118" t="s">
        <v>40</v>
      </c>
      <c r="E10755" s="116" t="str">
        <f t="shared" si="167"/>
        <v>JCE</v>
      </c>
    </row>
    <row r="10756" spans="4:5">
      <c r="D10756" s="118" t="s">
        <v>2</v>
      </c>
      <c r="E10756" s="116" t="str">
        <f t="shared" ref="E10756:E10819" si="168">UPPER(D10756:D30466)</f>
        <v>DGTT</v>
      </c>
    </row>
    <row r="10757" spans="4:5">
      <c r="D10757" s="118" t="s">
        <v>155</v>
      </c>
      <c r="E10757" s="116" t="str">
        <f t="shared" si="168"/>
        <v>ONAPI</v>
      </c>
    </row>
    <row r="10758" spans="4:5">
      <c r="D10758" s="118" t="s">
        <v>40</v>
      </c>
      <c r="E10758" s="116" t="str">
        <f t="shared" si="168"/>
        <v>JCE</v>
      </c>
    </row>
    <row r="10759" spans="4:5">
      <c r="D10759" s="118" t="s">
        <v>28</v>
      </c>
      <c r="E10759" s="116" t="str">
        <f t="shared" si="168"/>
        <v>DGII</v>
      </c>
    </row>
    <row r="10760" spans="4:5">
      <c r="D10760" s="118" t="s">
        <v>94</v>
      </c>
      <c r="E10760" s="116" t="str">
        <f t="shared" si="168"/>
        <v>DGM</v>
      </c>
    </row>
    <row r="10761" spans="4:5">
      <c r="D10761" s="118" t="s">
        <v>40</v>
      </c>
      <c r="E10761" s="116" t="str">
        <f t="shared" si="168"/>
        <v>JCE</v>
      </c>
    </row>
    <row r="10762" spans="4:5">
      <c r="D10762" s="118" t="s">
        <v>40</v>
      </c>
      <c r="E10762" s="116" t="str">
        <f t="shared" si="168"/>
        <v>JCE</v>
      </c>
    </row>
    <row r="10763" spans="4:5">
      <c r="D10763" s="118" t="s">
        <v>40</v>
      </c>
      <c r="E10763" s="116" t="str">
        <f t="shared" si="168"/>
        <v>JCE</v>
      </c>
    </row>
    <row r="10764" spans="4:5">
      <c r="D10764" s="118" t="s">
        <v>40</v>
      </c>
      <c r="E10764" s="116" t="str">
        <f t="shared" si="168"/>
        <v>JCE</v>
      </c>
    </row>
    <row r="10765" spans="4:5">
      <c r="D10765" s="118" t="s">
        <v>184</v>
      </c>
      <c r="E10765" s="116" t="str">
        <f t="shared" si="168"/>
        <v>DGP</v>
      </c>
    </row>
    <row r="10766" spans="4:5">
      <c r="D10766" s="118" t="s">
        <v>28</v>
      </c>
      <c r="E10766" s="116" t="str">
        <f t="shared" si="168"/>
        <v>DGII</v>
      </c>
    </row>
    <row r="10767" spans="4:5">
      <c r="D10767" s="118" t="s">
        <v>1098</v>
      </c>
      <c r="E10767" s="116" t="str">
        <f t="shared" si="168"/>
        <v>CANCILLERIA</v>
      </c>
    </row>
    <row r="10768" spans="4:5">
      <c r="D10768" s="118" t="s">
        <v>28</v>
      </c>
      <c r="E10768" s="116" t="str">
        <f t="shared" si="168"/>
        <v>DGII</v>
      </c>
    </row>
    <row r="10769" spans="4:5">
      <c r="D10769" s="118" t="s">
        <v>40</v>
      </c>
      <c r="E10769" s="116" t="str">
        <f t="shared" si="168"/>
        <v>JCE</v>
      </c>
    </row>
    <row r="10770" spans="4:5">
      <c r="D10770" s="118" t="s">
        <v>184</v>
      </c>
      <c r="E10770" s="116" t="str">
        <f t="shared" si="168"/>
        <v>DGP</v>
      </c>
    </row>
    <row r="10771" spans="4:5">
      <c r="D10771" s="118" t="s">
        <v>155</v>
      </c>
      <c r="E10771" s="116" t="str">
        <f t="shared" si="168"/>
        <v>ONAPI</v>
      </c>
    </row>
    <row r="10772" spans="4:5">
      <c r="D10772" s="118" t="s">
        <v>40</v>
      </c>
      <c r="E10772" s="116" t="str">
        <f t="shared" si="168"/>
        <v>JCE</v>
      </c>
    </row>
    <row r="10773" spans="4:5">
      <c r="D10773" s="118" t="s">
        <v>40</v>
      </c>
      <c r="E10773" s="116" t="str">
        <f t="shared" si="168"/>
        <v>JCE</v>
      </c>
    </row>
    <row r="10774" spans="4:5">
      <c r="D10774" s="118" t="s">
        <v>40</v>
      </c>
      <c r="E10774" s="116" t="str">
        <f t="shared" si="168"/>
        <v>JCE</v>
      </c>
    </row>
    <row r="10775" spans="4:5">
      <c r="D10775" s="118" t="s">
        <v>28</v>
      </c>
      <c r="E10775" s="116" t="str">
        <f t="shared" si="168"/>
        <v>DGII</v>
      </c>
    </row>
    <row r="10776" spans="4:5">
      <c r="D10776" s="118" t="s">
        <v>40</v>
      </c>
      <c r="E10776" s="116" t="str">
        <f t="shared" si="168"/>
        <v>JCE</v>
      </c>
    </row>
    <row r="10777" spans="4:5">
      <c r="D10777" s="118" t="s">
        <v>40</v>
      </c>
      <c r="E10777" s="116" t="str">
        <f t="shared" si="168"/>
        <v>JCE</v>
      </c>
    </row>
    <row r="10778" spans="4:5">
      <c r="D10778" s="118" t="s">
        <v>2</v>
      </c>
      <c r="E10778" s="116" t="str">
        <f t="shared" si="168"/>
        <v>DGTT</v>
      </c>
    </row>
    <row r="10779" spans="4:5">
      <c r="D10779" s="118" t="s">
        <v>40</v>
      </c>
      <c r="E10779" s="116" t="str">
        <f t="shared" si="168"/>
        <v>JCE</v>
      </c>
    </row>
    <row r="10780" spans="4:5">
      <c r="D10780" s="118" t="s">
        <v>40</v>
      </c>
      <c r="E10780" s="116" t="str">
        <f t="shared" si="168"/>
        <v>JCE</v>
      </c>
    </row>
    <row r="10781" spans="4:5">
      <c r="D10781" s="118" t="s">
        <v>40</v>
      </c>
      <c r="E10781" s="116" t="str">
        <f t="shared" si="168"/>
        <v>JCE</v>
      </c>
    </row>
    <row r="10782" spans="4:5">
      <c r="D10782" s="118" t="s">
        <v>2</v>
      </c>
      <c r="E10782" s="116" t="str">
        <f t="shared" si="168"/>
        <v>DGTT</v>
      </c>
    </row>
    <row r="10783" spans="4:5">
      <c r="D10783" s="118" t="s">
        <v>184</v>
      </c>
      <c r="E10783" s="116" t="str">
        <f t="shared" si="168"/>
        <v>DGP</v>
      </c>
    </row>
    <row r="10784" spans="4:5">
      <c r="D10784" s="118" t="s">
        <v>2</v>
      </c>
      <c r="E10784" s="116" t="str">
        <f t="shared" si="168"/>
        <v>DGTT</v>
      </c>
    </row>
    <row r="10785" spans="4:5">
      <c r="D10785" s="118" t="s">
        <v>40</v>
      </c>
      <c r="E10785" s="116" t="str">
        <f t="shared" si="168"/>
        <v>JCE</v>
      </c>
    </row>
    <row r="10786" spans="4:5">
      <c r="D10786" s="118" t="s">
        <v>40</v>
      </c>
      <c r="E10786" s="116" t="str">
        <f t="shared" si="168"/>
        <v>JCE</v>
      </c>
    </row>
    <row r="10787" spans="4:5">
      <c r="D10787" s="118" t="s">
        <v>40</v>
      </c>
      <c r="E10787" s="116" t="str">
        <f t="shared" si="168"/>
        <v>JCE</v>
      </c>
    </row>
    <row r="10788" spans="4:5">
      <c r="D10788" s="118" t="s">
        <v>18</v>
      </c>
      <c r="E10788" s="116" t="str">
        <f t="shared" si="168"/>
        <v>MIP</v>
      </c>
    </row>
    <row r="10789" spans="4:5">
      <c r="D10789" s="118" t="s">
        <v>2</v>
      </c>
      <c r="E10789" s="116" t="str">
        <f t="shared" si="168"/>
        <v>DGTT</v>
      </c>
    </row>
    <row r="10790" spans="4:5">
      <c r="D10790" s="118" t="s">
        <v>184</v>
      </c>
      <c r="E10790" s="116" t="str">
        <f t="shared" si="168"/>
        <v>DGP</v>
      </c>
    </row>
    <row r="10791" spans="4:5">
      <c r="D10791" s="118" t="s">
        <v>40</v>
      </c>
      <c r="E10791" s="116" t="str">
        <f t="shared" si="168"/>
        <v>JCE</v>
      </c>
    </row>
    <row r="10792" spans="4:5">
      <c r="D10792" s="118" t="s">
        <v>28</v>
      </c>
      <c r="E10792" s="116" t="str">
        <f t="shared" si="168"/>
        <v>DGII</v>
      </c>
    </row>
    <row r="10793" spans="4:5">
      <c r="D10793" s="118" t="s">
        <v>40</v>
      </c>
      <c r="E10793" s="116" t="str">
        <f t="shared" si="168"/>
        <v>JCE</v>
      </c>
    </row>
    <row r="10794" spans="4:5">
      <c r="D10794" s="118" t="s">
        <v>184</v>
      </c>
      <c r="E10794" s="116" t="str">
        <f t="shared" si="168"/>
        <v>DGP</v>
      </c>
    </row>
    <row r="10795" spans="4:5">
      <c r="D10795" s="118" t="s">
        <v>40</v>
      </c>
      <c r="E10795" s="116" t="str">
        <f t="shared" si="168"/>
        <v>JCE</v>
      </c>
    </row>
    <row r="10796" spans="4:5">
      <c r="D10796" s="118" t="s">
        <v>40</v>
      </c>
      <c r="E10796" s="116" t="str">
        <f t="shared" si="168"/>
        <v>JCE</v>
      </c>
    </row>
    <row r="10797" spans="4:5">
      <c r="D10797" s="118" t="s">
        <v>2</v>
      </c>
      <c r="E10797" s="116" t="str">
        <f t="shared" si="168"/>
        <v>DGTT</v>
      </c>
    </row>
    <row r="10798" spans="4:5">
      <c r="D10798" s="118" t="s">
        <v>28</v>
      </c>
      <c r="E10798" s="116" t="str">
        <f t="shared" si="168"/>
        <v>DGII</v>
      </c>
    </row>
    <row r="10799" spans="4:5">
      <c r="D10799" s="256" t="s">
        <v>28</v>
      </c>
      <c r="E10799" s="116" t="str">
        <f t="shared" si="168"/>
        <v>DGII</v>
      </c>
    </row>
    <row r="10800" spans="4:5">
      <c r="D10800" s="118" t="s">
        <v>40</v>
      </c>
      <c r="E10800" s="116" t="str">
        <f t="shared" si="168"/>
        <v>JCE</v>
      </c>
    </row>
    <row r="10801" spans="4:5">
      <c r="D10801" s="118" t="s">
        <v>40</v>
      </c>
      <c r="E10801" s="116" t="str">
        <f t="shared" si="168"/>
        <v>JCE</v>
      </c>
    </row>
    <row r="10802" spans="4:5">
      <c r="D10802" s="118" t="s">
        <v>2</v>
      </c>
      <c r="E10802" s="116" t="str">
        <f t="shared" si="168"/>
        <v>DGTT</v>
      </c>
    </row>
    <row r="10803" spans="4:5">
      <c r="D10803" s="118" t="s">
        <v>2</v>
      </c>
      <c r="E10803" s="116" t="str">
        <f t="shared" si="168"/>
        <v>DGTT</v>
      </c>
    </row>
    <row r="10804" spans="4:5">
      <c r="D10804" s="118" t="s">
        <v>28</v>
      </c>
      <c r="E10804" s="116" t="str">
        <f t="shared" si="168"/>
        <v>DGII</v>
      </c>
    </row>
    <row r="10805" spans="4:5">
      <c r="D10805" s="118" t="s">
        <v>18</v>
      </c>
      <c r="E10805" s="116" t="str">
        <f t="shared" si="168"/>
        <v>MIP</v>
      </c>
    </row>
    <row r="10806" spans="4:5">
      <c r="D10806" s="118" t="s">
        <v>40</v>
      </c>
      <c r="E10806" s="116" t="str">
        <f t="shared" si="168"/>
        <v>JCE</v>
      </c>
    </row>
    <row r="10807" spans="4:5">
      <c r="D10807" s="118" t="s">
        <v>40</v>
      </c>
      <c r="E10807" s="116" t="str">
        <f t="shared" si="168"/>
        <v>JCE</v>
      </c>
    </row>
    <row r="10808" spans="4:5">
      <c r="D10808" s="118" t="s">
        <v>2</v>
      </c>
      <c r="E10808" s="116" t="str">
        <f t="shared" si="168"/>
        <v>DGTT</v>
      </c>
    </row>
    <row r="10809" spans="4:5">
      <c r="D10809" s="118" t="s">
        <v>40</v>
      </c>
      <c r="E10809" s="116" t="str">
        <f t="shared" si="168"/>
        <v>JCE</v>
      </c>
    </row>
    <row r="10810" spans="4:5">
      <c r="D10810" s="118" t="s">
        <v>28</v>
      </c>
      <c r="E10810" s="116" t="str">
        <f t="shared" si="168"/>
        <v>DGII</v>
      </c>
    </row>
    <row r="10811" spans="4:5">
      <c r="D10811" s="118" t="s">
        <v>28</v>
      </c>
      <c r="E10811" s="116" t="str">
        <f t="shared" si="168"/>
        <v>DGII</v>
      </c>
    </row>
    <row r="10812" spans="4:5">
      <c r="D10812" s="118" t="s">
        <v>2</v>
      </c>
      <c r="E10812" s="116" t="str">
        <f t="shared" si="168"/>
        <v>DGTT</v>
      </c>
    </row>
    <row r="10813" spans="4:5">
      <c r="D10813" s="118" t="s">
        <v>94</v>
      </c>
      <c r="E10813" s="116" t="str">
        <f t="shared" si="168"/>
        <v>DGM</v>
      </c>
    </row>
    <row r="10814" spans="4:5">
      <c r="D10814" s="118" t="s">
        <v>2</v>
      </c>
      <c r="E10814" s="116" t="str">
        <f t="shared" si="168"/>
        <v>DGTT</v>
      </c>
    </row>
    <row r="10815" spans="4:5">
      <c r="D10815" s="118" t="s">
        <v>40</v>
      </c>
      <c r="E10815" s="116" t="str">
        <f t="shared" si="168"/>
        <v>JCE</v>
      </c>
    </row>
    <row r="10816" spans="4:5">
      <c r="D10816" s="118" t="s">
        <v>40</v>
      </c>
      <c r="E10816" s="116" t="str">
        <f t="shared" si="168"/>
        <v>JCE</v>
      </c>
    </row>
    <row r="10817" spans="4:5">
      <c r="D10817" s="118" t="s">
        <v>2</v>
      </c>
      <c r="E10817" s="116" t="str">
        <f t="shared" si="168"/>
        <v>DGTT</v>
      </c>
    </row>
    <row r="10818" spans="4:5">
      <c r="D10818" s="118" t="s">
        <v>40</v>
      </c>
      <c r="E10818" s="116" t="str">
        <f t="shared" si="168"/>
        <v>JCE</v>
      </c>
    </row>
    <row r="10819" spans="4:5">
      <c r="D10819" s="118" t="s">
        <v>40</v>
      </c>
      <c r="E10819" s="116" t="str">
        <f t="shared" si="168"/>
        <v>JCE</v>
      </c>
    </row>
    <row r="10820" spans="4:5">
      <c r="D10820" s="118" t="s">
        <v>40</v>
      </c>
      <c r="E10820" s="116" t="str">
        <f t="shared" ref="E10820:E10883" si="169">UPPER(D10820:D30530)</f>
        <v>JCE</v>
      </c>
    </row>
    <row r="10821" spans="4:5">
      <c r="D10821" s="118" t="s">
        <v>28</v>
      </c>
      <c r="E10821" s="116" t="str">
        <f t="shared" si="169"/>
        <v>DGII</v>
      </c>
    </row>
    <row r="10822" spans="4:5">
      <c r="D10822" s="118" t="s">
        <v>28</v>
      </c>
      <c r="E10822" s="116" t="str">
        <f t="shared" si="169"/>
        <v>DGII</v>
      </c>
    </row>
    <row r="10823" spans="4:5">
      <c r="D10823" s="118" t="s">
        <v>40</v>
      </c>
      <c r="E10823" s="116" t="str">
        <f t="shared" si="169"/>
        <v>JCE</v>
      </c>
    </row>
    <row r="10824" spans="4:5">
      <c r="D10824" s="118" t="s">
        <v>40</v>
      </c>
      <c r="E10824" s="116" t="str">
        <f t="shared" si="169"/>
        <v>JCE</v>
      </c>
    </row>
    <row r="10825" spans="4:5">
      <c r="D10825" s="118" t="s">
        <v>40</v>
      </c>
      <c r="E10825" s="116" t="str">
        <f t="shared" si="169"/>
        <v>JCE</v>
      </c>
    </row>
    <row r="10826" spans="4:5">
      <c r="D10826" s="118" t="s">
        <v>2</v>
      </c>
      <c r="E10826" s="116" t="str">
        <f t="shared" si="169"/>
        <v>DGTT</v>
      </c>
    </row>
    <row r="10827" spans="4:5">
      <c r="D10827" s="118" t="s">
        <v>40</v>
      </c>
      <c r="E10827" s="116" t="str">
        <f t="shared" si="169"/>
        <v>JCE</v>
      </c>
    </row>
    <row r="10828" spans="4:5">
      <c r="D10828" s="118" t="s">
        <v>155</v>
      </c>
      <c r="E10828" s="116" t="str">
        <f t="shared" si="169"/>
        <v>ONAPI</v>
      </c>
    </row>
    <row r="10829" spans="4:5">
      <c r="D10829" s="118" t="s">
        <v>184</v>
      </c>
      <c r="E10829" s="116" t="str">
        <f t="shared" si="169"/>
        <v>DGP</v>
      </c>
    </row>
    <row r="10830" spans="4:5">
      <c r="D10830" s="118" t="s">
        <v>40</v>
      </c>
      <c r="E10830" s="116" t="str">
        <f t="shared" si="169"/>
        <v>JCE</v>
      </c>
    </row>
    <row r="10831" spans="4:5">
      <c r="D10831" s="118" t="s">
        <v>1154</v>
      </c>
      <c r="E10831" s="116" t="str">
        <f t="shared" si="169"/>
        <v xml:space="preserve">JCE </v>
      </c>
    </row>
    <row r="10832" spans="4:5">
      <c r="D10832" s="118" t="s">
        <v>28</v>
      </c>
      <c r="E10832" s="116" t="str">
        <f t="shared" si="169"/>
        <v>DGII</v>
      </c>
    </row>
    <row r="10833" spans="4:5">
      <c r="D10833" s="118" t="s">
        <v>2</v>
      </c>
      <c r="E10833" s="116" t="str">
        <f t="shared" si="169"/>
        <v>DGTT</v>
      </c>
    </row>
    <row r="10834" spans="4:5">
      <c r="D10834" s="118" t="s">
        <v>1098</v>
      </c>
      <c r="E10834" s="116" t="str">
        <f t="shared" si="169"/>
        <v>CANCILLERIA</v>
      </c>
    </row>
    <row r="10835" spans="4:5">
      <c r="D10835" s="118" t="s">
        <v>28</v>
      </c>
      <c r="E10835" s="116" t="str">
        <f t="shared" si="169"/>
        <v>DGII</v>
      </c>
    </row>
    <row r="10836" spans="4:5">
      <c r="D10836" s="118" t="s">
        <v>155</v>
      </c>
      <c r="E10836" s="116" t="str">
        <f t="shared" si="169"/>
        <v>ONAPI</v>
      </c>
    </row>
    <row r="10837" spans="4:5">
      <c r="D10837" s="118" t="s">
        <v>184</v>
      </c>
      <c r="E10837" s="116" t="str">
        <f t="shared" si="169"/>
        <v>DGP</v>
      </c>
    </row>
    <row r="10838" spans="4:5">
      <c r="D10838" s="118" t="s">
        <v>28</v>
      </c>
      <c r="E10838" s="116" t="str">
        <f t="shared" si="169"/>
        <v>DGII</v>
      </c>
    </row>
    <row r="10839" spans="4:5">
      <c r="D10839" s="118" t="s">
        <v>28</v>
      </c>
      <c r="E10839" s="116" t="str">
        <f t="shared" si="169"/>
        <v>DGII</v>
      </c>
    </row>
    <row r="10840" spans="4:5">
      <c r="D10840" s="118" t="s">
        <v>28</v>
      </c>
      <c r="E10840" s="116" t="str">
        <f t="shared" si="169"/>
        <v>DGII</v>
      </c>
    </row>
    <row r="10841" spans="4:5">
      <c r="D10841" s="118" t="s">
        <v>2</v>
      </c>
      <c r="E10841" s="116" t="str">
        <f t="shared" si="169"/>
        <v>DGTT</v>
      </c>
    </row>
    <row r="10842" spans="4:5">
      <c r="D10842" s="118" t="s">
        <v>2</v>
      </c>
      <c r="E10842" s="116" t="str">
        <f t="shared" si="169"/>
        <v>DGTT</v>
      </c>
    </row>
    <row r="10843" spans="4:5">
      <c r="D10843" s="118" t="s">
        <v>40</v>
      </c>
      <c r="E10843" s="116" t="str">
        <f t="shared" si="169"/>
        <v>JCE</v>
      </c>
    </row>
    <row r="10844" spans="4:5">
      <c r="D10844" s="118" t="s">
        <v>40</v>
      </c>
      <c r="E10844" s="116" t="str">
        <f t="shared" si="169"/>
        <v>JCE</v>
      </c>
    </row>
    <row r="10845" spans="4:5">
      <c r="D10845" s="118" t="s">
        <v>390</v>
      </c>
      <c r="E10845" s="116" t="str">
        <f t="shared" si="169"/>
        <v>DICAT</v>
      </c>
    </row>
    <row r="10846" spans="4:5">
      <c r="D10846" s="118" t="s">
        <v>40</v>
      </c>
      <c r="E10846" s="116" t="str">
        <f t="shared" si="169"/>
        <v>JCE</v>
      </c>
    </row>
    <row r="10847" spans="4:5">
      <c r="D10847" s="118" t="s">
        <v>956</v>
      </c>
      <c r="E10847" s="116" t="str">
        <f t="shared" si="169"/>
        <v>SENASA</v>
      </c>
    </row>
    <row r="10848" spans="4:5">
      <c r="D10848" s="118" t="s">
        <v>28</v>
      </c>
      <c r="E10848" s="116" t="str">
        <f t="shared" si="169"/>
        <v>DGII</v>
      </c>
    </row>
    <row r="10849" spans="4:5">
      <c r="D10849" s="118" t="s">
        <v>184</v>
      </c>
      <c r="E10849" s="116" t="str">
        <f t="shared" si="169"/>
        <v>DGP</v>
      </c>
    </row>
    <row r="10850" spans="4:5">
      <c r="D10850" s="118" t="s">
        <v>155</v>
      </c>
      <c r="E10850" s="116" t="str">
        <f t="shared" si="169"/>
        <v>ONAPI</v>
      </c>
    </row>
    <row r="10851" spans="4:5">
      <c r="D10851" s="118" t="s">
        <v>28</v>
      </c>
      <c r="E10851" s="116" t="str">
        <f t="shared" si="169"/>
        <v>DGII</v>
      </c>
    </row>
    <row r="10852" spans="4:5">
      <c r="D10852" s="118" t="s">
        <v>28</v>
      </c>
      <c r="E10852" s="116" t="str">
        <f t="shared" si="169"/>
        <v>DGII</v>
      </c>
    </row>
    <row r="10853" spans="4:5">
      <c r="D10853" s="118" t="s">
        <v>28</v>
      </c>
      <c r="E10853" s="116" t="str">
        <f t="shared" si="169"/>
        <v>DGII</v>
      </c>
    </row>
    <row r="10854" spans="4:5">
      <c r="D10854" s="118" t="s">
        <v>40</v>
      </c>
      <c r="E10854" s="116" t="str">
        <f t="shared" si="169"/>
        <v>JCE</v>
      </c>
    </row>
    <row r="10855" spans="4:5">
      <c r="D10855" s="118" t="s">
        <v>2</v>
      </c>
      <c r="E10855" s="116" t="str">
        <f t="shared" si="169"/>
        <v>DGTT</v>
      </c>
    </row>
    <row r="10856" spans="4:5">
      <c r="D10856" s="118" t="s">
        <v>2</v>
      </c>
      <c r="E10856" s="116" t="str">
        <f t="shared" si="169"/>
        <v>DGTT</v>
      </c>
    </row>
    <row r="10857" spans="4:5">
      <c r="D10857" s="118" t="s">
        <v>40</v>
      </c>
      <c r="E10857" s="116" t="str">
        <f t="shared" si="169"/>
        <v>JCE</v>
      </c>
    </row>
    <row r="10858" spans="4:5">
      <c r="D10858" s="118" t="s">
        <v>40</v>
      </c>
      <c r="E10858" s="116" t="str">
        <f t="shared" si="169"/>
        <v>JCE</v>
      </c>
    </row>
    <row r="10859" spans="4:5">
      <c r="D10859" s="118" t="s">
        <v>40</v>
      </c>
      <c r="E10859" s="116" t="str">
        <f t="shared" si="169"/>
        <v>JCE</v>
      </c>
    </row>
    <row r="10860" spans="4:5">
      <c r="D10860" s="118" t="s">
        <v>40</v>
      </c>
      <c r="E10860" s="116" t="str">
        <f t="shared" si="169"/>
        <v>JCE</v>
      </c>
    </row>
    <row r="10861" spans="4:5">
      <c r="D10861" s="118" t="s">
        <v>28</v>
      </c>
      <c r="E10861" s="116" t="str">
        <f t="shared" si="169"/>
        <v>DGII</v>
      </c>
    </row>
    <row r="10862" spans="4:5">
      <c r="D10862" s="118" t="s">
        <v>28</v>
      </c>
      <c r="E10862" s="116" t="str">
        <f t="shared" si="169"/>
        <v>DGII</v>
      </c>
    </row>
    <row r="10863" spans="4:5">
      <c r="D10863" s="118" t="s">
        <v>184</v>
      </c>
      <c r="E10863" s="116" t="str">
        <f t="shared" si="169"/>
        <v>DGP</v>
      </c>
    </row>
    <row r="10864" spans="4:5">
      <c r="D10864" s="118" t="s">
        <v>28</v>
      </c>
      <c r="E10864" s="116" t="str">
        <f t="shared" si="169"/>
        <v>DGII</v>
      </c>
    </row>
    <row r="10865" spans="4:5">
      <c r="D10865" s="118" t="s">
        <v>40</v>
      </c>
      <c r="E10865" s="116" t="str">
        <f t="shared" si="169"/>
        <v>JCE</v>
      </c>
    </row>
    <row r="10866" spans="4:5">
      <c r="D10866" s="118" t="s">
        <v>40</v>
      </c>
      <c r="E10866" s="116" t="str">
        <f t="shared" si="169"/>
        <v>JCE</v>
      </c>
    </row>
    <row r="10867" spans="4:5">
      <c r="D10867" s="118" t="s">
        <v>155</v>
      </c>
      <c r="E10867" s="116" t="str">
        <f t="shared" si="169"/>
        <v>ONAPI</v>
      </c>
    </row>
    <row r="10868" spans="4:5">
      <c r="D10868" s="118" t="s">
        <v>184</v>
      </c>
      <c r="E10868" s="116" t="str">
        <f t="shared" si="169"/>
        <v>DGP</v>
      </c>
    </row>
    <row r="10869" spans="4:5">
      <c r="D10869" s="118" t="s">
        <v>40</v>
      </c>
      <c r="E10869" s="116" t="str">
        <f t="shared" si="169"/>
        <v>JCE</v>
      </c>
    </row>
    <row r="10870" spans="4:5">
      <c r="D10870" s="118" t="s">
        <v>40</v>
      </c>
      <c r="E10870" s="116" t="str">
        <f t="shared" si="169"/>
        <v>JCE</v>
      </c>
    </row>
    <row r="10871" spans="4:5">
      <c r="D10871" s="118" t="s">
        <v>40</v>
      </c>
      <c r="E10871" s="116" t="str">
        <f t="shared" si="169"/>
        <v>JCE</v>
      </c>
    </row>
    <row r="10872" spans="4:5">
      <c r="D10872" s="118" t="s">
        <v>40</v>
      </c>
      <c r="E10872" s="116" t="str">
        <f t="shared" si="169"/>
        <v>JCE</v>
      </c>
    </row>
    <row r="10873" spans="4:5">
      <c r="D10873" s="118" t="s">
        <v>40</v>
      </c>
      <c r="E10873" s="116" t="str">
        <f t="shared" si="169"/>
        <v>JCE</v>
      </c>
    </row>
    <row r="10874" spans="4:5">
      <c r="D10874" s="118" t="s">
        <v>28</v>
      </c>
      <c r="E10874" s="116" t="str">
        <f t="shared" si="169"/>
        <v>DGII</v>
      </c>
    </row>
    <row r="10875" spans="4:5">
      <c r="D10875" s="118" t="s">
        <v>1098</v>
      </c>
      <c r="E10875" s="116" t="str">
        <f t="shared" si="169"/>
        <v>CANCILLERIA</v>
      </c>
    </row>
    <row r="10876" spans="4:5">
      <c r="D10876" s="118" t="s">
        <v>28</v>
      </c>
      <c r="E10876" s="116" t="str">
        <f t="shared" si="169"/>
        <v>DGII</v>
      </c>
    </row>
    <row r="10877" spans="4:5">
      <c r="D10877" s="118" t="s">
        <v>40</v>
      </c>
      <c r="E10877" s="116" t="str">
        <f t="shared" si="169"/>
        <v>JCE</v>
      </c>
    </row>
    <row r="10878" spans="4:5">
      <c r="D10878" s="118" t="s">
        <v>184</v>
      </c>
      <c r="E10878" s="116" t="str">
        <f t="shared" si="169"/>
        <v>DGP</v>
      </c>
    </row>
    <row r="10879" spans="4:5">
      <c r="D10879" s="118" t="s">
        <v>40</v>
      </c>
      <c r="E10879" s="116" t="str">
        <f t="shared" si="169"/>
        <v>JCE</v>
      </c>
    </row>
    <row r="10880" spans="4:5">
      <c r="D10880" s="118" t="s">
        <v>28</v>
      </c>
      <c r="E10880" s="116" t="str">
        <f t="shared" si="169"/>
        <v>DGII</v>
      </c>
    </row>
    <row r="10881" spans="4:5">
      <c r="D10881" s="118" t="s">
        <v>2</v>
      </c>
      <c r="E10881" s="116" t="str">
        <f t="shared" si="169"/>
        <v>DGTT</v>
      </c>
    </row>
    <row r="10882" spans="4:5">
      <c r="D10882" s="118" t="s">
        <v>40</v>
      </c>
      <c r="E10882" s="116" t="str">
        <f t="shared" si="169"/>
        <v>JCE</v>
      </c>
    </row>
    <row r="10883" spans="4:5">
      <c r="D10883" s="118" t="s">
        <v>2</v>
      </c>
      <c r="E10883" s="116" t="str">
        <f t="shared" si="169"/>
        <v>DGTT</v>
      </c>
    </row>
    <row r="10884" spans="4:5">
      <c r="D10884" s="118" t="s">
        <v>40</v>
      </c>
      <c r="E10884" s="116" t="str">
        <f t="shared" ref="E10884:E10947" si="170">UPPER(D10884:D30594)</f>
        <v>JCE</v>
      </c>
    </row>
    <row r="10885" spans="4:5">
      <c r="D10885" s="118" t="s">
        <v>40</v>
      </c>
      <c r="E10885" s="116" t="str">
        <f t="shared" si="170"/>
        <v>JCE</v>
      </c>
    </row>
    <row r="10886" spans="4:5">
      <c r="D10886" s="118" t="s">
        <v>956</v>
      </c>
      <c r="E10886" s="116" t="str">
        <f t="shared" si="170"/>
        <v>SENASA</v>
      </c>
    </row>
    <row r="10887" spans="4:5">
      <c r="D10887" s="118" t="s">
        <v>28</v>
      </c>
      <c r="E10887" s="116" t="str">
        <f t="shared" si="170"/>
        <v>DGII</v>
      </c>
    </row>
    <row r="10888" spans="4:5">
      <c r="D10888" s="118" t="s">
        <v>184</v>
      </c>
      <c r="E10888" s="116" t="str">
        <f t="shared" si="170"/>
        <v>DGP</v>
      </c>
    </row>
    <row r="10889" spans="4:5">
      <c r="D10889" s="118" t="s">
        <v>155</v>
      </c>
      <c r="E10889" s="116" t="str">
        <f t="shared" si="170"/>
        <v>ONAPI</v>
      </c>
    </row>
    <row r="10890" spans="4:5">
      <c r="D10890" s="118" t="s">
        <v>28</v>
      </c>
      <c r="E10890" s="116" t="str">
        <f t="shared" si="170"/>
        <v>DGII</v>
      </c>
    </row>
    <row r="10891" spans="4:5">
      <c r="D10891" s="118" t="s">
        <v>28</v>
      </c>
      <c r="E10891" s="116" t="str">
        <f t="shared" si="170"/>
        <v>DGII</v>
      </c>
    </row>
    <row r="10892" spans="4:5">
      <c r="D10892" s="118" t="s">
        <v>28</v>
      </c>
      <c r="E10892" s="116" t="str">
        <f t="shared" si="170"/>
        <v>DGII</v>
      </c>
    </row>
    <row r="10893" spans="4:5">
      <c r="D10893" s="118" t="s">
        <v>40</v>
      </c>
      <c r="E10893" s="116" t="str">
        <f t="shared" si="170"/>
        <v>JCE</v>
      </c>
    </row>
    <row r="10894" spans="4:5">
      <c r="D10894" s="118" t="s">
        <v>2</v>
      </c>
      <c r="E10894" s="116" t="str">
        <f t="shared" si="170"/>
        <v>DGTT</v>
      </c>
    </row>
    <row r="10895" spans="4:5">
      <c r="D10895" s="118" t="s">
        <v>2</v>
      </c>
      <c r="E10895" s="116" t="str">
        <f t="shared" si="170"/>
        <v>DGTT</v>
      </c>
    </row>
    <row r="10896" spans="4:5">
      <c r="D10896" s="118" t="s">
        <v>40</v>
      </c>
      <c r="E10896" s="116" t="str">
        <f t="shared" si="170"/>
        <v>JCE</v>
      </c>
    </row>
    <row r="10897" spans="4:5">
      <c r="D10897" s="118" t="s">
        <v>40</v>
      </c>
      <c r="E10897" s="116" t="str">
        <f t="shared" si="170"/>
        <v>JCE</v>
      </c>
    </row>
    <row r="10898" spans="4:5">
      <c r="D10898" s="118" t="s">
        <v>40</v>
      </c>
      <c r="E10898" s="116" t="str">
        <f t="shared" si="170"/>
        <v>JCE</v>
      </c>
    </row>
    <row r="10899" spans="4:5">
      <c r="D10899" s="118" t="s">
        <v>1098</v>
      </c>
      <c r="E10899" s="116" t="str">
        <f t="shared" si="170"/>
        <v>CANCILLERIA</v>
      </c>
    </row>
    <row r="10900" spans="4:5">
      <c r="D10900" s="118" t="s">
        <v>28</v>
      </c>
      <c r="E10900" s="116" t="str">
        <f t="shared" si="170"/>
        <v>DGII</v>
      </c>
    </row>
    <row r="10901" spans="4:5">
      <c r="D10901" s="118" t="s">
        <v>40</v>
      </c>
      <c r="E10901" s="116" t="str">
        <f t="shared" si="170"/>
        <v>JCE</v>
      </c>
    </row>
    <row r="10902" spans="4:5">
      <c r="D10902" s="118" t="s">
        <v>40</v>
      </c>
      <c r="E10902" s="116" t="str">
        <f t="shared" si="170"/>
        <v>JCE</v>
      </c>
    </row>
    <row r="10903" spans="4:5">
      <c r="D10903" s="118" t="s">
        <v>1098</v>
      </c>
      <c r="E10903" s="116" t="str">
        <f t="shared" si="170"/>
        <v>CANCILLERIA</v>
      </c>
    </row>
    <row r="10904" spans="4:5">
      <c r="D10904" s="118" t="s">
        <v>40</v>
      </c>
      <c r="E10904" s="116" t="str">
        <f t="shared" si="170"/>
        <v>JCE</v>
      </c>
    </row>
    <row r="10905" spans="4:5">
      <c r="D10905" s="118" t="s">
        <v>40</v>
      </c>
      <c r="E10905" s="116" t="str">
        <f t="shared" si="170"/>
        <v>JCE</v>
      </c>
    </row>
    <row r="10906" spans="4:5">
      <c r="D10906" s="118" t="s">
        <v>40</v>
      </c>
      <c r="E10906" s="116" t="str">
        <f t="shared" si="170"/>
        <v>JCE</v>
      </c>
    </row>
    <row r="10907" spans="4:5">
      <c r="D10907" s="118" t="s">
        <v>2</v>
      </c>
      <c r="E10907" s="116" t="str">
        <f t="shared" si="170"/>
        <v>DGTT</v>
      </c>
    </row>
    <row r="10908" spans="4:5">
      <c r="D10908" s="118" t="s">
        <v>2</v>
      </c>
      <c r="E10908" s="116" t="str">
        <f t="shared" si="170"/>
        <v>DGTT</v>
      </c>
    </row>
    <row r="10909" spans="4:5">
      <c r="D10909" s="118" t="s">
        <v>40</v>
      </c>
      <c r="E10909" s="116" t="str">
        <f t="shared" si="170"/>
        <v>JCE</v>
      </c>
    </row>
    <row r="10910" spans="4:5">
      <c r="D10910" s="118" t="s">
        <v>40</v>
      </c>
      <c r="E10910" s="116" t="str">
        <f t="shared" si="170"/>
        <v>JCE</v>
      </c>
    </row>
    <row r="10911" spans="4:5">
      <c r="D10911" s="118" t="s">
        <v>390</v>
      </c>
      <c r="E10911" s="116" t="str">
        <f t="shared" si="170"/>
        <v>DICAT</v>
      </c>
    </row>
    <row r="10912" spans="4:5">
      <c r="D10912" s="118" t="s">
        <v>40</v>
      </c>
      <c r="E10912" s="116" t="str">
        <f t="shared" si="170"/>
        <v>JCE</v>
      </c>
    </row>
    <row r="10913" spans="4:5">
      <c r="D10913" s="118" t="s">
        <v>956</v>
      </c>
      <c r="E10913" s="116" t="str">
        <f t="shared" si="170"/>
        <v>SENASA</v>
      </c>
    </row>
    <row r="10914" spans="4:5">
      <c r="D10914" s="118" t="s">
        <v>28</v>
      </c>
      <c r="E10914" s="116" t="str">
        <f t="shared" si="170"/>
        <v>DGII</v>
      </c>
    </row>
    <row r="10915" spans="4:5">
      <c r="D10915" s="118" t="s">
        <v>28</v>
      </c>
      <c r="E10915" s="116" t="str">
        <f t="shared" si="170"/>
        <v>DGII</v>
      </c>
    </row>
    <row r="10916" spans="4:5">
      <c r="D10916" s="118" t="s">
        <v>40</v>
      </c>
      <c r="E10916" s="116" t="str">
        <f t="shared" si="170"/>
        <v>JCE</v>
      </c>
    </row>
    <row r="10917" spans="4:5">
      <c r="D10917" s="118" t="s">
        <v>40</v>
      </c>
      <c r="E10917" s="116" t="str">
        <f t="shared" si="170"/>
        <v>JCE</v>
      </c>
    </row>
    <row r="10918" spans="4:5">
      <c r="D10918" s="118" t="s">
        <v>2</v>
      </c>
      <c r="E10918" s="116" t="str">
        <f t="shared" si="170"/>
        <v>DGTT</v>
      </c>
    </row>
    <row r="10919" spans="4:5">
      <c r="D10919" s="118" t="s">
        <v>2</v>
      </c>
      <c r="E10919" s="116" t="str">
        <f t="shared" si="170"/>
        <v>DGTT</v>
      </c>
    </row>
    <row r="10920" spans="4:5">
      <c r="D10920" s="118" t="s">
        <v>40</v>
      </c>
      <c r="E10920" s="116" t="str">
        <f t="shared" si="170"/>
        <v>JCE</v>
      </c>
    </row>
    <row r="10921" spans="4:5">
      <c r="D10921" s="118" t="s">
        <v>28</v>
      </c>
      <c r="E10921" s="116" t="str">
        <f t="shared" si="170"/>
        <v>DGII</v>
      </c>
    </row>
    <row r="10922" spans="4:5">
      <c r="D10922" s="118" t="s">
        <v>28</v>
      </c>
      <c r="E10922" s="116" t="str">
        <f t="shared" si="170"/>
        <v>DGII</v>
      </c>
    </row>
    <row r="10923" spans="4:5">
      <c r="D10923" s="118" t="s">
        <v>28</v>
      </c>
      <c r="E10923" s="116" t="str">
        <f t="shared" si="170"/>
        <v>DGII</v>
      </c>
    </row>
    <row r="10924" spans="4:5">
      <c r="D10924" s="118" t="s">
        <v>40</v>
      </c>
      <c r="E10924" s="116" t="str">
        <f t="shared" si="170"/>
        <v>JCE</v>
      </c>
    </row>
    <row r="10925" spans="4:5">
      <c r="D10925" s="118" t="s">
        <v>2</v>
      </c>
      <c r="E10925" s="116" t="str">
        <f t="shared" si="170"/>
        <v>DGTT</v>
      </c>
    </row>
    <row r="10926" spans="4:5">
      <c r="D10926" s="118" t="s">
        <v>184</v>
      </c>
      <c r="E10926" s="116" t="str">
        <f t="shared" si="170"/>
        <v>DGP</v>
      </c>
    </row>
    <row r="10927" spans="4:5">
      <c r="D10927" s="118" t="s">
        <v>40</v>
      </c>
      <c r="E10927" s="116" t="str">
        <f t="shared" si="170"/>
        <v>JCE</v>
      </c>
    </row>
    <row r="10928" spans="4:5">
      <c r="D10928" s="118" t="s">
        <v>40</v>
      </c>
      <c r="E10928" s="116" t="str">
        <f t="shared" si="170"/>
        <v>JCE</v>
      </c>
    </row>
    <row r="10929" spans="4:5">
      <c r="D10929" s="118" t="s">
        <v>28</v>
      </c>
      <c r="E10929" s="116" t="str">
        <f t="shared" si="170"/>
        <v>DGII</v>
      </c>
    </row>
    <row r="10930" spans="4:5">
      <c r="D10930" s="118" t="s">
        <v>28</v>
      </c>
      <c r="E10930" s="116" t="str">
        <f t="shared" si="170"/>
        <v>DGII</v>
      </c>
    </row>
    <row r="10931" spans="4:5">
      <c r="D10931" s="118" t="s">
        <v>28</v>
      </c>
      <c r="E10931" s="116" t="str">
        <f t="shared" si="170"/>
        <v>DGII</v>
      </c>
    </row>
    <row r="10932" spans="4:5">
      <c r="D10932" s="118" t="s">
        <v>40</v>
      </c>
      <c r="E10932" s="116" t="str">
        <f t="shared" si="170"/>
        <v>JCE</v>
      </c>
    </row>
    <row r="10933" spans="4:5">
      <c r="D10933" s="118" t="s">
        <v>40</v>
      </c>
      <c r="E10933" s="116" t="str">
        <f t="shared" si="170"/>
        <v>JCE</v>
      </c>
    </row>
    <row r="10934" spans="4:5">
      <c r="D10934" s="118" t="s">
        <v>40</v>
      </c>
      <c r="E10934" s="116" t="str">
        <f t="shared" si="170"/>
        <v>JCE</v>
      </c>
    </row>
    <row r="10935" spans="4:5">
      <c r="D10935" s="118" t="s">
        <v>28</v>
      </c>
      <c r="E10935" s="116" t="str">
        <f t="shared" si="170"/>
        <v>DGII</v>
      </c>
    </row>
    <row r="10936" spans="4:5">
      <c r="D10936" s="118" t="s">
        <v>184</v>
      </c>
      <c r="E10936" s="116" t="str">
        <f t="shared" si="170"/>
        <v>DGP</v>
      </c>
    </row>
    <row r="10937" spans="4:5">
      <c r="D10937" s="118" t="s">
        <v>2</v>
      </c>
      <c r="E10937" s="116" t="str">
        <f t="shared" si="170"/>
        <v>DGTT</v>
      </c>
    </row>
    <row r="10938" spans="4:5">
      <c r="D10938" s="118" t="s">
        <v>28</v>
      </c>
      <c r="E10938" s="116" t="str">
        <f t="shared" si="170"/>
        <v>DGII</v>
      </c>
    </row>
    <row r="10939" spans="4:5">
      <c r="D10939" s="118" t="s">
        <v>40</v>
      </c>
      <c r="E10939" s="116" t="str">
        <f t="shared" si="170"/>
        <v>JCE</v>
      </c>
    </row>
    <row r="10940" spans="4:5">
      <c r="D10940" s="118" t="s">
        <v>28</v>
      </c>
      <c r="E10940" s="116" t="str">
        <f t="shared" si="170"/>
        <v>DGII</v>
      </c>
    </row>
    <row r="10941" spans="4:5">
      <c r="D10941" s="118" t="s">
        <v>184</v>
      </c>
      <c r="E10941" s="116" t="str">
        <f t="shared" si="170"/>
        <v>DGP</v>
      </c>
    </row>
    <row r="10942" spans="4:5">
      <c r="D10942" s="118" t="s">
        <v>40</v>
      </c>
      <c r="E10942" s="116" t="str">
        <f t="shared" si="170"/>
        <v>JCE</v>
      </c>
    </row>
    <row r="10943" spans="4:5">
      <c r="D10943" s="118" t="s">
        <v>155</v>
      </c>
      <c r="E10943" s="116" t="str">
        <f t="shared" si="170"/>
        <v>ONAPI</v>
      </c>
    </row>
    <row r="10944" spans="4:5">
      <c r="D10944" s="118" t="s">
        <v>40</v>
      </c>
      <c r="E10944" s="116" t="str">
        <f t="shared" si="170"/>
        <v>JCE</v>
      </c>
    </row>
    <row r="10945" spans="4:5">
      <c r="D10945" s="118" t="s">
        <v>184</v>
      </c>
      <c r="E10945" s="116" t="str">
        <f t="shared" si="170"/>
        <v>DGP</v>
      </c>
    </row>
    <row r="10946" spans="4:5">
      <c r="D10946" s="118" t="s">
        <v>28</v>
      </c>
      <c r="E10946" s="116" t="str">
        <f t="shared" si="170"/>
        <v>DGII</v>
      </c>
    </row>
    <row r="10947" spans="4:5">
      <c r="D10947" s="118" t="s">
        <v>40</v>
      </c>
      <c r="E10947" s="116" t="str">
        <f t="shared" si="170"/>
        <v>JCE</v>
      </c>
    </row>
    <row r="10948" spans="4:5">
      <c r="D10948" s="118" t="s">
        <v>2</v>
      </c>
      <c r="E10948" s="116" t="str">
        <f t="shared" ref="E10948:E11011" si="171">UPPER(D10948:D30658)</f>
        <v>DGTT</v>
      </c>
    </row>
    <row r="10949" spans="4:5">
      <c r="D10949" s="118" t="s">
        <v>94</v>
      </c>
      <c r="E10949" s="116" t="str">
        <f t="shared" si="171"/>
        <v>DGM</v>
      </c>
    </row>
    <row r="10950" spans="4:5">
      <c r="D10950" s="118" t="s">
        <v>2</v>
      </c>
      <c r="E10950" s="116" t="str">
        <f t="shared" si="171"/>
        <v>DGTT</v>
      </c>
    </row>
    <row r="10951" spans="4:5">
      <c r="D10951" s="118" t="s">
        <v>40</v>
      </c>
      <c r="E10951" s="116" t="str">
        <f t="shared" si="171"/>
        <v>JCE</v>
      </c>
    </row>
    <row r="10952" spans="4:5">
      <c r="D10952" s="118" t="s">
        <v>40</v>
      </c>
      <c r="E10952" s="116" t="str">
        <f t="shared" si="171"/>
        <v>JCE</v>
      </c>
    </row>
    <row r="10953" spans="4:5">
      <c r="D10953" s="118" t="s">
        <v>2</v>
      </c>
      <c r="E10953" s="116" t="str">
        <f t="shared" si="171"/>
        <v>DGTT</v>
      </c>
    </row>
    <row r="10954" spans="4:5">
      <c r="D10954" s="118" t="s">
        <v>40</v>
      </c>
      <c r="E10954" s="116" t="str">
        <f t="shared" si="171"/>
        <v>JCE</v>
      </c>
    </row>
    <row r="10955" spans="4:5">
      <c r="D10955" s="118" t="s">
        <v>40</v>
      </c>
      <c r="E10955" s="116" t="str">
        <f t="shared" si="171"/>
        <v>JCE</v>
      </c>
    </row>
    <row r="10956" spans="4:5">
      <c r="D10956" s="118" t="s">
        <v>28</v>
      </c>
      <c r="E10956" s="116" t="str">
        <f t="shared" si="171"/>
        <v>DGII</v>
      </c>
    </row>
    <row r="10957" spans="4:5">
      <c r="D10957" s="118" t="s">
        <v>184</v>
      </c>
      <c r="E10957" s="116" t="str">
        <f t="shared" si="171"/>
        <v>DGP</v>
      </c>
    </row>
    <row r="10958" spans="4:5">
      <c r="D10958" s="118" t="s">
        <v>40</v>
      </c>
      <c r="E10958" s="116" t="str">
        <f t="shared" si="171"/>
        <v>JCE</v>
      </c>
    </row>
    <row r="10959" spans="4:5">
      <c r="D10959" s="118" t="s">
        <v>155</v>
      </c>
      <c r="E10959" s="116" t="str">
        <f t="shared" si="171"/>
        <v>ONAPI</v>
      </c>
    </row>
    <row r="10960" spans="4:5">
      <c r="D10960" s="118" t="s">
        <v>40</v>
      </c>
      <c r="E10960" s="116" t="str">
        <f t="shared" si="171"/>
        <v>JCE</v>
      </c>
    </row>
    <row r="10961" spans="4:5">
      <c r="D10961" s="118" t="s">
        <v>28</v>
      </c>
      <c r="E10961" s="116" t="str">
        <f t="shared" si="171"/>
        <v>DGII</v>
      </c>
    </row>
    <row r="10962" spans="4:5">
      <c r="D10962" s="118" t="s">
        <v>28</v>
      </c>
      <c r="E10962" s="116" t="str">
        <f t="shared" si="171"/>
        <v>DGII</v>
      </c>
    </row>
    <row r="10963" spans="4:5">
      <c r="D10963" s="118" t="s">
        <v>40</v>
      </c>
      <c r="E10963" s="116" t="str">
        <f t="shared" si="171"/>
        <v>JCE</v>
      </c>
    </row>
    <row r="10964" spans="4:5">
      <c r="D10964" s="118" t="s">
        <v>2</v>
      </c>
      <c r="E10964" s="116" t="str">
        <f t="shared" si="171"/>
        <v>DGTT</v>
      </c>
    </row>
    <row r="10965" spans="4:5">
      <c r="D10965" s="118" t="s">
        <v>2</v>
      </c>
      <c r="E10965" s="116" t="str">
        <f t="shared" si="171"/>
        <v>DGTT</v>
      </c>
    </row>
    <row r="10966" spans="4:5">
      <c r="D10966" s="118" t="s">
        <v>40</v>
      </c>
      <c r="E10966" s="116" t="str">
        <f t="shared" si="171"/>
        <v>JCE</v>
      </c>
    </row>
    <row r="10967" spans="4:5">
      <c r="D10967" s="118" t="s">
        <v>40</v>
      </c>
      <c r="E10967" s="116" t="str">
        <f t="shared" si="171"/>
        <v>JCE</v>
      </c>
    </row>
    <row r="10968" spans="4:5">
      <c r="D10968" s="118" t="s">
        <v>40</v>
      </c>
      <c r="E10968" s="116" t="str">
        <f t="shared" si="171"/>
        <v>JCE</v>
      </c>
    </row>
    <row r="10969" spans="4:5">
      <c r="D10969" s="118" t="s">
        <v>2</v>
      </c>
      <c r="E10969" s="116" t="str">
        <f t="shared" si="171"/>
        <v>DGTT</v>
      </c>
    </row>
    <row r="10970" spans="4:5">
      <c r="D10970" s="118" t="s">
        <v>1098</v>
      </c>
      <c r="E10970" s="116" t="str">
        <f t="shared" si="171"/>
        <v>CANCILLERIA</v>
      </c>
    </row>
    <row r="10971" spans="4:5">
      <c r="D10971" s="118" t="s">
        <v>28</v>
      </c>
      <c r="E10971" s="116" t="str">
        <f t="shared" si="171"/>
        <v>DGII</v>
      </c>
    </row>
    <row r="10972" spans="4:5">
      <c r="D10972" s="118" t="s">
        <v>155</v>
      </c>
      <c r="E10972" s="116" t="str">
        <f t="shared" si="171"/>
        <v>ONAPI</v>
      </c>
    </row>
    <row r="10973" spans="4:5">
      <c r="D10973" s="118" t="s">
        <v>184</v>
      </c>
      <c r="E10973" s="116" t="str">
        <f t="shared" si="171"/>
        <v>DGP</v>
      </c>
    </row>
    <row r="10974" spans="4:5">
      <c r="D10974" s="118" t="s">
        <v>28</v>
      </c>
      <c r="E10974" s="116" t="str">
        <f t="shared" si="171"/>
        <v>DGII</v>
      </c>
    </row>
    <row r="10975" spans="4:5">
      <c r="D10975" s="118" t="s">
        <v>28</v>
      </c>
      <c r="E10975" s="116" t="str">
        <f t="shared" si="171"/>
        <v>DGII</v>
      </c>
    </row>
    <row r="10976" spans="4:5">
      <c r="D10976" s="118" t="s">
        <v>28</v>
      </c>
      <c r="E10976" s="116" t="str">
        <f t="shared" si="171"/>
        <v>DGII</v>
      </c>
    </row>
    <row r="10977" spans="4:5">
      <c r="D10977" s="118" t="s">
        <v>2</v>
      </c>
      <c r="E10977" s="116" t="str">
        <f t="shared" si="171"/>
        <v>DGTT</v>
      </c>
    </row>
    <row r="10978" spans="4:5">
      <c r="D10978" s="118" t="s">
        <v>28</v>
      </c>
      <c r="E10978" s="116" t="str">
        <f t="shared" si="171"/>
        <v>DGII</v>
      </c>
    </row>
    <row r="10979" spans="4:5">
      <c r="D10979" s="118" t="s">
        <v>40</v>
      </c>
      <c r="E10979" s="116" t="str">
        <f t="shared" si="171"/>
        <v>JCE</v>
      </c>
    </row>
    <row r="10980" spans="4:5">
      <c r="D10980" s="118" t="s">
        <v>40</v>
      </c>
      <c r="E10980" s="116" t="str">
        <f t="shared" si="171"/>
        <v>JCE</v>
      </c>
    </row>
    <row r="10981" spans="4:5">
      <c r="D10981" s="118" t="s">
        <v>40</v>
      </c>
      <c r="E10981" s="116" t="str">
        <f t="shared" si="171"/>
        <v>JCE</v>
      </c>
    </row>
    <row r="10982" spans="4:5">
      <c r="D10982" s="118" t="s">
        <v>2</v>
      </c>
      <c r="E10982" s="116" t="str">
        <f t="shared" si="171"/>
        <v>DGTT</v>
      </c>
    </row>
    <row r="10983" spans="4:5">
      <c r="D10983" s="118" t="s">
        <v>184</v>
      </c>
      <c r="E10983" s="116" t="str">
        <f t="shared" si="171"/>
        <v>DGP</v>
      </c>
    </row>
    <row r="10984" spans="4:5">
      <c r="D10984" s="118" t="s">
        <v>28</v>
      </c>
      <c r="E10984" s="116" t="str">
        <f t="shared" si="171"/>
        <v>DGII</v>
      </c>
    </row>
    <row r="10985" spans="4:5">
      <c r="D10985" s="118" t="s">
        <v>40</v>
      </c>
      <c r="E10985" s="116" t="str">
        <f t="shared" si="171"/>
        <v>JCE</v>
      </c>
    </row>
    <row r="10986" spans="4:5">
      <c r="D10986" s="118" t="s">
        <v>94</v>
      </c>
      <c r="E10986" s="116" t="str">
        <f t="shared" si="171"/>
        <v>DGM</v>
      </c>
    </row>
    <row r="10987" spans="4:5">
      <c r="D10987" s="118" t="s">
        <v>18</v>
      </c>
      <c r="E10987" s="116" t="str">
        <f t="shared" si="171"/>
        <v>MIP</v>
      </c>
    </row>
    <row r="10988" spans="4:5">
      <c r="D10988" s="118" t="s">
        <v>40</v>
      </c>
      <c r="E10988" s="116" t="str">
        <f t="shared" si="171"/>
        <v>JCE</v>
      </c>
    </row>
    <row r="10989" spans="4:5">
      <c r="D10989" s="118" t="s">
        <v>40</v>
      </c>
      <c r="E10989" s="116" t="str">
        <f t="shared" si="171"/>
        <v>JCE</v>
      </c>
    </row>
    <row r="10990" spans="4:5">
      <c r="D10990" s="118" t="s">
        <v>28</v>
      </c>
      <c r="E10990" s="116" t="str">
        <f t="shared" si="171"/>
        <v>DGII</v>
      </c>
    </row>
    <row r="10991" spans="4:5">
      <c r="D10991" s="118" t="s">
        <v>28</v>
      </c>
      <c r="E10991" s="116" t="str">
        <f t="shared" si="171"/>
        <v>DGII</v>
      </c>
    </row>
    <row r="10992" spans="4:5">
      <c r="D10992" s="118" t="s">
        <v>40</v>
      </c>
      <c r="E10992" s="116" t="str">
        <f t="shared" si="171"/>
        <v>JCE</v>
      </c>
    </row>
    <row r="10993" spans="4:5">
      <c r="D10993" s="118" t="s">
        <v>40</v>
      </c>
      <c r="E10993" s="116" t="str">
        <f t="shared" si="171"/>
        <v>JCE</v>
      </c>
    </row>
    <row r="10994" spans="4:5">
      <c r="D10994" s="118" t="s">
        <v>40</v>
      </c>
      <c r="E10994" s="116" t="str">
        <f t="shared" si="171"/>
        <v>JCE</v>
      </c>
    </row>
    <row r="10995" spans="4:5">
      <c r="D10995" s="260" t="s">
        <v>2</v>
      </c>
      <c r="E10995" s="116" t="str">
        <f t="shared" si="171"/>
        <v>DGTT</v>
      </c>
    </row>
    <row r="10996" spans="4:5">
      <c r="D10996" s="118" t="s">
        <v>40</v>
      </c>
      <c r="E10996" s="116" t="str">
        <f t="shared" si="171"/>
        <v>JCE</v>
      </c>
    </row>
    <row r="10997" spans="4:5">
      <c r="D10997" s="118" t="s">
        <v>40</v>
      </c>
      <c r="E10997" s="116" t="str">
        <f t="shared" si="171"/>
        <v>JCE</v>
      </c>
    </row>
    <row r="10998" spans="4:5">
      <c r="D10998" s="118" t="s">
        <v>40</v>
      </c>
      <c r="E10998" s="116" t="str">
        <f t="shared" si="171"/>
        <v>JCE</v>
      </c>
    </row>
    <row r="10999" spans="4:5">
      <c r="D10999" s="118" t="s">
        <v>40</v>
      </c>
      <c r="E10999" s="116" t="str">
        <f t="shared" si="171"/>
        <v>JCE</v>
      </c>
    </row>
    <row r="11000" spans="4:5">
      <c r="D11000" s="118" t="s">
        <v>28</v>
      </c>
      <c r="E11000" s="116" t="str">
        <f t="shared" si="171"/>
        <v>DGII</v>
      </c>
    </row>
    <row r="11001" spans="4:5">
      <c r="D11001" s="118" t="s">
        <v>28</v>
      </c>
      <c r="E11001" s="116" t="str">
        <f t="shared" si="171"/>
        <v>DGII</v>
      </c>
    </row>
    <row r="11002" spans="4:5">
      <c r="D11002" s="118" t="s">
        <v>184</v>
      </c>
      <c r="E11002" s="116" t="str">
        <f t="shared" si="171"/>
        <v>DGP</v>
      </c>
    </row>
    <row r="11003" spans="4:5">
      <c r="D11003" s="118" t="s">
        <v>28</v>
      </c>
      <c r="E11003" s="116" t="str">
        <f t="shared" si="171"/>
        <v>DGII</v>
      </c>
    </row>
    <row r="11004" spans="4:5">
      <c r="D11004" s="118" t="s">
        <v>40</v>
      </c>
      <c r="E11004" s="116" t="str">
        <f t="shared" si="171"/>
        <v>JCE</v>
      </c>
    </row>
    <row r="11005" spans="4:5">
      <c r="D11005" s="118" t="s">
        <v>40</v>
      </c>
      <c r="E11005" s="116" t="str">
        <f t="shared" si="171"/>
        <v>JCE</v>
      </c>
    </row>
    <row r="11006" spans="4:5">
      <c r="D11006" s="118" t="s">
        <v>40</v>
      </c>
      <c r="E11006" s="116" t="str">
        <f t="shared" si="171"/>
        <v>JCE</v>
      </c>
    </row>
    <row r="11007" spans="4:5">
      <c r="D11007" s="118" t="s">
        <v>40</v>
      </c>
      <c r="E11007" s="116" t="str">
        <f t="shared" si="171"/>
        <v>JCE</v>
      </c>
    </row>
    <row r="11008" spans="4:5">
      <c r="D11008" s="118" t="s">
        <v>40</v>
      </c>
      <c r="E11008" s="116" t="str">
        <f t="shared" si="171"/>
        <v>JCE</v>
      </c>
    </row>
    <row r="11009" spans="4:5">
      <c r="D11009" s="118" t="s">
        <v>184</v>
      </c>
      <c r="E11009" s="116" t="str">
        <f t="shared" si="171"/>
        <v>DGP</v>
      </c>
    </row>
    <row r="11010" spans="4:5">
      <c r="D11010" s="118" t="s">
        <v>28</v>
      </c>
      <c r="E11010" s="116" t="str">
        <f t="shared" si="171"/>
        <v>DGII</v>
      </c>
    </row>
    <row r="11011" spans="4:5">
      <c r="D11011" s="118" t="s">
        <v>94</v>
      </c>
      <c r="E11011" s="116" t="str">
        <f t="shared" si="171"/>
        <v>DGM</v>
      </c>
    </row>
    <row r="11012" spans="4:5">
      <c r="D11012" s="118" t="s">
        <v>956</v>
      </c>
      <c r="E11012" s="116" t="str">
        <f t="shared" ref="E11012:E11075" si="172">UPPER(D11012:D30722)</f>
        <v>SENASA</v>
      </c>
    </row>
    <row r="11013" spans="4:5">
      <c r="D11013" s="118" t="s">
        <v>40</v>
      </c>
      <c r="E11013" s="116" t="str">
        <f t="shared" si="172"/>
        <v>JCE</v>
      </c>
    </row>
    <row r="11014" spans="4:5">
      <c r="D11014" s="118" t="s">
        <v>40</v>
      </c>
      <c r="E11014" s="116" t="str">
        <f t="shared" si="172"/>
        <v>JCE</v>
      </c>
    </row>
    <row r="11015" spans="4:5">
      <c r="D11015" s="118" t="s">
        <v>2</v>
      </c>
      <c r="E11015" s="116" t="str">
        <f t="shared" si="172"/>
        <v>DGTT</v>
      </c>
    </row>
    <row r="11016" spans="4:5">
      <c r="D11016" s="118" t="s">
        <v>1098</v>
      </c>
      <c r="E11016" s="116" t="str">
        <f t="shared" si="172"/>
        <v>CANCILLERIA</v>
      </c>
    </row>
    <row r="11017" spans="4:5">
      <c r="D11017" s="118" t="s">
        <v>40</v>
      </c>
      <c r="E11017" s="116" t="str">
        <f t="shared" si="172"/>
        <v>JCE</v>
      </c>
    </row>
    <row r="11018" spans="4:5">
      <c r="D11018" s="118" t="s">
        <v>40</v>
      </c>
      <c r="E11018" s="116" t="str">
        <f t="shared" si="172"/>
        <v>JCE</v>
      </c>
    </row>
    <row r="11019" spans="4:5">
      <c r="D11019" s="118" t="s">
        <v>956</v>
      </c>
      <c r="E11019" s="116" t="str">
        <f t="shared" si="172"/>
        <v>SENASA</v>
      </c>
    </row>
    <row r="11020" spans="4:5">
      <c r="D11020" s="118" t="s">
        <v>155</v>
      </c>
      <c r="E11020" s="116" t="str">
        <f t="shared" si="172"/>
        <v>ONAPI</v>
      </c>
    </row>
    <row r="11021" spans="4:5">
      <c r="D11021" s="118" t="s">
        <v>40</v>
      </c>
      <c r="E11021" s="116" t="str">
        <f t="shared" si="172"/>
        <v>JCE</v>
      </c>
    </row>
    <row r="11022" spans="4:5">
      <c r="D11022" s="118" t="s">
        <v>40</v>
      </c>
      <c r="E11022" s="116" t="str">
        <f t="shared" si="172"/>
        <v>JCE</v>
      </c>
    </row>
    <row r="11023" spans="4:5">
      <c r="D11023" s="118" t="s">
        <v>2</v>
      </c>
      <c r="E11023" s="116" t="str">
        <f t="shared" si="172"/>
        <v>DGTT</v>
      </c>
    </row>
    <row r="11024" spans="4:5">
      <c r="D11024" s="118" t="s">
        <v>956</v>
      </c>
      <c r="E11024" s="116" t="str">
        <f t="shared" si="172"/>
        <v>SENASA</v>
      </c>
    </row>
    <row r="11025" spans="4:5">
      <c r="D11025" s="118" t="s">
        <v>40</v>
      </c>
      <c r="E11025" s="116" t="str">
        <f t="shared" si="172"/>
        <v>JCE</v>
      </c>
    </row>
    <row r="11026" spans="4:5">
      <c r="D11026" s="118" t="s">
        <v>40</v>
      </c>
      <c r="E11026" s="116" t="str">
        <f t="shared" si="172"/>
        <v>JCE</v>
      </c>
    </row>
    <row r="11027" spans="4:5">
      <c r="D11027" s="118" t="s">
        <v>155</v>
      </c>
      <c r="E11027" s="116" t="str">
        <f t="shared" si="172"/>
        <v>ONAPI</v>
      </c>
    </row>
    <row r="11028" spans="4:5">
      <c r="D11028" s="118" t="s">
        <v>28</v>
      </c>
      <c r="E11028" s="116" t="str">
        <f t="shared" si="172"/>
        <v>DGII</v>
      </c>
    </row>
    <row r="11029" spans="4:5">
      <c r="D11029" s="118" t="s">
        <v>28</v>
      </c>
      <c r="E11029" s="116" t="str">
        <f t="shared" si="172"/>
        <v>DGII</v>
      </c>
    </row>
    <row r="11030" spans="4:5">
      <c r="D11030" s="118" t="s">
        <v>40</v>
      </c>
      <c r="E11030" s="116" t="str">
        <f t="shared" si="172"/>
        <v>JCE</v>
      </c>
    </row>
    <row r="11031" spans="4:5">
      <c r="D11031" s="118" t="s">
        <v>40</v>
      </c>
      <c r="E11031" s="116" t="str">
        <f t="shared" si="172"/>
        <v>JCE</v>
      </c>
    </row>
    <row r="11032" spans="4:5">
      <c r="D11032" s="118" t="s">
        <v>40</v>
      </c>
      <c r="E11032" s="116" t="str">
        <f t="shared" si="172"/>
        <v>JCE</v>
      </c>
    </row>
    <row r="11033" spans="4:5">
      <c r="D11033" s="118" t="s">
        <v>18</v>
      </c>
      <c r="E11033" s="116" t="str">
        <f t="shared" si="172"/>
        <v>MIP</v>
      </c>
    </row>
    <row r="11034" spans="4:5">
      <c r="D11034" s="118" t="s">
        <v>40</v>
      </c>
      <c r="E11034" s="116" t="str">
        <f t="shared" si="172"/>
        <v>JCE</v>
      </c>
    </row>
    <row r="11035" spans="4:5">
      <c r="D11035" s="118" t="s">
        <v>956</v>
      </c>
      <c r="E11035" s="116" t="str">
        <f t="shared" si="172"/>
        <v>SENASA</v>
      </c>
    </row>
    <row r="11036" spans="4:5">
      <c r="D11036" s="118" t="s">
        <v>28</v>
      </c>
      <c r="E11036" s="116" t="str">
        <f t="shared" si="172"/>
        <v>DGII</v>
      </c>
    </row>
    <row r="11037" spans="4:5">
      <c r="D11037" s="118" t="s">
        <v>2</v>
      </c>
      <c r="E11037" s="116" t="str">
        <f t="shared" si="172"/>
        <v>DGTT</v>
      </c>
    </row>
    <row r="11038" spans="4:5">
      <c r="D11038" s="118" t="s">
        <v>184</v>
      </c>
      <c r="E11038" s="116" t="str">
        <f t="shared" si="172"/>
        <v>DGP</v>
      </c>
    </row>
    <row r="11039" spans="4:5">
      <c r="D11039" s="118" t="s">
        <v>2</v>
      </c>
      <c r="E11039" s="116" t="str">
        <f t="shared" si="172"/>
        <v>DGTT</v>
      </c>
    </row>
    <row r="11040" spans="4:5">
      <c r="D11040" s="118" t="s">
        <v>2</v>
      </c>
      <c r="E11040" s="116" t="str">
        <f t="shared" si="172"/>
        <v>DGTT</v>
      </c>
    </row>
    <row r="11041" spans="4:5">
      <c r="D11041" s="118" t="s">
        <v>40</v>
      </c>
      <c r="E11041" s="116" t="str">
        <f t="shared" si="172"/>
        <v>JCE</v>
      </c>
    </row>
    <row r="11042" spans="4:5">
      <c r="D11042" s="118" t="s">
        <v>40</v>
      </c>
      <c r="E11042" s="116" t="str">
        <f t="shared" si="172"/>
        <v>JCE</v>
      </c>
    </row>
    <row r="11043" spans="4:5">
      <c r="D11043" s="118" t="s">
        <v>40</v>
      </c>
      <c r="E11043" s="116" t="str">
        <f t="shared" si="172"/>
        <v>JCE</v>
      </c>
    </row>
    <row r="11044" spans="4:5">
      <c r="D11044" s="118" t="s">
        <v>40</v>
      </c>
      <c r="E11044" s="116" t="str">
        <f t="shared" si="172"/>
        <v>JCE</v>
      </c>
    </row>
    <row r="11045" spans="4:5">
      <c r="D11045" s="118" t="s">
        <v>28</v>
      </c>
      <c r="E11045" s="116" t="str">
        <f t="shared" si="172"/>
        <v>DGII</v>
      </c>
    </row>
    <row r="11046" spans="4:5">
      <c r="D11046" s="118" t="s">
        <v>28</v>
      </c>
      <c r="E11046" s="116" t="str">
        <f t="shared" si="172"/>
        <v>DGII</v>
      </c>
    </row>
    <row r="11047" spans="4:5">
      <c r="D11047" s="118" t="s">
        <v>184</v>
      </c>
      <c r="E11047" s="116" t="str">
        <f t="shared" si="172"/>
        <v>DGP</v>
      </c>
    </row>
    <row r="11048" spans="4:5">
      <c r="D11048" s="118" t="s">
        <v>28</v>
      </c>
      <c r="E11048" s="116" t="str">
        <f t="shared" si="172"/>
        <v>DGII</v>
      </c>
    </row>
    <row r="11049" spans="4:5">
      <c r="D11049" s="118" t="s">
        <v>40</v>
      </c>
      <c r="E11049" s="116" t="str">
        <f t="shared" si="172"/>
        <v>JCE</v>
      </c>
    </row>
    <row r="11050" spans="4:5">
      <c r="D11050" s="118" t="s">
        <v>40</v>
      </c>
      <c r="E11050" s="116" t="str">
        <f t="shared" si="172"/>
        <v>JCE</v>
      </c>
    </row>
    <row r="11051" spans="4:5">
      <c r="D11051" s="118" t="s">
        <v>2</v>
      </c>
      <c r="E11051" s="116" t="str">
        <f t="shared" si="172"/>
        <v>DGTT</v>
      </c>
    </row>
    <row r="11052" spans="4:5">
      <c r="D11052" s="118" t="s">
        <v>40</v>
      </c>
      <c r="E11052" s="116" t="str">
        <f t="shared" si="172"/>
        <v>JCE</v>
      </c>
    </row>
    <row r="11053" spans="4:5">
      <c r="D11053" s="118" t="s">
        <v>184</v>
      </c>
      <c r="E11053" s="116" t="str">
        <f t="shared" si="172"/>
        <v>DGP</v>
      </c>
    </row>
    <row r="11054" spans="4:5">
      <c r="D11054" s="118" t="s">
        <v>94</v>
      </c>
      <c r="E11054" s="116" t="str">
        <f t="shared" si="172"/>
        <v>DGM</v>
      </c>
    </row>
    <row r="11055" spans="4:5">
      <c r="D11055" s="118" t="s">
        <v>40</v>
      </c>
      <c r="E11055" s="116" t="str">
        <f t="shared" si="172"/>
        <v>JCE</v>
      </c>
    </row>
    <row r="11056" spans="4:5">
      <c r="D11056" s="118" t="s">
        <v>2</v>
      </c>
      <c r="E11056" s="116" t="str">
        <f t="shared" si="172"/>
        <v>DGTT</v>
      </c>
    </row>
    <row r="11057" spans="4:5">
      <c r="D11057" s="118" t="s">
        <v>2</v>
      </c>
      <c r="E11057" s="116" t="str">
        <f t="shared" si="172"/>
        <v>DGTT</v>
      </c>
    </row>
    <row r="11058" spans="4:5">
      <c r="D11058" s="118" t="s">
        <v>28</v>
      </c>
      <c r="E11058" s="116" t="str">
        <f t="shared" si="172"/>
        <v>DGII</v>
      </c>
    </row>
    <row r="11059" spans="4:5">
      <c r="D11059" s="118" t="s">
        <v>28</v>
      </c>
      <c r="E11059" s="116" t="str">
        <f t="shared" si="172"/>
        <v>DGII</v>
      </c>
    </row>
    <row r="11060" spans="4:5">
      <c r="D11060" s="118" t="s">
        <v>40</v>
      </c>
      <c r="E11060" s="116" t="str">
        <f t="shared" si="172"/>
        <v>JCE</v>
      </c>
    </row>
    <row r="11061" spans="4:5">
      <c r="D11061" s="118" t="s">
        <v>155</v>
      </c>
      <c r="E11061" s="116" t="str">
        <f t="shared" si="172"/>
        <v>ONAPI</v>
      </c>
    </row>
    <row r="11062" spans="4:5">
      <c r="D11062" s="118" t="s">
        <v>40</v>
      </c>
      <c r="E11062" s="116" t="str">
        <f t="shared" si="172"/>
        <v>JCE</v>
      </c>
    </row>
    <row r="11063" spans="4:5">
      <c r="D11063" s="118" t="s">
        <v>184</v>
      </c>
      <c r="E11063" s="116" t="str">
        <f t="shared" si="172"/>
        <v>DGP</v>
      </c>
    </row>
    <row r="11064" spans="4:5">
      <c r="D11064" s="118" t="s">
        <v>40</v>
      </c>
      <c r="E11064" s="116" t="str">
        <f t="shared" si="172"/>
        <v>JCE</v>
      </c>
    </row>
    <row r="11065" spans="4:5">
      <c r="D11065" s="118" t="s">
        <v>40</v>
      </c>
      <c r="E11065" s="116" t="str">
        <f t="shared" si="172"/>
        <v>JCE</v>
      </c>
    </row>
    <row r="11066" spans="4:5">
      <c r="D11066" s="118" t="s">
        <v>2</v>
      </c>
      <c r="E11066" s="116" t="str">
        <f t="shared" si="172"/>
        <v>DGTT</v>
      </c>
    </row>
    <row r="11067" spans="4:5">
      <c r="D11067" s="118" t="s">
        <v>2</v>
      </c>
      <c r="E11067" s="116" t="str">
        <f t="shared" si="172"/>
        <v>DGTT</v>
      </c>
    </row>
    <row r="11068" spans="4:5">
      <c r="D11068" s="118" t="s">
        <v>2</v>
      </c>
      <c r="E11068" s="116" t="str">
        <f t="shared" si="172"/>
        <v>DGTT</v>
      </c>
    </row>
    <row r="11069" spans="4:5">
      <c r="D11069" s="118" t="s">
        <v>40</v>
      </c>
      <c r="E11069" s="116" t="str">
        <f t="shared" si="172"/>
        <v>JCE</v>
      </c>
    </row>
    <row r="11070" spans="4:5">
      <c r="D11070" s="118" t="s">
        <v>28</v>
      </c>
      <c r="E11070" s="116" t="str">
        <f t="shared" si="172"/>
        <v>DGII</v>
      </c>
    </row>
    <row r="11071" spans="4:5">
      <c r="D11071" s="118" t="s">
        <v>40</v>
      </c>
      <c r="E11071" s="116" t="str">
        <f t="shared" si="172"/>
        <v>JCE</v>
      </c>
    </row>
    <row r="11072" spans="4:5">
      <c r="D11072" s="118" t="s">
        <v>40</v>
      </c>
      <c r="E11072" s="116" t="str">
        <f t="shared" si="172"/>
        <v>JCE</v>
      </c>
    </row>
    <row r="11073" spans="4:5">
      <c r="D11073" s="118" t="s">
        <v>2</v>
      </c>
      <c r="E11073" s="116" t="str">
        <f t="shared" si="172"/>
        <v>DGTT</v>
      </c>
    </row>
    <row r="11074" spans="4:5">
      <c r="D11074" s="118" t="s">
        <v>94</v>
      </c>
      <c r="E11074" s="116" t="str">
        <f t="shared" si="172"/>
        <v>DGM</v>
      </c>
    </row>
    <row r="11075" spans="4:5">
      <c r="D11075" s="118" t="s">
        <v>1098</v>
      </c>
      <c r="E11075" s="116" t="str">
        <f t="shared" si="172"/>
        <v>CANCILLERIA</v>
      </c>
    </row>
    <row r="11076" spans="4:5">
      <c r="D11076" s="118" t="s">
        <v>40</v>
      </c>
      <c r="E11076" s="116" t="str">
        <f t="shared" ref="E11076:E11139" si="173">UPPER(D11076:D30786)</f>
        <v>JCE</v>
      </c>
    </row>
    <row r="11077" spans="4:5">
      <c r="D11077" s="118" t="s">
        <v>40</v>
      </c>
      <c r="E11077" s="116" t="str">
        <f t="shared" si="173"/>
        <v>JCE</v>
      </c>
    </row>
    <row r="11078" spans="4:5">
      <c r="D11078" s="118" t="s">
        <v>2</v>
      </c>
      <c r="E11078" s="116" t="str">
        <f t="shared" si="173"/>
        <v>DGTT</v>
      </c>
    </row>
    <row r="11079" spans="4:5">
      <c r="D11079" s="118" t="s">
        <v>94</v>
      </c>
      <c r="E11079" s="116" t="str">
        <f t="shared" si="173"/>
        <v>DGM</v>
      </c>
    </row>
    <row r="11080" spans="4:5">
      <c r="D11080" s="118" t="s">
        <v>155</v>
      </c>
      <c r="E11080" s="116" t="str">
        <f t="shared" si="173"/>
        <v>ONAPI</v>
      </c>
    </row>
    <row r="11081" spans="4:5">
      <c r="D11081" s="118" t="s">
        <v>184</v>
      </c>
      <c r="E11081" s="116" t="str">
        <f t="shared" si="173"/>
        <v>DGP</v>
      </c>
    </row>
    <row r="11082" spans="4:5">
      <c r="D11082" s="118" t="s">
        <v>28</v>
      </c>
      <c r="E11082" s="116" t="str">
        <f t="shared" si="173"/>
        <v>DGII</v>
      </c>
    </row>
    <row r="11083" spans="4:5">
      <c r="D11083" s="118" t="s">
        <v>40</v>
      </c>
      <c r="E11083" s="116" t="str">
        <f t="shared" si="173"/>
        <v>JCE</v>
      </c>
    </row>
    <row r="11084" spans="4:5">
      <c r="D11084" s="118" t="s">
        <v>1098</v>
      </c>
      <c r="E11084" s="116" t="str">
        <f t="shared" si="173"/>
        <v>CANCILLERIA</v>
      </c>
    </row>
    <row r="11085" spans="4:5">
      <c r="D11085" s="118" t="s">
        <v>94</v>
      </c>
      <c r="E11085" s="116" t="str">
        <f t="shared" si="173"/>
        <v>DGM</v>
      </c>
    </row>
    <row r="11086" spans="4:5">
      <c r="D11086" s="118" t="s">
        <v>40</v>
      </c>
      <c r="E11086" s="116" t="str">
        <f t="shared" si="173"/>
        <v>JCE</v>
      </c>
    </row>
    <row r="11087" spans="4:5">
      <c r="D11087" s="118" t="s">
        <v>40</v>
      </c>
      <c r="E11087" s="116" t="str">
        <f t="shared" si="173"/>
        <v>JCE</v>
      </c>
    </row>
    <row r="11088" spans="4:5">
      <c r="D11088" s="118" t="s">
        <v>40</v>
      </c>
      <c r="E11088" s="116" t="str">
        <f t="shared" si="173"/>
        <v>JCE</v>
      </c>
    </row>
    <row r="11089" spans="4:5">
      <c r="D11089" s="118" t="s">
        <v>2</v>
      </c>
      <c r="E11089" s="116" t="str">
        <f t="shared" si="173"/>
        <v>DGTT</v>
      </c>
    </row>
    <row r="11090" spans="4:5">
      <c r="D11090" s="118" t="s">
        <v>2</v>
      </c>
      <c r="E11090" s="116" t="str">
        <f t="shared" si="173"/>
        <v>DGTT</v>
      </c>
    </row>
    <row r="11091" spans="4:5">
      <c r="D11091" s="118" t="s">
        <v>2</v>
      </c>
      <c r="E11091" s="116" t="str">
        <f t="shared" si="173"/>
        <v>DGTT</v>
      </c>
    </row>
    <row r="11092" spans="4:5">
      <c r="D11092" s="118" t="s">
        <v>28</v>
      </c>
      <c r="E11092" s="116" t="str">
        <f t="shared" si="173"/>
        <v>DGII</v>
      </c>
    </row>
    <row r="11093" spans="4:5">
      <c r="D11093" s="118" t="s">
        <v>40</v>
      </c>
      <c r="E11093" s="116" t="str">
        <f t="shared" si="173"/>
        <v>JCE</v>
      </c>
    </row>
    <row r="11094" spans="4:5">
      <c r="D11094" s="118" t="s">
        <v>40</v>
      </c>
      <c r="E11094" s="116" t="str">
        <f t="shared" si="173"/>
        <v>JCE</v>
      </c>
    </row>
    <row r="11095" spans="4:5">
      <c r="D11095" s="118" t="s">
        <v>184</v>
      </c>
      <c r="E11095" s="116" t="str">
        <f t="shared" si="173"/>
        <v>DGP</v>
      </c>
    </row>
    <row r="11096" spans="4:5">
      <c r="D11096" s="118" t="s">
        <v>40</v>
      </c>
      <c r="E11096" s="116" t="str">
        <f t="shared" si="173"/>
        <v>JCE</v>
      </c>
    </row>
    <row r="11097" spans="4:5">
      <c r="D11097" s="118" t="s">
        <v>2</v>
      </c>
      <c r="E11097" s="116" t="str">
        <f t="shared" si="173"/>
        <v>DGTT</v>
      </c>
    </row>
    <row r="11098" spans="4:5">
      <c r="D11098" s="118" t="s">
        <v>28</v>
      </c>
      <c r="E11098" s="116" t="str">
        <f t="shared" si="173"/>
        <v>DGII</v>
      </c>
    </row>
    <row r="11099" spans="4:5">
      <c r="D11099" s="118" t="s">
        <v>2</v>
      </c>
      <c r="E11099" s="116" t="str">
        <f t="shared" si="173"/>
        <v>DGTT</v>
      </c>
    </row>
    <row r="11100" spans="4:5">
      <c r="D11100" s="118" t="s">
        <v>40</v>
      </c>
      <c r="E11100" s="116" t="str">
        <f t="shared" si="173"/>
        <v>JCE</v>
      </c>
    </row>
    <row r="11101" spans="4:5">
      <c r="D11101" s="118" t="s">
        <v>40</v>
      </c>
      <c r="E11101" s="116" t="str">
        <f t="shared" si="173"/>
        <v>JCE</v>
      </c>
    </row>
    <row r="11102" spans="4:5">
      <c r="D11102" s="118" t="s">
        <v>40</v>
      </c>
      <c r="E11102" s="116" t="str">
        <f t="shared" si="173"/>
        <v>JCE</v>
      </c>
    </row>
    <row r="11103" spans="4:5">
      <c r="D11103" s="118" t="s">
        <v>40</v>
      </c>
      <c r="E11103" s="116" t="str">
        <f t="shared" si="173"/>
        <v>JCE</v>
      </c>
    </row>
    <row r="11104" spans="4:5">
      <c r="D11104" s="118" t="s">
        <v>40</v>
      </c>
      <c r="E11104" s="116" t="str">
        <f t="shared" si="173"/>
        <v>JCE</v>
      </c>
    </row>
    <row r="11105" spans="4:5">
      <c r="D11105" s="118" t="s">
        <v>155</v>
      </c>
      <c r="E11105" s="116" t="str">
        <f t="shared" si="173"/>
        <v>ONAPI</v>
      </c>
    </row>
    <row r="11106" spans="4:5">
      <c r="D11106" s="118" t="s">
        <v>2</v>
      </c>
      <c r="E11106" s="116" t="str">
        <f t="shared" si="173"/>
        <v>DGTT</v>
      </c>
    </row>
    <row r="11107" spans="4:5">
      <c r="D11107" s="118" t="s">
        <v>28</v>
      </c>
      <c r="E11107" s="116" t="str">
        <f t="shared" si="173"/>
        <v>DGII</v>
      </c>
    </row>
    <row r="11108" spans="4:5">
      <c r="D11108" s="118" t="s">
        <v>40</v>
      </c>
      <c r="E11108" s="116" t="str">
        <f t="shared" si="173"/>
        <v>JCE</v>
      </c>
    </row>
    <row r="11109" spans="4:5">
      <c r="D11109" s="118" t="s">
        <v>40</v>
      </c>
      <c r="E11109" s="116" t="str">
        <f t="shared" si="173"/>
        <v>JCE</v>
      </c>
    </row>
    <row r="11110" spans="4:5">
      <c r="D11110" s="118" t="s">
        <v>1098</v>
      </c>
      <c r="E11110" s="116" t="str">
        <f t="shared" si="173"/>
        <v>CANCILLERIA</v>
      </c>
    </row>
    <row r="11111" spans="4:5">
      <c r="D11111" s="118" t="s">
        <v>94</v>
      </c>
      <c r="E11111" s="116" t="str">
        <f t="shared" si="173"/>
        <v>DGM</v>
      </c>
    </row>
    <row r="11112" spans="4:5">
      <c r="D11112" s="118" t="s">
        <v>2</v>
      </c>
      <c r="E11112" s="116" t="str">
        <f t="shared" si="173"/>
        <v>DGTT</v>
      </c>
    </row>
    <row r="11113" spans="4:5">
      <c r="D11113" s="118" t="s">
        <v>2</v>
      </c>
      <c r="E11113" s="116" t="str">
        <f t="shared" si="173"/>
        <v>DGTT</v>
      </c>
    </row>
    <row r="11114" spans="4:5">
      <c r="D11114" s="118" t="s">
        <v>40</v>
      </c>
      <c r="E11114" s="116" t="str">
        <f t="shared" si="173"/>
        <v>JCE</v>
      </c>
    </row>
    <row r="11115" spans="4:5">
      <c r="D11115" s="118" t="s">
        <v>40</v>
      </c>
      <c r="E11115" s="116" t="str">
        <f t="shared" si="173"/>
        <v>JCE</v>
      </c>
    </row>
    <row r="11116" spans="4:5">
      <c r="D11116" s="118" t="s">
        <v>40</v>
      </c>
      <c r="E11116" s="116" t="str">
        <f t="shared" si="173"/>
        <v>JCE</v>
      </c>
    </row>
    <row r="11117" spans="4:5">
      <c r="D11117" s="118" t="s">
        <v>2</v>
      </c>
      <c r="E11117" s="116" t="str">
        <f t="shared" si="173"/>
        <v>DGTT</v>
      </c>
    </row>
    <row r="11118" spans="4:5">
      <c r="D11118" s="118" t="s">
        <v>2</v>
      </c>
      <c r="E11118" s="116" t="str">
        <f t="shared" si="173"/>
        <v>DGTT</v>
      </c>
    </row>
    <row r="11119" spans="4:5">
      <c r="D11119" s="118" t="s">
        <v>40</v>
      </c>
      <c r="E11119" s="116" t="str">
        <f t="shared" si="173"/>
        <v>JCE</v>
      </c>
    </row>
    <row r="11120" spans="4:5">
      <c r="D11120" s="118" t="s">
        <v>40</v>
      </c>
      <c r="E11120" s="116" t="str">
        <f t="shared" si="173"/>
        <v>JCE</v>
      </c>
    </row>
    <row r="11121" spans="4:5">
      <c r="D11121" s="118" t="s">
        <v>390</v>
      </c>
      <c r="E11121" s="116" t="str">
        <f t="shared" si="173"/>
        <v>DICAT</v>
      </c>
    </row>
    <row r="11122" spans="4:5">
      <c r="D11122" s="118" t="s">
        <v>40</v>
      </c>
      <c r="E11122" s="116" t="str">
        <f t="shared" si="173"/>
        <v>JCE</v>
      </c>
    </row>
    <row r="11123" spans="4:5">
      <c r="D11123" s="118" t="s">
        <v>956</v>
      </c>
      <c r="E11123" s="116" t="str">
        <f t="shared" si="173"/>
        <v>SENASA</v>
      </c>
    </row>
    <row r="11124" spans="4:5">
      <c r="D11124" s="118" t="s">
        <v>28</v>
      </c>
      <c r="E11124" s="116" t="str">
        <f t="shared" si="173"/>
        <v>DGII</v>
      </c>
    </row>
    <row r="11125" spans="4:5">
      <c r="D11125" s="118" t="s">
        <v>184</v>
      </c>
      <c r="E11125" s="116" t="str">
        <f t="shared" si="173"/>
        <v>DGP</v>
      </c>
    </row>
    <row r="11126" spans="4:5">
      <c r="D11126" s="118" t="s">
        <v>155</v>
      </c>
      <c r="E11126" s="116" t="str">
        <f t="shared" si="173"/>
        <v>ONAPI</v>
      </c>
    </row>
    <row r="11127" spans="4:5">
      <c r="D11127" s="118" t="s">
        <v>28</v>
      </c>
      <c r="E11127" s="116" t="str">
        <f t="shared" si="173"/>
        <v>DGII</v>
      </c>
    </row>
    <row r="11128" spans="4:5">
      <c r="D11128" s="118" t="s">
        <v>40</v>
      </c>
      <c r="E11128" s="116" t="str">
        <f t="shared" si="173"/>
        <v>JCE</v>
      </c>
    </row>
    <row r="11129" spans="4:5">
      <c r="D11129" s="118" t="s">
        <v>40</v>
      </c>
      <c r="E11129" s="116" t="str">
        <f t="shared" si="173"/>
        <v>JCE</v>
      </c>
    </row>
    <row r="11130" spans="4:5">
      <c r="D11130" s="118" t="s">
        <v>18</v>
      </c>
      <c r="E11130" s="116" t="str">
        <f t="shared" si="173"/>
        <v>MIP</v>
      </c>
    </row>
    <row r="11131" spans="4:5">
      <c r="D11131" s="118" t="s">
        <v>2</v>
      </c>
      <c r="E11131" s="116" t="str">
        <f t="shared" si="173"/>
        <v>DGTT</v>
      </c>
    </row>
    <row r="11132" spans="4:5">
      <c r="D11132" s="118" t="s">
        <v>2</v>
      </c>
      <c r="E11132" s="116" t="str">
        <f t="shared" si="173"/>
        <v>DGTT</v>
      </c>
    </row>
    <row r="11133" spans="4:5">
      <c r="D11133" s="118" t="s">
        <v>28</v>
      </c>
      <c r="E11133" s="116" t="str">
        <f t="shared" si="173"/>
        <v>DGII</v>
      </c>
    </row>
    <row r="11134" spans="4:5">
      <c r="D11134" s="118" t="s">
        <v>28</v>
      </c>
      <c r="E11134" s="116" t="str">
        <f t="shared" si="173"/>
        <v>DGII</v>
      </c>
    </row>
    <row r="11135" spans="4:5">
      <c r="D11135" s="118" t="s">
        <v>40</v>
      </c>
      <c r="E11135" s="116" t="str">
        <f t="shared" si="173"/>
        <v>JCE</v>
      </c>
    </row>
    <row r="11136" spans="4:5">
      <c r="D11136" s="118" t="s">
        <v>40</v>
      </c>
      <c r="E11136" s="116" t="str">
        <f t="shared" si="173"/>
        <v>JCE</v>
      </c>
    </row>
    <row r="11137" spans="4:5">
      <c r="D11137" s="118" t="s">
        <v>28</v>
      </c>
      <c r="E11137" s="116" t="str">
        <f t="shared" si="173"/>
        <v>DGII</v>
      </c>
    </row>
    <row r="11138" spans="4:5">
      <c r="D11138" s="118" t="s">
        <v>2</v>
      </c>
      <c r="E11138" s="116" t="str">
        <f t="shared" si="173"/>
        <v>DGTT</v>
      </c>
    </row>
    <row r="11139" spans="4:5">
      <c r="D11139" s="118" t="s">
        <v>2</v>
      </c>
      <c r="E11139" s="116" t="str">
        <f t="shared" si="173"/>
        <v>DGTT</v>
      </c>
    </row>
    <row r="11140" spans="4:5">
      <c r="D11140" s="118" t="s">
        <v>28</v>
      </c>
      <c r="E11140" s="116" t="str">
        <f t="shared" ref="E11140:E11203" si="174">UPPER(D11140:D30850)</f>
        <v>DGII</v>
      </c>
    </row>
    <row r="11141" spans="4:5">
      <c r="D11141" s="118" t="s">
        <v>94</v>
      </c>
      <c r="E11141" s="116" t="str">
        <f t="shared" si="174"/>
        <v>DGM</v>
      </c>
    </row>
    <row r="11142" spans="4:5">
      <c r="D11142" s="118" t="s">
        <v>155</v>
      </c>
      <c r="E11142" s="116" t="str">
        <f t="shared" si="174"/>
        <v>ONAPI</v>
      </c>
    </row>
    <row r="11143" spans="4:5">
      <c r="D11143" s="118" t="s">
        <v>184</v>
      </c>
      <c r="E11143" s="116" t="str">
        <f t="shared" si="174"/>
        <v>DGP</v>
      </c>
    </row>
    <row r="11144" spans="4:5">
      <c r="D11144" s="118" t="s">
        <v>40</v>
      </c>
      <c r="E11144" s="116" t="str">
        <f t="shared" si="174"/>
        <v>JCE</v>
      </c>
    </row>
    <row r="11145" spans="4:5">
      <c r="D11145" s="118" t="s">
        <v>40</v>
      </c>
      <c r="E11145" s="116" t="str">
        <f t="shared" si="174"/>
        <v>JCE</v>
      </c>
    </row>
    <row r="11146" spans="4:5">
      <c r="D11146" s="118" t="s">
        <v>28</v>
      </c>
      <c r="E11146" s="116" t="str">
        <f t="shared" si="174"/>
        <v>DGII</v>
      </c>
    </row>
    <row r="11147" spans="4:5">
      <c r="D11147" s="118" t="s">
        <v>40</v>
      </c>
      <c r="E11147" s="116" t="str">
        <f t="shared" si="174"/>
        <v>JCE</v>
      </c>
    </row>
    <row r="11148" spans="4:5">
      <c r="D11148" s="118" t="s">
        <v>28</v>
      </c>
      <c r="E11148" s="116" t="str">
        <f t="shared" si="174"/>
        <v>DGII</v>
      </c>
    </row>
    <row r="11149" spans="4:5">
      <c r="D11149" s="118" t="s">
        <v>40</v>
      </c>
      <c r="E11149" s="116" t="str">
        <f t="shared" si="174"/>
        <v>JCE</v>
      </c>
    </row>
    <row r="11150" spans="4:5">
      <c r="D11150" s="118" t="s">
        <v>18</v>
      </c>
      <c r="E11150" s="116" t="str">
        <f t="shared" si="174"/>
        <v>MIP</v>
      </c>
    </row>
    <row r="11151" spans="4:5">
      <c r="D11151" s="118" t="s">
        <v>40</v>
      </c>
      <c r="E11151" s="116" t="str">
        <f t="shared" si="174"/>
        <v>JCE</v>
      </c>
    </row>
    <row r="11152" spans="4:5">
      <c r="D11152" s="118" t="s">
        <v>94</v>
      </c>
      <c r="E11152" s="116" t="str">
        <f t="shared" si="174"/>
        <v>DGM</v>
      </c>
    </row>
    <row r="11153" spans="4:5">
      <c r="D11153" s="118" t="s">
        <v>40</v>
      </c>
      <c r="E11153" s="116" t="str">
        <f t="shared" si="174"/>
        <v>JCE</v>
      </c>
    </row>
    <row r="11154" spans="4:5">
      <c r="D11154" s="118" t="s">
        <v>40</v>
      </c>
      <c r="E11154" s="116" t="str">
        <f t="shared" si="174"/>
        <v>JCE</v>
      </c>
    </row>
    <row r="11155" spans="4:5">
      <c r="D11155" s="118" t="s">
        <v>40</v>
      </c>
      <c r="E11155" s="116" t="str">
        <f t="shared" si="174"/>
        <v>JCE</v>
      </c>
    </row>
    <row r="11156" spans="4:5">
      <c r="D11156" s="118" t="s">
        <v>40</v>
      </c>
      <c r="E11156" s="116" t="str">
        <f t="shared" si="174"/>
        <v>JCE</v>
      </c>
    </row>
    <row r="11157" spans="4:5">
      <c r="D11157" s="118" t="s">
        <v>94</v>
      </c>
      <c r="E11157" s="116" t="str">
        <f t="shared" si="174"/>
        <v>DGM</v>
      </c>
    </row>
    <row r="11158" spans="4:5">
      <c r="D11158" s="118" t="s">
        <v>40</v>
      </c>
      <c r="E11158" s="116" t="str">
        <f t="shared" si="174"/>
        <v>JCE</v>
      </c>
    </row>
    <row r="11159" spans="4:5">
      <c r="D11159" s="118" t="s">
        <v>28</v>
      </c>
      <c r="E11159" s="116" t="str">
        <f t="shared" si="174"/>
        <v>DGII</v>
      </c>
    </row>
    <row r="11160" spans="4:5">
      <c r="D11160" s="118" t="s">
        <v>40</v>
      </c>
      <c r="E11160" s="116" t="str">
        <f t="shared" si="174"/>
        <v>JCE</v>
      </c>
    </row>
    <row r="11161" spans="4:5">
      <c r="D11161" s="118" t="s">
        <v>155</v>
      </c>
      <c r="E11161" s="116" t="str">
        <f t="shared" si="174"/>
        <v>ONAPI</v>
      </c>
    </row>
    <row r="11162" spans="4:5">
      <c r="D11162" s="118" t="s">
        <v>184</v>
      </c>
      <c r="E11162" s="116" t="str">
        <f t="shared" si="174"/>
        <v>DGP</v>
      </c>
    </row>
    <row r="11163" spans="4:5">
      <c r="D11163" s="118" t="s">
        <v>40</v>
      </c>
      <c r="E11163" s="116" t="str">
        <f t="shared" si="174"/>
        <v>JCE</v>
      </c>
    </row>
    <row r="11164" spans="4:5">
      <c r="D11164" s="118" t="s">
        <v>40</v>
      </c>
      <c r="E11164" s="116" t="str">
        <f t="shared" si="174"/>
        <v>JCE</v>
      </c>
    </row>
    <row r="11165" spans="4:5">
      <c r="D11165" s="118" t="s">
        <v>28</v>
      </c>
      <c r="E11165" s="116" t="str">
        <f t="shared" si="174"/>
        <v>DGII</v>
      </c>
    </row>
    <row r="11166" spans="4:5">
      <c r="D11166" s="118" t="s">
        <v>40</v>
      </c>
      <c r="E11166" s="116" t="str">
        <f t="shared" si="174"/>
        <v>JCE</v>
      </c>
    </row>
    <row r="11167" spans="4:5">
      <c r="D11167" s="118" t="s">
        <v>28</v>
      </c>
      <c r="E11167" s="116" t="str">
        <f t="shared" si="174"/>
        <v>DGII</v>
      </c>
    </row>
    <row r="11168" spans="4:5">
      <c r="D11168" s="118" t="s">
        <v>40</v>
      </c>
      <c r="E11168" s="116" t="str">
        <f t="shared" si="174"/>
        <v>JCE</v>
      </c>
    </row>
    <row r="11169" spans="4:5">
      <c r="D11169" s="118" t="s">
        <v>40</v>
      </c>
      <c r="E11169" s="116" t="str">
        <f t="shared" si="174"/>
        <v>JCE</v>
      </c>
    </row>
    <row r="11170" spans="4:5">
      <c r="D11170" s="118" t="s">
        <v>28</v>
      </c>
      <c r="E11170" s="116" t="str">
        <f t="shared" si="174"/>
        <v>DGII</v>
      </c>
    </row>
    <row r="11171" spans="4:5">
      <c r="D11171" s="118" t="s">
        <v>40</v>
      </c>
      <c r="E11171" s="116" t="str">
        <f t="shared" si="174"/>
        <v>JCE</v>
      </c>
    </row>
    <row r="11172" spans="4:5">
      <c r="D11172" s="118" t="s">
        <v>28</v>
      </c>
      <c r="E11172" s="116" t="str">
        <f t="shared" si="174"/>
        <v>DGII</v>
      </c>
    </row>
    <row r="11173" spans="4:5">
      <c r="D11173" s="118" t="s">
        <v>2</v>
      </c>
      <c r="E11173" s="116" t="str">
        <f t="shared" si="174"/>
        <v>DGTT</v>
      </c>
    </row>
    <row r="11174" spans="4:5">
      <c r="D11174" s="118" t="s">
        <v>1646</v>
      </c>
      <c r="E11174" s="116" t="str">
        <f t="shared" si="174"/>
        <v xml:space="preserve">CANCILLERIA </v>
      </c>
    </row>
    <row r="11175" spans="4:5">
      <c r="D11175" s="118" t="s">
        <v>40</v>
      </c>
      <c r="E11175" s="116" t="str">
        <f t="shared" si="174"/>
        <v>JCE</v>
      </c>
    </row>
    <row r="11176" spans="4:5">
      <c r="D11176" s="118" t="s">
        <v>956</v>
      </c>
      <c r="E11176" s="116" t="str">
        <f t="shared" si="174"/>
        <v>SENASA</v>
      </c>
    </row>
    <row r="11177" spans="4:5">
      <c r="D11177" s="118" t="s">
        <v>40</v>
      </c>
      <c r="E11177" s="116" t="str">
        <f t="shared" si="174"/>
        <v>JCE</v>
      </c>
    </row>
    <row r="11178" spans="4:5">
      <c r="D11178" s="118" t="s">
        <v>94</v>
      </c>
      <c r="E11178" s="116" t="str">
        <f t="shared" si="174"/>
        <v>DGM</v>
      </c>
    </row>
    <row r="11179" spans="4:5">
      <c r="D11179" s="118" t="s">
        <v>1646</v>
      </c>
      <c r="E11179" s="116" t="str">
        <f t="shared" si="174"/>
        <v xml:space="preserve">CANCILLERIA </v>
      </c>
    </row>
    <row r="11180" spans="4:5">
      <c r="D11180" s="118" t="s">
        <v>2</v>
      </c>
      <c r="E11180" s="116" t="str">
        <f t="shared" si="174"/>
        <v>DGTT</v>
      </c>
    </row>
    <row r="11181" spans="4:5">
      <c r="D11181" s="118" t="s">
        <v>40</v>
      </c>
      <c r="E11181" s="116" t="str">
        <f t="shared" si="174"/>
        <v>JCE</v>
      </c>
    </row>
    <row r="11182" spans="4:5">
      <c r="D11182" s="118" t="s">
        <v>28</v>
      </c>
      <c r="E11182" s="116" t="str">
        <f t="shared" si="174"/>
        <v>DGII</v>
      </c>
    </row>
    <row r="11183" spans="4:5">
      <c r="D11183" s="118" t="s">
        <v>28</v>
      </c>
      <c r="E11183" s="116" t="str">
        <f t="shared" si="174"/>
        <v>DGII</v>
      </c>
    </row>
    <row r="11184" spans="4:5">
      <c r="D11184" s="118" t="s">
        <v>40</v>
      </c>
      <c r="E11184" s="116" t="str">
        <f t="shared" si="174"/>
        <v>JCE</v>
      </c>
    </row>
    <row r="11185" spans="4:5">
      <c r="D11185" s="118" t="s">
        <v>28</v>
      </c>
      <c r="E11185" s="116" t="str">
        <f t="shared" si="174"/>
        <v>DGII</v>
      </c>
    </row>
    <row r="11186" spans="4:5">
      <c r="D11186" s="118" t="s">
        <v>40</v>
      </c>
      <c r="E11186" s="116" t="str">
        <f t="shared" si="174"/>
        <v>JCE</v>
      </c>
    </row>
    <row r="11187" spans="4:5">
      <c r="D11187" s="118" t="s">
        <v>956</v>
      </c>
      <c r="E11187" s="116" t="str">
        <f t="shared" si="174"/>
        <v>SENASA</v>
      </c>
    </row>
    <row r="11188" spans="4:5">
      <c r="D11188" s="118" t="s">
        <v>40</v>
      </c>
      <c r="E11188" s="116" t="str">
        <f t="shared" si="174"/>
        <v>JCE</v>
      </c>
    </row>
    <row r="11189" spans="4:5">
      <c r="D11189" s="118" t="s">
        <v>40</v>
      </c>
      <c r="E11189" s="116" t="str">
        <f t="shared" si="174"/>
        <v>JCE</v>
      </c>
    </row>
    <row r="11190" spans="4:5">
      <c r="D11190" s="118" t="s">
        <v>40</v>
      </c>
      <c r="E11190" s="116" t="str">
        <f t="shared" si="174"/>
        <v>JCE</v>
      </c>
    </row>
    <row r="11191" spans="4:5">
      <c r="D11191" s="118" t="s">
        <v>94</v>
      </c>
      <c r="E11191" s="116" t="str">
        <f t="shared" si="174"/>
        <v>DGM</v>
      </c>
    </row>
    <row r="11192" spans="4:5">
      <c r="D11192" s="118" t="s">
        <v>40</v>
      </c>
      <c r="E11192" s="116" t="str">
        <f t="shared" si="174"/>
        <v>JCE</v>
      </c>
    </row>
    <row r="11193" spans="4:5">
      <c r="D11193" s="118" t="s">
        <v>40</v>
      </c>
      <c r="E11193" s="116" t="str">
        <f t="shared" si="174"/>
        <v>JCE</v>
      </c>
    </row>
    <row r="11194" spans="4:5">
      <c r="D11194" s="118" t="s">
        <v>2</v>
      </c>
      <c r="E11194" s="116" t="str">
        <f t="shared" si="174"/>
        <v>DGTT</v>
      </c>
    </row>
    <row r="11195" spans="4:5">
      <c r="D11195" s="118" t="s">
        <v>40</v>
      </c>
      <c r="E11195" s="116" t="str">
        <f t="shared" si="174"/>
        <v>JCE</v>
      </c>
    </row>
    <row r="11196" spans="4:5">
      <c r="D11196" s="118" t="s">
        <v>956</v>
      </c>
      <c r="E11196" s="116" t="str">
        <f t="shared" si="174"/>
        <v>SENASA</v>
      </c>
    </row>
    <row r="11197" spans="4:5">
      <c r="D11197" s="118" t="s">
        <v>2</v>
      </c>
      <c r="E11197" s="116" t="str">
        <f t="shared" si="174"/>
        <v>DGTT</v>
      </c>
    </row>
    <row r="11198" spans="4:5">
      <c r="D11198" s="118" t="s">
        <v>2</v>
      </c>
      <c r="E11198" s="116" t="str">
        <f t="shared" si="174"/>
        <v>DGTT</v>
      </c>
    </row>
    <row r="11199" spans="4:5">
      <c r="D11199" s="118" t="s">
        <v>40</v>
      </c>
      <c r="E11199" s="116" t="str">
        <f t="shared" si="174"/>
        <v>JCE</v>
      </c>
    </row>
    <row r="11200" spans="4:5">
      <c r="D11200" s="118" t="s">
        <v>40</v>
      </c>
      <c r="E11200" s="116" t="str">
        <f t="shared" si="174"/>
        <v>JCE</v>
      </c>
    </row>
    <row r="11201" spans="4:5">
      <c r="D11201" s="118" t="s">
        <v>40</v>
      </c>
      <c r="E11201" s="116" t="str">
        <f t="shared" si="174"/>
        <v>JCE</v>
      </c>
    </row>
    <row r="11202" spans="4:5">
      <c r="D11202" s="118" t="s">
        <v>40</v>
      </c>
      <c r="E11202" s="116" t="str">
        <f t="shared" si="174"/>
        <v>JCE</v>
      </c>
    </row>
    <row r="11203" spans="4:5">
      <c r="D11203" s="118" t="s">
        <v>2</v>
      </c>
      <c r="E11203" s="116" t="str">
        <f t="shared" si="174"/>
        <v>DGTT</v>
      </c>
    </row>
    <row r="11204" spans="4:5">
      <c r="D11204" s="118" t="s">
        <v>94</v>
      </c>
      <c r="E11204" s="116" t="str">
        <f t="shared" ref="E11204:E11267" si="175">UPPER(D11204:D30914)</f>
        <v>DGM</v>
      </c>
    </row>
    <row r="11205" spans="4:5">
      <c r="D11205" s="118" t="s">
        <v>155</v>
      </c>
      <c r="E11205" s="116" t="str">
        <f t="shared" si="175"/>
        <v>ONAPI</v>
      </c>
    </row>
    <row r="11206" spans="4:5">
      <c r="D11206" s="118" t="s">
        <v>184</v>
      </c>
      <c r="E11206" s="116" t="str">
        <f t="shared" si="175"/>
        <v>DGP</v>
      </c>
    </row>
    <row r="11207" spans="4:5">
      <c r="D11207" s="118" t="s">
        <v>28</v>
      </c>
      <c r="E11207" s="116" t="str">
        <f t="shared" si="175"/>
        <v>DGII</v>
      </c>
    </row>
    <row r="11208" spans="4:5">
      <c r="D11208" s="118" t="s">
        <v>40</v>
      </c>
      <c r="E11208" s="116" t="str">
        <f t="shared" si="175"/>
        <v>JCE</v>
      </c>
    </row>
    <row r="11209" spans="4:5">
      <c r="D11209" s="118" t="s">
        <v>1098</v>
      </c>
      <c r="E11209" s="116" t="str">
        <f t="shared" si="175"/>
        <v>CANCILLERIA</v>
      </c>
    </row>
    <row r="11210" spans="4:5">
      <c r="D11210" s="118" t="s">
        <v>94</v>
      </c>
      <c r="E11210" s="116" t="str">
        <f t="shared" si="175"/>
        <v>DGM</v>
      </c>
    </row>
    <row r="11211" spans="4:5">
      <c r="D11211" s="118" t="s">
        <v>40</v>
      </c>
      <c r="E11211" s="116" t="str">
        <f t="shared" si="175"/>
        <v>JCE</v>
      </c>
    </row>
    <row r="11212" spans="4:5">
      <c r="D11212" s="118" t="s">
        <v>40</v>
      </c>
      <c r="E11212" s="116" t="str">
        <f t="shared" si="175"/>
        <v>JCE</v>
      </c>
    </row>
    <row r="11213" spans="4:5">
      <c r="D11213" s="118" t="s">
        <v>40</v>
      </c>
      <c r="E11213" s="116" t="str">
        <f t="shared" si="175"/>
        <v>JCE</v>
      </c>
    </row>
    <row r="11214" spans="4:5">
      <c r="D11214" s="118" t="s">
        <v>2</v>
      </c>
      <c r="E11214" s="116" t="str">
        <f t="shared" si="175"/>
        <v>DGTT</v>
      </c>
    </row>
    <row r="11215" spans="4:5">
      <c r="D11215" s="118" t="s">
        <v>40</v>
      </c>
      <c r="E11215" s="116" t="str">
        <f t="shared" si="175"/>
        <v>JCE</v>
      </c>
    </row>
    <row r="11216" spans="4:5">
      <c r="D11216" s="118" t="s">
        <v>1098</v>
      </c>
      <c r="E11216" s="116" t="str">
        <f t="shared" si="175"/>
        <v>CANCILLERIA</v>
      </c>
    </row>
    <row r="11217" spans="4:5">
      <c r="D11217" s="118" t="s">
        <v>40</v>
      </c>
      <c r="E11217" s="116" t="str">
        <f t="shared" si="175"/>
        <v>JCE</v>
      </c>
    </row>
    <row r="11218" spans="4:5">
      <c r="D11218" s="118" t="s">
        <v>184</v>
      </c>
      <c r="E11218" s="116" t="str">
        <f t="shared" si="175"/>
        <v>DGP</v>
      </c>
    </row>
    <row r="11219" spans="4:5">
      <c r="D11219" s="118" t="s">
        <v>28</v>
      </c>
      <c r="E11219" s="116" t="str">
        <f t="shared" si="175"/>
        <v>DGII</v>
      </c>
    </row>
    <row r="11220" spans="4:5">
      <c r="D11220" s="118" t="s">
        <v>94</v>
      </c>
      <c r="E11220" s="116" t="str">
        <f t="shared" si="175"/>
        <v>DGM</v>
      </c>
    </row>
    <row r="11221" spans="4:5">
      <c r="D11221" s="118" t="s">
        <v>2</v>
      </c>
      <c r="E11221" s="116" t="str">
        <f t="shared" si="175"/>
        <v>DGTT</v>
      </c>
    </row>
    <row r="11222" spans="4:5">
      <c r="D11222" s="118" t="s">
        <v>40</v>
      </c>
      <c r="E11222" s="116" t="str">
        <f t="shared" si="175"/>
        <v>JCE</v>
      </c>
    </row>
    <row r="11223" spans="4:5">
      <c r="D11223" s="118" t="s">
        <v>28</v>
      </c>
      <c r="E11223" s="116" t="str">
        <f t="shared" si="175"/>
        <v>DGII</v>
      </c>
    </row>
    <row r="11224" spans="4:5">
      <c r="D11224" s="118" t="s">
        <v>40</v>
      </c>
      <c r="E11224" s="116" t="str">
        <f t="shared" si="175"/>
        <v>JCE</v>
      </c>
    </row>
    <row r="11225" spans="4:5">
      <c r="D11225" s="118" t="s">
        <v>1098</v>
      </c>
      <c r="E11225" s="116" t="str">
        <f t="shared" si="175"/>
        <v>CANCILLERIA</v>
      </c>
    </row>
    <row r="11226" spans="4:5">
      <c r="D11226" s="118" t="s">
        <v>40</v>
      </c>
      <c r="E11226" s="116" t="str">
        <f t="shared" si="175"/>
        <v>JCE</v>
      </c>
    </row>
    <row r="11227" spans="4:5">
      <c r="D11227" s="118" t="s">
        <v>40</v>
      </c>
      <c r="E11227" s="116" t="str">
        <f t="shared" si="175"/>
        <v>JCE</v>
      </c>
    </row>
    <row r="11228" spans="4:5">
      <c r="D11228" s="118" t="s">
        <v>40</v>
      </c>
      <c r="E11228" s="116" t="str">
        <f t="shared" si="175"/>
        <v>JCE</v>
      </c>
    </row>
    <row r="11229" spans="4:5">
      <c r="D11229" s="118" t="s">
        <v>1646</v>
      </c>
      <c r="E11229" s="116" t="str">
        <f t="shared" si="175"/>
        <v xml:space="preserve">CANCILLERIA </v>
      </c>
    </row>
    <row r="11230" spans="4:5">
      <c r="D11230" s="118" t="s">
        <v>40</v>
      </c>
      <c r="E11230" s="116" t="str">
        <f t="shared" si="175"/>
        <v>JCE</v>
      </c>
    </row>
    <row r="11231" spans="4:5">
      <c r="D11231" s="118" t="s">
        <v>956</v>
      </c>
      <c r="E11231" s="116" t="str">
        <f t="shared" si="175"/>
        <v>SENASA</v>
      </c>
    </row>
    <row r="11232" spans="4:5">
      <c r="D11232" s="118" t="s">
        <v>40</v>
      </c>
      <c r="E11232" s="116" t="str">
        <f t="shared" si="175"/>
        <v>JCE</v>
      </c>
    </row>
    <row r="11233" spans="4:5">
      <c r="D11233" s="118" t="s">
        <v>94</v>
      </c>
      <c r="E11233" s="116" t="str">
        <f t="shared" si="175"/>
        <v>DGM</v>
      </c>
    </row>
    <row r="11234" spans="4:5">
      <c r="D11234" s="118" t="s">
        <v>1646</v>
      </c>
      <c r="E11234" s="116" t="str">
        <f t="shared" si="175"/>
        <v xml:space="preserve">CANCILLERIA </v>
      </c>
    </row>
    <row r="11235" spans="4:5">
      <c r="D11235" s="118" t="s">
        <v>2</v>
      </c>
      <c r="E11235" s="116" t="str">
        <f t="shared" si="175"/>
        <v>DGTT</v>
      </c>
    </row>
    <row r="11236" spans="4:5">
      <c r="D11236" s="118" t="s">
        <v>40</v>
      </c>
      <c r="E11236" s="116" t="str">
        <f t="shared" si="175"/>
        <v>JCE</v>
      </c>
    </row>
    <row r="11237" spans="4:5">
      <c r="D11237" s="118" t="s">
        <v>28</v>
      </c>
      <c r="E11237" s="116" t="str">
        <f t="shared" si="175"/>
        <v>DGII</v>
      </c>
    </row>
    <row r="11238" spans="4:5">
      <c r="D11238" s="118" t="s">
        <v>28</v>
      </c>
      <c r="E11238" s="116" t="str">
        <f t="shared" si="175"/>
        <v>DGII</v>
      </c>
    </row>
    <row r="11239" spans="4:5">
      <c r="D11239" s="118" t="s">
        <v>40</v>
      </c>
      <c r="E11239" s="116" t="str">
        <f t="shared" si="175"/>
        <v>JCE</v>
      </c>
    </row>
    <row r="11240" spans="4:5">
      <c r="D11240" s="118" t="s">
        <v>28</v>
      </c>
      <c r="E11240" s="116" t="str">
        <f t="shared" si="175"/>
        <v>DGII</v>
      </c>
    </row>
    <row r="11241" spans="4:5">
      <c r="D11241" s="118" t="s">
        <v>40</v>
      </c>
      <c r="E11241" s="116" t="str">
        <f t="shared" si="175"/>
        <v>JCE</v>
      </c>
    </row>
    <row r="11242" spans="4:5">
      <c r="D11242" s="118" t="s">
        <v>28</v>
      </c>
      <c r="E11242" s="116" t="str">
        <f t="shared" si="175"/>
        <v>DGII</v>
      </c>
    </row>
    <row r="11243" spans="4:5">
      <c r="D11243" s="118" t="s">
        <v>28</v>
      </c>
      <c r="E11243" s="116" t="str">
        <f t="shared" si="175"/>
        <v>DGII</v>
      </c>
    </row>
    <row r="11244" spans="4:5">
      <c r="D11244" s="118" t="s">
        <v>2</v>
      </c>
      <c r="E11244" s="116" t="str">
        <f t="shared" si="175"/>
        <v>DGTT</v>
      </c>
    </row>
    <row r="11245" spans="4:5">
      <c r="D11245" s="110" t="s">
        <v>28</v>
      </c>
      <c r="E11245" s="116" t="str">
        <f t="shared" si="175"/>
        <v>DGII</v>
      </c>
    </row>
    <row r="11246" spans="4:5">
      <c r="D11246" s="118" t="s">
        <v>40</v>
      </c>
      <c r="E11246" s="116" t="str">
        <f t="shared" si="175"/>
        <v>JCE</v>
      </c>
    </row>
    <row r="11247" spans="4:5">
      <c r="D11247" s="118" t="s">
        <v>40</v>
      </c>
      <c r="E11247" s="116" t="str">
        <f t="shared" si="175"/>
        <v>JCE</v>
      </c>
    </row>
    <row r="11248" spans="4:5">
      <c r="D11248" s="118" t="s">
        <v>40</v>
      </c>
      <c r="E11248" s="116" t="str">
        <f t="shared" si="175"/>
        <v>JCE</v>
      </c>
    </row>
    <row r="11249" spans="4:5">
      <c r="D11249" s="118" t="s">
        <v>18</v>
      </c>
      <c r="E11249" s="116" t="str">
        <f t="shared" si="175"/>
        <v>MIP</v>
      </c>
    </row>
    <row r="11250" spans="4:5">
      <c r="D11250" s="118" t="s">
        <v>1646</v>
      </c>
      <c r="E11250" s="116" t="str">
        <f t="shared" si="175"/>
        <v xml:space="preserve">CANCILLERIA </v>
      </c>
    </row>
    <row r="11251" spans="4:5">
      <c r="D11251" s="118" t="s">
        <v>2</v>
      </c>
      <c r="E11251" s="116" t="str">
        <f t="shared" si="175"/>
        <v>DGTT</v>
      </c>
    </row>
    <row r="11252" spans="4:5">
      <c r="D11252" s="118" t="s">
        <v>40</v>
      </c>
      <c r="E11252" s="116" t="str">
        <f t="shared" si="175"/>
        <v>JCE</v>
      </c>
    </row>
    <row r="11253" spans="4:5">
      <c r="D11253" s="118" t="s">
        <v>40</v>
      </c>
      <c r="E11253" s="116" t="str">
        <f t="shared" si="175"/>
        <v>JCE</v>
      </c>
    </row>
    <row r="11254" spans="4:5">
      <c r="D11254" s="118" t="s">
        <v>40</v>
      </c>
      <c r="E11254" s="116" t="str">
        <f t="shared" si="175"/>
        <v>JCE</v>
      </c>
    </row>
    <row r="11255" spans="4:5">
      <c r="D11255" s="118" t="s">
        <v>28</v>
      </c>
      <c r="E11255" s="116" t="str">
        <f t="shared" si="175"/>
        <v>DGII</v>
      </c>
    </row>
    <row r="11256" spans="4:5">
      <c r="D11256" s="118" t="s">
        <v>2</v>
      </c>
      <c r="E11256" s="116" t="str">
        <f t="shared" si="175"/>
        <v>DGTT</v>
      </c>
    </row>
    <row r="11257" spans="4:5">
      <c r="D11257" s="118" t="s">
        <v>2</v>
      </c>
      <c r="E11257" s="116" t="str">
        <f t="shared" si="175"/>
        <v>DGTT</v>
      </c>
    </row>
    <row r="11258" spans="4:5">
      <c r="D11258" s="118" t="s">
        <v>40</v>
      </c>
      <c r="E11258" s="116" t="str">
        <f t="shared" si="175"/>
        <v>JCE</v>
      </c>
    </row>
    <row r="11259" spans="4:5">
      <c r="D11259" s="118" t="s">
        <v>1098</v>
      </c>
      <c r="E11259" s="116" t="str">
        <f t="shared" si="175"/>
        <v>CANCILLERIA</v>
      </c>
    </row>
    <row r="11260" spans="4:5">
      <c r="D11260" s="118" t="s">
        <v>40</v>
      </c>
      <c r="E11260" s="116" t="str">
        <f t="shared" si="175"/>
        <v>JCE</v>
      </c>
    </row>
    <row r="11261" spans="4:5">
      <c r="D11261" s="118" t="s">
        <v>40</v>
      </c>
      <c r="E11261" s="116" t="str">
        <f t="shared" si="175"/>
        <v>JCE</v>
      </c>
    </row>
    <row r="11262" spans="4:5">
      <c r="D11262" s="118" t="s">
        <v>2</v>
      </c>
      <c r="E11262" s="116" t="str">
        <f t="shared" si="175"/>
        <v>DGTT</v>
      </c>
    </row>
    <row r="11263" spans="4:5">
      <c r="D11263" s="118" t="s">
        <v>1098</v>
      </c>
      <c r="E11263" s="116" t="str">
        <f t="shared" si="175"/>
        <v>CANCILLERIA</v>
      </c>
    </row>
    <row r="11264" spans="4:5">
      <c r="D11264" s="118" t="s">
        <v>40</v>
      </c>
      <c r="E11264" s="116" t="str">
        <f t="shared" si="175"/>
        <v>JCE</v>
      </c>
    </row>
    <row r="11265" spans="4:5">
      <c r="D11265" s="118" t="s">
        <v>40</v>
      </c>
      <c r="E11265" s="116" t="str">
        <f t="shared" si="175"/>
        <v>JCE</v>
      </c>
    </row>
    <row r="11266" spans="4:5">
      <c r="D11266" s="118" t="s">
        <v>40</v>
      </c>
      <c r="E11266" s="116" t="str">
        <f t="shared" si="175"/>
        <v>JCE</v>
      </c>
    </row>
    <row r="11267" spans="4:5">
      <c r="D11267" s="118" t="s">
        <v>2</v>
      </c>
      <c r="E11267" s="116" t="str">
        <f t="shared" si="175"/>
        <v>DGTT</v>
      </c>
    </row>
    <row r="11268" spans="4:5">
      <c r="D11268" s="118" t="s">
        <v>1098</v>
      </c>
      <c r="E11268" s="116" t="str">
        <f t="shared" ref="E11268:E11331" si="176">UPPER(D11268:D30978)</f>
        <v>CANCILLERIA</v>
      </c>
    </row>
    <row r="11269" spans="4:5">
      <c r="D11269" s="118" t="s">
        <v>1098</v>
      </c>
      <c r="E11269" s="116" t="str">
        <f t="shared" si="176"/>
        <v>CANCILLERIA</v>
      </c>
    </row>
    <row r="11270" spans="4:5">
      <c r="D11270" s="118" t="s">
        <v>28</v>
      </c>
      <c r="E11270" s="116" t="str">
        <f t="shared" si="176"/>
        <v>DGII</v>
      </c>
    </row>
    <row r="11271" spans="4:5">
      <c r="D11271" s="118" t="s">
        <v>40</v>
      </c>
      <c r="E11271" s="116" t="str">
        <f t="shared" si="176"/>
        <v>JCE</v>
      </c>
    </row>
    <row r="11272" spans="4:5">
      <c r="D11272" s="118" t="s">
        <v>1098</v>
      </c>
      <c r="E11272" s="116" t="str">
        <f t="shared" si="176"/>
        <v>CANCILLERIA</v>
      </c>
    </row>
    <row r="11273" spans="4:5">
      <c r="D11273" s="118" t="s">
        <v>1154</v>
      </c>
      <c r="E11273" s="116" t="str">
        <f t="shared" si="176"/>
        <v xml:space="preserve">JCE </v>
      </c>
    </row>
    <row r="11274" spans="4:5">
      <c r="D11274" s="118" t="s">
        <v>40</v>
      </c>
      <c r="E11274" s="116" t="str">
        <f t="shared" si="176"/>
        <v>JCE</v>
      </c>
    </row>
    <row r="11275" spans="4:5">
      <c r="D11275" s="118" t="s">
        <v>1318</v>
      </c>
      <c r="E11275" s="116" t="str">
        <f t="shared" si="176"/>
        <v xml:space="preserve">DGII </v>
      </c>
    </row>
    <row r="11276" spans="4:5">
      <c r="D11276" s="118" t="s">
        <v>1318</v>
      </c>
      <c r="E11276" s="116" t="str">
        <f t="shared" si="176"/>
        <v xml:space="preserve">DGII </v>
      </c>
    </row>
    <row r="11277" spans="4:5">
      <c r="D11277" s="118" t="s">
        <v>40</v>
      </c>
      <c r="E11277" s="116" t="str">
        <f t="shared" si="176"/>
        <v>JCE</v>
      </c>
    </row>
    <row r="11278" spans="4:5">
      <c r="D11278" s="118" t="s">
        <v>28</v>
      </c>
      <c r="E11278" s="116" t="str">
        <f t="shared" si="176"/>
        <v>DGII</v>
      </c>
    </row>
    <row r="11279" spans="4:5">
      <c r="D11279" s="118" t="s">
        <v>40</v>
      </c>
      <c r="E11279" s="116" t="str">
        <f t="shared" si="176"/>
        <v>JCE</v>
      </c>
    </row>
    <row r="11280" spans="4:5">
      <c r="D11280" s="118" t="s">
        <v>94</v>
      </c>
      <c r="E11280" s="116" t="str">
        <f t="shared" si="176"/>
        <v>DGM</v>
      </c>
    </row>
    <row r="11281" spans="4:5">
      <c r="D11281" s="118" t="s">
        <v>28</v>
      </c>
      <c r="E11281" s="116" t="str">
        <f t="shared" si="176"/>
        <v>DGII</v>
      </c>
    </row>
    <row r="11282" spans="4:5">
      <c r="D11282" s="118" t="s">
        <v>94</v>
      </c>
      <c r="E11282" s="116" t="str">
        <f t="shared" si="176"/>
        <v>DGM</v>
      </c>
    </row>
    <row r="11283" spans="4:5">
      <c r="D11283" s="118" t="s">
        <v>2</v>
      </c>
      <c r="E11283" s="116" t="str">
        <f t="shared" si="176"/>
        <v>DGTT</v>
      </c>
    </row>
    <row r="11284" spans="4:5">
      <c r="D11284" s="118" t="s">
        <v>184</v>
      </c>
      <c r="E11284" s="116" t="str">
        <f t="shared" si="176"/>
        <v>DGP</v>
      </c>
    </row>
    <row r="11285" spans="4:5">
      <c r="D11285" s="118" t="s">
        <v>40</v>
      </c>
      <c r="E11285" s="116" t="str">
        <f t="shared" si="176"/>
        <v>JCE</v>
      </c>
    </row>
    <row r="11286" spans="4:5">
      <c r="D11286" s="118" t="s">
        <v>40</v>
      </c>
      <c r="E11286" s="116" t="str">
        <f t="shared" si="176"/>
        <v>JCE</v>
      </c>
    </row>
    <row r="11287" spans="4:5">
      <c r="D11287" s="118" t="s">
        <v>40</v>
      </c>
      <c r="E11287" s="116" t="str">
        <f t="shared" si="176"/>
        <v>JCE</v>
      </c>
    </row>
    <row r="11288" spans="4:5">
      <c r="D11288" s="118" t="s">
        <v>40</v>
      </c>
      <c r="E11288" s="116" t="str">
        <f t="shared" si="176"/>
        <v>JCE</v>
      </c>
    </row>
    <row r="11289" spans="4:5">
      <c r="D11289" s="118" t="s">
        <v>94</v>
      </c>
      <c r="E11289" s="116" t="str">
        <f t="shared" si="176"/>
        <v>DGM</v>
      </c>
    </row>
    <row r="11290" spans="4:5">
      <c r="D11290" s="118" t="s">
        <v>40</v>
      </c>
      <c r="E11290" s="116" t="str">
        <f t="shared" si="176"/>
        <v>JCE</v>
      </c>
    </row>
    <row r="11291" spans="4:5">
      <c r="D11291" s="118" t="s">
        <v>28</v>
      </c>
      <c r="E11291" s="116" t="str">
        <f t="shared" si="176"/>
        <v>DGII</v>
      </c>
    </row>
    <row r="11292" spans="4:5">
      <c r="D11292" s="118" t="s">
        <v>40</v>
      </c>
      <c r="E11292" s="116" t="str">
        <f t="shared" si="176"/>
        <v>JCE</v>
      </c>
    </row>
    <row r="11293" spans="4:5">
      <c r="D11293" s="118" t="s">
        <v>155</v>
      </c>
      <c r="E11293" s="116" t="str">
        <f t="shared" si="176"/>
        <v>ONAPI</v>
      </c>
    </row>
    <row r="11294" spans="4:5">
      <c r="D11294" s="118" t="s">
        <v>184</v>
      </c>
      <c r="E11294" s="116" t="str">
        <f t="shared" si="176"/>
        <v>DGP</v>
      </c>
    </row>
    <row r="11295" spans="4:5">
      <c r="D11295" s="118" t="s">
        <v>40</v>
      </c>
      <c r="E11295" s="116" t="str">
        <f t="shared" si="176"/>
        <v>JCE</v>
      </c>
    </row>
    <row r="11296" spans="4:5">
      <c r="D11296" s="118" t="s">
        <v>155</v>
      </c>
      <c r="E11296" s="116" t="str">
        <f t="shared" si="176"/>
        <v>ONAPI</v>
      </c>
    </row>
    <row r="11297" spans="4:5">
      <c r="D11297" s="118" t="s">
        <v>184</v>
      </c>
      <c r="E11297" s="116" t="str">
        <f t="shared" si="176"/>
        <v>DGP</v>
      </c>
    </row>
    <row r="11298" spans="4:5">
      <c r="D11298" s="118" t="s">
        <v>94</v>
      </c>
      <c r="E11298" s="116" t="str">
        <f t="shared" si="176"/>
        <v>DGM</v>
      </c>
    </row>
    <row r="11299" spans="4:5">
      <c r="D11299" s="118" t="s">
        <v>155</v>
      </c>
      <c r="E11299" s="116" t="str">
        <f t="shared" si="176"/>
        <v>ONAPI</v>
      </c>
    </row>
    <row r="11300" spans="4:5">
      <c r="D11300" s="118" t="s">
        <v>1098</v>
      </c>
      <c r="E11300" s="116" t="str">
        <f t="shared" si="176"/>
        <v>CANCILLERIA</v>
      </c>
    </row>
    <row r="11301" spans="4:5">
      <c r="D11301" s="118" t="s">
        <v>28</v>
      </c>
      <c r="E11301" s="116" t="str">
        <f t="shared" si="176"/>
        <v>DGII</v>
      </c>
    </row>
    <row r="11302" spans="4:5">
      <c r="D11302" s="118" t="s">
        <v>40</v>
      </c>
      <c r="E11302" s="116" t="str">
        <f t="shared" si="176"/>
        <v>JCE</v>
      </c>
    </row>
    <row r="11303" spans="4:5">
      <c r="D11303" s="118" t="s">
        <v>40</v>
      </c>
      <c r="E11303" s="116" t="str">
        <f t="shared" si="176"/>
        <v>JCE</v>
      </c>
    </row>
    <row r="11304" spans="4:5">
      <c r="D11304" s="118" t="s">
        <v>40</v>
      </c>
      <c r="E11304" s="116" t="str">
        <f t="shared" si="176"/>
        <v>JCE</v>
      </c>
    </row>
    <row r="11305" spans="4:5">
      <c r="D11305" s="118" t="s">
        <v>40</v>
      </c>
      <c r="E11305" s="116" t="str">
        <f t="shared" si="176"/>
        <v>JCE</v>
      </c>
    </row>
    <row r="11306" spans="4:5">
      <c r="D11306" s="118" t="s">
        <v>28</v>
      </c>
      <c r="E11306" s="116" t="str">
        <f t="shared" si="176"/>
        <v>DGII</v>
      </c>
    </row>
    <row r="11307" spans="4:5">
      <c r="D11307" s="118" t="s">
        <v>28</v>
      </c>
      <c r="E11307" s="116" t="str">
        <f t="shared" si="176"/>
        <v>DGII</v>
      </c>
    </row>
    <row r="11308" spans="4:5">
      <c r="D11308" s="118" t="s">
        <v>40</v>
      </c>
      <c r="E11308" s="116" t="str">
        <f t="shared" si="176"/>
        <v>JCE</v>
      </c>
    </row>
    <row r="11309" spans="4:5">
      <c r="D11309" s="118" t="s">
        <v>40</v>
      </c>
      <c r="E11309" s="116" t="str">
        <f t="shared" si="176"/>
        <v>JCE</v>
      </c>
    </row>
    <row r="11310" spans="4:5">
      <c r="D11310" s="118" t="s">
        <v>40</v>
      </c>
      <c r="E11310" s="116" t="str">
        <f t="shared" si="176"/>
        <v>JCE</v>
      </c>
    </row>
    <row r="11311" spans="4:5">
      <c r="D11311" s="118" t="s">
        <v>40</v>
      </c>
      <c r="E11311" s="116" t="str">
        <f t="shared" si="176"/>
        <v>JCE</v>
      </c>
    </row>
    <row r="11312" spans="4:5">
      <c r="D11312" s="118" t="s">
        <v>2</v>
      </c>
      <c r="E11312" s="116" t="str">
        <f t="shared" si="176"/>
        <v>DGTT</v>
      </c>
    </row>
    <row r="11313" spans="4:5">
      <c r="D11313" s="118" t="s">
        <v>40</v>
      </c>
      <c r="E11313" s="116" t="str">
        <f t="shared" si="176"/>
        <v>JCE</v>
      </c>
    </row>
    <row r="11314" spans="4:5">
      <c r="D11314" s="118" t="s">
        <v>956</v>
      </c>
      <c r="E11314" s="116" t="str">
        <f t="shared" si="176"/>
        <v>SENASA</v>
      </c>
    </row>
    <row r="11315" spans="4:5">
      <c r="D11315" s="118" t="s">
        <v>40</v>
      </c>
      <c r="E11315" s="116" t="str">
        <f t="shared" si="176"/>
        <v>JCE</v>
      </c>
    </row>
    <row r="11316" spans="4:5">
      <c r="D11316" s="118" t="s">
        <v>40</v>
      </c>
      <c r="E11316" s="116" t="str">
        <f t="shared" si="176"/>
        <v>JCE</v>
      </c>
    </row>
    <row r="11317" spans="4:5">
      <c r="D11317" s="118" t="s">
        <v>40</v>
      </c>
      <c r="E11317" s="116" t="str">
        <f t="shared" si="176"/>
        <v>JCE</v>
      </c>
    </row>
    <row r="11318" spans="4:5">
      <c r="D11318" s="118" t="s">
        <v>40</v>
      </c>
      <c r="E11318" s="116" t="str">
        <f t="shared" si="176"/>
        <v>JCE</v>
      </c>
    </row>
    <row r="11319" spans="4:5">
      <c r="D11319" s="118" t="s">
        <v>2</v>
      </c>
      <c r="E11319" s="116" t="str">
        <f t="shared" si="176"/>
        <v>DGTT</v>
      </c>
    </row>
    <row r="11320" spans="4:5">
      <c r="D11320" s="118" t="s">
        <v>18</v>
      </c>
      <c r="E11320" s="116" t="str">
        <f t="shared" si="176"/>
        <v>MIP</v>
      </c>
    </row>
    <row r="11321" spans="4:5">
      <c r="D11321" s="118" t="s">
        <v>28</v>
      </c>
      <c r="E11321" s="116" t="str">
        <f t="shared" si="176"/>
        <v>DGII</v>
      </c>
    </row>
    <row r="11322" spans="4:5">
      <c r="D11322" s="118" t="s">
        <v>40</v>
      </c>
      <c r="E11322" s="116" t="str">
        <f t="shared" si="176"/>
        <v>JCE</v>
      </c>
    </row>
    <row r="11323" spans="4:5">
      <c r="D11323" s="118" t="s">
        <v>2</v>
      </c>
      <c r="E11323" s="116" t="str">
        <f t="shared" si="176"/>
        <v>DGTT</v>
      </c>
    </row>
    <row r="11324" spans="4:5">
      <c r="D11324" s="118" t="s">
        <v>2</v>
      </c>
      <c r="E11324" s="116" t="str">
        <f t="shared" si="176"/>
        <v>DGTT</v>
      </c>
    </row>
    <row r="11325" spans="4:5">
      <c r="D11325" s="118" t="s">
        <v>40</v>
      </c>
      <c r="E11325" s="116" t="str">
        <f t="shared" si="176"/>
        <v>JCE</v>
      </c>
    </row>
    <row r="11326" spans="4:5">
      <c r="D11326" s="118" t="s">
        <v>40</v>
      </c>
      <c r="E11326" s="116" t="str">
        <f t="shared" si="176"/>
        <v>JCE</v>
      </c>
    </row>
    <row r="11327" spans="4:5">
      <c r="D11327" s="118" t="s">
        <v>28</v>
      </c>
      <c r="E11327" s="116" t="str">
        <f t="shared" si="176"/>
        <v>DGII</v>
      </c>
    </row>
    <row r="11328" spans="4:5">
      <c r="D11328" s="118" t="s">
        <v>2</v>
      </c>
      <c r="E11328" s="116" t="str">
        <f t="shared" si="176"/>
        <v>DGTT</v>
      </c>
    </row>
    <row r="11329" spans="4:5">
      <c r="D11329" s="118" t="s">
        <v>28</v>
      </c>
      <c r="E11329" s="116" t="str">
        <f t="shared" si="176"/>
        <v>DGII</v>
      </c>
    </row>
    <row r="11330" spans="4:5">
      <c r="D11330" s="118" t="s">
        <v>40</v>
      </c>
      <c r="E11330" s="116" t="str">
        <f t="shared" si="176"/>
        <v>JCE</v>
      </c>
    </row>
    <row r="11331" spans="4:5">
      <c r="D11331" s="118" t="s">
        <v>40</v>
      </c>
      <c r="E11331" s="116" t="str">
        <f t="shared" si="176"/>
        <v>JCE</v>
      </c>
    </row>
    <row r="11332" spans="4:5">
      <c r="D11332" s="118" t="s">
        <v>2</v>
      </c>
      <c r="E11332" s="116" t="str">
        <f t="shared" ref="E11332:E11395" si="177">UPPER(D11332:D31042)</f>
        <v>DGTT</v>
      </c>
    </row>
    <row r="11333" spans="4:5">
      <c r="D11333" s="118" t="s">
        <v>40</v>
      </c>
      <c r="E11333" s="116" t="str">
        <f t="shared" si="177"/>
        <v>JCE</v>
      </c>
    </row>
    <row r="11334" spans="4:5">
      <c r="D11334" s="118" t="s">
        <v>28</v>
      </c>
      <c r="E11334" s="116" t="str">
        <f t="shared" si="177"/>
        <v>DGII</v>
      </c>
    </row>
    <row r="11335" spans="4:5">
      <c r="D11335" s="118" t="s">
        <v>28</v>
      </c>
      <c r="E11335" s="116" t="str">
        <f t="shared" si="177"/>
        <v>DGII</v>
      </c>
    </row>
    <row r="11336" spans="4:5">
      <c r="D11336" s="118" t="s">
        <v>40</v>
      </c>
      <c r="E11336" s="116" t="str">
        <f t="shared" si="177"/>
        <v>JCE</v>
      </c>
    </row>
    <row r="11337" spans="4:5">
      <c r="D11337" s="118" t="s">
        <v>40</v>
      </c>
      <c r="E11337" s="116" t="str">
        <f t="shared" si="177"/>
        <v>JCE</v>
      </c>
    </row>
    <row r="11338" spans="4:5">
      <c r="D11338" s="118" t="s">
        <v>28</v>
      </c>
      <c r="E11338" s="116" t="str">
        <f t="shared" si="177"/>
        <v>DGII</v>
      </c>
    </row>
    <row r="11339" spans="4:5">
      <c r="D11339" s="118" t="s">
        <v>155</v>
      </c>
      <c r="E11339" s="116" t="str">
        <f t="shared" si="177"/>
        <v>ONAPI</v>
      </c>
    </row>
    <row r="11340" spans="4:5">
      <c r="D11340" s="118" t="s">
        <v>40</v>
      </c>
      <c r="E11340" s="116" t="str">
        <f t="shared" si="177"/>
        <v>JCE</v>
      </c>
    </row>
    <row r="11341" spans="4:5">
      <c r="D11341" s="118" t="s">
        <v>2</v>
      </c>
      <c r="E11341" s="116" t="str">
        <f t="shared" si="177"/>
        <v>DGTT</v>
      </c>
    </row>
    <row r="11342" spans="4:5">
      <c r="D11342" s="118" t="s">
        <v>2</v>
      </c>
      <c r="E11342" s="116" t="str">
        <f t="shared" si="177"/>
        <v>DGTT</v>
      </c>
    </row>
    <row r="11343" spans="4:5">
      <c r="D11343" s="118" t="s">
        <v>28</v>
      </c>
      <c r="E11343" s="116" t="str">
        <f t="shared" si="177"/>
        <v>DGII</v>
      </c>
    </row>
    <row r="11344" spans="4:5">
      <c r="D11344" s="118" t="s">
        <v>40</v>
      </c>
      <c r="E11344" s="116" t="str">
        <f t="shared" si="177"/>
        <v>JCE</v>
      </c>
    </row>
    <row r="11345" spans="4:5">
      <c r="D11345" s="118" t="s">
        <v>28</v>
      </c>
      <c r="E11345" s="116" t="str">
        <f t="shared" si="177"/>
        <v>DGII</v>
      </c>
    </row>
    <row r="11346" spans="4:5">
      <c r="D11346" s="118" t="s">
        <v>40</v>
      </c>
      <c r="E11346" s="116" t="str">
        <f t="shared" si="177"/>
        <v>JCE</v>
      </c>
    </row>
    <row r="11347" spans="4:5">
      <c r="D11347" s="118" t="s">
        <v>40</v>
      </c>
      <c r="E11347" s="116" t="str">
        <f t="shared" si="177"/>
        <v>JCE</v>
      </c>
    </row>
    <row r="11348" spans="4:5">
      <c r="D11348" s="118" t="s">
        <v>94</v>
      </c>
      <c r="E11348" s="116" t="str">
        <f t="shared" si="177"/>
        <v>DGM</v>
      </c>
    </row>
    <row r="11349" spans="4:5">
      <c r="D11349" s="118" t="s">
        <v>28</v>
      </c>
      <c r="E11349" s="116" t="str">
        <f t="shared" si="177"/>
        <v>DGII</v>
      </c>
    </row>
    <row r="11350" spans="4:5">
      <c r="D11350" s="118" t="s">
        <v>94</v>
      </c>
      <c r="E11350" s="116" t="str">
        <f t="shared" si="177"/>
        <v>DGM</v>
      </c>
    </row>
    <row r="11351" spans="4:5">
      <c r="D11351" s="118" t="s">
        <v>40</v>
      </c>
      <c r="E11351" s="116" t="str">
        <f t="shared" si="177"/>
        <v>JCE</v>
      </c>
    </row>
    <row r="11352" spans="4:5">
      <c r="D11352" s="118" t="s">
        <v>40</v>
      </c>
      <c r="E11352" s="116" t="str">
        <f t="shared" si="177"/>
        <v>JCE</v>
      </c>
    </row>
    <row r="11353" spans="4:5">
      <c r="D11353" s="118" t="s">
        <v>2</v>
      </c>
      <c r="E11353" s="116" t="str">
        <f t="shared" si="177"/>
        <v>DGTT</v>
      </c>
    </row>
    <row r="11354" spans="4:5">
      <c r="D11354" s="118" t="s">
        <v>94</v>
      </c>
      <c r="E11354" s="116" t="str">
        <f t="shared" si="177"/>
        <v>DGM</v>
      </c>
    </row>
    <row r="11355" spans="4:5">
      <c r="D11355" s="118" t="s">
        <v>40</v>
      </c>
      <c r="E11355" s="116" t="str">
        <f t="shared" si="177"/>
        <v>JCE</v>
      </c>
    </row>
    <row r="11356" spans="4:5">
      <c r="D11356" s="118" t="s">
        <v>28</v>
      </c>
      <c r="E11356" s="116" t="str">
        <f t="shared" si="177"/>
        <v>DGII</v>
      </c>
    </row>
    <row r="11357" spans="4:5">
      <c r="D11357" s="118" t="s">
        <v>40</v>
      </c>
      <c r="E11357" s="116" t="str">
        <f t="shared" si="177"/>
        <v>JCE</v>
      </c>
    </row>
    <row r="11358" spans="4:5">
      <c r="D11358" s="118" t="s">
        <v>40</v>
      </c>
      <c r="E11358" s="116" t="str">
        <f t="shared" si="177"/>
        <v>JCE</v>
      </c>
    </row>
    <row r="11359" spans="4:5">
      <c r="D11359" s="118" t="s">
        <v>28</v>
      </c>
      <c r="E11359" s="116" t="str">
        <f t="shared" si="177"/>
        <v>DGII</v>
      </c>
    </row>
    <row r="11360" spans="4:5">
      <c r="D11360" s="118" t="s">
        <v>2</v>
      </c>
      <c r="E11360" s="116" t="str">
        <f t="shared" si="177"/>
        <v>DGTT</v>
      </c>
    </row>
    <row r="11361" spans="4:5">
      <c r="D11361" s="118" t="s">
        <v>18</v>
      </c>
      <c r="E11361" s="116" t="str">
        <f t="shared" si="177"/>
        <v>MIP</v>
      </c>
    </row>
    <row r="11362" spans="4:5">
      <c r="D11362" s="118" t="s">
        <v>40</v>
      </c>
      <c r="E11362" s="116" t="str">
        <f t="shared" si="177"/>
        <v>JCE</v>
      </c>
    </row>
    <row r="11363" spans="4:5">
      <c r="D11363" s="118" t="s">
        <v>28</v>
      </c>
      <c r="E11363" s="116" t="str">
        <f t="shared" si="177"/>
        <v>DGII</v>
      </c>
    </row>
    <row r="11364" spans="4:5">
      <c r="D11364" s="118" t="s">
        <v>2</v>
      </c>
      <c r="E11364" s="116" t="str">
        <f t="shared" si="177"/>
        <v>DGTT</v>
      </c>
    </row>
    <row r="11365" spans="4:5">
      <c r="D11365" s="118" t="s">
        <v>40</v>
      </c>
      <c r="E11365" s="116" t="str">
        <f t="shared" si="177"/>
        <v>JCE</v>
      </c>
    </row>
    <row r="11366" spans="4:5">
      <c r="D11366" s="118" t="s">
        <v>18</v>
      </c>
      <c r="E11366" s="116" t="str">
        <f t="shared" si="177"/>
        <v>MIP</v>
      </c>
    </row>
    <row r="11367" spans="4:5">
      <c r="D11367" s="118" t="s">
        <v>28</v>
      </c>
      <c r="E11367" s="116" t="str">
        <f t="shared" si="177"/>
        <v>DGII</v>
      </c>
    </row>
    <row r="11368" spans="4:5">
      <c r="D11368" s="118" t="s">
        <v>2</v>
      </c>
      <c r="E11368" s="116" t="str">
        <f t="shared" si="177"/>
        <v>DGTT</v>
      </c>
    </row>
    <row r="11369" spans="4:5">
      <c r="D11369" s="118" t="s">
        <v>28</v>
      </c>
      <c r="E11369" s="116" t="str">
        <f t="shared" si="177"/>
        <v>DGII</v>
      </c>
    </row>
    <row r="11370" spans="4:5">
      <c r="D11370" s="118" t="s">
        <v>94</v>
      </c>
      <c r="E11370" s="116" t="str">
        <f t="shared" si="177"/>
        <v>DGM</v>
      </c>
    </row>
    <row r="11371" spans="4:5">
      <c r="D11371" s="118" t="s">
        <v>40</v>
      </c>
      <c r="E11371" s="116" t="str">
        <f t="shared" si="177"/>
        <v>JCE</v>
      </c>
    </row>
    <row r="11372" spans="4:5">
      <c r="D11372" s="118" t="s">
        <v>2</v>
      </c>
      <c r="E11372" s="116" t="str">
        <f t="shared" si="177"/>
        <v>DGTT</v>
      </c>
    </row>
    <row r="11373" spans="4:5">
      <c r="D11373" s="118" t="s">
        <v>40</v>
      </c>
      <c r="E11373" s="116" t="str">
        <f t="shared" si="177"/>
        <v>JCE</v>
      </c>
    </row>
    <row r="11374" spans="4:5">
      <c r="D11374" s="118" t="s">
        <v>28</v>
      </c>
      <c r="E11374" s="116" t="str">
        <f t="shared" si="177"/>
        <v>DGII</v>
      </c>
    </row>
    <row r="11375" spans="4:5">
      <c r="D11375" s="118" t="s">
        <v>40</v>
      </c>
      <c r="E11375" s="116" t="str">
        <f t="shared" si="177"/>
        <v>JCE</v>
      </c>
    </row>
    <row r="11376" spans="4:5">
      <c r="D11376" s="118" t="s">
        <v>28</v>
      </c>
      <c r="E11376" s="116" t="str">
        <f t="shared" si="177"/>
        <v>DGII</v>
      </c>
    </row>
    <row r="11377" spans="4:5">
      <c r="D11377" s="118" t="s">
        <v>28</v>
      </c>
      <c r="E11377" s="116" t="str">
        <f t="shared" si="177"/>
        <v>DGII</v>
      </c>
    </row>
    <row r="11378" spans="4:5">
      <c r="D11378" s="118" t="s">
        <v>40</v>
      </c>
      <c r="E11378" s="116" t="str">
        <f t="shared" si="177"/>
        <v>JCE</v>
      </c>
    </row>
    <row r="11379" spans="4:5">
      <c r="D11379" s="118" t="s">
        <v>40</v>
      </c>
      <c r="E11379" s="116" t="str">
        <f t="shared" si="177"/>
        <v>JCE</v>
      </c>
    </row>
    <row r="11380" spans="4:5">
      <c r="D11380" s="118" t="s">
        <v>28</v>
      </c>
      <c r="E11380" s="116" t="str">
        <f t="shared" si="177"/>
        <v>DGII</v>
      </c>
    </row>
    <row r="11381" spans="4:5">
      <c r="D11381" s="118" t="s">
        <v>94</v>
      </c>
      <c r="E11381" s="116" t="str">
        <f t="shared" si="177"/>
        <v>DGM</v>
      </c>
    </row>
    <row r="11382" spans="4:5">
      <c r="D11382" s="118" t="s">
        <v>28</v>
      </c>
      <c r="E11382" s="116" t="str">
        <f t="shared" si="177"/>
        <v>DGII</v>
      </c>
    </row>
    <row r="11383" spans="4:5">
      <c r="D11383" s="118" t="s">
        <v>94</v>
      </c>
      <c r="E11383" s="116" t="str">
        <f t="shared" si="177"/>
        <v>DGM</v>
      </c>
    </row>
    <row r="11384" spans="4:5">
      <c r="D11384" s="118" t="s">
        <v>40</v>
      </c>
      <c r="E11384" s="116" t="str">
        <f t="shared" si="177"/>
        <v>JCE</v>
      </c>
    </row>
    <row r="11385" spans="4:5">
      <c r="D11385" s="118" t="s">
        <v>18</v>
      </c>
      <c r="E11385" s="116" t="str">
        <f t="shared" si="177"/>
        <v>MIP</v>
      </c>
    </row>
    <row r="11386" spans="4:5">
      <c r="D11386" s="118" t="s">
        <v>40</v>
      </c>
      <c r="E11386" s="116" t="str">
        <f t="shared" si="177"/>
        <v>JCE</v>
      </c>
    </row>
    <row r="11387" spans="4:5">
      <c r="D11387" s="118" t="s">
        <v>40</v>
      </c>
      <c r="E11387" s="116" t="str">
        <f t="shared" si="177"/>
        <v>JCE</v>
      </c>
    </row>
    <row r="11388" spans="4:5">
      <c r="D11388" s="118" t="s">
        <v>2</v>
      </c>
      <c r="E11388" s="116" t="str">
        <f t="shared" si="177"/>
        <v>DGTT</v>
      </c>
    </row>
    <row r="11389" spans="4:5">
      <c r="D11389" s="118" t="s">
        <v>2</v>
      </c>
      <c r="E11389" s="116" t="str">
        <f t="shared" si="177"/>
        <v>DGTT</v>
      </c>
    </row>
    <row r="11390" spans="4:5">
      <c r="D11390" s="118" t="s">
        <v>40</v>
      </c>
      <c r="E11390" s="116" t="str">
        <f t="shared" si="177"/>
        <v>JCE</v>
      </c>
    </row>
    <row r="11391" spans="4:5">
      <c r="D11391" s="118" t="s">
        <v>40</v>
      </c>
      <c r="E11391" s="116" t="str">
        <f t="shared" si="177"/>
        <v>JCE</v>
      </c>
    </row>
    <row r="11392" spans="4:5">
      <c r="D11392" s="118" t="s">
        <v>40</v>
      </c>
      <c r="E11392" s="116" t="str">
        <f t="shared" si="177"/>
        <v>JCE</v>
      </c>
    </row>
    <row r="11393" spans="4:5">
      <c r="D11393" s="118" t="s">
        <v>155</v>
      </c>
      <c r="E11393" s="116" t="str">
        <f t="shared" si="177"/>
        <v>ONAPI</v>
      </c>
    </row>
    <row r="11394" spans="4:5">
      <c r="D11394" s="118" t="s">
        <v>40</v>
      </c>
      <c r="E11394" s="116" t="str">
        <f t="shared" si="177"/>
        <v>JCE</v>
      </c>
    </row>
    <row r="11395" spans="4:5">
      <c r="D11395" s="118" t="s">
        <v>40</v>
      </c>
      <c r="E11395" s="116" t="str">
        <f t="shared" si="177"/>
        <v>JCE</v>
      </c>
    </row>
    <row r="11396" spans="4:5">
      <c r="D11396" s="118" t="s">
        <v>18</v>
      </c>
      <c r="E11396" s="116" t="str">
        <f t="shared" ref="E11396:E11459" si="178">UPPER(D11396:D31106)</f>
        <v>MIP</v>
      </c>
    </row>
    <row r="11397" spans="4:5">
      <c r="D11397" s="118" t="s">
        <v>40</v>
      </c>
      <c r="E11397" s="116" t="str">
        <f t="shared" si="178"/>
        <v>JCE</v>
      </c>
    </row>
    <row r="11398" spans="4:5">
      <c r="D11398" s="118" t="s">
        <v>40</v>
      </c>
      <c r="E11398" s="116" t="str">
        <f t="shared" si="178"/>
        <v>JCE</v>
      </c>
    </row>
    <row r="11399" spans="4:5">
      <c r="D11399" s="118" t="s">
        <v>184</v>
      </c>
      <c r="E11399" s="116" t="str">
        <f t="shared" si="178"/>
        <v>DGP</v>
      </c>
    </row>
    <row r="11400" spans="4:5">
      <c r="D11400" s="118" t="s">
        <v>40</v>
      </c>
      <c r="E11400" s="116" t="str">
        <f t="shared" si="178"/>
        <v>JCE</v>
      </c>
    </row>
    <row r="11401" spans="4:5">
      <c r="D11401" s="118" t="s">
        <v>1098</v>
      </c>
      <c r="E11401" s="116" t="str">
        <f t="shared" si="178"/>
        <v>CANCILLERIA</v>
      </c>
    </row>
    <row r="11402" spans="4:5">
      <c r="D11402" s="118" t="s">
        <v>40</v>
      </c>
      <c r="E11402" s="116" t="str">
        <f t="shared" si="178"/>
        <v>JCE</v>
      </c>
    </row>
    <row r="11403" spans="4:5">
      <c r="D11403" s="118" t="s">
        <v>40</v>
      </c>
      <c r="E11403" s="116" t="str">
        <f t="shared" si="178"/>
        <v>JCE</v>
      </c>
    </row>
    <row r="11404" spans="4:5">
      <c r="D11404" s="118" t="s">
        <v>155</v>
      </c>
      <c r="E11404" s="116" t="str">
        <f t="shared" si="178"/>
        <v>ONAPI</v>
      </c>
    </row>
    <row r="11405" spans="4:5">
      <c r="D11405" s="118" t="s">
        <v>28</v>
      </c>
      <c r="E11405" s="116" t="str">
        <f t="shared" si="178"/>
        <v>DGII</v>
      </c>
    </row>
    <row r="11406" spans="4:5">
      <c r="D11406" s="118" t="s">
        <v>40</v>
      </c>
      <c r="E11406" s="116" t="str">
        <f t="shared" si="178"/>
        <v>JCE</v>
      </c>
    </row>
    <row r="11407" spans="4:5">
      <c r="D11407" s="118" t="s">
        <v>40</v>
      </c>
      <c r="E11407" s="116" t="str">
        <f t="shared" si="178"/>
        <v>JCE</v>
      </c>
    </row>
    <row r="11408" spans="4:5">
      <c r="D11408" s="118" t="s">
        <v>28</v>
      </c>
      <c r="E11408" s="116" t="str">
        <f t="shared" si="178"/>
        <v>DGII</v>
      </c>
    </row>
    <row r="11409" spans="4:5">
      <c r="D11409" s="118" t="s">
        <v>184</v>
      </c>
      <c r="E11409" s="116" t="str">
        <f t="shared" si="178"/>
        <v>DGP</v>
      </c>
    </row>
    <row r="11410" spans="4:5">
      <c r="D11410" s="118" t="s">
        <v>40</v>
      </c>
      <c r="E11410" s="116" t="str">
        <f t="shared" si="178"/>
        <v>JCE</v>
      </c>
    </row>
    <row r="11411" spans="4:5">
      <c r="D11411" s="118" t="s">
        <v>40</v>
      </c>
      <c r="E11411" s="116" t="str">
        <f t="shared" si="178"/>
        <v>JCE</v>
      </c>
    </row>
    <row r="11412" spans="4:5">
      <c r="D11412" s="118" t="s">
        <v>28</v>
      </c>
      <c r="E11412" s="116" t="str">
        <f t="shared" si="178"/>
        <v>DGII</v>
      </c>
    </row>
    <row r="11413" spans="4:5">
      <c r="D11413" s="118" t="s">
        <v>40</v>
      </c>
      <c r="E11413" s="116" t="str">
        <f t="shared" si="178"/>
        <v>JCE</v>
      </c>
    </row>
    <row r="11414" spans="4:5">
      <c r="D11414" s="118" t="s">
        <v>1646</v>
      </c>
      <c r="E11414" s="116" t="str">
        <f t="shared" si="178"/>
        <v xml:space="preserve">CANCILLERIA </v>
      </c>
    </row>
    <row r="11415" spans="4:5">
      <c r="D11415" s="118" t="s">
        <v>40</v>
      </c>
      <c r="E11415" s="116" t="str">
        <f t="shared" si="178"/>
        <v>JCE</v>
      </c>
    </row>
    <row r="11416" spans="4:5">
      <c r="D11416" s="118" t="s">
        <v>40</v>
      </c>
      <c r="E11416" s="116" t="str">
        <f t="shared" si="178"/>
        <v>JCE</v>
      </c>
    </row>
    <row r="11417" spans="4:5">
      <c r="D11417" s="118" t="s">
        <v>40</v>
      </c>
      <c r="E11417" s="116" t="str">
        <f t="shared" si="178"/>
        <v>JCE</v>
      </c>
    </row>
    <row r="11418" spans="4:5">
      <c r="D11418" s="118" t="s">
        <v>94</v>
      </c>
      <c r="E11418" s="116" t="str">
        <f t="shared" si="178"/>
        <v>DGM</v>
      </c>
    </row>
    <row r="11419" spans="4:5">
      <c r="D11419" s="118" t="s">
        <v>1646</v>
      </c>
      <c r="E11419" s="116" t="str">
        <f t="shared" si="178"/>
        <v xml:space="preserve">CANCILLERIA </v>
      </c>
    </row>
    <row r="11420" spans="4:5">
      <c r="D11420" s="118" t="s">
        <v>40</v>
      </c>
      <c r="E11420" s="116" t="str">
        <f t="shared" si="178"/>
        <v>JCE</v>
      </c>
    </row>
    <row r="11421" spans="4:5">
      <c r="D11421" s="118" t="s">
        <v>28</v>
      </c>
      <c r="E11421" s="116" t="str">
        <f t="shared" si="178"/>
        <v>DGII</v>
      </c>
    </row>
    <row r="11422" spans="4:5">
      <c r="D11422" s="118" t="s">
        <v>1098</v>
      </c>
      <c r="E11422" s="116" t="str">
        <f t="shared" si="178"/>
        <v>CANCILLERIA</v>
      </c>
    </row>
    <row r="11423" spans="4:5">
      <c r="D11423" s="118" t="s">
        <v>184</v>
      </c>
      <c r="E11423" s="116" t="str">
        <f t="shared" si="178"/>
        <v>DGP</v>
      </c>
    </row>
    <row r="11424" spans="4:5">
      <c r="D11424" s="118" t="s">
        <v>40</v>
      </c>
      <c r="E11424" s="116" t="str">
        <f t="shared" si="178"/>
        <v>JCE</v>
      </c>
    </row>
    <row r="11425" spans="4:5">
      <c r="D11425" s="118" t="s">
        <v>94</v>
      </c>
      <c r="E11425" s="116" t="str">
        <f t="shared" si="178"/>
        <v>DGM</v>
      </c>
    </row>
    <row r="11426" spans="4:5">
      <c r="D11426" s="118" t="s">
        <v>184</v>
      </c>
      <c r="E11426" s="116" t="str">
        <f t="shared" si="178"/>
        <v>DGP</v>
      </c>
    </row>
    <row r="11427" spans="4:5">
      <c r="D11427" s="118" t="s">
        <v>40</v>
      </c>
      <c r="E11427" s="116" t="str">
        <f t="shared" si="178"/>
        <v>JCE</v>
      </c>
    </row>
    <row r="11428" spans="4:5">
      <c r="D11428" s="118" t="s">
        <v>40</v>
      </c>
      <c r="E11428" s="116" t="str">
        <f t="shared" si="178"/>
        <v>JCE</v>
      </c>
    </row>
    <row r="11429" spans="4:5">
      <c r="D11429" s="118" t="s">
        <v>40</v>
      </c>
      <c r="E11429" s="116" t="str">
        <f t="shared" si="178"/>
        <v>JCE</v>
      </c>
    </row>
    <row r="11430" spans="4:5">
      <c r="D11430" s="118" t="s">
        <v>40</v>
      </c>
      <c r="E11430" s="116" t="str">
        <f t="shared" si="178"/>
        <v>JCE</v>
      </c>
    </row>
    <row r="11431" spans="4:5">
      <c r="D11431" s="118" t="s">
        <v>40</v>
      </c>
      <c r="E11431" s="116" t="str">
        <f t="shared" si="178"/>
        <v>JCE</v>
      </c>
    </row>
    <row r="11432" spans="4:5">
      <c r="D11432" s="118" t="s">
        <v>2</v>
      </c>
      <c r="E11432" s="116" t="str">
        <f t="shared" si="178"/>
        <v>DGTT</v>
      </c>
    </row>
    <row r="11433" spans="4:5">
      <c r="D11433" s="118" t="s">
        <v>40</v>
      </c>
      <c r="E11433" s="116" t="str">
        <f t="shared" si="178"/>
        <v>JCE</v>
      </c>
    </row>
    <row r="11434" spans="4:5">
      <c r="D11434" s="118" t="s">
        <v>40</v>
      </c>
      <c r="E11434" s="116" t="str">
        <f t="shared" si="178"/>
        <v>JCE</v>
      </c>
    </row>
    <row r="11435" spans="4:5">
      <c r="D11435" s="118" t="s">
        <v>40</v>
      </c>
      <c r="E11435" s="116" t="str">
        <f t="shared" si="178"/>
        <v>JCE</v>
      </c>
    </row>
    <row r="11436" spans="4:5">
      <c r="D11436" s="118" t="s">
        <v>28</v>
      </c>
      <c r="E11436" s="116" t="str">
        <f t="shared" si="178"/>
        <v>DGII</v>
      </c>
    </row>
    <row r="11437" spans="4:5">
      <c r="D11437" s="118" t="s">
        <v>28</v>
      </c>
      <c r="E11437" s="116" t="str">
        <f t="shared" si="178"/>
        <v>DGII</v>
      </c>
    </row>
    <row r="11438" spans="4:5">
      <c r="D11438" s="118" t="s">
        <v>40</v>
      </c>
      <c r="E11438" s="116" t="str">
        <f t="shared" si="178"/>
        <v>JCE</v>
      </c>
    </row>
    <row r="11439" spans="4:5">
      <c r="D11439" s="118" t="s">
        <v>28</v>
      </c>
      <c r="E11439" s="116" t="str">
        <f t="shared" si="178"/>
        <v>DGII</v>
      </c>
    </row>
    <row r="11440" spans="4:5">
      <c r="D11440" s="118" t="s">
        <v>184</v>
      </c>
      <c r="E11440" s="116" t="str">
        <f t="shared" si="178"/>
        <v>DGP</v>
      </c>
    </row>
    <row r="11441" spans="4:5">
      <c r="D11441" s="118" t="s">
        <v>1098</v>
      </c>
      <c r="E11441" s="116" t="str">
        <f t="shared" si="178"/>
        <v>CANCILLERIA</v>
      </c>
    </row>
    <row r="11442" spans="4:5">
      <c r="D11442" s="118" t="s">
        <v>2</v>
      </c>
      <c r="E11442" s="116" t="str">
        <f t="shared" si="178"/>
        <v>DGTT</v>
      </c>
    </row>
    <row r="11443" spans="4:5">
      <c r="D11443" s="118" t="s">
        <v>28</v>
      </c>
      <c r="E11443" s="116" t="str">
        <f t="shared" si="178"/>
        <v>DGII</v>
      </c>
    </row>
    <row r="11444" spans="4:5">
      <c r="D11444" s="118" t="s">
        <v>2</v>
      </c>
      <c r="E11444" s="116" t="str">
        <f t="shared" si="178"/>
        <v>DGTT</v>
      </c>
    </row>
    <row r="11445" spans="4:5">
      <c r="D11445" s="118" t="s">
        <v>40</v>
      </c>
      <c r="E11445" s="116" t="str">
        <f t="shared" si="178"/>
        <v>JCE</v>
      </c>
    </row>
    <row r="11446" spans="4:5">
      <c r="D11446" s="118" t="s">
        <v>40</v>
      </c>
      <c r="E11446" s="116" t="str">
        <f t="shared" si="178"/>
        <v>JCE</v>
      </c>
    </row>
    <row r="11447" spans="4:5">
      <c r="D11447" s="118" t="s">
        <v>2</v>
      </c>
      <c r="E11447" s="116" t="str">
        <f t="shared" si="178"/>
        <v>DGTT</v>
      </c>
    </row>
    <row r="11448" spans="4:5">
      <c r="D11448" s="118" t="s">
        <v>28</v>
      </c>
      <c r="E11448" s="116" t="str">
        <f t="shared" si="178"/>
        <v>DGII</v>
      </c>
    </row>
    <row r="11449" spans="4:5">
      <c r="D11449" s="118" t="s">
        <v>40</v>
      </c>
      <c r="E11449" s="116" t="str">
        <f t="shared" si="178"/>
        <v>JCE</v>
      </c>
    </row>
    <row r="11450" spans="4:5">
      <c r="D11450" s="118" t="s">
        <v>40</v>
      </c>
      <c r="E11450" s="116" t="str">
        <f t="shared" si="178"/>
        <v>JCE</v>
      </c>
    </row>
    <row r="11451" spans="4:5">
      <c r="D11451" s="118" t="s">
        <v>40</v>
      </c>
      <c r="E11451" s="116" t="str">
        <f t="shared" si="178"/>
        <v>JCE</v>
      </c>
    </row>
    <row r="11452" spans="4:5">
      <c r="D11452" s="118" t="s">
        <v>40</v>
      </c>
      <c r="E11452" s="116" t="str">
        <f t="shared" si="178"/>
        <v>JCE</v>
      </c>
    </row>
    <row r="11453" spans="4:5">
      <c r="D11453" s="118" t="s">
        <v>40</v>
      </c>
      <c r="E11453" s="116" t="str">
        <f t="shared" si="178"/>
        <v>JCE</v>
      </c>
    </row>
    <row r="11454" spans="4:5">
      <c r="D11454" s="118" t="s">
        <v>28</v>
      </c>
      <c r="E11454" s="116" t="str">
        <f t="shared" si="178"/>
        <v>DGII</v>
      </c>
    </row>
    <row r="11455" spans="4:5">
      <c r="D11455" s="118" t="s">
        <v>28</v>
      </c>
      <c r="E11455" s="116" t="str">
        <f t="shared" si="178"/>
        <v>DGII</v>
      </c>
    </row>
    <row r="11456" spans="4:5">
      <c r="D11456" s="118" t="s">
        <v>2</v>
      </c>
      <c r="E11456" s="116" t="str">
        <f t="shared" si="178"/>
        <v>DGTT</v>
      </c>
    </row>
    <row r="11457" spans="4:5">
      <c r="D11457" s="118" t="s">
        <v>1098</v>
      </c>
      <c r="E11457" s="116" t="str">
        <f t="shared" si="178"/>
        <v>CANCILLERIA</v>
      </c>
    </row>
    <row r="11458" spans="4:5">
      <c r="D11458" s="118" t="s">
        <v>40</v>
      </c>
      <c r="E11458" s="116" t="str">
        <f t="shared" si="178"/>
        <v>JCE</v>
      </c>
    </row>
    <row r="11459" spans="4:5">
      <c r="D11459" s="118" t="s">
        <v>40</v>
      </c>
      <c r="E11459" s="116" t="str">
        <f t="shared" si="178"/>
        <v>JCE</v>
      </c>
    </row>
    <row r="11460" spans="4:5">
      <c r="D11460" s="118" t="s">
        <v>28</v>
      </c>
      <c r="E11460" s="116" t="str">
        <f t="shared" ref="E11460:E11523" si="179">UPPER(D11460:D31170)</f>
        <v>DGII</v>
      </c>
    </row>
    <row r="11461" spans="4:5">
      <c r="D11461" s="118" t="s">
        <v>28</v>
      </c>
      <c r="E11461" s="116" t="str">
        <f t="shared" si="179"/>
        <v>DGII</v>
      </c>
    </row>
    <row r="11462" spans="4:5">
      <c r="D11462" s="118" t="s">
        <v>40</v>
      </c>
      <c r="E11462" s="116" t="str">
        <f t="shared" si="179"/>
        <v>JCE</v>
      </c>
    </row>
    <row r="11463" spans="4:5">
      <c r="D11463" s="118" t="s">
        <v>2</v>
      </c>
      <c r="E11463" s="116" t="str">
        <f t="shared" si="179"/>
        <v>DGTT</v>
      </c>
    </row>
    <row r="11464" spans="4:5">
      <c r="D11464" s="118" t="s">
        <v>28</v>
      </c>
      <c r="E11464" s="116" t="str">
        <f t="shared" si="179"/>
        <v>DGII</v>
      </c>
    </row>
    <row r="11465" spans="4:5">
      <c r="D11465" s="118" t="s">
        <v>40</v>
      </c>
      <c r="E11465" s="116" t="str">
        <f t="shared" si="179"/>
        <v>JCE</v>
      </c>
    </row>
    <row r="11466" spans="4:5">
      <c r="D11466" s="118" t="s">
        <v>40</v>
      </c>
      <c r="E11466" s="116" t="str">
        <f t="shared" si="179"/>
        <v>JCE</v>
      </c>
    </row>
    <row r="11467" spans="4:5">
      <c r="D11467" s="118" t="s">
        <v>40</v>
      </c>
      <c r="E11467" s="116" t="str">
        <f t="shared" si="179"/>
        <v>JCE</v>
      </c>
    </row>
    <row r="11468" spans="4:5">
      <c r="D11468" s="118" t="s">
        <v>40</v>
      </c>
      <c r="E11468" s="116" t="str">
        <f t="shared" si="179"/>
        <v>JCE</v>
      </c>
    </row>
    <row r="11469" spans="4:5">
      <c r="D11469" s="118" t="s">
        <v>2</v>
      </c>
      <c r="E11469" s="116" t="str">
        <f t="shared" si="179"/>
        <v>DGTT</v>
      </c>
    </row>
    <row r="11470" spans="4:5">
      <c r="D11470" s="118" t="s">
        <v>40</v>
      </c>
      <c r="E11470" s="116" t="str">
        <f t="shared" si="179"/>
        <v>JCE</v>
      </c>
    </row>
    <row r="11471" spans="4:5">
      <c r="D11471" s="118" t="s">
        <v>40</v>
      </c>
      <c r="E11471" s="116" t="str">
        <f t="shared" si="179"/>
        <v>JCE</v>
      </c>
    </row>
    <row r="11472" spans="4:5">
      <c r="D11472" s="118" t="s">
        <v>40</v>
      </c>
      <c r="E11472" s="116" t="str">
        <f t="shared" si="179"/>
        <v>JCE</v>
      </c>
    </row>
    <row r="11473" spans="4:5">
      <c r="D11473" s="118" t="s">
        <v>18</v>
      </c>
      <c r="E11473" s="116" t="str">
        <f t="shared" si="179"/>
        <v>MIP</v>
      </c>
    </row>
    <row r="11474" spans="4:5">
      <c r="D11474" s="118" t="s">
        <v>28</v>
      </c>
      <c r="E11474" s="116" t="str">
        <f t="shared" si="179"/>
        <v>DGII</v>
      </c>
    </row>
    <row r="11475" spans="4:5">
      <c r="D11475" s="118" t="s">
        <v>28</v>
      </c>
      <c r="E11475" s="116" t="str">
        <f t="shared" si="179"/>
        <v>DGII</v>
      </c>
    </row>
    <row r="11476" spans="4:5">
      <c r="D11476" s="118" t="s">
        <v>184</v>
      </c>
      <c r="E11476" s="116" t="str">
        <f t="shared" si="179"/>
        <v>DGP</v>
      </c>
    </row>
    <row r="11477" spans="4:5">
      <c r="D11477" s="118" t="s">
        <v>28</v>
      </c>
      <c r="E11477" s="116" t="str">
        <f t="shared" si="179"/>
        <v>DGII</v>
      </c>
    </row>
    <row r="11478" spans="4:5">
      <c r="D11478" s="118" t="s">
        <v>40</v>
      </c>
      <c r="E11478" s="116" t="str">
        <f t="shared" si="179"/>
        <v>JCE</v>
      </c>
    </row>
    <row r="11479" spans="4:5">
      <c r="D11479" s="118" t="s">
        <v>40</v>
      </c>
      <c r="E11479" s="116" t="str">
        <f t="shared" si="179"/>
        <v>JCE</v>
      </c>
    </row>
    <row r="11480" spans="4:5">
      <c r="D11480" s="118" t="s">
        <v>184</v>
      </c>
      <c r="E11480" s="116" t="str">
        <f t="shared" si="179"/>
        <v>DGP</v>
      </c>
    </row>
    <row r="11481" spans="4:5">
      <c r="D11481" s="118" t="s">
        <v>40</v>
      </c>
      <c r="E11481" s="116" t="str">
        <f t="shared" si="179"/>
        <v>JCE</v>
      </c>
    </row>
    <row r="11482" spans="4:5">
      <c r="D11482" s="118" t="s">
        <v>18</v>
      </c>
      <c r="E11482" s="116" t="str">
        <f t="shared" si="179"/>
        <v>MIP</v>
      </c>
    </row>
    <row r="11483" spans="4:5">
      <c r="D11483" s="118" t="s">
        <v>94</v>
      </c>
      <c r="E11483" s="116" t="str">
        <f t="shared" si="179"/>
        <v>DGM</v>
      </c>
    </row>
    <row r="11484" spans="4:5">
      <c r="D11484" s="118" t="s">
        <v>2</v>
      </c>
      <c r="E11484" s="116" t="str">
        <f t="shared" si="179"/>
        <v>DGTT</v>
      </c>
    </row>
    <row r="11485" spans="4:5">
      <c r="D11485" s="118" t="s">
        <v>40</v>
      </c>
      <c r="E11485" s="116" t="str">
        <f t="shared" si="179"/>
        <v>JCE</v>
      </c>
    </row>
    <row r="11486" spans="4:5">
      <c r="D11486" s="118" t="s">
        <v>2</v>
      </c>
      <c r="E11486" s="116" t="str">
        <f t="shared" si="179"/>
        <v>DGTT</v>
      </c>
    </row>
    <row r="11487" spans="4:5">
      <c r="D11487" s="118" t="s">
        <v>2</v>
      </c>
      <c r="E11487" s="116" t="str">
        <f t="shared" si="179"/>
        <v>DGTT</v>
      </c>
    </row>
    <row r="11488" spans="4:5">
      <c r="D11488" s="118" t="s">
        <v>1098</v>
      </c>
      <c r="E11488" s="116" t="str">
        <f t="shared" si="179"/>
        <v>CANCILLERIA</v>
      </c>
    </row>
    <row r="11489" spans="4:5">
      <c r="D11489" s="118" t="s">
        <v>40</v>
      </c>
      <c r="E11489" s="116" t="str">
        <f t="shared" si="179"/>
        <v>JCE</v>
      </c>
    </row>
    <row r="11490" spans="4:5">
      <c r="D11490" s="118" t="s">
        <v>155</v>
      </c>
      <c r="E11490" s="116" t="str">
        <f t="shared" si="179"/>
        <v>ONAPI</v>
      </c>
    </row>
    <row r="11491" spans="4:5">
      <c r="D11491" s="118" t="s">
        <v>40</v>
      </c>
      <c r="E11491" s="116" t="str">
        <f t="shared" si="179"/>
        <v>JCE</v>
      </c>
    </row>
    <row r="11492" spans="4:5">
      <c r="D11492" s="118" t="s">
        <v>40</v>
      </c>
      <c r="E11492" s="116" t="str">
        <f t="shared" si="179"/>
        <v>JCE</v>
      </c>
    </row>
    <row r="11493" spans="4:5">
      <c r="D11493" s="118" t="s">
        <v>40</v>
      </c>
      <c r="E11493" s="116" t="str">
        <f t="shared" si="179"/>
        <v>JCE</v>
      </c>
    </row>
    <row r="11494" spans="4:5">
      <c r="D11494" s="118" t="s">
        <v>40</v>
      </c>
      <c r="E11494" s="116" t="str">
        <f t="shared" si="179"/>
        <v>JCE</v>
      </c>
    </row>
    <row r="11495" spans="4:5">
      <c r="D11495" s="118" t="s">
        <v>28</v>
      </c>
      <c r="E11495" s="116" t="str">
        <f t="shared" si="179"/>
        <v>DGII</v>
      </c>
    </row>
    <row r="11496" spans="4:5">
      <c r="D11496" s="118" t="s">
        <v>2</v>
      </c>
      <c r="E11496" s="116" t="str">
        <f t="shared" si="179"/>
        <v>DGTT</v>
      </c>
    </row>
    <row r="11497" spans="4:5">
      <c r="D11497" s="118" t="s">
        <v>40</v>
      </c>
      <c r="E11497" s="116" t="str">
        <f t="shared" si="179"/>
        <v>JCE</v>
      </c>
    </row>
    <row r="11498" spans="4:5">
      <c r="D11498" s="118" t="s">
        <v>28</v>
      </c>
      <c r="E11498" s="116" t="str">
        <f t="shared" si="179"/>
        <v>DGII</v>
      </c>
    </row>
    <row r="11499" spans="4:5">
      <c r="D11499" s="118" t="s">
        <v>40</v>
      </c>
      <c r="E11499" s="116" t="str">
        <f t="shared" si="179"/>
        <v>JCE</v>
      </c>
    </row>
    <row r="11500" spans="4:5">
      <c r="D11500" s="118" t="s">
        <v>40</v>
      </c>
      <c r="E11500" s="116" t="str">
        <f t="shared" si="179"/>
        <v>JCE</v>
      </c>
    </row>
    <row r="11501" spans="4:5">
      <c r="D11501" s="118" t="s">
        <v>28</v>
      </c>
      <c r="E11501" s="116" t="str">
        <f t="shared" si="179"/>
        <v>DGII</v>
      </c>
    </row>
    <row r="11502" spans="4:5">
      <c r="D11502" s="118" t="s">
        <v>40</v>
      </c>
      <c r="E11502" s="116" t="str">
        <f t="shared" si="179"/>
        <v>JCE</v>
      </c>
    </row>
    <row r="11503" spans="4:5">
      <c r="D11503" s="118" t="s">
        <v>40</v>
      </c>
      <c r="E11503" s="116" t="str">
        <f t="shared" si="179"/>
        <v>JCE</v>
      </c>
    </row>
    <row r="11504" spans="4:5">
      <c r="D11504" s="118" t="s">
        <v>40</v>
      </c>
      <c r="E11504" s="116" t="str">
        <f t="shared" si="179"/>
        <v>JCE</v>
      </c>
    </row>
    <row r="11505" spans="4:5">
      <c r="D11505" s="118" t="s">
        <v>40</v>
      </c>
      <c r="E11505" s="116" t="str">
        <f t="shared" si="179"/>
        <v>JCE</v>
      </c>
    </row>
    <row r="11506" spans="4:5">
      <c r="D11506" s="118" t="s">
        <v>184</v>
      </c>
      <c r="E11506" s="116" t="str">
        <f t="shared" si="179"/>
        <v>DGP</v>
      </c>
    </row>
    <row r="11507" spans="4:5">
      <c r="D11507" s="118" t="s">
        <v>1646</v>
      </c>
      <c r="E11507" s="116" t="str">
        <f t="shared" si="179"/>
        <v xml:space="preserve">CANCILLERIA </v>
      </c>
    </row>
    <row r="11508" spans="4:5">
      <c r="D11508" s="118" t="s">
        <v>28</v>
      </c>
      <c r="E11508" s="116" t="str">
        <f t="shared" si="179"/>
        <v>DGII</v>
      </c>
    </row>
    <row r="11509" spans="4:5">
      <c r="D11509" s="118" t="s">
        <v>2</v>
      </c>
      <c r="E11509" s="116" t="str">
        <f t="shared" si="179"/>
        <v>DGTT</v>
      </c>
    </row>
    <row r="11510" spans="4:5">
      <c r="D11510" s="118" t="s">
        <v>1646</v>
      </c>
      <c r="E11510" s="116" t="str">
        <f t="shared" si="179"/>
        <v xml:space="preserve">CANCILLERIA </v>
      </c>
    </row>
    <row r="11511" spans="4:5">
      <c r="D11511" s="118" t="s">
        <v>40</v>
      </c>
      <c r="E11511" s="116" t="str">
        <f t="shared" si="179"/>
        <v>JCE</v>
      </c>
    </row>
    <row r="11512" spans="4:5">
      <c r="D11512" s="118" t="s">
        <v>40</v>
      </c>
      <c r="E11512" s="116" t="str">
        <f t="shared" si="179"/>
        <v>JCE</v>
      </c>
    </row>
    <row r="11513" spans="4:5">
      <c r="D11513" s="118" t="s">
        <v>28</v>
      </c>
      <c r="E11513" s="116" t="str">
        <f t="shared" si="179"/>
        <v>DGII</v>
      </c>
    </row>
    <row r="11514" spans="4:5">
      <c r="D11514" s="118" t="s">
        <v>94</v>
      </c>
      <c r="E11514" s="116" t="str">
        <f t="shared" si="179"/>
        <v>DGM</v>
      </c>
    </row>
    <row r="11515" spans="4:5">
      <c r="D11515" s="122" t="s">
        <v>2</v>
      </c>
      <c r="E11515" s="116" t="str">
        <f t="shared" si="179"/>
        <v>DGTT</v>
      </c>
    </row>
    <row r="11516" spans="4:5">
      <c r="D11516" s="118" t="s">
        <v>2</v>
      </c>
      <c r="E11516" s="116" t="str">
        <f t="shared" si="179"/>
        <v>DGTT</v>
      </c>
    </row>
    <row r="11517" spans="4:5">
      <c r="D11517" s="118" t="s">
        <v>40</v>
      </c>
      <c r="E11517" s="116" t="str">
        <f t="shared" si="179"/>
        <v>JCE</v>
      </c>
    </row>
    <row r="11518" spans="4:5">
      <c r="D11518" s="118" t="s">
        <v>28</v>
      </c>
      <c r="E11518" s="116" t="str">
        <f t="shared" si="179"/>
        <v>DGII</v>
      </c>
    </row>
    <row r="11519" spans="4:5">
      <c r="D11519" s="118" t="s">
        <v>40</v>
      </c>
      <c r="E11519" s="116" t="str">
        <f t="shared" si="179"/>
        <v>JCE</v>
      </c>
    </row>
    <row r="11520" spans="4:5">
      <c r="D11520" s="118" t="s">
        <v>40</v>
      </c>
      <c r="E11520" s="116" t="str">
        <f t="shared" si="179"/>
        <v>JCE</v>
      </c>
    </row>
    <row r="11521" spans="4:5">
      <c r="D11521" s="118" t="s">
        <v>2</v>
      </c>
      <c r="E11521" s="116" t="str">
        <f t="shared" si="179"/>
        <v>DGTT</v>
      </c>
    </row>
    <row r="11522" spans="4:5">
      <c r="D11522" s="118" t="s">
        <v>2</v>
      </c>
      <c r="E11522" s="116" t="str">
        <f t="shared" si="179"/>
        <v>DGTT</v>
      </c>
    </row>
    <row r="11523" spans="4:5">
      <c r="D11523" s="118" t="s">
        <v>40</v>
      </c>
      <c r="E11523" s="116" t="str">
        <f t="shared" si="179"/>
        <v>JCE</v>
      </c>
    </row>
    <row r="11524" spans="4:5">
      <c r="D11524" s="118" t="s">
        <v>40</v>
      </c>
      <c r="E11524" s="116" t="str">
        <f t="shared" ref="E11524:E11587" si="180">UPPER(D11524:D31234)</f>
        <v>JCE</v>
      </c>
    </row>
    <row r="11525" spans="4:5">
      <c r="D11525" s="118" t="s">
        <v>28</v>
      </c>
      <c r="E11525" s="116" t="str">
        <f t="shared" si="180"/>
        <v>DGII</v>
      </c>
    </row>
    <row r="11526" spans="4:5">
      <c r="D11526" s="118" t="s">
        <v>28</v>
      </c>
      <c r="E11526" s="116" t="str">
        <f t="shared" si="180"/>
        <v>DGII</v>
      </c>
    </row>
    <row r="11527" spans="4:5">
      <c r="D11527" s="118" t="s">
        <v>40</v>
      </c>
      <c r="E11527" s="116" t="str">
        <f t="shared" si="180"/>
        <v>JCE</v>
      </c>
    </row>
    <row r="11528" spans="4:5">
      <c r="D11528" s="118" t="s">
        <v>40</v>
      </c>
      <c r="E11528" s="116" t="str">
        <f t="shared" si="180"/>
        <v>JCE</v>
      </c>
    </row>
    <row r="11529" spans="4:5">
      <c r="D11529" s="118" t="s">
        <v>155</v>
      </c>
      <c r="E11529" s="116" t="str">
        <f t="shared" si="180"/>
        <v>ONAPI</v>
      </c>
    </row>
    <row r="11530" spans="4:5">
      <c r="D11530" s="118" t="s">
        <v>28</v>
      </c>
      <c r="E11530" s="116" t="str">
        <f t="shared" si="180"/>
        <v>DGII</v>
      </c>
    </row>
    <row r="11531" spans="4:5">
      <c r="D11531" s="118" t="s">
        <v>28</v>
      </c>
      <c r="E11531" s="116" t="str">
        <f t="shared" si="180"/>
        <v>DGII</v>
      </c>
    </row>
    <row r="11532" spans="4:5">
      <c r="D11532" s="118" t="s">
        <v>184</v>
      </c>
      <c r="E11532" s="116" t="str">
        <f t="shared" si="180"/>
        <v>DGP</v>
      </c>
    </row>
    <row r="11533" spans="4:5">
      <c r="D11533" s="118" t="s">
        <v>40</v>
      </c>
      <c r="E11533" s="116" t="str">
        <f t="shared" si="180"/>
        <v>JCE</v>
      </c>
    </row>
    <row r="11534" spans="4:5">
      <c r="D11534" s="118" t="s">
        <v>40</v>
      </c>
      <c r="E11534" s="116" t="str">
        <f t="shared" si="180"/>
        <v>JCE</v>
      </c>
    </row>
    <row r="11535" spans="4:5">
      <c r="D11535" s="118" t="s">
        <v>28</v>
      </c>
      <c r="E11535" s="116" t="str">
        <f t="shared" si="180"/>
        <v>DGII</v>
      </c>
    </row>
    <row r="11536" spans="4:5">
      <c r="D11536" s="118" t="s">
        <v>28</v>
      </c>
      <c r="E11536" s="116" t="str">
        <f t="shared" si="180"/>
        <v>DGII</v>
      </c>
    </row>
    <row r="11537" spans="4:5">
      <c r="D11537" s="118" t="s">
        <v>40</v>
      </c>
      <c r="E11537" s="116" t="str">
        <f t="shared" si="180"/>
        <v>JCE</v>
      </c>
    </row>
    <row r="11538" spans="4:5">
      <c r="D11538" s="118" t="s">
        <v>2</v>
      </c>
      <c r="E11538" s="116" t="str">
        <f t="shared" si="180"/>
        <v>DGTT</v>
      </c>
    </row>
    <row r="11539" spans="4:5">
      <c r="D11539" s="118" t="s">
        <v>28</v>
      </c>
      <c r="E11539" s="116" t="str">
        <f t="shared" si="180"/>
        <v>DGII</v>
      </c>
    </row>
    <row r="11540" spans="4:5">
      <c r="D11540" s="118" t="s">
        <v>40</v>
      </c>
      <c r="E11540" s="116" t="str">
        <f t="shared" si="180"/>
        <v>JCE</v>
      </c>
    </row>
    <row r="11541" spans="4:5">
      <c r="D11541" s="118" t="s">
        <v>40</v>
      </c>
      <c r="E11541" s="116" t="str">
        <f t="shared" si="180"/>
        <v>JCE</v>
      </c>
    </row>
    <row r="11542" spans="4:5">
      <c r="D11542" s="118" t="s">
        <v>40</v>
      </c>
      <c r="E11542" s="116" t="str">
        <f t="shared" si="180"/>
        <v>JCE</v>
      </c>
    </row>
    <row r="11543" spans="4:5">
      <c r="D11543" s="118" t="s">
        <v>2</v>
      </c>
      <c r="E11543" s="116" t="str">
        <f t="shared" si="180"/>
        <v>DGTT</v>
      </c>
    </row>
    <row r="11544" spans="4:5">
      <c r="D11544" s="118" t="s">
        <v>184</v>
      </c>
      <c r="E11544" s="116" t="str">
        <f t="shared" si="180"/>
        <v>DGP</v>
      </c>
    </row>
    <row r="11545" spans="4:5">
      <c r="D11545" s="118" t="s">
        <v>18</v>
      </c>
      <c r="E11545" s="116" t="str">
        <f t="shared" si="180"/>
        <v>MIP</v>
      </c>
    </row>
    <row r="11546" spans="4:5">
      <c r="D11546" s="118" t="s">
        <v>28</v>
      </c>
      <c r="E11546" s="116" t="str">
        <f t="shared" si="180"/>
        <v>DGII</v>
      </c>
    </row>
    <row r="11547" spans="4:5">
      <c r="D11547" s="118" t="s">
        <v>40</v>
      </c>
      <c r="E11547" s="116" t="str">
        <f t="shared" si="180"/>
        <v>JCE</v>
      </c>
    </row>
    <row r="11548" spans="4:5">
      <c r="D11548" s="118" t="s">
        <v>40</v>
      </c>
      <c r="E11548" s="116" t="str">
        <f t="shared" si="180"/>
        <v>JCE</v>
      </c>
    </row>
    <row r="11549" spans="4:5">
      <c r="D11549" s="118" t="s">
        <v>40</v>
      </c>
      <c r="E11549" s="116" t="str">
        <f t="shared" si="180"/>
        <v>JCE</v>
      </c>
    </row>
    <row r="11550" spans="4:5">
      <c r="D11550" s="118" t="s">
        <v>28</v>
      </c>
      <c r="E11550" s="116" t="str">
        <f t="shared" si="180"/>
        <v>DGII</v>
      </c>
    </row>
    <row r="11551" spans="4:5">
      <c r="D11551" s="118" t="s">
        <v>40</v>
      </c>
      <c r="E11551" s="116" t="str">
        <f t="shared" si="180"/>
        <v>JCE</v>
      </c>
    </row>
    <row r="11552" spans="4:5">
      <c r="D11552" s="118" t="s">
        <v>40</v>
      </c>
      <c r="E11552" s="116" t="str">
        <f t="shared" si="180"/>
        <v>JCE</v>
      </c>
    </row>
    <row r="11553" spans="4:5">
      <c r="D11553" s="118" t="s">
        <v>40</v>
      </c>
      <c r="E11553" s="116" t="str">
        <f t="shared" si="180"/>
        <v>JCE</v>
      </c>
    </row>
    <row r="11554" spans="4:5">
      <c r="D11554" s="118" t="s">
        <v>28</v>
      </c>
      <c r="E11554" s="116" t="str">
        <f t="shared" si="180"/>
        <v>DGII</v>
      </c>
    </row>
    <row r="11555" spans="4:5">
      <c r="D11555" s="118" t="s">
        <v>40</v>
      </c>
      <c r="E11555" s="116" t="str">
        <f t="shared" si="180"/>
        <v>JCE</v>
      </c>
    </row>
    <row r="11556" spans="4:5">
      <c r="D11556" s="118" t="s">
        <v>28</v>
      </c>
      <c r="E11556" s="116" t="str">
        <f t="shared" si="180"/>
        <v>DGII</v>
      </c>
    </row>
    <row r="11557" spans="4:5">
      <c r="D11557" s="118" t="s">
        <v>40</v>
      </c>
      <c r="E11557" s="116" t="str">
        <f t="shared" si="180"/>
        <v>JCE</v>
      </c>
    </row>
    <row r="11558" spans="4:5">
      <c r="D11558" s="107" t="s">
        <v>1098</v>
      </c>
      <c r="E11558" s="116" t="str">
        <f t="shared" si="180"/>
        <v>CANCILLERIA</v>
      </c>
    </row>
    <row r="11559" spans="4:5">
      <c r="D11559" s="107" t="s">
        <v>94</v>
      </c>
      <c r="E11559" s="116" t="str">
        <f t="shared" si="180"/>
        <v>DGM</v>
      </c>
    </row>
    <row r="11560" spans="4:5">
      <c r="D11560" s="107" t="s">
        <v>2</v>
      </c>
      <c r="E11560" s="116" t="str">
        <f t="shared" si="180"/>
        <v>DGTT</v>
      </c>
    </row>
    <row r="11561" spans="4:5">
      <c r="D11561" s="118" t="s">
        <v>40</v>
      </c>
      <c r="E11561" s="116" t="str">
        <f t="shared" si="180"/>
        <v>JCE</v>
      </c>
    </row>
    <row r="11562" spans="4:5">
      <c r="D11562" s="118" t="s">
        <v>40</v>
      </c>
      <c r="E11562" s="116" t="str">
        <f t="shared" si="180"/>
        <v>JCE</v>
      </c>
    </row>
    <row r="11563" spans="4:5">
      <c r="D11563" s="118" t="s">
        <v>28</v>
      </c>
      <c r="E11563" s="116" t="str">
        <f t="shared" si="180"/>
        <v>DGII</v>
      </c>
    </row>
    <row r="11564" spans="4:5">
      <c r="D11564" s="118" t="s">
        <v>28</v>
      </c>
      <c r="E11564" s="116" t="str">
        <f t="shared" si="180"/>
        <v>DGII</v>
      </c>
    </row>
    <row r="11565" spans="4:5">
      <c r="D11565" s="118" t="s">
        <v>40</v>
      </c>
      <c r="E11565" s="116" t="str">
        <f t="shared" si="180"/>
        <v>JCE</v>
      </c>
    </row>
    <row r="11566" spans="4:5">
      <c r="D11566" s="118" t="s">
        <v>40</v>
      </c>
      <c r="E11566" s="116" t="str">
        <f t="shared" si="180"/>
        <v>JCE</v>
      </c>
    </row>
    <row r="11567" spans="4:5">
      <c r="D11567" s="118" t="s">
        <v>40</v>
      </c>
      <c r="E11567" s="116" t="str">
        <f t="shared" si="180"/>
        <v>JCE</v>
      </c>
    </row>
    <row r="11568" spans="4:5">
      <c r="D11568" s="118" t="s">
        <v>2</v>
      </c>
      <c r="E11568" s="116" t="str">
        <f t="shared" si="180"/>
        <v>DGTT</v>
      </c>
    </row>
    <row r="11569" spans="4:5">
      <c r="D11569" s="118" t="s">
        <v>40</v>
      </c>
      <c r="E11569" s="116" t="str">
        <f t="shared" si="180"/>
        <v>JCE</v>
      </c>
    </row>
    <row r="11570" spans="4:5">
      <c r="D11570" s="118" t="s">
        <v>40</v>
      </c>
      <c r="E11570" s="116" t="str">
        <f t="shared" si="180"/>
        <v>JCE</v>
      </c>
    </row>
    <row r="11571" spans="4:5">
      <c r="D11571" s="118" t="s">
        <v>28</v>
      </c>
      <c r="E11571" s="116" t="str">
        <f t="shared" si="180"/>
        <v>DGII</v>
      </c>
    </row>
    <row r="11572" spans="4:5">
      <c r="D11572" s="118" t="s">
        <v>184</v>
      </c>
      <c r="E11572" s="116" t="str">
        <f t="shared" si="180"/>
        <v>DGP</v>
      </c>
    </row>
    <row r="11573" spans="4:5">
      <c r="D11573" s="118" t="s">
        <v>40</v>
      </c>
      <c r="E11573" s="116" t="str">
        <f t="shared" si="180"/>
        <v>JCE</v>
      </c>
    </row>
    <row r="11574" spans="4:5">
      <c r="D11574" s="118" t="s">
        <v>28</v>
      </c>
      <c r="E11574" s="116" t="str">
        <f t="shared" si="180"/>
        <v>DGII</v>
      </c>
    </row>
    <row r="11575" spans="4:5">
      <c r="D11575" s="118" t="s">
        <v>1098</v>
      </c>
      <c r="E11575" s="116" t="str">
        <f t="shared" si="180"/>
        <v>CANCILLERIA</v>
      </c>
    </row>
    <row r="11576" spans="4:5">
      <c r="D11576" s="118" t="s">
        <v>40</v>
      </c>
      <c r="E11576" s="116" t="str">
        <f t="shared" si="180"/>
        <v>JCE</v>
      </c>
    </row>
    <row r="11577" spans="4:5">
      <c r="D11577" s="118" t="s">
        <v>155</v>
      </c>
      <c r="E11577" s="116" t="str">
        <f t="shared" si="180"/>
        <v>ONAPI</v>
      </c>
    </row>
    <row r="11578" spans="4:5">
      <c r="D11578" s="118" t="s">
        <v>40</v>
      </c>
      <c r="E11578" s="116" t="str">
        <f t="shared" si="180"/>
        <v>JCE</v>
      </c>
    </row>
    <row r="11579" spans="4:5">
      <c r="D11579" s="118" t="s">
        <v>40</v>
      </c>
      <c r="E11579" s="116" t="str">
        <f t="shared" si="180"/>
        <v>JCE</v>
      </c>
    </row>
    <row r="11580" spans="4:5">
      <c r="D11580" s="118" t="s">
        <v>40</v>
      </c>
      <c r="E11580" s="116" t="str">
        <f t="shared" si="180"/>
        <v>JCE</v>
      </c>
    </row>
    <row r="11581" spans="4:5">
      <c r="D11581" s="118" t="s">
        <v>40</v>
      </c>
      <c r="E11581" s="116" t="str">
        <f t="shared" si="180"/>
        <v>JCE</v>
      </c>
    </row>
    <row r="11582" spans="4:5">
      <c r="D11582" s="118" t="s">
        <v>28</v>
      </c>
      <c r="E11582" s="116" t="str">
        <f t="shared" si="180"/>
        <v>DGII</v>
      </c>
    </row>
    <row r="11583" spans="4:5">
      <c r="D11583" s="118" t="s">
        <v>2</v>
      </c>
      <c r="E11583" s="116" t="str">
        <f t="shared" si="180"/>
        <v>DGTT</v>
      </c>
    </row>
    <row r="11584" spans="4:5">
      <c r="D11584" s="118" t="s">
        <v>40</v>
      </c>
      <c r="E11584" s="116" t="str">
        <f t="shared" si="180"/>
        <v>JCE</v>
      </c>
    </row>
    <row r="11585" spans="4:5">
      <c r="D11585" s="118" t="s">
        <v>40</v>
      </c>
      <c r="E11585" s="116" t="str">
        <f t="shared" si="180"/>
        <v>JCE</v>
      </c>
    </row>
    <row r="11586" spans="4:5">
      <c r="D11586" s="118" t="s">
        <v>155</v>
      </c>
      <c r="E11586" s="116" t="str">
        <f t="shared" si="180"/>
        <v>ONAPI</v>
      </c>
    </row>
    <row r="11587" spans="4:5">
      <c r="D11587" s="118" t="s">
        <v>28</v>
      </c>
      <c r="E11587" s="116" t="str">
        <f t="shared" si="180"/>
        <v>DGII</v>
      </c>
    </row>
    <row r="11588" spans="4:5">
      <c r="D11588" s="118" t="s">
        <v>40</v>
      </c>
      <c r="E11588" s="116" t="str">
        <f t="shared" ref="E11588:E11651" si="181">UPPER(D11588:D31298)</f>
        <v>JCE</v>
      </c>
    </row>
    <row r="11589" spans="4:5">
      <c r="D11589" s="118" t="s">
        <v>2</v>
      </c>
      <c r="E11589" s="116" t="str">
        <f t="shared" si="181"/>
        <v>DGTT</v>
      </c>
    </row>
    <row r="11590" spans="4:5">
      <c r="D11590" s="118" t="s">
        <v>18</v>
      </c>
      <c r="E11590" s="116" t="str">
        <f t="shared" si="181"/>
        <v>MIP</v>
      </c>
    </row>
    <row r="11591" spans="4:5">
      <c r="D11591" s="118" t="s">
        <v>28</v>
      </c>
      <c r="E11591" s="116" t="str">
        <f t="shared" si="181"/>
        <v>DGII</v>
      </c>
    </row>
    <row r="11592" spans="4:5">
      <c r="D11592" s="118" t="s">
        <v>28</v>
      </c>
      <c r="E11592" s="116" t="str">
        <f t="shared" si="181"/>
        <v>DGII</v>
      </c>
    </row>
    <row r="11593" spans="4:5">
      <c r="D11593" s="118" t="s">
        <v>40</v>
      </c>
      <c r="E11593" s="116" t="str">
        <f t="shared" si="181"/>
        <v>JCE</v>
      </c>
    </row>
    <row r="11594" spans="4:5">
      <c r="D11594" s="118" t="s">
        <v>184</v>
      </c>
      <c r="E11594" s="116" t="str">
        <f t="shared" si="181"/>
        <v>DGP</v>
      </c>
    </row>
    <row r="11595" spans="4:5">
      <c r="D11595" s="118" t="s">
        <v>40</v>
      </c>
      <c r="E11595" s="116" t="str">
        <f t="shared" si="181"/>
        <v>JCE</v>
      </c>
    </row>
    <row r="11596" spans="4:5">
      <c r="D11596" s="118" t="s">
        <v>40</v>
      </c>
      <c r="E11596" s="116" t="str">
        <f t="shared" si="181"/>
        <v>JCE</v>
      </c>
    </row>
    <row r="11597" spans="4:5">
      <c r="D11597" s="118" t="s">
        <v>2</v>
      </c>
      <c r="E11597" s="116" t="str">
        <f t="shared" si="181"/>
        <v>DGTT</v>
      </c>
    </row>
    <row r="11598" spans="4:5">
      <c r="D11598" s="118" t="s">
        <v>2</v>
      </c>
      <c r="E11598" s="116" t="str">
        <f t="shared" si="181"/>
        <v>DGTT</v>
      </c>
    </row>
    <row r="11599" spans="4:5">
      <c r="D11599" s="118" t="s">
        <v>40</v>
      </c>
      <c r="E11599" s="116" t="str">
        <f t="shared" si="181"/>
        <v>JCE</v>
      </c>
    </row>
    <row r="11600" spans="4:5">
      <c r="D11600" s="118" t="s">
        <v>40</v>
      </c>
      <c r="E11600" s="116" t="str">
        <f t="shared" si="181"/>
        <v>JCE</v>
      </c>
    </row>
    <row r="11601" spans="4:5">
      <c r="D11601" s="118" t="s">
        <v>28</v>
      </c>
      <c r="E11601" s="116" t="str">
        <f t="shared" si="181"/>
        <v>DGII</v>
      </c>
    </row>
    <row r="11602" spans="4:5">
      <c r="D11602" s="118" t="s">
        <v>40</v>
      </c>
      <c r="E11602" s="116" t="str">
        <f t="shared" si="181"/>
        <v>JCE</v>
      </c>
    </row>
    <row r="11603" spans="4:5">
      <c r="D11603" s="118" t="s">
        <v>40</v>
      </c>
      <c r="E11603" s="116" t="str">
        <f t="shared" si="181"/>
        <v>JCE</v>
      </c>
    </row>
    <row r="11604" spans="4:5">
      <c r="D11604" s="118" t="s">
        <v>28</v>
      </c>
      <c r="E11604" s="116" t="str">
        <f t="shared" si="181"/>
        <v>DGII</v>
      </c>
    </row>
    <row r="11605" spans="4:5">
      <c r="D11605" s="118" t="s">
        <v>40</v>
      </c>
      <c r="E11605" s="116" t="str">
        <f t="shared" si="181"/>
        <v>JCE</v>
      </c>
    </row>
    <row r="11606" spans="4:5">
      <c r="D11606" s="118" t="s">
        <v>956</v>
      </c>
      <c r="E11606" s="116" t="str">
        <f t="shared" si="181"/>
        <v>SENASA</v>
      </c>
    </row>
    <row r="11607" spans="4:5">
      <c r="D11607" s="118" t="s">
        <v>40</v>
      </c>
      <c r="E11607" s="116" t="str">
        <f t="shared" si="181"/>
        <v>JCE</v>
      </c>
    </row>
    <row r="11608" spans="4:5">
      <c r="D11608" s="118" t="s">
        <v>40</v>
      </c>
      <c r="E11608" s="116" t="str">
        <f t="shared" si="181"/>
        <v>JCE</v>
      </c>
    </row>
    <row r="11609" spans="4:5">
      <c r="D11609" s="118" t="s">
        <v>40</v>
      </c>
      <c r="E11609" s="116" t="str">
        <f t="shared" si="181"/>
        <v>JCE</v>
      </c>
    </row>
    <row r="11610" spans="4:5">
      <c r="D11610" s="118" t="s">
        <v>40</v>
      </c>
      <c r="E11610" s="116" t="str">
        <f t="shared" si="181"/>
        <v>JCE</v>
      </c>
    </row>
    <row r="11611" spans="4:5">
      <c r="D11611" s="118" t="s">
        <v>40</v>
      </c>
      <c r="E11611" s="116" t="str">
        <f t="shared" si="181"/>
        <v>JCE</v>
      </c>
    </row>
    <row r="11612" spans="4:5">
      <c r="D11612" s="118" t="s">
        <v>2</v>
      </c>
      <c r="E11612" s="116" t="str">
        <f t="shared" si="181"/>
        <v>DGTT</v>
      </c>
    </row>
    <row r="11613" spans="4:5">
      <c r="D11613" s="118" t="s">
        <v>1098</v>
      </c>
      <c r="E11613" s="116" t="str">
        <f t="shared" si="181"/>
        <v>CANCILLERIA</v>
      </c>
    </row>
    <row r="11614" spans="4:5">
      <c r="D11614" s="118" t="s">
        <v>28</v>
      </c>
      <c r="E11614" s="116" t="str">
        <f t="shared" si="181"/>
        <v>DGII</v>
      </c>
    </row>
    <row r="11615" spans="4:5">
      <c r="D11615" s="118" t="s">
        <v>40</v>
      </c>
      <c r="E11615" s="116" t="str">
        <f t="shared" si="181"/>
        <v>JCE</v>
      </c>
    </row>
    <row r="11616" spans="4:5">
      <c r="D11616" s="118" t="s">
        <v>40</v>
      </c>
      <c r="E11616" s="116" t="str">
        <f t="shared" si="181"/>
        <v>JCE</v>
      </c>
    </row>
    <row r="11617" spans="4:5">
      <c r="D11617" s="118" t="s">
        <v>28</v>
      </c>
      <c r="E11617" s="116" t="str">
        <f t="shared" si="181"/>
        <v>DGII</v>
      </c>
    </row>
    <row r="11618" spans="4:5">
      <c r="D11618" s="118" t="s">
        <v>2</v>
      </c>
      <c r="E11618" s="116" t="str">
        <f t="shared" si="181"/>
        <v>DGTT</v>
      </c>
    </row>
    <row r="11619" spans="4:5">
      <c r="D11619" s="118" t="s">
        <v>184</v>
      </c>
      <c r="E11619" s="116" t="str">
        <f t="shared" si="181"/>
        <v>DGP</v>
      </c>
    </row>
    <row r="11620" spans="4:5">
      <c r="D11620" s="118" t="s">
        <v>40</v>
      </c>
      <c r="E11620" s="116" t="str">
        <f t="shared" si="181"/>
        <v>JCE</v>
      </c>
    </row>
    <row r="11621" spans="4:5">
      <c r="D11621" s="118" t="s">
        <v>2</v>
      </c>
      <c r="E11621" s="116" t="str">
        <f t="shared" si="181"/>
        <v>DGTT</v>
      </c>
    </row>
    <row r="11622" spans="4:5">
      <c r="D11622" s="118" t="s">
        <v>40</v>
      </c>
      <c r="E11622" s="116" t="str">
        <f t="shared" si="181"/>
        <v>JCE</v>
      </c>
    </row>
    <row r="11623" spans="4:5">
      <c r="D11623" s="118" t="s">
        <v>94</v>
      </c>
      <c r="E11623" s="116" t="str">
        <f t="shared" si="181"/>
        <v>DGM</v>
      </c>
    </row>
    <row r="11624" spans="4:5">
      <c r="D11624" s="118" t="s">
        <v>2</v>
      </c>
      <c r="E11624" s="116" t="str">
        <f t="shared" si="181"/>
        <v>DGTT</v>
      </c>
    </row>
    <row r="11625" spans="4:5">
      <c r="D11625" s="118" t="s">
        <v>2</v>
      </c>
      <c r="E11625" s="116" t="str">
        <f t="shared" si="181"/>
        <v>DGTT</v>
      </c>
    </row>
    <row r="11626" spans="4:5">
      <c r="D11626" s="118" t="s">
        <v>1646</v>
      </c>
      <c r="E11626" s="116" t="str">
        <f t="shared" si="181"/>
        <v xml:space="preserve">CANCILLERIA </v>
      </c>
    </row>
    <row r="11627" spans="4:5">
      <c r="D11627" s="118" t="s">
        <v>28</v>
      </c>
      <c r="E11627" s="116" t="str">
        <f t="shared" si="181"/>
        <v>DGII</v>
      </c>
    </row>
    <row r="11628" spans="4:5">
      <c r="D11628" s="118" t="s">
        <v>2</v>
      </c>
      <c r="E11628" s="116" t="str">
        <f t="shared" si="181"/>
        <v>DGTT</v>
      </c>
    </row>
    <row r="11629" spans="4:5">
      <c r="D11629" s="118" t="s">
        <v>28</v>
      </c>
      <c r="E11629" s="116" t="str">
        <f t="shared" si="181"/>
        <v>DGII</v>
      </c>
    </row>
    <row r="11630" spans="4:5">
      <c r="D11630" s="118" t="s">
        <v>155</v>
      </c>
      <c r="E11630" s="116" t="str">
        <f t="shared" si="181"/>
        <v>ONAPI</v>
      </c>
    </row>
    <row r="11631" spans="4:5">
      <c r="D11631" s="118" t="s">
        <v>2</v>
      </c>
      <c r="E11631" s="116" t="str">
        <f t="shared" si="181"/>
        <v>DGTT</v>
      </c>
    </row>
    <row r="11632" spans="4:5">
      <c r="D11632" s="118" t="s">
        <v>40</v>
      </c>
      <c r="E11632" s="116" t="str">
        <f t="shared" si="181"/>
        <v>JCE</v>
      </c>
    </row>
    <row r="11633" spans="4:5">
      <c r="D11633" s="118" t="s">
        <v>40</v>
      </c>
      <c r="E11633" s="116" t="str">
        <f t="shared" si="181"/>
        <v>JCE</v>
      </c>
    </row>
    <row r="11634" spans="4:5">
      <c r="D11634" s="118" t="s">
        <v>184</v>
      </c>
      <c r="E11634" s="116" t="str">
        <f t="shared" si="181"/>
        <v>DGP</v>
      </c>
    </row>
    <row r="11635" spans="4:5">
      <c r="D11635" s="118" t="s">
        <v>28</v>
      </c>
      <c r="E11635" s="116" t="str">
        <f t="shared" si="181"/>
        <v>DGII</v>
      </c>
    </row>
    <row r="11636" spans="4:5">
      <c r="D11636" s="118" t="s">
        <v>184</v>
      </c>
      <c r="E11636" s="116" t="str">
        <f t="shared" si="181"/>
        <v>DGP</v>
      </c>
    </row>
    <row r="11637" spans="4:5">
      <c r="D11637" s="118" t="s">
        <v>40</v>
      </c>
      <c r="E11637" s="116" t="str">
        <f t="shared" si="181"/>
        <v>JCE</v>
      </c>
    </row>
    <row r="11638" spans="4:5">
      <c r="D11638" s="118" t="s">
        <v>40</v>
      </c>
      <c r="E11638" s="116" t="str">
        <f t="shared" si="181"/>
        <v>JCE</v>
      </c>
    </row>
    <row r="11639" spans="4:5">
      <c r="D11639" s="118" t="s">
        <v>2</v>
      </c>
      <c r="E11639" s="116" t="str">
        <f t="shared" si="181"/>
        <v>DGTT</v>
      </c>
    </row>
    <row r="11640" spans="4:5">
      <c r="D11640" s="118" t="s">
        <v>155</v>
      </c>
      <c r="E11640" s="116" t="str">
        <f t="shared" si="181"/>
        <v>ONAPI</v>
      </c>
    </row>
    <row r="11641" spans="4:5">
      <c r="D11641" s="118" t="s">
        <v>40</v>
      </c>
      <c r="E11641" s="116" t="str">
        <f t="shared" si="181"/>
        <v>JCE</v>
      </c>
    </row>
    <row r="11642" spans="4:5">
      <c r="D11642" s="118" t="s">
        <v>40</v>
      </c>
      <c r="E11642" s="116" t="str">
        <f t="shared" si="181"/>
        <v>JCE</v>
      </c>
    </row>
    <row r="11643" spans="4:5">
      <c r="D11643" s="118" t="s">
        <v>155</v>
      </c>
      <c r="E11643" s="116" t="str">
        <f t="shared" si="181"/>
        <v>ONAPI</v>
      </c>
    </row>
    <row r="11644" spans="4:5">
      <c r="D11644" s="118" t="s">
        <v>40</v>
      </c>
      <c r="E11644" s="116" t="str">
        <f t="shared" si="181"/>
        <v>JCE</v>
      </c>
    </row>
    <row r="11645" spans="4:5">
      <c r="D11645" s="118" t="s">
        <v>28</v>
      </c>
      <c r="E11645" s="116" t="str">
        <f t="shared" si="181"/>
        <v>DGII</v>
      </c>
    </row>
    <row r="11646" spans="4:5">
      <c r="D11646" s="118" t="s">
        <v>28</v>
      </c>
      <c r="E11646" s="116" t="str">
        <f t="shared" si="181"/>
        <v>DGII</v>
      </c>
    </row>
    <row r="11647" spans="4:5">
      <c r="D11647" s="118" t="s">
        <v>28</v>
      </c>
      <c r="E11647" s="116" t="str">
        <f t="shared" si="181"/>
        <v>DGII</v>
      </c>
    </row>
    <row r="11648" spans="4:5">
      <c r="D11648" s="118" t="s">
        <v>40</v>
      </c>
      <c r="E11648" s="116" t="str">
        <f t="shared" si="181"/>
        <v>JCE</v>
      </c>
    </row>
    <row r="11649" spans="4:5">
      <c r="D11649" s="118" t="s">
        <v>40</v>
      </c>
      <c r="E11649" s="116" t="str">
        <f t="shared" si="181"/>
        <v>JCE</v>
      </c>
    </row>
    <row r="11650" spans="4:5">
      <c r="D11650" s="118" t="s">
        <v>28</v>
      </c>
      <c r="E11650" s="116" t="str">
        <f t="shared" si="181"/>
        <v>DGII</v>
      </c>
    </row>
    <row r="11651" spans="4:5">
      <c r="D11651" s="118" t="s">
        <v>94</v>
      </c>
      <c r="E11651" s="116" t="str">
        <f t="shared" si="181"/>
        <v>DGM</v>
      </c>
    </row>
    <row r="11652" spans="4:5">
      <c r="D11652" s="118" t="s">
        <v>214</v>
      </c>
      <c r="E11652" s="116" t="str">
        <f t="shared" ref="E11652:E11715" si="182">UPPER(D11652:D31362)</f>
        <v>DGII</v>
      </c>
    </row>
    <row r="11653" spans="4:5">
      <c r="D11653" s="118" t="s">
        <v>94</v>
      </c>
      <c r="E11653" s="116" t="str">
        <f t="shared" si="182"/>
        <v>DGM</v>
      </c>
    </row>
    <row r="11654" spans="4:5">
      <c r="D11654" s="118" t="s">
        <v>40</v>
      </c>
      <c r="E11654" s="116" t="str">
        <f t="shared" si="182"/>
        <v>JCE</v>
      </c>
    </row>
    <row r="11655" spans="4:5">
      <c r="D11655" s="118" t="s">
        <v>40</v>
      </c>
      <c r="E11655" s="116" t="str">
        <f t="shared" si="182"/>
        <v>JCE</v>
      </c>
    </row>
    <row r="11656" spans="4:5">
      <c r="D11656" s="118" t="s">
        <v>28</v>
      </c>
      <c r="E11656" s="116" t="str">
        <f t="shared" si="182"/>
        <v>DGII</v>
      </c>
    </row>
    <row r="11657" spans="4:5">
      <c r="D11657" s="118" t="s">
        <v>40</v>
      </c>
      <c r="E11657" s="116" t="str">
        <f t="shared" si="182"/>
        <v>JCE</v>
      </c>
    </row>
    <row r="11658" spans="4:5">
      <c r="D11658" s="118" t="s">
        <v>40</v>
      </c>
      <c r="E11658" s="116" t="str">
        <f t="shared" si="182"/>
        <v>JCE</v>
      </c>
    </row>
    <row r="11659" spans="4:5">
      <c r="D11659" s="118" t="s">
        <v>1646</v>
      </c>
      <c r="E11659" s="116" t="str">
        <f t="shared" si="182"/>
        <v xml:space="preserve">CANCILLERIA </v>
      </c>
    </row>
    <row r="11660" spans="4:5">
      <c r="D11660" s="118" t="s">
        <v>40</v>
      </c>
      <c r="E11660" s="116" t="str">
        <f t="shared" si="182"/>
        <v>JCE</v>
      </c>
    </row>
    <row r="11661" spans="4:5">
      <c r="D11661" s="118" t="s">
        <v>40</v>
      </c>
      <c r="E11661" s="116" t="str">
        <f t="shared" si="182"/>
        <v>JCE</v>
      </c>
    </row>
    <row r="11662" spans="4:5">
      <c r="D11662" s="118" t="s">
        <v>94</v>
      </c>
      <c r="E11662" s="116" t="str">
        <f t="shared" si="182"/>
        <v>DGM</v>
      </c>
    </row>
    <row r="11663" spans="4:5">
      <c r="D11663" s="118" t="s">
        <v>1646</v>
      </c>
      <c r="E11663" s="116" t="str">
        <f t="shared" si="182"/>
        <v xml:space="preserve">CANCILLERIA </v>
      </c>
    </row>
    <row r="11664" spans="4:5">
      <c r="D11664" s="118" t="s">
        <v>2</v>
      </c>
      <c r="E11664" s="116" t="str">
        <f t="shared" si="182"/>
        <v>DGTT</v>
      </c>
    </row>
    <row r="11665" spans="4:5">
      <c r="D11665" s="118" t="s">
        <v>28</v>
      </c>
      <c r="E11665" s="116" t="str">
        <f t="shared" si="182"/>
        <v>DGII</v>
      </c>
    </row>
    <row r="11666" spans="4:5">
      <c r="D11666" s="118" t="s">
        <v>28</v>
      </c>
      <c r="E11666" s="116" t="str">
        <f t="shared" si="182"/>
        <v>DGII</v>
      </c>
    </row>
    <row r="11667" spans="4:5">
      <c r="D11667" s="118" t="s">
        <v>40</v>
      </c>
      <c r="E11667" s="116" t="str">
        <f t="shared" si="182"/>
        <v>JCE</v>
      </c>
    </row>
    <row r="11668" spans="4:5">
      <c r="D11668" s="118" t="s">
        <v>40</v>
      </c>
      <c r="E11668" s="116" t="str">
        <f t="shared" si="182"/>
        <v>JCE</v>
      </c>
    </row>
    <row r="11669" spans="4:5">
      <c r="D11669" s="118" t="s">
        <v>40</v>
      </c>
      <c r="E11669" s="116" t="str">
        <f t="shared" si="182"/>
        <v>JCE</v>
      </c>
    </row>
    <row r="11670" spans="4:5">
      <c r="D11670" s="118" t="s">
        <v>40</v>
      </c>
      <c r="E11670" s="116" t="str">
        <f t="shared" si="182"/>
        <v>JCE</v>
      </c>
    </row>
    <row r="11671" spans="4:5">
      <c r="D11671" s="118" t="s">
        <v>2</v>
      </c>
      <c r="E11671" s="116" t="str">
        <f t="shared" si="182"/>
        <v>DGTT</v>
      </c>
    </row>
    <row r="11672" spans="4:5">
      <c r="D11672" s="118" t="s">
        <v>40</v>
      </c>
      <c r="E11672" s="116" t="str">
        <f t="shared" si="182"/>
        <v>JCE</v>
      </c>
    </row>
    <row r="11673" spans="4:5">
      <c r="D11673" s="118" t="s">
        <v>40</v>
      </c>
      <c r="E11673" s="116" t="str">
        <f t="shared" si="182"/>
        <v>JCE</v>
      </c>
    </row>
    <row r="11674" spans="4:5">
      <c r="D11674" s="118" t="s">
        <v>28</v>
      </c>
      <c r="E11674" s="116" t="str">
        <f t="shared" si="182"/>
        <v>DGII</v>
      </c>
    </row>
    <row r="11675" spans="4:5">
      <c r="D11675" s="118" t="s">
        <v>40</v>
      </c>
      <c r="E11675" s="116" t="str">
        <f t="shared" si="182"/>
        <v>JCE</v>
      </c>
    </row>
    <row r="11676" spans="4:5">
      <c r="D11676" s="118" t="s">
        <v>184</v>
      </c>
      <c r="E11676" s="116" t="str">
        <f t="shared" si="182"/>
        <v>DGP</v>
      </c>
    </row>
    <row r="11677" spans="4:5">
      <c r="D11677" s="118" t="s">
        <v>1098</v>
      </c>
      <c r="E11677" s="116" t="str">
        <f t="shared" si="182"/>
        <v>CANCILLERIA</v>
      </c>
    </row>
    <row r="11678" spans="4:5">
      <c r="D11678" s="118" t="s">
        <v>94</v>
      </c>
      <c r="E11678" s="116" t="str">
        <f t="shared" si="182"/>
        <v>DGM</v>
      </c>
    </row>
    <row r="11679" spans="4:5">
      <c r="D11679" s="118" t="s">
        <v>40</v>
      </c>
      <c r="E11679" s="116" t="str">
        <f t="shared" si="182"/>
        <v>JCE</v>
      </c>
    </row>
    <row r="11680" spans="4:5">
      <c r="D11680" s="118" t="s">
        <v>40</v>
      </c>
      <c r="E11680" s="116" t="str">
        <f t="shared" si="182"/>
        <v>JCE</v>
      </c>
    </row>
    <row r="11681" spans="4:5">
      <c r="D11681" s="118" t="s">
        <v>28</v>
      </c>
      <c r="E11681" s="116" t="str">
        <f t="shared" si="182"/>
        <v>DGII</v>
      </c>
    </row>
    <row r="11682" spans="4:5">
      <c r="D11682" s="118" t="s">
        <v>28</v>
      </c>
      <c r="E11682" s="116" t="str">
        <f t="shared" si="182"/>
        <v>DGII</v>
      </c>
    </row>
    <row r="11683" spans="4:5">
      <c r="D11683" s="118" t="s">
        <v>28</v>
      </c>
      <c r="E11683" s="116" t="str">
        <f t="shared" si="182"/>
        <v>DGII</v>
      </c>
    </row>
    <row r="11684" spans="4:5">
      <c r="D11684" s="118" t="s">
        <v>1773</v>
      </c>
      <c r="E11684" s="116" t="str">
        <f t="shared" si="182"/>
        <v xml:space="preserve">AMET </v>
      </c>
    </row>
    <row r="11685" spans="4:5">
      <c r="D11685" s="118" t="s">
        <v>956</v>
      </c>
      <c r="E11685" s="116" t="str">
        <f t="shared" si="182"/>
        <v>SENASA</v>
      </c>
    </row>
    <row r="11686" spans="4:5">
      <c r="D11686" s="118" t="s">
        <v>40</v>
      </c>
      <c r="E11686" s="116" t="str">
        <f t="shared" si="182"/>
        <v>JCE</v>
      </c>
    </row>
    <row r="11687" spans="4:5">
      <c r="D11687" s="118" t="s">
        <v>40</v>
      </c>
      <c r="E11687" s="116" t="str">
        <f t="shared" si="182"/>
        <v>JCE</v>
      </c>
    </row>
    <row r="11688" spans="4:5">
      <c r="D11688" s="118" t="s">
        <v>28</v>
      </c>
      <c r="E11688" s="116" t="str">
        <f t="shared" si="182"/>
        <v>DGII</v>
      </c>
    </row>
    <row r="11689" spans="4:5">
      <c r="D11689" s="118" t="s">
        <v>184</v>
      </c>
      <c r="E11689" s="116" t="str">
        <f t="shared" si="182"/>
        <v>DGP</v>
      </c>
    </row>
    <row r="11690" spans="4:5">
      <c r="D11690" s="118" t="s">
        <v>184</v>
      </c>
      <c r="E11690" s="116" t="str">
        <f t="shared" si="182"/>
        <v>DGP</v>
      </c>
    </row>
    <row r="11691" spans="4:5">
      <c r="D11691" s="118" t="s">
        <v>28</v>
      </c>
      <c r="E11691" s="116" t="str">
        <f t="shared" si="182"/>
        <v>DGII</v>
      </c>
    </row>
    <row r="11692" spans="4:5">
      <c r="D11692" s="118" t="s">
        <v>40</v>
      </c>
      <c r="E11692" s="116" t="str">
        <f t="shared" si="182"/>
        <v>JCE</v>
      </c>
    </row>
    <row r="11693" spans="4:5">
      <c r="D11693" s="118" t="s">
        <v>40</v>
      </c>
      <c r="E11693" s="116" t="str">
        <f t="shared" si="182"/>
        <v>JCE</v>
      </c>
    </row>
    <row r="11694" spans="4:5">
      <c r="D11694" s="118" t="s">
        <v>40</v>
      </c>
      <c r="E11694" s="116" t="str">
        <f t="shared" si="182"/>
        <v>JCE</v>
      </c>
    </row>
    <row r="11695" spans="4:5">
      <c r="D11695" s="118" t="s">
        <v>1098</v>
      </c>
      <c r="E11695" s="116" t="str">
        <f t="shared" si="182"/>
        <v>CANCILLERIA</v>
      </c>
    </row>
    <row r="11696" spans="4:5">
      <c r="D11696" s="118" t="s">
        <v>94</v>
      </c>
      <c r="E11696" s="116" t="str">
        <f t="shared" si="182"/>
        <v>DGM</v>
      </c>
    </row>
    <row r="11697" spans="4:5">
      <c r="D11697" s="118" t="s">
        <v>40</v>
      </c>
      <c r="E11697" s="116" t="str">
        <f t="shared" si="182"/>
        <v>JCE</v>
      </c>
    </row>
    <row r="11698" spans="4:5">
      <c r="D11698" s="118" t="s">
        <v>40</v>
      </c>
      <c r="E11698" s="116" t="str">
        <f t="shared" si="182"/>
        <v>JCE</v>
      </c>
    </row>
    <row r="11699" spans="4:5">
      <c r="D11699" s="118" t="s">
        <v>155</v>
      </c>
      <c r="E11699" s="116" t="str">
        <f t="shared" si="182"/>
        <v>ONAPI</v>
      </c>
    </row>
    <row r="11700" spans="4:5">
      <c r="D11700" s="118" t="s">
        <v>28</v>
      </c>
      <c r="E11700" s="116" t="str">
        <f t="shared" si="182"/>
        <v>DGII</v>
      </c>
    </row>
    <row r="11701" spans="4:5">
      <c r="D11701" s="118" t="s">
        <v>40</v>
      </c>
      <c r="E11701" s="116" t="str">
        <f t="shared" si="182"/>
        <v>JCE</v>
      </c>
    </row>
    <row r="11702" spans="4:5">
      <c r="D11702" s="118" t="s">
        <v>40</v>
      </c>
      <c r="E11702" s="116" t="str">
        <f t="shared" si="182"/>
        <v>JCE</v>
      </c>
    </row>
    <row r="11703" spans="4:5">
      <c r="D11703" s="118" t="s">
        <v>28</v>
      </c>
      <c r="E11703" s="116" t="str">
        <f t="shared" si="182"/>
        <v>DGII</v>
      </c>
    </row>
    <row r="11704" spans="4:5">
      <c r="D11704" s="118" t="s">
        <v>40</v>
      </c>
      <c r="E11704" s="116" t="str">
        <f t="shared" si="182"/>
        <v>JCE</v>
      </c>
    </row>
    <row r="11705" spans="4:5">
      <c r="D11705" s="118" t="s">
        <v>184</v>
      </c>
      <c r="E11705" s="116" t="str">
        <f t="shared" si="182"/>
        <v>DGP</v>
      </c>
    </row>
    <row r="11706" spans="4:5">
      <c r="D11706" s="118" t="s">
        <v>1098</v>
      </c>
      <c r="E11706" s="116" t="str">
        <f t="shared" si="182"/>
        <v>CANCILLERIA</v>
      </c>
    </row>
    <row r="11707" spans="4:5">
      <c r="D11707" s="118" t="s">
        <v>94</v>
      </c>
      <c r="E11707" s="116" t="str">
        <f t="shared" si="182"/>
        <v>DGM</v>
      </c>
    </row>
    <row r="11708" spans="4:5">
      <c r="D11708" s="118" t="s">
        <v>28</v>
      </c>
      <c r="E11708" s="116" t="str">
        <f t="shared" si="182"/>
        <v>DGII</v>
      </c>
    </row>
    <row r="11709" spans="4:5">
      <c r="D11709" s="118" t="s">
        <v>40</v>
      </c>
      <c r="E11709" s="116" t="str">
        <f t="shared" si="182"/>
        <v>JCE</v>
      </c>
    </row>
    <row r="11710" spans="4:5">
      <c r="D11710" s="118" t="s">
        <v>40</v>
      </c>
      <c r="E11710" s="116" t="str">
        <f t="shared" si="182"/>
        <v>JCE</v>
      </c>
    </row>
    <row r="11711" spans="4:5">
      <c r="D11711" s="118" t="s">
        <v>18</v>
      </c>
      <c r="E11711" s="116" t="str">
        <f t="shared" si="182"/>
        <v>MIP</v>
      </c>
    </row>
    <row r="11712" spans="4:5">
      <c r="D11712" s="118" t="s">
        <v>40</v>
      </c>
      <c r="E11712" s="116" t="str">
        <f t="shared" si="182"/>
        <v>JCE</v>
      </c>
    </row>
    <row r="11713" spans="4:5">
      <c r="D11713" s="118" t="s">
        <v>2</v>
      </c>
      <c r="E11713" s="116" t="str">
        <f t="shared" si="182"/>
        <v>DGTT</v>
      </c>
    </row>
    <row r="11714" spans="4:5">
      <c r="D11714" s="118" t="s">
        <v>40</v>
      </c>
      <c r="E11714" s="116" t="str">
        <f t="shared" si="182"/>
        <v>JCE</v>
      </c>
    </row>
    <row r="11715" spans="4:5">
      <c r="D11715" s="118" t="s">
        <v>28</v>
      </c>
      <c r="E11715" s="116" t="str">
        <f t="shared" si="182"/>
        <v>DGII</v>
      </c>
    </row>
    <row r="11716" spans="4:5">
      <c r="D11716" s="118" t="s">
        <v>40</v>
      </c>
      <c r="E11716" s="116" t="str">
        <f t="shared" ref="E11716:E11779" si="183">UPPER(D11716:D31426)</f>
        <v>JCE</v>
      </c>
    </row>
    <row r="11717" spans="4:5">
      <c r="D11717" s="118" t="s">
        <v>40</v>
      </c>
      <c r="E11717" s="116" t="str">
        <f t="shared" si="183"/>
        <v>JCE</v>
      </c>
    </row>
    <row r="11718" spans="4:5">
      <c r="D11718" s="118" t="s">
        <v>28</v>
      </c>
      <c r="E11718" s="116" t="str">
        <f t="shared" si="183"/>
        <v>DGII</v>
      </c>
    </row>
    <row r="11719" spans="4:5">
      <c r="D11719" s="118" t="s">
        <v>956</v>
      </c>
      <c r="E11719" s="116" t="str">
        <f t="shared" si="183"/>
        <v>SENASA</v>
      </c>
    </row>
    <row r="11720" spans="4:5">
      <c r="D11720" s="118" t="s">
        <v>28</v>
      </c>
      <c r="E11720" s="116" t="str">
        <f t="shared" si="183"/>
        <v>DGII</v>
      </c>
    </row>
    <row r="11721" spans="4:5">
      <c r="D11721" s="118" t="s">
        <v>40</v>
      </c>
      <c r="E11721" s="116" t="str">
        <f t="shared" si="183"/>
        <v>JCE</v>
      </c>
    </row>
    <row r="11722" spans="4:5">
      <c r="D11722" s="118" t="s">
        <v>40</v>
      </c>
      <c r="E11722" s="116" t="str">
        <f t="shared" si="183"/>
        <v>JCE</v>
      </c>
    </row>
    <row r="11723" spans="4:5">
      <c r="D11723" s="118" t="s">
        <v>40</v>
      </c>
      <c r="E11723" s="116" t="str">
        <f t="shared" si="183"/>
        <v>JCE</v>
      </c>
    </row>
    <row r="11724" spans="4:5">
      <c r="D11724" s="118" t="s">
        <v>40</v>
      </c>
      <c r="E11724" s="116" t="str">
        <f t="shared" si="183"/>
        <v>JCE</v>
      </c>
    </row>
    <row r="11725" spans="4:5">
      <c r="D11725" s="118" t="s">
        <v>155</v>
      </c>
      <c r="E11725" s="116" t="str">
        <f t="shared" si="183"/>
        <v>ONAPI</v>
      </c>
    </row>
    <row r="11726" spans="4:5">
      <c r="D11726" s="118" t="s">
        <v>28</v>
      </c>
      <c r="E11726" s="116" t="str">
        <f t="shared" si="183"/>
        <v>DGII</v>
      </c>
    </row>
    <row r="11727" spans="4:5">
      <c r="D11727" s="118" t="s">
        <v>40</v>
      </c>
      <c r="E11727" s="116" t="str">
        <f t="shared" si="183"/>
        <v>JCE</v>
      </c>
    </row>
    <row r="11728" spans="4:5">
      <c r="D11728" s="118" t="s">
        <v>40</v>
      </c>
      <c r="E11728" s="116" t="str">
        <f t="shared" si="183"/>
        <v>JCE</v>
      </c>
    </row>
    <row r="11729" spans="4:5">
      <c r="D11729" s="118" t="s">
        <v>40</v>
      </c>
      <c r="E11729" s="116" t="str">
        <f t="shared" si="183"/>
        <v>JCE</v>
      </c>
    </row>
    <row r="11730" spans="4:5">
      <c r="D11730" s="118" t="s">
        <v>40</v>
      </c>
      <c r="E11730" s="116" t="str">
        <f t="shared" si="183"/>
        <v>JCE</v>
      </c>
    </row>
    <row r="11731" spans="4:5">
      <c r="D11731" s="118" t="s">
        <v>2</v>
      </c>
      <c r="E11731" s="116" t="str">
        <f t="shared" si="183"/>
        <v>DGTT</v>
      </c>
    </row>
    <row r="11732" spans="4:5">
      <c r="D11732" s="118" t="s">
        <v>94</v>
      </c>
      <c r="E11732" s="116" t="str">
        <f t="shared" si="183"/>
        <v>DGM</v>
      </c>
    </row>
    <row r="11733" spans="4:5">
      <c r="D11733" s="118" t="s">
        <v>40</v>
      </c>
      <c r="E11733" s="116" t="str">
        <f t="shared" si="183"/>
        <v>JCE</v>
      </c>
    </row>
    <row r="11734" spans="4:5">
      <c r="D11734" s="118" t="s">
        <v>94</v>
      </c>
      <c r="E11734" s="116" t="str">
        <f t="shared" si="183"/>
        <v>DGM</v>
      </c>
    </row>
    <row r="11735" spans="4:5">
      <c r="D11735" s="118" t="s">
        <v>28</v>
      </c>
      <c r="E11735" s="116" t="str">
        <f t="shared" si="183"/>
        <v>DGII</v>
      </c>
    </row>
    <row r="11736" spans="4:5">
      <c r="D11736" s="118" t="s">
        <v>18</v>
      </c>
      <c r="E11736" s="116" t="str">
        <f t="shared" si="183"/>
        <v>MIP</v>
      </c>
    </row>
    <row r="11737" spans="4:5">
      <c r="D11737" s="118" t="s">
        <v>40</v>
      </c>
      <c r="E11737" s="116" t="str">
        <f t="shared" si="183"/>
        <v>JCE</v>
      </c>
    </row>
    <row r="11738" spans="4:5">
      <c r="D11738" s="118" t="s">
        <v>40</v>
      </c>
      <c r="E11738" s="116" t="str">
        <f t="shared" si="183"/>
        <v>JCE</v>
      </c>
    </row>
    <row r="11739" spans="4:5">
      <c r="D11739" s="118" t="s">
        <v>40</v>
      </c>
      <c r="E11739" s="116" t="str">
        <f t="shared" si="183"/>
        <v>JCE</v>
      </c>
    </row>
    <row r="11740" spans="4:5">
      <c r="D11740" s="118" t="s">
        <v>184</v>
      </c>
      <c r="E11740" s="116" t="str">
        <f t="shared" si="183"/>
        <v>DGP</v>
      </c>
    </row>
    <row r="11741" spans="4:5">
      <c r="D11741" s="118" t="s">
        <v>40</v>
      </c>
      <c r="E11741" s="116" t="str">
        <f t="shared" si="183"/>
        <v>JCE</v>
      </c>
    </row>
    <row r="11742" spans="4:5">
      <c r="D11742" s="118" t="s">
        <v>40</v>
      </c>
      <c r="E11742" s="116" t="str">
        <f t="shared" si="183"/>
        <v>JCE</v>
      </c>
    </row>
    <row r="11743" spans="4:5">
      <c r="D11743" s="118" t="s">
        <v>2</v>
      </c>
      <c r="E11743" s="116" t="str">
        <f t="shared" si="183"/>
        <v>DGTT</v>
      </c>
    </row>
    <row r="11744" spans="4:5">
      <c r="D11744" s="118" t="s">
        <v>2</v>
      </c>
      <c r="E11744" s="116" t="str">
        <f t="shared" si="183"/>
        <v>DGTT</v>
      </c>
    </row>
    <row r="11745" spans="4:5">
      <c r="D11745" s="118" t="s">
        <v>28</v>
      </c>
      <c r="E11745" s="116" t="str">
        <f t="shared" si="183"/>
        <v>DGII</v>
      </c>
    </row>
    <row r="11746" spans="4:5">
      <c r="D11746" s="118" t="s">
        <v>40</v>
      </c>
      <c r="E11746" s="116" t="str">
        <f t="shared" si="183"/>
        <v>JCE</v>
      </c>
    </row>
    <row r="11747" spans="4:5">
      <c r="D11747" s="118" t="s">
        <v>28</v>
      </c>
      <c r="E11747" s="116" t="str">
        <f t="shared" si="183"/>
        <v>DGII</v>
      </c>
    </row>
    <row r="11748" spans="4:5">
      <c r="D11748" s="107" t="s">
        <v>184</v>
      </c>
      <c r="E11748" s="116" t="str">
        <f t="shared" si="183"/>
        <v>DGP</v>
      </c>
    </row>
    <row r="11749" spans="4:5">
      <c r="D11749" s="107" t="s">
        <v>94</v>
      </c>
      <c r="E11749" s="116" t="str">
        <f t="shared" si="183"/>
        <v>DGM</v>
      </c>
    </row>
    <row r="11750" spans="4:5">
      <c r="D11750" s="118" t="s">
        <v>40</v>
      </c>
      <c r="E11750" s="116" t="str">
        <f t="shared" si="183"/>
        <v>JCE</v>
      </c>
    </row>
    <row r="11751" spans="4:5">
      <c r="D11751" s="118" t="s">
        <v>40</v>
      </c>
      <c r="E11751" s="116" t="str">
        <f t="shared" si="183"/>
        <v>JCE</v>
      </c>
    </row>
    <row r="11752" spans="4:5">
      <c r="D11752" s="118" t="s">
        <v>40</v>
      </c>
      <c r="E11752" s="116" t="str">
        <f t="shared" si="183"/>
        <v>JCE</v>
      </c>
    </row>
    <row r="11753" spans="4:5">
      <c r="D11753" s="118" t="s">
        <v>155</v>
      </c>
      <c r="E11753" s="116" t="str">
        <f t="shared" si="183"/>
        <v>ONAPI</v>
      </c>
    </row>
    <row r="11754" spans="4:5">
      <c r="D11754" s="118" t="s">
        <v>28</v>
      </c>
      <c r="E11754" s="116" t="str">
        <f t="shared" si="183"/>
        <v>DGII</v>
      </c>
    </row>
    <row r="11755" spans="4:5">
      <c r="D11755" s="118" t="s">
        <v>28</v>
      </c>
      <c r="E11755" s="116" t="str">
        <f t="shared" si="183"/>
        <v>DGII</v>
      </c>
    </row>
    <row r="11756" spans="4:5">
      <c r="D11756" s="118" t="s">
        <v>40</v>
      </c>
      <c r="E11756" s="116" t="str">
        <f t="shared" si="183"/>
        <v>JCE</v>
      </c>
    </row>
    <row r="11757" spans="4:5">
      <c r="D11757" s="118" t="s">
        <v>40</v>
      </c>
      <c r="E11757" s="116" t="str">
        <f t="shared" si="183"/>
        <v>JCE</v>
      </c>
    </row>
    <row r="11758" spans="4:5">
      <c r="D11758" s="118" t="s">
        <v>40</v>
      </c>
      <c r="E11758" s="116" t="str">
        <f t="shared" si="183"/>
        <v>JCE</v>
      </c>
    </row>
    <row r="11759" spans="4:5">
      <c r="D11759" s="118" t="s">
        <v>94</v>
      </c>
      <c r="E11759" s="116" t="str">
        <f t="shared" si="183"/>
        <v>DGM</v>
      </c>
    </row>
    <row r="11760" spans="4:5">
      <c r="D11760" s="118" t="s">
        <v>184</v>
      </c>
      <c r="E11760" s="116" t="str">
        <f t="shared" si="183"/>
        <v>DGP</v>
      </c>
    </row>
    <row r="11761" spans="4:5">
      <c r="D11761" s="118" t="s">
        <v>18</v>
      </c>
      <c r="E11761" s="116" t="str">
        <f t="shared" si="183"/>
        <v>MIP</v>
      </c>
    </row>
    <row r="11762" spans="4:5">
      <c r="D11762" s="118" t="s">
        <v>184</v>
      </c>
      <c r="E11762" s="116" t="str">
        <f t="shared" si="183"/>
        <v>DGP</v>
      </c>
    </row>
    <row r="11763" spans="4:5">
      <c r="D11763" s="118" t="s">
        <v>2</v>
      </c>
      <c r="E11763" s="116" t="str">
        <f t="shared" si="183"/>
        <v>DGTT</v>
      </c>
    </row>
    <row r="11764" spans="4:5">
      <c r="D11764" s="118" t="s">
        <v>184</v>
      </c>
      <c r="E11764" s="116" t="str">
        <f t="shared" si="183"/>
        <v>DGP</v>
      </c>
    </row>
    <row r="11765" spans="4:5">
      <c r="D11765" s="118" t="s">
        <v>40</v>
      </c>
      <c r="E11765" s="116" t="str">
        <f t="shared" si="183"/>
        <v>JCE</v>
      </c>
    </row>
    <row r="11766" spans="4:5">
      <c r="D11766" s="118" t="s">
        <v>40</v>
      </c>
      <c r="E11766" s="116" t="str">
        <f t="shared" si="183"/>
        <v>JCE</v>
      </c>
    </row>
    <row r="11767" spans="4:5">
      <c r="D11767" s="118" t="s">
        <v>40</v>
      </c>
      <c r="E11767" s="116" t="str">
        <f t="shared" si="183"/>
        <v>JCE</v>
      </c>
    </row>
    <row r="11768" spans="4:5">
      <c r="D11768" s="118" t="s">
        <v>40</v>
      </c>
      <c r="E11768" s="116" t="str">
        <f t="shared" si="183"/>
        <v>JCE</v>
      </c>
    </row>
    <row r="11769" spans="4:5">
      <c r="D11769" s="118" t="s">
        <v>184</v>
      </c>
      <c r="E11769" s="116" t="str">
        <f t="shared" si="183"/>
        <v>DGP</v>
      </c>
    </row>
    <row r="11770" spans="4:5">
      <c r="D11770" s="118" t="s">
        <v>40</v>
      </c>
      <c r="E11770" s="116" t="str">
        <f t="shared" si="183"/>
        <v>JCE</v>
      </c>
    </row>
    <row r="11771" spans="4:5">
      <c r="D11771" s="118" t="s">
        <v>28</v>
      </c>
      <c r="E11771" s="116" t="str">
        <f t="shared" si="183"/>
        <v>DGII</v>
      </c>
    </row>
    <row r="11772" spans="4:5">
      <c r="D11772" s="118" t="s">
        <v>28</v>
      </c>
      <c r="E11772" s="116" t="str">
        <f t="shared" si="183"/>
        <v>DGII</v>
      </c>
    </row>
    <row r="11773" spans="4:5">
      <c r="D11773" s="118" t="s">
        <v>40</v>
      </c>
      <c r="E11773" s="116" t="str">
        <f t="shared" si="183"/>
        <v>JCE</v>
      </c>
    </row>
    <row r="11774" spans="4:5">
      <c r="D11774" s="118" t="s">
        <v>40</v>
      </c>
      <c r="E11774" s="116" t="str">
        <f t="shared" si="183"/>
        <v>JCE</v>
      </c>
    </row>
    <row r="11775" spans="4:5">
      <c r="D11775" s="118" t="s">
        <v>184</v>
      </c>
      <c r="E11775" s="116" t="str">
        <f t="shared" si="183"/>
        <v>DGP</v>
      </c>
    </row>
    <row r="11776" spans="4:5">
      <c r="D11776" s="118" t="s">
        <v>40</v>
      </c>
      <c r="E11776" s="116" t="str">
        <f t="shared" si="183"/>
        <v>JCE</v>
      </c>
    </row>
    <row r="11777" spans="4:5">
      <c r="D11777" s="118" t="s">
        <v>40</v>
      </c>
      <c r="E11777" s="116" t="str">
        <f t="shared" si="183"/>
        <v>JCE</v>
      </c>
    </row>
    <row r="11778" spans="4:5">
      <c r="D11778" s="118" t="s">
        <v>40</v>
      </c>
      <c r="E11778" s="116" t="str">
        <f t="shared" si="183"/>
        <v>JCE</v>
      </c>
    </row>
    <row r="11779" spans="4:5">
      <c r="D11779" s="118" t="s">
        <v>28</v>
      </c>
      <c r="E11779" s="116" t="str">
        <f t="shared" si="183"/>
        <v>DGII</v>
      </c>
    </row>
    <row r="11780" spans="4:5">
      <c r="D11780" s="118" t="s">
        <v>40</v>
      </c>
      <c r="E11780" s="116" t="str">
        <f t="shared" ref="E11780:E11843" si="184">UPPER(D11780:D31490)</f>
        <v>JCE</v>
      </c>
    </row>
    <row r="11781" spans="4:5">
      <c r="D11781" s="118" t="s">
        <v>40</v>
      </c>
      <c r="E11781" s="116" t="str">
        <f t="shared" si="184"/>
        <v>JCE</v>
      </c>
    </row>
    <row r="11782" spans="4:5">
      <c r="D11782" s="118" t="s">
        <v>155</v>
      </c>
      <c r="E11782" s="116" t="str">
        <f t="shared" si="184"/>
        <v>ONAPI</v>
      </c>
    </row>
    <row r="11783" spans="4:5">
      <c r="D11783" s="118" t="s">
        <v>28</v>
      </c>
      <c r="E11783" s="116" t="str">
        <f t="shared" si="184"/>
        <v>DGII</v>
      </c>
    </row>
    <row r="11784" spans="4:5">
      <c r="D11784" s="118" t="s">
        <v>40</v>
      </c>
      <c r="E11784" s="116" t="str">
        <f t="shared" si="184"/>
        <v>JCE</v>
      </c>
    </row>
    <row r="11785" spans="4:5">
      <c r="D11785" s="118" t="s">
        <v>40</v>
      </c>
      <c r="E11785" s="116" t="str">
        <f t="shared" si="184"/>
        <v>JCE</v>
      </c>
    </row>
    <row r="11786" spans="4:5">
      <c r="D11786" s="118" t="s">
        <v>155</v>
      </c>
      <c r="E11786" s="116" t="str">
        <f t="shared" si="184"/>
        <v>ONAPI</v>
      </c>
    </row>
    <row r="11787" spans="4:5">
      <c r="D11787" s="118" t="s">
        <v>28</v>
      </c>
      <c r="E11787" s="116" t="str">
        <f t="shared" si="184"/>
        <v>DGII</v>
      </c>
    </row>
    <row r="11788" spans="4:5">
      <c r="D11788" s="118" t="s">
        <v>40</v>
      </c>
      <c r="E11788" s="116" t="str">
        <f t="shared" si="184"/>
        <v>JCE</v>
      </c>
    </row>
    <row r="11789" spans="4:5">
      <c r="D11789" s="118" t="s">
        <v>40</v>
      </c>
      <c r="E11789" s="116" t="str">
        <f t="shared" si="184"/>
        <v>JCE</v>
      </c>
    </row>
    <row r="11790" spans="4:5">
      <c r="D11790" s="118" t="s">
        <v>40</v>
      </c>
      <c r="E11790" s="116" t="str">
        <f t="shared" si="184"/>
        <v>JCE</v>
      </c>
    </row>
    <row r="11791" spans="4:5">
      <c r="D11791" s="118" t="s">
        <v>40</v>
      </c>
      <c r="E11791" s="116" t="str">
        <f t="shared" si="184"/>
        <v>JCE</v>
      </c>
    </row>
    <row r="11792" spans="4:5">
      <c r="D11792" s="118" t="s">
        <v>2</v>
      </c>
      <c r="E11792" s="116" t="str">
        <f t="shared" si="184"/>
        <v>DGTT</v>
      </c>
    </row>
    <row r="11793" spans="4:5">
      <c r="D11793" s="118" t="s">
        <v>94</v>
      </c>
      <c r="E11793" s="116" t="str">
        <f t="shared" si="184"/>
        <v>DGM</v>
      </c>
    </row>
    <row r="11794" spans="4:5">
      <c r="D11794" s="118" t="s">
        <v>40</v>
      </c>
      <c r="E11794" s="116" t="str">
        <f t="shared" si="184"/>
        <v>JCE</v>
      </c>
    </row>
    <row r="11795" spans="4:5">
      <c r="D11795" s="118" t="s">
        <v>94</v>
      </c>
      <c r="E11795" s="116" t="str">
        <f t="shared" si="184"/>
        <v>DGM</v>
      </c>
    </row>
    <row r="11796" spans="4:5">
      <c r="D11796" s="118" t="s">
        <v>28</v>
      </c>
      <c r="E11796" s="116" t="str">
        <f t="shared" si="184"/>
        <v>DGII</v>
      </c>
    </row>
    <row r="11797" spans="4:5">
      <c r="D11797" s="118" t="s">
        <v>18</v>
      </c>
      <c r="E11797" s="116" t="str">
        <f t="shared" si="184"/>
        <v>MIP</v>
      </c>
    </row>
    <row r="11798" spans="4:5">
      <c r="D11798" s="118" t="s">
        <v>40</v>
      </c>
      <c r="E11798" s="116" t="str">
        <f t="shared" si="184"/>
        <v>JCE</v>
      </c>
    </row>
    <row r="11799" spans="4:5">
      <c r="D11799" s="118" t="s">
        <v>40</v>
      </c>
      <c r="E11799" s="116" t="str">
        <f t="shared" si="184"/>
        <v>JCE</v>
      </c>
    </row>
    <row r="11800" spans="4:5">
      <c r="D11800" s="118" t="s">
        <v>40</v>
      </c>
      <c r="E11800" s="116" t="str">
        <f t="shared" si="184"/>
        <v>JCE</v>
      </c>
    </row>
    <row r="11801" spans="4:5">
      <c r="D11801" s="118" t="s">
        <v>184</v>
      </c>
      <c r="E11801" s="116" t="str">
        <f t="shared" si="184"/>
        <v>DGP</v>
      </c>
    </row>
    <row r="11802" spans="4:5">
      <c r="D11802" s="118" t="s">
        <v>40</v>
      </c>
      <c r="E11802" s="116" t="str">
        <f t="shared" si="184"/>
        <v>JCE</v>
      </c>
    </row>
    <row r="11803" spans="4:5">
      <c r="D11803" s="118" t="s">
        <v>40</v>
      </c>
      <c r="E11803" s="116" t="str">
        <f t="shared" si="184"/>
        <v>JCE</v>
      </c>
    </row>
    <row r="11804" spans="4:5">
      <c r="D11804" s="118" t="s">
        <v>2</v>
      </c>
      <c r="E11804" s="116" t="str">
        <f t="shared" si="184"/>
        <v>DGTT</v>
      </c>
    </row>
    <row r="11805" spans="4:5">
      <c r="D11805" s="118" t="s">
        <v>2</v>
      </c>
      <c r="E11805" s="116" t="str">
        <f t="shared" si="184"/>
        <v>DGTT</v>
      </c>
    </row>
    <row r="11806" spans="4:5">
      <c r="D11806" s="118" t="s">
        <v>28</v>
      </c>
      <c r="E11806" s="116" t="str">
        <f t="shared" si="184"/>
        <v>DGII</v>
      </c>
    </row>
    <row r="11807" spans="4:5">
      <c r="D11807" s="118" t="s">
        <v>40</v>
      </c>
      <c r="E11807" s="116" t="str">
        <f t="shared" si="184"/>
        <v>JCE</v>
      </c>
    </row>
    <row r="11808" spans="4:5">
      <c r="D11808" s="118" t="s">
        <v>28</v>
      </c>
      <c r="E11808" s="116" t="str">
        <f t="shared" si="184"/>
        <v>DGII</v>
      </c>
    </row>
    <row r="11809" spans="4:5">
      <c r="D11809" s="107" t="s">
        <v>184</v>
      </c>
      <c r="E11809" s="116" t="str">
        <f t="shared" si="184"/>
        <v>DGP</v>
      </c>
    </row>
    <row r="11810" spans="4:5">
      <c r="D11810" s="107" t="s">
        <v>94</v>
      </c>
      <c r="E11810" s="116" t="str">
        <f t="shared" si="184"/>
        <v>DGM</v>
      </c>
    </row>
    <row r="11811" spans="4:5">
      <c r="D11811" s="118" t="s">
        <v>40</v>
      </c>
      <c r="E11811" s="116" t="str">
        <f t="shared" si="184"/>
        <v>JCE</v>
      </c>
    </row>
    <row r="11812" spans="4:5">
      <c r="D11812" s="118" t="s">
        <v>40</v>
      </c>
      <c r="E11812" s="116" t="str">
        <f t="shared" si="184"/>
        <v>JCE</v>
      </c>
    </row>
    <row r="11813" spans="4:5">
      <c r="D11813" s="118" t="s">
        <v>40</v>
      </c>
      <c r="E11813" s="116" t="str">
        <f t="shared" si="184"/>
        <v>JCE</v>
      </c>
    </row>
    <row r="11814" spans="4:5">
      <c r="D11814" s="118" t="s">
        <v>1306</v>
      </c>
      <c r="E11814" s="116" t="str">
        <f t="shared" si="184"/>
        <v xml:space="preserve">SENASA </v>
      </c>
    </row>
    <row r="11815" spans="4:5">
      <c r="D11815" s="118" t="s">
        <v>2</v>
      </c>
      <c r="E11815" s="116" t="str">
        <f t="shared" si="184"/>
        <v>DGTT</v>
      </c>
    </row>
    <row r="11816" spans="4:5">
      <c r="D11816" s="118" t="s">
        <v>184</v>
      </c>
      <c r="E11816" s="116" t="str">
        <f t="shared" si="184"/>
        <v>DGP</v>
      </c>
    </row>
    <row r="11817" spans="4:5">
      <c r="D11817" s="118" t="s">
        <v>2</v>
      </c>
      <c r="E11817" s="116" t="str">
        <f t="shared" si="184"/>
        <v>DGTT</v>
      </c>
    </row>
    <row r="11818" spans="4:5">
      <c r="D11818" s="118" t="s">
        <v>28</v>
      </c>
      <c r="E11818" s="116" t="str">
        <f t="shared" si="184"/>
        <v>DGII</v>
      </c>
    </row>
    <row r="11819" spans="4:5">
      <c r="D11819" s="118" t="s">
        <v>28</v>
      </c>
      <c r="E11819" s="116" t="str">
        <f t="shared" si="184"/>
        <v>DGII</v>
      </c>
    </row>
    <row r="11820" spans="4:5">
      <c r="D11820" s="118" t="s">
        <v>2</v>
      </c>
      <c r="E11820" s="116" t="str">
        <f t="shared" si="184"/>
        <v>DGTT</v>
      </c>
    </row>
    <row r="11821" spans="4:5">
      <c r="D11821" s="118" t="s">
        <v>28</v>
      </c>
      <c r="E11821" s="116" t="str">
        <f t="shared" si="184"/>
        <v>DGII</v>
      </c>
    </row>
    <row r="11822" spans="4:5">
      <c r="D11822" s="118" t="s">
        <v>28</v>
      </c>
      <c r="E11822" s="116" t="str">
        <f t="shared" si="184"/>
        <v>DGII</v>
      </c>
    </row>
    <row r="11823" spans="4:5">
      <c r="D11823" s="118" t="s">
        <v>1786</v>
      </c>
      <c r="E11823" s="116" t="str">
        <f t="shared" si="184"/>
        <v>MECYT</v>
      </c>
    </row>
    <row r="11824" spans="4:5">
      <c r="D11824" s="118" t="s">
        <v>28</v>
      </c>
      <c r="E11824" s="116" t="str">
        <f t="shared" si="184"/>
        <v>DGII</v>
      </c>
    </row>
    <row r="11825" spans="4:5">
      <c r="D11825" s="118" t="s">
        <v>1306</v>
      </c>
      <c r="E11825" s="116" t="str">
        <f t="shared" si="184"/>
        <v xml:space="preserve">SENASA </v>
      </c>
    </row>
    <row r="11826" spans="4:5">
      <c r="D11826" s="118" t="s">
        <v>40</v>
      </c>
      <c r="E11826" s="116" t="str">
        <f t="shared" si="184"/>
        <v>JCE</v>
      </c>
    </row>
    <row r="11827" spans="4:5">
      <c r="D11827" s="118" t="s">
        <v>1098</v>
      </c>
      <c r="E11827" s="116" t="str">
        <f t="shared" si="184"/>
        <v>CANCILLERIA</v>
      </c>
    </row>
    <row r="11828" spans="4:5">
      <c r="D11828" s="118" t="s">
        <v>40</v>
      </c>
      <c r="E11828" s="116" t="str">
        <f t="shared" si="184"/>
        <v>JCE</v>
      </c>
    </row>
    <row r="11829" spans="4:5">
      <c r="D11829" s="118" t="s">
        <v>28</v>
      </c>
      <c r="E11829" s="116" t="str">
        <f t="shared" si="184"/>
        <v>DGII</v>
      </c>
    </row>
    <row r="11830" spans="4:5">
      <c r="D11830" s="118" t="s">
        <v>40</v>
      </c>
      <c r="E11830" s="116" t="str">
        <f t="shared" si="184"/>
        <v>JCE</v>
      </c>
    </row>
    <row r="11831" spans="4:5">
      <c r="D11831" s="118" t="s">
        <v>1098</v>
      </c>
      <c r="E11831" s="116" t="str">
        <f t="shared" si="184"/>
        <v>CANCILLERIA</v>
      </c>
    </row>
    <row r="11832" spans="4:5">
      <c r="D11832" s="118" t="s">
        <v>40</v>
      </c>
      <c r="E11832" s="116" t="str">
        <f t="shared" si="184"/>
        <v>JCE</v>
      </c>
    </row>
    <row r="11833" spans="4:5">
      <c r="D11833" s="118" t="s">
        <v>2</v>
      </c>
      <c r="E11833" s="116" t="str">
        <f t="shared" si="184"/>
        <v>DGTT</v>
      </c>
    </row>
    <row r="11834" spans="4:5">
      <c r="D11834" s="118" t="s">
        <v>184</v>
      </c>
      <c r="E11834" s="116" t="str">
        <f t="shared" si="184"/>
        <v>DGP</v>
      </c>
    </row>
    <row r="11835" spans="4:5">
      <c r="D11835" s="118" t="s">
        <v>28</v>
      </c>
      <c r="E11835" s="116" t="str">
        <f t="shared" si="184"/>
        <v>DGII</v>
      </c>
    </row>
    <row r="11836" spans="4:5">
      <c r="D11836" s="118" t="s">
        <v>1306</v>
      </c>
      <c r="E11836" s="116" t="str">
        <f t="shared" si="184"/>
        <v xml:space="preserve">SENASA </v>
      </c>
    </row>
    <row r="11837" spans="4:5">
      <c r="D11837" s="118" t="s">
        <v>28</v>
      </c>
      <c r="E11837" s="116" t="str">
        <f t="shared" si="184"/>
        <v>DGII</v>
      </c>
    </row>
    <row r="11838" spans="4:5">
      <c r="D11838" s="118" t="s">
        <v>28</v>
      </c>
      <c r="E11838" s="116" t="str">
        <f t="shared" si="184"/>
        <v>DGII</v>
      </c>
    </row>
    <row r="11839" spans="4:5">
      <c r="D11839" s="118" t="s">
        <v>40</v>
      </c>
      <c r="E11839" s="116" t="str">
        <f t="shared" si="184"/>
        <v>JCE</v>
      </c>
    </row>
    <row r="11840" spans="4:5">
      <c r="D11840" s="118" t="s">
        <v>40</v>
      </c>
      <c r="E11840" s="116" t="str">
        <f t="shared" si="184"/>
        <v>JCE</v>
      </c>
    </row>
    <row r="11841" spans="4:5">
      <c r="D11841" s="118" t="s">
        <v>40</v>
      </c>
      <c r="E11841" s="116" t="str">
        <f t="shared" si="184"/>
        <v>JCE</v>
      </c>
    </row>
    <row r="11842" spans="4:5">
      <c r="D11842" s="118" t="s">
        <v>28</v>
      </c>
      <c r="E11842" s="116" t="str">
        <f t="shared" si="184"/>
        <v>DGII</v>
      </c>
    </row>
    <row r="11843" spans="4:5">
      <c r="D11843" s="118" t="s">
        <v>28</v>
      </c>
      <c r="E11843" s="116" t="str">
        <f t="shared" si="184"/>
        <v>DGII</v>
      </c>
    </row>
    <row r="11844" spans="4:5">
      <c r="D11844" s="118" t="s">
        <v>956</v>
      </c>
      <c r="E11844" s="116" t="str">
        <f t="shared" ref="E11844:E11907" si="185">UPPER(D11844:D31554)</f>
        <v>SENASA</v>
      </c>
    </row>
    <row r="11845" spans="4:5">
      <c r="D11845" s="118" t="s">
        <v>184</v>
      </c>
      <c r="E11845" s="116" t="str">
        <f t="shared" si="185"/>
        <v>DGP</v>
      </c>
    </row>
    <row r="11846" spans="4:5">
      <c r="D11846" s="118" t="s">
        <v>28</v>
      </c>
      <c r="E11846" s="116" t="str">
        <f t="shared" si="185"/>
        <v>DGII</v>
      </c>
    </row>
    <row r="11847" spans="4:5">
      <c r="D11847" s="118" t="s">
        <v>1280</v>
      </c>
      <c r="E11847" s="116" t="str">
        <f t="shared" si="185"/>
        <v xml:space="preserve">ONAPI </v>
      </c>
    </row>
    <row r="11848" spans="4:5">
      <c r="D11848" s="118" t="s">
        <v>40</v>
      </c>
      <c r="E11848" s="116" t="str">
        <f t="shared" si="185"/>
        <v>JCE</v>
      </c>
    </row>
    <row r="11849" spans="4:5">
      <c r="D11849" s="118" t="s">
        <v>66</v>
      </c>
      <c r="E11849" s="116" t="str">
        <f t="shared" si="185"/>
        <v>AMET</v>
      </c>
    </row>
    <row r="11850" spans="4:5">
      <c r="D11850" s="118" t="s">
        <v>1794</v>
      </c>
      <c r="E11850" s="116" t="str">
        <f t="shared" si="185"/>
        <v>HACIENDA</v>
      </c>
    </row>
    <row r="11851" spans="4:5">
      <c r="D11851" s="118" t="s">
        <v>1098</v>
      </c>
      <c r="E11851" s="116" t="str">
        <f t="shared" si="185"/>
        <v>CANCILLERIA</v>
      </c>
    </row>
    <row r="11852" spans="4:5">
      <c r="D11852" s="118" t="s">
        <v>184</v>
      </c>
      <c r="E11852" s="116" t="str">
        <f t="shared" si="185"/>
        <v>DGP</v>
      </c>
    </row>
    <row r="11853" spans="4:5">
      <c r="D11853" s="118" t="s">
        <v>2</v>
      </c>
      <c r="E11853" s="116" t="str">
        <f t="shared" si="185"/>
        <v>DGTT</v>
      </c>
    </row>
    <row r="11854" spans="4:5">
      <c r="D11854" s="118" t="s">
        <v>28</v>
      </c>
      <c r="E11854" s="116" t="str">
        <f t="shared" si="185"/>
        <v>DGII</v>
      </c>
    </row>
    <row r="11855" spans="4:5">
      <c r="D11855" s="118" t="s">
        <v>28</v>
      </c>
      <c r="E11855" s="116" t="str">
        <f t="shared" si="185"/>
        <v>DGII</v>
      </c>
    </row>
    <row r="11856" spans="4:5">
      <c r="D11856" s="118" t="s">
        <v>2</v>
      </c>
      <c r="E11856" s="116" t="str">
        <f t="shared" si="185"/>
        <v>DGTT</v>
      </c>
    </row>
    <row r="11857" spans="4:5">
      <c r="D11857" s="118" t="s">
        <v>40</v>
      </c>
      <c r="E11857" s="116" t="str">
        <f t="shared" si="185"/>
        <v>JCE</v>
      </c>
    </row>
    <row r="11858" spans="4:5">
      <c r="D11858" s="118" t="s">
        <v>40</v>
      </c>
      <c r="E11858" s="116" t="str">
        <f t="shared" si="185"/>
        <v>JCE</v>
      </c>
    </row>
    <row r="11859" spans="4:5">
      <c r="D11859" s="118" t="s">
        <v>322</v>
      </c>
      <c r="E11859" s="116" t="str">
        <f t="shared" si="185"/>
        <v>MT</v>
      </c>
    </row>
    <row r="11860" spans="4:5">
      <c r="D11860" s="118" t="s">
        <v>2</v>
      </c>
      <c r="E11860" s="116" t="str">
        <f t="shared" si="185"/>
        <v>DGTT</v>
      </c>
    </row>
    <row r="11861" spans="4:5">
      <c r="D11861" s="118" t="s">
        <v>40</v>
      </c>
      <c r="E11861" s="116" t="str">
        <f t="shared" si="185"/>
        <v>JCE</v>
      </c>
    </row>
    <row r="11862" spans="4:5">
      <c r="D11862" s="118" t="s">
        <v>40</v>
      </c>
      <c r="E11862" s="116" t="str">
        <f t="shared" si="185"/>
        <v>JCE</v>
      </c>
    </row>
    <row r="11863" spans="4:5">
      <c r="D11863" s="118" t="s">
        <v>40</v>
      </c>
      <c r="E11863" s="116" t="str">
        <f t="shared" si="185"/>
        <v>JCE</v>
      </c>
    </row>
    <row r="11864" spans="4:5">
      <c r="D11864" s="118" t="s">
        <v>28</v>
      </c>
      <c r="E11864" s="116" t="str">
        <f t="shared" si="185"/>
        <v>DGII</v>
      </c>
    </row>
    <row r="11865" spans="4:5">
      <c r="D11865" s="118" t="s">
        <v>40</v>
      </c>
      <c r="E11865" s="116" t="str">
        <f t="shared" si="185"/>
        <v>JCE</v>
      </c>
    </row>
    <row r="11866" spans="4:5">
      <c r="D11866" s="118" t="s">
        <v>40</v>
      </c>
      <c r="E11866" s="116" t="str">
        <f t="shared" si="185"/>
        <v>JCE</v>
      </c>
    </row>
    <row r="11867" spans="4:5">
      <c r="D11867" s="118" t="s">
        <v>956</v>
      </c>
      <c r="E11867" s="116" t="str">
        <f t="shared" si="185"/>
        <v>SENASA</v>
      </c>
    </row>
    <row r="11868" spans="4:5">
      <c r="D11868" s="118" t="s">
        <v>322</v>
      </c>
      <c r="E11868" s="116" t="str">
        <f t="shared" si="185"/>
        <v>MT</v>
      </c>
    </row>
    <row r="11869" spans="4:5">
      <c r="D11869" s="118" t="s">
        <v>94</v>
      </c>
      <c r="E11869" s="116" t="str">
        <f t="shared" si="185"/>
        <v>DGM</v>
      </c>
    </row>
    <row r="11870" spans="4:5">
      <c r="D11870" s="118" t="s">
        <v>1098</v>
      </c>
      <c r="E11870" s="116" t="str">
        <f t="shared" si="185"/>
        <v>CANCILLERIA</v>
      </c>
    </row>
    <row r="11871" spans="4:5">
      <c r="D11871" s="118" t="s">
        <v>40</v>
      </c>
      <c r="E11871" s="116" t="str">
        <f t="shared" si="185"/>
        <v>JCE</v>
      </c>
    </row>
    <row r="11872" spans="4:5">
      <c r="D11872" s="118" t="s">
        <v>322</v>
      </c>
      <c r="E11872" s="116" t="str">
        <f t="shared" si="185"/>
        <v>MT</v>
      </c>
    </row>
    <row r="11873" spans="4:5">
      <c r="D11873" s="118" t="s">
        <v>1098</v>
      </c>
      <c r="E11873" s="116" t="str">
        <f t="shared" si="185"/>
        <v>CANCILLERIA</v>
      </c>
    </row>
    <row r="11874" spans="4:5">
      <c r="D11874" s="118" t="s">
        <v>322</v>
      </c>
      <c r="E11874" s="116" t="str">
        <f t="shared" si="185"/>
        <v>MT</v>
      </c>
    </row>
    <row r="11875" spans="4:5">
      <c r="D11875" s="118" t="s">
        <v>94</v>
      </c>
      <c r="E11875" s="116" t="str">
        <f t="shared" si="185"/>
        <v>DGM</v>
      </c>
    </row>
    <row r="11876" spans="4:5">
      <c r="D11876" s="118" t="s">
        <v>40</v>
      </c>
      <c r="E11876" s="116" t="str">
        <f t="shared" si="185"/>
        <v>JCE</v>
      </c>
    </row>
    <row r="11877" spans="4:5">
      <c r="D11877" s="118" t="s">
        <v>40</v>
      </c>
      <c r="E11877" s="116" t="str">
        <f t="shared" si="185"/>
        <v>JCE</v>
      </c>
    </row>
    <row r="11878" spans="4:5">
      <c r="D11878" s="118" t="s">
        <v>322</v>
      </c>
      <c r="E11878" s="116" t="str">
        <f t="shared" si="185"/>
        <v>MT</v>
      </c>
    </row>
    <row r="11879" spans="4:5">
      <c r="D11879" s="118" t="s">
        <v>40</v>
      </c>
      <c r="E11879" s="116" t="str">
        <f t="shared" si="185"/>
        <v>JCE</v>
      </c>
    </row>
    <row r="11880" spans="4:5">
      <c r="D11880" s="118" t="s">
        <v>94</v>
      </c>
      <c r="E11880" s="116" t="str">
        <f t="shared" si="185"/>
        <v>DGM</v>
      </c>
    </row>
    <row r="11881" spans="4:5">
      <c r="D11881" s="118" t="s">
        <v>322</v>
      </c>
      <c r="E11881" s="116" t="str">
        <f t="shared" si="185"/>
        <v>MT</v>
      </c>
    </row>
    <row r="11882" spans="4:5">
      <c r="D11882" s="118" t="s">
        <v>28</v>
      </c>
      <c r="E11882" s="116" t="str">
        <f t="shared" si="185"/>
        <v>DGII</v>
      </c>
    </row>
    <row r="11883" spans="4:5">
      <c r="D11883" s="118" t="s">
        <v>322</v>
      </c>
      <c r="E11883" s="116" t="str">
        <f t="shared" si="185"/>
        <v>MT</v>
      </c>
    </row>
    <row r="11884" spans="4:5">
      <c r="D11884" s="118" t="s">
        <v>322</v>
      </c>
      <c r="E11884" s="116" t="str">
        <f t="shared" si="185"/>
        <v>MT</v>
      </c>
    </row>
    <row r="11885" spans="4:5">
      <c r="D11885" s="118" t="s">
        <v>40</v>
      </c>
      <c r="E11885" s="116" t="str">
        <f t="shared" si="185"/>
        <v>JCE</v>
      </c>
    </row>
    <row r="11886" spans="4:5">
      <c r="D11886" s="118" t="s">
        <v>40</v>
      </c>
      <c r="E11886" s="116" t="str">
        <f t="shared" si="185"/>
        <v>JCE</v>
      </c>
    </row>
    <row r="11887" spans="4:5">
      <c r="D11887" s="118" t="s">
        <v>40</v>
      </c>
      <c r="E11887" s="116" t="str">
        <f t="shared" si="185"/>
        <v>JCE</v>
      </c>
    </row>
    <row r="11888" spans="4:5">
      <c r="D11888" s="118" t="s">
        <v>2</v>
      </c>
      <c r="E11888" s="116" t="str">
        <f t="shared" si="185"/>
        <v>DGTT</v>
      </c>
    </row>
    <row r="11889" spans="4:5">
      <c r="D11889" s="118" t="s">
        <v>40</v>
      </c>
      <c r="E11889" s="116" t="str">
        <f t="shared" si="185"/>
        <v>JCE</v>
      </c>
    </row>
    <row r="11890" spans="4:5">
      <c r="D11890" s="118" t="s">
        <v>28</v>
      </c>
      <c r="E11890" s="116" t="str">
        <f t="shared" si="185"/>
        <v>DGII</v>
      </c>
    </row>
    <row r="11891" spans="4:5">
      <c r="D11891" s="118" t="s">
        <v>40</v>
      </c>
      <c r="E11891" s="116" t="str">
        <f t="shared" si="185"/>
        <v>JCE</v>
      </c>
    </row>
    <row r="11892" spans="4:5">
      <c r="D11892" s="118" t="s">
        <v>40</v>
      </c>
      <c r="E11892" s="116" t="str">
        <f t="shared" si="185"/>
        <v>JCE</v>
      </c>
    </row>
    <row r="11893" spans="4:5">
      <c r="D11893" s="118" t="s">
        <v>322</v>
      </c>
      <c r="E11893" s="116" t="str">
        <f t="shared" si="185"/>
        <v>MT</v>
      </c>
    </row>
    <row r="11894" spans="4:5">
      <c r="D11894" s="118" t="s">
        <v>40</v>
      </c>
      <c r="E11894" s="116" t="str">
        <f t="shared" si="185"/>
        <v>JCE</v>
      </c>
    </row>
    <row r="11895" spans="4:5">
      <c r="D11895" s="118" t="s">
        <v>40</v>
      </c>
      <c r="E11895" s="116" t="str">
        <f t="shared" si="185"/>
        <v>JCE</v>
      </c>
    </row>
    <row r="11896" spans="4:5">
      <c r="D11896" s="118" t="s">
        <v>28</v>
      </c>
      <c r="E11896" s="116" t="str">
        <f t="shared" si="185"/>
        <v>DGII</v>
      </c>
    </row>
    <row r="11897" spans="4:5">
      <c r="D11897" s="118" t="s">
        <v>40</v>
      </c>
      <c r="E11897" s="116" t="str">
        <f t="shared" si="185"/>
        <v>JCE</v>
      </c>
    </row>
    <row r="11898" spans="4:5">
      <c r="D11898" s="118" t="s">
        <v>40</v>
      </c>
      <c r="E11898" s="116" t="str">
        <f t="shared" si="185"/>
        <v>JCE</v>
      </c>
    </row>
    <row r="11899" spans="4:5">
      <c r="D11899" s="118" t="s">
        <v>40</v>
      </c>
      <c r="E11899" s="116" t="str">
        <f t="shared" si="185"/>
        <v>JCE</v>
      </c>
    </row>
    <row r="11900" spans="4:5">
      <c r="D11900" s="118" t="s">
        <v>155</v>
      </c>
      <c r="E11900" s="116" t="str">
        <f t="shared" si="185"/>
        <v>ONAPI</v>
      </c>
    </row>
    <row r="11901" spans="4:5">
      <c r="D11901" s="118" t="s">
        <v>40</v>
      </c>
      <c r="E11901" s="116" t="str">
        <f t="shared" si="185"/>
        <v>JCE</v>
      </c>
    </row>
    <row r="11902" spans="4:5">
      <c r="D11902" s="118" t="s">
        <v>2</v>
      </c>
      <c r="E11902" s="116" t="str">
        <f t="shared" si="185"/>
        <v>DGTT</v>
      </c>
    </row>
    <row r="11903" spans="4:5">
      <c r="D11903" s="118" t="s">
        <v>40</v>
      </c>
      <c r="E11903" s="116" t="str">
        <f t="shared" si="185"/>
        <v>JCE</v>
      </c>
    </row>
    <row r="11904" spans="4:5">
      <c r="D11904" s="118" t="s">
        <v>40</v>
      </c>
      <c r="E11904" s="116" t="str">
        <f t="shared" si="185"/>
        <v>JCE</v>
      </c>
    </row>
    <row r="11905" spans="4:5">
      <c r="D11905" s="118" t="s">
        <v>28</v>
      </c>
      <c r="E11905" s="116" t="str">
        <f t="shared" si="185"/>
        <v>DGII</v>
      </c>
    </row>
    <row r="11906" spans="4:5">
      <c r="D11906" s="118" t="s">
        <v>2</v>
      </c>
      <c r="E11906" s="116" t="str">
        <f t="shared" si="185"/>
        <v>DGTT</v>
      </c>
    </row>
    <row r="11907" spans="4:5">
      <c r="D11907" s="118" t="s">
        <v>155</v>
      </c>
      <c r="E11907" s="116" t="str">
        <f t="shared" si="185"/>
        <v>ONAPI</v>
      </c>
    </row>
    <row r="11908" spans="4:5">
      <c r="D11908" s="118" t="s">
        <v>2</v>
      </c>
      <c r="E11908" s="116" t="str">
        <f t="shared" ref="E11908:E11971" si="186">UPPER(D11908:D31618)</f>
        <v>DGTT</v>
      </c>
    </row>
    <row r="11909" spans="4:5">
      <c r="D11909" s="118" t="s">
        <v>322</v>
      </c>
      <c r="E11909" s="116" t="str">
        <f t="shared" si="186"/>
        <v>MT</v>
      </c>
    </row>
    <row r="11910" spans="4:5">
      <c r="D11910" s="118" t="s">
        <v>2</v>
      </c>
      <c r="E11910" s="116" t="str">
        <f t="shared" si="186"/>
        <v>DGTT</v>
      </c>
    </row>
    <row r="11911" spans="4:5">
      <c r="D11911" s="118" t="s">
        <v>40</v>
      </c>
      <c r="E11911" s="116" t="str">
        <f t="shared" si="186"/>
        <v>JCE</v>
      </c>
    </row>
    <row r="11912" spans="4:5">
      <c r="D11912" s="118" t="s">
        <v>18</v>
      </c>
      <c r="E11912" s="116" t="str">
        <f t="shared" si="186"/>
        <v>MIP</v>
      </c>
    </row>
    <row r="11913" spans="4:5">
      <c r="D11913" s="118" t="s">
        <v>28</v>
      </c>
      <c r="E11913" s="116" t="str">
        <f t="shared" si="186"/>
        <v>DGII</v>
      </c>
    </row>
    <row r="11914" spans="4:5">
      <c r="D11914" s="118" t="s">
        <v>1098</v>
      </c>
      <c r="E11914" s="116" t="str">
        <f t="shared" si="186"/>
        <v>CANCILLERIA</v>
      </c>
    </row>
    <row r="11915" spans="4:5">
      <c r="D11915" s="118" t="s">
        <v>28</v>
      </c>
      <c r="E11915" s="116" t="str">
        <f t="shared" si="186"/>
        <v>DGII</v>
      </c>
    </row>
    <row r="11916" spans="4:5">
      <c r="D11916" s="118" t="s">
        <v>40</v>
      </c>
      <c r="E11916" s="116" t="str">
        <f t="shared" si="186"/>
        <v>JCE</v>
      </c>
    </row>
    <row r="11917" spans="4:5">
      <c r="D11917" s="118" t="s">
        <v>184</v>
      </c>
      <c r="E11917" s="116" t="str">
        <f t="shared" si="186"/>
        <v>DGP</v>
      </c>
    </row>
    <row r="11918" spans="4:5">
      <c r="D11918" s="118" t="s">
        <v>40</v>
      </c>
      <c r="E11918" s="116" t="str">
        <f t="shared" si="186"/>
        <v>JCE</v>
      </c>
    </row>
    <row r="11919" spans="4:5">
      <c r="D11919" s="118" t="s">
        <v>40</v>
      </c>
      <c r="E11919" s="116" t="str">
        <f t="shared" si="186"/>
        <v>JCE</v>
      </c>
    </row>
    <row r="11920" spans="4:5">
      <c r="D11920" s="118" t="s">
        <v>155</v>
      </c>
      <c r="E11920" s="116" t="str">
        <f t="shared" si="186"/>
        <v>ONAPI</v>
      </c>
    </row>
    <row r="11921" spans="4:5">
      <c r="D11921" s="118" t="s">
        <v>322</v>
      </c>
      <c r="E11921" s="116" t="str">
        <f t="shared" si="186"/>
        <v>MT</v>
      </c>
    </row>
    <row r="11922" spans="4:5">
      <c r="D11922" s="118" t="s">
        <v>322</v>
      </c>
      <c r="E11922" s="116" t="str">
        <f t="shared" si="186"/>
        <v>MT</v>
      </c>
    </row>
    <row r="11923" spans="4:5">
      <c r="D11923" s="118" t="s">
        <v>40</v>
      </c>
      <c r="E11923" s="116" t="str">
        <f t="shared" si="186"/>
        <v>JCE</v>
      </c>
    </row>
    <row r="11924" spans="4:5">
      <c r="D11924" s="118" t="s">
        <v>40</v>
      </c>
      <c r="E11924" s="116" t="str">
        <f t="shared" si="186"/>
        <v>JCE</v>
      </c>
    </row>
    <row r="11925" spans="4:5">
      <c r="D11925" s="118" t="s">
        <v>40</v>
      </c>
      <c r="E11925" s="116" t="str">
        <f t="shared" si="186"/>
        <v>JCE</v>
      </c>
    </row>
    <row r="11926" spans="4:5">
      <c r="D11926" s="118" t="s">
        <v>40</v>
      </c>
      <c r="E11926" s="116" t="str">
        <f t="shared" si="186"/>
        <v>JCE</v>
      </c>
    </row>
    <row r="11927" spans="4:5">
      <c r="D11927" s="118" t="s">
        <v>1098</v>
      </c>
      <c r="E11927" s="116" t="str">
        <f t="shared" si="186"/>
        <v>CANCILLERIA</v>
      </c>
    </row>
    <row r="11928" spans="4:5">
      <c r="D11928" s="118" t="s">
        <v>94</v>
      </c>
      <c r="E11928" s="116" t="str">
        <f t="shared" si="186"/>
        <v>DGM</v>
      </c>
    </row>
    <row r="11929" spans="4:5">
      <c r="D11929" s="118" t="s">
        <v>2</v>
      </c>
      <c r="E11929" s="116" t="str">
        <f t="shared" si="186"/>
        <v>DGTT</v>
      </c>
    </row>
    <row r="11930" spans="4:5">
      <c r="D11930" s="118" t="s">
        <v>40</v>
      </c>
      <c r="E11930" s="116" t="str">
        <f t="shared" si="186"/>
        <v>JCE</v>
      </c>
    </row>
    <row r="11931" spans="4:5">
      <c r="D11931" s="118" t="s">
        <v>184</v>
      </c>
      <c r="E11931" s="116" t="str">
        <f t="shared" si="186"/>
        <v>DGP</v>
      </c>
    </row>
    <row r="11932" spans="4:5">
      <c r="D11932" s="118" t="s">
        <v>40</v>
      </c>
      <c r="E11932" s="116" t="str">
        <f t="shared" si="186"/>
        <v>JCE</v>
      </c>
    </row>
    <row r="11933" spans="4:5">
      <c r="D11933" s="118" t="s">
        <v>94</v>
      </c>
      <c r="E11933" s="116" t="str">
        <f t="shared" si="186"/>
        <v>DGM</v>
      </c>
    </row>
    <row r="11934" spans="4:5">
      <c r="D11934" s="118" t="s">
        <v>40</v>
      </c>
      <c r="E11934" s="116" t="str">
        <f t="shared" si="186"/>
        <v>JCE</v>
      </c>
    </row>
    <row r="11935" spans="4:5">
      <c r="D11935" s="118" t="s">
        <v>28</v>
      </c>
      <c r="E11935" s="116" t="str">
        <f t="shared" si="186"/>
        <v>DGII</v>
      </c>
    </row>
    <row r="11936" spans="4:5">
      <c r="D11936" s="118" t="s">
        <v>1098</v>
      </c>
      <c r="E11936" s="116" t="str">
        <f t="shared" si="186"/>
        <v>CANCILLERIA</v>
      </c>
    </row>
    <row r="11937" spans="4:5">
      <c r="D11937" s="118" t="s">
        <v>94</v>
      </c>
      <c r="E11937" s="116" t="str">
        <f t="shared" si="186"/>
        <v>DGM</v>
      </c>
    </row>
    <row r="11938" spans="4:5">
      <c r="D11938" s="118" t="s">
        <v>956</v>
      </c>
      <c r="E11938" s="116" t="str">
        <f t="shared" si="186"/>
        <v>SENASA</v>
      </c>
    </row>
    <row r="11939" spans="4:5">
      <c r="D11939" s="118" t="s">
        <v>322</v>
      </c>
      <c r="E11939" s="116" t="str">
        <f t="shared" si="186"/>
        <v>MT</v>
      </c>
    </row>
    <row r="11940" spans="4:5">
      <c r="D11940" s="118" t="s">
        <v>40</v>
      </c>
      <c r="E11940" s="116" t="str">
        <f t="shared" si="186"/>
        <v>JCE</v>
      </c>
    </row>
    <row r="11941" spans="4:5">
      <c r="D11941" s="118" t="s">
        <v>28</v>
      </c>
      <c r="E11941" s="116" t="str">
        <f t="shared" si="186"/>
        <v>DGII</v>
      </c>
    </row>
    <row r="11942" spans="4:5">
      <c r="D11942" s="118" t="s">
        <v>322</v>
      </c>
      <c r="E11942" s="116" t="str">
        <f t="shared" si="186"/>
        <v>MT</v>
      </c>
    </row>
    <row r="11943" spans="4:5">
      <c r="D11943" s="118" t="s">
        <v>28</v>
      </c>
      <c r="E11943" s="116" t="str">
        <f t="shared" si="186"/>
        <v>DGII</v>
      </c>
    </row>
    <row r="11944" spans="4:5">
      <c r="D11944" s="118" t="s">
        <v>28</v>
      </c>
      <c r="E11944" s="116" t="str">
        <f t="shared" si="186"/>
        <v>DGII</v>
      </c>
    </row>
    <row r="11945" spans="4:5">
      <c r="D11945" s="118" t="s">
        <v>40</v>
      </c>
      <c r="E11945" s="116" t="str">
        <f t="shared" si="186"/>
        <v>JCE</v>
      </c>
    </row>
    <row r="11946" spans="4:5">
      <c r="D11946" s="118" t="s">
        <v>40</v>
      </c>
      <c r="E11946" s="116" t="str">
        <f t="shared" si="186"/>
        <v>JCE</v>
      </c>
    </row>
    <row r="11947" spans="4:5">
      <c r="D11947" s="118" t="s">
        <v>2</v>
      </c>
      <c r="E11947" s="116" t="str">
        <f t="shared" si="186"/>
        <v>DGTT</v>
      </c>
    </row>
    <row r="11948" spans="4:5">
      <c r="D11948" s="118" t="s">
        <v>956</v>
      </c>
      <c r="E11948" s="116" t="str">
        <f t="shared" si="186"/>
        <v>SENASA</v>
      </c>
    </row>
    <row r="11949" spans="4:5">
      <c r="D11949" s="118" t="s">
        <v>18</v>
      </c>
      <c r="E11949" s="116" t="str">
        <f t="shared" si="186"/>
        <v>MIP</v>
      </c>
    </row>
    <row r="11950" spans="4:5">
      <c r="D11950" s="118" t="s">
        <v>40</v>
      </c>
      <c r="E11950" s="116" t="str">
        <f t="shared" si="186"/>
        <v>JCE</v>
      </c>
    </row>
    <row r="11951" spans="4:5">
      <c r="D11951" s="118" t="s">
        <v>184</v>
      </c>
      <c r="E11951" s="116" t="str">
        <f t="shared" si="186"/>
        <v>DGP</v>
      </c>
    </row>
    <row r="11952" spans="4:5">
      <c r="D11952" s="118" t="s">
        <v>322</v>
      </c>
      <c r="E11952" s="116" t="str">
        <f t="shared" si="186"/>
        <v>MT</v>
      </c>
    </row>
    <row r="11953" spans="4:5">
      <c r="D11953" s="118" t="s">
        <v>40</v>
      </c>
      <c r="E11953" s="116" t="str">
        <f t="shared" si="186"/>
        <v>JCE</v>
      </c>
    </row>
    <row r="11954" spans="4:5">
      <c r="D11954" s="118" t="s">
        <v>2</v>
      </c>
      <c r="E11954" s="116" t="str">
        <f t="shared" si="186"/>
        <v>DGTT</v>
      </c>
    </row>
    <row r="11955" spans="4:5">
      <c r="D11955" s="118" t="s">
        <v>2</v>
      </c>
      <c r="E11955" s="116" t="str">
        <f t="shared" si="186"/>
        <v>DGTT</v>
      </c>
    </row>
    <row r="11956" spans="4:5">
      <c r="D11956" s="118" t="s">
        <v>40</v>
      </c>
      <c r="E11956" s="116" t="str">
        <f t="shared" si="186"/>
        <v>JCE</v>
      </c>
    </row>
    <row r="11957" spans="4:5">
      <c r="D11957" s="118" t="s">
        <v>2</v>
      </c>
      <c r="E11957" s="116" t="str">
        <f t="shared" si="186"/>
        <v>DGTT</v>
      </c>
    </row>
    <row r="11958" spans="4:5">
      <c r="D11958" s="118" t="s">
        <v>28</v>
      </c>
      <c r="E11958" s="116" t="str">
        <f t="shared" si="186"/>
        <v>DGII</v>
      </c>
    </row>
    <row r="11959" spans="4:5">
      <c r="D11959" s="118" t="s">
        <v>28</v>
      </c>
      <c r="E11959" s="116" t="str">
        <f t="shared" si="186"/>
        <v>DGII</v>
      </c>
    </row>
    <row r="11960" spans="4:5">
      <c r="D11960" s="118" t="s">
        <v>184</v>
      </c>
      <c r="E11960" s="116" t="str">
        <f t="shared" si="186"/>
        <v>DGP</v>
      </c>
    </row>
    <row r="11961" spans="4:5">
      <c r="D11961" s="118" t="s">
        <v>40</v>
      </c>
      <c r="E11961" s="116" t="str">
        <f t="shared" si="186"/>
        <v>JCE</v>
      </c>
    </row>
    <row r="11962" spans="4:5">
      <c r="D11962" s="118" t="s">
        <v>322</v>
      </c>
      <c r="E11962" s="116" t="str">
        <f t="shared" si="186"/>
        <v>MT</v>
      </c>
    </row>
    <row r="11963" spans="4:5">
      <c r="D11963" s="118" t="s">
        <v>40</v>
      </c>
      <c r="E11963" s="116" t="str">
        <f t="shared" si="186"/>
        <v>JCE</v>
      </c>
    </row>
    <row r="11964" spans="4:5">
      <c r="D11964" s="118" t="s">
        <v>28</v>
      </c>
      <c r="E11964" s="116" t="str">
        <f t="shared" si="186"/>
        <v>DGII</v>
      </c>
    </row>
    <row r="11965" spans="4:5">
      <c r="D11965" s="118" t="s">
        <v>322</v>
      </c>
      <c r="E11965" s="116" t="str">
        <f t="shared" si="186"/>
        <v>MT</v>
      </c>
    </row>
    <row r="11966" spans="4:5">
      <c r="D11966" s="118" t="s">
        <v>40</v>
      </c>
      <c r="E11966" s="116" t="str">
        <f t="shared" si="186"/>
        <v>JCE</v>
      </c>
    </row>
    <row r="11967" spans="4:5">
      <c r="D11967" s="118" t="s">
        <v>28</v>
      </c>
      <c r="E11967" s="116" t="str">
        <f t="shared" si="186"/>
        <v>DGII</v>
      </c>
    </row>
    <row r="11968" spans="4:5">
      <c r="D11968" s="118" t="s">
        <v>40</v>
      </c>
      <c r="E11968" s="116" t="str">
        <f t="shared" si="186"/>
        <v>JCE</v>
      </c>
    </row>
    <row r="11969" spans="4:5">
      <c r="D11969" s="118" t="s">
        <v>956</v>
      </c>
      <c r="E11969" s="116" t="str">
        <f t="shared" si="186"/>
        <v>SENASA</v>
      </c>
    </row>
    <row r="11970" spans="4:5">
      <c r="D11970" s="118" t="s">
        <v>322</v>
      </c>
      <c r="E11970" s="116" t="str">
        <f t="shared" si="186"/>
        <v>MT</v>
      </c>
    </row>
    <row r="11971" spans="4:5">
      <c r="D11971" s="118" t="s">
        <v>28</v>
      </c>
      <c r="E11971" s="116" t="str">
        <f t="shared" si="186"/>
        <v>DGII</v>
      </c>
    </row>
    <row r="11972" spans="4:5">
      <c r="D11972" s="118" t="s">
        <v>40</v>
      </c>
      <c r="E11972" s="116" t="str">
        <f t="shared" ref="E11972:E12035" si="187">UPPER(D11972:D31682)</f>
        <v>JCE</v>
      </c>
    </row>
    <row r="11973" spans="4:5">
      <c r="D11973" s="118" t="s">
        <v>40</v>
      </c>
      <c r="E11973" s="116" t="str">
        <f t="shared" si="187"/>
        <v>JCE</v>
      </c>
    </row>
    <row r="11974" spans="4:5">
      <c r="D11974" s="118" t="s">
        <v>40</v>
      </c>
      <c r="E11974" s="116" t="str">
        <f t="shared" si="187"/>
        <v>JCE</v>
      </c>
    </row>
    <row r="11975" spans="4:5">
      <c r="D11975" s="118" t="s">
        <v>40</v>
      </c>
      <c r="E11975" s="116" t="str">
        <f t="shared" si="187"/>
        <v>JCE</v>
      </c>
    </row>
    <row r="11976" spans="4:5">
      <c r="D11976" s="118" t="s">
        <v>322</v>
      </c>
      <c r="E11976" s="116" t="str">
        <f t="shared" si="187"/>
        <v>MT</v>
      </c>
    </row>
    <row r="11977" spans="4:5">
      <c r="D11977" s="118" t="s">
        <v>28</v>
      </c>
      <c r="E11977" s="116" t="str">
        <f t="shared" si="187"/>
        <v>DGII</v>
      </c>
    </row>
    <row r="11978" spans="4:5">
      <c r="D11978" s="118" t="s">
        <v>2</v>
      </c>
      <c r="E11978" s="116" t="str">
        <f t="shared" si="187"/>
        <v>DGTT</v>
      </c>
    </row>
    <row r="11979" spans="4:5">
      <c r="D11979" s="118" t="s">
        <v>184</v>
      </c>
      <c r="E11979" s="116" t="str">
        <f t="shared" si="187"/>
        <v>DGP</v>
      </c>
    </row>
    <row r="11980" spans="4:5">
      <c r="D11980" s="118" t="s">
        <v>40</v>
      </c>
      <c r="E11980" s="116" t="str">
        <f t="shared" si="187"/>
        <v>JCE</v>
      </c>
    </row>
    <row r="11981" spans="4:5">
      <c r="D11981" s="118" t="s">
        <v>40</v>
      </c>
      <c r="E11981" s="116" t="str">
        <f t="shared" si="187"/>
        <v>JCE</v>
      </c>
    </row>
    <row r="11982" spans="4:5">
      <c r="D11982" s="118" t="s">
        <v>28</v>
      </c>
      <c r="E11982" s="116" t="str">
        <f t="shared" si="187"/>
        <v>DGII</v>
      </c>
    </row>
    <row r="11983" spans="4:5">
      <c r="D11983" s="118" t="s">
        <v>40</v>
      </c>
      <c r="E11983" s="116" t="str">
        <f t="shared" si="187"/>
        <v>JCE</v>
      </c>
    </row>
    <row r="11984" spans="4:5">
      <c r="D11984" s="118" t="s">
        <v>28</v>
      </c>
      <c r="E11984" s="116" t="str">
        <f t="shared" si="187"/>
        <v>DGII</v>
      </c>
    </row>
    <row r="11985" spans="4:5">
      <c r="D11985" s="118" t="s">
        <v>40</v>
      </c>
      <c r="E11985" s="116" t="str">
        <f t="shared" si="187"/>
        <v>JCE</v>
      </c>
    </row>
    <row r="11986" spans="4:5">
      <c r="D11986" s="118" t="s">
        <v>28</v>
      </c>
      <c r="E11986" s="116" t="str">
        <f t="shared" si="187"/>
        <v>DGII</v>
      </c>
    </row>
    <row r="11987" spans="4:5">
      <c r="D11987" s="118" t="s">
        <v>40</v>
      </c>
      <c r="E11987" s="116" t="str">
        <f t="shared" si="187"/>
        <v>JCE</v>
      </c>
    </row>
    <row r="11988" spans="4:5">
      <c r="D11988" s="118" t="s">
        <v>40</v>
      </c>
      <c r="E11988" s="116" t="str">
        <f t="shared" si="187"/>
        <v>JCE</v>
      </c>
    </row>
    <row r="11989" spans="4:5">
      <c r="D11989" s="118" t="s">
        <v>322</v>
      </c>
      <c r="E11989" s="116" t="str">
        <f t="shared" si="187"/>
        <v>MT</v>
      </c>
    </row>
    <row r="11990" spans="4:5">
      <c r="D11990" s="118" t="s">
        <v>40</v>
      </c>
      <c r="E11990" s="116" t="str">
        <f t="shared" si="187"/>
        <v>JCE</v>
      </c>
    </row>
    <row r="11991" spans="4:5">
      <c r="D11991" s="118" t="s">
        <v>28</v>
      </c>
      <c r="E11991" s="116" t="str">
        <f t="shared" si="187"/>
        <v>DGII</v>
      </c>
    </row>
    <row r="11992" spans="4:5">
      <c r="D11992" s="118" t="s">
        <v>40</v>
      </c>
      <c r="E11992" s="116" t="str">
        <f t="shared" si="187"/>
        <v>JCE</v>
      </c>
    </row>
    <row r="11993" spans="4:5">
      <c r="D11993" s="118" t="s">
        <v>40</v>
      </c>
      <c r="E11993" s="116" t="str">
        <f t="shared" si="187"/>
        <v>JCE</v>
      </c>
    </row>
    <row r="11994" spans="4:5">
      <c r="D11994" s="118" t="s">
        <v>40</v>
      </c>
      <c r="E11994" s="116" t="str">
        <f t="shared" si="187"/>
        <v>JCE</v>
      </c>
    </row>
    <row r="11995" spans="4:5">
      <c r="D11995" s="118" t="s">
        <v>956</v>
      </c>
      <c r="E11995" s="116" t="str">
        <f t="shared" si="187"/>
        <v>SENASA</v>
      </c>
    </row>
    <row r="11996" spans="4:5">
      <c r="D11996" s="118" t="s">
        <v>66</v>
      </c>
      <c r="E11996" s="116" t="str">
        <f t="shared" si="187"/>
        <v>AMET</v>
      </c>
    </row>
    <row r="11997" spans="4:5">
      <c r="D11997" s="118" t="s">
        <v>66</v>
      </c>
      <c r="E11997" s="116" t="str">
        <f t="shared" si="187"/>
        <v>AMET</v>
      </c>
    </row>
    <row r="11998" spans="4:5">
      <c r="D11998" s="118" t="s">
        <v>322</v>
      </c>
      <c r="E11998" s="116" t="str">
        <f t="shared" si="187"/>
        <v>MT</v>
      </c>
    </row>
    <row r="11999" spans="4:5">
      <c r="D11999" s="118" t="s">
        <v>322</v>
      </c>
      <c r="E11999" s="116" t="str">
        <f t="shared" si="187"/>
        <v>MT</v>
      </c>
    </row>
    <row r="12000" spans="4:5">
      <c r="D12000" s="118" t="s">
        <v>40</v>
      </c>
      <c r="E12000" s="116" t="str">
        <f t="shared" si="187"/>
        <v>JCE</v>
      </c>
    </row>
    <row r="12001" spans="4:5">
      <c r="D12001" s="118" t="s">
        <v>40</v>
      </c>
      <c r="E12001" s="116" t="str">
        <f t="shared" si="187"/>
        <v>JCE</v>
      </c>
    </row>
    <row r="12002" spans="4:5">
      <c r="D12002" s="118" t="s">
        <v>28</v>
      </c>
      <c r="E12002" s="116" t="str">
        <f t="shared" si="187"/>
        <v>DGII</v>
      </c>
    </row>
    <row r="12003" spans="4:5">
      <c r="D12003" s="118" t="s">
        <v>155</v>
      </c>
      <c r="E12003" s="116" t="str">
        <f t="shared" si="187"/>
        <v>ONAPI</v>
      </c>
    </row>
    <row r="12004" spans="4:5">
      <c r="D12004" s="118" t="s">
        <v>28</v>
      </c>
      <c r="E12004" s="116" t="str">
        <f t="shared" si="187"/>
        <v>DGII</v>
      </c>
    </row>
    <row r="12005" spans="4:5">
      <c r="D12005" s="118" t="s">
        <v>28</v>
      </c>
      <c r="E12005" s="116" t="str">
        <f t="shared" si="187"/>
        <v>DGII</v>
      </c>
    </row>
    <row r="12006" spans="4:5">
      <c r="D12006" s="118" t="s">
        <v>40</v>
      </c>
      <c r="E12006" s="116" t="str">
        <f t="shared" si="187"/>
        <v>JCE</v>
      </c>
    </row>
    <row r="12007" spans="4:5">
      <c r="D12007" s="118" t="s">
        <v>28</v>
      </c>
      <c r="E12007" s="116" t="str">
        <f t="shared" si="187"/>
        <v>DGII</v>
      </c>
    </row>
    <row r="12008" spans="4:5">
      <c r="D12008" s="118" t="s">
        <v>66</v>
      </c>
      <c r="E12008" s="116" t="str">
        <f t="shared" si="187"/>
        <v>AMET</v>
      </c>
    </row>
    <row r="12009" spans="4:5">
      <c r="D12009" s="118" t="s">
        <v>40</v>
      </c>
      <c r="E12009" s="116" t="str">
        <f t="shared" si="187"/>
        <v>JCE</v>
      </c>
    </row>
    <row r="12010" spans="4:5">
      <c r="D12010" s="118" t="s">
        <v>40</v>
      </c>
      <c r="E12010" s="116" t="str">
        <f t="shared" si="187"/>
        <v>JCE</v>
      </c>
    </row>
    <row r="12011" spans="4:5">
      <c r="D12011" s="118" t="s">
        <v>40</v>
      </c>
      <c r="E12011" s="116" t="str">
        <f t="shared" si="187"/>
        <v>JCE</v>
      </c>
    </row>
    <row r="12012" spans="4:5">
      <c r="D12012" s="118" t="s">
        <v>66</v>
      </c>
      <c r="E12012" s="116" t="str">
        <f t="shared" si="187"/>
        <v>AMET</v>
      </c>
    </row>
    <row r="12013" spans="4:5">
      <c r="D12013" s="118" t="s">
        <v>322</v>
      </c>
      <c r="E12013" s="116" t="str">
        <f t="shared" si="187"/>
        <v>MT</v>
      </c>
    </row>
    <row r="12014" spans="4:5">
      <c r="D12014" s="118" t="s">
        <v>322</v>
      </c>
      <c r="E12014" s="116" t="str">
        <f t="shared" si="187"/>
        <v>MT</v>
      </c>
    </row>
    <row r="12015" spans="4:5">
      <c r="D12015" s="118" t="s">
        <v>184</v>
      </c>
      <c r="E12015" s="116" t="str">
        <f t="shared" si="187"/>
        <v>DGP</v>
      </c>
    </row>
    <row r="12016" spans="4:5">
      <c r="D12016" s="118" t="s">
        <v>28</v>
      </c>
      <c r="E12016" s="116" t="str">
        <f t="shared" si="187"/>
        <v>DGII</v>
      </c>
    </row>
    <row r="12017" spans="4:5">
      <c r="D12017" s="118" t="s">
        <v>40</v>
      </c>
      <c r="E12017" s="116" t="str">
        <f t="shared" si="187"/>
        <v>JCE</v>
      </c>
    </row>
    <row r="12018" spans="4:5">
      <c r="D12018" s="118" t="s">
        <v>40</v>
      </c>
      <c r="E12018" s="116" t="str">
        <f t="shared" si="187"/>
        <v>JCE</v>
      </c>
    </row>
    <row r="12019" spans="4:5">
      <c r="D12019" s="118" t="s">
        <v>40</v>
      </c>
      <c r="E12019" s="116" t="str">
        <f t="shared" si="187"/>
        <v>JCE</v>
      </c>
    </row>
    <row r="12020" spans="4:5">
      <c r="D12020" s="118" t="s">
        <v>28</v>
      </c>
      <c r="E12020" s="116" t="str">
        <f t="shared" si="187"/>
        <v>DGII</v>
      </c>
    </row>
    <row r="12021" spans="4:5">
      <c r="D12021" s="118" t="s">
        <v>2</v>
      </c>
      <c r="E12021" s="116" t="str">
        <f t="shared" si="187"/>
        <v>DGTT</v>
      </c>
    </row>
    <row r="12022" spans="4:5">
      <c r="D12022" s="118" t="s">
        <v>40</v>
      </c>
      <c r="E12022" s="116" t="str">
        <f t="shared" si="187"/>
        <v>JCE</v>
      </c>
    </row>
    <row r="12023" spans="4:5">
      <c r="D12023" s="118" t="s">
        <v>40</v>
      </c>
      <c r="E12023" s="116" t="str">
        <f t="shared" si="187"/>
        <v>JCE</v>
      </c>
    </row>
    <row r="12024" spans="4:5">
      <c r="D12024" s="118" t="s">
        <v>956</v>
      </c>
      <c r="E12024" s="116" t="str">
        <f t="shared" si="187"/>
        <v>SENASA</v>
      </c>
    </row>
    <row r="12025" spans="4:5">
      <c r="D12025" s="118" t="s">
        <v>40</v>
      </c>
      <c r="E12025" s="116" t="str">
        <f t="shared" si="187"/>
        <v>JCE</v>
      </c>
    </row>
    <row r="12026" spans="4:5">
      <c r="D12026" s="118" t="s">
        <v>184</v>
      </c>
      <c r="E12026" s="116" t="str">
        <f t="shared" si="187"/>
        <v>DGP</v>
      </c>
    </row>
    <row r="12027" spans="4:5">
      <c r="D12027" s="118" t="s">
        <v>155</v>
      </c>
      <c r="E12027" s="116" t="str">
        <f t="shared" si="187"/>
        <v>ONAPI</v>
      </c>
    </row>
    <row r="12028" spans="4:5">
      <c r="D12028" s="118" t="s">
        <v>322</v>
      </c>
      <c r="E12028" s="116" t="str">
        <f t="shared" si="187"/>
        <v>MT</v>
      </c>
    </row>
    <row r="12029" spans="4:5">
      <c r="D12029" s="118" t="s">
        <v>184</v>
      </c>
      <c r="E12029" s="116" t="str">
        <f t="shared" si="187"/>
        <v>DGP</v>
      </c>
    </row>
    <row r="12030" spans="4:5">
      <c r="D12030" s="118" t="s">
        <v>40</v>
      </c>
      <c r="E12030" s="116" t="str">
        <f t="shared" si="187"/>
        <v>JCE</v>
      </c>
    </row>
    <row r="12031" spans="4:5">
      <c r="D12031" s="118" t="s">
        <v>322</v>
      </c>
      <c r="E12031" s="116" t="str">
        <f t="shared" si="187"/>
        <v>MT</v>
      </c>
    </row>
    <row r="12032" spans="4:5">
      <c r="D12032" s="118" t="s">
        <v>2</v>
      </c>
      <c r="E12032" s="116" t="str">
        <f t="shared" si="187"/>
        <v>DGTT</v>
      </c>
    </row>
    <row r="12033" spans="4:5">
      <c r="D12033" s="118" t="s">
        <v>184</v>
      </c>
      <c r="E12033" s="116" t="str">
        <f t="shared" si="187"/>
        <v>DGP</v>
      </c>
    </row>
    <row r="12034" spans="4:5">
      <c r="D12034" s="118" t="s">
        <v>40</v>
      </c>
      <c r="E12034" s="116" t="str">
        <f t="shared" si="187"/>
        <v>JCE</v>
      </c>
    </row>
    <row r="12035" spans="4:5">
      <c r="D12035" s="118" t="s">
        <v>28</v>
      </c>
      <c r="E12035" s="116" t="str">
        <f t="shared" si="187"/>
        <v>DGII</v>
      </c>
    </row>
    <row r="12036" spans="4:5">
      <c r="D12036" s="118" t="s">
        <v>40</v>
      </c>
      <c r="E12036" s="116" t="str">
        <f t="shared" ref="E12036:E12099" si="188">UPPER(D12036:D31746)</f>
        <v>JCE</v>
      </c>
    </row>
    <row r="12037" spans="4:5">
      <c r="D12037" s="118" t="s">
        <v>28</v>
      </c>
      <c r="E12037" s="116" t="str">
        <f t="shared" si="188"/>
        <v>DGII</v>
      </c>
    </row>
    <row r="12038" spans="4:5">
      <c r="D12038" s="118" t="s">
        <v>40</v>
      </c>
      <c r="E12038" s="116" t="str">
        <f t="shared" si="188"/>
        <v>JCE</v>
      </c>
    </row>
    <row r="12039" spans="4:5">
      <c r="D12039" s="118" t="s">
        <v>28</v>
      </c>
      <c r="E12039" s="116" t="str">
        <f t="shared" si="188"/>
        <v>DGII</v>
      </c>
    </row>
    <row r="12040" spans="4:5">
      <c r="D12040" s="118" t="s">
        <v>18</v>
      </c>
      <c r="E12040" s="116" t="str">
        <f t="shared" si="188"/>
        <v>MIP</v>
      </c>
    </row>
    <row r="12041" spans="4:5">
      <c r="D12041" s="118" t="s">
        <v>2</v>
      </c>
      <c r="E12041" s="116" t="str">
        <f t="shared" si="188"/>
        <v>DGTT</v>
      </c>
    </row>
    <row r="12042" spans="4:5">
      <c r="D12042" s="118" t="s">
        <v>28</v>
      </c>
      <c r="E12042" s="116" t="str">
        <f t="shared" si="188"/>
        <v>DGII</v>
      </c>
    </row>
    <row r="12043" spans="4:5">
      <c r="D12043" s="118" t="s">
        <v>184</v>
      </c>
      <c r="E12043" s="116" t="str">
        <f t="shared" si="188"/>
        <v>DGP</v>
      </c>
    </row>
    <row r="12044" spans="4:5">
      <c r="D12044" s="118" t="s">
        <v>28</v>
      </c>
      <c r="E12044" s="116" t="str">
        <f t="shared" si="188"/>
        <v>DGII</v>
      </c>
    </row>
    <row r="12045" spans="4:5">
      <c r="D12045" s="118" t="s">
        <v>18</v>
      </c>
      <c r="E12045" s="116" t="str">
        <f t="shared" si="188"/>
        <v>MIP</v>
      </c>
    </row>
    <row r="12046" spans="4:5">
      <c r="D12046" s="118" t="s">
        <v>322</v>
      </c>
      <c r="E12046" s="116" t="str">
        <f t="shared" si="188"/>
        <v>MT</v>
      </c>
    </row>
    <row r="12047" spans="4:5">
      <c r="D12047" s="118" t="s">
        <v>40</v>
      </c>
      <c r="E12047" s="116" t="str">
        <f t="shared" si="188"/>
        <v>JCE</v>
      </c>
    </row>
    <row r="12048" spans="4:5">
      <c r="D12048" s="118" t="s">
        <v>40</v>
      </c>
      <c r="E12048" s="116" t="str">
        <f t="shared" si="188"/>
        <v>JCE</v>
      </c>
    </row>
    <row r="12049" spans="4:5">
      <c r="D12049" s="118" t="s">
        <v>322</v>
      </c>
      <c r="E12049" s="116" t="str">
        <f t="shared" si="188"/>
        <v>MT</v>
      </c>
    </row>
    <row r="12050" spans="4:5">
      <c r="D12050" s="118" t="s">
        <v>155</v>
      </c>
      <c r="E12050" s="116" t="str">
        <f t="shared" si="188"/>
        <v>ONAPI</v>
      </c>
    </row>
    <row r="12051" spans="4:5">
      <c r="D12051" s="118" t="s">
        <v>40</v>
      </c>
      <c r="E12051" s="116" t="str">
        <f t="shared" si="188"/>
        <v>JCE</v>
      </c>
    </row>
    <row r="12052" spans="4:5">
      <c r="D12052" s="118" t="s">
        <v>184</v>
      </c>
      <c r="E12052" s="116" t="str">
        <f t="shared" si="188"/>
        <v>DGP</v>
      </c>
    </row>
    <row r="12053" spans="4:5">
      <c r="D12053" s="118" t="s">
        <v>28</v>
      </c>
      <c r="E12053" s="116" t="str">
        <f t="shared" si="188"/>
        <v>DGII</v>
      </c>
    </row>
    <row r="12054" spans="4:5">
      <c r="D12054" s="118" t="s">
        <v>94</v>
      </c>
      <c r="E12054" s="116" t="str">
        <f t="shared" si="188"/>
        <v>DGM</v>
      </c>
    </row>
    <row r="12055" spans="4:5">
      <c r="D12055" s="118" t="s">
        <v>28</v>
      </c>
      <c r="E12055" s="116" t="str">
        <f t="shared" si="188"/>
        <v>DGII</v>
      </c>
    </row>
    <row r="12056" spans="4:5">
      <c r="D12056" s="118" t="s">
        <v>322</v>
      </c>
      <c r="E12056" s="116" t="str">
        <f t="shared" si="188"/>
        <v>MT</v>
      </c>
    </row>
    <row r="12057" spans="4:5">
      <c r="D12057" s="118" t="s">
        <v>28</v>
      </c>
      <c r="E12057" s="116" t="str">
        <f t="shared" si="188"/>
        <v>DGII</v>
      </c>
    </row>
    <row r="12058" spans="4:5">
      <c r="D12058" s="118" t="s">
        <v>40</v>
      </c>
      <c r="E12058" s="116" t="str">
        <f t="shared" si="188"/>
        <v>JCE</v>
      </c>
    </row>
    <row r="12059" spans="4:5">
      <c r="D12059" s="118" t="s">
        <v>40</v>
      </c>
      <c r="E12059" s="116" t="str">
        <f t="shared" si="188"/>
        <v>JCE</v>
      </c>
    </row>
    <row r="12060" spans="4:5">
      <c r="D12060" s="118" t="s">
        <v>40</v>
      </c>
      <c r="E12060" s="116" t="str">
        <f t="shared" si="188"/>
        <v>JCE</v>
      </c>
    </row>
    <row r="12061" spans="4:5">
      <c r="D12061" s="118" t="s">
        <v>94</v>
      </c>
      <c r="E12061" s="116" t="str">
        <f t="shared" si="188"/>
        <v>DGM</v>
      </c>
    </row>
    <row r="12062" spans="4:5">
      <c r="D12062" s="118" t="s">
        <v>322</v>
      </c>
      <c r="E12062" s="116" t="str">
        <f t="shared" si="188"/>
        <v>MT</v>
      </c>
    </row>
    <row r="12063" spans="4:5">
      <c r="D12063" s="118" t="s">
        <v>28</v>
      </c>
      <c r="E12063" s="116" t="str">
        <f t="shared" si="188"/>
        <v>DGII</v>
      </c>
    </row>
    <row r="12064" spans="4:5">
      <c r="D12064" s="118" t="s">
        <v>40</v>
      </c>
      <c r="E12064" s="116" t="str">
        <f t="shared" si="188"/>
        <v>JCE</v>
      </c>
    </row>
    <row r="12065" spans="4:5">
      <c r="D12065" s="118" t="s">
        <v>155</v>
      </c>
      <c r="E12065" s="116" t="str">
        <f t="shared" si="188"/>
        <v>ONAPI</v>
      </c>
    </row>
    <row r="12066" spans="4:5">
      <c r="D12066" s="118" t="s">
        <v>40</v>
      </c>
      <c r="E12066" s="116" t="str">
        <f t="shared" si="188"/>
        <v>JCE</v>
      </c>
    </row>
    <row r="12067" spans="4:5">
      <c r="D12067" s="118" t="s">
        <v>40</v>
      </c>
      <c r="E12067" s="116" t="str">
        <f t="shared" si="188"/>
        <v>JCE</v>
      </c>
    </row>
    <row r="12068" spans="4:5">
      <c r="D12068" s="118" t="s">
        <v>28</v>
      </c>
      <c r="E12068" s="116" t="str">
        <f t="shared" si="188"/>
        <v>DGII</v>
      </c>
    </row>
    <row r="12069" spans="4:5">
      <c r="D12069" s="118" t="s">
        <v>28</v>
      </c>
      <c r="E12069" s="116" t="str">
        <f t="shared" si="188"/>
        <v>DGII</v>
      </c>
    </row>
    <row r="12070" spans="4:5">
      <c r="D12070" s="118" t="s">
        <v>18</v>
      </c>
      <c r="E12070" s="116" t="str">
        <f t="shared" si="188"/>
        <v>MIP</v>
      </c>
    </row>
    <row r="12071" spans="4:5">
      <c r="D12071" s="118" t="s">
        <v>28</v>
      </c>
      <c r="E12071" s="116" t="str">
        <f t="shared" si="188"/>
        <v>DGII</v>
      </c>
    </row>
    <row r="12072" spans="4:5">
      <c r="D12072" s="118" t="s">
        <v>40</v>
      </c>
      <c r="E12072" s="116" t="str">
        <f t="shared" si="188"/>
        <v>JCE</v>
      </c>
    </row>
    <row r="12073" spans="4:5">
      <c r="D12073" s="118" t="s">
        <v>40</v>
      </c>
      <c r="E12073" s="116" t="str">
        <f t="shared" si="188"/>
        <v>JCE</v>
      </c>
    </row>
    <row r="12074" spans="4:5">
      <c r="D12074" s="118" t="s">
        <v>184</v>
      </c>
      <c r="E12074" s="116" t="str">
        <f t="shared" si="188"/>
        <v>DGP</v>
      </c>
    </row>
    <row r="12075" spans="4:5">
      <c r="D12075" s="118" t="s">
        <v>40</v>
      </c>
      <c r="E12075" s="116" t="str">
        <f t="shared" si="188"/>
        <v>JCE</v>
      </c>
    </row>
    <row r="12076" spans="4:5">
      <c r="D12076" s="118" t="s">
        <v>1825</v>
      </c>
      <c r="E12076" s="116" t="str">
        <f t="shared" si="188"/>
        <v>MESCYT</v>
      </c>
    </row>
    <row r="12077" spans="4:5">
      <c r="D12077" s="118" t="s">
        <v>40</v>
      </c>
      <c r="E12077" s="116" t="str">
        <f t="shared" si="188"/>
        <v>JCE</v>
      </c>
    </row>
    <row r="12078" spans="4:5">
      <c r="D12078" s="118" t="s">
        <v>40</v>
      </c>
      <c r="E12078" s="116" t="str">
        <f t="shared" si="188"/>
        <v>JCE</v>
      </c>
    </row>
    <row r="12079" spans="4:5">
      <c r="D12079" s="118" t="s">
        <v>155</v>
      </c>
      <c r="E12079" s="116" t="str">
        <f t="shared" si="188"/>
        <v>ONAPI</v>
      </c>
    </row>
    <row r="12080" spans="4:5">
      <c r="D12080" s="118" t="s">
        <v>40</v>
      </c>
      <c r="E12080" s="116" t="str">
        <f t="shared" si="188"/>
        <v>JCE</v>
      </c>
    </row>
    <row r="12081" spans="4:5">
      <c r="D12081" s="118" t="s">
        <v>322</v>
      </c>
      <c r="E12081" s="116" t="str">
        <f t="shared" si="188"/>
        <v>MT</v>
      </c>
    </row>
    <row r="12082" spans="4:5">
      <c r="D12082" s="118" t="s">
        <v>94</v>
      </c>
      <c r="E12082" s="116" t="str">
        <f t="shared" si="188"/>
        <v>DGM</v>
      </c>
    </row>
    <row r="12083" spans="4:5">
      <c r="D12083" s="118" t="s">
        <v>40</v>
      </c>
      <c r="E12083" s="116" t="str">
        <f t="shared" si="188"/>
        <v>JCE</v>
      </c>
    </row>
    <row r="12084" spans="4:5">
      <c r="D12084" s="118" t="s">
        <v>2</v>
      </c>
      <c r="E12084" s="116" t="str">
        <f t="shared" si="188"/>
        <v>DGTT</v>
      </c>
    </row>
    <row r="12085" spans="4:5">
      <c r="D12085" s="118" t="s">
        <v>322</v>
      </c>
      <c r="E12085" s="116" t="str">
        <f t="shared" si="188"/>
        <v>MT</v>
      </c>
    </row>
    <row r="12086" spans="4:5">
      <c r="D12086" s="118" t="s">
        <v>2</v>
      </c>
      <c r="E12086" s="116" t="str">
        <f t="shared" si="188"/>
        <v>DGTT</v>
      </c>
    </row>
    <row r="12087" spans="4:5">
      <c r="D12087" s="118" t="s">
        <v>40</v>
      </c>
      <c r="E12087" s="116" t="str">
        <f t="shared" si="188"/>
        <v>JCE</v>
      </c>
    </row>
    <row r="12088" spans="4:5">
      <c r="D12088" s="118" t="s">
        <v>94</v>
      </c>
      <c r="E12088" s="116" t="str">
        <f t="shared" si="188"/>
        <v>DGM</v>
      </c>
    </row>
    <row r="12089" spans="4:5">
      <c r="D12089" s="118" t="s">
        <v>94</v>
      </c>
      <c r="E12089" s="116" t="str">
        <f t="shared" si="188"/>
        <v>DGM</v>
      </c>
    </row>
    <row r="12090" spans="4:5">
      <c r="D12090" s="107" t="s">
        <v>40</v>
      </c>
      <c r="E12090" s="116" t="str">
        <f t="shared" si="188"/>
        <v>JCE</v>
      </c>
    </row>
    <row r="12091" spans="4:5">
      <c r="D12091" s="107" t="s">
        <v>322</v>
      </c>
      <c r="E12091" s="116" t="str">
        <f t="shared" si="188"/>
        <v>MT</v>
      </c>
    </row>
    <row r="12092" spans="4:5">
      <c r="D12092" s="118" t="s">
        <v>322</v>
      </c>
      <c r="E12092" s="116" t="str">
        <f t="shared" si="188"/>
        <v>MT</v>
      </c>
    </row>
    <row r="12093" spans="4:5">
      <c r="D12093" s="118" t="s">
        <v>40</v>
      </c>
      <c r="E12093" s="116" t="str">
        <f t="shared" si="188"/>
        <v>JCE</v>
      </c>
    </row>
    <row r="12094" spans="4:5">
      <c r="D12094" s="118" t="s">
        <v>322</v>
      </c>
      <c r="E12094" s="116" t="str">
        <f t="shared" si="188"/>
        <v>MT</v>
      </c>
    </row>
    <row r="12095" spans="4:5">
      <c r="D12095" s="118" t="s">
        <v>2</v>
      </c>
      <c r="E12095" s="116" t="str">
        <f t="shared" si="188"/>
        <v>DGTT</v>
      </c>
    </row>
    <row r="12096" spans="4:5">
      <c r="D12096" s="118" t="s">
        <v>28</v>
      </c>
      <c r="E12096" s="116" t="str">
        <f t="shared" si="188"/>
        <v>DGII</v>
      </c>
    </row>
    <row r="12097" spans="4:5">
      <c r="D12097" s="118" t="s">
        <v>40</v>
      </c>
      <c r="E12097" s="116" t="str">
        <f t="shared" si="188"/>
        <v>JCE</v>
      </c>
    </row>
    <row r="12098" spans="4:5">
      <c r="D12098" s="118" t="s">
        <v>28</v>
      </c>
      <c r="E12098" s="116" t="str">
        <f t="shared" si="188"/>
        <v>DGII</v>
      </c>
    </row>
    <row r="12099" spans="4:5">
      <c r="D12099" s="118" t="s">
        <v>28</v>
      </c>
      <c r="E12099" s="116" t="str">
        <f t="shared" si="188"/>
        <v>DGII</v>
      </c>
    </row>
    <row r="12100" spans="4:5">
      <c r="D12100" s="118" t="s">
        <v>40</v>
      </c>
      <c r="E12100" s="116" t="str">
        <f t="shared" ref="E12100:E12163" si="189">UPPER(D12100:D31810)</f>
        <v>JCE</v>
      </c>
    </row>
    <row r="12101" spans="4:5">
      <c r="D12101" s="118" t="s">
        <v>40</v>
      </c>
      <c r="E12101" s="116" t="str">
        <f t="shared" si="189"/>
        <v>JCE</v>
      </c>
    </row>
    <row r="12102" spans="4:5">
      <c r="D12102" s="118" t="s">
        <v>40</v>
      </c>
      <c r="E12102" s="116" t="str">
        <f t="shared" si="189"/>
        <v>JCE</v>
      </c>
    </row>
    <row r="12103" spans="4:5">
      <c r="D12103" s="118" t="s">
        <v>40</v>
      </c>
      <c r="E12103" s="116" t="str">
        <f t="shared" si="189"/>
        <v>JCE</v>
      </c>
    </row>
    <row r="12104" spans="4:5">
      <c r="D12104" s="118" t="s">
        <v>94</v>
      </c>
      <c r="E12104" s="116" t="str">
        <f t="shared" si="189"/>
        <v>DGM</v>
      </c>
    </row>
    <row r="12105" spans="4:5">
      <c r="D12105" s="118" t="s">
        <v>40</v>
      </c>
      <c r="E12105" s="116" t="str">
        <f t="shared" si="189"/>
        <v>JCE</v>
      </c>
    </row>
    <row r="12106" spans="4:5">
      <c r="D12106" s="118" t="s">
        <v>322</v>
      </c>
      <c r="E12106" s="116" t="str">
        <f t="shared" si="189"/>
        <v>MT</v>
      </c>
    </row>
    <row r="12107" spans="4:5">
      <c r="D12107" s="118" t="s">
        <v>28</v>
      </c>
      <c r="E12107" s="116" t="str">
        <f t="shared" si="189"/>
        <v>DGII</v>
      </c>
    </row>
    <row r="12108" spans="4:5">
      <c r="D12108" s="118" t="s">
        <v>28</v>
      </c>
      <c r="E12108" s="116" t="str">
        <f t="shared" si="189"/>
        <v>DGII</v>
      </c>
    </row>
    <row r="12109" spans="4:5">
      <c r="D12109" s="118" t="s">
        <v>28</v>
      </c>
      <c r="E12109" s="116" t="str">
        <f t="shared" si="189"/>
        <v>DGII</v>
      </c>
    </row>
    <row r="12110" spans="4:5">
      <c r="D12110" s="118" t="s">
        <v>40</v>
      </c>
      <c r="E12110" s="116" t="str">
        <f t="shared" si="189"/>
        <v>JCE</v>
      </c>
    </row>
    <row r="12111" spans="4:5">
      <c r="D12111" s="118" t="s">
        <v>956</v>
      </c>
      <c r="E12111" s="116" t="str">
        <f t="shared" si="189"/>
        <v>SENASA</v>
      </c>
    </row>
    <row r="12112" spans="4:5">
      <c r="D12112" s="118" t="s">
        <v>40</v>
      </c>
      <c r="E12112" s="116" t="str">
        <f t="shared" si="189"/>
        <v>JCE</v>
      </c>
    </row>
    <row r="12113" spans="4:5">
      <c r="D12113" s="118" t="s">
        <v>94</v>
      </c>
      <c r="E12113" s="116" t="str">
        <f t="shared" si="189"/>
        <v>DGM</v>
      </c>
    </row>
    <row r="12114" spans="4:5">
      <c r="D12114" s="118" t="s">
        <v>1098</v>
      </c>
      <c r="E12114" s="116" t="str">
        <f t="shared" si="189"/>
        <v>CANCILLERIA</v>
      </c>
    </row>
    <row r="12115" spans="4:5">
      <c r="D12115" s="118" t="s">
        <v>2</v>
      </c>
      <c r="E12115" s="116" t="str">
        <f t="shared" si="189"/>
        <v>DGTT</v>
      </c>
    </row>
    <row r="12116" spans="4:5">
      <c r="D12116" s="118" t="s">
        <v>40</v>
      </c>
      <c r="E12116" s="116" t="str">
        <f t="shared" si="189"/>
        <v>JCE</v>
      </c>
    </row>
    <row r="12117" spans="4:5">
      <c r="D12117" s="118" t="s">
        <v>40</v>
      </c>
      <c r="E12117" s="116" t="str">
        <f t="shared" si="189"/>
        <v>JCE</v>
      </c>
    </row>
    <row r="12118" spans="4:5">
      <c r="D12118" s="118" t="s">
        <v>28</v>
      </c>
      <c r="E12118" s="116" t="str">
        <f t="shared" si="189"/>
        <v>DGII</v>
      </c>
    </row>
    <row r="12119" spans="4:5">
      <c r="D12119" s="118" t="s">
        <v>40</v>
      </c>
      <c r="E12119" s="116" t="str">
        <f t="shared" si="189"/>
        <v>JCE</v>
      </c>
    </row>
    <row r="12120" spans="4:5">
      <c r="D12120" s="118" t="s">
        <v>40</v>
      </c>
      <c r="E12120" s="116" t="str">
        <f t="shared" si="189"/>
        <v>JCE</v>
      </c>
    </row>
    <row r="12121" spans="4:5">
      <c r="D12121" s="118" t="s">
        <v>40</v>
      </c>
      <c r="E12121" s="116" t="str">
        <f t="shared" si="189"/>
        <v>JCE</v>
      </c>
    </row>
    <row r="12122" spans="4:5">
      <c r="D12122" s="118" t="s">
        <v>2</v>
      </c>
      <c r="E12122" s="116" t="str">
        <f t="shared" si="189"/>
        <v>DGTT</v>
      </c>
    </row>
    <row r="12123" spans="4:5">
      <c r="D12123" s="118" t="s">
        <v>2</v>
      </c>
      <c r="E12123" s="116" t="str">
        <f t="shared" si="189"/>
        <v>DGTT</v>
      </c>
    </row>
    <row r="12124" spans="4:5">
      <c r="D12124" s="118" t="s">
        <v>40</v>
      </c>
      <c r="E12124" s="116" t="str">
        <f t="shared" si="189"/>
        <v>JCE</v>
      </c>
    </row>
    <row r="12125" spans="4:5">
      <c r="D12125" s="118" t="s">
        <v>40</v>
      </c>
      <c r="E12125" s="116" t="str">
        <f t="shared" si="189"/>
        <v>JCE</v>
      </c>
    </row>
    <row r="12126" spans="4:5">
      <c r="D12126" s="118" t="s">
        <v>28</v>
      </c>
      <c r="E12126" s="116" t="str">
        <f t="shared" si="189"/>
        <v>DGII</v>
      </c>
    </row>
    <row r="12127" spans="4:5">
      <c r="D12127" s="118" t="s">
        <v>322</v>
      </c>
      <c r="E12127" s="116" t="str">
        <f t="shared" si="189"/>
        <v>MT</v>
      </c>
    </row>
    <row r="12128" spans="4:5">
      <c r="D12128" s="118" t="s">
        <v>184</v>
      </c>
      <c r="E12128" s="116" t="str">
        <f t="shared" si="189"/>
        <v>DGP</v>
      </c>
    </row>
    <row r="12129" spans="4:5">
      <c r="D12129" s="118" t="s">
        <v>28</v>
      </c>
      <c r="E12129" s="116" t="str">
        <f t="shared" si="189"/>
        <v>DGII</v>
      </c>
    </row>
    <row r="12130" spans="4:5">
      <c r="D12130" s="118" t="s">
        <v>40</v>
      </c>
      <c r="E12130" s="116" t="str">
        <f t="shared" si="189"/>
        <v>JCE</v>
      </c>
    </row>
    <row r="12131" spans="4:5">
      <c r="D12131" s="118" t="s">
        <v>40</v>
      </c>
      <c r="E12131" s="116" t="str">
        <f t="shared" si="189"/>
        <v>JCE</v>
      </c>
    </row>
    <row r="12132" spans="4:5">
      <c r="D12132" s="118" t="s">
        <v>40</v>
      </c>
      <c r="E12132" s="116" t="str">
        <f t="shared" si="189"/>
        <v>JCE</v>
      </c>
    </row>
    <row r="12133" spans="4:5">
      <c r="D12133" s="118" t="s">
        <v>322</v>
      </c>
      <c r="E12133" s="116" t="str">
        <f t="shared" si="189"/>
        <v>MT</v>
      </c>
    </row>
    <row r="12134" spans="4:5">
      <c r="D12134" s="118" t="s">
        <v>40</v>
      </c>
      <c r="E12134" s="116" t="str">
        <f t="shared" si="189"/>
        <v>JCE</v>
      </c>
    </row>
    <row r="12135" spans="4:5">
      <c r="D12135" s="118" t="s">
        <v>184</v>
      </c>
      <c r="E12135" s="116" t="str">
        <f t="shared" si="189"/>
        <v>DGP</v>
      </c>
    </row>
    <row r="12136" spans="4:5">
      <c r="D12136" s="118" t="s">
        <v>28</v>
      </c>
      <c r="E12136" s="116" t="str">
        <f t="shared" si="189"/>
        <v>DGII</v>
      </c>
    </row>
    <row r="12137" spans="4:5">
      <c r="D12137" s="118" t="s">
        <v>322</v>
      </c>
      <c r="E12137" s="116" t="str">
        <f t="shared" si="189"/>
        <v>MT</v>
      </c>
    </row>
    <row r="12138" spans="4:5">
      <c r="D12138" s="118" t="s">
        <v>40</v>
      </c>
      <c r="E12138" s="116" t="str">
        <f t="shared" si="189"/>
        <v>JCE</v>
      </c>
    </row>
    <row r="12139" spans="4:5">
      <c r="D12139" s="118" t="s">
        <v>40</v>
      </c>
      <c r="E12139" s="116" t="str">
        <f t="shared" si="189"/>
        <v>JCE</v>
      </c>
    </row>
    <row r="12140" spans="4:5">
      <c r="D12140" s="118" t="s">
        <v>2</v>
      </c>
      <c r="E12140" s="116" t="str">
        <f t="shared" si="189"/>
        <v>DGTT</v>
      </c>
    </row>
    <row r="12141" spans="4:5">
      <c r="D12141" s="118" t="s">
        <v>40</v>
      </c>
      <c r="E12141" s="116" t="str">
        <f t="shared" si="189"/>
        <v>JCE</v>
      </c>
    </row>
    <row r="12142" spans="4:5">
      <c r="D12142" s="118" t="s">
        <v>184</v>
      </c>
      <c r="E12142" s="116" t="str">
        <f t="shared" si="189"/>
        <v>DGP</v>
      </c>
    </row>
    <row r="12143" spans="4:5">
      <c r="D12143" s="118" t="s">
        <v>28</v>
      </c>
      <c r="E12143" s="116" t="str">
        <f t="shared" si="189"/>
        <v>DGII</v>
      </c>
    </row>
    <row r="12144" spans="4:5">
      <c r="D12144" s="118" t="s">
        <v>40</v>
      </c>
      <c r="E12144" s="116" t="str">
        <f t="shared" si="189"/>
        <v>JCE</v>
      </c>
    </row>
    <row r="12145" spans="4:5">
      <c r="D12145" s="118" t="s">
        <v>40</v>
      </c>
      <c r="E12145" s="116" t="str">
        <f t="shared" si="189"/>
        <v>JCE</v>
      </c>
    </row>
    <row r="12146" spans="4:5">
      <c r="D12146" s="118" t="s">
        <v>956</v>
      </c>
      <c r="E12146" s="116" t="str">
        <f t="shared" si="189"/>
        <v>SENASA</v>
      </c>
    </row>
    <row r="12147" spans="4:5">
      <c r="D12147" s="118" t="s">
        <v>2</v>
      </c>
      <c r="E12147" s="116" t="str">
        <f t="shared" si="189"/>
        <v>DGTT</v>
      </c>
    </row>
    <row r="12148" spans="4:5">
      <c r="D12148" s="118" t="s">
        <v>40</v>
      </c>
      <c r="E12148" s="116" t="str">
        <f t="shared" si="189"/>
        <v>JCE</v>
      </c>
    </row>
    <row r="12149" spans="4:5">
      <c r="D12149" s="118" t="s">
        <v>322</v>
      </c>
      <c r="E12149" s="116" t="str">
        <f t="shared" si="189"/>
        <v>MT</v>
      </c>
    </row>
    <row r="12150" spans="4:5">
      <c r="D12150" s="118" t="s">
        <v>28</v>
      </c>
      <c r="E12150" s="116" t="str">
        <f t="shared" si="189"/>
        <v>DGII</v>
      </c>
    </row>
    <row r="12151" spans="4:5">
      <c r="D12151" s="118" t="s">
        <v>184</v>
      </c>
      <c r="E12151" s="116" t="str">
        <f t="shared" si="189"/>
        <v>DGP</v>
      </c>
    </row>
    <row r="12152" spans="4:5">
      <c r="D12152" s="118" t="s">
        <v>40</v>
      </c>
      <c r="E12152" s="116" t="str">
        <f t="shared" si="189"/>
        <v>JCE</v>
      </c>
    </row>
    <row r="12153" spans="4:5">
      <c r="D12153" s="118" t="s">
        <v>1098</v>
      </c>
      <c r="E12153" s="116" t="str">
        <f t="shared" si="189"/>
        <v>CANCILLERIA</v>
      </c>
    </row>
    <row r="12154" spans="4:5">
      <c r="D12154" s="118" t="s">
        <v>155</v>
      </c>
      <c r="E12154" s="116" t="str">
        <f t="shared" si="189"/>
        <v>ONAPI</v>
      </c>
    </row>
    <row r="12155" spans="4:5">
      <c r="D12155" s="118" t="s">
        <v>322</v>
      </c>
      <c r="E12155" s="116" t="str">
        <f t="shared" si="189"/>
        <v>MT</v>
      </c>
    </row>
    <row r="12156" spans="4:5">
      <c r="D12156" s="118" t="s">
        <v>40</v>
      </c>
      <c r="E12156" s="116" t="str">
        <f t="shared" si="189"/>
        <v>JCE</v>
      </c>
    </row>
    <row r="12157" spans="4:5">
      <c r="D12157" s="118" t="s">
        <v>40</v>
      </c>
      <c r="E12157" s="116" t="str">
        <f t="shared" si="189"/>
        <v>JCE</v>
      </c>
    </row>
    <row r="12158" spans="4:5">
      <c r="D12158" s="118" t="s">
        <v>40</v>
      </c>
      <c r="E12158" s="116" t="str">
        <f t="shared" si="189"/>
        <v>JCE</v>
      </c>
    </row>
    <row r="12159" spans="4:5">
      <c r="D12159" s="118" t="s">
        <v>322</v>
      </c>
      <c r="E12159" s="116" t="str">
        <f t="shared" si="189"/>
        <v>MT</v>
      </c>
    </row>
    <row r="12160" spans="4:5">
      <c r="D12160" s="118" t="s">
        <v>956</v>
      </c>
      <c r="E12160" s="116" t="str">
        <f t="shared" si="189"/>
        <v>SENASA</v>
      </c>
    </row>
    <row r="12161" spans="4:5">
      <c r="D12161" s="118" t="s">
        <v>40</v>
      </c>
      <c r="E12161" s="116" t="str">
        <f t="shared" si="189"/>
        <v>JCE</v>
      </c>
    </row>
    <row r="12162" spans="4:5">
      <c r="D12162" s="118" t="s">
        <v>28</v>
      </c>
      <c r="E12162" s="116" t="str">
        <f t="shared" si="189"/>
        <v>DGII</v>
      </c>
    </row>
    <row r="12163" spans="4:5">
      <c r="D12163" s="118" t="s">
        <v>40</v>
      </c>
      <c r="E12163" s="116" t="str">
        <f t="shared" si="189"/>
        <v>JCE</v>
      </c>
    </row>
    <row r="12164" spans="4:5">
      <c r="D12164" s="118" t="s">
        <v>40</v>
      </c>
      <c r="E12164" s="116" t="str">
        <f t="shared" ref="E12164:E12227" si="190">UPPER(D12164:D31874)</f>
        <v>JCE</v>
      </c>
    </row>
    <row r="12165" spans="4:5">
      <c r="D12165" s="118" t="s">
        <v>28</v>
      </c>
      <c r="E12165" s="116" t="str">
        <f t="shared" si="190"/>
        <v>DGII</v>
      </c>
    </row>
    <row r="12166" spans="4:5">
      <c r="D12166" s="118" t="s">
        <v>40</v>
      </c>
      <c r="E12166" s="116" t="str">
        <f t="shared" si="190"/>
        <v>JCE</v>
      </c>
    </row>
    <row r="12167" spans="4:5">
      <c r="D12167" s="118" t="s">
        <v>2</v>
      </c>
      <c r="E12167" s="116" t="str">
        <f t="shared" si="190"/>
        <v>DGTT</v>
      </c>
    </row>
    <row r="12168" spans="4:5">
      <c r="D12168" s="118" t="s">
        <v>40</v>
      </c>
      <c r="E12168" s="116" t="str">
        <f t="shared" si="190"/>
        <v>JCE</v>
      </c>
    </row>
    <row r="12169" spans="4:5">
      <c r="D12169" s="118" t="s">
        <v>2</v>
      </c>
      <c r="E12169" s="116" t="str">
        <f t="shared" si="190"/>
        <v>DGTT</v>
      </c>
    </row>
    <row r="12170" spans="4:5">
      <c r="D12170" s="118" t="s">
        <v>40</v>
      </c>
      <c r="E12170" s="116" t="str">
        <f t="shared" si="190"/>
        <v>JCE</v>
      </c>
    </row>
    <row r="12171" spans="4:5">
      <c r="D12171" s="118" t="s">
        <v>40</v>
      </c>
      <c r="E12171" s="116" t="str">
        <f t="shared" si="190"/>
        <v>JCE</v>
      </c>
    </row>
    <row r="12172" spans="4:5">
      <c r="D12172" s="118" t="s">
        <v>1098</v>
      </c>
      <c r="E12172" s="116" t="str">
        <f t="shared" si="190"/>
        <v>CANCILLERIA</v>
      </c>
    </row>
    <row r="12173" spans="4:5">
      <c r="D12173" s="118" t="s">
        <v>40</v>
      </c>
      <c r="E12173" s="116" t="str">
        <f t="shared" si="190"/>
        <v>JCE</v>
      </c>
    </row>
    <row r="12174" spans="4:5">
      <c r="D12174" s="118" t="s">
        <v>956</v>
      </c>
      <c r="E12174" s="116" t="str">
        <f t="shared" si="190"/>
        <v>SENASA</v>
      </c>
    </row>
    <row r="12175" spans="4:5">
      <c r="D12175" s="118" t="s">
        <v>40</v>
      </c>
      <c r="E12175" s="116" t="str">
        <f t="shared" si="190"/>
        <v>JCE</v>
      </c>
    </row>
    <row r="12176" spans="4:5">
      <c r="D12176" s="118" t="s">
        <v>40</v>
      </c>
      <c r="E12176" s="116" t="str">
        <f t="shared" si="190"/>
        <v>JCE</v>
      </c>
    </row>
    <row r="12177" spans="4:5">
      <c r="D12177" s="118" t="s">
        <v>40</v>
      </c>
      <c r="E12177" s="116" t="str">
        <f t="shared" si="190"/>
        <v>JCE</v>
      </c>
    </row>
    <row r="12178" spans="4:5">
      <c r="D12178" s="118" t="s">
        <v>322</v>
      </c>
      <c r="E12178" s="116" t="str">
        <f t="shared" si="190"/>
        <v>MT</v>
      </c>
    </row>
    <row r="12179" spans="4:5">
      <c r="D12179" s="118" t="s">
        <v>28</v>
      </c>
      <c r="E12179" s="116" t="str">
        <f t="shared" si="190"/>
        <v>DGII</v>
      </c>
    </row>
    <row r="12180" spans="4:5">
      <c r="D12180" s="118" t="s">
        <v>66</v>
      </c>
      <c r="E12180" s="116" t="str">
        <f t="shared" si="190"/>
        <v>AMET</v>
      </c>
    </row>
    <row r="12181" spans="4:5">
      <c r="D12181" s="118" t="s">
        <v>2</v>
      </c>
      <c r="E12181" s="116" t="str">
        <f t="shared" si="190"/>
        <v>DGTT</v>
      </c>
    </row>
    <row r="12182" spans="4:5">
      <c r="D12182" s="118" t="s">
        <v>184</v>
      </c>
      <c r="E12182" s="116" t="str">
        <f t="shared" si="190"/>
        <v>DGP</v>
      </c>
    </row>
    <row r="12183" spans="4:5">
      <c r="D12183" s="118" t="s">
        <v>28</v>
      </c>
      <c r="E12183" s="116" t="str">
        <f t="shared" si="190"/>
        <v>DGII</v>
      </c>
    </row>
    <row r="12184" spans="4:5">
      <c r="D12184" s="118" t="s">
        <v>322</v>
      </c>
      <c r="E12184" s="116" t="str">
        <f t="shared" si="190"/>
        <v>MT</v>
      </c>
    </row>
    <row r="12185" spans="4:5">
      <c r="D12185" s="118" t="s">
        <v>322</v>
      </c>
      <c r="E12185" s="116" t="str">
        <f t="shared" si="190"/>
        <v>MT</v>
      </c>
    </row>
    <row r="12186" spans="4:5">
      <c r="D12186" s="118" t="s">
        <v>956</v>
      </c>
      <c r="E12186" s="116" t="str">
        <f t="shared" si="190"/>
        <v>SENASA</v>
      </c>
    </row>
    <row r="12187" spans="4:5">
      <c r="D12187" s="118" t="s">
        <v>40</v>
      </c>
      <c r="E12187" s="116" t="str">
        <f t="shared" si="190"/>
        <v>JCE</v>
      </c>
    </row>
    <row r="12188" spans="4:5">
      <c r="D12188" s="118" t="s">
        <v>40</v>
      </c>
      <c r="E12188" s="116" t="str">
        <f t="shared" si="190"/>
        <v>JCE</v>
      </c>
    </row>
    <row r="12189" spans="4:5">
      <c r="D12189" s="118" t="s">
        <v>40</v>
      </c>
      <c r="E12189" s="116" t="str">
        <f t="shared" si="190"/>
        <v>JCE</v>
      </c>
    </row>
    <row r="12190" spans="4:5">
      <c r="D12190" s="118" t="s">
        <v>40</v>
      </c>
      <c r="E12190" s="116" t="str">
        <f t="shared" si="190"/>
        <v>JCE</v>
      </c>
    </row>
    <row r="12191" spans="4:5">
      <c r="D12191" s="118" t="s">
        <v>28</v>
      </c>
      <c r="E12191" s="116" t="str">
        <f t="shared" si="190"/>
        <v>DGII</v>
      </c>
    </row>
    <row r="12192" spans="4:5">
      <c r="D12192" s="118" t="s">
        <v>322</v>
      </c>
      <c r="E12192" s="116" t="str">
        <f t="shared" si="190"/>
        <v>MT</v>
      </c>
    </row>
    <row r="12193" spans="4:5">
      <c r="D12193" s="118" t="s">
        <v>40</v>
      </c>
      <c r="E12193" s="116" t="str">
        <f t="shared" si="190"/>
        <v>JCE</v>
      </c>
    </row>
    <row r="12194" spans="4:5">
      <c r="D12194" s="118" t="s">
        <v>40</v>
      </c>
      <c r="E12194" s="116" t="str">
        <f t="shared" si="190"/>
        <v>JCE</v>
      </c>
    </row>
    <row r="12195" spans="4:5">
      <c r="D12195" s="118" t="s">
        <v>40</v>
      </c>
      <c r="E12195" s="116" t="str">
        <f t="shared" si="190"/>
        <v>JCE</v>
      </c>
    </row>
    <row r="12196" spans="4:5">
      <c r="D12196" s="118" t="s">
        <v>184</v>
      </c>
      <c r="E12196" s="116" t="str">
        <f t="shared" si="190"/>
        <v>DGP</v>
      </c>
    </row>
    <row r="12197" spans="4:5">
      <c r="D12197" s="118" t="s">
        <v>40</v>
      </c>
      <c r="E12197" s="116" t="str">
        <f t="shared" si="190"/>
        <v>JCE</v>
      </c>
    </row>
    <row r="12198" spans="4:5">
      <c r="D12198" s="118" t="s">
        <v>184</v>
      </c>
      <c r="E12198" s="116" t="str">
        <f t="shared" si="190"/>
        <v>DGP</v>
      </c>
    </row>
    <row r="12199" spans="4:5">
      <c r="D12199" s="118" t="s">
        <v>1098</v>
      </c>
      <c r="E12199" s="116" t="str">
        <f t="shared" si="190"/>
        <v>CANCILLERIA</v>
      </c>
    </row>
    <row r="12200" spans="4:5">
      <c r="D12200" s="118" t="s">
        <v>2</v>
      </c>
      <c r="E12200" s="116" t="str">
        <f t="shared" si="190"/>
        <v>DGTT</v>
      </c>
    </row>
    <row r="12201" spans="4:5">
      <c r="D12201" s="118" t="s">
        <v>40</v>
      </c>
      <c r="E12201" s="116" t="str">
        <f t="shared" si="190"/>
        <v>JCE</v>
      </c>
    </row>
    <row r="12202" spans="4:5">
      <c r="D12202" s="118" t="s">
        <v>40</v>
      </c>
      <c r="E12202" s="116" t="str">
        <f t="shared" si="190"/>
        <v>JCE</v>
      </c>
    </row>
    <row r="12203" spans="4:5">
      <c r="D12203" s="118" t="s">
        <v>40</v>
      </c>
      <c r="E12203" s="116" t="str">
        <f t="shared" si="190"/>
        <v>JCE</v>
      </c>
    </row>
    <row r="12204" spans="4:5">
      <c r="D12204" s="118" t="s">
        <v>94</v>
      </c>
      <c r="E12204" s="116" t="str">
        <f t="shared" si="190"/>
        <v>DGM</v>
      </c>
    </row>
    <row r="12205" spans="4:5">
      <c r="D12205" s="118" t="s">
        <v>2</v>
      </c>
      <c r="E12205" s="116" t="str">
        <f t="shared" si="190"/>
        <v>DGTT</v>
      </c>
    </row>
    <row r="12206" spans="4:5">
      <c r="D12206" s="118" t="s">
        <v>184</v>
      </c>
      <c r="E12206" s="116" t="str">
        <f t="shared" si="190"/>
        <v>DGP</v>
      </c>
    </row>
    <row r="12207" spans="4:5">
      <c r="D12207" s="118" t="s">
        <v>40</v>
      </c>
      <c r="E12207" s="116" t="str">
        <f t="shared" si="190"/>
        <v>JCE</v>
      </c>
    </row>
    <row r="12208" spans="4:5">
      <c r="D12208" s="118" t="s">
        <v>2</v>
      </c>
      <c r="E12208" s="116" t="str">
        <f t="shared" si="190"/>
        <v>DGTT</v>
      </c>
    </row>
    <row r="12209" spans="4:5">
      <c r="D12209" s="118" t="s">
        <v>322</v>
      </c>
      <c r="E12209" s="116" t="str">
        <f t="shared" si="190"/>
        <v>MT</v>
      </c>
    </row>
    <row r="12210" spans="4:5">
      <c r="D12210" s="118" t="s">
        <v>1098</v>
      </c>
      <c r="E12210" s="116" t="str">
        <f t="shared" si="190"/>
        <v>CANCILLERIA</v>
      </c>
    </row>
    <row r="12211" spans="4:5">
      <c r="D12211" s="118" t="s">
        <v>40</v>
      </c>
      <c r="E12211" s="116" t="str">
        <f t="shared" si="190"/>
        <v>JCE</v>
      </c>
    </row>
    <row r="12212" spans="4:5">
      <c r="D12212" s="118" t="s">
        <v>322</v>
      </c>
      <c r="E12212" s="116" t="str">
        <f t="shared" si="190"/>
        <v>MT</v>
      </c>
    </row>
    <row r="12213" spans="4:5">
      <c r="D12213" s="118" t="s">
        <v>2</v>
      </c>
      <c r="E12213" s="116" t="str">
        <f t="shared" si="190"/>
        <v>DGTT</v>
      </c>
    </row>
    <row r="12214" spans="4:5">
      <c r="D12214" s="118" t="s">
        <v>322</v>
      </c>
      <c r="E12214" s="116" t="str">
        <f t="shared" si="190"/>
        <v>MT</v>
      </c>
    </row>
    <row r="12215" spans="4:5">
      <c r="D12215" s="118" t="s">
        <v>322</v>
      </c>
      <c r="E12215" s="116" t="str">
        <f t="shared" si="190"/>
        <v>MT</v>
      </c>
    </row>
    <row r="12216" spans="4:5">
      <c r="D12216" s="118" t="s">
        <v>155</v>
      </c>
      <c r="E12216" s="116" t="str">
        <f t="shared" si="190"/>
        <v>ONAPI</v>
      </c>
    </row>
    <row r="12217" spans="4:5">
      <c r="D12217" s="118" t="s">
        <v>40</v>
      </c>
      <c r="E12217" s="116" t="str">
        <f t="shared" si="190"/>
        <v>JCE</v>
      </c>
    </row>
    <row r="12218" spans="4:5">
      <c r="D12218" s="118" t="s">
        <v>40</v>
      </c>
      <c r="E12218" s="116" t="str">
        <f t="shared" si="190"/>
        <v>JCE</v>
      </c>
    </row>
    <row r="12219" spans="4:5">
      <c r="D12219" s="118" t="s">
        <v>1098</v>
      </c>
      <c r="E12219" s="116" t="str">
        <f t="shared" si="190"/>
        <v>CANCILLERIA</v>
      </c>
    </row>
    <row r="12220" spans="4:5">
      <c r="D12220" s="118" t="s">
        <v>94</v>
      </c>
      <c r="E12220" s="116" t="str">
        <f t="shared" si="190"/>
        <v>DGM</v>
      </c>
    </row>
    <row r="12221" spans="4:5">
      <c r="D12221" s="118" t="s">
        <v>2</v>
      </c>
      <c r="E12221" s="116" t="str">
        <f t="shared" si="190"/>
        <v>DGTT</v>
      </c>
    </row>
    <row r="12222" spans="4:5">
      <c r="D12222" s="118" t="s">
        <v>2</v>
      </c>
      <c r="E12222" s="116" t="str">
        <f t="shared" si="190"/>
        <v>DGTT</v>
      </c>
    </row>
    <row r="12223" spans="4:5">
      <c r="D12223" s="118" t="s">
        <v>322</v>
      </c>
      <c r="E12223" s="116" t="str">
        <f t="shared" si="190"/>
        <v>MT</v>
      </c>
    </row>
    <row r="12224" spans="4:5">
      <c r="D12224" s="118" t="s">
        <v>40</v>
      </c>
      <c r="E12224" s="116" t="str">
        <f t="shared" si="190"/>
        <v>JCE</v>
      </c>
    </row>
    <row r="12225" spans="4:5">
      <c r="D12225" s="118" t="s">
        <v>40</v>
      </c>
      <c r="E12225" s="116" t="str">
        <f t="shared" si="190"/>
        <v>JCE</v>
      </c>
    </row>
    <row r="12226" spans="4:5">
      <c r="D12226" s="118" t="s">
        <v>66</v>
      </c>
      <c r="E12226" s="116" t="str">
        <f t="shared" si="190"/>
        <v>AMET</v>
      </c>
    </row>
    <row r="12227" spans="4:5">
      <c r="D12227" s="118" t="s">
        <v>40</v>
      </c>
      <c r="E12227" s="116" t="str">
        <f t="shared" si="190"/>
        <v>JCE</v>
      </c>
    </row>
    <row r="12228" spans="4:5">
      <c r="D12228" s="118" t="s">
        <v>40</v>
      </c>
      <c r="E12228" s="116" t="str">
        <f t="shared" ref="E12228:E12291" si="191">UPPER(D12228:D31938)</f>
        <v>JCE</v>
      </c>
    </row>
    <row r="12229" spans="4:5">
      <c r="D12229" s="118" t="s">
        <v>40</v>
      </c>
      <c r="E12229" s="116" t="str">
        <f t="shared" si="191"/>
        <v>JCE</v>
      </c>
    </row>
    <row r="12230" spans="4:5">
      <c r="D12230" s="118" t="s">
        <v>28</v>
      </c>
      <c r="E12230" s="116" t="str">
        <f t="shared" si="191"/>
        <v>DGII</v>
      </c>
    </row>
    <row r="12231" spans="4:5">
      <c r="D12231" s="118" t="s">
        <v>1098</v>
      </c>
      <c r="E12231" s="116" t="str">
        <f t="shared" si="191"/>
        <v>CANCILLERIA</v>
      </c>
    </row>
    <row r="12232" spans="4:5">
      <c r="D12232" s="118" t="s">
        <v>28</v>
      </c>
      <c r="E12232" s="116" t="str">
        <f t="shared" si="191"/>
        <v>DGII</v>
      </c>
    </row>
    <row r="12233" spans="4:5">
      <c r="D12233" s="118" t="s">
        <v>40</v>
      </c>
      <c r="E12233" s="116" t="str">
        <f t="shared" si="191"/>
        <v>JCE</v>
      </c>
    </row>
    <row r="12234" spans="4:5">
      <c r="D12234" s="118" t="s">
        <v>184</v>
      </c>
      <c r="E12234" s="116" t="str">
        <f t="shared" si="191"/>
        <v>DGP</v>
      </c>
    </row>
    <row r="12235" spans="4:5">
      <c r="D12235" s="118" t="s">
        <v>155</v>
      </c>
      <c r="E12235" s="116" t="str">
        <f t="shared" si="191"/>
        <v>ONAPI</v>
      </c>
    </row>
    <row r="12236" spans="4:5">
      <c r="D12236" s="118" t="s">
        <v>322</v>
      </c>
      <c r="E12236" s="116" t="str">
        <f t="shared" si="191"/>
        <v>MT</v>
      </c>
    </row>
    <row r="12237" spans="4:5">
      <c r="D12237" s="118" t="s">
        <v>322</v>
      </c>
      <c r="E12237" s="116" t="str">
        <f t="shared" si="191"/>
        <v>MT</v>
      </c>
    </row>
    <row r="12238" spans="4:5">
      <c r="D12238" s="118" t="s">
        <v>28</v>
      </c>
      <c r="E12238" s="116" t="str">
        <f t="shared" si="191"/>
        <v>DGII</v>
      </c>
    </row>
    <row r="12239" spans="4:5">
      <c r="D12239" s="118" t="s">
        <v>155</v>
      </c>
      <c r="E12239" s="116" t="str">
        <f t="shared" si="191"/>
        <v>ONAPI</v>
      </c>
    </row>
    <row r="12240" spans="4:5">
      <c r="D12240" s="118" t="s">
        <v>18</v>
      </c>
      <c r="E12240" s="116" t="str">
        <f t="shared" si="191"/>
        <v>MIP</v>
      </c>
    </row>
    <row r="12241" spans="4:5">
      <c r="D12241" s="118" t="s">
        <v>40</v>
      </c>
      <c r="E12241" s="116" t="str">
        <f t="shared" si="191"/>
        <v>JCE</v>
      </c>
    </row>
    <row r="12242" spans="4:5">
      <c r="D12242" s="118" t="s">
        <v>40</v>
      </c>
      <c r="E12242" s="116" t="str">
        <f t="shared" si="191"/>
        <v>JCE</v>
      </c>
    </row>
    <row r="12243" spans="4:5">
      <c r="D12243" s="118" t="s">
        <v>40</v>
      </c>
      <c r="E12243" s="116" t="str">
        <f t="shared" si="191"/>
        <v>JCE</v>
      </c>
    </row>
    <row r="12244" spans="4:5">
      <c r="D12244" s="118" t="s">
        <v>28</v>
      </c>
      <c r="E12244" s="116" t="str">
        <f t="shared" si="191"/>
        <v>DGII</v>
      </c>
    </row>
    <row r="12245" spans="4:5">
      <c r="D12245" s="118" t="s">
        <v>18</v>
      </c>
      <c r="E12245" s="116" t="str">
        <f t="shared" si="191"/>
        <v>MIP</v>
      </c>
    </row>
    <row r="12246" spans="4:5">
      <c r="D12246" s="118" t="s">
        <v>2</v>
      </c>
      <c r="E12246" s="116" t="str">
        <f t="shared" si="191"/>
        <v>DGTT</v>
      </c>
    </row>
    <row r="12247" spans="4:5">
      <c r="D12247" s="118" t="s">
        <v>322</v>
      </c>
      <c r="E12247" s="116" t="str">
        <f t="shared" si="191"/>
        <v>MT</v>
      </c>
    </row>
    <row r="12248" spans="4:5">
      <c r="D12248" s="118" t="s">
        <v>322</v>
      </c>
      <c r="E12248" s="116" t="str">
        <f t="shared" si="191"/>
        <v>MT</v>
      </c>
    </row>
    <row r="12249" spans="4:5">
      <c r="D12249" s="118" t="s">
        <v>28</v>
      </c>
      <c r="E12249" s="116" t="str">
        <f t="shared" si="191"/>
        <v>DGII</v>
      </c>
    </row>
    <row r="12250" spans="4:5">
      <c r="D12250" s="118" t="s">
        <v>40</v>
      </c>
      <c r="E12250" s="116" t="str">
        <f t="shared" si="191"/>
        <v>JCE</v>
      </c>
    </row>
    <row r="12251" spans="4:5">
      <c r="D12251" s="118" t="s">
        <v>28</v>
      </c>
      <c r="E12251" s="116" t="str">
        <f t="shared" si="191"/>
        <v>DGII</v>
      </c>
    </row>
    <row r="12252" spans="4:5">
      <c r="D12252" s="118" t="s">
        <v>184</v>
      </c>
      <c r="E12252" s="116" t="str">
        <f t="shared" si="191"/>
        <v>DGP</v>
      </c>
    </row>
    <row r="12253" spans="4:5">
      <c r="D12253" s="118" t="s">
        <v>40</v>
      </c>
      <c r="E12253" s="116" t="str">
        <f t="shared" si="191"/>
        <v>JCE</v>
      </c>
    </row>
    <row r="12254" spans="4:5">
      <c r="D12254" s="118" t="s">
        <v>40</v>
      </c>
      <c r="E12254" s="116" t="str">
        <f t="shared" si="191"/>
        <v>JCE</v>
      </c>
    </row>
    <row r="12255" spans="4:5">
      <c r="D12255" s="118" t="s">
        <v>2</v>
      </c>
      <c r="E12255" s="116" t="str">
        <f t="shared" si="191"/>
        <v>DGTT</v>
      </c>
    </row>
    <row r="12256" spans="4:5">
      <c r="D12256" s="118" t="s">
        <v>40</v>
      </c>
      <c r="E12256" s="116" t="str">
        <f t="shared" si="191"/>
        <v>JCE</v>
      </c>
    </row>
    <row r="12257" spans="4:5">
      <c r="D12257" s="118" t="s">
        <v>40</v>
      </c>
      <c r="E12257" s="116" t="str">
        <f t="shared" si="191"/>
        <v>JCE</v>
      </c>
    </row>
    <row r="12258" spans="4:5">
      <c r="D12258" s="118" t="s">
        <v>40</v>
      </c>
      <c r="E12258" s="116" t="str">
        <f t="shared" si="191"/>
        <v>JCE</v>
      </c>
    </row>
    <row r="12259" spans="4:5">
      <c r="D12259" s="118" t="s">
        <v>40</v>
      </c>
      <c r="E12259" s="116" t="str">
        <f t="shared" si="191"/>
        <v>JCE</v>
      </c>
    </row>
    <row r="12260" spans="4:5">
      <c r="D12260" s="118" t="s">
        <v>28</v>
      </c>
      <c r="E12260" s="116" t="str">
        <f t="shared" si="191"/>
        <v>DGII</v>
      </c>
    </row>
    <row r="12261" spans="4:5">
      <c r="D12261" s="118" t="s">
        <v>184</v>
      </c>
      <c r="E12261" s="116" t="str">
        <f t="shared" si="191"/>
        <v>DGP</v>
      </c>
    </row>
    <row r="12262" spans="4:5">
      <c r="D12262" s="118" t="s">
        <v>322</v>
      </c>
      <c r="E12262" s="116" t="str">
        <f t="shared" si="191"/>
        <v>MT</v>
      </c>
    </row>
    <row r="12263" spans="4:5">
      <c r="D12263" s="118" t="s">
        <v>40</v>
      </c>
      <c r="E12263" s="116" t="str">
        <f t="shared" si="191"/>
        <v>JCE</v>
      </c>
    </row>
    <row r="12264" spans="4:5">
      <c r="D12264" s="118" t="s">
        <v>40</v>
      </c>
      <c r="E12264" s="116" t="str">
        <f t="shared" si="191"/>
        <v>JCE</v>
      </c>
    </row>
    <row r="12265" spans="4:5">
      <c r="D12265" s="118" t="s">
        <v>40</v>
      </c>
      <c r="E12265" s="116" t="str">
        <f t="shared" si="191"/>
        <v>JCE</v>
      </c>
    </row>
    <row r="12266" spans="4:5">
      <c r="D12266" s="118" t="s">
        <v>40</v>
      </c>
      <c r="E12266" s="116" t="str">
        <f t="shared" si="191"/>
        <v>JCE</v>
      </c>
    </row>
    <row r="12267" spans="4:5">
      <c r="D12267" s="118" t="s">
        <v>40</v>
      </c>
      <c r="E12267" s="116" t="str">
        <f t="shared" si="191"/>
        <v>JCE</v>
      </c>
    </row>
    <row r="12268" spans="4:5">
      <c r="D12268" s="118" t="s">
        <v>94</v>
      </c>
      <c r="E12268" s="116" t="str">
        <f t="shared" si="191"/>
        <v>DGM</v>
      </c>
    </row>
    <row r="12269" spans="4:5">
      <c r="D12269" s="118" t="s">
        <v>28</v>
      </c>
      <c r="E12269" s="116" t="str">
        <f t="shared" si="191"/>
        <v>DGII</v>
      </c>
    </row>
    <row r="12270" spans="4:5">
      <c r="D12270" s="118" t="s">
        <v>1098</v>
      </c>
      <c r="E12270" s="116" t="str">
        <f t="shared" si="191"/>
        <v>CANCILLERIA</v>
      </c>
    </row>
    <row r="12271" spans="4:5">
      <c r="D12271" s="118" t="s">
        <v>40</v>
      </c>
      <c r="E12271" s="116" t="str">
        <f t="shared" si="191"/>
        <v>JCE</v>
      </c>
    </row>
    <row r="12272" spans="4:5">
      <c r="D12272" s="118" t="s">
        <v>40</v>
      </c>
      <c r="E12272" s="116" t="str">
        <f t="shared" si="191"/>
        <v>JCE</v>
      </c>
    </row>
    <row r="12273" spans="4:5">
      <c r="D12273" s="118" t="s">
        <v>322</v>
      </c>
      <c r="E12273" s="116" t="str">
        <f t="shared" si="191"/>
        <v>MT</v>
      </c>
    </row>
    <row r="12274" spans="4:5">
      <c r="D12274" s="118" t="s">
        <v>28</v>
      </c>
      <c r="E12274" s="116" t="str">
        <f t="shared" si="191"/>
        <v>DGII</v>
      </c>
    </row>
    <row r="12275" spans="4:5">
      <c r="D12275" s="118" t="s">
        <v>40</v>
      </c>
      <c r="E12275" s="116" t="str">
        <f t="shared" si="191"/>
        <v>JCE</v>
      </c>
    </row>
    <row r="12276" spans="4:5">
      <c r="D12276" s="118" t="s">
        <v>40</v>
      </c>
      <c r="E12276" s="116" t="str">
        <f t="shared" si="191"/>
        <v>JCE</v>
      </c>
    </row>
    <row r="12277" spans="4:5">
      <c r="D12277" s="118" t="s">
        <v>28</v>
      </c>
      <c r="E12277" s="116" t="str">
        <f t="shared" si="191"/>
        <v>DGII</v>
      </c>
    </row>
    <row r="12278" spans="4:5">
      <c r="D12278" s="118" t="s">
        <v>322</v>
      </c>
      <c r="E12278" s="116" t="str">
        <f t="shared" si="191"/>
        <v>MT</v>
      </c>
    </row>
    <row r="12279" spans="4:5">
      <c r="D12279" s="118" t="s">
        <v>40</v>
      </c>
      <c r="E12279" s="116" t="str">
        <f t="shared" si="191"/>
        <v>JCE</v>
      </c>
    </row>
    <row r="12280" spans="4:5">
      <c r="D12280" s="118" t="s">
        <v>28</v>
      </c>
      <c r="E12280" s="116" t="str">
        <f t="shared" si="191"/>
        <v>DGII</v>
      </c>
    </row>
    <row r="12281" spans="4:5">
      <c r="D12281" s="118" t="s">
        <v>40</v>
      </c>
      <c r="E12281" s="116" t="str">
        <f t="shared" si="191"/>
        <v>JCE</v>
      </c>
    </row>
    <row r="12282" spans="4:5">
      <c r="D12282" s="118" t="s">
        <v>956</v>
      </c>
      <c r="E12282" s="116" t="str">
        <f t="shared" si="191"/>
        <v>SENASA</v>
      </c>
    </row>
    <row r="12283" spans="4:5">
      <c r="D12283" s="118" t="s">
        <v>28</v>
      </c>
      <c r="E12283" s="116" t="str">
        <f t="shared" si="191"/>
        <v>DGII</v>
      </c>
    </row>
    <row r="12284" spans="4:5">
      <c r="D12284" s="118" t="s">
        <v>322</v>
      </c>
      <c r="E12284" s="116" t="str">
        <f t="shared" si="191"/>
        <v>MT</v>
      </c>
    </row>
    <row r="12285" spans="4:5">
      <c r="D12285" s="118" t="s">
        <v>40</v>
      </c>
      <c r="E12285" s="116" t="str">
        <f t="shared" si="191"/>
        <v>JCE</v>
      </c>
    </row>
    <row r="12286" spans="4:5">
      <c r="D12286" s="118" t="s">
        <v>40</v>
      </c>
      <c r="E12286" s="116" t="str">
        <f t="shared" si="191"/>
        <v>JCE</v>
      </c>
    </row>
    <row r="12287" spans="4:5">
      <c r="D12287" s="118" t="s">
        <v>40</v>
      </c>
      <c r="E12287" s="116" t="str">
        <f t="shared" si="191"/>
        <v>JCE</v>
      </c>
    </row>
    <row r="12288" spans="4:5">
      <c r="D12288" s="118" t="s">
        <v>40</v>
      </c>
      <c r="E12288" s="116" t="str">
        <f t="shared" si="191"/>
        <v>JCE</v>
      </c>
    </row>
    <row r="12289" spans="4:5">
      <c r="D12289" s="118" t="s">
        <v>40</v>
      </c>
      <c r="E12289" s="116" t="str">
        <f t="shared" si="191"/>
        <v>JCE</v>
      </c>
    </row>
    <row r="12290" spans="4:5">
      <c r="D12290" s="118" t="s">
        <v>40</v>
      </c>
      <c r="E12290" s="116" t="str">
        <f t="shared" si="191"/>
        <v>JCE</v>
      </c>
    </row>
    <row r="12291" spans="4:5">
      <c r="D12291" s="118" t="s">
        <v>40</v>
      </c>
      <c r="E12291" s="116" t="str">
        <f t="shared" si="191"/>
        <v>JCE</v>
      </c>
    </row>
    <row r="12292" spans="4:5">
      <c r="D12292" s="118" t="s">
        <v>40</v>
      </c>
      <c r="E12292" s="116" t="str">
        <f t="shared" ref="E12292:E12355" si="192">UPPER(D12292:D32002)</f>
        <v>JCE</v>
      </c>
    </row>
    <row r="12293" spans="4:5">
      <c r="D12293" s="118" t="s">
        <v>322</v>
      </c>
      <c r="E12293" s="116" t="str">
        <f t="shared" si="192"/>
        <v>MT</v>
      </c>
    </row>
    <row r="12294" spans="4:5">
      <c r="D12294" s="118" t="s">
        <v>28</v>
      </c>
      <c r="E12294" s="116" t="str">
        <f t="shared" si="192"/>
        <v>DGII</v>
      </c>
    </row>
    <row r="12295" spans="4:5">
      <c r="D12295" s="118" t="s">
        <v>184</v>
      </c>
      <c r="E12295" s="116" t="str">
        <f t="shared" si="192"/>
        <v>DGP</v>
      </c>
    </row>
    <row r="12296" spans="4:5">
      <c r="D12296" s="118" t="s">
        <v>40</v>
      </c>
      <c r="E12296" s="116" t="str">
        <f t="shared" si="192"/>
        <v>JCE</v>
      </c>
    </row>
    <row r="12297" spans="4:5">
      <c r="D12297" s="118" t="s">
        <v>28</v>
      </c>
      <c r="E12297" s="116" t="str">
        <f t="shared" si="192"/>
        <v>DGII</v>
      </c>
    </row>
    <row r="12298" spans="4:5">
      <c r="D12298" s="118" t="s">
        <v>322</v>
      </c>
      <c r="E12298" s="116" t="str">
        <f t="shared" si="192"/>
        <v>MT</v>
      </c>
    </row>
    <row r="12299" spans="4:5">
      <c r="D12299" s="118" t="s">
        <v>40</v>
      </c>
      <c r="E12299" s="116" t="str">
        <f t="shared" si="192"/>
        <v>JCE</v>
      </c>
    </row>
    <row r="12300" spans="4:5">
      <c r="D12300" s="118" t="s">
        <v>28</v>
      </c>
      <c r="E12300" s="116" t="str">
        <f t="shared" si="192"/>
        <v>DGII</v>
      </c>
    </row>
    <row r="12301" spans="4:5">
      <c r="D12301" s="118" t="s">
        <v>40</v>
      </c>
      <c r="E12301" s="116" t="str">
        <f t="shared" si="192"/>
        <v>JCE</v>
      </c>
    </row>
    <row r="12302" spans="4:5">
      <c r="D12302" s="118" t="s">
        <v>28</v>
      </c>
      <c r="E12302" s="116" t="str">
        <f t="shared" si="192"/>
        <v>DGII</v>
      </c>
    </row>
    <row r="12303" spans="4:5">
      <c r="D12303" s="118" t="s">
        <v>40</v>
      </c>
      <c r="E12303" s="116" t="str">
        <f t="shared" si="192"/>
        <v>JCE</v>
      </c>
    </row>
    <row r="12304" spans="4:5">
      <c r="D12304" s="118" t="s">
        <v>322</v>
      </c>
      <c r="E12304" s="116" t="str">
        <f t="shared" si="192"/>
        <v>MT</v>
      </c>
    </row>
    <row r="12305" spans="4:5">
      <c r="D12305" s="118" t="s">
        <v>28</v>
      </c>
      <c r="E12305" s="116" t="str">
        <f t="shared" si="192"/>
        <v>DGII</v>
      </c>
    </row>
    <row r="12306" spans="4:5">
      <c r="D12306" s="118" t="s">
        <v>40</v>
      </c>
      <c r="E12306" s="116" t="str">
        <f t="shared" si="192"/>
        <v>JCE</v>
      </c>
    </row>
    <row r="12307" spans="4:5">
      <c r="D12307" s="118" t="s">
        <v>322</v>
      </c>
      <c r="E12307" s="116" t="str">
        <f t="shared" si="192"/>
        <v>MT</v>
      </c>
    </row>
    <row r="12308" spans="4:5">
      <c r="D12308" s="118" t="s">
        <v>322</v>
      </c>
      <c r="E12308" s="116" t="str">
        <f t="shared" si="192"/>
        <v>MT</v>
      </c>
    </row>
    <row r="12309" spans="4:5">
      <c r="D12309" s="118" t="s">
        <v>2</v>
      </c>
      <c r="E12309" s="116" t="str">
        <f t="shared" si="192"/>
        <v>DGTT</v>
      </c>
    </row>
    <row r="12310" spans="4:5">
      <c r="D12310" s="118" t="s">
        <v>184</v>
      </c>
      <c r="E12310" s="116" t="str">
        <f t="shared" si="192"/>
        <v>DGP</v>
      </c>
    </row>
    <row r="12311" spans="4:5">
      <c r="D12311" s="118" t="s">
        <v>28</v>
      </c>
      <c r="E12311" s="116" t="str">
        <f t="shared" si="192"/>
        <v>DGII</v>
      </c>
    </row>
    <row r="12312" spans="4:5">
      <c r="D12312" s="118" t="s">
        <v>2</v>
      </c>
      <c r="E12312" s="116" t="str">
        <f t="shared" si="192"/>
        <v>DGTT</v>
      </c>
    </row>
    <row r="12313" spans="4:5">
      <c r="D12313" s="118" t="s">
        <v>40</v>
      </c>
      <c r="E12313" s="116" t="str">
        <f t="shared" si="192"/>
        <v>JCE</v>
      </c>
    </row>
    <row r="12314" spans="4:5">
      <c r="D12314" s="118" t="s">
        <v>40</v>
      </c>
      <c r="E12314" s="116" t="str">
        <f t="shared" si="192"/>
        <v>JCE</v>
      </c>
    </row>
    <row r="12315" spans="4:5">
      <c r="D12315" s="118" t="s">
        <v>40</v>
      </c>
      <c r="E12315" s="116" t="str">
        <f t="shared" si="192"/>
        <v>JCE</v>
      </c>
    </row>
    <row r="12316" spans="4:5">
      <c r="D12316" s="118" t="s">
        <v>322</v>
      </c>
      <c r="E12316" s="116" t="str">
        <f t="shared" si="192"/>
        <v>MT</v>
      </c>
    </row>
    <row r="12317" spans="4:5">
      <c r="D12317" s="118" t="s">
        <v>94</v>
      </c>
      <c r="E12317" s="116" t="str">
        <f t="shared" si="192"/>
        <v>DGM</v>
      </c>
    </row>
    <row r="12318" spans="4:5">
      <c r="D12318" s="118" t="s">
        <v>40</v>
      </c>
      <c r="E12318" s="116" t="str">
        <f t="shared" si="192"/>
        <v>JCE</v>
      </c>
    </row>
    <row r="12319" spans="4:5">
      <c r="D12319" s="118" t="s">
        <v>2</v>
      </c>
      <c r="E12319" s="116" t="str">
        <f t="shared" si="192"/>
        <v>DGTT</v>
      </c>
    </row>
    <row r="12320" spans="4:5">
      <c r="D12320" s="118" t="s">
        <v>322</v>
      </c>
      <c r="E12320" s="116" t="str">
        <f t="shared" si="192"/>
        <v>MT</v>
      </c>
    </row>
    <row r="12321" spans="4:5">
      <c r="D12321" s="118" t="s">
        <v>2</v>
      </c>
      <c r="E12321" s="116" t="str">
        <f t="shared" si="192"/>
        <v>DGTT</v>
      </c>
    </row>
    <row r="12322" spans="4:5">
      <c r="D12322" s="118" t="s">
        <v>40</v>
      </c>
      <c r="E12322" s="116" t="str">
        <f t="shared" si="192"/>
        <v>JCE</v>
      </c>
    </row>
    <row r="12323" spans="4:5">
      <c r="D12323" s="118" t="s">
        <v>94</v>
      </c>
      <c r="E12323" s="116" t="str">
        <f t="shared" si="192"/>
        <v>DGM</v>
      </c>
    </row>
    <row r="12324" spans="4:5">
      <c r="D12324" s="118" t="s">
        <v>40</v>
      </c>
      <c r="E12324" s="116" t="str">
        <f t="shared" si="192"/>
        <v>JCE</v>
      </c>
    </row>
    <row r="12325" spans="4:5">
      <c r="D12325" s="118" t="s">
        <v>322</v>
      </c>
      <c r="E12325" s="116" t="str">
        <f t="shared" si="192"/>
        <v>MT</v>
      </c>
    </row>
    <row r="12326" spans="4:5">
      <c r="D12326" s="118" t="s">
        <v>28</v>
      </c>
      <c r="E12326" s="116" t="str">
        <f t="shared" si="192"/>
        <v>DGII</v>
      </c>
    </row>
    <row r="12327" spans="4:5">
      <c r="D12327" s="118" t="s">
        <v>40</v>
      </c>
      <c r="E12327" s="116" t="str">
        <f t="shared" si="192"/>
        <v>JCE</v>
      </c>
    </row>
    <row r="12328" spans="4:5">
      <c r="D12328" s="118" t="s">
        <v>66</v>
      </c>
      <c r="E12328" s="116" t="str">
        <f t="shared" si="192"/>
        <v>AMET</v>
      </c>
    </row>
    <row r="12329" spans="4:5">
      <c r="D12329" s="118" t="s">
        <v>40</v>
      </c>
      <c r="E12329" s="116" t="str">
        <f t="shared" si="192"/>
        <v>JCE</v>
      </c>
    </row>
    <row r="12330" spans="4:5">
      <c r="D12330" s="118" t="s">
        <v>40</v>
      </c>
      <c r="E12330" s="116" t="str">
        <f t="shared" si="192"/>
        <v>JCE</v>
      </c>
    </row>
    <row r="12331" spans="4:5">
      <c r="D12331" s="118" t="s">
        <v>322</v>
      </c>
      <c r="E12331" s="116" t="str">
        <f t="shared" si="192"/>
        <v>MT</v>
      </c>
    </row>
    <row r="12332" spans="4:5">
      <c r="D12332" s="118" t="s">
        <v>40</v>
      </c>
      <c r="E12332" s="116" t="str">
        <f t="shared" si="192"/>
        <v>JCE</v>
      </c>
    </row>
    <row r="12333" spans="4:5">
      <c r="D12333" s="118" t="s">
        <v>40</v>
      </c>
      <c r="E12333" s="116" t="str">
        <f t="shared" si="192"/>
        <v>JCE</v>
      </c>
    </row>
    <row r="12334" spans="4:5">
      <c r="D12334" s="118" t="s">
        <v>322</v>
      </c>
      <c r="E12334" s="116" t="str">
        <f t="shared" si="192"/>
        <v>MT</v>
      </c>
    </row>
    <row r="12335" spans="4:5">
      <c r="D12335" s="118" t="s">
        <v>322</v>
      </c>
      <c r="E12335" s="116" t="str">
        <f t="shared" si="192"/>
        <v>MT</v>
      </c>
    </row>
    <row r="12336" spans="4:5">
      <c r="D12336" s="118" t="s">
        <v>2</v>
      </c>
      <c r="E12336" s="116" t="str">
        <f t="shared" si="192"/>
        <v>DGTT</v>
      </c>
    </row>
    <row r="12337" spans="4:5">
      <c r="D12337" s="118" t="s">
        <v>184</v>
      </c>
      <c r="E12337" s="116" t="str">
        <f t="shared" si="192"/>
        <v>DGP</v>
      </c>
    </row>
    <row r="12338" spans="4:5">
      <c r="D12338" s="118" t="s">
        <v>28</v>
      </c>
      <c r="E12338" s="116" t="str">
        <f t="shared" si="192"/>
        <v>DGII</v>
      </c>
    </row>
    <row r="12339" spans="4:5">
      <c r="D12339" s="118" t="s">
        <v>2</v>
      </c>
      <c r="E12339" s="116" t="str">
        <f t="shared" si="192"/>
        <v>DGTT</v>
      </c>
    </row>
    <row r="12340" spans="4:5">
      <c r="D12340" s="118" t="s">
        <v>28</v>
      </c>
      <c r="E12340" s="116" t="str">
        <f t="shared" si="192"/>
        <v>DGII</v>
      </c>
    </row>
    <row r="12341" spans="4:5">
      <c r="D12341" s="118" t="s">
        <v>184</v>
      </c>
      <c r="E12341" s="116" t="str">
        <f t="shared" si="192"/>
        <v>DGP</v>
      </c>
    </row>
    <row r="12342" spans="4:5">
      <c r="D12342" s="118" t="s">
        <v>40</v>
      </c>
      <c r="E12342" s="116" t="str">
        <f t="shared" si="192"/>
        <v>JCE</v>
      </c>
    </row>
    <row r="12343" spans="4:5">
      <c r="D12343" s="118" t="s">
        <v>40</v>
      </c>
      <c r="E12343" s="116" t="str">
        <f t="shared" si="192"/>
        <v>JCE</v>
      </c>
    </row>
    <row r="12344" spans="4:5">
      <c r="D12344" s="118" t="s">
        <v>40</v>
      </c>
      <c r="E12344" s="116" t="str">
        <f t="shared" si="192"/>
        <v>JCE</v>
      </c>
    </row>
    <row r="12345" spans="4:5">
      <c r="D12345" s="118" t="s">
        <v>2</v>
      </c>
      <c r="E12345" s="116" t="str">
        <f t="shared" si="192"/>
        <v>DGTT</v>
      </c>
    </row>
    <row r="12346" spans="4:5">
      <c r="D12346" s="118" t="s">
        <v>40</v>
      </c>
      <c r="E12346" s="116" t="str">
        <f t="shared" si="192"/>
        <v>JCE</v>
      </c>
    </row>
    <row r="12347" spans="4:5">
      <c r="D12347" s="118" t="s">
        <v>28</v>
      </c>
      <c r="E12347" s="116" t="str">
        <f t="shared" si="192"/>
        <v>DGII</v>
      </c>
    </row>
    <row r="12348" spans="4:5">
      <c r="D12348" s="118" t="s">
        <v>40</v>
      </c>
      <c r="E12348" s="116" t="str">
        <f t="shared" si="192"/>
        <v>JCE</v>
      </c>
    </row>
    <row r="12349" spans="4:5">
      <c r="D12349" s="118" t="s">
        <v>28</v>
      </c>
      <c r="E12349" s="116" t="str">
        <f t="shared" si="192"/>
        <v>DGII</v>
      </c>
    </row>
    <row r="12350" spans="4:5">
      <c r="D12350" s="118" t="s">
        <v>40</v>
      </c>
      <c r="E12350" s="116" t="str">
        <f t="shared" si="192"/>
        <v>JCE</v>
      </c>
    </row>
    <row r="12351" spans="4:5">
      <c r="D12351" s="118" t="s">
        <v>40</v>
      </c>
      <c r="E12351" s="116" t="str">
        <f t="shared" si="192"/>
        <v>JCE</v>
      </c>
    </row>
    <row r="12352" spans="4:5">
      <c r="D12352" s="118" t="s">
        <v>40</v>
      </c>
      <c r="E12352" s="116" t="str">
        <f t="shared" si="192"/>
        <v>JCE</v>
      </c>
    </row>
    <row r="12353" spans="4:5">
      <c r="D12353" s="118" t="s">
        <v>322</v>
      </c>
      <c r="E12353" s="116" t="str">
        <f t="shared" si="192"/>
        <v>MT</v>
      </c>
    </row>
    <row r="12354" spans="4:5">
      <c r="D12354" s="118" t="s">
        <v>40</v>
      </c>
      <c r="E12354" s="116" t="str">
        <f t="shared" si="192"/>
        <v>JCE</v>
      </c>
    </row>
    <row r="12355" spans="4:5">
      <c r="D12355" s="118" t="s">
        <v>322</v>
      </c>
      <c r="E12355" s="116" t="str">
        <f t="shared" si="192"/>
        <v>MT</v>
      </c>
    </row>
    <row r="12356" spans="4:5">
      <c r="D12356" s="118" t="s">
        <v>40</v>
      </c>
      <c r="E12356" s="116" t="str">
        <f t="shared" ref="E12356:E12419" si="193">UPPER(D12356:D32066)</f>
        <v>JCE</v>
      </c>
    </row>
    <row r="12357" spans="4:5">
      <c r="D12357" s="118" t="s">
        <v>40</v>
      </c>
      <c r="E12357" s="116" t="str">
        <f t="shared" si="193"/>
        <v>JCE</v>
      </c>
    </row>
    <row r="12358" spans="4:5">
      <c r="D12358" s="118" t="s">
        <v>28</v>
      </c>
      <c r="E12358" s="116" t="str">
        <f t="shared" si="193"/>
        <v>DGII</v>
      </c>
    </row>
    <row r="12359" spans="4:5">
      <c r="D12359" s="118" t="s">
        <v>94</v>
      </c>
      <c r="E12359" s="116" t="str">
        <f t="shared" si="193"/>
        <v>DGM</v>
      </c>
    </row>
    <row r="12360" spans="4:5">
      <c r="D12360" s="118" t="s">
        <v>94</v>
      </c>
      <c r="E12360" s="116" t="str">
        <f t="shared" si="193"/>
        <v>DGM</v>
      </c>
    </row>
    <row r="12361" spans="4:5">
      <c r="D12361" s="118" t="s">
        <v>956</v>
      </c>
      <c r="E12361" s="116" t="str">
        <f t="shared" si="193"/>
        <v>SENASA</v>
      </c>
    </row>
    <row r="12362" spans="4:5">
      <c r="D12362" s="118" t="s">
        <v>1646</v>
      </c>
      <c r="E12362" s="116" t="str">
        <f t="shared" si="193"/>
        <v xml:space="preserve">CANCILLERIA </v>
      </c>
    </row>
    <row r="12363" spans="4:5">
      <c r="D12363" s="118" t="s">
        <v>322</v>
      </c>
      <c r="E12363" s="116" t="str">
        <f t="shared" si="193"/>
        <v>MT</v>
      </c>
    </row>
    <row r="12364" spans="4:5">
      <c r="D12364" s="118" t="s">
        <v>40</v>
      </c>
      <c r="E12364" s="116" t="str">
        <f t="shared" si="193"/>
        <v>JCE</v>
      </c>
    </row>
    <row r="12365" spans="4:5">
      <c r="D12365" s="118" t="s">
        <v>2</v>
      </c>
      <c r="E12365" s="116" t="str">
        <f t="shared" si="193"/>
        <v>DGTT</v>
      </c>
    </row>
    <row r="12366" spans="4:5">
      <c r="D12366" s="118" t="s">
        <v>322</v>
      </c>
      <c r="E12366" s="116" t="str">
        <f t="shared" si="193"/>
        <v>MT</v>
      </c>
    </row>
    <row r="12367" spans="4:5">
      <c r="D12367" s="118" t="s">
        <v>28</v>
      </c>
      <c r="E12367" s="116" t="str">
        <f t="shared" si="193"/>
        <v>DGII</v>
      </c>
    </row>
    <row r="12368" spans="4:5">
      <c r="D12368" s="118" t="s">
        <v>18</v>
      </c>
      <c r="E12368" s="116" t="str">
        <f t="shared" si="193"/>
        <v>MIP</v>
      </c>
    </row>
    <row r="12369" spans="4:5">
      <c r="D12369" s="118" t="s">
        <v>322</v>
      </c>
      <c r="E12369" s="116" t="str">
        <f t="shared" si="193"/>
        <v>MT</v>
      </c>
    </row>
    <row r="12370" spans="4:5">
      <c r="D12370" s="118" t="s">
        <v>28</v>
      </c>
      <c r="E12370" s="116" t="str">
        <f t="shared" si="193"/>
        <v>DGII</v>
      </c>
    </row>
    <row r="12371" spans="4:5">
      <c r="D12371" s="118" t="s">
        <v>956</v>
      </c>
      <c r="E12371" s="116" t="str">
        <f t="shared" si="193"/>
        <v>SENASA</v>
      </c>
    </row>
    <row r="12372" spans="4:5">
      <c r="D12372" s="118" t="s">
        <v>40</v>
      </c>
      <c r="E12372" s="116" t="str">
        <f t="shared" si="193"/>
        <v>JCE</v>
      </c>
    </row>
    <row r="12373" spans="4:5">
      <c r="D12373" s="118" t="s">
        <v>40</v>
      </c>
      <c r="E12373" s="116" t="str">
        <f t="shared" si="193"/>
        <v>JCE</v>
      </c>
    </row>
    <row r="12374" spans="4:5">
      <c r="D12374" s="118" t="s">
        <v>28</v>
      </c>
      <c r="E12374" s="116" t="str">
        <f t="shared" si="193"/>
        <v>DGII</v>
      </c>
    </row>
    <row r="12375" spans="4:5">
      <c r="D12375" s="118" t="s">
        <v>956</v>
      </c>
      <c r="E12375" s="116" t="str">
        <f t="shared" si="193"/>
        <v>SENASA</v>
      </c>
    </row>
    <row r="12376" spans="4:5">
      <c r="D12376" s="118" t="s">
        <v>40</v>
      </c>
      <c r="E12376" s="116" t="str">
        <f t="shared" si="193"/>
        <v>JCE</v>
      </c>
    </row>
    <row r="12377" spans="4:5">
      <c r="D12377" s="118" t="s">
        <v>322</v>
      </c>
      <c r="E12377" s="116" t="str">
        <f t="shared" si="193"/>
        <v>MT</v>
      </c>
    </row>
    <row r="12378" spans="4:5">
      <c r="D12378" s="118" t="s">
        <v>322</v>
      </c>
      <c r="E12378" s="116" t="str">
        <f t="shared" si="193"/>
        <v>MT</v>
      </c>
    </row>
    <row r="12379" spans="4:5">
      <c r="D12379" s="118" t="s">
        <v>40</v>
      </c>
      <c r="E12379" s="116" t="str">
        <f t="shared" si="193"/>
        <v>JCE</v>
      </c>
    </row>
    <row r="12380" spans="4:5">
      <c r="D12380" s="118" t="s">
        <v>40</v>
      </c>
      <c r="E12380" s="116" t="str">
        <f t="shared" si="193"/>
        <v>JCE</v>
      </c>
    </row>
    <row r="12381" spans="4:5">
      <c r="D12381" s="118" t="s">
        <v>956</v>
      </c>
      <c r="E12381" s="116" t="str">
        <f t="shared" si="193"/>
        <v>SENASA</v>
      </c>
    </row>
    <row r="12382" spans="4:5">
      <c r="D12382" s="118" t="s">
        <v>40</v>
      </c>
      <c r="E12382" s="116" t="str">
        <f t="shared" si="193"/>
        <v>JCE</v>
      </c>
    </row>
    <row r="12383" spans="4:5">
      <c r="D12383" s="118" t="s">
        <v>28</v>
      </c>
      <c r="E12383" s="116" t="str">
        <f t="shared" si="193"/>
        <v>DGII</v>
      </c>
    </row>
    <row r="12384" spans="4:5">
      <c r="D12384" s="118" t="s">
        <v>28</v>
      </c>
      <c r="E12384" s="116" t="str">
        <f t="shared" si="193"/>
        <v>DGII</v>
      </c>
    </row>
    <row r="12385" spans="4:5">
      <c r="D12385" s="118" t="s">
        <v>2</v>
      </c>
      <c r="E12385" s="116" t="str">
        <f t="shared" si="193"/>
        <v>DGTT</v>
      </c>
    </row>
    <row r="12386" spans="4:5">
      <c r="D12386" s="118" t="s">
        <v>2</v>
      </c>
      <c r="E12386" s="116" t="str">
        <f t="shared" si="193"/>
        <v>DGTT</v>
      </c>
    </row>
    <row r="12387" spans="4:5">
      <c r="D12387" s="118" t="s">
        <v>40</v>
      </c>
      <c r="E12387" s="116" t="str">
        <f t="shared" si="193"/>
        <v>JCE</v>
      </c>
    </row>
    <row r="12388" spans="4:5">
      <c r="D12388" s="118" t="s">
        <v>40</v>
      </c>
      <c r="E12388" s="116" t="str">
        <f t="shared" si="193"/>
        <v>JCE</v>
      </c>
    </row>
    <row r="12389" spans="4:5">
      <c r="D12389" s="118" t="s">
        <v>40</v>
      </c>
      <c r="E12389" s="116" t="str">
        <f t="shared" si="193"/>
        <v>JCE</v>
      </c>
    </row>
    <row r="12390" spans="4:5">
      <c r="D12390" s="118" t="s">
        <v>40</v>
      </c>
      <c r="E12390" s="116" t="str">
        <f t="shared" si="193"/>
        <v>JCE</v>
      </c>
    </row>
    <row r="12391" spans="4:5">
      <c r="D12391" s="118" t="s">
        <v>322</v>
      </c>
      <c r="E12391" s="116" t="str">
        <f t="shared" si="193"/>
        <v>MT</v>
      </c>
    </row>
    <row r="12392" spans="4:5">
      <c r="D12392" s="118" t="s">
        <v>28</v>
      </c>
      <c r="E12392" s="116" t="str">
        <f t="shared" si="193"/>
        <v>DGII</v>
      </c>
    </row>
    <row r="12393" spans="4:5">
      <c r="D12393" s="118" t="s">
        <v>322</v>
      </c>
      <c r="E12393" s="116" t="str">
        <f t="shared" si="193"/>
        <v>MT</v>
      </c>
    </row>
    <row r="12394" spans="4:5">
      <c r="D12394" s="118" t="s">
        <v>28</v>
      </c>
      <c r="E12394" s="116" t="str">
        <f t="shared" si="193"/>
        <v>DGII</v>
      </c>
    </row>
    <row r="12395" spans="4:5">
      <c r="D12395" s="118" t="s">
        <v>956</v>
      </c>
      <c r="E12395" s="116" t="str">
        <f t="shared" si="193"/>
        <v>SENASA</v>
      </c>
    </row>
    <row r="12396" spans="4:5">
      <c r="D12396" s="118" t="s">
        <v>40</v>
      </c>
      <c r="E12396" s="116" t="str">
        <f t="shared" si="193"/>
        <v>JCE</v>
      </c>
    </row>
    <row r="12397" spans="4:5">
      <c r="D12397" s="118" t="s">
        <v>2</v>
      </c>
      <c r="E12397" s="116" t="str">
        <f t="shared" si="193"/>
        <v>DGTT</v>
      </c>
    </row>
    <row r="12398" spans="4:5">
      <c r="D12398" s="118" t="s">
        <v>40</v>
      </c>
      <c r="E12398" s="116" t="str">
        <f t="shared" si="193"/>
        <v>JCE</v>
      </c>
    </row>
    <row r="12399" spans="4:5">
      <c r="D12399" s="118" t="s">
        <v>28</v>
      </c>
      <c r="E12399" s="116" t="str">
        <f t="shared" si="193"/>
        <v>DGII</v>
      </c>
    </row>
    <row r="12400" spans="4:5">
      <c r="D12400" s="118" t="s">
        <v>322</v>
      </c>
      <c r="E12400" s="116" t="str">
        <f t="shared" si="193"/>
        <v>MT</v>
      </c>
    </row>
    <row r="12401" spans="4:5">
      <c r="D12401" s="118" t="s">
        <v>94</v>
      </c>
      <c r="E12401" s="116" t="str">
        <f t="shared" si="193"/>
        <v>DGM</v>
      </c>
    </row>
    <row r="12402" spans="4:5">
      <c r="D12402" s="118" t="s">
        <v>2</v>
      </c>
      <c r="E12402" s="116" t="str">
        <f t="shared" si="193"/>
        <v>DGTT</v>
      </c>
    </row>
    <row r="12403" spans="4:5">
      <c r="D12403" s="118" t="s">
        <v>40</v>
      </c>
      <c r="E12403" s="116" t="str">
        <f t="shared" si="193"/>
        <v>JCE</v>
      </c>
    </row>
    <row r="12404" spans="4:5">
      <c r="D12404" s="118" t="s">
        <v>40</v>
      </c>
      <c r="E12404" s="116" t="str">
        <f t="shared" si="193"/>
        <v>JCE</v>
      </c>
    </row>
    <row r="12405" spans="4:5">
      <c r="D12405" s="118" t="s">
        <v>94</v>
      </c>
      <c r="E12405" s="116" t="str">
        <f t="shared" si="193"/>
        <v>DGM</v>
      </c>
    </row>
    <row r="12406" spans="4:5">
      <c r="D12406" s="118" t="s">
        <v>40</v>
      </c>
      <c r="E12406" s="116" t="str">
        <f t="shared" si="193"/>
        <v>JCE</v>
      </c>
    </row>
    <row r="12407" spans="4:5">
      <c r="D12407" s="118" t="s">
        <v>28</v>
      </c>
      <c r="E12407" s="116" t="str">
        <f t="shared" si="193"/>
        <v>DGII</v>
      </c>
    </row>
    <row r="12408" spans="4:5">
      <c r="D12408" s="118" t="s">
        <v>1098</v>
      </c>
      <c r="E12408" s="116" t="str">
        <f t="shared" si="193"/>
        <v>CANCILLERIA</v>
      </c>
    </row>
    <row r="12409" spans="4:5">
      <c r="D12409" s="118" t="s">
        <v>184</v>
      </c>
      <c r="E12409" s="116" t="str">
        <f t="shared" si="193"/>
        <v>DGP</v>
      </c>
    </row>
    <row r="12410" spans="4:5">
      <c r="D12410" s="118" t="s">
        <v>94</v>
      </c>
      <c r="E12410" s="116" t="str">
        <f t="shared" si="193"/>
        <v>DGM</v>
      </c>
    </row>
    <row r="12411" spans="4:5">
      <c r="D12411" s="118" t="s">
        <v>40</v>
      </c>
      <c r="E12411" s="116" t="str">
        <f t="shared" si="193"/>
        <v>JCE</v>
      </c>
    </row>
    <row r="12412" spans="4:5">
      <c r="D12412" s="118" t="s">
        <v>184</v>
      </c>
      <c r="E12412" s="116" t="str">
        <f t="shared" si="193"/>
        <v>DGP</v>
      </c>
    </row>
    <row r="12413" spans="4:5">
      <c r="D12413" s="118" t="s">
        <v>40</v>
      </c>
      <c r="E12413" s="116" t="str">
        <f t="shared" si="193"/>
        <v>JCE</v>
      </c>
    </row>
    <row r="12414" spans="4:5">
      <c r="D12414" s="118" t="s">
        <v>40</v>
      </c>
      <c r="E12414" s="116" t="str">
        <f t="shared" si="193"/>
        <v>JCE</v>
      </c>
    </row>
    <row r="12415" spans="4:5">
      <c r="D12415" s="118" t="s">
        <v>322</v>
      </c>
      <c r="E12415" s="116" t="str">
        <f t="shared" si="193"/>
        <v>MT</v>
      </c>
    </row>
    <row r="12416" spans="4:5">
      <c r="D12416" s="118" t="s">
        <v>322</v>
      </c>
      <c r="E12416" s="116" t="str">
        <f t="shared" si="193"/>
        <v>MT</v>
      </c>
    </row>
    <row r="12417" spans="4:5">
      <c r="D12417" s="118" t="s">
        <v>40</v>
      </c>
      <c r="E12417" s="116" t="str">
        <f t="shared" si="193"/>
        <v>JCE</v>
      </c>
    </row>
    <row r="12418" spans="4:5">
      <c r="D12418" s="118" t="s">
        <v>40</v>
      </c>
      <c r="E12418" s="116" t="str">
        <f t="shared" si="193"/>
        <v>JCE</v>
      </c>
    </row>
    <row r="12419" spans="4:5">
      <c r="D12419" s="118" t="s">
        <v>28</v>
      </c>
      <c r="E12419" s="116" t="str">
        <f t="shared" si="193"/>
        <v>DGII</v>
      </c>
    </row>
    <row r="12420" spans="4:5">
      <c r="D12420" s="118" t="s">
        <v>28</v>
      </c>
      <c r="E12420" s="116" t="str">
        <f t="shared" ref="E12420:E12483" si="194">UPPER(D12420:D32130)</f>
        <v>DGII</v>
      </c>
    </row>
    <row r="12421" spans="4:5">
      <c r="D12421" s="118" t="s">
        <v>322</v>
      </c>
      <c r="E12421" s="116" t="str">
        <f t="shared" si="194"/>
        <v>MT</v>
      </c>
    </row>
    <row r="12422" spans="4:5">
      <c r="D12422" s="118" t="s">
        <v>322</v>
      </c>
      <c r="E12422" s="116" t="str">
        <f t="shared" si="194"/>
        <v>MT</v>
      </c>
    </row>
    <row r="12423" spans="4:5">
      <c r="D12423" s="118" t="s">
        <v>2</v>
      </c>
      <c r="E12423" s="116" t="str">
        <f t="shared" si="194"/>
        <v>DGTT</v>
      </c>
    </row>
    <row r="12424" spans="4:5">
      <c r="D12424" s="118" t="s">
        <v>184</v>
      </c>
      <c r="E12424" s="116" t="str">
        <f t="shared" si="194"/>
        <v>DGP</v>
      </c>
    </row>
    <row r="12425" spans="4:5">
      <c r="D12425" s="118" t="s">
        <v>28</v>
      </c>
      <c r="E12425" s="116" t="str">
        <f t="shared" si="194"/>
        <v>DGII</v>
      </c>
    </row>
    <row r="12426" spans="4:5">
      <c r="D12426" s="118" t="s">
        <v>2</v>
      </c>
      <c r="E12426" s="116" t="str">
        <f t="shared" si="194"/>
        <v>DGTT</v>
      </c>
    </row>
    <row r="12427" spans="4:5">
      <c r="D12427" s="118" t="s">
        <v>28</v>
      </c>
      <c r="E12427" s="116" t="str">
        <f t="shared" si="194"/>
        <v>DGII</v>
      </c>
    </row>
    <row r="12428" spans="4:5">
      <c r="D12428" s="118" t="s">
        <v>322</v>
      </c>
      <c r="E12428" s="116" t="str">
        <f t="shared" si="194"/>
        <v>MT</v>
      </c>
    </row>
    <row r="12429" spans="4:5">
      <c r="D12429" s="118" t="s">
        <v>40</v>
      </c>
      <c r="E12429" s="116" t="str">
        <f t="shared" si="194"/>
        <v>JCE</v>
      </c>
    </row>
    <row r="12430" spans="4:5">
      <c r="D12430" s="118" t="s">
        <v>40</v>
      </c>
      <c r="E12430" s="116" t="str">
        <f t="shared" si="194"/>
        <v>JCE</v>
      </c>
    </row>
    <row r="12431" spans="4:5">
      <c r="D12431" s="118" t="s">
        <v>40</v>
      </c>
      <c r="E12431" s="116" t="str">
        <f t="shared" si="194"/>
        <v>JCE</v>
      </c>
    </row>
    <row r="12432" spans="4:5">
      <c r="D12432" s="118" t="s">
        <v>322</v>
      </c>
      <c r="E12432" s="116" t="str">
        <f t="shared" si="194"/>
        <v>MT</v>
      </c>
    </row>
    <row r="12433" spans="4:5">
      <c r="D12433" s="118" t="s">
        <v>66</v>
      </c>
      <c r="E12433" s="116" t="str">
        <f t="shared" si="194"/>
        <v>AMET</v>
      </c>
    </row>
    <row r="12434" spans="4:5">
      <c r="D12434" s="118" t="s">
        <v>40</v>
      </c>
      <c r="E12434" s="116" t="str">
        <f t="shared" si="194"/>
        <v>JCE</v>
      </c>
    </row>
    <row r="12435" spans="4:5">
      <c r="D12435" s="118" t="s">
        <v>28</v>
      </c>
      <c r="E12435" s="116" t="str">
        <f t="shared" si="194"/>
        <v>DGII</v>
      </c>
    </row>
    <row r="12436" spans="4:5">
      <c r="D12436" s="118" t="s">
        <v>28</v>
      </c>
      <c r="E12436" s="116" t="str">
        <f t="shared" si="194"/>
        <v>DGII</v>
      </c>
    </row>
    <row r="12437" spans="4:5">
      <c r="D12437" s="118" t="s">
        <v>322</v>
      </c>
      <c r="E12437" s="116" t="str">
        <f t="shared" si="194"/>
        <v>MT</v>
      </c>
    </row>
    <row r="12438" spans="4:5">
      <c r="D12438" s="118" t="s">
        <v>28</v>
      </c>
      <c r="E12438" s="116" t="str">
        <f t="shared" si="194"/>
        <v>DGII</v>
      </c>
    </row>
    <row r="12439" spans="4:5">
      <c r="D12439" s="118" t="s">
        <v>40</v>
      </c>
      <c r="E12439" s="116" t="str">
        <f t="shared" si="194"/>
        <v>JCE</v>
      </c>
    </row>
    <row r="12440" spans="4:5">
      <c r="D12440" s="118" t="s">
        <v>322</v>
      </c>
      <c r="E12440" s="116" t="str">
        <f t="shared" si="194"/>
        <v>MT</v>
      </c>
    </row>
    <row r="12441" spans="4:5">
      <c r="D12441" s="118" t="s">
        <v>322</v>
      </c>
      <c r="E12441" s="116" t="str">
        <f t="shared" si="194"/>
        <v>MT</v>
      </c>
    </row>
    <row r="12442" spans="4:5">
      <c r="D12442" s="118" t="s">
        <v>2</v>
      </c>
      <c r="E12442" s="116" t="str">
        <f t="shared" si="194"/>
        <v>DGTT</v>
      </c>
    </row>
    <row r="12443" spans="4:5">
      <c r="D12443" s="118" t="s">
        <v>184</v>
      </c>
      <c r="E12443" s="116" t="str">
        <f t="shared" si="194"/>
        <v>DGP</v>
      </c>
    </row>
    <row r="12444" spans="4:5">
      <c r="D12444" s="118" t="s">
        <v>28</v>
      </c>
      <c r="E12444" s="116" t="str">
        <f t="shared" si="194"/>
        <v>DGII</v>
      </c>
    </row>
    <row r="12445" spans="4:5">
      <c r="D12445" s="118" t="s">
        <v>2</v>
      </c>
      <c r="E12445" s="116" t="str">
        <f t="shared" si="194"/>
        <v>DGTT</v>
      </c>
    </row>
    <row r="12446" spans="4:5">
      <c r="D12446" s="118" t="s">
        <v>40</v>
      </c>
      <c r="E12446" s="116" t="str">
        <f t="shared" si="194"/>
        <v>JCE</v>
      </c>
    </row>
    <row r="12447" spans="4:5">
      <c r="D12447" s="118" t="s">
        <v>322</v>
      </c>
      <c r="E12447" s="116" t="str">
        <f t="shared" si="194"/>
        <v>MT</v>
      </c>
    </row>
    <row r="12448" spans="4:5">
      <c r="D12448" s="118" t="s">
        <v>322</v>
      </c>
      <c r="E12448" s="116" t="str">
        <f t="shared" si="194"/>
        <v>MT</v>
      </c>
    </row>
    <row r="12449" spans="4:5">
      <c r="D12449" s="118" t="s">
        <v>28</v>
      </c>
      <c r="E12449" s="116" t="str">
        <f t="shared" si="194"/>
        <v>DGII</v>
      </c>
    </row>
    <row r="12450" spans="4:5">
      <c r="D12450" s="118" t="s">
        <v>40</v>
      </c>
      <c r="E12450" s="116" t="str">
        <f t="shared" si="194"/>
        <v>JCE</v>
      </c>
    </row>
    <row r="12451" spans="4:5">
      <c r="D12451" s="118" t="s">
        <v>2</v>
      </c>
      <c r="E12451" s="116" t="str">
        <f t="shared" si="194"/>
        <v>DGTT</v>
      </c>
    </row>
    <row r="12452" spans="4:5">
      <c r="D12452" s="118" t="s">
        <v>2</v>
      </c>
      <c r="E12452" s="116" t="str">
        <f t="shared" si="194"/>
        <v>DGTT</v>
      </c>
    </row>
    <row r="12453" spans="4:5">
      <c r="D12453" s="118" t="s">
        <v>40</v>
      </c>
      <c r="E12453" s="116" t="str">
        <f t="shared" si="194"/>
        <v>JCE</v>
      </c>
    </row>
    <row r="12454" spans="4:5">
      <c r="D12454" s="118" t="s">
        <v>322</v>
      </c>
      <c r="E12454" s="116" t="str">
        <f t="shared" si="194"/>
        <v>MT</v>
      </c>
    </row>
    <row r="12455" spans="4:5">
      <c r="D12455" s="118" t="s">
        <v>40</v>
      </c>
      <c r="E12455" s="116" t="str">
        <f t="shared" si="194"/>
        <v>JCE</v>
      </c>
    </row>
    <row r="12456" spans="4:5">
      <c r="D12456" s="118" t="s">
        <v>40</v>
      </c>
      <c r="E12456" s="116" t="str">
        <f t="shared" si="194"/>
        <v>JCE</v>
      </c>
    </row>
    <row r="12457" spans="4:5">
      <c r="D12457" s="118" t="s">
        <v>94</v>
      </c>
      <c r="E12457" s="116" t="str">
        <f t="shared" si="194"/>
        <v>DGM</v>
      </c>
    </row>
    <row r="12458" spans="4:5">
      <c r="D12458" s="118" t="s">
        <v>1098</v>
      </c>
      <c r="E12458" s="116" t="str">
        <f t="shared" si="194"/>
        <v>CANCILLERIA</v>
      </c>
    </row>
    <row r="12459" spans="4:5">
      <c r="D12459" s="118" t="s">
        <v>28</v>
      </c>
      <c r="E12459" s="116" t="str">
        <f t="shared" si="194"/>
        <v>DGII</v>
      </c>
    </row>
    <row r="12460" spans="4:5">
      <c r="D12460" s="118" t="s">
        <v>40</v>
      </c>
      <c r="E12460" s="116" t="str">
        <f t="shared" si="194"/>
        <v>JCE</v>
      </c>
    </row>
    <row r="12461" spans="4:5">
      <c r="D12461" s="118" t="s">
        <v>40</v>
      </c>
      <c r="E12461" s="116" t="str">
        <f t="shared" si="194"/>
        <v>JCE</v>
      </c>
    </row>
    <row r="12462" spans="4:5">
      <c r="D12462" s="118" t="s">
        <v>40</v>
      </c>
      <c r="E12462" s="116" t="str">
        <f t="shared" si="194"/>
        <v>JCE</v>
      </c>
    </row>
    <row r="12463" spans="4:5">
      <c r="D12463" s="118" t="s">
        <v>40</v>
      </c>
      <c r="E12463" s="116" t="str">
        <f t="shared" si="194"/>
        <v>JCE</v>
      </c>
    </row>
    <row r="12464" spans="4:5">
      <c r="D12464" s="118" t="s">
        <v>40</v>
      </c>
      <c r="E12464" s="116" t="str">
        <f t="shared" si="194"/>
        <v>JCE</v>
      </c>
    </row>
    <row r="12465" spans="4:5">
      <c r="D12465" s="118" t="s">
        <v>28</v>
      </c>
      <c r="E12465" s="116" t="str">
        <f t="shared" si="194"/>
        <v>DGII</v>
      </c>
    </row>
    <row r="12466" spans="4:5">
      <c r="D12466" s="118" t="s">
        <v>40</v>
      </c>
      <c r="E12466" s="116" t="str">
        <f t="shared" si="194"/>
        <v>JCE</v>
      </c>
    </row>
    <row r="12467" spans="4:5">
      <c r="D12467" s="118" t="s">
        <v>40</v>
      </c>
      <c r="E12467" s="116" t="str">
        <f t="shared" si="194"/>
        <v>JCE</v>
      </c>
    </row>
    <row r="12468" spans="4:5">
      <c r="D12468" s="118" t="s">
        <v>322</v>
      </c>
      <c r="E12468" s="116" t="str">
        <f t="shared" si="194"/>
        <v>MT</v>
      </c>
    </row>
    <row r="12469" spans="4:5">
      <c r="D12469" s="118" t="s">
        <v>40</v>
      </c>
      <c r="E12469" s="116" t="str">
        <f t="shared" si="194"/>
        <v>JCE</v>
      </c>
    </row>
    <row r="12470" spans="4:5">
      <c r="D12470" s="118" t="s">
        <v>40</v>
      </c>
      <c r="E12470" s="116" t="str">
        <f t="shared" si="194"/>
        <v>JCE</v>
      </c>
    </row>
    <row r="12471" spans="4:5">
      <c r="D12471" s="118" t="s">
        <v>28</v>
      </c>
      <c r="E12471" s="116" t="str">
        <f t="shared" si="194"/>
        <v>DGII</v>
      </c>
    </row>
    <row r="12472" spans="4:5">
      <c r="D12472" s="118" t="s">
        <v>28</v>
      </c>
      <c r="E12472" s="116" t="str">
        <f t="shared" si="194"/>
        <v>DGII</v>
      </c>
    </row>
    <row r="12473" spans="4:5">
      <c r="D12473" s="118" t="s">
        <v>155</v>
      </c>
      <c r="E12473" s="116" t="str">
        <f t="shared" si="194"/>
        <v>ONAPI</v>
      </c>
    </row>
    <row r="12474" spans="4:5">
      <c r="D12474" s="118" t="s">
        <v>2</v>
      </c>
      <c r="E12474" s="116" t="str">
        <f t="shared" si="194"/>
        <v>DGTT</v>
      </c>
    </row>
    <row r="12475" spans="4:5">
      <c r="D12475" s="118" t="s">
        <v>40</v>
      </c>
      <c r="E12475" s="116" t="str">
        <f t="shared" si="194"/>
        <v>JCE</v>
      </c>
    </row>
    <row r="12476" spans="4:5">
      <c r="D12476" s="118" t="s">
        <v>40</v>
      </c>
      <c r="E12476" s="116" t="str">
        <f t="shared" si="194"/>
        <v>JCE</v>
      </c>
    </row>
    <row r="12477" spans="4:5">
      <c r="D12477" s="118" t="s">
        <v>40</v>
      </c>
      <c r="E12477" s="116" t="str">
        <f t="shared" si="194"/>
        <v>JCE</v>
      </c>
    </row>
    <row r="12478" spans="4:5">
      <c r="D12478" s="118" t="s">
        <v>28</v>
      </c>
      <c r="E12478" s="116" t="str">
        <f t="shared" si="194"/>
        <v>DGII</v>
      </c>
    </row>
    <row r="12479" spans="4:5">
      <c r="D12479" s="118" t="s">
        <v>28</v>
      </c>
      <c r="E12479" s="116" t="str">
        <f t="shared" si="194"/>
        <v>DGII</v>
      </c>
    </row>
    <row r="12480" spans="4:5">
      <c r="D12480" s="118" t="s">
        <v>28</v>
      </c>
      <c r="E12480" s="116" t="str">
        <f t="shared" si="194"/>
        <v>DGII</v>
      </c>
    </row>
    <row r="12481" spans="4:5">
      <c r="D12481" s="118" t="s">
        <v>28</v>
      </c>
      <c r="E12481" s="116" t="str">
        <f t="shared" si="194"/>
        <v>DGII</v>
      </c>
    </row>
    <row r="12482" spans="4:5">
      <c r="D12482" s="118" t="s">
        <v>322</v>
      </c>
      <c r="E12482" s="116" t="str">
        <f t="shared" si="194"/>
        <v>MT</v>
      </c>
    </row>
    <row r="12483" spans="4:5">
      <c r="D12483" s="118" t="s">
        <v>28</v>
      </c>
      <c r="E12483" s="116" t="str">
        <f t="shared" si="194"/>
        <v>DGII</v>
      </c>
    </row>
    <row r="12484" spans="4:5">
      <c r="D12484" s="118" t="s">
        <v>40</v>
      </c>
      <c r="E12484" s="116" t="str">
        <f t="shared" ref="E12484:E12547" si="195">UPPER(D12484:D32194)</f>
        <v>JCE</v>
      </c>
    </row>
    <row r="12485" spans="4:5">
      <c r="D12485" s="118" t="s">
        <v>322</v>
      </c>
      <c r="E12485" s="116" t="str">
        <f t="shared" si="195"/>
        <v>MT</v>
      </c>
    </row>
    <row r="12486" spans="4:5">
      <c r="D12486" s="118" t="s">
        <v>322</v>
      </c>
      <c r="E12486" s="116" t="str">
        <f t="shared" si="195"/>
        <v>MT</v>
      </c>
    </row>
    <row r="12487" spans="4:5">
      <c r="D12487" s="118" t="s">
        <v>40</v>
      </c>
      <c r="E12487" s="116" t="str">
        <f t="shared" si="195"/>
        <v>JCE</v>
      </c>
    </row>
    <row r="12488" spans="4:5">
      <c r="D12488" s="118" t="s">
        <v>2</v>
      </c>
      <c r="E12488" s="116" t="str">
        <f t="shared" si="195"/>
        <v>DGTT</v>
      </c>
    </row>
    <row r="12489" spans="4:5">
      <c r="D12489" s="118" t="s">
        <v>28</v>
      </c>
      <c r="E12489" s="116" t="str">
        <f t="shared" si="195"/>
        <v>DGII</v>
      </c>
    </row>
    <row r="12490" spans="4:5">
      <c r="D12490" s="118" t="s">
        <v>2</v>
      </c>
      <c r="E12490" s="116" t="str">
        <f t="shared" si="195"/>
        <v>DGTT</v>
      </c>
    </row>
    <row r="12491" spans="4:5">
      <c r="D12491" s="118" t="s">
        <v>40</v>
      </c>
      <c r="E12491" s="116" t="str">
        <f t="shared" si="195"/>
        <v>JCE</v>
      </c>
    </row>
    <row r="12492" spans="4:5">
      <c r="D12492" s="118" t="s">
        <v>40</v>
      </c>
      <c r="E12492" s="116" t="str">
        <f t="shared" si="195"/>
        <v>JCE</v>
      </c>
    </row>
    <row r="12493" spans="4:5">
      <c r="D12493" s="118" t="s">
        <v>322</v>
      </c>
      <c r="E12493" s="116" t="str">
        <f t="shared" si="195"/>
        <v>MT</v>
      </c>
    </row>
    <row r="12494" spans="4:5">
      <c r="D12494" s="118" t="s">
        <v>40</v>
      </c>
      <c r="E12494" s="116" t="str">
        <f t="shared" si="195"/>
        <v>JCE</v>
      </c>
    </row>
    <row r="12495" spans="4:5">
      <c r="D12495" s="118" t="s">
        <v>40</v>
      </c>
      <c r="E12495" s="116" t="str">
        <f t="shared" si="195"/>
        <v>JCE</v>
      </c>
    </row>
    <row r="12496" spans="4:5">
      <c r="D12496" s="118" t="s">
        <v>155</v>
      </c>
      <c r="E12496" s="116" t="str">
        <f t="shared" si="195"/>
        <v>ONAPI</v>
      </c>
    </row>
    <row r="12497" spans="4:5">
      <c r="D12497" s="118" t="s">
        <v>2</v>
      </c>
      <c r="E12497" s="116" t="str">
        <f t="shared" si="195"/>
        <v>DGTT</v>
      </c>
    </row>
    <row r="12498" spans="4:5">
      <c r="D12498" s="118" t="s">
        <v>2</v>
      </c>
      <c r="E12498" s="116" t="str">
        <f t="shared" si="195"/>
        <v>DGTT</v>
      </c>
    </row>
    <row r="12499" spans="4:5">
      <c r="D12499" s="118" t="s">
        <v>40</v>
      </c>
      <c r="E12499" s="116" t="str">
        <f t="shared" si="195"/>
        <v>JCE</v>
      </c>
    </row>
    <row r="12500" spans="4:5">
      <c r="D12500" s="118" t="s">
        <v>40</v>
      </c>
      <c r="E12500" s="116" t="str">
        <f t="shared" si="195"/>
        <v>JCE</v>
      </c>
    </row>
    <row r="12501" spans="4:5">
      <c r="D12501" s="118" t="s">
        <v>1098</v>
      </c>
      <c r="E12501" s="116" t="str">
        <f t="shared" si="195"/>
        <v>CANCILLERIA</v>
      </c>
    </row>
    <row r="12502" spans="4:5">
      <c r="D12502" s="118" t="s">
        <v>40</v>
      </c>
      <c r="E12502" s="116" t="str">
        <f t="shared" si="195"/>
        <v>JCE</v>
      </c>
    </row>
    <row r="12503" spans="4:5">
      <c r="D12503" s="118" t="s">
        <v>40</v>
      </c>
      <c r="E12503" s="116" t="str">
        <f t="shared" si="195"/>
        <v>JCE</v>
      </c>
    </row>
    <row r="12504" spans="4:5">
      <c r="D12504" s="118" t="s">
        <v>40</v>
      </c>
      <c r="E12504" s="116" t="str">
        <f t="shared" si="195"/>
        <v>JCE</v>
      </c>
    </row>
    <row r="12505" spans="4:5">
      <c r="D12505" s="118" t="s">
        <v>94</v>
      </c>
      <c r="E12505" s="116" t="str">
        <f t="shared" si="195"/>
        <v>DGM</v>
      </c>
    </row>
    <row r="12506" spans="4:5">
      <c r="D12506" s="118" t="s">
        <v>28</v>
      </c>
      <c r="E12506" s="116" t="str">
        <f t="shared" si="195"/>
        <v>DGII</v>
      </c>
    </row>
    <row r="12507" spans="4:5">
      <c r="D12507" s="118" t="s">
        <v>322</v>
      </c>
      <c r="E12507" s="116" t="str">
        <f t="shared" si="195"/>
        <v>MT</v>
      </c>
    </row>
    <row r="12508" spans="4:5">
      <c r="D12508" s="118" t="s">
        <v>390</v>
      </c>
      <c r="E12508" s="116" t="str">
        <f t="shared" si="195"/>
        <v>DICAT</v>
      </c>
    </row>
    <row r="12509" spans="4:5">
      <c r="D12509" s="118" t="s">
        <v>956</v>
      </c>
      <c r="E12509" s="116" t="str">
        <f t="shared" si="195"/>
        <v>SENASA</v>
      </c>
    </row>
    <row r="12510" spans="4:5">
      <c r="D12510" s="118" t="s">
        <v>28</v>
      </c>
      <c r="E12510" s="116" t="str">
        <f t="shared" si="195"/>
        <v>DGII</v>
      </c>
    </row>
    <row r="12511" spans="4:5">
      <c r="D12511" s="118" t="s">
        <v>28</v>
      </c>
      <c r="E12511" s="116" t="str">
        <f t="shared" si="195"/>
        <v>DGII</v>
      </c>
    </row>
    <row r="12512" spans="4:5">
      <c r="D12512" s="118" t="s">
        <v>40</v>
      </c>
      <c r="E12512" s="116" t="str">
        <f t="shared" si="195"/>
        <v>JCE</v>
      </c>
    </row>
    <row r="12513" spans="4:5">
      <c r="D12513" s="118" t="s">
        <v>40</v>
      </c>
      <c r="E12513" s="116" t="str">
        <f t="shared" si="195"/>
        <v>JCE</v>
      </c>
    </row>
    <row r="12514" spans="4:5">
      <c r="D12514" s="118" t="s">
        <v>40</v>
      </c>
      <c r="E12514" s="116" t="str">
        <f t="shared" si="195"/>
        <v>JCE</v>
      </c>
    </row>
    <row r="12515" spans="4:5">
      <c r="D12515" s="118" t="s">
        <v>40</v>
      </c>
      <c r="E12515" s="116" t="str">
        <f t="shared" si="195"/>
        <v>JCE</v>
      </c>
    </row>
    <row r="12516" spans="4:5">
      <c r="D12516" s="118" t="s">
        <v>40</v>
      </c>
      <c r="E12516" s="116" t="str">
        <f t="shared" si="195"/>
        <v>JCE</v>
      </c>
    </row>
    <row r="12517" spans="4:5">
      <c r="D12517" s="118" t="s">
        <v>40</v>
      </c>
      <c r="E12517" s="116" t="str">
        <f t="shared" si="195"/>
        <v>JCE</v>
      </c>
    </row>
    <row r="12518" spans="4:5">
      <c r="D12518" s="118" t="s">
        <v>40</v>
      </c>
      <c r="E12518" s="116" t="str">
        <f t="shared" si="195"/>
        <v>JCE</v>
      </c>
    </row>
    <row r="12519" spans="4:5">
      <c r="D12519" s="118" t="s">
        <v>184</v>
      </c>
      <c r="E12519" s="116" t="str">
        <f t="shared" si="195"/>
        <v>DGP</v>
      </c>
    </row>
    <row r="12520" spans="4:5">
      <c r="D12520" s="118" t="s">
        <v>40</v>
      </c>
      <c r="E12520" s="116" t="str">
        <f t="shared" si="195"/>
        <v>JCE</v>
      </c>
    </row>
    <row r="12521" spans="4:5">
      <c r="D12521" s="118" t="s">
        <v>28</v>
      </c>
      <c r="E12521" s="116" t="str">
        <f t="shared" si="195"/>
        <v>DGII</v>
      </c>
    </row>
    <row r="12522" spans="4:5">
      <c r="D12522" s="118" t="s">
        <v>28</v>
      </c>
      <c r="E12522" s="116" t="str">
        <f t="shared" si="195"/>
        <v>DGII</v>
      </c>
    </row>
    <row r="12523" spans="4:5">
      <c r="D12523" s="118" t="s">
        <v>28</v>
      </c>
      <c r="E12523" s="116" t="str">
        <f t="shared" si="195"/>
        <v>DGII</v>
      </c>
    </row>
    <row r="12524" spans="4:5">
      <c r="D12524" s="118" t="s">
        <v>28</v>
      </c>
      <c r="E12524" s="116" t="str">
        <f t="shared" si="195"/>
        <v>DGII</v>
      </c>
    </row>
    <row r="12525" spans="4:5">
      <c r="D12525" s="118" t="s">
        <v>94</v>
      </c>
      <c r="E12525" s="116" t="str">
        <f t="shared" si="195"/>
        <v>DGM</v>
      </c>
    </row>
    <row r="12526" spans="4:5">
      <c r="D12526" s="118" t="s">
        <v>40</v>
      </c>
      <c r="E12526" s="116" t="str">
        <f t="shared" si="195"/>
        <v>JCE</v>
      </c>
    </row>
    <row r="12527" spans="4:5">
      <c r="D12527" s="118" t="s">
        <v>1098</v>
      </c>
      <c r="E12527" s="116" t="str">
        <f t="shared" si="195"/>
        <v>CANCILLERIA</v>
      </c>
    </row>
    <row r="12528" spans="4:5">
      <c r="D12528" s="118" t="s">
        <v>28</v>
      </c>
      <c r="E12528" s="116" t="str">
        <f t="shared" si="195"/>
        <v>DGII</v>
      </c>
    </row>
    <row r="12529" spans="4:5">
      <c r="D12529" s="118" t="s">
        <v>28</v>
      </c>
      <c r="E12529" s="116" t="str">
        <f t="shared" si="195"/>
        <v>DGII</v>
      </c>
    </row>
    <row r="12530" spans="4:5">
      <c r="D12530" s="118" t="s">
        <v>28</v>
      </c>
      <c r="E12530" s="116" t="str">
        <f t="shared" si="195"/>
        <v>DGII</v>
      </c>
    </row>
    <row r="12531" spans="4:5">
      <c r="D12531" s="118" t="s">
        <v>40</v>
      </c>
      <c r="E12531" s="116" t="str">
        <f t="shared" si="195"/>
        <v>JCE</v>
      </c>
    </row>
    <row r="12532" spans="4:5">
      <c r="D12532" s="118" t="s">
        <v>28</v>
      </c>
      <c r="E12532" s="116" t="str">
        <f t="shared" si="195"/>
        <v>DGII</v>
      </c>
    </row>
    <row r="12533" spans="4:5">
      <c r="D12533" s="118" t="s">
        <v>40</v>
      </c>
      <c r="E12533" s="116" t="str">
        <f t="shared" si="195"/>
        <v>JCE</v>
      </c>
    </row>
    <row r="12534" spans="4:5">
      <c r="D12534" s="118" t="s">
        <v>40</v>
      </c>
      <c r="E12534" s="116" t="str">
        <f t="shared" si="195"/>
        <v>JCE</v>
      </c>
    </row>
    <row r="12535" spans="4:5">
      <c r="D12535" s="118" t="s">
        <v>28</v>
      </c>
      <c r="E12535" s="116" t="str">
        <f t="shared" si="195"/>
        <v>DGII</v>
      </c>
    </row>
    <row r="12536" spans="4:5">
      <c r="D12536" s="118" t="s">
        <v>40</v>
      </c>
      <c r="E12536" s="116" t="str">
        <f t="shared" si="195"/>
        <v>JCE</v>
      </c>
    </row>
    <row r="12537" spans="4:5">
      <c r="D12537" s="118" t="s">
        <v>322</v>
      </c>
      <c r="E12537" s="116" t="str">
        <f t="shared" si="195"/>
        <v>MT</v>
      </c>
    </row>
    <row r="12538" spans="4:5">
      <c r="D12538" s="118" t="s">
        <v>956</v>
      </c>
      <c r="E12538" s="116" t="str">
        <f t="shared" si="195"/>
        <v>SENASA</v>
      </c>
    </row>
    <row r="12539" spans="4:5">
      <c r="D12539" s="118" t="s">
        <v>28</v>
      </c>
      <c r="E12539" s="116" t="str">
        <f t="shared" si="195"/>
        <v>DGII</v>
      </c>
    </row>
    <row r="12540" spans="4:5">
      <c r="D12540" s="118" t="s">
        <v>40</v>
      </c>
      <c r="E12540" s="116" t="str">
        <f t="shared" si="195"/>
        <v>JCE</v>
      </c>
    </row>
    <row r="12541" spans="4:5">
      <c r="D12541" s="118" t="s">
        <v>40</v>
      </c>
      <c r="E12541" s="116" t="str">
        <f t="shared" si="195"/>
        <v>JCE</v>
      </c>
    </row>
    <row r="12542" spans="4:5">
      <c r="D12542" s="118" t="s">
        <v>40</v>
      </c>
      <c r="E12542" s="116" t="str">
        <f t="shared" si="195"/>
        <v>JCE</v>
      </c>
    </row>
    <row r="12543" spans="4:5">
      <c r="D12543" s="118" t="s">
        <v>40</v>
      </c>
      <c r="E12543" s="116" t="str">
        <f t="shared" si="195"/>
        <v>JCE</v>
      </c>
    </row>
    <row r="12544" spans="4:5">
      <c r="D12544" s="118" t="s">
        <v>40</v>
      </c>
      <c r="E12544" s="116" t="str">
        <f t="shared" si="195"/>
        <v>JCE</v>
      </c>
    </row>
    <row r="12545" spans="4:5">
      <c r="D12545" s="118" t="s">
        <v>2</v>
      </c>
      <c r="E12545" s="116" t="str">
        <f t="shared" si="195"/>
        <v>DGTT</v>
      </c>
    </row>
    <row r="12546" spans="4:5">
      <c r="D12546" s="118" t="s">
        <v>2</v>
      </c>
      <c r="E12546" s="116" t="str">
        <f t="shared" si="195"/>
        <v>DGTT</v>
      </c>
    </row>
    <row r="12547" spans="4:5">
      <c r="D12547" s="118" t="s">
        <v>40</v>
      </c>
      <c r="E12547" s="116" t="str">
        <f t="shared" si="195"/>
        <v>JCE</v>
      </c>
    </row>
    <row r="12548" spans="4:5">
      <c r="D12548" s="118" t="s">
        <v>322</v>
      </c>
      <c r="E12548" s="116" t="str">
        <f t="shared" ref="E12548:E12611" si="196">UPPER(D12548:D32258)</f>
        <v>MT</v>
      </c>
    </row>
    <row r="12549" spans="4:5">
      <c r="D12549" s="118" t="s">
        <v>40</v>
      </c>
      <c r="E12549" s="116" t="str">
        <f t="shared" si="196"/>
        <v>JCE</v>
      </c>
    </row>
    <row r="12550" spans="4:5">
      <c r="D12550" s="118" t="s">
        <v>40</v>
      </c>
      <c r="E12550" s="116" t="str">
        <f t="shared" si="196"/>
        <v>JCE</v>
      </c>
    </row>
    <row r="12551" spans="4:5">
      <c r="D12551" s="118" t="s">
        <v>94</v>
      </c>
      <c r="E12551" s="116" t="str">
        <f t="shared" si="196"/>
        <v>DGM</v>
      </c>
    </row>
    <row r="12552" spans="4:5">
      <c r="D12552" s="118" t="s">
        <v>1098</v>
      </c>
      <c r="E12552" s="116" t="str">
        <f t="shared" si="196"/>
        <v>CANCILLERIA</v>
      </c>
    </row>
    <row r="12553" spans="4:5">
      <c r="D12553" s="118" t="s">
        <v>28</v>
      </c>
      <c r="E12553" s="116" t="str">
        <f t="shared" si="196"/>
        <v>DGII</v>
      </c>
    </row>
    <row r="12554" spans="4:5">
      <c r="D12554" s="118" t="s">
        <v>155</v>
      </c>
      <c r="E12554" s="116" t="str">
        <f t="shared" si="196"/>
        <v>ONAPI</v>
      </c>
    </row>
    <row r="12555" spans="4:5">
      <c r="D12555" s="118" t="s">
        <v>2</v>
      </c>
      <c r="E12555" s="116" t="str">
        <f t="shared" si="196"/>
        <v>DGTT</v>
      </c>
    </row>
    <row r="12556" spans="4:5">
      <c r="D12556" s="118" t="s">
        <v>40</v>
      </c>
      <c r="E12556" s="116" t="str">
        <f t="shared" si="196"/>
        <v>JCE</v>
      </c>
    </row>
    <row r="12557" spans="4:5">
      <c r="D12557" s="118" t="s">
        <v>40</v>
      </c>
      <c r="E12557" s="116" t="str">
        <f t="shared" si="196"/>
        <v>JCE</v>
      </c>
    </row>
    <row r="12558" spans="4:5">
      <c r="D12558" s="118" t="s">
        <v>40</v>
      </c>
      <c r="E12558" s="116" t="str">
        <f t="shared" si="196"/>
        <v>JCE</v>
      </c>
    </row>
    <row r="12559" spans="4:5">
      <c r="D12559" s="118" t="s">
        <v>40</v>
      </c>
      <c r="E12559" s="116" t="str">
        <f t="shared" si="196"/>
        <v>JCE</v>
      </c>
    </row>
    <row r="12560" spans="4:5">
      <c r="D12560" s="118" t="s">
        <v>2</v>
      </c>
      <c r="E12560" s="116" t="str">
        <f t="shared" si="196"/>
        <v>DGTT</v>
      </c>
    </row>
    <row r="12561" spans="4:5">
      <c r="D12561" s="118" t="s">
        <v>1786</v>
      </c>
      <c r="E12561" s="116" t="str">
        <f t="shared" si="196"/>
        <v>MECYT</v>
      </c>
    </row>
    <row r="12562" spans="4:5">
      <c r="D12562" s="118" t="s">
        <v>956</v>
      </c>
      <c r="E12562" s="116" t="str">
        <f t="shared" si="196"/>
        <v>SENASA</v>
      </c>
    </row>
    <row r="12563" spans="4:5">
      <c r="D12563" s="118" t="s">
        <v>40</v>
      </c>
      <c r="E12563" s="116" t="str">
        <f t="shared" si="196"/>
        <v>JCE</v>
      </c>
    </row>
    <row r="12564" spans="4:5">
      <c r="D12564" s="118" t="s">
        <v>956</v>
      </c>
      <c r="E12564" s="116" t="str">
        <f t="shared" si="196"/>
        <v>SENASA</v>
      </c>
    </row>
    <row r="12565" spans="4:5">
      <c r="D12565" s="118" t="s">
        <v>40</v>
      </c>
      <c r="E12565" s="116" t="str">
        <f t="shared" si="196"/>
        <v>JCE</v>
      </c>
    </row>
    <row r="12566" spans="4:5">
      <c r="D12566" s="118" t="s">
        <v>155</v>
      </c>
      <c r="E12566" s="116" t="str">
        <f t="shared" si="196"/>
        <v>ONAPI</v>
      </c>
    </row>
    <row r="12567" spans="4:5">
      <c r="D12567" s="118" t="s">
        <v>40</v>
      </c>
      <c r="E12567" s="116" t="str">
        <f t="shared" si="196"/>
        <v>JCE</v>
      </c>
    </row>
    <row r="12568" spans="4:5">
      <c r="D12568" s="118" t="s">
        <v>2</v>
      </c>
      <c r="E12568" s="116" t="str">
        <f t="shared" si="196"/>
        <v>DGTT</v>
      </c>
    </row>
    <row r="12569" spans="4:5">
      <c r="D12569" s="118" t="s">
        <v>28</v>
      </c>
      <c r="E12569" s="116" t="str">
        <f t="shared" si="196"/>
        <v>DGII</v>
      </c>
    </row>
    <row r="12570" spans="4:5">
      <c r="D12570" s="118" t="s">
        <v>184</v>
      </c>
      <c r="E12570" s="116" t="str">
        <f t="shared" si="196"/>
        <v>DGP</v>
      </c>
    </row>
    <row r="12571" spans="4:5">
      <c r="D12571" s="118" t="s">
        <v>2</v>
      </c>
      <c r="E12571" s="116" t="str">
        <f t="shared" si="196"/>
        <v>DGTT</v>
      </c>
    </row>
    <row r="12572" spans="4:5">
      <c r="D12572" s="118" t="s">
        <v>40</v>
      </c>
      <c r="E12572" s="116" t="str">
        <f t="shared" si="196"/>
        <v>JCE</v>
      </c>
    </row>
    <row r="12573" spans="4:5">
      <c r="D12573" s="118" t="s">
        <v>94</v>
      </c>
      <c r="E12573" s="116" t="str">
        <f t="shared" si="196"/>
        <v>DGM</v>
      </c>
    </row>
    <row r="12574" spans="4:5">
      <c r="D12574" s="118" t="s">
        <v>40</v>
      </c>
      <c r="E12574" s="116" t="str">
        <f t="shared" si="196"/>
        <v>JCE</v>
      </c>
    </row>
    <row r="12575" spans="4:5">
      <c r="D12575" s="118" t="s">
        <v>28</v>
      </c>
      <c r="E12575" s="116" t="str">
        <f t="shared" si="196"/>
        <v>DGII</v>
      </c>
    </row>
    <row r="12576" spans="4:5">
      <c r="D12576" s="118" t="s">
        <v>28</v>
      </c>
      <c r="E12576" s="116" t="str">
        <f t="shared" si="196"/>
        <v>DGII</v>
      </c>
    </row>
    <row r="12577" spans="4:5">
      <c r="D12577" s="118" t="s">
        <v>28</v>
      </c>
      <c r="E12577" s="116" t="str">
        <f t="shared" si="196"/>
        <v>DGII</v>
      </c>
    </row>
    <row r="12578" spans="4:5">
      <c r="D12578" s="118" t="s">
        <v>322</v>
      </c>
      <c r="E12578" s="116" t="str">
        <f t="shared" si="196"/>
        <v>MT</v>
      </c>
    </row>
    <row r="12579" spans="4:5">
      <c r="D12579" s="118" t="s">
        <v>28</v>
      </c>
      <c r="E12579" s="116" t="str">
        <f t="shared" si="196"/>
        <v>DGII</v>
      </c>
    </row>
    <row r="12580" spans="4:5">
      <c r="D12580" s="118" t="s">
        <v>40</v>
      </c>
      <c r="E12580" s="116" t="str">
        <f t="shared" si="196"/>
        <v>JCE</v>
      </c>
    </row>
    <row r="12581" spans="4:5">
      <c r="D12581" s="118" t="s">
        <v>40</v>
      </c>
      <c r="E12581" s="116" t="str">
        <f t="shared" si="196"/>
        <v>JCE</v>
      </c>
    </row>
    <row r="12582" spans="4:5">
      <c r="D12582" s="118" t="s">
        <v>322</v>
      </c>
      <c r="E12582" s="116" t="str">
        <f t="shared" si="196"/>
        <v>MT</v>
      </c>
    </row>
    <row r="12583" spans="4:5">
      <c r="D12583" s="118" t="s">
        <v>40</v>
      </c>
      <c r="E12583" s="116" t="str">
        <f t="shared" si="196"/>
        <v>JCE</v>
      </c>
    </row>
    <row r="12584" spans="4:5">
      <c r="D12584" s="118" t="s">
        <v>40</v>
      </c>
      <c r="E12584" s="116" t="str">
        <f t="shared" si="196"/>
        <v>JCE</v>
      </c>
    </row>
    <row r="12585" spans="4:5">
      <c r="D12585" s="118" t="s">
        <v>2</v>
      </c>
      <c r="E12585" s="116" t="str">
        <f t="shared" si="196"/>
        <v>DGTT</v>
      </c>
    </row>
    <row r="12586" spans="4:5">
      <c r="D12586" s="118" t="s">
        <v>40</v>
      </c>
      <c r="E12586" s="116" t="str">
        <f t="shared" si="196"/>
        <v>JCE</v>
      </c>
    </row>
    <row r="12587" spans="4:5">
      <c r="D12587" s="118" t="s">
        <v>1461</v>
      </c>
      <c r="E12587" s="116" t="str">
        <f t="shared" si="196"/>
        <v>OBRAS PUBLICAS</v>
      </c>
    </row>
    <row r="12588" spans="4:5">
      <c r="D12588" s="118" t="s">
        <v>40</v>
      </c>
      <c r="E12588" s="116" t="str">
        <f t="shared" si="196"/>
        <v>JCE</v>
      </c>
    </row>
    <row r="12589" spans="4:5">
      <c r="D12589" s="118" t="s">
        <v>1461</v>
      </c>
      <c r="E12589" s="116" t="str">
        <f t="shared" si="196"/>
        <v>OBRAS PUBLICAS</v>
      </c>
    </row>
    <row r="12590" spans="4:5">
      <c r="D12590" s="118" t="s">
        <v>28</v>
      </c>
      <c r="E12590" s="116" t="str">
        <f t="shared" si="196"/>
        <v>DGII</v>
      </c>
    </row>
    <row r="12591" spans="4:5">
      <c r="D12591" s="118" t="s">
        <v>155</v>
      </c>
      <c r="E12591" s="116" t="str">
        <f t="shared" si="196"/>
        <v>ONAPI</v>
      </c>
    </row>
    <row r="12592" spans="4:5">
      <c r="D12592" s="118" t="s">
        <v>40</v>
      </c>
      <c r="E12592" s="116" t="str">
        <f t="shared" si="196"/>
        <v>JCE</v>
      </c>
    </row>
    <row r="12593" spans="4:5">
      <c r="D12593" s="118" t="s">
        <v>40</v>
      </c>
      <c r="E12593" s="116" t="str">
        <f t="shared" si="196"/>
        <v>JCE</v>
      </c>
    </row>
    <row r="12594" spans="4:5">
      <c r="D12594" s="118" t="s">
        <v>28</v>
      </c>
      <c r="E12594" s="116" t="str">
        <f t="shared" si="196"/>
        <v>DGII</v>
      </c>
    </row>
    <row r="12595" spans="4:5">
      <c r="D12595" s="118" t="s">
        <v>322</v>
      </c>
      <c r="E12595" s="116" t="str">
        <f t="shared" si="196"/>
        <v>MT</v>
      </c>
    </row>
    <row r="12596" spans="4:5">
      <c r="D12596" s="118" t="s">
        <v>40</v>
      </c>
      <c r="E12596" s="116" t="str">
        <f t="shared" si="196"/>
        <v>JCE</v>
      </c>
    </row>
    <row r="12597" spans="4:5">
      <c r="D12597" s="118" t="s">
        <v>66</v>
      </c>
      <c r="E12597" s="116" t="str">
        <f t="shared" si="196"/>
        <v>AMET</v>
      </c>
    </row>
    <row r="12598" spans="4:5">
      <c r="D12598" s="118" t="s">
        <v>322</v>
      </c>
      <c r="E12598" s="116" t="str">
        <f t="shared" si="196"/>
        <v>MT</v>
      </c>
    </row>
    <row r="12599" spans="4:5">
      <c r="D12599" s="118" t="s">
        <v>40</v>
      </c>
      <c r="E12599" s="116" t="str">
        <f t="shared" si="196"/>
        <v>JCE</v>
      </c>
    </row>
    <row r="12600" spans="4:5">
      <c r="D12600" s="118" t="s">
        <v>2</v>
      </c>
      <c r="E12600" s="116" t="str">
        <f t="shared" si="196"/>
        <v>DGTT</v>
      </c>
    </row>
    <row r="12601" spans="4:5">
      <c r="D12601" s="118" t="s">
        <v>184</v>
      </c>
      <c r="E12601" s="116" t="str">
        <f t="shared" si="196"/>
        <v>DGP</v>
      </c>
    </row>
    <row r="12602" spans="4:5">
      <c r="D12602" s="118" t="s">
        <v>28</v>
      </c>
      <c r="E12602" s="116" t="str">
        <f t="shared" si="196"/>
        <v>DGII</v>
      </c>
    </row>
    <row r="12603" spans="4:5">
      <c r="D12603" s="118" t="s">
        <v>2</v>
      </c>
      <c r="E12603" s="116" t="str">
        <f t="shared" si="196"/>
        <v>DGTT</v>
      </c>
    </row>
    <row r="12604" spans="4:5">
      <c r="D12604" s="118" t="s">
        <v>40</v>
      </c>
      <c r="E12604" s="116" t="str">
        <f t="shared" si="196"/>
        <v>JCE</v>
      </c>
    </row>
    <row r="12605" spans="4:5">
      <c r="D12605" s="118" t="s">
        <v>40</v>
      </c>
      <c r="E12605" s="116" t="str">
        <f t="shared" si="196"/>
        <v>JCE</v>
      </c>
    </row>
    <row r="12606" spans="4:5">
      <c r="D12606" s="118" t="s">
        <v>2</v>
      </c>
      <c r="E12606" s="116" t="str">
        <f t="shared" si="196"/>
        <v>DGTT</v>
      </c>
    </row>
    <row r="12607" spans="4:5">
      <c r="D12607" s="118" t="s">
        <v>40</v>
      </c>
      <c r="E12607" s="116" t="str">
        <f t="shared" si="196"/>
        <v>JCE</v>
      </c>
    </row>
    <row r="12608" spans="4:5">
      <c r="D12608" s="118" t="s">
        <v>40</v>
      </c>
      <c r="E12608" s="116" t="str">
        <f t="shared" si="196"/>
        <v>JCE</v>
      </c>
    </row>
    <row r="12609" spans="4:5">
      <c r="D12609" s="118" t="s">
        <v>40</v>
      </c>
      <c r="E12609" s="116" t="str">
        <f t="shared" si="196"/>
        <v>JCE</v>
      </c>
    </row>
    <row r="12610" spans="4:5">
      <c r="D12610" s="118" t="s">
        <v>2</v>
      </c>
      <c r="E12610" s="116" t="str">
        <f t="shared" si="196"/>
        <v>DGTT</v>
      </c>
    </row>
    <row r="12611" spans="4:5">
      <c r="D12611" s="118" t="s">
        <v>94</v>
      </c>
      <c r="E12611" s="116" t="str">
        <f t="shared" si="196"/>
        <v>DGM</v>
      </c>
    </row>
    <row r="12612" spans="4:5">
      <c r="D12612" s="118" t="s">
        <v>956</v>
      </c>
      <c r="E12612" s="116" t="str">
        <f t="shared" ref="E12612:E12675" si="197">UPPER(D12612:D32322)</f>
        <v>SENASA</v>
      </c>
    </row>
    <row r="12613" spans="4:5">
      <c r="D12613" s="118" t="s">
        <v>40</v>
      </c>
      <c r="E12613" s="116" t="str">
        <f t="shared" si="197"/>
        <v>JCE</v>
      </c>
    </row>
    <row r="12614" spans="4:5">
      <c r="D12614" s="118" t="s">
        <v>28</v>
      </c>
      <c r="E12614" s="116" t="str">
        <f t="shared" si="197"/>
        <v>DGII</v>
      </c>
    </row>
    <row r="12615" spans="4:5">
      <c r="D12615" s="118" t="s">
        <v>40</v>
      </c>
      <c r="E12615" s="116" t="str">
        <f t="shared" si="197"/>
        <v>JCE</v>
      </c>
    </row>
    <row r="12616" spans="4:5">
      <c r="D12616" s="118" t="s">
        <v>322</v>
      </c>
      <c r="E12616" s="116" t="str">
        <f t="shared" si="197"/>
        <v>MT</v>
      </c>
    </row>
    <row r="12617" spans="4:5">
      <c r="D12617" s="118" t="s">
        <v>155</v>
      </c>
      <c r="E12617" s="116" t="str">
        <f t="shared" si="197"/>
        <v>ONAPI</v>
      </c>
    </row>
    <row r="12618" spans="4:5">
      <c r="D12618" s="118" t="s">
        <v>28</v>
      </c>
      <c r="E12618" s="116" t="str">
        <f t="shared" si="197"/>
        <v>DGII</v>
      </c>
    </row>
    <row r="12619" spans="4:5">
      <c r="D12619" s="118" t="s">
        <v>40</v>
      </c>
      <c r="E12619" s="116" t="str">
        <f t="shared" si="197"/>
        <v>JCE</v>
      </c>
    </row>
    <row r="12620" spans="4:5">
      <c r="D12620" s="118" t="s">
        <v>40</v>
      </c>
      <c r="E12620" s="116" t="str">
        <f t="shared" si="197"/>
        <v>JCE</v>
      </c>
    </row>
    <row r="12621" spans="4:5">
      <c r="D12621" s="118" t="s">
        <v>155</v>
      </c>
      <c r="E12621" s="116" t="str">
        <f t="shared" si="197"/>
        <v>ONAPI</v>
      </c>
    </row>
    <row r="12622" spans="4:5">
      <c r="D12622" s="118" t="s">
        <v>322</v>
      </c>
      <c r="E12622" s="116" t="str">
        <f t="shared" si="197"/>
        <v>MT</v>
      </c>
    </row>
    <row r="12623" spans="4:5">
      <c r="D12623" s="118" t="s">
        <v>28</v>
      </c>
      <c r="E12623" s="116" t="str">
        <f t="shared" si="197"/>
        <v>DGII</v>
      </c>
    </row>
    <row r="12624" spans="4:5">
      <c r="D12624" s="118" t="s">
        <v>40</v>
      </c>
      <c r="E12624" s="116" t="str">
        <f t="shared" si="197"/>
        <v>JCE</v>
      </c>
    </row>
    <row r="12625" spans="4:5">
      <c r="D12625" s="118" t="s">
        <v>322</v>
      </c>
      <c r="E12625" s="116" t="str">
        <f t="shared" si="197"/>
        <v>MT</v>
      </c>
    </row>
    <row r="12626" spans="4:5">
      <c r="D12626" s="118" t="s">
        <v>28</v>
      </c>
      <c r="E12626" s="116" t="str">
        <f t="shared" si="197"/>
        <v>DGII</v>
      </c>
    </row>
    <row r="12627" spans="4:5">
      <c r="D12627" s="118" t="s">
        <v>155</v>
      </c>
      <c r="E12627" s="116" t="str">
        <f t="shared" si="197"/>
        <v>ONAPI</v>
      </c>
    </row>
    <row r="12628" spans="4:5">
      <c r="D12628" s="118" t="s">
        <v>28</v>
      </c>
      <c r="E12628" s="116" t="str">
        <f t="shared" si="197"/>
        <v>DGII</v>
      </c>
    </row>
    <row r="12629" spans="4:5">
      <c r="D12629" s="118" t="s">
        <v>40</v>
      </c>
      <c r="E12629" s="116" t="str">
        <f t="shared" si="197"/>
        <v>JCE</v>
      </c>
    </row>
    <row r="12630" spans="4:5">
      <c r="D12630" s="118" t="s">
        <v>40</v>
      </c>
      <c r="E12630" s="116" t="str">
        <f t="shared" si="197"/>
        <v>JCE</v>
      </c>
    </row>
    <row r="12631" spans="4:5">
      <c r="D12631" s="118" t="s">
        <v>40</v>
      </c>
      <c r="E12631" s="116" t="str">
        <f t="shared" si="197"/>
        <v>JCE</v>
      </c>
    </row>
    <row r="12632" spans="4:5">
      <c r="D12632" s="118" t="s">
        <v>66</v>
      </c>
      <c r="E12632" s="116" t="str">
        <f t="shared" si="197"/>
        <v>AMET</v>
      </c>
    </row>
    <row r="12633" spans="4:5">
      <c r="D12633" s="118" t="s">
        <v>322</v>
      </c>
      <c r="E12633" s="116" t="str">
        <f t="shared" si="197"/>
        <v>MT</v>
      </c>
    </row>
    <row r="12634" spans="4:5">
      <c r="D12634" s="118" t="s">
        <v>40</v>
      </c>
      <c r="E12634" s="116" t="str">
        <f t="shared" si="197"/>
        <v>JCE</v>
      </c>
    </row>
    <row r="12635" spans="4:5">
      <c r="D12635" s="118" t="s">
        <v>2</v>
      </c>
      <c r="E12635" s="116" t="str">
        <f t="shared" si="197"/>
        <v>DGTT</v>
      </c>
    </row>
    <row r="12636" spans="4:5">
      <c r="D12636" s="118" t="s">
        <v>184</v>
      </c>
      <c r="E12636" s="116" t="str">
        <f t="shared" si="197"/>
        <v>DGP</v>
      </c>
    </row>
    <row r="12637" spans="4:5">
      <c r="D12637" s="118" t="s">
        <v>2</v>
      </c>
      <c r="E12637" s="116" t="str">
        <f t="shared" si="197"/>
        <v>DGTT</v>
      </c>
    </row>
    <row r="12638" spans="4:5">
      <c r="D12638" s="118" t="s">
        <v>40</v>
      </c>
      <c r="E12638" s="116" t="str">
        <f t="shared" si="197"/>
        <v>JCE</v>
      </c>
    </row>
    <row r="12639" spans="4:5">
      <c r="D12639" s="118" t="s">
        <v>40</v>
      </c>
      <c r="E12639" s="116" t="str">
        <f t="shared" si="197"/>
        <v>JCE</v>
      </c>
    </row>
    <row r="12640" spans="4:5">
      <c r="D12640" s="118" t="s">
        <v>28</v>
      </c>
      <c r="E12640" s="116" t="str">
        <f t="shared" si="197"/>
        <v>DGII</v>
      </c>
    </row>
    <row r="12641" spans="4:5">
      <c r="D12641" s="118" t="s">
        <v>2</v>
      </c>
      <c r="E12641" s="116" t="str">
        <f t="shared" si="197"/>
        <v>DGTT</v>
      </c>
    </row>
    <row r="12642" spans="4:5">
      <c r="D12642" s="118" t="s">
        <v>155</v>
      </c>
      <c r="E12642" s="116" t="str">
        <f t="shared" si="197"/>
        <v>ONAPI</v>
      </c>
    </row>
    <row r="12643" spans="4:5">
      <c r="D12643" s="118" t="s">
        <v>28</v>
      </c>
      <c r="E12643" s="116" t="str">
        <f t="shared" si="197"/>
        <v>DGII</v>
      </c>
    </row>
    <row r="12644" spans="4:5">
      <c r="D12644" s="118" t="s">
        <v>40</v>
      </c>
      <c r="E12644" s="116" t="str">
        <f t="shared" si="197"/>
        <v>JCE</v>
      </c>
    </row>
    <row r="12645" spans="4:5">
      <c r="D12645" s="118" t="s">
        <v>322</v>
      </c>
      <c r="E12645" s="116" t="str">
        <f t="shared" si="197"/>
        <v>MT</v>
      </c>
    </row>
    <row r="12646" spans="4:5">
      <c r="D12646" s="118" t="s">
        <v>40</v>
      </c>
      <c r="E12646" s="116" t="str">
        <f t="shared" si="197"/>
        <v>JCE</v>
      </c>
    </row>
    <row r="12647" spans="4:5">
      <c r="D12647" s="118" t="s">
        <v>40</v>
      </c>
      <c r="E12647" s="116" t="str">
        <f t="shared" si="197"/>
        <v>JCE</v>
      </c>
    </row>
    <row r="12648" spans="4:5">
      <c r="D12648" s="118" t="s">
        <v>40</v>
      </c>
      <c r="E12648" s="116" t="str">
        <f t="shared" si="197"/>
        <v>JCE</v>
      </c>
    </row>
    <row r="12649" spans="4:5">
      <c r="D12649" s="118" t="s">
        <v>956</v>
      </c>
      <c r="E12649" s="116" t="str">
        <f t="shared" si="197"/>
        <v>SENASA</v>
      </c>
    </row>
    <row r="12650" spans="4:5">
      <c r="D12650" s="118" t="s">
        <v>40</v>
      </c>
      <c r="E12650" s="116" t="str">
        <f t="shared" si="197"/>
        <v>JCE</v>
      </c>
    </row>
    <row r="12651" spans="4:5">
      <c r="D12651" s="118" t="s">
        <v>956</v>
      </c>
      <c r="E12651" s="116" t="str">
        <f t="shared" si="197"/>
        <v>SENASA</v>
      </c>
    </row>
    <row r="12652" spans="4:5">
      <c r="D12652" s="118" t="s">
        <v>40</v>
      </c>
      <c r="E12652" s="116" t="str">
        <f t="shared" si="197"/>
        <v>JCE</v>
      </c>
    </row>
    <row r="12653" spans="4:5">
      <c r="D12653" s="118" t="s">
        <v>28</v>
      </c>
      <c r="E12653" s="116" t="str">
        <f t="shared" si="197"/>
        <v>DGII</v>
      </c>
    </row>
    <row r="12654" spans="4:5">
      <c r="D12654" s="118" t="s">
        <v>40</v>
      </c>
      <c r="E12654" s="116" t="str">
        <f t="shared" si="197"/>
        <v>JCE</v>
      </c>
    </row>
    <row r="12655" spans="4:5">
      <c r="D12655" s="118" t="s">
        <v>18</v>
      </c>
      <c r="E12655" s="116" t="str">
        <f t="shared" si="197"/>
        <v>MIP</v>
      </c>
    </row>
    <row r="12656" spans="4:5">
      <c r="D12656" s="118" t="s">
        <v>956</v>
      </c>
      <c r="E12656" s="116" t="str">
        <f t="shared" si="197"/>
        <v>SENASA</v>
      </c>
    </row>
    <row r="12657" spans="4:5">
      <c r="D12657" s="118" t="s">
        <v>184</v>
      </c>
      <c r="E12657" s="116" t="str">
        <f t="shared" si="197"/>
        <v>DGP</v>
      </c>
    </row>
    <row r="12658" spans="4:5">
      <c r="D12658" s="118" t="s">
        <v>2</v>
      </c>
      <c r="E12658" s="116" t="str">
        <f t="shared" si="197"/>
        <v>DGTT</v>
      </c>
    </row>
    <row r="12659" spans="4:5">
      <c r="D12659" s="118" t="s">
        <v>40</v>
      </c>
      <c r="E12659" s="116" t="str">
        <f t="shared" si="197"/>
        <v>JCE</v>
      </c>
    </row>
    <row r="12660" spans="4:5">
      <c r="D12660" s="118" t="s">
        <v>40</v>
      </c>
      <c r="E12660" s="116" t="str">
        <f t="shared" si="197"/>
        <v>JCE</v>
      </c>
    </row>
    <row r="12661" spans="4:5">
      <c r="D12661" s="118" t="s">
        <v>28</v>
      </c>
      <c r="E12661" s="116" t="str">
        <f t="shared" si="197"/>
        <v>DGII</v>
      </c>
    </row>
    <row r="12662" spans="4:5">
      <c r="D12662" s="118" t="s">
        <v>28</v>
      </c>
      <c r="E12662" s="116" t="str">
        <f t="shared" si="197"/>
        <v>DGII</v>
      </c>
    </row>
    <row r="12663" spans="4:5">
      <c r="D12663" s="118" t="s">
        <v>2</v>
      </c>
      <c r="E12663" s="116" t="str">
        <f t="shared" si="197"/>
        <v>DGTT</v>
      </c>
    </row>
    <row r="12664" spans="4:5">
      <c r="D12664" s="118" t="s">
        <v>40</v>
      </c>
      <c r="E12664" s="116" t="str">
        <f t="shared" si="197"/>
        <v>JCE</v>
      </c>
    </row>
    <row r="12665" spans="4:5">
      <c r="D12665" s="118" t="s">
        <v>155</v>
      </c>
      <c r="E12665" s="116" t="str">
        <f t="shared" si="197"/>
        <v>ONAPI</v>
      </c>
    </row>
    <row r="12666" spans="4:5">
      <c r="D12666" s="118" t="s">
        <v>94</v>
      </c>
      <c r="E12666" s="116" t="str">
        <f t="shared" si="197"/>
        <v>DGM</v>
      </c>
    </row>
    <row r="12667" spans="4:5">
      <c r="D12667" s="118" t="s">
        <v>40</v>
      </c>
      <c r="E12667" s="116" t="str">
        <f t="shared" si="197"/>
        <v>JCE</v>
      </c>
    </row>
    <row r="12668" spans="4:5">
      <c r="D12668" s="118" t="s">
        <v>40</v>
      </c>
      <c r="E12668" s="116" t="str">
        <f t="shared" si="197"/>
        <v>JCE</v>
      </c>
    </row>
    <row r="12669" spans="4:5">
      <c r="D12669" s="118" t="s">
        <v>322</v>
      </c>
      <c r="E12669" s="116" t="str">
        <f t="shared" si="197"/>
        <v>MT</v>
      </c>
    </row>
    <row r="12670" spans="4:5">
      <c r="D12670" s="118" t="s">
        <v>28</v>
      </c>
      <c r="E12670" s="116" t="str">
        <f t="shared" si="197"/>
        <v>DGII</v>
      </c>
    </row>
    <row r="12671" spans="4:5">
      <c r="D12671" s="118" t="s">
        <v>40</v>
      </c>
      <c r="E12671" s="116" t="str">
        <f t="shared" si="197"/>
        <v>JCE</v>
      </c>
    </row>
    <row r="12672" spans="4:5">
      <c r="D12672" s="118" t="s">
        <v>956</v>
      </c>
      <c r="E12672" s="116" t="str">
        <f t="shared" si="197"/>
        <v>SENASA</v>
      </c>
    </row>
    <row r="12673" spans="4:5">
      <c r="D12673" s="118" t="s">
        <v>40</v>
      </c>
      <c r="E12673" s="116" t="str">
        <f t="shared" si="197"/>
        <v>JCE</v>
      </c>
    </row>
    <row r="12674" spans="4:5">
      <c r="D12674" s="118" t="s">
        <v>155</v>
      </c>
      <c r="E12674" s="116" t="str">
        <f t="shared" si="197"/>
        <v>ONAPI</v>
      </c>
    </row>
    <row r="12675" spans="4:5">
      <c r="D12675" s="118" t="s">
        <v>2</v>
      </c>
      <c r="E12675" s="116" t="str">
        <f t="shared" si="197"/>
        <v>DGTT</v>
      </c>
    </row>
    <row r="12676" spans="4:5">
      <c r="D12676" s="118" t="s">
        <v>28</v>
      </c>
      <c r="E12676" s="116" t="str">
        <f t="shared" ref="E12676:E12739" si="198">UPPER(D12676:D32386)</f>
        <v>DGII</v>
      </c>
    </row>
    <row r="12677" spans="4:5">
      <c r="D12677" s="118" t="s">
        <v>40</v>
      </c>
      <c r="E12677" s="116" t="str">
        <f t="shared" si="198"/>
        <v>JCE</v>
      </c>
    </row>
    <row r="12678" spans="4:5">
      <c r="D12678" s="118" t="s">
        <v>40</v>
      </c>
      <c r="E12678" s="116" t="str">
        <f t="shared" si="198"/>
        <v>JCE</v>
      </c>
    </row>
    <row r="12679" spans="4:5">
      <c r="D12679" s="118" t="s">
        <v>40</v>
      </c>
      <c r="E12679" s="116" t="str">
        <f t="shared" si="198"/>
        <v>JCE</v>
      </c>
    </row>
    <row r="12680" spans="4:5">
      <c r="D12680" s="118" t="s">
        <v>40</v>
      </c>
      <c r="E12680" s="116" t="str">
        <f t="shared" si="198"/>
        <v>JCE</v>
      </c>
    </row>
    <row r="12681" spans="4:5">
      <c r="D12681" s="118" t="s">
        <v>28</v>
      </c>
      <c r="E12681" s="116" t="str">
        <f t="shared" si="198"/>
        <v>DGII</v>
      </c>
    </row>
    <row r="12682" spans="4:5">
      <c r="D12682" s="118" t="s">
        <v>40</v>
      </c>
      <c r="E12682" s="116" t="str">
        <f t="shared" si="198"/>
        <v>JCE</v>
      </c>
    </row>
    <row r="12683" spans="4:5">
      <c r="D12683" s="118" t="s">
        <v>40</v>
      </c>
      <c r="E12683" s="116" t="str">
        <f t="shared" si="198"/>
        <v>JCE</v>
      </c>
    </row>
    <row r="12684" spans="4:5">
      <c r="D12684" s="118" t="s">
        <v>40</v>
      </c>
      <c r="E12684" s="116" t="str">
        <f t="shared" si="198"/>
        <v>JCE</v>
      </c>
    </row>
    <row r="12685" spans="4:5">
      <c r="D12685" s="118" t="s">
        <v>40</v>
      </c>
      <c r="E12685" s="116" t="str">
        <f t="shared" si="198"/>
        <v>JCE</v>
      </c>
    </row>
    <row r="12686" spans="4:5">
      <c r="D12686" s="118" t="s">
        <v>184</v>
      </c>
      <c r="E12686" s="116" t="str">
        <f t="shared" si="198"/>
        <v>DGP</v>
      </c>
    </row>
    <row r="12687" spans="4:5">
      <c r="D12687" s="118" t="s">
        <v>322</v>
      </c>
      <c r="E12687" s="116" t="str">
        <f t="shared" si="198"/>
        <v>MT</v>
      </c>
    </row>
    <row r="12688" spans="4:5">
      <c r="D12688" s="118" t="s">
        <v>2</v>
      </c>
      <c r="E12688" s="116" t="str">
        <f t="shared" si="198"/>
        <v>DGTT</v>
      </c>
    </row>
    <row r="12689" spans="4:5">
      <c r="D12689" s="118" t="s">
        <v>28</v>
      </c>
      <c r="E12689" s="116" t="str">
        <f t="shared" si="198"/>
        <v>DGII</v>
      </c>
    </row>
    <row r="12690" spans="4:5">
      <c r="D12690" s="118" t="s">
        <v>28</v>
      </c>
      <c r="E12690" s="116" t="str">
        <f t="shared" si="198"/>
        <v>DGII</v>
      </c>
    </row>
    <row r="12691" spans="4:5">
      <c r="D12691" s="118" t="s">
        <v>40</v>
      </c>
      <c r="E12691" s="116" t="str">
        <f t="shared" si="198"/>
        <v>JCE</v>
      </c>
    </row>
    <row r="12692" spans="4:5">
      <c r="D12692" s="118" t="s">
        <v>40</v>
      </c>
      <c r="E12692" s="116" t="str">
        <f t="shared" si="198"/>
        <v>JCE</v>
      </c>
    </row>
    <row r="12693" spans="4:5">
      <c r="D12693" s="118" t="s">
        <v>40</v>
      </c>
      <c r="E12693" s="116" t="str">
        <f t="shared" si="198"/>
        <v>JCE</v>
      </c>
    </row>
    <row r="12694" spans="4:5">
      <c r="D12694" s="118" t="s">
        <v>322</v>
      </c>
      <c r="E12694" s="116" t="str">
        <f t="shared" si="198"/>
        <v>MT</v>
      </c>
    </row>
    <row r="12695" spans="4:5">
      <c r="D12695" s="118" t="s">
        <v>40</v>
      </c>
      <c r="E12695" s="116" t="str">
        <f t="shared" si="198"/>
        <v>JCE</v>
      </c>
    </row>
    <row r="12696" spans="4:5">
      <c r="D12696" s="118" t="s">
        <v>28</v>
      </c>
      <c r="E12696" s="116" t="str">
        <f t="shared" si="198"/>
        <v>DGII</v>
      </c>
    </row>
    <row r="12697" spans="4:5">
      <c r="D12697" s="118" t="s">
        <v>28</v>
      </c>
      <c r="E12697" s="116" t="str">
        <f t="shared" si="198"/>
        <v>DGII</v>
      </c>
    </row>
    <row r="12698" spans="4:5">
      <c r="D12698" s="118" t="s">
        <v>40</v>
      </c>
      <c r="E12698" s="116" t="str">
        <f t="shared" si="198"/>
        <v>JCE</v>
      </c>
    </row>
    <row r="12699" spans="4:5">
      <c r="D12699" s="118" t="s">
        <v>28</v>
      </c>
      <c r="E12699" s="116" t="str">
        <f t="shared" si="198"/>
        <v>DGII</v>
      </c>
    </row>
    <row r="12700" spans="4:5">
      <c r="D12700" s="118" t="s">
        <v>322</v>
      </c>
      <c r="E12700" s="116" t="str">
        <f t="shared" si="198"/>
        <v>MT</v>
      </c>
    </row>
    <row r="12701" spans="4:5">
      <c r="D12701" s="118" t="s">
        <v>1876</v>
      </c>
      <c r="E12701" s="116" t="str">
        <f t="shared" si="198"/>
        <v>MGP</v>
      </c>
    </row>
    <row r="12702" spans="4:5">
      <c r="D12702" s="118" t="s">
        <v>28</v>
      </c>
      <c r="E12702" s="116" t="str">
        <f t="shared" si="198"/>
        <v>DGII</v>
      </c>
    </row>
    <row r="12703" spans="4:5">
      <c r="D12703" s="118" t="s">
        <v>40</v>
      </c>
      <c r="E12703" s="116" t="str">
        <f t="shared" si="198"/>
        <v>JCE</v>
      </c>
    </row>
    <row r="12704" spans="4:5">
      <c r="D12704" s="118" t="s">
        <v>322</v>
      </c>
      <c r="E12704" s="116" t="str">
        <f t="shared" si="198"/>
        <v>MT</v>
      </c>
    </row>
    <row r="12705" spans="4:5">
      <c r="D12705" s="118" t="s">
        <v>322</v>
      </c>
      <c r="E12705" s="116" t="str">
        <f t="shared" si="198"/>
        <v>MT</v>
      </c>
    </row>
    <row r="12706" spans="4:5">
      <c r="D12706" s="118" t="s">
        <v>28</v>
      </c>
      <c r="E12706" s="116" t="str">
        <f t="shared" si="198"/>
        <v>DGII</v>
      </c>
    </row>
    <row r="12707" spans="4:5">
      <c r="D12707" s="118" t="s">
        <v>40</v>
      </c>
      <c r="E12707" s="116" t="str">
        <f t="shared" si="198"/>
        <v>JCE</v>
      </c>
    </row>
    <row r="12708" spans="4:5">
      <c r="D12708" s="118" t="s">
        <v>40</v>
      </c>
      <c r="E12708" s="116" t="str">
        <f t="shared" si="198"/>
        <v>JCE</v>
      </c>
    </row>
    <row r="12709" spans="4:5">
      <c r="D12709" s="118" t="s">
        <v>1098</v>
      </c>
      <c r="E12709" s="116" t="str">
        <f t="shared" si="198"/>
        <v>CANCILLERIA</v>
      </c>
    </row>
    <row r="12710" spans="4:5">
      <c r="D12710" s="118" t="s">
        <v>184</v>
      </c>
      <c r="E12710" s="116" t="str">
        <f t="shared" si="198"/>
        <v>DGP</v>
      </c>
    </row>
    <row r="12711" spans="4:5">
      <c r="D12711" s="118" t="s">
        <v>322</v>
      </c>
      <c r="E12711" s="116" t="str">
        <f t="shared" si="198"/>
        <v>MT</v>
      </c>
    </row>
    <row r="12712" spans="4:5">
      <c r="D12712" s="118" t="s">
        <v>40</v>
      </c>
      <c r="E12712" s="116" t="str">
        <f t="shared" si="198"/>
        <v>JCE</v>
      </c>
    </row>
    <row r="12713" spans="4:5">
      <c r="D12713" s="118" t="s">
        <v>1098</v>
      </c>
      <c r="E12713" s="116" t="str">
        <f t="shared" si="198"/>
        <v>CANCILLERIA</v>
      </c>
    </row>
    <row r="12714" spans="4:5">
      <c r="D12714" s="118" t="s">
        <v>2</v>
      </c>
      <c r="E12714" s="116" t="str">
        <f t="shared" si="198"/>
        <v>DGTT</v>
      </c>
    </row>
    <row r="12715" spans="4:5">
      <c r="D12715" s="118" t="s">
        <v>322</v>
      </c>
      <c r="E12715" s="116" t="str">
        <f t="shared" si="198"/>
        <v>MT</v>
      </c>
    </row>
    <row r="12716" spans="4:5">
      <c r="D12716" s="118" t="s">
        <v>28</v>
      </c>
      <c r="E12716" s="116" t="str">
        <f t="shared" si="198"/>
        <v>DGII</v>
      </c>
    </row>
    <row r="12717" spans="4:5">
      <c r="D12717" s="118" t="s">
        <v>28</v>
      </c>
      <c r="E12717" s="116" t="str">
        <f t="shared" si="198"/>
        <v>DGII</v>
      </c>
    </row>
    <row r="12718" spans="4:5">
      <c r="D12718" s="118" t="s">
        <v>40</v>
      </c>
      <c r="E12718" s="116" t="str">
        <f t="shared" si="198"/>
        <v>JCE</v>
      </c>
    </row>
    <row r="12719" spans="4:5">
      <c r="D12719" s="118" t="s">
        <v>40</v>
      </c>
      <c r="E12719" s="116" t="str">
        <f t="shared" si="198"/>
        <v>JCE</v>
      </c>
    </row>
    <row r="12720" spans="4:5">
      <c r="D12720" s="118" t="s">
        <v>322</v>
      </c>
      <c r="E12720" s="116" t="str">
        <f t="shared" si="198"/>
        <v>MT</v>
      </c>
    </row>
    <row r="12721" spans="4:5">
      <c r="D12721" s="118" t="s">
        <v>28</v>
      </c>
      <c r="E12721" s="116" t="str">
        <f t="shared" si="198"/>
        <v>DGII</v>
      </c>
    </row>
    <row r="12722" spans="4:5">
      <c r="D12722" s="118" t="s">
        <v>28</v>
      </c>
      <c r="E12722" s="116" t="str">
        <f t="shared" si="198"/>
        <v>DGII</v>
      </c>
    </row>
    <row r="12723" spans="4:5">
      <c r="D12723" s="118" t="s">
        <v>2</v>
      </c>
      <c r="E12723" s="116" t="str">
        <f t="shared" si="198"/>
        <v>DGTT</v>
      </c>
    </row>
    <row r="12724" spans="4:5">
      <c r="D12724" s="118" t="s">
        <v>40</v>
      </c>
      <c r="E12724" s="116" t="str">
        <f t="shared" si="198"/>
        <v>JCE</v>
      </c>
    </row>
    <row r="12725" spans="4:5">
      <c r="D12725" s="118" t="s">
        <v>155</v>
      </c>
      <c r="E12725" s="116" t="str">
        <f t="shared" si="198"/>
        <v>ONAPI</v>
      </c>
    </row>
    <row r="12726" spans="4:5">
      <c r="D12726" s="118" t="s">
        <v>94</v>
      </c>
      <c r="E12726" s="116" t="str">
        <f t="shared" si="198"/>
        <v>DGM</v>
      </c>
    </row>
    <row r="12727" spans="4:5">
      <c r="D12727" s="118" t="s">
        <v>40</v>
      </c>
      <c r="E12727" s="116" t="str">
        <f t="shared" si="198"/>
        <v>JCE</v>
      </c>
    </row>
    <row r="12728" spans="4:5">
      <c r="D12728" s="118" t="s">
        <v>40</v>
      </c>
      <c r="E12728" s="116" t="str">
        <f t="shared" si="198"/>
        <v>JCE</v>
      </c>
    </row>
    <row r="12729" spans="4:5">
      <c r="D12729" s="118" t="s">
        <v>40</v>
      </c>
      <c r="E12729" s="116" t="str">
        <f t="shared" si="198"/>
        <v>JCE</v>
      </c>
    </row>
    <row r="12730" spans="4:5">
      <c r="D12730" s="118" t="s">
        <v>28</v>
      </c>
      <c r="E12730" s="116" t="str">
        <f t="shared" si="198"/>
        <v>DGII</v>
      </c>
    </row>
    <row r="12731" spans="4:5">
      <c r="D12731" s="118" t="s">
        <v>28</v>
      </c>
      <c r="E12731" s="116" t="str">
        <f t="shared" si="198"/>
        <v>DGII</v>
      </c>
    </row>
    <row r="12732" spans="4:5">
      <c r="D12732" s="118" t="s">
        <v>2</v>
      </c>
      <c r="E12732" s="116" t="str">
        <f t="shared" si="198"/>
        <v>DGTT</v>
      </c>
    </row>
    <row r="12733" spans="4:5">
      <c r="D12733" s="118" t="s">
        <v>956</v>
      </c>
      <c r="E12733" s="116" t="str">
        <f t="shared" si="198"/>
        <v>SENASA</v>
      </c>
    </row>
    <row r="12734" spans="4:5">
      <c r="D12734" s="118" t="s">
        <v>40</v>
      </c>
      <c r="E12734" s="116" t="str">
        <f t="shared" si="198"/>
        <v>JCE</v>
      </c>
    </row>
    <row r="12735" spans="4:5">
      <c r="D12735" s="118" t="s">
        <v>40</v>
      </c>
      <c r="E12735" s="116" t="str">
        <f t="shared" si="198"/>
        <v>JCE</v>
      </c>
    </row>
    <row r="12736" spans="4:5">
      <c r="D12736" s="118" t="s">
        <v>40</v>
      </c>
      <c r="E12736" s="116" t="str">
        <f t="shared" si="198"/>
        <v>JCE</v>
      </c>
    </row>
    <row r="12737" spans="4:5">
      <c r="D12737" s="118" t="s">
        <v>184</v>
      </c>
      <c r="E12737" s="116" t="str">
        <f t="shared" si="198"/>
        <v>DGP</v>
      </c>
    </row>
    <row r="12738" spans="4:5">
      <c r="D12738" s="118" t="s">
        <v>2</v>
      </c>
      <c r="E12738" s="116" t="str">
        <f t="shared" si="198"/>
        <v>DGTT</v>
      </c>
    </row>
    <row r="12739" spans="4:5">
      <c r="D12739" s="118" t="s">
        <v>40</v>
      </c>
      <c r="E12739" s="116" t="str">
        <f t="shared" si="198"/>
        <v>JCE</v>
      </c>
    </row>
    <row r="12740" spans="4:5">
      <c r="D12740" s="118" t="s">
        <v>1098</v>
      </c>
      <c r="E12740" s="116" t="str">
        <f t="shared" ref="E12740:E12803" si="199">UPPER(D12740:D32450)</f>
        <v>CANCILLERIA</v>
      </c>
    </row>
    <row r="12741" spans="4:5">
      <c r="D12741" s="118" t="s">
        <v>956</v>
      </c>
      <c r="E12741" s="116" t="str">
        <f t="shared" si="199"/>
        <v>SENASA</v>
      </c>
    </row>
    <row r="12742" spans="4:5">
      <c r="D12742" s="118" t="s">
        <v>1098</v>
      </c>
      <c r="E12742" s="116" t="str">
        <f t="shared" si="199"/>
        <v>CANCILLERIA</v>
      </c>
    </row>
    <row r="12743" spans="4:5">
      <c r="D12743" s="118" t="s">
        <v>322</v>
      </c>
      <c r="E12743" s="116" t="str">
        <f t="shared" si="199"/>
        <v>MT</v>
      </c>
    </row>
    <row r="12744" spans="4:5">
      <c r="D12744" s="118" t="s">
        <v>40</v>
      </c>
      <c r="E12744" s="116" t="str">
        <f t="shared" si="199"/>
        <v>JCE</v>
      </c>
    </row>
    <row r="12745" spans="4:5">
      <c r="D12745" s="118" t="s">
        <v>40</v>
      </c>
      <c r="E12745" s="116" t="str">
        <f t="shared" si="199"/>
        <v>JCE</v>
      </c>
    </row>
    <row r="12746" spans="4:5">
      <c r="D12746" s="118" t="s">
        <v>40</v>
      </c>
      <c r="E12746" s="116" t="str">
        <f t="shared" si="199"/>
        <v>JCE</v>
      </c>
    </row>
    <row r="12747" spans="4:5">
      <c r="D12747" s="118" t="s">
        <v>40</v>
      </c>
      <c r="E12747" s="116" t="str">
        <f t="shared" si="199"/>
        <v>JCE</v>
      </c>
    </row>
    <row r="12748" spans="4:5">
      <c r="D12748" s="118" t="s">
        <v>40</v>
      </c>
      <c r="E12748" s="116" t="str">
        <f t="shared" si="199"/>
        <v>JCE</v>
      </c>
    </row>
    <row r="12749" spans="4:5">
      <c r="D12749" s="118" t="s">
        <v>2</v>
      </c>
      <c r="E12749" s="116" t="str">
        <f t="shared" si="199"/>
        <v>DGTT</v>
      </c>
    </row>
    <row r="12750" spans="4:5">
      <c r="D12750" s="118" t="s">
        <v>28</v>
      </c>
      <c r="E12750" s="116" t="str">
        <f t="shared" si="199"/>
        <v>DGII</v>
      </c>
    </row>
    <row r="12751" spans="4:5">
      <c r="D12751" s="118" t="s">
        <v>40</v>
      </c>
      <c r="E12751" s="116" t="str">
        <f t="shared" si="199"/>
        <v>JCE</v>
      </c>
    </row>
    <row r="12752" spans="4:5">
      <c r="D12752" s="118" t="s">
        <v>40</v>
      </c>
      <c r="E12752" s="116" t="str">
        <f t="shared" si="199"/>
        <v>JCE</v>
      </c>
    </row>
    <row r="12753" spans="4:5">
      <c r="D12753" s="118" t="s">
        <v>40</v>
      </c>
      <c r="E12753" s="116" t="str">
        <f t="shared" si="199"/>
        <v>JCE</v>
      </c>
    </row>
    <row r="12754" spans="4:5">
      <c r="D12754" s="118" t="s">
        <v>40</v>
      </c>
      <c r="E12754" s="116" t="str">
        <f t="shared" si="199"/>
        <v>JCE</v>
      </c>
    </row>
    <row r="12755" spans="4:5">
      <c r="D12755" s="118" t="s">
        <v>956</v>
      </c>
      <c r="E12755" s="116" t="str">
        <f t="shared" si="199"/>
        <v>SENASA</v>
      </c>
    </row>
    <row r="12756" spans="4:5">
      <c r="D12756" s="118" t="s">
        <v>1098</v>
      </c>
      <c r="E12756" s="116" t="str">
        <f t="shared" si="199"/>
        <v>CANCILLERIA</v>
      </c>
    </row>
    <row r="12757" spans="4:5">
      <c r="D12757" s="118" t="s">
        <v>322</v>
      </c>
      <c r="E12757" s="116" t="str">
        <f t="shared" si="199"/>
        <v>MT</v>
      </c>
    </row>
    <row r="12758" spans="4:5">
      <c r="D12758" s="118" t="s">
        <v>2</v>
      </c>
      <c r="E12758" s="116" t="str">
        <f t="shared" si="199"/>
        <v>DGTT</v>
      </c>
    </row>
    <row r="12759" spans="4:5">
      <c r="D12759" s="118" t="s">
        <v>40</v>
      </c>
      <c r="E12759" s="116" t="str">
        <f t="shared" si="199"/>
        <v>JCE</v>
      </c>
    </row>
    <row r="12760" spans="4:5">
      <c r="D12760" s="118" t="s">
        <v>40</v>
      </c>
      <c r="E12760" s="116" t="str">
        <f t="shared" si="199"/>
        <v>JCE</v>
      </c>
    </row>
    <row r="12761" spans="4:5">
      <c r="D12761" s="118" t="s">
        <v>40</v>
      </c>
      <c r="E12761" s="116" t="str">
        <f t="shared" si="199"/>
        <v>JCE</v>
      </c>
    </row>
    <row r="12762" spans="4:5">
      <c r="D12762" s="118" t="s">
        <v>2</v>
      </c>
      <c r="E12762" s="116" t="str">
        <f t="shared" si="199"/>
        <v>DGTT</v>
      </c>
    </row>
    <row r="12763" spans="4:5">
      <c r="D12763" s="118" t="s">
        <v>40</v>
      </c>
      <c r="E12763" s="116" t="str">
        <f t="shared" si="199"/>
        <v>JCE</v>
      </c>
    </row>
    <row r="12764" spans="4:5">
      <c r="D12764" s="118" t="s">
        <v>40</v>
      </c>
      <c r="E12764" s="116" t="str">
        <f t="shared" si="199"/>
        <v>JCE</v>
      </c>
    </row>
    <row r="12765" spans="4:5">
      <c r="D12765" s="118" t="s">
        <v>28</v>
      </c>
      <c r="E12765" s="116" t="str">
        <f t="shared" si="199"/>
        <v>DGII</v>
      </c>
    </row>
    <row r="12766" spans="4:5">
      <c r="D12766" s="118" t="s">
        <v>40</v>
      </c>
      <c r="E12766" s="116" t="str">
        <f t="shared" si="199"/>
        <v>JCE</v>
      </c>
    </row>
    <row r="12767" spans="4:5">
      <c r="D12767" s="118" t="s">
        <v>40</v>
      </c>
      <c r="E12767" s="116" t="str">
        <f t="shared" si="199"/>
        <v>JCE</v>
      </c>
    </row>
    <row r="12768" spans="4:5">
      <c r="D12768" s="118" t="s">
        <v>956</v>
      </c>
      <c r="E12768" s="116" t="str">
        <f t="shared" si="199"/>
        <v>SENASA</v>
      </c>
    </row>
    <row r="12769" spans="4:5">
      <c r="D12769" s="118" t="s">
        <v>322</v>
      </c>
      <c r="E12769" s="116" t="str">
        <f t="shared" si="199"/>
        <v>MT</v>
      </c>
    </row>
    <row r="12770" spans="4:5">
      <c r="D12770" s="118" t="s">
        <v>40</v>
      </c>
      <c r="E12770" s="116" t="str">
        <f t="shared" si="199"/>
        <v>JCE</v>
      </c>
    </row>
    <row r="12771" spans="4:5">
      <c r="D12771" s="118" t="s">
        <v>40</v>
      </c>
      <c r="E12771" s="116" t="str">
        <f t="shared" si="199"/>
        <v>JCE</v>
      </c>
    </row>
    <row r="12772" spans="4:5">
      <c r="D12772" s="118" t="s">
        <v>184</v>
      </c>
      <c r="E12772" s="116" t="str">
        <f t="shared" si="199"/>
        <v>DGP</v>
      </c>
    </row>
    <row r="12773" spans="4:5">
      <c r="D12773" s="118" t="s">
        <v>94</v>
      </c>
      <c r="E12773" s="116" t="str">
        <f t="shared" si="199"/>
        <v>DGM</v>
      </c>
    </row>
    <row r="12774" spans="4:5">
      <c r="D12774" s="118" t="s">
        <v>322</v>
      </c>
      <c r="E12774" s="116" t="str">
        <f t="shared" si="199"/>
        <v>MT</v>
      </c>
    </row>
    <row r="12775" spans="4:5">
      <c r="D12775" s="118" t="s">
        <v>956</v>
      </c>
      <c r="E12775" s="116" t="str">
        <f t="shared" si="199"/>
        <v>SENASA</v>
      </c>
    </row>
    <row r="12776" spans="4:5">
      <c r="D12776" s="118" t="s">
        <v>322</v>
      </c>
      <c r="E12776" s="116" t="str">
        <f t="shared" si="199"/>
        <v>MT</v>
      </c>
    </row>
    <row r="12777" spans="4:5">
      <c r="D12777" s="118" t="s">
        <v>40</v>
      </c>
      <c r="E12777" s="116" t="str">
        <f t="shared" si="199"/>
        <v>JCE</v>
      </c>
    </row>
    <row r="12778" spans="4:5">
      <c r="D12778" s="118" t="s">
        <v>40</v>
      </c>
      <c r="E12778" s="116" t="str">
        <f t="shared" si="199"/>
        <v>JCE</v>
      </c>
    </row>
    <row r="12779" spans="4:5">
      <c r="D12779" s="118" t="s">
        <v>40</v>
      </c>
      <c r="E12779" s="116" t="str">
        <f t="shared" si="199"/>
        <v>JCE</v>
      </c>
    </row>
    <row r="12780" spans="4:5">
      <c r="D12780" s="118" t="s">
        <v>40</v>
      </c>
      <c r="E12780" s="116" t="str">
        <f t="shared" si="199"/>
        <v>JCE</v>
      </c>
    </row>
    <row r="12781" spans="4:5">
      <c r="D12781" s="118" t="s">
        <v>40</v>
      </c>
      <c r="E12781" s="116" t="str">
        <f t="shared" si="199"/>
        <v>JCE</v>
      </c>
    </row>
    <row r="12782" spans="4:5">
      <c r="D12782" s="118" t="s">
        <v>28</v>
      </c>
      <c r="E12782" s="116" t="str">
        <f t="shared" si="199"/>
        <v>DGII</v>
      </c>
    </row>
    <row r="12783" spans="4:5">
      <c r="D12783" s="118" t="s">
        <v>184</v>
      </c>
      <c r="E12783" s="116" t="str">
        <f t="shared" si="199"/>
        <v>DGP</v>
      </c>
    </row>
    <row r="12784" spans="4:5">
      <c r="D12784" s="118" t="s">
        <v>28</v>
      </c>
      <c r="E12784" s="116" t="str">
        <f t="shared" si="199"/>
        <v>DGII</v>
      </c>
    </row>
    <row r="12785" spans="4:5">
      <c r="D12785" s="118" t="s">
        <v>28</v>
      </c>
      <c r="E12785" s="116" t="str">
        <f t="shared" si="199"/>
        <v>DGII</v>
      </c>
    </row>
    <row r="12786" spans="4:5">
      <c r="D12786" s="118" t="s">
        <v>28</v>
      </c>
      <c r="E12786" s="116" t="str">
        <f t="shared" si="199"/>
        <v>DGII</v>
      </c>
    </row>
    <row r="12787" spans="4:5">
      <c r="D12787" s="118" t="s">
        <v>322</v>
      </c>
      <c r="E12787" s="116" t="str">
        <f t="shared" si="199"/>
        <v>MT</v>
      </c>
    </row>
    <row r="12788" spans="4:5">
      <c r="D12788" s="118" t="s">
        <v>956</v>
      </c>
      <c r="E12788" s="116" t="str">
        <f t="shared" si="199"/>
        <v>SENASA</v>
      </c>
    </row>
    <row r="12789" spans="4:5">
      <c r="D12789" s="118" t="s">
        <v>322</v>
      </c>
      <c r="E12789" s="116" t="str">
        <f t="shared" si="199"/>
        <v>MT</v>
      </c>
    </row>
    <row r="12790" spans="4:5">
      <c r="D12790" s="118" t="s">
        <v>40</v>
      </c>
      <c r="E12790" s="116" t="str">
        <f t="shared" si="199"/>
        <v>JCE</v>
      </c>
    </row>
    <row r="12791" spans="4:5">
      <c r="D12791" s="118" t="s">
        <v>40</v>
      </c>
      <c r="E12791" s="116" t="str">
        <f t="shared" si="199"/>
        <v>JCE</v>
      </c>
    </row>
    <row r="12792" spans="4:5">
      <c r="D12792" s="118" t="s">
        <v>40</v>
      </c>
      <c r="E12792" s="116" t="str">
        <f t="shared" si="199"/>
        <v>JCE</v>
      </c>
    </row>
    <row r="12793" spans="4:5">
      <c r="D12793" s="118" t="s">
        <v>40</v>
      </c>
      <c r="E12793" s="116" t="str">
        <f t="shared" si="199"/>
        <v>JCE</v>
      </c>
    </row>
    <row r="12794" spans="4:5">
      <c r="D12794" s="118" t="s">
        <v>40</v>
      </c>
      <c r="E12794" s="116" t="str">
        <f t="shared" si="199"/>
        <v>JCE</v>
      </c>
    </row>
    <row r="12795" spans="4:5">
      <c r="D12795" s="118" t="s">
        <v>322</v>
      </c>
      <c r="E12795" s="116" t="str">
        <f t="shared" si="199"/>
        <v>MT</v>
      </c>
    </row>
    <row r="12796" spans="4:5">
      <c r="D12796" s="118" t="s">
        <v>40</v>
      </c>
      <c r="E12796" s="116" t="str">
        <f t="shared" si="199"/>
        <v>JCE</v>
      </c>
    </row>
    <row r="12797" spans="4:5">
      <c r="D12797" s="118" t="s">
        <v>40</v>
      </c>
      <c r="E12797" s="116" t="str">
        <f t="shared" si="199"/>
        <v>JCE</v>
      </c>
    </row>
    <row r="12798" spans="4:5">
      <c r="D12798" s="118" t="s">
        <v>184</v>
      </c>
      <c r="E12798" s="116" t="str">
        <f t="shared" si="199"/>
        <v>DGP</v>
      </c>
    </row>
    <row r="12799" spans="4:5">
      <c r="D12799" s="118" t="s">
        <v>40</v>
      </c>
      <c r="E12799" s="116" t="str">
        <f t="shared" si="199"/>
        <v>JCE</v>
      </c>
    </row>
    <row r="12800" spans="4:5">
      <c r="D12800" s="118" t="s">
        <v>40</v>
      </c>
      <c r="E12800" s="116" t="str">
        <f t="shared" si="199"/>
        <v>JCE</v>
      </c>
    </row>
    <row r="12801" spans="4:5">
      <c r="D12801" s="118" t="s">
        <v>94</v>
      </c>
      <c r="E12801" s="116" t="str">
        <f t="shared" si="199"/>
        <v>DGM</v>
      </c>
    </row>
    <row r="12802" spans="4:5">
      <c r="D12802" s="118" t="s">
        <v>155</v>
      </c>
      <c r="E12802" s="116" t="str">
        <f t="shared" si="199"/>
        <v>ONAPI</v>
      </c>
    </row>
    <row r="12803" spans="4:5">
      <c r="D12803" s="118" t="s">
        <v>40</v>
      </c>
      <c r="E12803" s="116" t="str">
        <f t="shared" si="199"/>
        <v>JCE</v>
      </c>
    </row>
    <row r="12804" spans="4:5">
      <c r="D12804" s="118" t="s">
        <v>28</v>
      </c>
      <c r="E12804" s="116" t="str">
        <f t="shared" ref="E12804:E12867" si="200">UPPER(D12804:D32514)</f>
        <v>DGII</v>
      </c>
    </row>
    <row r="12805" spans="4:5">
      <c r="D12805" s="118" t="s">
        <v>40</v>
      </c>
      <c r="E12805" s="116" t="str">
        <f t="shared" si="200"/>
        <v>JCE</v>
      </c>
    </row>
    <row r="12806" spans="4:5">
      <c r="D12806" s="118" t="s">
        <v>1098</v>
      </c>
      <c r="E12806" s="116" t="str">
        <f t="shared" si="200"/>
        <v>CANCILLERIA</v>
      </c>
    </row>
    <row r="12807" spans="4:5">
      <c r="D12807" s="118" t="s">
        <v>184</v>
      </c>
      <c r="E12807" s="116" t="str">
        <f t="shared" si="200"/>
        <v>DGP</v>
      </c>
    </row>
    <row r="12808" spans="4:5">
      <c r="D12808" s="118" t="s">
        <v>28</v>
      </c>
      <c r="E12808" s="116" t="str">
        <f t="shared" si="200"/>
        <v>DGII</v>
      </c>
    </row>
    <row r="12809" spans="4:5">
      <c r="D12809" s="118" t="s">
        <v>40</v>
      </c>
      <c r="E12809" s="116" t="str">
        <f t="shared" si="200"/>
        <v>JCE</v>
      </c>
    </row>
    <row r="12810" spans="4:5">
      <c r="D12810" s="118" t="s">
        <v>155</v>
      </c>
      <c r="E12810" s="116" t="str">
        <f t="shared" si="200"/>
        <v>ONAPI</v>
      </c>
    </row>
    <row r="12811" spans="4:5">
      <c r="D12811" s="118" t="s">
        <v>40</v>
      </c>
      <c r="E12811" s="116" t="str">
        <f t="shared" si="200"/>
        <v>JCE</v>
      </c>
    </row>
    <row r="12812" spans="4:5">
      <c r="D12812" s="118" t="s">
        <v>40</v>
      </c>
      <c r="E12812" s="116" t="str">
        <f t="shared" si="200"/>
        <v>JCE</v>
      </c>
    </row>
    <row r="12813" spans="4:5">
      <c r="D12813" s="118" t="s">
        <v>40</v>
      </c>
      <c r="E12813" s="116" t="str">
        <f t="shared" si="200"/>
        <v>JCE</v>
      </c>
    </row>
    <row r="12814" spans="4:5">
      <c r="D12814" s="118" t="s">
        <v>40</v>
      </c>
      <c r="E12814" s="116" t="str">
        <f t="shared" si="200"/>
        <v>JCE</v>
      </c>
    </row>
    <row r="12815" spans="4:5">
      <c r="D12815" s="118" t="s">
        <v>40</v>
      </c>
      <c r="E12815" s="116" t="str">
        <f t="shared" si="200"/>
        <v>JCE</v>
      </c>
    </row>
    <row r="12816" spans="4:5">
      <c r="D12816" s="118" t="s">
        <v>40</v>
      </c>
      <c r="E12816" s="116" t="str">
        <f t="shared" si="200"/>
        <v>JCE</v>
      </c>
    </row>
    <row r="12817" spans="4:5">
      <c r="D12817" s="118" t="s">
        <v>322</v>
      </c>
      <c r="E12817" s="116" t="str">
        <f t="shared" si="200"/>
        <v>MT</v>
      </c>
    </row>
    <row r="12818" spans="4:5">
      <c r="D12818" s="118" t="s">
        <v>28</v>
      </c>
      <c r="E12818" s="116" t="str">
        <f t="shared" si="200"/>
        <v>DGII</v>
      </c>
    </row>
    <row r="12819" spans="4:5">
      <c r="D12819" s="118" t="s">
        <v>40</v>
      </c>
      <c r="E12819" s="116" t="str">
        <f t="shared" si="200"/>
        <v>JCE</v>
      </c>
    </row>
    <row r="12820" spans="4:5">
      <c r="D12820" s="118" t="s">
        <v>40</v>
      </c>
      <c r="E12820" s="116" t="str">
        <f t="shared" si="200"/>
        <v>JCE</v>
      </c>
    </row>
    <row r="12821" spans="4:5">
      <c r="D12821" s="118" t="s">
        <v>40</v>
      </c>
      <c r="E12821" s="116" t="str">
        <f t="shared" si="200"/>
        <v>JCE</v>
      </c>
    </row>
    <row r="12822" spans="4:5">
      <c r="D12822" s="118" t="s">
        <v>28</v>
      </c>
      <c r="E12822" s="116" t="str">
        <f t="shared" si="200"/>
        <v>DGII</v>
      </c>
    </row>
    <row r="12823" spans="4:5">
      <c r="D12823" s="118" t="s">
        <v>28</v>
      </c>
      <c r="E12823" s="116" t="str">
        <f t="shared" si="200"/>
        <v>DGII</v>
      </c>
    </row>
    <row r="12824" spans="4:5">
      <c r="D12824" s="118" t="s">
        <v>28</v>
      </c>
      <c r="E12824" s="116" t="str">
        <f t="shared" si="200"/>
        <v>DGII</v>
      </c>
    </row>
    <row r="12825" spans="4:5">
      <c r="D12825" s="118" t="s">
        <v>322</v>
      </c>
      <c r="E12825" s="116" t="str">
        <f t="shared" si="200"/>
        <v>MT</v>
      </c>
    </row>
    <row r="12826" spans="4:5">
      <c r="D12826" s="118" t="s">
        <v>956</v>
      </c>
      <c r="E12826" s="116" t="str">
        <f t="shared" si="200"/>
        <v>SENASA</v>
      </c>
    </row>
    <row r="12827" spans="4:5">
      <c r="D12827" s="118" t="s">
        <v>40</v>
      </c>
      <c r="E12827" s="116" t="str">
        <f t="shared" si="200"/>
        <v>JCE</v>
      </c>
    </row>
    <row r="12828" spans="4:5">
      <c r="D12828" s="118" t="s">
        <v>2</v>
      </c>
      <c r="E12828" s="116" t="str">
        <f t="shared" si="200"/>
        <v>DGTT</v>
      </c>
    </row>
    <row r="12829" spans="4:5">
      <c r="D12829" s="118" t="s">
        <v>94</v>
      </c>
      <c r="E12829" s="116" t="str">
        <f t="shared" si="200"/>
        <v>DGM</v>
      </c>
    </row>
    <row r="12830" spans="4:5">
      <c r="D12830" s="118" t="s">
        <v>28</v>
      </c>
      <c r="E12830" s="116" t="str">
        <f t="shared" si="200"/>
        <v>DGII</v>
      </c>
    </row>
    <row r="12831" spans="4:5">
      <c r="D12831" s="118" t="s">
        <v>322</v>
      </c>
      <c r="E12831" s="116" t="str">
        <f t="shared" si="200"/>
        <v>MT</v>
      </c>
    </row>
    <row r="12832" spans="4:5">
      <c r="D12832" s="118" t="s">
        <v>40</v>
      </c>
      <c r="E12832" s="116" t="str">
        <f t="shared" si="200"/>
        <v>JCE</v>
      </c>
    </row>
    <row r="12833" spans="4:5">
      <c r="D12833" s="118" t="s">
        <v>94</v>
      </c>
      <c r="E12833" s="116" t="str">
        <f t="shared" si="200"/>
        <v>DGM</v>
      </c>
    </row>
    <row r="12834" spans="4:5">
      <c r="D12834" s="118" t="s">
        <v>1098</v>
      </c>
      <c r="E12834" s="116" t="str">
        <f t="shared" si="200"/>
        <v>CANCILLERIA</v>
      </c>
    </row>
    <row r="12835" spans="4:5">
      <c r="D12835" s="118" t="s">
        <v>40</v>
      </c>
      <c r="E12835" s="116" t="str">
        <f t="shared" si="200"/>
        <v>JCE</v>
      </c>
    </row>
    <row r="12836" spans="4:5">
      <c r="D12836" s="118" t="s">
        <v>40</v>
      </c>
      <c r="E12836" s="116" t="str">
        <f t="shared" si="200"/>
        <v>JCE</v>
      </c>
    </row>
    <row r="12837" spans="4:5">
      <c r="D12837" s="118" t="s">
        <v>40</v>
      </c>
      <c r="E12837" s="116" t="str">
        <f t="shared" si="200"/>
        <v>JCE</v>
      </c>
    </row>
    <row r="12838" spans="4:5">
      <c r="D12838" s="118" t="s">
        <v>66</v>
      </c>
      <c r="E12838" s="116" t="str">
        <f t="shared" si="200"/>
        <v>AMET</v>
      </c>
    </row>
    <row r="12839" spans="4:5">
      <c r="D12839" s="118" t="s">
        <v>322</v>
      </c>
      <c r="E12839" s="116" t="str">
        <f t="shared" si="200"/>
        <v>MT</v>
      </c>
    </row>
    <row r="12840" spans="4:5">
      <c r="D12840" s="118" t="s">
        <v>40</v>
      </c>
      <c r="E12840" s="116" t="str">
        <f t="shared" si="200"/>
        <v>JCE</v>
      </c>
    </row>
    <row r="12841" spans="4:5">
      <c r="D12841" s="118" t="s">
        <v>2</v>
      </c>
      <c r="E12841" s="116" t="str">
        <f t="shared" si="200"/>
        <v>DGTT</v>
      </c>
    </row>
    <row r="12842" spans="4:5">
      <c r="D12842" s="118" t="s">
        <v>184</v>
      </c>
      <c r="E12842" s="116" t="str">
        <f t="shared" si="200"/>
        <v>DGP</v>
      </c>
    </row>
    <row r="12843" spans="4:5">
      <c r="D12843" s="118" t="s">
        <v>2</v>
      </c>
      <c r="E12843" s="116" t="str">
        <f t="shared" si="200"/>
        <v>DGTT</v>
      </c>
    </row>
    <row r="12844" spans="4:5">
      <c r="D12844" s="118" t="s">
        <v>40</v>
      </c>
      <c r="E12844" s="116" t="str">
        <f t="shared" si="200"/>
        <v>JCE</v>
      </c>
    </row>
    <row r="12845" spans="4:5">
      <c r="D12845" s="118" t="s">
        <v>40</v>
      </c>
      <c r="E12845" s="116" t="str">
        <f t="shared" si="200"/>
        <v>JCE</v>
      </c>
    </row>
    <row r="12846" spans="4:5">
      <c r="D12846" s="118" t="s">
        <v>28</v>
      </c>
      <c r="E12846" s="116" t="str">
        <f t="shared" si="200"/>
        <v>DGII</v>
      </c>
    </row>
    <row r="12847" spans="4:5">
      <c r="D12847" s="118" t="s">
        <v>2</v>
      </c>
      <c r="E12847" s="116" t="str">
        <f t="shared" si="200"/>
        <v>DGTT</v>
      </c>
    </row>
    <row r="12848" spans="4:5">
      <c r="D12848" s="118" t="s">
        <v>155</v>
      </c>
      <c r="E12848" s="116" t="str">
        <f t="shared" si="200"/>
        <v>ONAPI</v>
      </c>
    </row>
    <row r="12849" spans="4:5">
      <c r="D12849" s="118" t="s">
        <v>28</v>
      </c>
      <c r="E12849" s="116" t="str">
        <f t="shared" si="200"/>
        <v>DGII</v>
      </c>
    </row>
    <row r="12850" spans="4:5">
      <c r="D12850" s="118" t="s">
        <v>40</v>
      </c>
      <c r="E12850" s="116" t="str">
        <f t="shared" si="200"/>
        <v>JCE</v>
      </c>
    </row>
    <row r="12851" spans="4:5">
      <c r="D12851" s="118" t="s">
        <v>40</v>
      </c>
      <c r="E12851" s="116" t="str">
        <f t="shared" si="200"/>
        <v>JCE</v>
      </c>
    </row>
    <row r="12852" spans="4:5">
      <c r="D12852" s="118" t="s">
        <v>1318</v>
      </c>
      <c r="E12852" s="116" t="str">
        <f t="shared" si="200"/>
        <v xml:space="preserve">DGII </v>
      </c>
    </row>
    <row r="12853" spans="4:5">
      <c r="D12853" s="118" t="s">
        <v>1318</v>
      </c>
      <c r="E12853" s="116" t="str">
        <f t="shared" si="200"/>
        <v xml:space="preserve">DGII </v>
      </c>
    </row>
    <row r="12854" spans="4:5">
      <c r="D12854" s="118" t="s">
        <v>40</v>
      </c>
      <c r="E12854" s="116" t="str">
        <f t="shared" si="200"/>
        <v>JCE</v>
      </c>
    </row>
    <row r="12855" spans="4:5">
      <c r="D12855" s="118" t="s">
        <v>40</v>
      </c>
      <c r="E12855" s="116" t="str">
        <f t="shared" si="200"/>
        <v>JCE</v>
      </c>
    </row>
    <row r="12856" spans="4:5">
      <c r="D12856" s="118" t="s">
        <v>40</v>
      </c>
      <c r="E12856" s="116" t="str">
        <f t="shared" si="200"/>
        <v>JCE</v>
      </c>
    </row>
    <row r="12857" spans="4:5">
      <c r="D12857" s="118" t="s">
        <v>66</v>
      </c>
      <c r="E12857" s="116" t="str">
        <f t="shared" si="200"/>
        <v>AMET</v>
      </c>
    </row>
    <row r="12858" spans="4:5">
      <c r="D12858" s="118" t="s">
        <v>66</v>
      </c>
      <c r="E12858" s="116" t="str">
        <f t="shared" si="200"/>
        <v>AMET</v>
      </c>
    </row>
    <row r="12859" spans="4:5">
      <c r="D12859" s="118" t="s">
        <v>40</v>
      </c>
      <c r="E12859" s="116" t="str">
        <f t="shared" si="200"/>
        <v>JCE</v>
      </c>
    </row>
    <row r="12860" spans="4:5">
      <c r="D12860" s="118" t="s">
        <v>28</v>
      </c>
      <c r="E12860" s="116" t="str">
        <f t="shared" si="200"/>
        <v>DGII</v>
      </c>
    </row>
    <row r="12861" spans="4:5">
      <c r="D12861" s="118" t="s">
        <v>40</v>
      </c>
      <c r="E12861" s="116" t="str">
        <f t="shared" si="200"/>
        <v>JCE</v>
      </c>
    </row>
    <row r="12862" spans="4:5">
      <c r="D12862" s="118" t="s">
        <v>28</v>
      </c>
      <c r="E12862" s="116" t="str">
        <f t="shared" si="200"/>
        <v>DGII</v>
      </c>
    </row>
    <row r="12863" spans="4:5">
      <c r="D12863" s="118" t="s">
        <v>40</v>
      </c>
      <c r="E12863" s="116" t="str">
        <f t="shared" si="200"/>
        <v>JCE</v>
      </c>
    </row>
    <row r="12864" spans="4:5">
      <c r="D12864" s="118" t="s">
        <v>40</v>
      </c>
      <c r="E12864" s="116" t="str">
        <f t="shared" si="200"/>
        <v>JCE</v>
      </c>
    </row>
    <row r="12865" spans="4:5">
      <c r="D12865" s="118" t="s">
        <v>1098</v>
      </c>
      <c r="E12865" s="116" t="str">
        <f t="shared" si="200"/>
        <v>CANCILLERIA</v>
      </c>
    </row>
    <row r="12866" spans="4:5">
      <c r="D12866" s="118" t="s">
        <v>184</v>
      </c>
      <c r="E12866" s="116" t="str">
        <f t="shared" si="200"/>
        <v>DGP</v>
      </c>
    </row>
    <row r="12867" spans="4:5">
      <c r="D12867" s="118" t="s">
        <v>322</v>
      </c>
      <c r="E12867" s="116" t="str">
        <f t="shared" si="200"/>
        <v>MT</v>
      </c>
    </row>
    <row r="12868" spans="4:5">
      <c r="D12868" s="118" t="s">
        <v>2</v>
      </c>
      <c r="E12868" s="116" t="str">
        <f t="shared" ref="E12868:E12931" si="201">UPPER(D12868:D32578)</f>
        <v>DGTT</v>
      </c>
    </row>
    <row r="12869" spans="4:5">
      <c r="D12869" s="118" t="s">
        <v>2</v>
      </c>
      <c r="E12869" s="116" t="str">
        <f t="shared" si="201"/>
        <v>DGTT</v>
      </c>
    </row>
    <row r="12870" spans="4:5">
      <c r="D12870" s="118" t="s">
        <v>40</v>
      </c>
      <c r="E12870" s="116" t="str">
        <f t="shared" si="201"/>
        <v>JCE</v>
      </c>
    </row>
    <row r="12871" spans="4:5">
      <c r="D12871" s="118" t="s">
        <v>28</v>
      </c>
      <c r="E12871" s="116" t="str">
        <f t="shared" si="201"/>
        <v>DGII</v>
      </c>
    </row>
    <row r="12872" spans="4:5">
      <c r="D12872" s="118" t="s">
        <v>322</v>
      </c>
      <c r="E12872" s="116" t="str">
        <f t="shared" si="201"/>
        <v>MT</v>
      </c>
    </row>
    <row r="12873" spans="4:5">
      <c r="D12873" s="118" t="s">
        <v>2</v>
      </c>
      <c r="E12873" s="116" t="str">
        <f t="shared" si="201"/>
        <v>DGTT</v>
      </c>
    </row>
    <row r="12874" spans="4:5">
      <c r="D12874" s="118" t="s">
        <v>2</v>
      </c>
      <c r="E12874" s="116" t="str">
        <f t="shared" si="201"/>
        <v>DGTT</v>
      </c>
    </row>
    <row r="12875" spans="4:5">
      <c r="D12875" s="118" t="s">
        <v>322</v>
      </c>
      <c r="E12875" s="116" t="str">
        <f t="shared" si="201"/>
        <v>MT</v>
      </c>
    </row>
    <row r="12876" spans="4:5">
      <c r="D12876" s="118" t="s">
        <v>40</v>
      </c>
      <c r="E12876" s="116" t="str">
        <f t="shared" si="201"/>
        <v>JCE</v>
      </c>
    </row>
    <row r="12877" spans="4:5">
      <c r="D12877" s="118" t="s">
        <v>1098</v>
      </c>
      <c r="E12877" s="116" t="str">
        <f t="shared" si="201"/>
        <v>CANCILLERIA</v>
      </c>
    </row>
    <row r="12878" spans="4:5">
      <c r="D12878" s="118" t="s">
        <v>322</v>
      </c>
      <c r="E12878" s="116" t="str">
        <f t="shared" si="201"/>
        <v>MT</v>
      </c>
    </row>
    <row r="12879" spans="4:5">
      <c r="D12879" s="118" t="s">
        <v>40</v>
      </c>
      <c r="E12879" s="116" t="str">
        <f t="shared" si="201"/>
        <v>JCE</v>
      </c>
    </row>
    <row r="12880" spans="4:5">
      <c r="D12880" s="118" t="s">
        <v>40</v>
      </c>
      <c r="E12880" s="116" t="str">
        <f t="shared" si="201"/>
        <v>JCE</v>
      </c>
    </row>
    <row r="12881" spans="4:5">
      <c r="D12881" s="118" t="s">
        <v>40</v>
      </c>
      <c r="E12881" s="116" t="str">
        <f t="shared" si="201"/>
        <v>JCE</v>
      </c>
    </row>
    <row r="12882" spans="4:5">
      <c r="D12882" s="118" t="s">
        <v>40</v>
      </c>
      <c r="E12882" s="116" t="str">
        <f t="shared" si="201"/>
        <v>JCE</v>
      </c>
    </row>
    <row r="12883" spans="4:5">
      <c r="D12883" s="118" t="s">
        <v>40</v>
      </c>
      <c r="E12883" s="116" t="str">
        <f t="shared" si="201"/>
        <v>JCE</v>
      </c>
    </row>
    <row r="12884" spans="4:5">
      <c r="D12884" s="118" t="s">
        <v>28</v>
      </c>
      <c r="E12884" s="116" t="str">
        <f t="shared" si="201"/>
        <v>DGII</v>
      </c>
    </row>
    <row r="12885" spans="4:5">
      <c r="D12885" s="118" t="s">
        <v>322</v>
      </c>
      <c r="E12885" s="116" t="str">
        <f t="shared" si="201"/>
        <v>MT</v>
      </c>
    </row>
    <row r="12886" spans="4:5">
      <c r="D12886" s="118" t="s">
        <v>40</v>
      </c>
      <c r="E12886" s="116" t="str">
        <f t="shared" si="201"/>
        <v>JCE</v>
      </c>
    </row>
    <row r="12887" spans="4:5">
      <c r="D12887" s="118" t="s">
        <v>18</v>
      </c>
      <c r="E12887" s="116" t="str">
        <f t="shared" si="201"/>
        <v>MIP</v>
      </c>
    </row>
    <row r="12888" spans="4:5">
      <c r="D12888" s="118" t="s">
        <v>40</v>
      </c>
      <c r="E12888" s="116" t="str">
        <f t="shared" si="201"/>
        <v>JCE</v>
      </c>
    </row>
    <row r="12889" spans="4:5">
      <c r="D12889" s="118" t="s">
        <v>28</v>
      </c>
      <c r="E12889" s="116" t="str">
        <f t="shared" si="201"/>
        <v>DGII</v>
      </c>
    </row>
    <row r="12890" spans="4:5">
      <c r="D12890" s="118" t="s">
        <v>18</v>
      </c>
      <c r="E12890" s="116" t="str">
        <f t="shared" si="201"/>
        <v>MIP</v>
      </c>
    </row>
    <row r="12891" spans="4:5">
      <c r="D12891" s="118" t="s">
        <v>40</v>
      </c>
      <c r="E12891" s="116" t="str">
        <f t="shared" si="201"/>
        <v>JCE</v>
      </c>
    </row>
    <row r="12892" spans="4:5">
      <c r="D12892" s="118" t="s">
        <v>2</v>
      </c>
      <c r="E12892" s="116" t="str">
        <f t="shared" si="201"/>
        <v>DGTT</v>
      </c>
    </row>
    <row r="12893" spans="4:5">
      <c r="D12893" s="118" t="s">
        <v>184</v>
      </c>
      <c r="E12893" s="116" t="str">
        <f t="shared" si="201"/>
        <v>DGP</v>
      </c>
    </row>
    <row r="12894" spans="4:5">
      <c r="D12894" s="118" t="s">
        <v>28</v>
      </c>
      <c r="E12894" s="116" t="str">
        <f t="shared" si="201"/>
        <v>DGII</v>
      </c>
    </row>
    <row r="12895" spans="4:5">
      <c r="D12895" s="118" t="s">
        <v>28</v>
      </c>
      <c r="E12895" s="116" t="str">
        <f t="shared" si="201"/>
        <v>DGII</v>
      </c>
    </row>
    <row r="12896" spans="4:5">
      <c r="D12896" s="118" t="s">
        <v>40</v>
      </c>
      <c r="E12896" s="116" t="str">
        <f t="shared" si="201"/>
        <v>JCE</v>
      </c>
    </row>
    <row r="12897" spans="4:5">
      <c r="D12897" s="118" t="s">
        <v>28</v>
      </c>
      <c r="E12897" s="116" t="str">
        <f t="shared" si="201"/>
        <v>DGII</v>
      </c>
    </row>
    <row r="12898" spans="4:5">
      <c r="D12898" s="118" t="s">
        <v>40</v>
      </c>
      <c r="E12898" s="116" t="str">
        <f t="shared" si="201"/>
        <v>JCE</v>
      </c>
    </row>
    <row r="12899" spans="4:5">
      <c r="D12899" s="118" t="s">
        <v>322</v>
      </c>
      <c r="E12899" s="116" t="str">
        <f t="shared" si="201"/>
        <v>MT</v>
      </c>
    </row>
    <row r="12900" spans="4:5">
      <c r="D12900" s="118" t="s">
        <v>40</v>
      </c>
      <c r="E12900" s="116" t="str">
        <f t="shared" si="201"/>
        <v>JCE</v>
      </c>
    </row>
    <row r="12901" spans="4:5">
      <c r="D12901" s="118" t="s">
        <v>2</v>
      </c>
      <c r="E12901" s="116" t="str">
        <f t="shared" si="201"/>
        <v>DGTT</v>
      </c>
    </row>
    <row r="12902" spans="4:5">
      <c r="D12902" s="118" t="s">
        <v>322</v>
      </c>
      <c r="E12902" s="116" t="str">
        <f t="shared" si="201"/>
        <v>MT</v>
      </c>
    </row>
    <row r="12903" spans="4:5">
      <c r="D12903" s="118" t="s">
        <v>40</v>
      </c>
      <c r="E12903" s="116" t="str">
        <f t="shared" si="201"/>
        <v>JCE</v>
      </c>
    </row>
    <row r="12904" spans="4:5">
      <c r="D12904" s="118" t="s">
        <v>40</v>
      </c>
      <c r="E12904" s="116" t="str">
        <f t="shared" si="201"/>
        <v>JCE</v>
      </c>
    </row>
    <row r="12905" spans="4:5">
      <c r="D12905" s="118" t="s">
        <v>322</v>
      </c>
      <c r="E12905" s="116" t="str">
        <f t="shared" si="201"/>
        <v>MT</v>
      </c>
    </row>
    <row r="12906" spans="4:5">
      <c r="D12906" s="118" t="s">
        <v>1098</v>
      </c>
      <c r="E12906" s="116" t="str">
        <f t="shared" si="201"/>
        <v>CANCILLERIA</v>
      </c>
    </row>
    <row r="12907" spans="4:5">
      <c r="D12907" s="118" t="s">
        <v>322</v>
      </c>
      <c r="E12907" s="116" t="str">
        <f t="shared" si="201"/>
        <v>MT</v>
      </c>
    </row>
    <row r="12908" spans="4:5">
      <c r="D12908" s="118" t="s">
        <v>956</v>
      </c>
      <c r="E12908" s="116" t="str">
        <f t="shared" si="201"/>
        <v>SENASA</v>
      </c>
    </row>
    <row r="12909" spans="4:5">
      <c r="D12909" s="118" t="s">
        <v>28</v>
      </c>
      <c r="E12909" s="116" t="str">
        <f t="shared" si="201"/>
        <v>DGII</v>
      </c>
    </row>
    <row r="12910" spans="4:5">
      <c r="D12910" s="118" t="s">
        <v>28</v>
      </c>
      <c r="E12910" s="116" t="str">
        <f t="shared" si="201"/>
        <v>DGII</v>
      </c>
    </row>
    <row r="12911" spans="4:5">
      <c r="D12911" s="118" t="s">
        <v>40</v>
      </c>
      <c r="E12911" s="116" t="str">
        <f t="shared" si="201"/>
        <v>JCE</v>
      </c>
    </row>
    <row r="12912" spans="4:5">
      <c r="D12912" s="118" t="s">
        <v>40</v>
      </c>
      <c r="E12912" s="116" t="str">
        <f t="shared" si="201"/>
        <v>JCE</v>
      </c>
    </row>
    <row r="12913" spans="4:5">
      <c r="D12913" s="118" t="s">
        <v>40</v>
      </c>
      <c r="E12913" s="116" t="str">
        <f t="shared" si="201"/>
        <v>JCE</v>
      </c>
    </row>
    <row r="12914" spans="4:5">
      <c r="D12914" s="118" t="s">
        <v>28</v>
      </c>
      <c r="E12914" s="116" t="str">
        <f t="shared" si="201"/>
        <v>DGII</v>
      </c>
    </row>
    <row r="12915" spans="4:5">
      <c r="D12915" s="118" t="s">
        <v>184</v>
      </c>
      <c r="E12915" s="116" t="str">
        <f t="shared" si="201"/>
        <v>DGP</v>
      </c>
    </row>
    <row r="12916" spans="4:5">
      <c r="D12916" s="118" t="s">
        <v>956</v>
      </c>
      <c r="E12916" s="116" t="str">
        <f t="shared" si="201"/>
        <v>SENASA</v>
      </c>
    </row>
    <row r="12917" spans="4:5">
      <c r="D12917" s="118" t="s">
        <v>28</v>
      </c>
      <c r="E12917" s="116" t="str">
        <f t="shared" si="201"/>
        <v>DGII</v>
      </c>
    </row>
    <row r="12918" spans="4:5">
      <c r="D12918" s="118" t="s">
        <v>28</v>
      </c>
      <c r="E12918" s="116" t="str">
        <f t="shared" si="201"/>
        <v>DGII</v>
      </c>
    </row>
    <row r="12919" spans="4:5">
      <c r="D12919" s="118" t="s">
        <v>956</v>
      </c>
      <c r="E12919" s="116" t="str">
        <f t="shared" si="201"/>
        <v>SENASA</v>
      </c>
    </row>
    <row r="12920" spans="4:5">
      <c r="D12920" s="118" t="s">
        <v>40</v>
      </c>
      <c r="E12920" s="116" t="str">
        <f t="shared" si="201"/>
        <v>JCE</v>
      </c>
    </row>
    <row r="12921" spans="4:5">
      <c r="D12921" s="118" t="s">
        <v>322</v>
      </c>
      <c r="E12921" s="116" t="str">
        <f t="shared" si="201"/>
        <v>MT</v>
      </c>
    </row>
    <row r="12922" spans="4:5">
      <c r="D12922" s="118" t="s">
        <v>1098</v>
      </c>
      <c r="E12922" s="116" t="str">
        <f t="shared" si="201"/>
        <v>CANCILLERIA</v>
      </c>
    </row>
    <row r="12923" spans="4:5">
      <c r="D12923" s="118" t="s">
        <v>322</v>
      </c>
      <c r="E12923" s="116" t="str">
        <f t="shared" si="201"/>
        <v>MT</v>
      </c>
    </row>
    <row r="12924" spans="4:5">
      <c r="D12924" s="118" t="s">
        <v>1098</v>
      </c>
      <c r="E12924" s="116" t="str">
        <f t="shared" si="201"/>
        <v>CANCILLERIA</v>
      </c>
    </row>
    <row r="12925" spans="4:5">
      <c r="D12925" s="118" t="s">
        <v>322</v>
      </c>
      <c r="E12925" s="116" t="str">
        <f t="shared" si="201"/>
        <v>MT</v>
      </c>
    </row>
    <row r="12926" spans="4:5">
      <c r="D12926" s="118" t="s">
        <v>322</v>
      </c>
      <c r="E12926" s="116" t="str">
        <f t="shared" si="201"/>
        <v>MT</v>
      </c>
    </row>
    <row r="12927" spans="4:5">
      <c r="D12927" s="118" t="s">
        <v>2</v>
      </c>
      <c r="E12927" s="116" t="str">
        <f t="shared" si="201"/>
        <v>DGTT</v>
      </c>
    </row>
    <row r="12928" spans="4:5">
      <c r="D12928" s="118" t="s">
        <v>40</v>
      </c>
      <c r="E12928" s="116" t="str">
        <f t="shared" si="201"/>
        <v>JCE</v>
      </c>
    </row>
    <row r="12929" spans="4:5">
      <c r="D12929" s="118" t="s">
        <v>2</v>
      </c>
      <c r="E12929" s="116" t="str">
        <f t="shared" si="201"/>
        <v>DGTT</v>
      </c>
    </row>
    <row r="12930" spans="4:5">
      <c r="D12930" s="118" t="s">
        <v>322</v>
      </c>
      <c r="E12930" s="116" t="str">
        <f t="shared" si="201"/>
        <v>MT</v>
      </c>
    </row>
    <row r="12931" spans="4:5">
      <c r="D12931" s="118" t="s">
        <v>40</v>
      </c>
      <c r="E12931" s="116" t="str">
        <f t="shared" si="201"/>
        <v>JCE</v>
      </c>
    </row>
    <row r="12932" spans="4:5">
      <c r="D12932" s="118" t="s">
        <v>956</v>
      </c>
      <c r="E12932" s="116" t="str">
        <f t="shared" ref="E12932:E12995" si="202">UPPER(D12932:D32642)</f>
        <v>SENASA</v>
      </c>
    </row>
    <row r="12933" spans="4:5">
      <c r="D12933" s="118" t="s">
        <v>40</v>
      </c>
      <c r="E12933" s="116" t="str">
        <f t="shared" si="202"/>
        <v>JCE</v>
      </c>
    </row>
    <row r="12934" spans="4:5">
      <c r="D12934" s="118" t="s">
        <v>40</v>
      </c>
      <c r="E12934" s="116" t="str">
        <f t="shared" si="202"/>
        <v>JCE</v>
      </c>
    </row>
    <row r="12935" spans="4:5">
      <c r="D12935" s="118" t="s">
        <v>2</v>
      </c>
      <c r="E12935" s="116" t="str">
        <f t="shared" si="202"/>
        <v>DGTT</v>
      </c>
    </row>
    <row r="12936" spans="4:5">
      <c r="D12936" s="118" t="s">
        <v>155</v>
      </c>
      <c r="E12936" s="116" t="str">
        <f t="shared" si="202"/>
        <v>ONAPI</v>
      </c>
    </row>
    <row r="12937" spans="4:5">
      <c r="D12937" s="118" t="s">
        <v>322</v>
      </c>
      <c r="E12937" s="116" t="str">
        <f t="shared" si="202"/>
        <v>MT</v>
      </c>
    </row>
    <row r="12938" spans="4:5">
      <c r="D12938" s="118" t="s">
        <v>40</v>
      </c>
      <c r="E12938" s="116" t="str">
        <f t="shared" si="202"/>
        <v>JCE</v>
      </c>
    </row>
    <row r="12939" spans="4:5">
      <c r="D12939" s="118" t="s">
        <v>40</v>
      </c>
      <c r="E12939" s="116" t="str">
        <f t="shared" si="202"/>
        <v>JCE</v>
      </c>
    </row>
    <row r="12940" spans="4:5">
      <c r="D12940" s="118" t="s">
        <v>40</v>
      </c>
      <c r="E12940" s="116" t="str">
        <f t="shared" si="202"/>
        <v>JCE</v>
      </c>
    </row>
    <row r="12941" spans="4:5">
      <c r="D12941" s="118" t="s">
        <v>40</v>
      </c>
      <c r="E12941" s="116" t="str">
        <f t="shared" si="202"/>
        <v>JCE</v>
      </c>
    </row>
    <row r="12942" spans="4:5">
      <c r="D12942" s="118" t="s">
        <v>40</v>
      </c>
      <c r="E12942" s="116" t="str">
        <f t="shared" si="202"/>
        <v>JCE</v>
      </c>
    </row>
    <row r="12943" spans="4:5">
      <c r="D12943" s="118" t="s">
        <v>40</v>
      </c>
      <c r="E12943" s="116" t="str">
        <f t="shared" si="202"/>
        <v>JCE</v>
      </c>
    </row>
    <row r="12944" spans="4:5">
      <c r="D12944" s="118" t="s">
        <v>40</v>
      </c>
      <c r="E12944" s="116" t="str">
        <f t="shared" si="202"/>
        <v>JCE</v>
      </c>
    </row>
    <row r="12945" spans="4:5">
      <c r="D12945" s="118" t="s">
        <v>40</v>
      </c>
      <c r="E12945" s="116" t="str">
        <f t="shared" si="202"/>
        <v>JCE</v>
      </c>
    </row>
    <row r="12946" spans="4:5">
      <c r="D12946" s="118" t="s">
        <v>184</v>
      </c>
      <c r="E12946" s="116" t="str">
        <f t="shared" si="202"/>
        <v>DGP</v>
      </c>
    </row>
    <row r="12947" spans="4:5">
      <c r="D12947" s="118" t="s">
        <v>28</v>
      </c>
      <c r="E12947" s="116" t="str">
        <f t="shared" si="202"/>
        <v>DGII</v>
      </c>
    </row>
    <row r="12948" spans="4:5">
      <c r="D12948" s="118" t="s">
        <v>94</v>
      </c>
      <c r="E12948" s="116" t="str">
        <f t="shared" si="202"/>
        <v>DGM</v>
      </c>
    </row>
    <row r="12949" spans="4:5">
      <c r="D12949" s="118" t="s">
        <v>28</v>
      </c>
      <c r="E12949" s="116" t="str">
        <f t="shared" si="202"/>
        <v>DGII</v>
      </c>
    </row>
    <row r="12950" spans="4:5">
      <c r="D12950" s="118" t="s">
        <v>322</v>
      </c>
      <c r="E12950" s="116" t="str">
        <f t="shared" si="202"/>
        <v>MT</v>
      </c>
    </row>
    <row r="12951" spans="4:5">
      <c r="D12951" s="118" t="s">
        <v>28</v>
      </c>
      <c r="E12951" s="116" t="str">
        <f t="shared" si="202"/>
        <v>DGII</v>
      </c>
    </row>
    <row r="12952" spans="4:5">
      <c r="D12952" s="118" t="s">
        <v>40</v>
      </c>
      <c r="E12952" s="116" t="str">
        <f t="shared" si="202"/>
        <v>JCE</v>
      </c>
    </row>
    <row r="12953" spans="4:5">
      <c r="D12953" s="118" t="s">
        <v>40</v>
      </c>
      <c r="E12953" s="116" t="str">
        <f t="shared" si="202"/>
        <v>JCE</v>
      </c>
    </row>
    <row r="12954" spans="4:5">
      <c r="D12954" s="118" t="s">
        <v>40</v>
      </c>
      <c r="E12954" s="116" t="str">
        <f t="shared" si="202"/>
        <v>JCE</v>
      </c>
    </row>
    <row r="12955" spans="4:5">
      <c r="D12955" s="118" t="s">
        <v>94</v>
      </c>
      <c r="E12955" s="116" t="str">
        <f t="shared" si="202"/>
        <v>DGM</v>
      </c>
    </row>
    <row r="12956" spans="4:5">
      <c r="D12956" s="118" t="s">
        <v>184</v>
      </c>
      <c r="E12956" s="116" t="str">
        <f t="shared" si="202"/>
        <v>DGP</v>
      </c>
    </row>
    <row r="12957" spans="4:5">
      <c r="D12957" s="118" t="s">
        <v>2</v>
      </c>
      <c r="E12957" s="116" t="str">
        <f t="shared" si="202"/>
        <v>DGTT</v>
      </c>
    </row>
    <row r="12958" spans="4:5">
      <c r="D12958" s="118" t="s">
        <v>40</v>
      </c>
      <c r="E12958" s="116" t="str">
        <f t="shared" si="202"/>
        <v>JCE</v>
      </c>
    </row>
    <row r="12959" spans="4:5">
      <c r="D12959" s="118" t="s">
        <v>40</v>
      </c>
      <c r="E12959" s="116" t="str">
        <f t="shared" si="202"/>
        <v>JCE</v>
      </c>
    </row>
    <row r="12960" spans="4:5">
      <c r="D12960" s="118" t="s">
        <v>40</v>
      </c>
      <c r="E12960" s="116" t="str">
        <f t="shared" si="202"/>
        <v>JCE</v>
      </c>
    </row>
    <row r="12961" spans="4:5">
      <c r="D12961" s="118" t="s">
        <v>40</v>
      </c>
      <c r="E12961" s="116" t="str">
        <f t="shared" si="202"/>
        <v>JCE</v>
      </c>
    </row>
    <row r="12962" spans="4:5">
      <c r="D12962" s="118" t="s">
        <v>94</v>
      </c>
      <c r="E12962" s="116" t="str">
        <f t="shared" si="202"/>
        <v>DGM</v>
      </c>
    </row>
    <row r="12963" spans="4:5">
      <c r="D12963" s="118" t="s">
        <v>40</v>
      </c>
      <c r="E12963" s="116" t="str">
        <f t="shared" si="202"/>
        <v>JCE</v>
      </c>
    </row>
    <row r="12964" spans="4:5">
      <c r="D12964" s="118" t="s">
        <v>28</v>
      </c>
      <c r="E12964" s="116" t="str">
        <f t="shared" si="202"/>
        <v>DGII</v>
      </c>
    </row>
    <row r="12965" spans="4:5">
      <c r="D12965" s="118" t="s">
        <v>40</v>
      </c>
      <c r="E12965" s="116" t="str">
        <f t="shared" si="202"/>
        <v>JCE</v>
      </c>
    </row>
    <row r="12966" spans="4:5">
      <c r="D12966" s="118" t="s">
        <v>184</v>
      </c>
      <c r="E12966" s="116" t="str">
        <f t="shared" si="202"/>
        <v>DGP</v>
      </c>
    </row>
    <row r="12967" spans="4:5">
      <c r="D12967" s="118" t="s">
        <v>28</v>
      </c>
      <c r="E12967" s="116" t="str">
        <f t="shared" si="202"/>
        <v>DGII</v>
      </c>
    </row>
    <row r="12968" spans="4:5">
      <c r="D12968" s="118" t="s">
        <v>40</v>
      </c>
      <c r="E12968" s="116" t="str">
        <f t="shared" si="202"/>
        <v>JCE</v>
      </c>
    </row>
    <row r="12969" spans="4:5">
      <c r="D12969" s="118" t="s">
        <v>184</v>
      </c>
      <c r="E12969" s="116" t="str">
        <f t="shared" si="202"/>
        <v>DGP</v>
      </c>
    </row>
    <row r="12970" spans="4:5">
      <c r="D12970" s="118" t="s">
        <v>28</v>
      </c>
      <c r="E12970" s="116" t="str">
        <f t="shared" si="202"/>
        <v>DGII</v>
      </c>
    </row>
    <row r="12971" spans="4:5">
      <c r="D12971" s="118" t="s">
        <v>184</v>
      </c>
      <c r="E12971" s="116" t="str">
        <f t="shared" si="202"/>
        <v>DGP</v>
      </c>
    </row>
    <row r="12972" spans="4:5">
      <c r="D12972" s="118" t="s">
        <v>2</v>
      </c>
      <c r="E12972" s="116" t="str">
        <f t="shared" si="202"/>
        <v>DGTT</v>
      </c>
    </row>
    <row r="12973" spans="4:5">
      <c r="D12973" s="118" t="s">
        <v>40</v>
      </c>
      <c r="E12973" s="116" t="str">
        <f t="shared" si="202"/>
        <v>JCE</v>
      </c>
    </row>
    <row r="12974" spans="4:5">
      <c r="D12974" s="118" t="s">
        <v>40</v>
      </c>
      <c r="E12974" s="116" t="str">
        <f t="shared" si="202"/>
        <v>JCE</v>
      </c>
    </row>
    <row r="12975" spans="4:5">
      <c r="D12975" s="118" t="s">
        <v>40</v>
      </c>
      <c r="E12975" s="116" t="str">
        <f t="shared" si="202"/>
        <v>JCE</v>
      </c>
    </row>
    <row r="12976" spans="4:5">
      <c r="D12976" s="118" t="s">
        <v>40</v>
      </c>
      <c r="E12976" s="116" t="str">
        <f t="shared" si="202"/>
        <v>JCE</v>
      </c>
    </row>
    <row r="12977" spans="4:5">
      <c r="D12977" s="118" t="s">
        <v>40</v>
      </c>
      <c r="E12977" s="116" t="str">
        <f t="shared" si="202"/>
        <v>JCE</v>
      </c>
    </row>
    <row r="12978" spans="4:5">
      <c r="D12978" s="118" t="s">
        <v>155</v>
      </c>
      <c r="E12978" s="116" t="str">
        <f t="shared" si="202"/>
        <v>ONAPI</v>
      </c>
    </row>
    <row r="12979" spans="4:5">
      <c r="D12979" s="118" t="s">
        <v>2</v>
      </c>
      <c r="E12979" s="116" t="str">
        <f t="shared" si="202"/>
        <v>DGTT</v>
      </c>
    </row>
    <row r="12980" spans="4:5">
      <c r="D12980" s="118" t="s">
        <v>40</v>
      </c>
      <c r="E12980" s="116" t="str">
        <f t="shared" si="202"/>
        <v>JCE</v>
      </c>
    </row>
    <row r="12981" spans="4:5">
      <c r="D12981" s="118" t="s">
        <v>28</v>
      </c>
      <c r="E12981" s="116" t="str">
        <f t="shared" si="202"/>
        <v>DGII</v>
      </c>
    </row>
    <row r="12982" spans="4:5">
      <c r="D12982" s="118" t="s">
        <v>40</v>
      </c>
      <c r="E12982" s="116" t="str">
        <f t="shared" si="202"/>
        <v>JCE</v>
      </c>
    </row>
    <row r="12983" spans="4:5">
      <c r="D12983" s="118" t="s">
        <v>40</v>
      </c>
      <c r="E12983" s="116" t="str">
        <f t="shared" si="202"/>
        <v>JCE</v>
      </c>
    </row>
    <row r="12984" spans="4:5">
      <c r="D12984" s="118" t="s">
        <v>94</v>
      </c>
      <c r="E12984" s="116" t="str">
        <f t="shared" si="202"/>
        <v>DGM</v>
      </c>
    </row>
    <row r="12985" spans="4:5">
      <c r="D12985" s="118" t="s">
        <v>40</v>
      </c>
      <c r="E12985" s="116" t="str">
        <f t="shared" si="202"/>
        <v>JCE</v>
      </c>
    </row>
    <row r="12986" spans="4:5">
      <c r="D12986" s="118" t="s">
        <v>28</v>
      </c>
      <c r="E12986" s="116" t="str">
        <f t="shared" si="202"/>
        <v>DGII</v>
      </c>
    </row>
    <row r="12987" spans="4:5">
      <c r="D12987" s="118" t="s">
        <v>40</v>
      </c>
      <c r="E12987" s="116" t="str">
        <f t="shared" si="202"/>
        <v>JCE</v>
      </c>
    </row>
    <row r="12988" spans="4:5">
      <c r="D12988" s="118" t="s">
        <v>94</v>
      </c>
      <c r="E12988" s="116" t="str">
        <f t="shared" si="202"/>
        <v>DGM</v>
      </c>
    </row>
    <row r="12989" spans="4:5">
      <c r="D12989" s="118" t="s">
        <v>40</v>
      </c>
      <c r="E12989" s="116" t="str">
        <f t="shared" si="202"/>
        <v>JCE</v>
      </c>
    </row>
    <row r="12990" spans="4:5">
      <c r="D12990" s="118" t="s">
        <v>40</v>
      </c>
      <c r="E12990" s="116" t="str">
        <f t="shared" si="202"/>
        <v>JCE</v>
      </c>
    </row>
    <row r="12991" spans="4:5">
      <c r="D12991" s="118" t="s">
        <v>322</v>
      </c>
      <c r="E12991" s="116" t="str">
        <f t="shared" si="202"/>
        <v>MT</v>
      </c>
    </row>
    <row r="12992" spans="4:5">
      <c r="D12992" s="118" t="s">
        <v>184</v>
      </c>
      <c r="E12992" s="116" t="str">
        <f t="shared" si="202"/>
        <v>DGP</v>
      </c>
    </row>
    <row r="12993" spans="4:5">
      <c r="D12993" s="118" t="s">
        <v>18</v>
      </c>
      <c r="E12993" s="116" t="str">
        <f t="shared" si="202"/>
        <v>MIP</v>
      </c>
    </row>
    <row r="12994" spans="4:5">
      <c r="D12994" s="118" t="s">
        <v>40</v>
      </c>
      <c r="E12994" s="116" t="str">
        <f t="shared" si="202"/>
        <v>JCE</v>
      </c>
    </row>
    <row r="12995" spans="4:5">
      <c r="D12995" s="118" t="s">
        <v>40</v>
      </c>
      <c r="E12995" s="116" t="str">
        <f t="shared" si="202"/>
        <v>JCE</v>
      </c>
    </row>
    <row r="12996" spans="4:5">
      <c r="D12996" s="118" t="s">
        <v>40</v>
      </c>
      <c r="E12996" s="116" t="str">
        <f t="shared" ref="E12996:E13059" si="203">UPPER(D12996:D32706)</f>
        <v>JCE</v>
      </c>
    </row>
    <row r="12997" spans="4:5">
      <c r="D12997" s="118" t="s">
        <v>40</v>
      </c>
      <c r="E12997" s="116" t="str">
        <f t="shared" si="203"/>
        <v>JCE</v>
      </c>
    </row>
    <row r="12998" spans="4:5">
      <c r="D12998" s="118" t="s">
        <v>40</v>
      </c>
      <c r="E12998" s="116" t="str">
        <f t="shared" si="203"/>
        <v>JCE</v>
      </c>
    </row>
    <row r="12999" spans="4:5">
      <c r="D12999" s="118" t="s">
        <v>40</v>
      </c>
      <c r="E12999" s="116" t="str">
        <f t="shared" si="203"/>
        <v>JCE</v>
      </c>
    </row>
    <row r="13000" spans="4:5">
      <c r="D13000" s="118" t="s">
        <v>184</v>
      </c>
      <c r="E13000" s="116" t="str">
        <f t="shared" si="203"/>
        <v>DGP</v>
      </c>
    </row>
    <row r="13001" spans="4:5">
      <c r="D13001" s="118" t="s">
        <v>155</v>
      </c>
      <c r="E13001" s="116" t="str">
        <f t="shared" si="203"/>
        <v>ONAPI</v>
      </c>
    </row>
    <row r="13002" spans="4:5">
      <c r="D13002" s="118" t="s">
        <v>322</v>
      </c>
      <c r="E13002" s="116" t="str">
        <f t="shared" si="203"/>
        <v>MT</v>
      </c>
    </row>
    <row r="13003" spans="4:5">
      <c r="D13003" s="118" t="s">
        <v>184</v>
      </c>
      <c r="E13003" s="116" t="str">
        <f t="shared" si="203"/>
        <v>DGP</v>
      </c>
    </row>
    <row r="13004" spans="4:5">
      <c r="D13004" s="118" t="s">
        <v>40</v>
      </c>
      <c r="E13004" s="116" t="str">
        <f t="shared" si="203"/>
        <v>JCE</v>
      </c>
    </row>
    <row r="13005" spans="4:5">
      <c r="D13005" s="118" t="s">
        <v>322</v>
      </c>
      <c r="E13005" s="116" t="str">
        <f t="shared" si="203"/>
        <v>MT</v>
      </c>
    </row>
    <row r="13006" spans="4:5">
      <c r="D13006" s="118" t="s">
        <v>2</v>
      </c>
      <c r="E13006" s="116" t="str">
        <f t="shared" si="203"/>
        <v>DGTT</v>
      </c>
    </row>
    <row r="13007" spans="4:5">
      <c r="D13007" s="118" t="s">
        <v>184</v>
      </c>
      <c r="E13007" s="116" t="str">
        <f t="shared" si="203"/>
        <v>DGP</v>
      </c>
    </row>
    <row r="13008" spans="4:5">
      <c r="D13008" s="118" t="s">
        <v>40</v>
      </c>
      <c r="E13008" s="116" t="str">
        <f t="shared" si="203"/>
        <v>JCE</v>
      </c>
    </row>
    <row r="13009" spans="4:5">
      <c r="D13009" s="118" t="s">
        <v>28</v>
      </c>
      <c r="E13009" s="116" t="str">
        <f t="shared" si="203"/>
        <v>DGII</v>
      </c>
    </row>
    <row r="13010" spans="4:5">
      <c r="D13010" s="118" t="s">
        <v>40</v>
      </c>
      <c r="E13010" s="116" t="str">
        <f t="shared" si="203"/>
        <v>JCE</v>
      </c>
    </row>
    <row r="13011" spans="4:5">
      <c r="D13011" s="242" t="s">
        <v>40</v>
      </c>
      <c r="E13011" s="116" t="str">
        <f t="shared" si="203"/>
        <v>JCE</v>
      </c>
    </row>
    <row r="13012" spans="4:5">
      <c r="D13012" s="118" t="s">
        <v>40</v>
      </c>
      <c r="E13012" s="116" t="str">
        <f t="shared" si="203"/>
        <v>JCE</v>
      </c>
    </row>
    <row r="13013" spans="4:5">
      <c r="D13013" s="118" t="s">
        <v>2</v>
      </c>
      <c r="E13013" s="116" t="str">
        <f t="shared" si="203"/>
        <v>DGTT</v>
      </c>
    </row>
    <row r="13014" spans="4:5">
      <c r="D13014" s="118" t="s">
        <v>322</v>
      </c>
      <c r="E13014" s="116" t="str">
        <f t="shared" si="203"/>
        <v>MT</v>
      </c>
    </row>
    <row r="13015" spans="4:5">
      <c r="D13015" s="118" t="s">
        <v>184</v>
      </c>
      <c r="E13015" s="116" t="str">
        <f t="shared" si="203"/>
        <v>DGP</v>
      </c>
    </row>
    <row r="13016" spans="4:5">
      <c r="D13016" s="118" t="s">
        <v>40</v>
      </c>
      <c r="E13016" s="116" t="str">
        <f t="shared" si="203"/>
        <v>JCE</v>
      </c>
    </row>
    <row r="13017" spans="4:5">
      <c r="D13017" s="118" t="s">
        <v>40</v>
      </c>
      <c r="E13017" s="116" t="str">
        <f t="shared" si="203"/>
        <v>JCE</v>
      </c>
    </row>
    <row r="13018" spans="4:5">
      <c r="D13018" s="118" t="s">
        <v>40</v>
      </c>
      <c r="E13018" s="116" t="str">
        <f t="shared" si="203"/>
        <v>JCE</v>
      </c>
    </row>
    <row r="13019" spans="4:5">
      <c r="D13019" s="118" t="s">
        <v>40</v>
      </c>
      <c r="E13019" s="116" t="str">
        <f t="shared" si="203"/>
        <v>JCE</v>
      </c>
    </row>
    <row r="13020" spans="4:5">
      <c r="D13020" s="118" t="s">
        <v>2</v>
      </c>
      <c r="E13020" s="116" t="str">
        <f t="shared" si="203"/>
        <v>DGTT</v>
      </c>
    </row>
    <row r="13021" spans="4:5">
      <c r="D13021" s="118" t="s">
        <v>28</v>
      </c>
      <c r="E13021" s="116" t="str">
        <f t="shared" si="203"/>
        <v>DGII</v>
      </c>
    </row>
    <row r="13022" spans="4:5">
      <c r="D13022" s="118" t="s">
        <v>2</v>
      </c>
      <c r="E13022" s="116" t="str">
        <f t="shared" si="203"/>
        <v>DGTT</v>
      </c>
    </row>
    <row r="13023" spans="4:5">
      <c r="D13023" s="118" t="s">
        <v>956</v>
      </c>
      <c r="E13023" s="116" t="str">
        <f t="shared" si="203"/>
        <v>SENASA</v>
      </c>
    </row>
    <row r="13024" spans="4:5">
      <c r="D13024" s="118" t="s">
        <v>40</v>
      </c>
      <c r="E13024" s="116" t="str">
        <f t="shared" si="203"/>
        <v>JCE</v>
      </c>
    </row>
    <row r="13025" spans="4:5">
      <c r="D13025" s="118" t="s">
        <v>40</v>
      </c>
      <c r="E13025" s="116" t="str">
        <f t="shared" si="203"/>
        <v>JCE</v>
      </c>
    </row>
    <row r="13026" spans="4:5">
      <c r="D13026" s="118" t="s">
        <v>28</v>
      </c>
      <c r="E13026" s="116" t="str">
        <f t="shared" si="203"/>
        <v>DGII</v>
      </c>
    </row>
    <row r="13027" spans="4:5">
      <c r="D13027" s="118" t="s">
        <v>40</v>
      </c>
      <c r="E13027" s="116" t="str">
        <f t="shared" si="203"/>
        <v>JCE</v>
      </c>
    </row>
    <row r="13028" spans="4:5">
      <c r="D13028" s="118" t="s">
        <v>40</v>
      </c>
      <c r="E13028" s="116" t="str">
        <f t="shared" si="203"/>
        <v>JCE</v>
      </c>
    </row>
    <row r="13029" spans="4:5">
      <c r="D13029" s="118" t="s">
        <v>28</v>
      </c>
      <c r="E13029" s="116" t="str">
        <f t="shared" si="203"/>
        <v>DGII</v>
      </c>
    </row>
    <row r="13030" spans="4:5">
      <c r="D13030" s="118" t="s">
        <v>28</v>
      </c>
      <c r="E13030" s="116" t="str">
        <f t="shared" si="203"/>
        <v>DGII</v>
      </c>
    </row>
    <row r="13031" spans="4:5">
      <c r="D13031" s="118" t="s">
        <v>184</v>
      </c>
      <c r="E13031" s="116" t="str">
        <f t="shared" si="203"/>
        <v>DGP</v>
      </c>
    </row>
    <row r="13032" spans="4:5">
      <c r="D13032" s="118" t="s">
        <v>2</v>
      </c>
      <c r="E13032" s="116" t="str">
        <f t="shared" si="203"/>
        <v>DGTT</v>
      </c>
    </row>
    <row r="13033" spans="4:5">
      <c r="D13033" s="118" t="s">
        <v>322</v>
      </c>
      <c r="E13033" s="116" t="str">
        <f t="shared" si="203"/>
        <v>MT</v>
      </c>
    </row>
    <row r="13034" spans="4:5">
      <c r="D13034" s="118" t="s">
        <v>40</v>
      </c>
      <c r="E13034" s="116" t="str">
        <f t="shared" si="203"/>
        <v>JCE</v>
      </c>
    </row>
    <row r="13035" spans="4:5">
      <c r="D13035" s="118" t="s">
        <v>2</v>
      </c>
      <c r="E13035" s="116" t="str">
        <f t="shared" si="203"/>
        <v>DGTT</v>
      </c>
    </row>
    <row r="13036" spans="4:5">
      <c r="D13036" s="118" t="s">
        <v>40</v>
      </c>
      <c r="E13036" s="116" t="str">
        <f t="shared" si="203"/>
        <v>JCE</v>
      </c>
    </row>
    <row r="13037" spans="4:5">
      <c r="D13037" s="118" t="s">
        <v>40</v>
      </c>
      <c r="E13037" s="116" t="str">
        <f t="shared" si="203"/>
        <v>JCE</v>
      </c>
    </row>
    <row r="13038" spans="4:5">
      <c r="D13038" s="118" t="s">
        <v>1098</v>
      </c>
      <c r="E13038" s="116" t="str">
        <f t="shared" si="203"/>
        <v>CANCILLERIA</v>
      </c>
    </row>
    <row r="13039" spans="4:5">
      <c r="D13039" s="118" t="s">
        <v>322</v>
      </c>
      <c r="E13039" s="116" t="str">
        <f t="shared" si="203"/>
        <v>MT</v>
      </c>
    </row>
    <row r="13040" spans="4:5">
      <c r="D13040" s="118" t="s">
        <v>956</v>
      </c>
      <c r="E13040" s="116" t="str">
        <f t="shared" si="203"/>
        <v>SENASA</v>
      </c>
    </row>
    <row r="13041" spans="4:5">
      <c r="D13041" s="118" t="s">
        <v>28</v>
      </c>
      <c r="E13041" s="116" t="str">
        <f t="shared" si="203"/>
        <v>DGII</v>
      </c>
    </row>
    <row r="13042" spans="4:5">
      <c r="D13042" s="118" t="s">
        <v>28</v>
      </c>
      <c r="E13042" s="116" t="str">
        <f t="shared" si="203"/>
        <v>DGII</v>
      </c>
    </row>
    <row r="13043" spans="4:5">
      <c r="D13043" s="118" t="s">
        <v>40</v>
      </c>
      <c r="E13043" s="116" t="str">
        <f t="shared" si="203"/>
        <v>JCE</v>
      </c>
    </row>
    <row r="13044" spans="4:5">
      <c r="D13044" s="118" t="s">
        <v>40</v>
      </c>
      <c r="E13044" s="116" t="str">
        <f t="shared" si="203"/>
        <v>JCE</v>
      </c>
    </row>
    <row r="13045" spans="4:5">
      <c r="D13045" s="118" t="s">
        <v>40</v>
      </c>
      <c r="E13045" s="116" t="str">
        <f t="shared" si="203"/>
        <v>JCE</v>
      </c>
    </row>
    <row r="13046" spans="4:5">
      <c r="D13046" s="118" t="s">
        <v>40</v>
      </c>
      <c r="E13046" s="116" t="str">
        <f t="shared" si="203"/>
        <v>JCE</v>
      </c>
    </row>
    <row r="13047" spans="4:5">
      <c r="D13047" s="118" t="s">
        <v>40</v>
      </c>
      <c r="E13047" s="116" t="str">
        <f t="shared" si="203"/>
        <v>JCE</v>
      </c>
    </row>
    <row r="13048" spans="4:5">
      <c r="D13048" s="118" t="s">
        <v>956</v>
      </c>
      <c r="E13048" s="116" t="str">
        <f t="shared" si="203"/>
        <v>SENASA</v>
      </c>
    </row>
    <row r="13049" spans="4:5">
      <c r="D13049" s="118" t="s">
        <v>40</v>
      </c>
      <c r="E13049" s="116" t="str">
        <f t="shared" si="203"/>
        <v>JCE</v>
      </c>
    </row>
    <row r="13050" spans="4:5">
      <c r="D13050" s="118" t="s">
        <v>322</v>
      </c>
      <c r="E13050" s="116" t="str">
        <f t="shared" si="203"/>
        <v>MT</v>
      </c>
    </row>
    <row r="13051" spans="4:5">
      <c r="D13051" s="118" t="s">
        <v>28</v>
      </c>
      <c r="E13051" s="116" t="str">
        <f t="shared" si="203"/>
        <v>DGII</v>
      </c>
    </row>
    <row r="13052" spans="4:5">
      <c r="D13052" s="118" t="s">
        <v>40</v>
      </c>
      <c r="E13052" s="116" t="str">
        <f t="shared" si="203"/>
        <v>JCE</v>
      </c>
    </row>
    <row r="13053" spans="4:5">
      <c r="D13053" s="118" t="s">
        <v>40</v>
      </c>
      <c r="E13053" s="116" t="str">
        <f t="shared" si="203"/>
        <v>JCE</v>
      </c>
    </row>
    <row r="13054" spans="4:5">
      <c r="D13054" s="118" t="s">
        <v>28</v>
      </c>
      <c r="E13054" s="116" t="str">
        <f t="shared" si="203"/>
        <v>DGII</v>
      </c>
    </row>
    <row r="13055" spans="4:5">
      <c r="D13055" s="118" t="s">
        <v>28</v>
      </c>
      <c r="E13055" s="116" t="str">
        <f t="shared" si="203"/>
        <v>DGII</v>
      </c>
    </row>
    <row r="13056" spans="4:5">
      <c r="D13056" s="118" t="s">
        <v>40</v>
      </c>
      <c r="E13056" s="116" t="str">
        <f t="shared" si="203"/>
        <v>JCE</v>
      </c>
    </row>
    <row r="13057" spans="4:5">
      <c r="D13057" s="118" t="s">
        <v>28</v>
      </c>
      <c r="E13057" s="116" t="str">
        <f t="shared" si="203"/>
        <v>DGII</v>
      </c>
    </row>
    <row r="13058" spans="4:5">
      <c r="D13058" s="118" t="s">
        <v>28</v>
      </c>
      <c r="E13058" s="116" t="str">
        <f t="shared" si="203"/>
        <v>DGII</v>
      </c>
    </row>
    <row r="13059" spans="4:5">
      <c r="D13059" s="118" t="s">
        <v>184</v>
      </c>
      <c r="E13059" s="116" t="str">
        <f t="shared" si="203"/>
        <v>DGP</v>
      </c>
    </row>
    <row r="13060" spans="4:5">
      <c r="D13060" s="118" t="s">
        <v>2</v>
      </c>
      <c r="E13060" s="116" t="str">
        <f t="shared" ref="E13060:E13123" si="204">UPPER(D13060:D32770)</f>
        <v>DGTT</v>
      </c>
    </row>
    <row r="13061" spans="4:5">
      <c r="D13061" s="118" t="s">
        <v>322</v>
      </c>
      <c r="E13061" s="116" t="str">
        <f t="shared" si="204"/>
        <v>MT</v>
      </c>
    </row>
    <row r="13062" spans="4:5">
      <c r="D13062" s="118" t="s">
        <v>40</v>
      </c>
      <c r="E13062" s="116" t="str">
        <f t="shared" si="204"/>
        <v>JCE</v>
      </c>
    </row>
    <row r="13063" spans="4:5">
      <c r="D13063" s="118" t="s">
        <v>2</v>
      </c>
      <c r="E13063" s="116" t="str">
        <f t="shared" si="204"/>
        <v>DGTT</v>
      </c>
    </row>
    <row r="13064" spans="4:5">
      <c r="D13064" s="118" t="s">
        <v>40</v>
      </c>
      <c r="E13064" s="116" t="str">
        <f t="shared" si="204"/>
        <v>JCE</v>
      </c>
    </row>
    <row r="13065" spans="4:5">
      <c r="D13065" s="118" t="s">
        <v>28</v>
      </c>
      <c r="E13065" s="116" t="str">
        <f t="shared" si="204"/>
        <v>DGII</v>
      </c>
    </row>
    <row r="13066" spans="4:5">
      <c r="D13066" s="118" t="s">
        <v>94</v>
      </c>
      <c r="E13066" s="116" t="str">
        <f t="shared" si="204"/>
        <v>DGM</v>
      </c>
    </row>
    <row r="13067" spans="4:5">
      <c r="D13067" s="118" t="s">
        <v>40</v>
      </c>
      <c r="E13067" s="116" t="str">
        <f t="shared" si="204"/>
        <v>JCE</v>
      </c>
    </row>
    <row r="13068" spans="4:5">
      <c r="D13068" s="118" t="s">
        <v>28</v>
      </c>
      <c r="E13068" s="116" t="str">
        <f t="shared" si="204"/>
        <v>DGII</v>
      </c>
    </row>
    <row r="13069" spans="4:5">
      <c r="D13069" s="118" t="s">
        <v>28</v>
      </c>
      <c r="E13069" s="116" t="str">
        <f t="shared" si="204"/>
        <v>DGII</v>
      </c>
    </row>
    <row r="13070" spans="4:5">
      <c r="D13070" s="118" t="s">
        <v>40</v>
      </c>
      <c r="E13070" s="116" t="str">
        <f t="shared" si="204"/>
        <v>JCE</v>
      </c>
    </row>
    <row r="13071" spans="4:5">
      <c r="D13071" s="118" t="s">
        <v>40</v>
      </c>
      <c r="E13071" s="116" t="str">
        <f t="shared" si="204"/>
        <v>JCE</v>
      </c>
    </row>
    <row r="13072" spans="4:5">
      <c r="D13072" s="118" t="s">
        <v>40</v>
      </c>
      <c r="E13072" s="116" t="str">
        <f t="shared" si="204"/>
        <v>JCE</v>
      </c>
    </row>
    <row r="13073" spans="4:5">
      <c r="D13073" s="118" t="s">
        <v>40</v>
      </c>
      <c r="E13073" s="116" t="str">
        <f t="shared" si="204"/>
        <v>JCE</v>
      </c>
    </row>
    <row r="13074" spans="4:5">
      <c r="D13074" s="118" t="s">
        <v>28</v>
      </c>
      <c r="E13074" s="116" t="str">
        <f t="shared" si="204"/>
        <v>DGII</v>
      </c>
    </row>
    <row r="13075" spans="4:5">
      <c r="D13075" s="118" t="s">
        <v>40</v>
      </c>
      <c r="E13075" s="116" t="str">
        <f t="shared" si="204"/>
        <v>JCE</v>
      </c>
    </row>
    <row r="13076" spans="4:5">
      <c r="D13076" s="118" t="s">
        <v>1098</v>
      </c>
      <c r="E13076" s="116" t="str">
        <f t="shared" si="204"/>
        <v>CANCILLERIA</v>
      </c>
    </row>
    <row r="13077" spans="4:5">
      <c r="D13077" s="118" t="s">
        <v>40</v>
      </c>
      <c r="E13077" s="116" t="str">
        <f t="shared" si="204"/>
        <v>JCE</v>
      </c>
    </row>
    <row r="13078" spans="4:5">
      <c r="D13078" s="118" t="s">
        <v>28</v>
      </c>
      <c r="E13078" s="116" t="str">
        <f t="shared" si="204"/>
        <v>DGII</v>
      </c>
    </row>
    <row r="13079" spans="4:5">
      <c r="D13079" s="118" t="s">
        <v>322</v>
      </c>
      <c r="E13079" s="116" t="str">
        <f t="shared" si="204"/>
        <v>MT</v>
      </c>
    </row>
    <row r="13080" spans="4:5">
      <c r="D13080" s="118" t="s">
        <v>40</v>
      </c>
      <c r="E13080" s="116" t="str">
        <f t="shared" si="204"/>
        <v>JCE</v>
      </c>
    </row>
    <row r="13081" spans="4:5">
      <c r="D13081" s="118" t="s">
        <v>956</v>
      </c>
      <c r="E13081" s="116" t="str">
        <f t="shared" si="204"/>
        <v>SENASA</v>
      </c>
    </row>
    <row r="13082" spans="4:5">
      <c r="D13082" s="118" t="s">
        <v>40</v>
      </c>
      <c r="E13082" s="116" t="str">
        <f t="shared" si="204"/>
        <v>JCE</v>
      </c>
    </row>
    <row r="13083" spans="4:5">
      <c r="D13083" s="118" t="s">
        <v>40</v>
      </c>
      <c r="E13083" s="116" t="str">
        <f t="shared" si="204"/>
        <v>JCE</v>
      </c>
    </row>
    <row r="13084" spans="4:5">
      <c r="D13084" s="118" t="s">
        <v>40</v>
      </c>
      <c r="E13084" s="116" t="str">
        <f t="shared" si="204"/>
        <v>JCE</v>
      </c>
    </row>
    <row r="13085" spans="4:5">
      <c r="D13085" s="118" t="s">
        <v>28</v>
      </c>
      <c r="E13085" s="116" t="str">
        <f t="shared" si="204"/>
        <v>DGII</v>
      </c>
    </row>
    <row r="13086" spans="4:5">
      <c r="D13086" s="118" t="s">
        <v>40</v>
      </c>
      <c r="E13086" s="116" t="str">
        <f t="shared" si="204"/>
        <v>JCE</v>
      </c>
    </row>
    <row r="13087" spans="4:5">
      <c r="D13087" s="118" t="s">
        <v>2</v>
      </c>
      <c r="E13087" s="116" t="str">
        <f t="shared" si="204"/>
        <v>DGTT</v>
      </c>
    </row>
    <row r="13088" spans="4:5">
      <c r="D13088" s="118" t="s">
        <v>1098</v>
      </c>
      <c r="E13088" s="116" t="str">
        <f t="shared" si="204"/>
        <v>CANCILLERIA</v>
      </c>
    </row>
    <row r="13089" spans="4:5">
      <c r="D13089" s="118" t="s">
        <v>40</v>
      </c>
      <c r="E13089" s="116" t="str">
        <f t="shared" si="204"/>
        <v>JCE</v>
      </c>
    </row>
    <row r="13090" spans="4:5">
      <c r="D13090" s="118" t="s">
        <v>1098</v>
      </c>
      <c r="E13090" s="116" t="str">
        <f t="shared" si="204"/>
        <v>CANCILLERIA</v>
      </c>
    </row>
    <row r="13091" spans="4:5">
      <c r="D13091" s="118" t="s">
        <v>40</v>
      </c>
      <c r="E13091" s="116" t="str">
        <f t="shared" si="204"/>
        <v>JCE</v>
      </c>
    </row>
    <row r="13092" spans="4:5">
      <c r="D13092" s="118" t="s">
        <v>40</v>
      </c>
      <c r="E13092" s="116" t="str">
        <f t="shared" si="204"/>
        <v>JCE</v>
      </c>
    </row>
    <row r="13093" spans="4:5">
      <c r="D13093" s="118" t="s">
        <v>28</v>
      </c>
      <c r="E13093" s="116" t="str">
        <f t="shared" si="204"/>
        <v>DGII</v>
      </c>
    </row>
    <row r="13094" spans="4:5">
      <c r="D13094" s="118" t="s">
        <v>1098</v>
      </c>
      <c r="E13094" s="116" t="str">
        <f t="shared" si="204"/>
        <v>CANCILLERIA</v>
      </c>
    </row>
    <row r="13095" spans="4:5">
      <c r="D13095" s="118" t="s">
        <v>40</v>
      </c>
      <c r="E13095" s="116" t="str">
        <f t="shared" si="204"/>
        <v>JCE</v>
      </c>
    </row>
    <row r="13096" spans="4:5">
      <c r="D13096" s="118" t="s">
        <v>28</v>
      </c>
      <c r="E13096" s="116" t="str">
        <f t="shared" si="204"/>
        <v>DGII</v>
      </c>
    </row>
    <row r="13097" spans="4:5">
      <c r="D13097" s="118" t="s">
        <v>28</v>
      </c>
      <c r="E13097" s="116" t="str">
        <f t="shared" si="204"/>
        <v>DGII</v>
      </c>
    </row>
    <row r="13098" spans="4:5">
      <c r="D13098" s="118" t="s">
        <v>40</v>
      </c>
      <c r="E13098" s="116" t="str">
        <f t="shared" si="204"/>
        <v>JCE</v>
      </c>
    </row>
    <row r="13099" spans="4:5">
      <c r="D13099" s="118" t="s">
        <v>40</v>
      </c>
      <c r="E13099" s="116" t="str">
        <f t="shared" si="204"/>
        <v>JCE</v>
      </c>
    </row>
    <row r="13100" spans="4:5">
      <c r="D13100" s="118" t="s">
        <v>2</v>
      </c>
      <c r="E13100" s="116" t="str">
        <f t="shared" si="204"/>
        <v>DGTT</v>
      </c>
    </row>
    <row r="13101" spans="4:5">
      <c r="D13101" s="118" t="s">
        <v>40</v>
      </c>
      <c r="E13101" s="116" t="str">
        <f t="shared" si="204"/>
        <v>JCE</v>
      </c>
    </row>
    <row r="13102" spans="4:5">
      <c r="D13102" s="118" t="s">
        <v>40</v>
      </c>
      <c r="E13102" s="116" t="str">
        <f t="shared" si="204"/>
        <v>JCE</v>
      </c>
    </row>
    <row r="13103" spans="4:5">
      <c r="D13103" s="118" t="s">
        <v>40</v>
      </c>
      <c r="E13103" s="116" t="str">
        <f t="shared" si="204"/>
        <v>JCE</v>
      </c>
    </row>
    <row r="13104" spans="4:5">
      <c r="D13104" s="118" t="s">
        <v>184</v>
      </c>
      <c r="E13104" s="116" t="str">
        <f t="shared" si="204"/>
        <v>DGP</v>
      </c>
    </row>
    <row r="13105" spans="4:5">
      <c r="D13105" s="118" t="s">
        <v>155</v>
      </c>
      <c r="E13105" s="116" t="str">
        <f t="shared" si="204"/>
        <v>ONAPI</v>
      </c>
    </row>
    <row r="13106" spans="4:5">
      <c r="D13106" s="118" t="s">
        <v>322</v>
      </c>
      <c r="E13106" s="116" t="str">
        <f t="shared" si="204"/>
        <v>MT</v>
      </c>
    </row>
    <row r="13107" spans="4:5">
      <c r="D13107" s="118" t="s">
        <v>184</v>
      </c>
      <c r="E13107" s="116" t="str">
        <f t="shared" si="204"/>
        <v>DGP</v>
      </c>
    </row>
    <row r="13108" spans="4:5">
      <c r="D13108" s="118" t="s">
        <v>40</v>
      </c>
      <c r="E13108" s="116" t="str">
        <f t="shared" si="204"/>
        <v>JCE</v>
      </c>
    </row>
    <row r="13109" spans="4:5">
      <c r="D13109" s="118" t="s">
        <v>322</v>
      </c>
      <c r="E13109" s="116" t="str">
        <f t="shared" si="204"/>
        <v>MT</v>
      </c>
    </row>
    <row r="13110" spans="4:5">
      <c r="D13110" s="118" t="s">
        <v>2</v>
      </c>
      <c r="E13110" s="116" t="str">
        <f t="shared" si="204"/>
        <v>DGTT</v>
      </c>
    </row>
    <row r="13111" spans="4:5">
      <c r="D13111" s="118" t="s">
        <v>184</v>
      </c>
      <c r="E13111" s="116" t="str">
        <f t="shared" si="204"/>
        <v>DGP</v>
      </c>
    </row>
    <row r="13112" spans="4:5">
      <c r="D13112" s="118" t="s">
        <v>40</v>
      </c>
      <c r="E13112" s="116" t="str">
        <f t="shared" si="204"/>
        <v>JCE</v>
      </c>
    </row>
    <row r="13113" spans="4:5">
      <c r="D13113" s="118" t="s">
        <v>28</v>
      </c>
      <c r="E13113" s="116" t="str">
        <f t="shared" si="204"/>
        <v>DGII</v>
      </c>
    </row>
    <row r="13114" spans="4:5">
      <c r="D13114" s="118" t="s">
        <v>28</v>
      </c>
      <c r="E13114" s="116" t="str">
        <f t="shared" si="204"/>
        <v>DGII</v>
      </c>
    </row>
    <row r="13115" spans="4:5">
      <c r="D13115" s="118" t="s">
        <v>322</v>
      </c>
      <c r="E13115" s="116" t="str">
        <f t="shared" si="204"/>
        <v>MT</v>
      </c>
    </row>
    <row r="13116" spans="4:5">
      <c r="D13116" s="118" t="s">
        <v>322</v>
      </c>
      <c r="E13116" s="116" t="str">
        <f t="shared" si="204"/>
        <v>MT</v>
      </c>
    </row>
    <row r="13117" spans="4:5">
      <c r="D13117" s="118" t="s">
        <v>40</v>
      </c>
      <c r="E13117" s="116" t="str">
        <f t="shared" si="204"/>
        <v>JCE</v>
      </c>
    </row>
    <row r="13118" spans="4:5">
      <c r="D13118" s="118" t="s">
        <v>28</v>
      </c>
      <c r="E13118" s="116" t="str">
        <f t="shared" si="204"/>
        <v>DGII</v>
      </c>
    </row>
    <row r="13119" spans="4:5">
      <c r="D13119" s="118" t="s">
        <v>40</v>
      </c>
      <c r="E13119" s="116" t="str">
        <f t="shared" si="204"/>
        <v>JCE</v>
      </c>
    </row>
    <row r="13120" spans="4:5">
      <c r="D13120" s="118" t="s">
        <v>322</v>
      </c>
      <c r="E13120" s="116" t="str">
        <f t="shared" si="204"/>
        <v>MT</v>
      </c>
    </row>
    <row r="13121" spans="4:5">
      <c r="D13121" s="118" t="s">
        <v>40</v>
      </c>
      <c r="E13121" s="116" t="str">
        <f t="shared" si="204"/>
        <v>JCE</v>
      </c>
    </row>
    <row r="13122" spans="4:5">
      <c r="D13122" s="118" t="s">
        <v>40</v>
      </c>
      <c r="E13122" s="116" t="str">
        <f t="shared" si="204"/>
        <v>JCE</v>
      </c>
    </row>
    <row r="13123" spans="4:5">
      <c r="D13123" s="118" t="s">
        <v>2</v>
      </c>
      <c r="E13123" s="116" t="str">
        <f t="shared" si="204"/>
        <v>DGTT</v>
      </c>
    </row>
    <row r="13124" spans="4:5">
      <c r="D13124" s="118" t="s">
        <v>40</v>
      </c>
      <c r="E13124" s="116" t="str">
        <f t="shared" ref="E13124:E13187" si="205">UPPER(D13124:D32834)</f>
        <v>JCE</v>
      </c>
    </row>
    <row r="13125" spans="4:5">
      <c r="D13125" s="118" t="s">
        <v>40</v>
      </c>
      <c r="E13125" s="116" t="str">
        <f t="shared" si="205"/>
        <v>JCE</v>
      </c>
    </row>
    <row r="13126" spans="4:5">
      <c r="D13126" s="118" t="s">
        <v>322</v>
      </c>
      <c r="E13126" s="116" t="str">
        <f t="shared" si="205"/>
        <v>MT</v>
      </c>
    </row>
    <row r="13127" spans="4:5">
      <c r="D13127" s="118" t="s">
        <v>40</v>
      </c>
      <c r="E13127" s="116" t="str">
        <f t="shared" si="205"/>
        <v>JCE</v>
      </c>
    </row>
    <row r="13128" spans="4:5">
      <c r="D13128" s="118" t="s">
        <v>2</v>
      </c>
      <c r="E13128" s="116" t="str">
        <f t="shared" si="205"/>
        <v>DGTT</v>
      </c>
    </row>
    <row r="13129" spans="4:5">
      <c r="D13129" s="118" t="s">
        <v>28</v>
      </c>
      <c r="E13129" s="116" t="str">
        <f t="shared" si="205"/>
        <v>DGII</v>
      </c>
    </row>
    <row r="13130" spans="4:5">
      <c r="D13130" s="118" t="s">
        <v>40</v>
      </c>
      <c r="E13130" s="116" t="str">
        <f t="shared" si="205"/>
        <v>JCE</v>
      </c>
    </row>
    <row r="13131" spans="4:5">
      <c r="D13131" s="118" t="s">
        <v>956</v>
      </c>
      <c r="E13131" s="116" t="str">
        <f t="shared" si="205"/>
        <v>SENASA</v>
      </c>
    </row>
    <row r="13132" spans="4:5">
      <c r="D13132" s="118" t="s">
        <v>94</v>
      </c>
      <c r="E13132" s="116" t="str">
        <f t="shared" si="205"/>
        <v>DGM</v>
      </c>
    </row>
    <row r="13133" spans="4:5">
      <c r="D13133" s="118" t="s">
        <v>28</v>
      </c>
      <c r="E13133" s="116" t="str">
        <f t="shared" si="205"/>
        <v>DGII</v>
      </c>
    </row>
    <row r="13134" spans="4:5">
      <c r="D13134" s="118" t="s">
        <v>956</v>
      </c>
      <c r="E13134" s="116" t="str">
        <f t="shared" si="205"/>
        <v>SENASA</v>
      </c>
    </row>
    <row r="13135" spans="4:5">
      <c r="D13135" s="118" t="s">
        <v>40</v>
      </c>
      <c r="E13135" s="116" t="str">
        <f t="shared" si="205"/>
        <v>JCE</v>
      </c>
    </row>
    <row r="13136" spans="4:5">
      <c r="D13136" s="118" t="s">
        <v>322</v>
      </c>
      <c r="E13136" s="116" t="str">
        <f t="shared" si="205"/>
        <v>MT</v>
      </c>
    </row>
    <row r="13137" spans="4:5">
      <c r="D13137" s="118" t="s">
        <v>40</v>
      </c>
      <c r="E13137" s="116" t="str">
        <f t="shared" si="205"/>
        <v>JCE</v>
      </c>
    </row>
    <row r="13138" spans="4:5">
      <c r="D13138" s="118" t="s">
        <v>40</v>
      </c>
      <c r="E13138" s="116" t="str">
        <f t="shared" si="205"/>
        <v>JCE</v>
      </c>
    </row>
    <row r="13139" spans="4:5">
      <c r="D13139" s="118" t="s">
        <v>40</v>
      </c>
      <c r="E13139" s="116" t="str">
        <f t="shared" si="205"/>
        <v>JCE</v>
      </c>
    </row>
    <row r="13140" spans="4:5">
      <c r="D13140" s="118" t="s">
        <v>155</v>
      </c>
      <c r="E13140" s="116" t="str">
        <f t="shared" si="205"/>
        <v>ONAPI</v>
      </c>
    </row>
    <row r="13141" spans="4:5">
      <c r="D13141" s="118" t="s">
        <v>40</v>
      </c>
      <c r="E13141" s="116" t="str">
        <f t="shared" si="205"/>
        <v>JCE</v>
      </c>
    </row>
    <row r="13142" spans="4:5">
      <c r="D13142" s="118" t="s">
        <v>40</v>
      </c>
      <c r="E13142" s="116" t="str">
        <f t="shared" si="205"/>
        <v>JCE</v>
      </c>
    </row>
    <row r="13143" spans="4:5">
      <c r="D13143" s="118" t="s">
        <v>40</v>
      </c>
      <c r="E13143" s="116" t="str">
        <f t="shared" si="205"/>
        <v>JCE</v>
      </c>
    </row>
    <row r="13144" spans="4:5">
      <c r="D13144" s="118" t="s">
        <v>956</v>
      </c>
      <c r="E13144" s="116" t="str">
        <f t="shared" si="205"/>
        <v>SENASA</v>
      </c>
    </row>
    <row r="13145" spans="4:5">
      <c r="D13145" s="118" t="s">
        <v>28</v>
      </c>
      <c r="E13145" s="116" t="str">
        <f t="shared" si="205"/>
        <v>DGII</v>
      </c>
    </row>
    <row r="13146" spans="4:5">
      <c r="D13146" s="118" t="s">
        <v>2</v>
      </c>
      <c r="E13146" s="116" t="str">
        <f t="shared" si="205"/>
        <v>DGTT</v>
      </c>
    </row>
    <row r="13147" spans="4:5">
      <c r="D13147" s="118" t="s">
        <v>28</v>
      </c>
      <c r="E13147" s="116" t="str">
        <f t="shared" si="205"/>
        <v>DGII</v>
      </c>
    </row>
    <row r="13148" spans="4:5">
      <c r="D13148" s="118" t="s">
        <v>28</v>
      </c>
      <c r="E13148" s="116" t="str">
        <f t="shared" si="205"/>
        <v>DGII</v>
      </c>
    </row>
    <row r="13149" spans="4:5">
      <c r="D13149" s="118" t="s">
        <v>40</v>
      </c>
      <c r="E13149" s="116" t="str">
        <f t="shared" si="205"/>
        <v>JCE</v>
      </c>
    </row>
    <row r="13150" spans="4:5">
      <c r="D13150" s="118" t="s">
        <v>40</v>
      </c>
      <c r="E13150" s="116" t="str">
        <f t="shared" si="205"/>
        <v>JCE</v>
      </c>
    </row>
    <row r="13151" spans="4:5">
      <c r="D13151" s="118" t="s">
        <v>2</v>
      </c>
      <c r="E13151" s="116" t="str">
        <f t="shared" si="205"/>
        <v>DGTT</v>
      </c>
    </row>
    <row r="13152" spans="4:5">
      <c r="D13152" s="118" t="s">
        <v>40</v>
      </c>
      <c r="E13152" s="116" t="str">
        <f t="shared" si="205"/>
        <v>JCE</v>
      </c>
    </row>
    <row r="13153" spans="4:5">
      <c r="D13153" s="118" t="s">
        <v>28</v>
      </c>
      <c r="E13153" s="116" t="str">
        <f t="shared" si="205"/>
        <v>DGII</v>
      </c>
    </row>
    <row r="13154" spans="4:5">
      <c r="D13154" s="118" t="s">
        <v>40</v>
      </c>
      <c r="E13154" s="116" t="str">
        <f t="shared" si="205"/>
        <v>JCE</v>
      </c>
    </row>
    <row r="13155" spans="4:5">
      <c r="D13155" s="118" t="s">
        <v>2</v>
      </c>
      <c r="E13155" s="116" t="str">
        <f t="shared" si="205"/>
        <v>DGTT</v>
      </c>
    </row>
    <row r="13156" spans="4:5">
      <c r="D13156" s="118" t="s">
        <v>40</v>
      </c>
      <c r="E13156" s="116" t="str">
        <f t="shared" si="205"/>
        <v>JCE</v>
      </c>
    </row>
    <row r="13157" spans="4:5">
      <c r="D13157" s="118" t="s">
        <v>94</v>
      </c>
      <c r="E13157" s="116" t="str">
        <f t="shared" si="205"/>
        <v>DGM</v>
      </c>
    </row>
    <row r="13158" spans="4:5">
      <c r="D13158" s="118" t="s">
        <v>322</v>
      </c>
      <c r="E13158" s="116" t="str">
        <f t="shared" si="205"/>
        <v>MT</v>
      </c>
    </row>
    <row r="13159" spans="4:5">
      <c r="D13159" s="118" t="s">
        <v>40</v>
      </c>
      <c r="E13159" s="116" t="str">
        <f t="shared" si="205"/>
        <v>JCE</v>
      </c>
    </row>
    <row r="13160" spans="4:5">
      <c r="D13160" s="118" t="s">
        <v>184</v>
      </c>
      <c r="E13160" s="116" t="str">
        <f t="shared" si="205"/>
        <v>DGP</v>
      </c>
    </row>
    <row r="13161" spans="4:5">
      <c r="D13161" s="118" t="s">
        <v>956</v>
      </c>
      <c r="E13161" s="116" t="str">
        <f t="shared" si="205"/>
        <v>SENASA</v>
      </c>
    </row>
    <row r="13162" spans="4:5">
      <c r="D13162" s="118" t="s">
        <v>40</v>
      </c>
      <c r="E13162" s="116" t="str">
        <f t="shared" si="205"/>
        <v>JCE</v>
      </c>
    </row>
    <row r="13163" spans="4:5">
      <c r="D13163" s="118" t="s">
        <v>40</v>
      </c>
      <c r="E13163" s="116" t="str">
        <f t="shared" si="205"/>
        <v>JCE</v>
      </c>
    </row>
    <row r="13164" spans="4:5">
      <c r="D13164" s="118" t="s">
        <v>40</v>
      </c>
      <c r="E13164" s="116" t="str">
        <f t="shared" si="205"/>
        <v>JCE</v>
      </c>
    </row>
    <row r="13165" spans="4:5">
      <c r="D13165" s="118" t="s">
        <v>1098</v>
      </c>
      <c r="E13165" s="116" t="str">
        <f t="shared" si="205"/>
        <v>CANCILLERIA</v>
      </c>
    </row>
    <row r="13166" spans="4:5">
      <c r="D13166" s="118" t="s">
        <v>18</v>
      </c>
      <c r="E13166" s="116" t="str">
        <f t="shared" si="205"/>
        <v>MIP</v>
      </c>
    </row>
    <row r="13167" spans="4:5">
      <c r="D13167" s="118" t="s">
        <v>322</v>
      </c>
      <c r="E13167" s="116" t="str">
        <f t="shared" si="205"/>
        <v>MT</v>
      </c>
    </row>
    <row r="13168" spans="4:5">
      <c r="D13168" s="118" t="s">
        <v>322</v>
      </c>
      <c r="E13168" s="116" t="str">
        <f t="shared" si="205"/>
        <v>MT</v>
      </c>
    </row>
    <row r="13169" spans="4:5">
      <c r="D13169" s="118" t="s">
        <v>956</v>
      </c>
      <c r="E13169" s="116" t="str">
        <f t="shared" si="205"/>
        <v>SENASA</v>
      </c>
    </row>
    <row r="13170" spans="4:5">
      <c r="D13170" s="118" t="s">
        <v>40</v>
      </c>
      <c r="E13170" s="116" t="str">
        <f t="shared" si="205"/>
        <v>JCE</v>
      </c>
    </row>
    <row r="13171" spans="4:5">
      <c r="D13171" s="118" t="s">
        <v>28</v>
      </c>
      <c r="E13171" s="116" t="str">
        <f t="shared" si="205"/>
        <v>DGII</v>
      </c>
    </row>
    <row r="13172" spans="4:5">
      <c r="D13172" s="118" t="s">
        <v>40</v>
      </c>
      <c r="E13172" s="116" t="str">
        <f t="shared" si="205"/>
        <v>JCE</v>
      </c>
    </row>
    <row r="13173" spans="4:5">
      <c r="D13173" s="118" t="s">
        <v>2</v>
      </c>
      <c r="E13173" s="116" t="str">
        <f t="shared" si="205"/>
        <v>DGTT</v>
      </c>
    </row>
    <row r="13174" spans="4:5">
      <c r="D13174" s="118" t="s">
        <v>28</v>
      </c>
      <c r="E13174" s="116" t="str">
        <f t="shared" si="205"/>
        <v>DGII</v>
      </c>
    </row>
    <row r="13175" spans="4:5">
      <c r="D13175" s="118" t="s">
        <v>2</v>
      </c>
      <c r="E13175" s="116" t="str">
        <f t="shared" si="205"/>
        <v>DGTT</v>
      </c>
    </row>
    <row r="13176" spans="4:5">
      <c r="D13176" s="118" t="s">
        <v>956</v>
      </c>
      <c r="E13176" s="116" t="str">
        <f t="shared" si="205"/>
        <v>SENASA</v>
      </c>
    </row>
    <row r="13177" spans="4:5">
      <c r="D13177" s="118" t="s">
        <v>40</v>
      </c>
      <c r="E13177" s="116" t="str">
        <f t="shared" si="205"/>
        <v>JCE</v>
      </c>
    </row>
    <row r="13178" spans="4:5">
      <c r="D13178" s="118" t="s">
        <v>40</v>
      </c>
      <c r="E13178" s="116" t="str">
        <f t="shared" si="205"/>
        <v>JCE</v>
      </c>
    </row>
    <row r="13179" spans="4:5">
      <c r="D13179" s="118" t="s">
        <v>28</v>
      </c>
      <c r="E13179" s="116" t="str">
        <f t="shared" si="205"/>
        <v>DGII</v>
      </c>
    </row>
    <row r="13180" spans="4:5">
      <c r="D13180" s="118" t="s">
        <v>40</v>
      </c>
      <c r="E13180" s="116" t="str">
        <f t="shared" si="205"/>
        <v>JCE</v>
      </c>
    </row>
    <row r="13181" spans="4:5">
      <c r="D13181" s="118" t="s">
        <v>40</v>
      </c>
      <c r="E13181" s="116" t="str">
        <f t="shared" si="205"/>
        <v>JCE</v>
      </c>
    </row>
    <row r="13182" spans="4:5">
      <c r="D13182" s="118" t="s">
        <v>28</v>
      </c>
      <c r="E13182" s="116" t="str">
        <f t="shared" si="205"/>
        <v>DGII</v>
      </c>
    </row>
    <row r="13183" spans="4:5">
      <c r="D13183" s="118" t="s">
        <v>28</v>
      </c>
      <c r="E13183" s="116" t="str">
        <f t="shared" si="205"/>
        <v>DGII</v>
      </c>
    </row>
    <row r="13184" spans="4:5">
      <c r="D13184" s="118" t="s">
        <v>184</v>
      </c>
      <c r="E13184" s="116" t="str">
        <f t="shared" si="205"/>
        <v>DGP</v>
      </c>
    </row>
    <row r="13185" spans="4:5">
      <c r="D13185" s="118" t="s">
        <v>2</v>
      </c>
      <c r="E13185" s="116" t="str">
        <f t="shared" si="205"/>
        <v>DGTT</v>
      </c>
    </row>
    <row r="13186" spans="4:5">
      <c r="D13186" s="118" t="s">
        <v>40</v>
      </c>
      <c r="E13186" s="116" t="str">
        <f t="shared" si="205"/>
        <v>JCE</v>
      </c>
    </row>
    <row r="13187" spans="4:5">
      <c r="D13187" s="118" t="s">
        <v>956</v>
      </c>
      <c r="E13187" s="116" t="str">
        <f t="shared" si="205"/>
        <v>SENASA</v>
      </c>
    </row>
    <row r="13188" spans="4:5">
      <c r="D13188" s="118" t="s">
        <v>40</v>
      </c>
      <c r="E13188" s="116" t="str">
        <f t="shared" ref="E13188:E13251" si="206">UPPER(D13188:D32898)</f>
        <v>JCE</v>
      </c>
    </row>
    <row r="13189" spans="4:5">
      <c r="D13189" s="118" t="s">
        <v>40</v>
      </c>
      <c r="E13189" s="116" t="str">
        <f t="shared" si="206"/>
        <v>JCE</v>
      </c>
    </row>
    <row r="13190" spans="4:5">
      <c r="D13190" s="118" t="s">
        <v>322</v>
      </c>
      <c r="E13190" s="116" t="str">
        <f t="shared" si="206"/>
        <v>MT</v>
      </c>
    </row>
    <row r="13191" spans="4:5">
      <c r="D13191" s="118" t="s">
        <v>28</v>
      </c>
      <c r="E13191" s="116" t="str">
        <f t="shared" si="206"/>
        <v>DGII</v>
      </c>
    </row>
    <row r="13192" spans="4:5">
      <c r="D13192" s="118" t="s">
        <v>28</v>
      </c>
      <c r="E13192" s="116" t="str">
        <f t="shared" si="206"/>
        <v>DGII</v>
      </c>
    </row>
    <row r="13193" spans="4:5">
      <c r="D13193" s="118" t="s">
        <v>40</v>
      </c>
      <c r="E13193" s="116" t="str">
        <f t="shared" si="206"/>
        <v>JCE</v>
      </c>
    </row>
    <row r="13194" spans="4:5">
      <c r="D13194" s="118" t="s">
        <v>40</v>
      </c>
      <c r="E13194" s="116" t="str">
        <f t="shared" si="206"/>
        <v>JCE</v>
      </c>
    </row>
    <row r="13195" spans="4:5">
      <c r="D13195" s="118" t="s">
        <v>2</v>
      </c>
      <c r="E13195" s="116" t="str">
        <f t="shared" si="206"/>
        <v>DGTT</v>
      </c>
    </row>
    <row r="13196" spans="4:5">
      <c r="D13196" s="118" t="s">
        <v>40</v>
      </c>
      <c r="E13196" s="116" t="str">
        <f t="shared" si="206"/>
        <v>JCE</v>
      </c>
    </row>
    <row r="13197" spans="4:5">
      <c r="D13197" s="118" t="s">
        <v>40</v>
      </c>
      <c r="E13197" s="116" t="str">
        <f t="shared" si="206"/>
        <v>JCE</v>
      </c>
    </row>
    <row r="13198" spans="4:5">
      <c r="D13198" s="118" t="s">
        <v>40</v>
      </c>
      <c r="E13198" s="116" t="str">
        <f t="shared" si="206"/>
        <v>JCE</v>
      </c>
    </row>
    <row r="13199" spans="4:5">
      <c r="D13199" s="118" t="s">
        <v>184</v>
      </c>
      <c r="E13199" s="116" t="str">
        <f t="shared" si="206"/>
        <v>DGP</v>
      </c>
    </row>
    <row r="13200" spans="4:5">
      <c r="D13200" s="118" t="s">
        <v>155</v>
      </c>
      <c r="E13200" s="116" t="str">
        <f t="shared" si="206"/>
        <v>ONAPI</v>
      </c>
    </row>
    <row r="13201" spans="4:5">
      <c r="D13201" s="118" t="s">
        <v>322</v>
      </c>
      <c r="E13201" s="116" t="str">
        <f t="shared" si="206"/>
        <v>MT</v>
      </c>
    </row>
    <row r="13202" spans="4:5">
      <c r="D13202" s="118" t="s">
        <v>184</v>
      </c>
      <c r="E13202" s="116" t="str">
        <f t="shared" si="206"/>
        <v>DGP</v>
      </c>
    </row>
    <row r="13203" spans="4:5">
      <c r="D13203" s="118" t="s">
        <v>2</v>
      </c>
      <c r="E13203" s="116" t="str">
        <f t="shared" si="206"/>
        <v>DGTT</v>
      </c>
    </row>
    <row r="13204" spans="4:5">
      <c r="D13204" s="118" t="s">
        <v>28</v>
      </c>
      <c r="E13204" s="116" t="str">
        <f t="shared" si="206"/>
        <v>DGII</v>
      </c>
    </row>
    <row r="13205" spans="4:5">
      <c r="D13205" s="118" t="s">
        <v>40</v>
      </c>
      <c r="E13205" s="116" t="str">
        <f t="shared" si="206"/>
        <v>JCE</v>
      </c>
    </row>
    <row r="13206" spans="4:5">
      <c r="D13206" s="118" t="s">
        <v>322</v>
      </c>
      <c r="E13206" s="116" t="str">
        <f t="shared" si="206"/>
        <v>MT</v>
      </c>
    </row>
    <row r="13207" spans="4:5">
      <c r="D13207" s="118" t="s">
        <v>184</v>
      </c>
      <c r="E13207" s="116" t="str">
        <f t="shared" si="206"/>
        <v>DGP</v>
      </c>
    </row>
    <row r="13208" spans="4:5">
      <c r="D13208" s="118" t="s">
        <v>2</v>
      </c>
      <c r="E13208" s="116" t="str">
        <f t="shared" si="206"/>
        <v>DGTT</v>
      </c>
    </row>
    <row r="13209" spans="4:5">
      <c r="D13209" s="118" t="s">
        <v>40</v>
      </c>
      <c r="E13209" s="116" t="str">
        <f t="shared" si="206"/>
        <v>JCE</v>
      </c>
    </row>
    <row r="13210" spans="4:5">
      <c r="D13210" s="118" t="s">
        <v>40</v>
      </c>
      <c r="E13210" s="116" t="str">
        <f t="shared" si="206"/>
        <v>JCE</v>
      </c>
    </row>
    <row r="13211" spans="4:5">
      <c r="D13211" s="118" t="s">
        <v>94</v>
      </c>
      <c r="E13211" s="116" t="str">
        <f t="shared" si="206"/>
        <v>DGM</v>
      </c>
    </row>
    <row r="13212" spans="4:5">
      <c r="D13212" s="118" t="s">
        <v>40</v>
      </c>
      <c r="E13212" s="116" t="str">
        <f t="shared" si="206"/>
        <v>JCE</v>
      </c>
    </row>
    <row r="13213" spans="4:5">
      <c r="D13213" s="118" t="s">
        <v>40</v>
      </c>
      <c r="E13213" s="116" t="str">
        <f t="shared" si="206"/>
        <v>JCE</v>
      </c>
    </row>
    <row r="13214" spans="4:5">
      <c r="D13214" s="118" t="s">
        <v>184</v>
      </c>
      <c r="E13214" s="116" t="str">
        <f t="shared" si="206"/>
        <v>DGP</v>
      </c>
    </row>
    <row r="13215" spans="4:5">
      <c r="D13215" s="118" t="s">
        <v>40</v>
      </c>
      <c r="E13215" s="116" t="str">
        <f t="shared" si="206"/>
        <v>JCE</v>
      </c>
    </row>
    <row r="13216" spans="4:5">
      <c r="D13216" s="118" t="s">
        <v>28</v>
      </c>
      <c r="E13216" s="116" t="str">
        <f t="shared" si="206"/>
        <v>DGII</v>
      </c>
    </row>
    <row r="13217" spans="4:5">
      <c r="D13217" s="118" t="s">
        <v>956</v>
      </c>
      <c r="E13217" s="116" t="str">
        <f t="shared" si="206"/>
        <v>SENASA</v>
      </c>
    </row>
    <row r="13218" spans="4:5">
      <c r="D13218" s="118" t="s">
        <v>40</v>
      </c>
      <c r="E13218" s="116" t="str">
        <f t="shared" si="206"/>
        <v>JCE</v>
      </c>
    </row>
    <row r="13219" spans="4:5">
      <c r="D13219" s="118" t="s">
        <v>1098</v>
      </c>
      <c r="E13219" s="116" t="str">
        <f t="shared" si="206"/>
        <v>CANCILLERIA</v>
      </c>
    </row>
    <row r="13220" spans="4:5">
      <c r="D13220" s="118" t="s">
        <v>94</v>
      </c>
      <c r="E13220" s="116" t="str">
        <f t="shared" si="206"/>
        <v>DGM</v>
      </c>
    </row>
    <row r="13221" spans="4:5">
      <c r="D13221" s="118" t="s">
        <v>40</v>
      </c>
      <c r="E13221" s="116" t="str">
        <f t="shared" si="206"/>
        <v>JCE</v>
      </c>
    </row>
    <row r="13222" spans="4:5">
      <c r="D13222" s="118" t="s">
        <v>40</v>
      </c>
      <c r="E13222" s="116" t="str">
        <f t="shared" si="206"/>
        <v>JCE</v>
      </c>
    </row>
    <row r="13223" spans="4:5">
      <c r="D13223" s="118" t="s">
        <v>2</v>
      </c>
      <c r="E13223" s="116" t="str">
        <f t="shared" si="206"/>
        <v>DGTT</v>
      </c>
    </row>
    <row r="13224" spans="4:5">
      <c r="D13224" s="118" t="s">
        <v>2</v>
      </c>
      <c r="E13224" s="116" t="str">
        <f t="shared" si="206"/>
        <v>DGTT</v>
      </c>
    </row>
    <row r="13225" spans="4:5">
      <c r="D13225" s="118" t="s">
        <v>184</v>
      </c>
      <c r="E13225" s="116" t="str">
        <f t="shared" si="206"/>
        <v>DGP</v>
      </c>
    </row>
    <row r="13226" spans="4:5">
      <c r="D13226" s="118" t="s">
        <v>40</v>
      </c>
      <c r="E13226" s="116" t="str">
        <f t="shared" si="206"/>
        <v>JCE</v>
      </c>
    </row>
    <row r="13227" spans="4:5">
      <c r="D13227" s="118" t="s">
        <v>155</v>
      </c>
      <c r="E13227" s="116" t="str">
        <f t="shared" si="206"/>
        <v>ONAPI</v>
      </c>
    </row>
    <row r="13228" spans="4:5">
      <c r="D13228" s="118" t="s">
        <v>28</v>
      </c>
      <c r="E13228" s="116" t="str">
        <f t="shared" si="206"/>
        <v>DGII</v>
      </c>
    </row>
    <row r="13229" spans="4:5">
      <c r="D13229" s="118" t="s">
        <v>40</v>
      </c>
      <c r="E13229" s="116" t="str">
        <f t="shared" si="206"/>
        <v>JCE</v>
      </c>
    </row>
    <row r="13230" spans="4:5">
      <c r="D13230" s="118" t="s">
        <v>28</v>
      </c>
      <c r="E13230" s="116" t="str">
        <f t="shared" si="206"/>
        <v>DGII</v>
      </c>
    </row>
    <row r="13231" spans="4:5">
      <c r="D13231" s="118" t="s">
        <v>40</v>
      </c>
      <c r="E13231" s="116" t="str">
        <f t="shared" si="206"/>
        <v>JCE</v>
      </c>
    </row>
    <row r="13232" spans="4:5">
      <c r="D13232" s="118" t="s">
        <v>40</v>
      </c>
      <c r="E13232" s="116" t="str">
        <f t="shared" si="206"/>
        <v>JCE</v>
      </c>
    </row>
    <row r="13233" spans="4:5">
      <c r="D13233" s="118" t="s">
        <v>322</v>
      </c>
      <c r="E13233" s="116" t="str">
        <f t="shared" si="206"/>
        <v>MT</v>
      </c>
    </row>
    <row r="13234" spans="4:5">
      <c r="D13234" s="118" t="s">
        <v>40</v>
      </c>
      <c r="E13234" s="116" t="str">
        <f t="shared" si="206"/>
        <v>JCE</v>
      </c>
    </row>
    <row r="13235" spans="4:5">
      <c r="D13235" s="118" t="s">
        <v>28</v>
      </c>
      <c r="E13235" s="116" t="str">
        <f t="shared" si="206"/>
        <v>DGII</v>
      </c>
    </row>
    <row r="13236" spans="4:5">
      <c r="D13236" s="118" t="s">
        <v>40</v>
      </c>
      <c r="E13236" s="116" t="str">
        <f t="shared" si="206"/>
        <v>JCE</v>
      </c>
    </row>
    <row r="13237" spans="4:5">
      <c r="D13237" s="118" t="s">
        <v>40</v>
      </c>
      <c r="E13237" s="116" t="str">
        <f t="shared" si="206"/>
        <v>JCE</v>
      </c>
    </row>
    <row r="13238" spans="4:5">
      <c r="D13238" s="118" t="s">
        <v>184</v>
      </c>
      <c r="E13238" s="116" t="str">
        <f t="shared" si="206"/>
        <v>DGP</v>
      </c>
    </row>
    <row r="13239" spans="4:5">
      <c r="D13239" s="118" t="s">
        <v>155</v>
      </c>
      <c r="E13239" s="116" t="str">
        <f t="shared" si="206"/>
        <v>ONAPI</v>
      </c>
    </row>
    <row r="13240" spans="4:5">
      <c r="D13240" s="118" t="s">
        <v>322</v>
      </c>
      <c r="E13240" s="116" t="str">
        <f t="shared" si="206"/>
        <v>MT</v>
      </c>
    </row>
    <row r="13241" spans="4:5">
      <c r="D13241" s="118" t="s">
        <v>184</v>
      </c>
      <c r="E13241" s="116" t="str">
        <f t="shared" si="206"/>
        <v>DGP</v>
      </c>
    </row>
    <row r="13242" spans="4:5">
      <c r="D13242" s="118" t="s">
        <v>40</v>
      </c>
      <c r="E13242" s="116" t="str">
        <f t="shared" si="206"/>
        <v>JCE</v>
      </c>
    </row>
    <row r="13243" spans="4:5">
      <c r="D13243" s="118" t="s">
        <v>322</v>
      </c>
      <c r="E13243" s="116" t="str">
        <f t="shared" si="206"/>
        <v>MT</v>
      </c>
    </row>
    <row r="13244" spans="4:5">
      <c r="D13244" s="118" t="s">
        <v>2</v>
      </c>
      <c r="E13244" s="116" t="str">
        <f t="shared" si="206"/>
        <v>DGTT</v>
      </c>
    </row>
    <row r="13245" spans="4:5">
      <c r="D13245" s="118" t="s">
        <v>184</v>
      </c>
      <c r="E13245" s="116" t="str">
        <f t="shared" si="206"/>
        <v>DGP</v>
      </c>
    </row>
    <row r="13246" spans="4:5">
      <c r="D13246" s="118" t="s">
        <v>40</v>
      </c>
      <c r="E13246" s="116" t="str">
        <f t="shared" si="206"/>
        <v>JCE</v>
      </c>
    </row>
    <row r="13247" spans="4:5">
      <c r="D13247" s="118" t="s">
        <v>40</v>
      </c>
      <c r="E13247" s="116" t="str">
        <f t="shared" si="206"/>
        <v>JCE</v>
      </c>
    </row>
    <row r="13248" spans="4:5">
      <c r="D13248" s="118" t="s">
        <v>40</v>
      </c>
      <c r="E13248" s="116" t="str">
        <f t="shared" si="206"/>
        <v>JCE</v>
      </c>
    </row>
    <row r="13249" spans="4:5">
      <c r="D13249" s="118" t="s">
        <v>18</v>
      </c>
      <c r="E13249" s="116" t="str">
        <f t="shared" si="206"/>
        <v>MIP</v>
      </c>
    </row>
    <row r="13250" spans="4:5">
      <c r="D13250" s="118" t="s">
        <v>40</v>
      </c>
      <c r="E13250" s="116" t="str">
        <f t="shared" si="206"/>
        <v>JCE</v>
      </c>
    </row>
    <row r="13251" spans="4:5">
      <c r="D13251" s="118" t="s">
        <v>28</v>
      </c>
      <c r="E13251" s="116" t="str">
        <f t="shared" si="206"/>
        <v>DGII</v>
      </c>
    </row>
    <row r="13252" spans="4:5">
      <c r="D13252" s="118" t="s">
        <v>40</v>
      </c>
      <c r="E13252" s="116" t="str">
        <f t="shared" ref="E13252:E13315" si="207">UPPER(D13252:D32962)</f>
        <v>JCE</v>
      </c>
    </row>
    <row r="13253" spans="4:5">
      <c r="D13253" s="118" t="s">
        <v>40</v>
      </c>
      <c r="E13253" s="116" t="str">
        <f t="shared" si="207"/>
        <v>JCE</v>
      </c>
    </row>
    <row r="13254" spans="4:5">
      <c r="D13254" s="118" t="s">
        <v>40</v>
      </c>
      <c r="E13254" s="116" t="str">
        <f t="shared" si="207"/>
        <v>JCE</v>
      </c>
    </row>
    <row r="13255" spans="4:5">
      <c r="D13255" s="118" t="s">
        <v>40</v>
      </c>
      <c r="E13255" s="116" t="str">
        <f t="shared" si="207"/>
        <v>JCE</v>
      </c>
    </row>
    <row r="13256" spans="4:5">
      <c r="D13256" s="118" t="s">
        <v>184</v>
      </c>
      <c r="E13256" s="116" t="str">
        <f t="shared" si="207"/>
        <v>DGP</v>
      </c>
    </row>
    <row r="13257" spans="4:5">
      <c r="D13257" s="118" t="s">
        <v>94</v>
      </c>
      <c r="E13257" s="116" t="str">
        <f t="shared" si="207"/>
        <v>DGM</v>
      </c>
    </row>
    <row r="13258" spans="4:5">
      <c r="D13258" s="118" t="s">
        <v>1098</v>
      </c>
      <c r="E13258" s="116" t="str">
        <f t="shared" si="207"/>
        <v>CANCILLERIA</v>
      </c>
    </row>
    <row r="13259" spans="4:5">
      <c r="D13259" s="118" t="s">
        <v>40</v>
      </c>
      <c r="E13259" s="116" t="str">
        <f t="shared" si="207"/>
        <v>JCE</v>
      </c>
    </row>
    <row r="13260" spans="4:5">
      <c r="D13260" s="118" t="s">
        <v>40</v>
      </c>
      <c r="E13260" s="116" t="str">
        <f t="shared" si="207"/>
        <v>JCE</v>
      </c>
    </row>
    <row r="13261" spans="4:5">
      <c r="D13261" s="118" t="s">
        <v>28</v>
      </c>
      <c r="E13261" s="116" t="str">
        <f t="shared" si="207"/>
        <v>DGII</v>
      </c>
    </row>
    <row r="13262" spans="4:5">
      <c r="D13262" s="118" t="s">
        <v>28</v>
      </c>
      <c r="E13262" s="116" t="str">
        <f t="shared" si="207"/>
        <v>DGII</v>
      </c>
    </row>
    <row r="13263" spans="4:5">
      <c r="D13263" s="118" t="s">
        <v>40</v>
      </c>
      <c r="E13263" s="116" t="str">
        <f t="shared" si="207"/>
        <v>JCE</v>
      </c>
    </row>
    <row r="13264" spans="4:5">
      <c r="D13264" s="118" t="s">
        <v>184</v>
      </c>
      <c r="E13264" s="116" t="str">
        <f t="shared" si="207"/>
        <v>DGP</v>
      </c>
    </row>
    <row r="13265" spans="4:5">
      <c r="D13265" s="118" t="s">
        <v>40</v>
      </c>
      <c r="E13265" s="116" t="str">
        <f t="shared" si="207"/>
        <v>JCE</v>
      </c>
    </row>
    <row r="13266" spans="4:5">
      <c r="D13266" s="118" t="s">
        <v>28</v>
      </c>
      <c r="E13266" s="116" t="str">
        <f t="shared" si="207"/>
        <v>DGII</v>
      </c>
    </row>
    <row r="13267" spans="4:5">
      <c r="D13267" s="118" t="s">
        <v>2</v>
      </c>
      <c r="E13267" s="116" t="str">
        <f t="shared" si="207"/>
        <v>DGTT</v>
      </c>
    </row>
    <row r="13268" spans="4:5">
      <c r="D13268" s="118" t="s">
        <v>40</v>
      </c>
      <c r="E13268" s="116" t="str">
        <f t="shared" si="207"/>
        <v>JCE</v>
      </c>
    </row>
    <row r="13269" spans="4:5">
      <c r="D13269" s="118" t="s">
        <v>40</v>
      </c>
      <c r="E13269" s="116" t="str">
        <f t="shared" si="207"/>
        <v>JCE</v>
      </c>
    </row>
    <row r="13270" spans="4:5">
      <c r="D13270" s="118" t="s">
        <v>28</v>
      </c>
      <c r="E13270" s="116" t="str">
        <f t="shared" si="207"/>
        <v>DGII</v>
      </c>
    </row>
    <row r="13271" spans="4:5">
      <c r="D13271" s="118" t="s">
        <v>94</v>
      </c>
      <c r="E13271" s="116" t="str">
        <f t="shared" si="207"/>
        <v>DGM</v>
      </c>
    </row>
    <row r="13272" spans="4:5">
      <c r="D13272" s="118" t="s">
        <v>28</v>
      </c>
      <c r="E13272" s="116" t="str">
        <f t="shared" si="207"/>
        <v>DGII</v>
      </c>
    </row>
    <row r="13273" spans="4:5">
      <c r="D13273" s="118" t="s">
        <v>40</v>
      </c>
      <c r="E13273" s="116" t="str">
        <f t="shared" si="207"/>
        <v>JCE</v>
      </c>
    </row>
    <row r="13274" spans="4:5">
      <c r="D13274" s="118" t="s">
        <v>40</v>
      </c>
      <c r="E13274" s="116" t="str">
        <f t="shared" si="207"/>
        <v>JCE</v>
      </c>
    </row>
    <row r="13275" spans="4:5">
      <c r="D13275" s="118" t="s">
        <v>40</v>
      </c>
      <c r="E13275" s="116" t="str">
        <f t="shared" si="207"/>
        <v>JCE</v>
      </c>
    </row>
    <row r="13276" spans="4:5">
      <c r="D13276" s="118" t="s">
        <v>184</v>
      </c>
      <c r="E13276" s="116" t="str">
        <f t="shared" si="207"/>
        <v>DGP</v>
      </c>
    </row>
    <row r="13277" spans="4:5">
      <c r="D13277" s="118" t="s">
        <v>2</v>
      </c>
      <c r="E13277" s="116" t="str">
        <f t="shared" si="207"/>
        <v>DGTT</v>
      </c>
    </row>
    <row r="13278" spans="4:5">
      <c r="D13278" s="118" t="s">
        <v>40</v>
      </c>
      <c r="E13278" s="116" t="str">
        <f t="shared" si="207"/>
        <v>JCE</v>
      </c>
    </row>
    <row r="13279" spans="4:5">
      <c r="D13279" s="118" t="s">
        <v>28</v>
      </c>
      <c r="E13279" s="116" t="str">
        <f t="shared" si="207"/>
        <v>DGII</v>
      </c>
    </row>
    <row r="13280" spans="4:5">
      <c r="D13280" s="118" t="s">
        <v>40</v>
      </c>
      <c r="E13280" s="116" t="str">
        <f t="shared" si="207"/>
        <v>JCE</v>
      </c>
    </row>
    <row r="13281" spans="4:5">
      <c r="D13281" s="118" t="s">
        <v>40</v>
      </c>
      <c r="E13281" s="116" t="str">
        <f t="shared" si="207"/>
        <v>JCE</v>
      </c>
    </row>
    <row r="13282" spans="4:5">
      <c r="D13282" s="118" t="s">
        <v>40</v>
      </c>
      <c r="E13282" s="116" t="str">
        <f t="shared" si="207"/>
        <v>JCE</v>
      </c>
    </row>
    <row r="13283" spans="4:5">
      <c r="D13283" s="118" t="s">
        <v>40</v>
      </c>
      <c r="E13283" s="116" t="str">
        <f t="shared" si="207"/>
        <v>JCE</v>
      </c>
    </row>
    <row r="13284" spans="4:5">
      <c r="D13284" s="118" t="s">
        <v>40</v>
      </c>
      <c r="E13284" s="116" t="str">
        <f t="shared" si="207"/>
        <v>JCE</v>
      </c>
    </row>
    <row r="13285" spans="4:5">
      <c r="D13285" s="118" t="s">
        <v>40</v>
      </c>
      <c r="E13285" s="116" t="str">
        <f t="shared" si="207"/>
        <v>JCE</v>
      </c>
    </row>
    <row r="13286" spans="4:5">
      <c r="D13286" s="118" t="s">
        <v>40</v>
      </c>
      <c r="E13286" s="116" t="str">
        <f t="shared" si="207"/>
        <v>JCE</v>
      </c>
    </row>
    <row r="13287" spans="4:5">
      <c r="D13287" s="118" t="s">
        <v>2</v>
      </c>
      <c r="E13287" s="116" t="str">
        <f t="shared" si="207"/>
        <v>DGTT</v>
      </c>
    </row>
    <row r="13288" spans="4:5">
      <c r="D13288" s="118" t="s">
        <v>184</v>
      </c>
      <c r="E13288" s="116" t="str">
        <f t="shared" si="207"/>
        <v>DGP</v>
      </c>
    </row>
    <row r="13289" spans="4:5">
      <c r="D13289" s="118" t="s">
        <v>40</v>
      </c>
      <c r="E13289" s="116" t="str">
        <f t="shared" si="207"/>
        <v>JCE</v>
      </c>
    </row>
    <row r="13290" spans="4:5">
      <c r="D13290" s="118" t="s">
        <v>322</v>
      </c>
      <c r="E13290" s="116" t="str">
        <f t="shared" si="207"/>
        <v>MT</v>
      </c>
    </row>
    <row r="13291" spans="4:5">
      <c r="D13291" s="118" t="s">
        <v>322</v>
      </c>
      <c r="E13291" s="116" t="str">
        <f t="shared" si="207"/>
        <v>MT</v>
      </c>
    </row>
    <row r="13292" spans="4:5">
      <c r="D13292" s="118" t="s">
        <v>1773</v>
      </c>
      <c r="E13292" s="116" t="str">
        <f t="shared" si="207"/>
        <v xml:space="preserve">AMET </v>
      </c>
    </row>
    <row r="13293" spans="4:5">
      <c r="D13293" s="118" t="s">
        <v>40</v>
      </c>
      <c r="E13293" s="116" t="str">
        <f t="shared" si="207"/>
        <v>JCE</v>
      </c>
    </row>
    <row r="13294" spans="4:5">
      <c r="D13294" s="118" t="s">
        <v>1098</v>
      </c>
      <c r="E13294" s="116" t="str">
        <f t="shared" si="207"/>
        <v>CANCILLERIA</v>
      </c>
    </row>
    <row r="13295" spans="4:5">
      <c r="D13295" s="118" t="s">
        <v>94</v>
      </c>
      <c r="E13295" s="116" t="str">
        <f t="shared" si="207"/>
        <v>DGM</v>
      </c>
    </row>
    <row r="13296" spans="4:5">
      <c r="D13296" s="118" t="s">
        <v>40</v>
      </c>
      <c r="E13296" s="116" t="str">
        <f t="shared" si="207"/>
        <v>JCE</v>
      </c>
    </row>
    <row r="13297" spans="4:5">
      <c r="D13297" s="118" t="s">
        <v>40</v>
      </c>
      <c r="E13297" s="116" t="str">
        <f t="shared" si="207"/>
        <v>JCE</v>
      </c>
    </row>
    <row r="13298" spans="4:5">
      <c r="D13298" s="118" t="s">
        <v>2</v>
      </c>
      <c r="E13298" s="116" t="str">
        <f t="shared" si="207"/>
        <v>DGTT</v>
      </c>
    </row>
    <row r="13299" spans="4:5">
      <c r="D13299" s="118" t="s">
        <v>956</v>
      </c>
      <c r="E13299" s="116" t="str">
        <f t="shared" si="207"/>
        <v>SENASA</v>
      </c>
    </row>
    <row r="13300" spans="4:5">
      <c r="D13300" s="118" t="s">
        <v>184</v>
      </c>
      <c r="E13300" s="116" t="str">
        <f t="shared" si="207"/>
        <v>DGP</v>
      </c>
    </row>
    <row r="13301" spans="4:5">
      <c r="D13301" s="118" t="s">
        <v>40</v>
      </c>
      <c r="E13301" s="116" t="str">
        <f t="shared" si="207"/>
        <v>JCE</v>
      </c>
    </row>
    <row r="13302" spans="4:5">
      <c r="D13302" s="118" t="s">
        <v>155</v>
      </c>
      <c r="E13302" s="116" t="str">
        <f t="shared" si="207"/>
        <v>ONAPI</v>
      </c>
    </row>
    <row r="13303" spans="4:5">
      <c r="D13303" s="118" t="s">
        <v>28</v>
      </c>
      <c r="E13303" s="116" t="str">
        <f t="shared" si="207"/>
        <v>DGII</v>
      </c>
    </row>
    <row r="13304" spans="4:5">
      <c r="D13304" s="118" t="s">
        <v>40</v>
      </c>
      <c r="E13304" s="116" t="str">
        <f t="shared" si="207"/>
        <v>JCE</v>
      </c>
    </row>
    <row r="13305" spans="4:5">
      <c r="D13305" s="118" t="s">
        <v>28</v>
      </c>
      <c r="E13305" s="116" t="str">
        <f t="shared" si="207"/>
        <v>DGII</v>
      </c>
    </row>
    <row r="13306" spans="4:5">
      <c r="D13306" s="118" t="s">
        <v>40</v>
      </c>
      <c r="E13306" s="116" t="str">
        <f t="shared" si="207"/>
        <v>JCE</v>
      </c>
    </row>
    <row r="13307" spans="4:5">
      <c r="D13307" s="118" t="s">
        <v>40</v>
      </c>
      <c r="E13307" s="116" t="str">
        <f t="shared" si="207"/>
        <v>JCE</v>
      </c>
    </row>
    <row r="13308" spans="4:5">
      <c r="D13308" s="118" t="s">
        <v>40</v>
      </c>
      <c r="E13308" s="116" t="str">
        <f t="shared" si="207"/>
        <v>JCE</v>
      </c>
    </row>
    <row r="13309" spans="4:5">
      <c r="D13309" s="118" t="s">
        <v>40</v>
      </c>
      <c r="E13309" s="116" t="str">
        <f t="shared" si="207"/>
        <v>JCE</v>
      </c>
    </row>
    <row r="13310" spans="4:5">
      <c r="D13310" s="118" t="s">
        <v>2</v>
      </c>
      <c r="E13310" s="116" t="str">
        <f t="shared" si="207"/>
        <v>DGTT</v>
      </c>
    </row>
    <row r="13311" spans="4:5">
      <c r="D13311" s="118" t="s">
        <v>322</v>
      </c>
      <c r="E13311" s="116" t="str">
        <f t="shared" si="207"/>
        <v>MT</v>
      </c>
    </row>
    <row r="13312" spans="4:5">
      <c r="D13312" s="118" t="s">
        <v>956</v>
      </c>
      <c r="E13312" s="116" t="str">
        <f t="shared" si="207"/>
        <v>SENASA</v>
      </c>
    </row>
    <row r="13313" spans="4:5">
      <c r="D13313" s="118" t="s">
        <v>40</v>
      </c>
      <c r="E13313" s="116" t="str">
        <f t="shared" si="207"/>
        <v>JCE</v>
      </c>
    </row>
    <row r="13314" spans="4:5">
      <c r="D13314" s="118" t="s">
        <v>40</v>
      </c>
      <c r="E13314" s="116" t="str">
        <f t="shared" si="207"/>
        <v>JCE</v>
      </c>
    </row>
    <row r="13315" spans="4:5">
      <c r="D13315" s="118" t="s">
        <v>40</v>
      </c>
      <c r="E13315" s="116" t="str">
        <f t="shared" si="207"/>
        <v>JCE</v>
      </c>
    </row>
    <row r="13316" spans="4:5">
      <c r="D13316" s="118" t="s">
        <v>40</v>
      </c>
      <c r="E13316" s="116" t="str">
        <f t="shared" ref="E13316:E13379" si="208">UPPER(D13316:D33026)</f>
        <v>JCE</v>
      </c>
    </row>
    <row r="13317" spans="4:5">
      <c r="D13317" s="118" t="s">
        <v>322</v>
      </c>
      <c r="E13317" s="116" t="str">
        <f t="shared" si="208"/>
        <v>MT</v>
      </c>
    </row>
    <row r="13318" spans="4:5">
      <c r="D13318" s="118" t="s">
        <v>155</v>
      </c>
      <c r="E13318" s="116" t="str">
        <f t="shared" si="208"/>
        <v>ONAPI</v>
      </c>
    </row>
    <row r="13319" spans="4:5">
      <c r="D13319" s="118" t="s">
        <v>28</v>
      </c>
      <c r="E13319" s="116" t="str">
        <f t="shared" si="208"/>
        <v>DGII</v>
      </c>
    </row>
    <row r="13320" spans="4:5">
      <c r="D13320" s="118" t="s">
        <v>40</v>
      </c>
      <c r="E13320" s="116" t="str">
        <f t="shared" si="208"/>
        <v>JCE</v>
      </c>
    </row>
    <row r="13321" spans="4:5">
      <c r="D13321" s="118" t="s">
        <v>40</v>
      </c>
      <c r="E13321" s="116" t="str">
        <f t="shared" si="208"/>
        <v>JCE</v>
      </c>
    </row>
    <row r="13322" spans="4:5">
      <c r="D13322" s="118" t="s">
        <v>28</v>
      </c>
      <c r="E13322" s="116" t="str">
        <f t="shared" si="208"/>
        <v>DGII</v>
      </c>
    </row>
    <row r="13323" spans="4:5">
      <c r="D13323" s="118" t="s">
        <v>40</v>
      </c>
      <c r="E13323" s="116" t="str">
        <f t="shared" si="208"/>
        <v>JCE</v>
      </c>
    </row>
    <row r="13324" spans="4:5">
      <c r="D13324" s="118" t="s">
        <v>322</v>
      </c>
      <c r="E13324" s="116" t="str">
        <f t="shared" si="208"/>
        <v>MT</v>
      </c>
    </row>
    <row r="13325" spans="4:5">
      <c r="D13325" s="118" t="s">
        <v>28</v>
      </c>
      <c r="E13325" s="116" t="str">
        <f t="shared" si="208"/>
        <v>DGII</v>
      </c>
    </row>
    <row r="13326" spans="4:5">
      <c r="D13326" s="118" t="s">
        <v>40</v>
      </c>
      <c r="E13326" s="116" t="str">
        <f t="shared" si="208"/>
        <v>JCE</v>
      </c>
    </row>
    <row r="13327" spans="4:5">
      <c r="D13327" s="118" t="s">
        <v>184</v>
      </c>
      <c r="E13327" s="116" t="str">
        <f t="shared" si="208"/>
        <v>DGP</v>
      </c>
    </row>
    <row r="13328" spans="4:5">
      <c r="D13328" s="118" t="s">
        <v>155</v>
      </c>
      <c r="E13328" s="116" t="str">
        <f t="shared" si="208"/>
        <v>ONAPI</v>
      </c>
    </row>
    <row r="13329" spans="4:5">
      <c r="D13329" s="118" t="s">
        <v>322</v>
      </c>
      <c r="E13329" s="116" t="str">
        <f t="shared" si="208"/>
        <v>MT</v>
      </c>
    </row>
    <row r="13330" spans="4:5">
      <c r="D13330" s="118" t="s">
        <v>184</v>
      </c>
      <c r="E13330" s="116" t="str">
        <f t="shared" si="208"/>
        <v>DGP</v>
      </c>
    </row>
    <row r="13331" spans="4:5">
      <c r="D13331" s="118" t="s">
        <v>40</v>
      </c>
      <c r="E13331" s="116" t="str">
        <f t="shared" si="208"/>
        <v>JCE</v>
      </c>
    </row>
    <row r="13332" spans="4:5">
      <c r="D13332" s="118" t="s">
        <v>322</v>
      </c>
      <c r="E13332" s="116" t="str">
        <f t="shared" si="208"/>
        <v>MT</v>
      </c>
    </row>
    <row r="13333" spans="4:5">
      <c r="D13333" s="118" t="s">
        <v>2</v>
      </c>
      <c r="E13333" s="116" t="str">
        <f t="shared" si="208"/>
        <v>DGTT</v>
      </c>
    </row>
    <row r="13334" spans="4:5">
      <c r="D13334" s="118" t="s">
        <v>184</v>
      </c>
      <c r="E13334" s="116" t="str">
        <f t="shared" si="208"/>
        <v>DGP</v>
      </c>
    </row>
    <row r="13335" spans="4:5">
      <c r="D13335" s="118" t="s">
        <v>40</v>
      </c>
      <c r="E13335" s="116" t="str">
        <f t="shared" si="208"/>
        <v>JCE</v>
      </c>
    </row>
    <row r="13336" spans="4:5">
      <c r="D13336" s="118" t="s">
        <v>2</v>
      </c>
      <c r="E13336" s="116" t="str">
        <f t="shared" si="208"/>
        <v>DGTT</v>
      </c>
    </row>
    <row r="13337" spans="4:5">
      <c r="D13337" s="118" t="s">
        <v>28</v>
      </c>
      <c r="E13337" s="116" t="str">
        <f t="shared" si="208"/>
        <v>DGII</v>
      </c>
    </row>
    <row r="13338" spans="4:5">
      <c r="D13338" s="118" t="s">
        <v>28</v>
      </c>
      <c r="E13338" s="116" t="str">
        <f t="shared" si="208"/>
        <v>DGII</v>
      </c>
    </row>
    <row r="13339" spans="4:5">
      <c r="D13339" s="118" t="s">
        <v>40</v>
      </c>
      <c r="E13339" s="116" t="str">
        <f t="shared" si="208"/>
        <v>JCE</v>
      </c>
    </row>
    <row r="13340" spans="4:5">
      <c r="D13340" s="118" t="s">
        <v>40</v>
      </c>
      <c r="E13340" s="116" t="str">
        <f t="shared" si="208"/>
        <v>JCE</v>
      </c>
    </row>
    <row r="13341" spans="4:5">
      <c r="D13341" s="118" t="s">
        <v>2</v>
      </c>
      <c r="E13341" s="116" t="str">
        <f t="shared" si="208"/>
        <v>DGTT</v>
      </c>
    </row>
    <row r="13342" spans="4:5">
      <c r="D13342" s="118" t="s">
        <v>40</v>
      </c>
      <c r="E13342" s="116" t="str">
        <f t="shared" si="208"/>
        <v>JCE</v>
      </c>
    </row>
    <row r="13343" spans="4:5">
      <c r="D13343" s="118" t="s">
        <v>40</v>
      </c>
      <c r="E13343" s="116" t="str">
        <f t="shared" si="208"/>
        <v>JCE</v>
      </c>
    </row>
    <row r="13344" spans="4:5">
      <c r="D13344" s="118" t="s">
        <v>28</v>
      </c>
      <c r="E13344" s="116" t="str">
        <f t="shared" si="208"/>
        <v>DGII</v>
      </c>
    </row>
    <row r="13345" spans="4:5">
      <c r="D13345" s="118" t="s">
        <v>2</v>
      </c>
      <c r="E13345" s="116" t="str">
        <f t="shared" si="208"/>
        <v>DGTT</v>
      </c>
    </row>
    <row r="13346" spans="4:5">
      <c r="D13346" s="118" t="s">
        <v>28</v>
      </c>
      <c r="E13346" s="116" t="str">
        <f t="shared" si="208"/>
        <v>DGII</v>
      </c>
    </row>
    <row r="13347" spans="4:5">
      <c r="D13347" s="118" t="s">
        <v>40</v>
      </c>
      <c r="E13347" s="116" t="str">
        <f t="shared" si="208"/>
        <v>JCE</v>
      </c>
    </row>
    <row r="13348" spans="4:5">
      <c r="D13348" s="118" t="s">
        <v>40</v>
      </c>
      <c r="E13348" s="116" t="str">
        <f t="shared" si="208"/>
        <v>JCE</v>
      </c>
    </row>
    <row r="13349" spans="4:5">
      <c r="D13349" s="118" t="s">
        <v>40</v>
      </c>
      <c r="E13349" s="116" t="str">
        <f t="shared" si="208"/>
        <v>JCE</v>
      </c>
    </row>
    <row r="13350" spans="4:5">
      <c r="D13350" s="118" t="s">
        <v>2</v>
      </c>
      <c r="E13350" s="116" t="str">
        <f t="shared" si="208"/>
        <v>DGTT</v>
      </c>
    </row>
    <row r="13351" spans="4:5">
      <c r="D13351" s="118" t="s">
        <v>28</v>
      </c>
      <c r="E13351" s="116" t="str">
        <f t="shared" si="208"/>
        <v>DGII</v>
      </c>
    </row>
    <row r="13352" spans="4:5">
      <c r="D13352" s="118" t="s">
        <v>94</v>
      </c>
      <c r="E13352" s="116" t="str">
        <f t="shared" si="208"/>
        <v>DGM</v>
      </c>
    </row>
    <row r="13353" spans="4:5">
      <c r="D13353" s="118" t="s">
        <v>94</v>
      </c>
      <c r="E13353" s="116" t="str">
        <f t="shared" si="208"/>
        <v>DGM</v>
      </c>
    </row>
    <row r="13354" spans="4:5">
      <c r="D13354" s="118" t="s">
        <v>40</v>
      </c>
      <c r="E13354" s="116" t="str">
        <f t="shared" si="208"/>
        <v>JCE</v>
      </c>
    </row>
    <row r="13355" spans="4:5">
      <c r="D13355" s="118" t="s">
        <v>1098</v>
      </c>
      <c r="E13355" s="116" t="str">
        <f t="shared" si="208"/>
        <v>CANCILLERIA</v>
      </c>
    </row>
    <row r="13356" spans="4:5">
      <c r="D13356" s="118" t="s">
        <v>184</v>
      </c>
      <c r="E13356" s="116" t="str">
        <f t="shared" si="208"/>
        <v>DGP</v>
      </c>
    </row>
    <row r="13357" spans="4:5">
      <c r="D13357" s="118" t="s">
        <v>40</v>
      </c>
      <c r="E13357" s="116" t="str">
        <f t="shared" si="208"/>
        <v>JCE</v>
      </c>
    </row>
    <row r="13358" spans="4:5">
      <c r="D13358" s="118" t="s">
        <v>184</v>
      </c>
      <c r="E13358" s="116" t="str">
        <f t="shared" si="208"/>
        <v>DGP</v>
      </c>
    </row>
    <row r="13359" spans="4:5">
      <c r="D13359" s="118" t="s">
        <v>40</v>
      </c>
      <c r="E13359" s="116" t="str">
        <f t="shared" si="208"/>
        <v>JCE</v>
      </c>
    </row>
    <row r="13360" spans="4:5">
      <c r="D13360" s="118" t="s">
        <v>40</v>
      </c>
      <c r="E13360" s="116" t="str">
        <f t="shared" si="208"/>
        <v>JCE</v>
      </c>
    </row>
    <row r="13361" spans="4:5">
      <c r="D13361" s="118" t="s">
        <v>322</v>
      </c>
      <c r="E13361" s="116" t="str">
        <f t="shared" si="208"/>
        <v>MT</v>
      </c>
    </row>
    <row r="13362" spans="4:5">
      <c r="D13362" s="118" t="s">
        <v>956</v>
      </c>
      <c r="E13362" s="116" t="str">
        <f t="shared" si="208"/>
        <v>SENASA</v>
      </c>
    </row>
    <row r="13363" spans="4:5">
      <c r="D13363" s="118" t="s">
        <v>28</v>
      </c>
      <c r="E13363" s="116" t="str">
        <f t="shared" si="208"/>
        <v>DGII</v>
      </c>
    </row>
    <row r="13364" spans="4:5">
      <c r="D13364" s="118" t="s">
        <v>28</v>
      </c>
      <c r="E13364" s="116" t="str">
        <f t="shared" si="208"/>
        <v>DGII</v>
      </c>
    </row>
    <row r="13365" spans="4:5">
      <c r="D13365" s="118" t="s">
        <v>155</v>
      </c>
      <c r="E13365" s="116" t="str">
        <f t="shared" si="208"/>
        <v>ONAPI</v>
      </c>
    </row>
    <row r="13366" spans="4:5">
      <c r="D13366" s="118" t="s">
        <v>28</v>
      </c>
      <c r="E13366" s="116" t="str">
        <f t="shared" si="208"/>
        <v>DGII</v>
      </c>
    </row>
    <row r="13367" spans="4:5">
      <c r="D13367" s="118" t="s">
        <v>40</v>
      </c>
      <c r="E13367" s="116" t="str">
        <f t="shared" si="208"/>
        <v>JCE</v>
      </c>
    </row>
    <row r="13368" spans="4:5">
      <c r="D13368" s="118" t="s">
        <v>28</v>
      </c>
      <c r="E13368" s="116" t="str">
        <f t="shared" si="208"/>
        <v>DGII</v>
      </c>
    </row>
    <row r="13369" spans="4:5">
      <c r="D13369" s="118" t="s">
        <v>40</v>
      </c>
      <c r="E13369" s="116" t="str">
        <f t="shared" si="208"/>
        <v>JCE</v>
      </c>
    </row>
    <row r="13370" spans="4:5">
      <c r="D13370" s="118" t="s">
        <v>40</v>
      </c>
      <c r="E13370" s="116" t="str">
        <f t="shared" si="208"/>
        <v>JCE</v>
      </c>
    </row>
    <row r="13371" spans="4:5">
      <c r="D13371" s="118" t="s">
        <v>18</v>
      </c>
      <c r="E13371" s="116" t="str">
        <f t="shared" si="208"/>
        <v>MIP</v>
      </c>
    </row>
    <row r="13372" spans="4:5">
      <c r="D13372" s="118" t="s">
        <v>1098</v>
      </c>
      <c r="E13372" s="116" t="str">
        <f t="shared" si="208"/>
        <v>CANCILLERIA</v>
      </c>
    </row>
    <row r="13373" spans="4:5">
      <c r="D13373" s="118" t="s">
        <v>94</v>
      </c>
      <c r="E13373" s="116" t="str">
        <f t="shared" si="208"/>
        <v>DGM</v>
      </c>
    </row>
    <row r="13374" spans="4:5">
      <c r="D13374" s="118" t="s">
        <v>40</v>
      </c>
      <c r="E13374" s="116" t="str">
        <f t="shared" si="208"/>
        <v>JCE</v>
      </c>
    </row>
    <row r="13375" spans="4:5">
      <c r="D13375" s="118" t="s">
        <v>40</v>
      </c>
      <c r="E13375" s="116" t="str">
        <f t="shared" si="208"/>
        <v>JCE</v>
      </c>
    </row>
    <row r="13376" spans="4:5">
      <c r="D13376" s="118" t="s">
        <v>40</v>
      </c>
      <c r="E13376" s="116" t="str">
        <f t="shared" si="208"/>
        <v>JCE</v>
      </c>
    </row>
    <row r="13377" spans="4:5">
      <c r="D13377" s="118" t="s">
        <v>40</v>
      </c>
      <c r="E13377" s="116" t="str">
        <f t="shared" si="208"/>
        <v>JCE</v>
      </c>
    </row>
    <row r="13378" spans="4:5">
      <c r="D13378" s="118" t="s">
        <v>1646</v>
      </c>
      <c r="E13378" s="116" t="str">
        <f t="shared" si="208"/>
        <v xml:space="preserve">CANCILLERIA </v>
      </c>
    </row>
    <row r="13379" spans="4:5">
      <c r="D13379" s="118" t="s">
        <v>1098</v>
      </c>
      <c r="E13379" s="116" t="str">
        <f t="shared" si="208"/>
        <v>CANCILLERIA</v>
      </c>
    </row>
    <row r="13380" spans="4:5">
      <c r="D13380" s="118" t="s">
        <v>40</v>
      </c>
      <c r="E13380" s="116" t="str">
        <f t="shared" ref="E13380:E13443" si="209">UPPER(D13380:D33090)</f>
        <v>JCE</v>
      </c>
    </row>
    <row r="13381" spans="4:5">
      <c r="D13381" s="118" t="s">
        <v>184</v>
      </c>
      <c r="E13381" s="116" t="str">
        <f t="shared" si="209"/>
        <v>DGP</v>
      </c>
    </row>
    <row r="13382" spans="4:5">
      <c r="D13382" s="118" t="s">
        <v>2</v>
      </c>
      <c r="E13382" s="116" t="str">
        <f t="shared" si="209"/>
        <v>DGTT</v>
      </c>
    </row>
    <row r="13383" spans="4:5">
      <c r="D13383" s="118" t="s">
        <v>40</v>
      </c>
      <c r="E13383" s="116" t="str">
        <f t="shared" si="209"/>
        <v>JCE</v>
      </c>
    </row>
    <row r="13384" spans="4:5">
      <c r="D13384" s="118" t="s">
        <v>28</v>
      </c>
      <c r="E13384" s="116" t="str">
        <f t="shared" si="209"/>
        <v>DGII</v>
      </c>
    </row>
    <row r="13385" spans="4:5">
      <c r="D13385" s="118" t="s">
        <v>28</v>
      </c>
      <c r="E13385" s="116" t="str">
        <f t="shared" si="209"/>
        <v>DGII</v>
      </c>
    </row>
    <row r="13386" spans="4:5">
      <c r="D13386" s="118" t="s">
        <v>40</v>
      </c>
      <c r="E13386" s="116" t="str">
        <f t="shared" si="209"/>
        <v>JCE</v>
      </c>
    </row>
    <row r="13387" spans="4:5">
      <c r="D13387" s="118" t="s">
        <v>322</v>
      </c>
      <c r="E13387" s="116" t="str">
        <f t="shared" si="209"/>
        <v>MT</v>
      </c>
    </row>
    <row r="13388" spans="4:5">
      <c r="D13388" s="118" t="s">
        <v>28</v>
      </c>
      <c r="E13388" s="116" t="str">
        <f t="shared" si="209"/>
        <v>DGII</v>
      </c>
    </row>
    <row r="13389" spans="4:5">
      <c r="D13389" s="118" t="s">
        <v>28</v>
      </c>
      <c r="E13389" s="116" t="str">
        <f t="shared" si="209"/>
        <v>DGII</v>
      </c>
    </row>
    <row r="13390" spans="4:5">
      <c r="D13390" s="118" t="s">
        <v>40</v>
      </c>
      <c r="E13390" s="116" t="str">
        <f t="shared" si="209"/>
        <v>JCE</v>
      </c>
    </row>
    <row r="13391" spans="4:5">
      <c r="D13391" s="118" t="s">
        <v>184</v>
      </c>
      <c r="E13391" s="116" t="str">
        <f t="shared" si="209"/>
        <v>DGP</v>
      </c>
    </row>
    <row r="13392" spans="4:5">
      <c r="D13392" s="118" t="s">
        <v>155</v>
      </c>
      <c r="E13392" s="116" t="str">
        <f t="shared" si="209"/>
        <v>ONAPI</v>
      </c>
    </row>
    <row r="13393" spans="4:5">
      <c r="D13393" s="118" t="s">
        <v>322</v>
      </c>
      <c r="E13393" s="116" t="str">
        <f t="shared" si="209"/>
        <v>MT</v>
      </c>
    </row>
    <row r="13394" spans="4:5">
      <c r="D13394" s="118" t="s">
        <v>184</v>
      </c>
      <c r="E13394" s="116" t="str">
        <f t="shared" si="209"/>
        <v>DGP</v>
      </c>
    </row>
    <row r="13395" spans="4:5">
      <c r="D13395" s="118" t="s">
        <v>40</v>
      </c>
      <c r="E13395" s="116" t="str">
        <f t="shared" si="209"/>
        <v>JCE</v>
      </c>
    </row>
    <row r="13396" spans="4:5">
      <c r="D13396" s="118" t="s">
        <v>322</v>
      </c>
      <c r="E13396" s="116" t="str">
        <f t="shared" si="209"/>
        <v>MT</v>
      </c>
    </row>
    <row r="13397" spans="4:5">
      <c r="D13397" s="118" t="s">
        <v>40</v>
      </c>
      <c r="E13397" s="116" t="str">
        <f t="shared" si="209"/>
        <v>JCE</v>
      </c>
    </row>
    <row r="13398" spans="4:5">
      <c r="D13398" s="118" t="s">
        <v>40</v>
      </c>
      <c r="E13398" s="116" t="str">
        <f t="shared" si="209"/>
        <v>JCE</v>
      </c>
    </row>
    <row r="13399" spans="4:5">
      <c r="D13399" s="118" t="s">
        <v>40</v>
      </c>
      <c r="E13399" s="116" t="str">
        <f t="shared" si="209"/>
        <v>JCE</v>
      </c>
    </row>
    <row r="13400" spans="4:5">
      <c r="D13400" s="118" t="s">
        <v>18</v>
      </c>
      <c r="E13400" s="116" t="str">
        <f t="shared" si="209"/>
        <v>MIP</v>
      </c>
    </row>
    <row r="13401" spans="4:5">
      <c r="D13401" s="118" t="s">
        <v>322</v>
      </c>
      <c r="E13401" s="116" t="str">
        <f t="shared" si="209"/>
        <v>MT</v>
      </c>
    </row>
    <row r="13402" spans="4:5">
      <c r="D13402" s="118" t="s">
        <v>40</v>
      </c>
      <c r="E13402" s="116" t="str">
        <f t="shared" si="209"/>
        <v>JCE</v>
      </c>
    </row>
    <row r="13403" spans="4:5">
      <c r="D13403" s="118" t="s">
        <v>2</v>
      </c>
      <c r="E13403" s="116" t="str">
        <f t="shared" si="209"/>
        <v>DGTT</v>
      </c>
    </row>
    <row r="13404" spans="4:5">
      <c r="D13404" s="118" t="s">
        <v>155</v>
      </c>
      <c r="E13404" s="116" t="str">
        <f t="shared" si="209"/>
        <v>ONAPI</v>
      </c>
    </row>
    <row r="13405" spans="4:5">
      <c r="D13405" s="118" t="s">
        <v>28</v>
      </c>
      <c r="E13405" s="116" t="str">
        <f t="shared" si="209"/>
        <v>DGII</v>
      </c>
    </row>
    <row r="13406" spans="4:5">
      <c r="D13406" s="118" t="s">
        <v>28</v>
      </c>
      <c r="E13406" s="116" t="str">
        <f t="shared" si="209"/>
        <v>DGII</v>
      </c>
    </row>
    <row r="13407" spans="4:5">
      <c r="D13407" s="118" t="s">
        <v>322</v>
      </c>
      <c r="E13407" s="116" t="str">
        <f t="shared" si="209"/>
        <v>MT</v>
      </c>
    </row>
    <row r="13408" spans="4:5">
      <c r="D13408" s="118" t="s">
        <v>28</v>
      </c>
      <c r="E13408" s="116" t="str">
        <f t="shared" si="209"/>
        <v>DGII</v>
      </c>
    </row>
    <row r="13409" spans="4:5">
      <c r="D13409" s="118" t="s">
        <v>40</v>
      </c>
      <c r="E13409" s="116" t="str">
        <f t="shared" si="209"/>
        <v>JCE</v>
      </c>
    </row>
    <row r="13410" spans="4:5">
      <c r="D13410" s="118" t="s">
        <v>40</v>
      </c>
      <c r="E13410" s="116" t="str">
        <f t="shared" si="209"/>
        <v>JCE</v>
      </c>
    </row>
    <row r="13411" spans="4:5">
      <c r="D13411" s="118" t="s">
        <v>40</v>
      </c>
      <c r="E13411" s="116" t="str">
        <f t="shared" si="209"/>
        <v>JCE</v>
      </c>
    </row>
    <row r="13412" spans="4:5">
      <c r="D13412" s="118" t="s">
        <v>40</v>
      </c>
      <c r="E13412" s="116" t="str">
        <f t="shared" si="209"/>
        <v>JCE</v>
      </c>
    </row>
    <row r="13413" spans="4:5">
      <c r="D13413" s="118" t="s">
        <v>155</v>
      </c>
      <c r="E13413" s="116" t="str">
        <f t="shared" si="209"/>
        <v>ONAPI</v>
      </c>
    </row>
    <row r="13414" spans="4:5">
      <c r="D13414" s="118" t="s">
        <v>28</v>
      </c>
      <c r="E13414" s="116" t="str">
        <f t="shared" si="209"/>
        <v>DGII</v>
      </c>
    </row>
    <row r="13415" spans="4:5">
      <c r="D13415" s="118" t="s">
        <v>40</v>
      </c>
      <c r="E13415" s="116" t="str">
        <f t="shared" si="209"/>
        <v>JCE</v>
      </c>
    </row>
    <row r="13416" spans="4:5">
      <c r="D13416" s="118" t="s">
        <v>2</v>
      </c>
      <c r="E13416" s="116" t="str">
        <f t="shared" si="209"/>
        <v>DGTT</v>
      </c>
    </row>
    <row r="13417" spans="4:5">
      <c r="D13417" s="118" t="s">
        <v>2</v>
      </c>
      <c r="E13417" s="116" t="str">
        <f t="shared" si="209"/>
        <v>DGTT</v>
      </c>
    </row>
    <row r="13418" spans="4:5">
      <c r="D13418" s="118" t="s">
        <v>28</v>
      </c>
      <c r="E13418" s="116" t="str">
        <f t="shared" si="209"/>
        <v>DGII</v>
      </c>
    </row>
    <row r="13419" spans="4:5">
      <c r="D13419" s="118" t="s">
        <v>40</v>
      </c>
      <c r="E13419" s="116" t="str">
        <f t="shared" si="209"/>
        <v>JCE</v>
      </c>
    </row>
    <row r="13420" spans="4:5">
      <c r="D13420" s="118" t="s">
        <v>28</v>
      </c>
      <c r="E13420" s="116" t="str">
        <f t="shared" si="209"/>
        <v>DGII</v>
      </c>
    </row>
    <row r="13421" spans="4:5">
      <c r="D13421" s="118" t="s">
        <v>322</v>
      </c>
      <c r="E13421" s="116" t="str">
        <f t="shared" si="209"/>
        <v>MT</v>
      </c>
    </row>
    <row r="13422" spans="4:5">
      <c r="D13422" s="118" t="s">
        <v>28</v>
      </c>
      <c r="E13422" s="116" t="str">
        <f t="shared" si="209"/>
        <v>DGII</v>
      </c>
    </row>
    <row r="13423" spans="4:5">
      <c r="D13423" s="118" t="s">
        <v>28</v>
      </c>
      <c r="E13423" s="116" t="str">
        <f t="shared" si="209"/>
        <v>DGII</v>
      </c>
    </row>
    <row r="13424" spans="4:5">
      <c r="D13424" s="118" t="s">
        <v>40</v>
      </c>
      <c r="E13424" s="116" t="str">
        <f t="shared" si="209"/>
        <v>JCE</v>
      </c>
    </row>
    <row r="13425" spans="4:5">
      <c r="D13425" s="118" t="s">
        <v>184</v>
      </c>
      <c r="E13425" s="116" t="str">
        <f t="shared" si="209"/>
        <v>DGP</v>
      </c>
    </row>
    <row r="13426" spans="4:5">
      <c r="D13426" s="118" t="s">
        <v>155</v>
      </c>
      <c r="E13426" s="116" t="str">
        <f t="shared" si="209"/>
        <v>ONAPI</v>
      </c>
    </row>
    <row r="13427" spans="4:5">
      <c r="D13427" s="118" t="s">
        <v>322</v>
      </c>
      <c r="E13427" s="116" t="str">
        <f t="shared" si="209"/>
        <v>MT</v>
      </c>
    </row>
    <row r="13428" spans="4:5">
      <c r="D13428" s="118" t="s">
        <v>184</v>
      </c>
      <c r="E13428" s="116" t="str">
        <f t="shared" si="209"/>
        <v>DGP</v>
      </c>
    </row>
    <row r="13429" spans="4:5">
      <c r="D13429" s="118" t="s">
        <v>40</v>
      </c>
      <c r="E13429" s="116" t="str">
        <f t="shared" si="209"/>
        <v>JCE</v>
      </c>
    </row>
    <row r="13430" spans="4:5">
      <c r="D13430" s="118" t="s">
        <v>322</v>
      </c>
      <c r="E13430" s="116" t="str">
        <f t="shared" si="209"/>
        <v>MT</v>
      </c>
    </row>
    <row r="13431" spans="4:5">
      <c r="D13431" s="118" t="s">
        <v>40</v>
      </c>
      <c r="E13431" s="116" t="str">
        <f t="shared" si="209"/>
        <v>JCE</v>
      </c>
    </row>
    <row r="13432" spans="4:5">
      <c r="D13432" s="118" t="s">
        <v>40</v>
      </c>
      <c r="E13432" s="116" t="str">
        <f t="shared" si="209"/>
        <v>JCE</v>
      </c>
    </row>
    <row r="13433" spans="4:5">
      <c r="D13433" s="118" t="s">
        <v>322</v>
      </c>
      <c r="E13433" s="116" t="str">
        <f t="shared" si="209"/>
        <v>MT</v>
      </c>
    </row>
    <row r="13434" spans="4:5">
      <c r="D13434" s="118" t="s">
        <v>40</v>
      </c>
      <c r="E13434" s="116" t="str">
        <f t="shared" si="209"/>
        <v>JCE</v>
      </c>
    </row>
    <row r="13435" spans="4:5">
      <c r="D13435" s="118" t="s">
        <v>40</v>
      </c>
      <c r="E13435" s="116" t="str">
        <f t="shared" si="209"/>
        <v>JCE</v>
      </c>
    </row>
    <row r="13436" spans="4:5">
      <c r="D13436" s="118" t="s">
        <v>40</v>
      </c>
      <c r="E13436" s="116" t="str">
        <f t="shared" si="209"/>
        <v>JCE</v>
      </c>
    </row>
    <row r="13437" spans="4:5">
      <c r="D13437" s="118" t="s">
        <v>2</v>
      </c>
      <c r="E13437" s="116" t="str">
        <f t="shared" si="209"/>
        <v>DGTT</v>
      </c>
    </row>
    <row r="13438" spans="4:5">
      <c r="D13438" s="118" t="s">
        <v>40</v>
      </c>
      <c r="E13438" s="116" t="str">
        <f t="shared" si="209"/>
        <v>JCE</v>
      </c>
    </row>
    <row r="13439" spans="4:5">
      <c r="D13439" s="118" t="s">
        <v>40</v>
      </c>
      <c r="E13439" s="116" t="str">
        <f t="shared" si="209"/>
        <v>JCE</v>
      </c>
    </row>
    <row r="13440" spans="4:5">
      <c r="D13440" s="118" t="s">
        <v>28</v>
      </c>
      <c r="E13440" s="116" t="str">
        <f t="shared" si="209"/>
        <v>DGII</v>
      </c>
    </row>
    <row r="13441" spans="4:5">
      <c r="D13441" s="118" t="s">
        <v>1930</v>
      </c>
      <c r="E13441" s="116" t="str">
        <f t="shared" si="209"/>
        <v>OBRAS PUBLICA</v>
      </c>
    </row>
    <row r="13442" spans="4:5">
      <c r="D13442" s="118" t="s">
        <v>2</v>
      </c>
      <c r="E13442" s="116" t="str">
        <f t="shared" si="209"/>
        <v>DGTT</v>
      </c>
    </row>
    <row r="13443" spans="4:5">
      <c r="D13443" s="118" t="s">
        <v>28</v>
      </c>
      <c r="E13443" s="116" t="str">
        <f t="shared" si="209"/>
        <v>DGII</v>
      </c>
    </row>
    <row r="13444" spans="4:5">
      <c r="D13444" s="118" t="s">
        <v>40</v>
      </c>
      <c r="E13444" s="116" t="str">
        <f t="shared" ref="E13444:E13507" si="210">UPPER(D13444:D33154)</f>
        <v>JCE</v>
      </c>
    </row>
    <row r="13445" spans="4:5">
      <c r="D13445" s="118" t="s">
        <v>322</v>
      </c>
      <c r="E13445" s="116" t="str">
        <f t="shared" si="210"/>
        <v>MT</v>
      </c>
    </row>
    <row r="13446" spans="4:5">
      <c r="D13446" s="118" t="s">
        <v>94</v>
      </c>
      <c r="E13446" s="116" t="str">
        <f t="shared" si="210"/>
        <v>DGM</v>
      </c>
    </row>
    <row r="13447" spans="4:5">
      <c r="D13447" s="118" t="s">
        <v>155</v>
      </c>
      <c r="E13447" s="116" t="str">
        <f t="shared" si="210"/>
        <v>ONAPI</v>
      </c>
    </row>
    <row r="13448" spans="4:5">
      <c r="D13448" s="118" t="s">
        <v>28</v>
      </c>
      <c r="E13448" s="116" t="str">
        <f t="shared" si="210"/>
        <v>DGII</v>
      </c>
    </row>
    <row r="13449" spans="4:5">
      <c r="D13449" s="118" t="s">
        <v>322</v>
      </c>
      <c r="E13449" s="116" t="str">
        <f t="shared" si="210"/>
        <v>MT</v>
      </c>
    </row>
    <row r="13450" spans="4:5">
      <c r="D13450" s="118" t="s">
        <v>2</v>
      </c>
      <c r="E13450" s="116" t="str">
        <f t="shared" si="210"/>
        <v>DGTT</v>
      </c>
    </row>
    <row r="13451" spans="4:5">
      <c r="D13451" s="118" t="s">
        <v>40</v>
      </c>
      <c r="E13451" s="116" t="str">
        <f t="shared" si="210"/>
        <v>JCE</v>
      </c>
    </row>
    <row r="13452" spans="4:5">
      <c r="D13452" s="118" t="s">
        <v>2</v>
      </c>
      <c r="E13452" s="116" t="str">
        <f t="shared" si="210"/>
        <v>DGTT</v>
      </c>
    </row>
    <row r="13453" spans="4:5">
      <c r="D13453" s="118" t="s">
        <v>1646</v>
      </c>
      <c r="E13453" s="116" t="str">
        <f t="shared" si="210"/>
        <v xml:space="preserve">CANCILLERIA </v>
      </c>
    </row>
    <row r="13454" spans="4:5">
      <c r="D13454" s="118" t="s">
        <v>40</v>
      </c>
      <c r="E13454" s="116" t="str">
        <f t="shared" si="210"/>
        <v>JCE</v>
      </c>
    </row>
    <row r="13455" spans="4:5">
      <c r="D13455" s="118" t="s">
        <v>322</v>
      </c>
      <c r="E13455" s="116" t="str">
        <f t="shared" si="210"/>
        <v>MT</v>
      </c>
    </row>
    <row r="13456" spans="4:5">
      <c r="D13456" s="118" t="s">
        <v>28</v>
      </c>
      <c r="E13456" s="116" t="str">
        <f t="shared" si="210"/>
        <v>DGII</v>
      </c>
    </row>
    <row r="13457" spans="4:5">
      <c r="D13457" s="118" t="s">
        <v>40</v>
      </c>
      <c r="E13457" s="116" t="str">
        <f t="shared" si="210"/>
        <v>JCE</v>
      </c>
    </row>
    <row r="13458" spans="4:5">
      <c r="D13458" s="118" t="s">
        <v>184</v>
      </c>
      <c r="E13458" s="116" t="str">
        <f t="shared" si="210"/>
        <v>DGP</v>
      </c>
    </row>
    <row r="13459" spans="4:5">
      <c r="D13459" s="118" t="s">
        <v>155</v>
      </c>
      <c r="E13459" s="116" t="str">
        <f t="shared" si="210"/>
        <v>ONAPI</v>
      </c>
    </row>
    <row r="13460" spans="4:5">
      <c r="D13460" s="118" t="s">
        <v>322</v>
      </c>
      <c r="E13460" s="116" t="str">
        <f t="shared" si="210"/>
        <v>MT</v>
      </c>
    </row>
    <row r="13461" spans="4:5">
      <c r="D13461" s="118" t="s">
        <v>184</v>
      </c>
      <c r="E13461" s="116" t="str">
        <f t="shared" si="210"/>
        <v>DGP</v>
      </c>
    </row>
    <row r="13462" spans="4:5">
      <c r="D13462" s="118" t="s">
        <v>40</v>
      </c>
      <c r="E13462" s="116" t="str">
        <f t="shared" si="210"/>
        <v>JCE</v>
      </c>
    </row>
    <row r="13463" spans="4:5">
      <c r="D13463" s="118" t="s">
        <v>40</v>
      </c>
      <c r="E13463" s="116" t="str">
        <f t="shared" si="210"/>
        <v>JCE</v>
      </c>
    </row>
    <row r="13464" spans="4:5">
      <c r="D13464" s="118" t="s">
        <v>40</v>
      </c>
      <c r="E13464" s="116" t="str">
        <f t="shared" si="210"/>
        <v>JCE</v>
      </c>
    </row>
    <row r="13465" spans="4:5">
      <c r="D13465" s="118" t="s">
        <v>322</v>
      </c>
      <c r="E13465" s="116" t="str">
        <f t="shared" si="210"/>
        <v>MT</v>
      </c>
    </row>
    <row r="13466" spans="4:5">
      <c r="D13466" s="118" t="s">
        <v>40</v>
      </c>
      <c r="E13466" s="116" t="str">
        <f t="shared" si="210"/>
        <v>JCE</v>
      </c>
    </row>
    <row r="13467" spans="4:5">
      <c r="D13467" s="118" t="s">
        <v>40</v>
      </c>
      <c r="E13467" s="116" t="str">
        <f t="shared" si="210"/>
        <v>JCE</v>
      </c>
    </row>
    <row r="13468" spans="4:5">
      <c r="D13468" s="118" t="s">
        <v>40</v>
      </c>
      <c r="E13468" s="116" t="str">
        <f t="shared" si="210"/>
        <v>JCE</v>
      </c>
    </row>
    <row r="13469" spans="4:5">
      <c r="D13469" s="118" t="s">
        <v>28</v>
      </c>
      <c r="E13469" s="116" t="str">
        <f t="shared" si="210"/>
        <v>DGII</v>
      </c>
    </row>
    <row r="13470" spans="4:5">
      <c r="D13470" s="118" t="s">
        <v>40</v>
      </c>
      <c r="E13470" s="116" t="str">
        <f t="shared" si="210"/>
        <v>JCE</v>
      </c>
    </row>
    <row r="13471" spans="4:5">
      <c r="D13471" s="118" t="s">
        <v>40</v>
      </c>
      <c r="E13471" s="116" t="str">
        <f t="shared" si="210"/>
        <v>JCE</v>
      </c>
    </row>
    <row r="13472" spans="4:5">
      <c r="D13472" s="118" t="s">
        <v>28</v>
      </c>
      <c r="E13472" s="116" t="str">
        <f t="shared" si="210"/>
        <v>DGII</v>
      </c>
    </row>
    <row r="13473" spans="4:5">
      <c r="D13473" s="118" t="s">
        <v>2</v>
      </c>
      <c r="E13473" s="116" t="str">
        <f t="shared" si="210"/>
        <v>DGTT</v>
      </c>
    </row>
    <row r="13474" spans="4:5">
      <c r="D13474" s="118" t="s">
        <v>322</v>
      </c>
      <c r="E13474" s="116" t="str">
        <f t="shared" si="210"/>
        <v>MT</v>
      </c>
    </row>
    <row r="13475" spans="4:5">
      <c r="D13475" s="118" t="s">
        <v>40</v>
      </c>
      <c r="E13475" s="116" t="str">
        <f t="shared" si="210"/>
        <v>JCE</v>
      </c>
    </row>
    <row r="13476" spans="4:5">
      <c r="D13476" s="118" t="s">
        <v>18</v>
      </c>
      <c r="E13476" s="116" t="str">
        <f t="shared" si="210"/>
        <v>MIP</v>
      </c>
    </row>
    <row r="13477" spans="4:5">
      <c r="D13477" s="118" t="s">
        <v>28</v>
      </c>
      <c r="E13477" s="116" t="str">
        <f t="shared" si="210"/>
        <v>DGII</v>
      </c>
    </row>
    <row r="13478" spans="4:5">
      <c r="D13478" s="118" t="s">
        <v>40</v>
      </c>
      <c r="E13478" s="116" t="str">
        <f t="shared" si="210"/>
        <v>JCE</v>
      </c>
    </row>
    <row r="13479" spans="4:5">
      <c r="D13479" s="118" t="s">
        <v>322</v>
      </c>
      <c r="E13479" s="116" t="str">
        <f t="shared" si="210"/>
        <v>MT</v>
      </c>
    </row>
    <row r="13480" spans="4:5">
      <c r="D13480" s="118" t="s">
        <v>40</v>
      </c>
      <c r="E13480" s="116" t="str">
        <f t="shared" si="210"/>
        <v>JCE</v>
      </c>
    </row>
    <row r="13481" spans="4:5">
      <c r="D13481" s="118" t="s">
        <v>1786</v>
      </c>
      <c r="E13481" s="116" t="str">
        <f t="shared" si="210"/>
        <v>MECYT</v>
      </c>
    </row>
    <row r="13482" spans="4:5">
      <c r="D13482" s="118" t="s">
        <v>1098</v>
      </c>
      <c r="E13482" s="116" t="str">
        <f t="shared" si="210"/>
        <v>CANCILLERIA</v>
      </c>
    </row>
    <row r="13483" spans="4:5">
      <c r="D13483" s="118" t="s">
        <v>2</v>
      </c>
      <c r="E13483" s="116" t="str">
        <f t="shared" si="210"/>
        <v>DGTT</v>
      </c>
    </row>
    <row r="13484" spans="4:5">
      <c r="D13484" s="118" t="s">
        <v>28</v>
      </c>
      <c r="E13484" s="116" t="str">
        <f t="shared" si="210"/>
        <v>DGII</v>
      </c>
    </row>
    <row r="13485" spans="4:5">
      <c r="D13485" s="118" t="s">
        <v>40</v>
      </c>
      <c r="E13485" s="116" t="str">
        <f t="shared" si="210"/>
        <v>JCE</v>
      </c>
    </row>
    <row r="13486" spans="4:5">
      <c r="D13486" s="118" t="s">
        <v>40</v>
      </c>
      <c r="E13486" s="116" t="str">
        <f t="shared" si="210"/>
        <v>JCE</v>
      </c>
    </row>
    <row r="13487" spans="4:5">
      <c r="D13487" s="118" t="s">
        <v>28</v>
      </c>
      <c r="E13487" s="116" t="str">
        <f t="shared" si="210"/>
        <v>DGII</v>
      </c>
    </row>
    <row r="13488" spans="4:5">
      <c r="D13488" s="118" t="s">
        <v>322</v>
      </c>
      <c r="E13488" s="116" t="str">
        <f t="shared" si="210"/>
        <v>MT</v>
      </c>
    </row>
    <row r="13489" spans="4:5">
      <c r="D13489" s="118" t="s">
        <v>40</v>
      </c>
      <c r="E13489" s="116" t="str">
        <f t="shared" si="210"/>
        <v>JCE</v>
      </c>
    </row>
    <row r="13490" spans="4:5">
      <c r="D13490" s="118" t="s">
        <v>94</v>
      </c>
      <c r="E13490" s="116" t="str">
        <f t="shared" si="210"/>
        <v>DGM</v>
      </c>
    </row>
    <row r="13491" spans="4:5">
      <c r="D13491" s="118" t="s">
        <v>1098</v>
      </c>
      <c r="E13491" s="116" t="str">
        <f t="shared" si="210"/>
        <v>CANCILLERIA</v>
      </c>
    </row>
    <row r="13492" spans="4:5">
      <c r="D13492" s="118" t="s">
        <v>40</v>
      </c>
      <c r="E13492" s="116" t="str">
        <f t="shared" si="210"/>
        <v>JCE</v>
      </c>
    </row>
    <row r="13493" spans="4:5">
      <c r="D13493" s="118" t="s">
        <v>155</v>
      </c>
      <c r="E13493" s="116" t="str">
        <f t="shared" si="210"/>
        <v>ONAPI</v>
      </c>
    </row>
    <row r="13494" spans="4:5">
      <c r="D13494" s="118" t="s">
        <v>40</v>
      </c>
      <c r="E13494" s="116" t="str">
        <f t="shared" si="210"/>
        <v>JCE</v>
      </c>
    </row>
    <row r="13495" spans="4:5">
      <c r="D13495" s="118" t="s">
        <v>28</v>
      </c>
      <c r="E13495" s="116" t="str">
        <f t="shared" si="210"/>
        <v>DGII</v>
      </c>
    </row>
    <row r="13496" spans="4:5">
      <c r="D13496" s="118" t="s">
        <v>184</v>
      </c>
      <c r="E13496" s="116" t="str">
        <f t="shared" si="210"/>
        <v>DGP</v>
      </c>
    </row>
    <row r="13497" spans="4:5">
      <c r="D13497" s="118" t="s">
        <v>155</v>
      </c>
      <c r="E13497" s="116" t="str">
        <f t="shared" si="210"/>
        <v>ONAPI</v>
      </c>
    </row>
    <row r="13498" spans="4:5">
      <c r="D13498" s="118" t="s">
        <v>322</v>
      </c>
      <c r="E13498" s="116" t="str">
        <f t="shared" si="210"/>
        <v>MT</v>
      </c>
    </row>
    <row r="13499" spans="4:5">
      <c r="D13499" s="118" t="s">
        <v>184</v>
      </c>
      <c r="E13499" s="116" t="str">
        <f t="shared" si="210"/>
        <v>DGP</v>
      </c>
    </row>
    <row r="13500" spans="4:5">
      <c r="D13500" s="118" t="s">
        <v>40</v>
      </c>
      <c r="E13500" s="116" t="str">
        <f t="shared" si="210"/>
        <v>JCE</v>
      </c>
    </row>
    <row r="13501" spans="4:5">
      <c r="D13501" s="118" t="s">
        <v>322</v>
      </c>
      <c r="E13501" s="116" t="str">
        <f t="shared" si="210"/>
        <v>MT</v>
      </c>
    </row>
    <row r="13502" spans="4:5">
      <c r="D13502" s="118" t="s">
        <v>2</v>
      </c>
      <c r="E13502" s="116" t="str">
        <f t="shared" si="210"/>
        <v>DGTT</v>
      </c>
    </row>
    <row r="13503" spans="4:5">
      <c r="D13503" s="118" t="s">
        <v>184</v>
      </c>
      <c r="E13503" s="116" t="str">
        <f t="shared" si="210"/>
        <v>DGP</v>
      </c>
    </row>
    <row r="13504" spans="4:5">
      <c r="D13504" s="118" t="s">
        <v>40</v>
      </c>
      <c r="E13504" s="116" t="str">
        <f t="shared" si="210"/>
        <v>JCE</v>
      </c>
    </row>
    <row r="13505" spans="4:5">
      <c r="D13505" s="118" t="s">
        <v>1461</v>
      </c>
      <c r="E13505" s="116" t="str">
        <f t="shared" si="210"/>
        <v>OBRAS PUBLICAS</v>
      </c>
    </row>
    <row r="13506" spans="4:5">
      <c r="D13506" s="118" t="s">
        <v>40</v>
      </c>
      <c r="E13506" s="116" t="str">
        <f t="shared" si="210"/>
        <v>JCE</v>
      </c>
    </row>
    <row r="13507" spans="4:5">
      <c r="D13507" s="118" t="s">
        <v>40</v>
      </c>
      <c r="E13507" s="116" t="str">
        <f t="shared" si="210"/>
        <v>JCE</v>
      </c>
    </row>
    <row r="13508" spans="4:5">
      <c r="D13508" s="118" t="s">
        <v>40</v>
      </c>
      <c r="E13508" s="116" t="str">
        <f t="shared" ref="E13508:E13571" si="211">UPPER(D13508:D33218)</f>
        <v>JCE</v>
      </c>
    </row>
    <row r="13509" spans="4:5">
      <c r="D13509" s="118" t="s">
        <v>40</v>
      </c>
      <c r="E13509" s="116" t="str">
        <f t="shared" si="211"/>
        <v>JCE</v>
      </c>
    </row>
    <row r="13510" spans="4:5">
      <c r="D13510" s="118" t="s">
        <v>28</v>
      </c>
      <c r="E13510" s="116" t="str">
        <f t="shared" si="211"/>
        <v>DGII</v>
      </c>
    </row>
    <row r="13511" spans="4:5">
      <c r="D13511" s="118" t="s">
        <v>322</v>
      </c>
      <c r="E13511" s="116" t="str">
        <f t="shared" si="211"/>
        <v>MT</v>
      </c>
    </row>
    <row r="13512" spans="4:5">
      <c r="D13512" s="118" t="s">
        <v>94</v>
      </c>
      <c r="E13512" s="116" t="str">
        <f t="shared" si="211"/>
        <v>DGM</v>
      </c>
    </row>
    <row r="13513" spans="4:5">
      <c r="D13513" s="118" t="s">
        <v>40</v>
      </c>
      <c r="E13513" s="116" t="str">
        <f t="shared" si="211"/>
        <v>JCE</v>
      </c>
    </row>
    <row r="13514" spans="4:5">
      <c r="D13514" s="118" t="s">
        <v>2</v>
      </c>
      <c r="E13514" s="116" t="str">
        <f t="shared" si="211"/>
        <v>DGTT</v>
      </c>
    </row>
    <row r="13515" spans="4:5">
      <c r="D13515" s="118" t="s">
        <v>28</v>
      </c>
      <c r="E13515" s="116" t="str">
        <f t="shared" si="211"/>
        <v>DGII</v>
      </c>
    </row>
    <row r="13516" spans="4:5">
      <c r="D13516" s="118" t="s">
        <v>956</v>
      </c>
      <c r="E13516" s="116" t="str">
        <f t="shared" si="211"/>
        <v>SENASA</v>
      </c>
    </row>
    <row r="13517" spans="4:5">
      <c r="D13517" s="118" t="s">
        <v>40</v>
      </c>
      <c r="E13517" s="116" t="str">
        <f t="shared" si="211"/>
        <v>JCE</v>
      </c>
    </row>
    <row r="13518" spans="4:5">
      <c r="D13518" s="118" t="s">
        <v>184</v>
      </c>
      <c r="E13518" s="116" t="str">
        <f t="shared" si="211"/>
        <v>DGP</v>
      </c>
    </row>
    <row r="13519" spans="4:5">
      <c r="D13519" s="118" t="s">
        <v>40</v>
      </c>
      <c r="E13519" s="116" t="str">
        <f t="shared" si="211"/>
        <v>JCE</v>
      </c>
    </row>
    <row r="13520" spans="4:5">
      <c r="D13520" s="118" t="s">
        <v>40</v>
      </c>
      <c r="E13520" s="116" t="str">
        <f t="shared" si="211"/>
        <v>JCE</v>
      </c>
    </row>
    <row r="13521" spans="4:5">
      <c r="D13521" s="118" t="s">
        <v>184</v>
      </c>
      <c r="E13521" s="116" t="str">
        <f t="shared" si="211"/>
        <v>DGP</v>
      </c>
    </row>
    <row r="13522" spans="4:5">
      <c r="D13522" s="118" t="s">
        <v>322</v>
      </c>
      <c r="E13522" s="116" t="str">
        <f t="shared" si="211"/>
        <v>MT</v>
      </c>
    </row>
    <row r="13523" spans="4:5">
      <c r="D13523" s="118" t="s">
        <v>40</v>
      </c>
      <c r="E13523" s="116" t="str">
        <f t="shared" si="211"/>
        <v>JCE</v>
      </c>
    </row>
    <row r="13524" spans="4:5">
      <c r="D13524" s="118" t="s">
        <v>956</v>
      </c>
      <c r="E13524" s="116" t="str">
        <f t="shared" si="211"/>
        <v>SENASA</v>
      </c>
    </row>
    <row r="13525" spans="4:5">
      <c r="D13525" s="118" t="s">
        <v>40</v>
      </c>
      <c r="E13525" s="116" t="str">
        <f t="shared" si="211"/>
        <v>JCE</v>
      </c>
    </row>
    <row r="13526" spans="4:5">
      <c r="D13526" s="118" t="s">
        <v>40</v>
      </c>
      <c r="E13526" s="116" t="str">
        <f t="shared" si="211"/>
        <v>JCE</v>
      </c>
    </row>
    <row r="13527" spans="4:5">
      <c r="D13527" s="118" t="s">
        <v>2</v>
      </c>
      <c r="E13527" s="116" t="str">
        <f t="shared" si="211"/>
        <v>DGTT</v>
      </c>
    </row>
    <row r="13528" spans="4:5">
      <c r="D13528" s="118" t="s">
        <v>40</v>
      </c>
      <c r="E13528" s="116" t="str">
        <f t="shared" si="211"/>
        <v>JCE</v>
      </c>
    </row>
    <row r="13529" spans="4:5">
      <c r="D13529" s="242" t="s">
        <v>28</v>
      </c>
      <c r="E13529" s="116" t="str">
        <f t="shared" si="211"/>
        <v>DGII</v>
      </c>
    </row>
    <row r="13530" spans="4:5">
      <c r="D13530" s="118" t="s">
        <v>28</v>
      </c>
      <c r="E13530" s="116" t="str">
        <f t="shared" si="211"/>
        <v>DGII</v>
      </c>
    </row>
    <row r="13531" spans="4:5">
      <c r="D13531" s="118" t="s">
        <v>322</v>
      </c>
      <c r="E13531" s="116" t="str">
        <f t="shared" si="211"/>
        <v>MT</v>
      </c>
    </row>
    <row r="13532" spans="4:5">
      <c r="D13532" s="118" t="s">
        <v>956</v>
      </c>
      <c r="E13532" s="116" t="str">
        <f t="shared" si="211"/>
        <v>SENASA</v>
      </c>
    </row>
    <row r="13533" spans="4:5">
      <c r="D13533" s="118" t="s">
        <v>40</v>
      </c>
      <c r="E13533" s="116" t="str">
        <f t="shared" si="211"/>
        <v>JCE</v>
      </c>
    </row>
    <row r="13534" spans="4:5">
      <c r="D13534" s="118" t="s">
        <v>40</v>
      </c>
      <c r="E13534" s="116" t="str">
        <f t="shared" si="211"/>
        <v>JCE</v>
      </c>
    </row>
    <row r="13535" spans="4:5">
      <c r="D13535" s="118" t="s">
        <v>28</v>
      </c>
      <c r="E13535" s="116" t="str">
        <f t="shared" si="211"/>
        <v>DGII</v>
      </c>
    </row>
    <row r="13536" spans="4:5">
      <c r="D13536" s="118" t="s">
        <v>28</v>
      </c>
      <c r="E13536" s="116" t="str">
        <f t="shared" si="211"/>
        <v>DGII</v>
      </c>
    </row>
    <row r="13537" spans="4:5">
      <c r="D13537" s="118" t="s">
        <v>2</v>
      </c>
      <c r="E13537" s="116" t="str">
        <f t="shared" si="211"/>
        <v>DGTT</v>
      </c>
    </row>
    <row r="13538" spans="4:5">
      <c r="D13538" s="118" t="s">
        <v>322</v>
      </c>
      <c r="E13538" s="116" t="str">
        <f t="shared" si="211"/>
        <v>MT</v>
      </c>
    </row>
    <row r="13539" spans="4:5">
      <c r="D13539" s="118" t="s">
        <v>40</v>
      </c>
      <c r="E13539" s="116" t="str">
        <f t="shared" si="211"/>
        <v>JCE</v>
      </c>
    </row>
    <row r="13540" spans="4:5">
      <c r="D13540" s="118" t="s">
        <v>28</v>
      </c>
      <c r="E13540" s="116" t="str">
        <f t="shared" si="211"/>
        <v>DGII</v>
      </c>
    </row>
    <row r="13541" spans="4:5">
      <c r="D13541" s="118" t="s">
        <v>322</v>
      </c>
      <c r="E13541" s="116" t="str">
        <f t="shared" si="211"/>
        <v>MT</v>
      </c>
    </row>
    <row r="13542" spans="4:5">
      <c r="D13542" s="118" t="s">
        <v>2</v>
      </c>
      <c r="E13542" s="116" t="str">
        <f t="shared" si="211"/>
        <v>DGTT</v>
      </c>
    </row>
    <row r="13543" spans="4:5">
      <c r="D13543" s="118" t="s">
        <v>40</v>
      </c>
      <c r="E13543" s="116" t="str">
        <f t="shared" si="211"/>
        <v>JCE</v>
      </c>
    </row>
    <row r="13544" spans="4:5">
      <c r="D13544" s="118" t="s">
        <v>40</v>
      </c>
      <c r="E13544" s="116" t="str">
        <f t="shared" si="211"/>
        <v>JCE</v>
      </c>
    </row>
    <row r="13545" spans="4:5">
      <c r="D13545" s="118" t="s">
        <v>28</v>
      </c>
      <c r="E13545" s="116" t="str">
        <f t="shared" si="211"/>
        <v>DGII</v>
      </c>
    </row>
    <row r="13546" spans="4:5">
      <c r="D13546" s="118" t="s">
        <v>94</v>
      </c>
      <c r="E13546" s="116" t="str">
        <f t="shared" si="211"/>
        <v>DGM</v>
      </c>
    </row>
    <row r="13547" spans="4:5">
      <c r="D13547" s="118" t="s">
        <v>40</v>
      </c>
      <c r="E13547" s="116" t="str">
        <f t="shared" si="211"/>
        <v>JCE</v>
      </c>
    </row>
    <row r="13548" spans="4:5">
      <c r="D13548" s="118" t="s">
        <v>28</v>
      </c>
      <c r="E13548" s="116" t="str">
        <f t="shared" si="211"/>
        <v>DGII</v>
      </c>
    </row>
    <row r="13549" spans="4:5">
      <c r="D13549" s="118" t="s">
        <v>1930</v>
      </c>
      <c r="E13549" s="116" t="str">
        <f t="shared" si="211"/>
        <v>OBRAS PUBLICA</v>
      </c>
    </row>
    <row r="13550" spans="4:5">
      <c r="D13550" s="118" t="s">
        <v>40</v>
      </c>
      <c r="E13550" s="116" t="str">
        <f t="shared" si="211"/>
        <v>JCE</v>
      </c>
    </row>
    <row r="13551" spans="4:5">
      <c r="D13551" s="118" t="s">
        <v>40</v>
      </c>
      <c r="E13551" s="116" t="str">
        <f t="shared" si="211"/>
        <v>JCE</v>
      </c>
    </row>
    <row r="13552" spans="4:5">
      <c r="D13552" s="118" t="s">
        <v>40</v>
      </c>
      <c r="E13552" s="116" t="str">
        <f t="shared" si="211"/>
        <v>JCE</v>
      </c>
    </row>
    <row r="13553" spans="4:5">
      <c r="D13553" s="118" t="s">
        <v>40</v>
      </c>
      <c r="E13553" s="116" t="str">
        <f t="shared" si="211"/>
        <v>JCE</v>
      </c>
    </row>
    <row r="13554" spans="4:5">
      <c r="D13554" s="118" t="s">
        <v>28</v>
      </c>
      <c r="E13554" s="116" t="str">
        <f t="shared" si="211"/>
        <v>DGII</v>
      </c>
    </row>
    <row r="13555" spans="4:5">
      <c r="D13555" s="118" t="s">
        <v>2</v>
      </c>
      <c r="E13555" s="116" t="str">
        <f t="shared" si="211"/>
        <v>DGTT</v>
      </c>
    </row>
    <row r="13556" spans="4:5">
      <c r="D13556" s="118" t="s">
        <v>40</v>
      </c>
      <c r="E13556" s="116" t="str">
        <f t="shared" si="211"/>
        <v>JCE</v>
      </c>
    </row>
    <row r="13557" spans="4:5">
      <c r="D13557" s="118" t="s">
        <v>40</v>
      </c>
      <c r="E13557" s="116" t="str">
        <f t="shared" si="211"/>
        <v>JCE</v>
      </c>
    </row>
    <row r="13558" spans="4:5">
      <c r="D13558" s="118" t="s">
        <v>28</v>
      </c>
      <c r="E13558" s="116" t="str">
        <f t="shared" si="211"/>
        <v>DGII</v>
      </c>
    </row>
    <row r="13559" spans="4:5">
      <c r="D13559" s="118" t="s">
        <v>94</v>
      </c>
      <c r="E13559" s="116" t="str">
        <f t="shared" si="211"/>
        <v>DGM</v>
      </c>
    </row>
    <row r="13560" spans="4:5">
      <c r="D13560" s="118" t="s">
        <v>40</v>
      </c>
      <c r="E13560" s="116" t="str">
        <f t="shared" si="211"/>
        <v>JCE</v>
      </c>
    </row>
    <row r="13561" spans="4:5">
      <c r="D13561" s="118" t="s">
        <v>28</v>
      </c>
      <c r="E13561" s="116" t="str">
        <f t="shared" si="211"/>
        <v>DGII</v>
      </c>
    </row>
    <row r="13562" spans="4:5">
      <c r="D13562" s="118" t="s">
        <v>1930</v>
      </c>
      <c r="E13562" s="116" t="str">
        <f t="shared" si="211"/>
        <v>OBRAS PUBLICA</v>
      </c>
    </row>
    <row r="13563" spans="4:5">
      <c r="D13563" s="118" t="s">
        <v>40</v>
      </c>
      <c r="E13563" s="116" t="str">
        <f t="shared" si="211"/>
        <v>JCE</v>
      </c>
    </row>
    <row r="13564" spans="4:5">
      <c r="D13564" s="118" t="s">
        <v>40</v>
      </c>
      <c r="E13564" s="116" t="str">
        <f t="shared" si="211"/>
        <v>JCE</v>
      </c>
    </row>
    <row r="13565" spans="4:5">
      <c r="D13565" s="118" t="s">
        <v>40</v>
      </c>
      <c r="E13565" s="116" t="str">
        <f t="shared" si="211"/>
        <v>JCE</v>
      </c>
    </row>
    <row r="13566" spans="4:5">
      <c r="D13566" s="118" t="s">
        <v>40</v>
      </c>
      <c r="E13566" s="116" t="str">
        <f t="shared" si="211"/>
        <v>JCE</v>
      </c>
    </row>
    <row r="13567" spans="4:5">
      <c r="D13567" s="118" t="s">
        <v>28</v>
      </c>
      <c r="E13567" s="116" t="str">
        <f t="shared" si="211"/>
        <v>DGII</v>
      </c>
    </row>
    <row r="13568" spans="4:5">
      <c r="D13568" s="118" t="s">
        <v>28</v>
      </c>
      <c r="E13568" s="116" t="str">
        <f t="shared" si="211"/>
        <v>DGII</v>
      </c>
    </row>
    <row r="13569" spans="4:5">
      <c r="D13569" s="118" t="s">
        <v>28</v>
      </c>
      <c r="E13569" s="116" t="str">
        <f t="shared" si="211"/>
        <v>DGII</v>
      </c>
    </row>
    <row r="13570" spans="4:5">
      <c r="D13570" s="118" t="s">
        <v>40</v>
      </c>
      <c r="E13570" s="116" t="str">
        <f t="shared" si="211"/>
        <v>JCE</v>
      </c>
    </row>
    <row r="13571" spans="4:5">
      <c r="D13571" s="118" t="s">
        <v>66</v>
      </c>
      <c r="E13571" s="116" t="str">
        <f t="shared" si="211"/>
        <v>AMET</v>
      </c>
    </row>
    <row r="13572" spans="4:5">
      <c r="D13572" s="118" t="s">
        <v>40</v>
      </c>
      <c r="E13572" s="116" t="str">
        <f t="shared" ref="E13572:E13635" si="212">UPPER(D13572:D33282)</f>
        <v>JCE</v>
      </c>
    </row>
    <row r="13573" spans="4:5">
      <c r="D13573" s="118" t="s">
        <v>2</v>
      </c>
      <c r="E13573" s="116" t="str">
        <f t="shared" si="212"/>
        <v>DGTT</v>
      </c>
    </row>
    <row r="13574" spans="4:5">
      <c r="D13574" s="118" t="s">
        <v>40</v>
      </c>
      <c r="E13574" s="116" t="str">
        <f t="shared" si="212"/>
        <v>JCE</v>
      </c>
    </row>
    <row r="13575" spans="4:5">
      <c r="D13575" s="118" t="s">
        <v>40</v>
      </c>
      <c r="E13575" s="116" t="str">
        <f t="shared" si="212"/>
        <v>JCE</v>
      </c>
    </row>
    <row r="13576" spans="4:5">
      <c r="D13576" s="118" t="s">
        <v>956</v>
      </c>
      <c r="E13576" s="116" t="str">
        <f t="shared" si="212"/>
        <v>SENASA</v>
      </c>
    </row>
    <row r="13577" spans="4:5">
      <c r="D13577" s="118" t="s">
        <v>94</v>
      </c>
      <c r="E13577" s="116" t="str">
        <f t="shared" si="212"/>
        <v>DGM</v>
      </c>
    </row>
    <row r="13578" spans="4:5">
      <c r="D13578" s="118" t="s">
        <v>94</v>
      </c>
      <c r="E13578" s="116" t="str">
        <f t="shared" si="212"/>
        <v>DGM</v>
      </c>
    </row>
    <row r="13579" spans="4:5">
      <c r="D13579" s="118" t="s">
        <v>1098</v>
      </c>
      <c r="E13579" s="116" t="str">
        <f t="shared" si="212"/>
        <v>CANCILLERIA</v>
      </c>
    </row>
    <row r="13580" spans="4:5">
      <c r="D13580" s="118" t="s">
        <v>40</v>
      </c>
      <c r="E13580" s="116" t="str">
        <f t="shared" si="212"/>
        <v>JCE</v>
      </c>
    </row>
    <row r="13581" spans="4:5">
      <c r="D13581" s="118" t="s">
        <v>28</v>
      </c>
      <c r="E13581" s="116" t="str">
        <f t="shared" si="212"/>
        <v>DGII</v>
      </c>
    </row>
    <row r="13582" spans="4:5">
      <c r="D13582" s="118" t="s">
        <v>40</v>
      </c>
      <c r="E13582" s="116" t="str">
        <f t="shared" si="212"/>
        <v>JCE</v>
      </c>
    </row>
    <row r="13583" spans="4:5">
      <c r="D13583" s="118" t="s">
        <v>155</v>
      </c>
      <c r="E13583" s="116" t="str">
        <f t="shared" si="212"/>
        <v>ONAPI</v>
      </c>
    </row>
    <row r="13584" spans="4:5">
      <c r="D13584" s="118" t="s">
        <v>40</v>
      </c>
      <c r="E13584" s="116" t="str">
        <f t="shared" si="212"/>
        <v>JCE</v>
      </c>
    </row>
    <row r="13585" spans="4:5">
      <c r="D13585" s="118" t="s">
        <v>322</v>
      </c>
      <c r="E13585" s="116" t="str">
        <f t="shared" si="212"/>
        <v>MT</v>
      </c>
    </row>
    <row r="13586" spans="4:5">
      <c r="D13586" s="118" t="s">
        <v>40</v>
      </c>
      <c r="E13586" s="116" t="str">
        <f t="shared" si="212"/>
        <v>JCE</v>
      </c>
    </row>
    <row r="13587" spans="4:5">
      <c r="D13587" s="118" t="s">
        <v>40</v>
      </c>
      <c r="E13587" s="116" t="str">
        <f t="shared" si="212"/>
        <v>JCE</v>
      </c>
    </row>
    <row r="13588" spans="4:5">
      <c r="D13588" s="118" t="s">
        <v>40</v>
      </c>
      <c r="E13588" s="116" t="str">
        <f t="shared" si="212"/>
        <v>JCE</v>
      </c>
    </row>
    <row r="13589" spans="4:5">
      <c r="D13589" s="118" t="s">
        <v>66</v>
      </c>
      <c r="E13589" s="116" t="str">
        <f t="shared" si="212"/>
        <v>AMET</v>
      </c>
    </row>
    <row r="13590" spans="4:5">
      <c r="D13590" s="118" t="s">
        <v>94</v>
      </c>
      <c r="E13590" s="116" t="str">
        <f t="shared" si="212"/>
        <v>DGM</v>
      </c>
    </row>
    <row r="13591" spans="4:5">
      <c r="D13591" s="118" t="s">
        <v>1098</v>
      </c>
      <c r="E13591" s="116" t="str">
        <f t="shared" si="212"/>
        <v>CANCILLERIA</v>
      </c>
    </row>
    <row r="13592" spans="4:5">
      <c r="D13592" s="118" t="s">
        <v>28</v>
      </c>
      <c r="E13592" s="116" t="str">
        <f t="shared" si="212"/>
        <v>DGII</v>
      </c>
    </row>
    <row r="13593" spans="4:5">
      <c r="D13593" s="118" t="s">
        <v>40</v>
      </c>
      <c r="E13593" s="116" t="str">
        <f t="shared" si="212"/>
        <v>JCE</v>
      </c>
    </row>
    <row r="13594" spans="4:5">
      <c r="D13594" s="118" t="s">
        <v>155</v>
      </c>
      <c r="E13594" s="116" t="str">
        <f t="shared" si="212"/>
        <v>ONAPI</v>
      </c>
    </row>
    <row r="13595" spans="4:5">
      <c r="D13595" s="118" t="s">
        <v>28</v>
      </c>
      <c r="E13595" s="116" t="str">
        <f t="shared" si="212"/>
        <v>DGII</v>
      </c>
    </row>
    <row r="13596" spans="4:5">
      <c r="D13596" s="118" t="s">
        <v>28</v>
      </c>
      <c r="E13596" s="116" t="str">
        <f t="shared" si="212"/>
        <v>DGII</v>
      </c>
    </row>
    <row r="13597" spans="4:5">
      <c r="D13597" s="118" t="s">
        <v>956</v>
      </c>
      <c r="E13597" s="116" t="str">
        <f t="shared" si="212"/>
        <v>SENASA</v>
      </c>
    </row>
    <row r="13598" spans="4:5">
      <c r="D13598" s="118" t="s">
        <v>28</v>
      </c>
      <c r="E13598" s="116" t="str">
        <f t="shared" si="212"/>
        <v>DGII</v>
      </c>
    </row>
    <row r="13599" spans="4:5">
      <c r="D13599" s="118" t="s">
        <v>94</v>
      </c>
      <c r="E13599" s="116" t="str">
        <f t="shared" si="212"/>
        <v>DGM</v>
      </c>
    </row>
    <row r="13600" spans="4:5">
      <c r="D13600" s="118" t="s">
        <v>28</v>
      </c>
      <c r="E13600" s="116" t="str">
        <f t="shared" si="212"/>
        <v>DGII</v>
      </c>
    </row>
    <row r="13601" spans="4:5">
      <c r="D13601" s="118" t="s">
        <v>1280</v>
      </c>
      <c r="E13601" s="116" t="str">
        <f t="shared" si="212"/>
        <v xml:space="preserve">ONAPI </v>
      </c>
    </row>
    <row r="13602" spans="4:5">
      <c r="D13602" s="118" t="s">
        <v>184</v>
      </c>
      <c r="E13602" s="116" t="str">
        <f t="shared" si="212"/>
        <v>DGP</v>
      </c>
    </row>
    <row r="13603" spans="4:5">
      <c r="D13603" s="118" t="s">
        <v>322</v>
      </c>
      <c r="E13603" s="116" t="str">
        <f t="shared" si="212"/>
        <v>MT</v>
      </c>
    </row>
    <row r="13604" spans="4:5">
      <c r="D13604" s="118" t="s">
        <v>2</v>
      </c>
      <c r="E13604" s="116" t="str">
        <f t="shared" si="212"/>
        <v>DGTT</v>
      </c>
    </row>
    <row r="13605" spans="4:5">
      <c r="D13605" s="118" t="s">
        <v>40</v>
      </c>
      <c r="E13605" s="116" t="str">
        <f t="shared" si="212"/>
        <v>JCE</v>
      </c>
    </row>
    <row r="13606" spans="4:5">
      <c r="D13606" s="118" t="s">
        <v>322</v>
      </c>
      <c r="E13606" s="116" t="str">
        <f t="shared" si="212"/>
        <v>MT</v>
      </c>
    </row>
    <row r="13607" spans="4:5">
      <c r="D13607" s="118" t="s">
        <v>40</v>
      </c>
      <c r="E13607" s="116" t="str">
        <f t="shared" si="212"/>
        <v>JCE</v>
      </c>
    </row>
    <row r="13608" spans="4:5">
      <c r="D13608" s="118" t="s">
        <v>40</v>
      </c>
      <c r="E13608" s="116" t="str">
        <f t="shared" si="212"/>
        <v>JCE</v>
      </c>
    </row>
    <row r="13609" spans="4:5">
      <c r="D13609" s="118" t="s">
        <v>40</v>
      </c>
      <c r="E13609" s="116" t="str">
        <f t="shared" si="212"/>
        <v>JCE</v>
      </c>
    </row>
    <row r="13610" spans="4:5">
      <c r="D13610" s="118" t="s">
        <v>28</v>
      </c>
      <c r="E13610" s="116" t="str">
        <f t="shared" si="212"/>
        <v>DGII</v>
      </c>
    </row>
    <row r="13611" spans="4:5">
      <c r="D13611" s="118" t="s">
        <v>40</v>
      </c>
      <c r="E13611" s="116" t="str">
        <f t="shared" si="212"/>
        <v>JCE</v>
      </c>
    </row>
    <row r="13612" spans="4:5">
      <c r="D13612" s="118" t="s">
        <v>40</v>
      </c>
      <c r="E13612" s="116" t="str">
        <f t="shared" si="212"/>
        <v>JCE</v>
      </c>
    </row>
    <row r="13613" spans="4:5">
      <c r="D13613" s="118" t="s">
        <v>1930</v>
      </c>
      <c r="E13613" s="116" t="str">
        <f t="shared" si="212"/>
        <v>OBRAS PUBLICA</v>
      </c>
    </row>
    <row r="13614" spans="4:5">
      <c r="D13614" s="118" t="s">
        <v>40</v>
      </c>
      <c r="E13614" s="116" t="str">
        <f t="shared" si="212"/>
        <v>JCE</v>
      </c>
    </row>
    <row r="13615" spans="4:5">
      <c r="D13615" s="118" t="s">
        <v>94</v>
      </c>
      <c r="E13615" s="116" t="str">
        <f t="shared" si="212"/>
        <v>DGM</v>
      </c>
    </row>
    <row r="13616" spans="4:5">
      <c r="D13616" s="118" t="s">
        <v>40</v>
      </c>
      <c r="E13616" s="116" t="str">
        <f t="shared" si="212"/>
        <v>JCE</v>
      </c>
    </row>
    <row r="13617" spans="4:5">
      <c r="D13617" s="118" t="s">
        <v>1098</v>
      </c>
      <c r="E13617" s="116" t="str">
        <f t="shared" si="212"/>
        <v>CANCILLERIA</v>
      </c>
    </row>
    <row r="13618" spans="4:5">
      <c r="D13618" s="118" t="s">
        <v>2</v>
      </c>
      <c r="E13618" s="116" t="str">
        <f t="shared" si="212"/>
        <v>DGTT</v>
      </c>
    </row>
    <row r="13619" spans="4:5">
      <c r="D13619" s="118" t="s">
        <v>184</v>
      </c>
      <c r="E13619" s="116" t="str">
        <f t="shared" si="212"/>
        <v>DGP</v>
      </c>
    </row>
    <row r="13620" spans="4:5">
      <c r="D13620" s="118" t="s">
        <v>40</v>
      </c>
      <c r="E13620" s="116" t="str">
        <f t="shared" si="212"/>
        <v>JCE</v>
      </c>
    </row>
    <row r="13621" spans="4:5">
      <c r="D13621" s="118" t="s">
        <v>155</v>
      </c>
      <c r="E13621" s="116" t="str">
        <f t="shared" si="212"/>
        <v>ONAPI</v>
      </c>
    </row>
    <row r="13622" spans="4:5">
      <c r="D13622" s="118" t="s">
        <v>1098</v>
      </c>
      <c r="E13622" s="116" t="str">
        <f t="shared" si="212"/>
        <v>CANCILLERIA</v>
      </c>
    </row>
    <row r="13623" spans="4:5">
      <c r="D13623" s="118" t="s">
        <v>2</v>
      </c>
      <c r="E13623" s="116" t="str">
        <f t="shared" si="212"/>
        <v>DGTT</v>
      </c>
    </row>
    <row r="13624" spans="4:5">
      <c r="D13624" s="118" t="s">
        <v>28</v>
      </c>
      <c r="E13624" s="116" t="str">
        <f t="shared" si="212"/>
        <v>DGII</v>
      </c>
    </row>
    <row r="13625" spans="4:5">
      <c r="D13625" s="118" t="s">
        <v>1280</v>
      </c>
      <c r="E13625" s="116" t="str">
        <f t="shared" si="212"/>
        <v xml:space="preserve">ONAPI </v>
      </c>
    </row>
    <row r="13626" spans="4:5">
      <c r="D13626" s="118" t="s">
        <v>322</v>
      </c>
      <c r="E13626" s="116" t="str">
        <f t="shared" si="212"/>
        <v>MT</v>
      </c>
    </row>
    <row r="13627" spans="4:5">
      <c r="D13627" s="118" t="s">
        <v>2</v>
      </c>
      <c r="E13627" s="116" t="str">
        <f t="shared" si="212"/>
        <v>DGTT</v>
      </c>
    </row>
    <row r="13628" spans="4:5">
      <c r="D13628" s="118" t="s">
        <v>40</v>
      </c>
      <c r="E13628" s="116" t="str">
        <f t="shared" si="212"/>
        <v>JCE</v>
      </c>
    </row>
    <row r="13629" spans="4:5">
      <c r="D13629" s="118" t="s">
        <v>40</v>
      </c>
      <c r="E13629" s="116" t="str">
        <f t="shared" si="212"/>
        <v>JCE</v>
      </c>
    </row>
    <row r="13630" spans="4:5">
      <c r="D13630" s="118" t="s">
        <v>184</v>
      </c>
      <c r="E13630" s="116" t="str">
        <f t="shared" si="212"/>
        <v>DGP</v>
      </c>
    </row>
    <row r="13631" spans="4:5">
      <c r="D13631" s="118" t="s">
        <v>28</v>
      </c>
      <c r="E13631" s="116" t="str">
        <f t="shared" si="212"/>
        <v>DGII</v>
      </c>
    </row>
    <row r="13632" spans="4:5">
      <c r="D13632" s="118" t="s">
        <v>184</v>
      </c>
      <c r="E13632" s="116" t="str">
        <f t="shared" si="212"/>
        <v>DGP</v>
      </c>
    </row>
    <row r="13633" spans="4:5">
      <c r="D13633" s="118" t="s">
        <v>18</v>
      </c>
      <c r="E13633" s="116" t="str">
        <f t="shared" si="212"/>
        <v>MIP</v>
      </c>
    </row>
    <row r="13634" spans="4:5">
      <c r="D13634" s="118" t="s">
        <v>40</v>
      </c>
      <c r="E13634" s="116" t="str">
        <f t="shared" si="212"/>
        <v>JCE</v>
      </c>
    </row>
    <row r="13635" spans="4:5">
      <c r="D13635" s="118" t="s">
        <v>40</v>
      </c>
      <c r="E13635" s="116" t="str">
        <f t="shared" si="212"/>
        <v>JCE</v>
      </c>
    </row>
    <row r="13636" spans="4:5">
      <c r="D13636" s="118" t="s">
        <v>40</v>
      </c>
      <c r="E13636" s="116" t="str">
        <f t="shared" ref="E13636:E13699" si="213">UPPER(D13636:D33346)</f>
        <v>JCE</v>
      </c>
    </row>
    <row r="13637" spans="4:5">
      <c r="D13637" s="118" t="s">
        <v>40</v>
      </c>
      <c r="E13637" s="116" t="str">
        <f t="shared" si="213"/>
        <v>JCE</v>
      </c>
    </row>
    <row r="13638" spans="4:5">
      <c r="D13638" s="118" t="s">
        <v>40</v>
      </c>
      <c r="E13638" s="116" t="str">
        <f t="shared" si="213"/>
        <v>JCE</v>
      </c>
    </row>
    <row r="13639" spans="4:5">
      <c r="D13639" s="118" t="s">
        <v>28</v>
      </c>
      <c r="E13639" s="116" t="str">
        <f t="shared" si="213"/>
        <v>DGII</v>
      </c>
    </row>
    <row r="13640" spans="4:5">
      <c r="D13640" s="118" t="s">
        <v>28</v>
      </c>
      <c r="E13640" s="116" t="str">
        <f t="shared" si="213"/>
        <v>DGII</v>
      </c>
    </row>
    <row r="13641" spans="4:5">
      <c r="D13641" s="118" t="s">
        <v>40</v>
      </c>
      <c r="E13641" s="116" t="str">
        <f t="shared" si="213"/>
        <v>JCE</v>
      </c>
    </row>
    <row r="13642" spans="4:5">
      <c r="D13642" s="118" t="s">
        <v>956</v>
      </c>
      <c r="E13642" s="116" t="str">
        <f t="shared" si="213"/>
        <v>SENASA</v>
      </c>
    </row>
    <row r="13643" spans="4:5">
      <c r="D13643" s="118" t="s">
        <v>94</v>
      </c>
      <c r="E13643" s="116" t="str">
        <f t="shared" si="213"/>
        <v>DGM</v>
      </c>
    </row>
    <row r="13644" spans="4:5">
      <c r="D13644" s="118" t="s">
        <v>40</v>
      </c>
      <c r="E13644" s="116" t="str">
        <f t="shared" si="213"/>
        <v>JCE</v>
      </c>
    </row>
    <row r="13645" spans="4:5">
      <c r="D13645" s="118" t="s">
        <v>28</v>
      </c>
      <c r="E13645" s="116" t="str">
        <f t="shared" si="213"/>
        <v>DGII</v>
      </c>
    </row>
    <row r="13646" spans="4:5">
      <c r="D13646" s="118" t="s">
        <v>28</v>
      </c>
      <c r="E13646" s="116" t="str">
        <f t="shared" si="213"/>
        <v>DGII</v>
      </c>
    </row>
    <row r="13647" spans="4:5">
      <c r="D13647" s="118" t="s">
        <v>2</v>
      </c>
      <c r="E13647" s="116" t="str">
        <f t="shared" si="213"/>
        <v>DGTT</v>
      </c>
    </row>
    <row r="13648" spans="4:5">
      <c r="D13648" s="118" t="s">
        <v>184</v>
      </c>
      <c r="E13648" s="116" t="str">
        <f t="shared" si="213"/>
        <v>DGP</v>
      </c>
    </row>
    <row r="13649" spans="4:5">
      <c r="D13649" s="118" t="s">
        <v>2</v>
      </c>
      <c r="E13649" s="116" t="str">
        <f t="shared" si="213"/>
        <v>DGTT</v>
      </c>
    </row>
    <row r="13650" spans="4:5">
      <c r="D13650" s="118" t="s">
        <v>28</v>
      </c>
      <c r="E13650" s="116" t="str">
        <f t="shared" si="213"/>
        <v>DGII</v>
      </c>
    </row>
    <row r="13651" spans="4:5">
      <c r="D13651" s="118" t="s">
        <v>40</v>
      </c>
      <c r="E13651" s="116" t="str">
        <f t="shared" si="213"/>
        <v>JCE</v>
      </c>
    </row>
    <row r="13652" spans="4:5">
      <c r="D13652" s="118" t="s">
        <v>40</v>
      </c>
      <c r="E13652" s="116" t="str">
        <f t="shared" si="213"/>
        <v>JCE</v>
      </c>
    </row>
    <row r="13653" spans="4:5">
      <c r="D13653" s="118" t="s">
        <v>40</v>
      </c>
      <c r="E13653" s="116" t="str">
        <f t="shared" si="213"/>
        <v>JCE</v>
      </c>
    </row>
    <row r="13654" spans="4:5">
      <c r="D13654" s="118" t="s">
        <v>40</v>
      </c>
      <c r="E13654" s="116" t="str">
        <f t="shared" si="213"/>
        <v>JCE</v>
      </c>
    </row>
    <row r="13655" spans="4:5">
      <c r="D13655" s="118" t="s">
        <v>322</v>
      </c>
      <c r="E13655" s="116" t="str">
        <f t="shared" si="213"/>
        <v>MT</v>
      </c>
    </row>
    <row r="13656" spans="4:5">
      <c r="D13656" s="118" t="s">
        <v>155</v>
      </c>
      <c r="E13656" s="116" t="str">
        <f t="shared" si="213"/>
        <v>ONAPI</v>
      </c>
    </row>
    <row r="13657" spans="4:5">
      <c r="D13657" s="118" t="s">
        <v>40</v>
      </c>
      <c r="E13657" s="116" t="str">
        <f t="shared" si="213"/>
        <v>JCE</v>
      </c>
    </row>
    <row r="13658" spans="4:5">
      <c r="D13658" s="118" t="s">
        <v>1098</v>
      </c>
      <c r="E13658" s="116" t="str">
        <f t="shared" si="213"/>
        <v>CANCILLERIA</v>
      </c>
    </row>
    <row r="13659" spans="4:5">
      <c r="D13659" s="118" t="s">
        <v>40</v>
      </c>
      <c r="E13659" s="116" t="str">
        <f t="shared" si="213"/>
        <v>JCE</v>
      </c>
    </row>
    <row r="13660" spans="4:5">
      <c r="D13660" s="118" t="s">
        <v>28</v>
      </c>
      <c r="E13660" s="116" t="str">
        <f t="shared" si="213"/>
        <v>DGII</v>
      </c>
    </row>
    <row r="13661" spans="4:5">
      <c r="D13661" s="118" t="s">
        <v>94</v>
      </c>
      <c r="E13661" s="116" t="str">
        <f t="shared" si="213"/>
        <v>DGM</v>
      </c>
    </row>
    <row r="13662" spans="4:5">
      <c r="D13662" s="118" t="s">
        <v>40</v>
      </c>
      <c r="E13662" s="116" t="str">
        <f t="shared" si="213"/>
        <v>JCE</v>
      </c>
    </row>
    <row r="13663" spans="4:5">
      <c r="D13663" s="118" t="s">
        <v>1098</v>
      </c>
      <c r="E13663" s="116" t="str">
        <f t="shared" si="213"/>
        <v>CANCILLERIA</v>
      </c>
    </row>
    <row r="13664" spans="4:5">
      <c r="D13664" s="118" t="s">
        <v>40</v>
      </c>
      <c r="E13664" s="116" t="str">
        <f t="shared" si="213"/>
        <v>JCE</v>
      </c>
    </row>
    <row r="13665" spans="4:5">
      <c r="D13665" s="118" t="s">
        <v>40</v>
      </c>
      <c r="E13665" s="116" t="str">
        <f t="shared" si="213"/>
        <v>JCE</v>
      </c>
    </row>
    <row r="13666" spans="4:5">
      <c r="D13666" s="118" t="s">
        <v>40</v>
      </c>
      <c r="E13666" s="116" t="str">
        <f t="shared" si="213"/>
        <v>JCE</v>
      </c>
    </row>
    <row r="13667" spans="4:5">
      <c r="D13667" s="118" t="s">
        <v>66</v>
      </c>
      <c r="E13667" s="116" t="str">
        <f t="shared" si="213"/>
        <v>AMET</v>
      </c>
    </row>
    <row r="13668" spans="4:5">
      <c r="D13668" s="118" t="s">
        <v>322</v>
      </c>
      <c r="E13668" s="116" t="str">
        <f t="shared" si="213"/>
        <v>MT</v>
      </c>
    </row>
    <row r="13669" spans="4:5">
      <c r="D13669" s="118" t="s">
        <v>28</v>
      </c>
      <c r="E13669" s="116" t="str">
        <f t="shared" si="213"/>
        <v>DGII</v>
      </c>
    </row>
    <row r="13670" spans="4:5">
      <c r="D13670" s="118" t="s">
        <v>2</v>
      </c>
      <c r="E13670" s="116" t="str">
        <f t="shared" si="213"/>
        <v>DGTT</v>
      </c>
    </row>
    <row r="13671" spans="4:5">
      <c r="D13671" s="118" t="s">
        <v>184</v>
      </c>
      <c r="E13671" s="116" t="str">
        <f t="shared" si="213"/>
        <v>DGP</v>
      </c>
    </row>
    <row r="13672" spans="4:5">
      <c r="D13672" s="118" t="s">
        <v>2</v>
      </c>
      <c r="E13672" s="116" t="str">
        <f t="shared" si="213"/>
        <v>DGTT</v>
      </c>
    </row>
    <row r="13673" spans="4:5">
      <c r="D13673" s="118" t="s">
        <v>40</v>
      </c>
      <c r="E13673" s="116" t="str">
        <f t="shared" si="213"/>
        <v>JCE</v>
      </c>
    </row>
    <row r="13674" spans="4:5">
      <c r="D13674" s="118" t="s">
        <v>2</v>
      </c>
      <c r="E13674" s="116" t="str">
        <f t="shared" si="213"/>
        <v>DGTT</v>
      </c>
    </row>
    <row r="13675" spans="4:5">
      <c r="D13675" s="118" t="s">
        <v>322</v>
      </c>
      <c r="E13675" s="116" t="str">
        <f t="shared" si="213"/>
        <v>MT</v>
      </c>
    </row>
    <row r="13676" spans="4:5">
      <c r="D13676" s="118" t="s">
        <v>28</v>
      </c>
      <c r="E13676" s="116" t="str">
        <f t="shared" si="213"/>
        <v>DGII</v>
      </c>
    </row>
    <row r="13677" spans="4:5">
      <c r="D13677" s="118" t="s">
        <v>40</v>
      </c>
      <c r="E13677" s="116" t="str">
        <f t="shared" si="213"/>
        <v>JCE</v>
      </c>
    </row>
    <row r="13678" spans="4:5">
      <c r="D13678" s="118" t="s">
        <v>40</v>
      </c>
      <c r="E13678" s="116" t="str">
        <f t="shared" si="213"/>
        <v>JCE</v>
      </c>
    </row>
    <row r="13679" spans="4:5">
      <c r="D13679" s="118" t="s">
        <v>184</v>
      </c>
      <c r="E13679" s="116" t="str">
        <f t="shared" si="213"/>
        <v>DGP</v>
      </c>
    </row>
    <row r="13680" spans="4:5">
      <c r="D13680" s="118" t="s">
        <v>40</v>
      </c>
      <c r="E13680" s="116" t="str">
        <f t="shared" si="213"/>
        <v>JCE</v>
      </c>
    </row>
    <row r="13681" spans="4:5">
      <c r="D13681" s="118" t="s">
        <v>94</v>
      </c>
      <c r="E13681" s="116" t="str">
        <f t="shared" si="213"/>
        <v>DGM</v>
      </c>
    </row>
    <row r="13682" spans="4:5">
      <c r="D13682" s="118" t="s">
        <v>2</v>
      </c>
      <c r="E13682" s="116" t="str">
        <f t="shared" si="213"/>
        <v>DGTT</v>
      </c>
    </row>
    <row r="13683" spans="4:5">
      <c r="D13683" s="118" t="s">
        <v>40</v>
      </c>
      <c r="E13683" s="116" t="str">
        <f t="shared" si="213"/>
        <v>JCE</v>
      </c>
    </row>
    <row r="13684" spans="4:5">
      <c r="D13684" s="118" t="s">
        <v>956</v>
      </c>
      <c r="E13684" s="116" t="str">
        <f t="shared" si="213"/>
        <v>SENASA</v>
      </c>
    </row>
    <row r="13685" spans="4:5">
      <c r="D13685" s="118" t="s">
        <v>28</v>
      </c>
      <c r="E13685" s="116" t="str">
        <f t="shared" si="213"/>
        <v>DGII</v>
      </c>
    </row>
    <row r="13686" spans="4:5">
      <c r="D13686" s="118" t="s">
        <v>28</v>
      </c>
      <c r="E13686" s="116" t="str">
        <f t="shared" si="213"/>
        <v>DGII</v>
      </c>
    </row>
    <row r="13687" spans="4:5">
      <c r="D13687" s="118" t="s">
        <v>28</v>
      </c>
      <c r="E13687" s="116" t="str">
        <f t="shared" si="213"/>
        <v>DGII</v>
      </c>
    </row>
    <row r="13688" spans="4:5">
      <c r="D13688" s="118" t="s">
        <v>184</v>
      </c>
      <c r="E13688" s="116" t="str">
        <f t="shared" si="213"/>
        <v>DGP</v>
      </c>
    </row>
    <row r="13689" spans="4:5">
      <c r="D13689" s="118" t="s">
        <v>40</v>
      </c>
      <c r="E13689" s="116" t="str">
        <f t="shared" si="213"/>
        <v>JCE</v>
      </c>
    </row>
    <row r="13690" spans="4:5">
      <c r="D13690" s="118" t="s">
        <v>40</v>
      </c>
      <c r="E13690" s="116" t="str">
        <f t="shared" si="213"/>
        <v>JCE</v>
      </c>
    </row>
    <row r="13691" spans="4:5">
      <c r="D13691" s="118" t="s">
        <v>2</v>
      </c>
      <c r="E13691" s="116" t="str">
        <f t="shared" si="213"/>
        <v>DGTT</v>
      </c>
    </row>
    <row r="13692" spans="4:5">
      <c r="D13692" s="118" t="s">
        <v>40</v>
      </c>
      <c r="E13692" s="116" t="str">
        <f t="shared" si="213"/>
        <v>JCE</v>
      </c>
    </row>
    <row r="13693" spans="4:5">
      <c r="D13693" s="118" t="s">
        <v>40</v>
      </c>
      <c r="E13693" s="116" t="str">
        <f t="shared" si="213"/>
        <v>JCE</v>
      </c>
    </row>
    <row r="13694" spans="4:5">
      <c r="D13694" s="118" t="s">
        <v>40</v>
      </c>
      <c r="E13694" s="116" t="str">
        <f t="shared" si="213"/>
        <v>JCE</v>
      </c>
    </row>
    <row r="13695" spans="4:5">
      <c r="D13695" s="118" t="s">
        <v>956</v>
      </c>
      <c r="E13695" s="116" t="str">
        <f t="shared" si="213"/>
        <v>SENASA</v>
      </c>
    </row>
    <row r="13696" spans="4:5">
      <c r="D13696" s="118" t="s">
        <v>28</v>
      </c>
      <c r="E13696" s="116" t="str">
        <f t="shared" si="213"/>
        <v>DGII</v>
      </c>
    </row>
    <row r="13697" spans="4:5">
      <c r="D13697" s="118" t="s">
        <v>322</v>
      </c>
      <c r="E13697" s="116" t="str">
        <f t="shared" si="213"/>
        <v>MT</v>
      </c>
    </row>
    <row r="13698" spans="4:5">
      <c r="D13698" s="118" t="s">
        <v>94</v>
      </c>
      <c r="E13698" s="116" t="str">
        <f t="shared" si="213"/>
        <v>DGM</v>
      </c>
    </row>
    <row r="13699" spans="4:5">
      <c r="D13699" s="118" t="s">
        <v>184</v>
      </c>
      <c r="E13699" s="116" t="str">
        <f t="shared" si="213"/>
        <v>DGP</v>
      </c>
    </row>
    <row r="13700" spans="4:5">
      <c r="D13700" s="118" t="s">
        <v>40</v>
      </c>
      <c r="E13700" s="116" t="str">
        <f t="shared" ref="E13700:E13763" si="214">UPPER(D13700:D33410)</f>
        <v>JCE</v>
      </c>
    </row>
    <row r="13701" spans="4:5">
      <c r="D13701" s="118" t="s">
        <v>40</v>
      </c>
      <c r="E13701" s="116" t="str">
        <f t="shared" si="214"/>
        <v>JCE</v>
      </c>
    </row>
    <row r="13702" spans="4:5">
      <c r="D13702" s="118" t="s">
        <v>94</v>
      </c>
      <c r="E13702" s="116" t="str">
        <f t="shared" si="214"/>
        <v>DGM</v>
      </c>
    </row>
    <row r="13703" spans="4:5">
      <c r="D13703" s="118" t="s">
        <v>28</v>
      </c>
      <c r="E13703" s="116" t="str">
        <f t="shared" si="214"/>
        <v>DGII</v>
      </c>
    </row>
    <row r="13704" spans="4:5">
      <c r="D13704" s="118" t="s">
        <v>40</v>
      </c>
      <c r="E13704" s="116" t="str">
        <f t="shared" si="214"/>
        <v>JCE</v>
      </c>
    </row>
    <row r="13705" spans="4:5">
      <c r="D13705" s="118" t="s">
        <v>28</v>
      </c>
      <c r="E13705" s="116" t="str">
        <f t="shared" si="214"/>
        <v>DGII</v>
      </c>
    </row>
    <row r="13706" spans="4:5">
      <c r="D13706" s="118" t="s">
        <v>28</v>
      </c>
      <c r="E13706" s="116" t="str">
        <f t="shared" si="214"/>
        <v>DGII</v>
      </c>
    </row>
    <row r="13707" spans="4:5">
      <c r="D13707" s="118" t="s">
        <v>40</v>
      </c>
      <c r="E13707" s="116" t="str">
        <f t="shared" si="214"/>
        <v>JCE</v>
      </c>
    </row>
    <row r="13708" spans="4:5">
      <c r="D13708" s="118" t="s">
        <v>40</v>
      </c>
      <c r="E13708" s="116" t="str">
        <f t="shared" si="214"/>
        <v>JCE</v>
      </c>
    </row>
    <row r="13709" spans="4:5">
      <c r="D13709" s="118" t="s">
        <v>2</v>
      </c>
      <c r="E13709" s="116" t="str">
        <f t="shared" si="214"/>
        <v>DGTT</v>
      </c>
    </row>
    <row r="13710" spans="4:5">
      <c r="D13710" s="118" t="s">
        <v>94</v>
      </c>
      <c r="E13710" s="116" t="str">
        <f t="shared" si="214"/>
        <v>DGM</v>
      </c>
    </row>
    <row r="13711" spans="4:5">
      <c r="D13711" s="118" t="s">
        <v>155</v>
      </c>
      <c r="E13711" s="116" t="str">
        <f t="shared" si="214"/>
        <v>ONAPI</v>
      </c>
    </row>
    <row r="13712" spans="4:5">
      <c r="D13712" s="118" t="s">
        <v>184</v>
      </c>
      <c r="E13712" s="116" t="str">
        <f t="shared" si="214"/>
        <v>DGP</v>
      </c>
    </row>
    <row r="13713" spans="4:5">
      <c r="D13713" s="118" t="s">
        <v>28</v>
      </c>
      <c r="E13713" s="116" t="str">
        <f t="shared" si="214"/>
        <v>DGII</v>
      </c>
    </row>
    <row r="13714" spans="4:5">
      <c r="D13714" s="118" t="s">
        <v>40</v>
      </c>
      <c r="E13714" s="116" t="str">
        <f t="shared" si="214"/>
        <v>JCE</v>
      </c>
    </row>
    <row r="13715" spans="4:5">
      <c r="D13715" s="118" t="s">
        <v>40</v>
      </c>
      <c r="E13715" s="116" t="str">
        <f t="shared" si="214"/>
        <v>JCE</v>
      </c>
    </row>
    <row r="13716" spans="4:5">
      <c r="D13716" s="118" t="s">
        <v>40</v>
      </c>
      <c r="E13716" s="116" t="str">
        <f t="shared" si="214"/>
        <v>JCE</v>
      </c>
    </row>
    <row r="13717" spans="4:5">
      <c r="D13717" s="118" t="s">
        <v>28</v>
      </c>
      <c r="E13717" s="116" t="str">
        <f t="shared" si="214"/>
        <v>DGII</v>
      </c>
    </row>
    <row r="13718" spans="4:5">
      <c r="D13718" s="118" t="s">
        <v>28</v>
      </c>
      <c r="E13718" s="116" t="str">
        <f t="shared" si="214"/>
        <v>DGII</v>
      </c>
    </row>
    <row r="13719" spans="4:5">
      <c r="D13719" s="118" t="s">
        <v>322</v>
      </c>
      <c r="E13719" s="116" t="str">
        <f t="shared" si="214"/>
        <v>MT</v>
      </c>
    </row>
    <row r="13720" spans="4:5">
      <c r="D13720" s="118" t="s">
        <v>40</v>
      </c>
      <c r="E13720" s="116" t="str">
        <f t="shared" si="214"/>
        <v>JCE</v>
      </c>
    </row>
    <row r="13721" spans="4:5">
      <c r="D13721" s="118" t="s">
        <v>40</v>
      </c>
      <c r="E13721" s="116" t="str">
        <f t="shared" si="214"/>
        <v>JCE</v>
      </c>
    </row>
    <row r="13722" spans="4:5">
      <c r="D13722" s="118" t="s">
        <v>40</v>
      </c>
      <c r="E13722" s="116" t="str">
        <f t="shared" si="214"/>
        <v>JCE</v>
      </c>
    </row>
    <row r="13723" spans="4:5">
      <c r="D13723" s="118" t="s">
        <v>28</v>
      </c>
      <c r="E13723" s="116" t="str">
        <f t="shared" si="214"/>
        <v>DGII</v>
      </c>
    </row>
    <row r="13724" spans="4:5">
      <c r="D13724" s="118" t="s">
        <v>1955</v>
      </c>
      <c r="E13724" s="116" t="str">
        <f t="shared" si="214"/>
        <v>OBRAS  PUBLICA</v>
      </c>
    </row>
    <row r="13725" spans="4:5">
      <c r="D13725" s="118" t="s">
        <v>40</v>
      </c>
      <c r="E13725" s="116" t="str">
        <f t="shared" si="214"/>
        <v>JCE</v>
      </c>
    </row>
    <row r="13726" spans="4:5">
      <c r="D13726" s="118" t="s">
        <v>956</v>
      </c>
      <c r="E13726" s="116" t="str">
        <f t="shared" si="214"/>
        <v>SENASA</v>
      </c>
    </row>
    <row r="13727" spans="4:5">
      <c r="D13727" s="118" t="s">
        <v>40</v>
      </c>
      <c r="E13727" s="116" t="str">
        <f t="shared" si="214"/>
        <v>JCE</v>
      </c>
    </row>
    <row r="13728" spans="4:5">
      <c r="D13728" s="118" t="s">
        <v>40</v>
      </c>
      <c r="E13728" s="116" t="str">
        <f t="shared" si="214"/>
        <v>JCE</v>
      </c>
    </row>
    <row r="13729" spans="4:5">
      <c r="D13729" s="118" t="s">
        <v>94</v>
      </c>
      <c r="E13729" s="116" t="str">
        <f t="shared" si="214"/>
        <v>DGM</v>
      </c>
    </row>
    <row r="13730" spans="4:5">
      <c r="D13730" s="118" t="s">
        <v>40</v>
      </c>
      <c r="E13730" s="116" t="str">
        <f t="shared" si="214"/>
        <v>JCE</v>
      </c>
    </row>
    <row r="13731" spans="4:5">
      <c r="D13731" s="118" t="s">
        <v>40</v>
      </c>
      <c r="E13731" s="116" t="str">
        <f t="shared" si="214"/>
        <v>JCE</v>
      </c>
    </row>
    <row r="13732" spans="4:5">
      <c r="D13732" s="118" t="s">
        <v>40</v>
      </c>
      <c r="E13732" s="116" t="str">
        <f t="shared" si="214"/>
        <v>JCE</v>
      </c>
    </row>
    <row r="13733" spans="4:5">
      <c r="D13733" s="118" t="s">
        <v>2</v>
      </c>
      <c r="E13733" s="116" t="str">
        <f t="shared" si="214"/>
        <v>DGTT</v>
      </c>
    </row>
    <row r="13734" spans="4:5">
      <c r="D13734" s="118" t="s">
        <v>18</v>
      </c>
      <c r="E13734" s="116" t="str">
        <f t="shared" si="214"/>
        <v>MIP</v>
      </c>
    </row>
    <row r="13735" spans="4:5">
      <c r="D13735" s="118" t="s">
        <v>184</v>
      </c>
      <c r="E13735" s="116" t="str">
        <f t="shared" si="214"/>
        <v>DGP</v>
      </c>
    </row>
    <row r="13736" spans="4:5">
      <c r="D13736" s="118" t="s">
        <v>184</v>
      </c>
      <c r="E13736" s="116" t="str">
        <f t="shared" si="214"/>
        <v>DGP</v>
      </c>
    </row>
    <row r="13737" spans="4:5">
      <c r="D13737" s="118" t="s">
        <v>28</v>
      </c>
      <c r="E13737" s="116" t="str">
        <f t="shared" si="214"/>
        <v>DGII</v>
      </c>
    </row>
    <row r="13738" spans="4:5">
      <c r="D13738" s="118" t="s">
        <v>40</v>
      </c>
      <c r="E13738" s="116" t="str">
        <f t="shared" si="214"/>
        <v>JCE</v>
      </c>
    </row>
    <row r="13739" spans="4:5">
      <c r="D13739" s="118" t="s">
        <v>1955</v>
      </c>
      <c r="E13739" s="116" t="str">
        <f t="shared" si="214"/>
        <v>OBRAS  PUBLICA</v>
      </c>
    </row>
    <row r="13740" spans="4:5">
      <c r="D13740" s="118" t="s">
        <v>2</v>
      </c>
      <c r="E13740" s="116" t="str">
        <f t="shared" si="214"/>
        <v>DGTT</v>
      </c>
    </row>
    <row r="13741" spans="4:5">
      <c r="D13741" s="118" t="s">
        <v>40</v>
      </c>
      <c r="E13741" s="116" t="str">
        <f t="shared" si="214"/>
        <v>JCE</v>
      </c>
    </row>
    <row r="13742" spans="4:5">
      <c r="D13742" s="118" t="s">
        <v>40</v>
      </c>
      <c r="E13742" s="116" t="str">
        <f t="shared" si="214"/>
        <v>JCE</v>
      </c>
    </row>
    <row r="13743" spans="4:5">
      <c r="D13743" s="118" t="s">
        <v>1154</v>
      </c>
      <c r="E13743" s="116" t="str">
        <f t="shared" si="214"/>
        <v xml:space="preserve">JCE </v>
      </c>
    </row>
    <row r="13744" spans="4:5">
      <c r="D13744" s="118" t="s">
        <v>40</v>
      </c>
      <c r="E13744" s="116" t="str">
        <f t="shared" si="214"/>
        <v>JCE</v>
      </c>
    </row>
    <row r="13745" spans="4:5">
      <c r="D13745" s="118" t="s">
        <v>1098</v>
      </c>
      <c r="E13745" s="116" t="str">
        <f t="shared" si="214"/>
        <v>CANCILLERIA</v>
      </c>
    </row>
    <row r="13746" spans="4:5">
      <c r="D13746" s="118" t="s">
        <v>40</v>
      </c>
      <c r="E13746" s="116" t="str">
        <f t="shared" si="214"/>
        <v>JCE</v>
      </c>
    </row>
    <row r="13747" spans="4:5">
      <c r="D13747" s="118" t="s">
        <v>40</v>
      </c>
      <c r="E13747" s="116" t="str">
        <f t="shared" si="214"/>
        <v>JCE</v>
      </c>
    </row>
    <row r="13748" spans="4:5">
      <c r="D13748" s="118" t="s">
        <v>28</v>
      </c>
      <c r="E13748" s="116" t="str">
        <f t="shared" si="214"/>
        <v>DGII</v>
      </c>
    </row>
    <row r="13749" spans="4:5">
      <c r="D13749" s="118" t="s">
        <v>40</v>
      </c>
      <c r="E13749" s="116" t="str">
        <f t="shared" si="214"/>
        <v>JCE</v>
      </c>
    </row>
    <row r="13750" spans="4:5">
      <c r="D13750" s="118" t="s">
        <v>40</v>
      </c>
      <c r="E13750" s="116" t="str">
        <f t="shared" si="214"/>
        <v>JCE</v>
      </c>
    </row>
    <row r="13751" spans="4:5">
      <c r="D13751" s="118" t="s">
        <v>28</v>
      </c>
      <c r="E13751" s="116" t="str">
        <f t="shared" si="214"/>
        <v>DGII</v>
      </c>
    </row>
    <row r="13752" spans="4:5">
      <c r="D13752" s="118" t="s">
        <v>184</v>
      </c>
      <c r="E13752" s="116" t="str">
        <f t="shared" si="214"/>
        <v>DGP</v>
      </c>
    </row>
    <row r="13753" spans="4:5">
      <c r="D13753" s="118" t="s">
        <v>322</v>
      </c>
      <c r="E13753" s="116" t="str">
        <f t="shared" si="214"/>
        <v>MT</v>
      </c>
    </row>
    <row r="13754" spans="4:5">
      <c r="D13754" s="118" t="s">
        <v>40</v>
      </c>
      <c r="E13754" s="116" t="str">
        <f t="shared" si="214"/>
        <v>JCE</v>
      </c>
    </row>
    <row r="13755" spans="4:5">
      <c r="D13755" s="118" t="s">
        <v>956</v>
      </c>
      <c r="E13755" s="116" t="str">
        <f t="shared" si="214"/>
        <v>SENASA</v>
      </c>
    </row>
    <row r="13756" spans="4:5">
      <c r="D13756" s="118" t="s">
        <v>40</v>
      </c>
      <c r="E13756" s="116" t="str">
        <f t="shared" si="214"/>
        <v>JCE</v>
      </c>
    </row>
    <row r="13757" spans="4:5">
      <c r="D13757" s="118" t="s">
        <v>40</v>
      </c>
      <c r="E13757" s="116" t="str">
        <f t="shared" si="214"/>
        <v>JCE</v>
      </c>
    </row>
    <row r="13758" spans="4:5">
      <c r="D13758" s="118" t="s">
        <v>28</v>
      </c>
      <c r="E13758" s="116" t="str">
        <f t="shared" si="214"/>
        <v>DGII</v>
      </c>
    </row>
    <row r="13759" spans="4:5">
      <c r="D13759" s="118" t="s">
        <v>28</v>
      </c>
      <c r="E13759" s="116" t="str">
        <f t="shared" si="214"/>
        <v>DGII</v>
      </c>
    </row>
    <row r="13760" spans="4:5">
      <c r="D13760" s="118" t="s">
        <v>40</v>
      </c>
      <c r="E13760" s="116" t="str">
        <f t="shared" si="214"/>
        <v>JCE</v>
      </c>
    </row>
    <row r="13761" spans="4:5">
      <c r="D13761" s="118" t="s">
        <v>28</v>
      </c>
      <c r="E13761" s="116" t="str">
        <f t="shared" si="214"/>
        <v>DGII</v>
      </c>
    </row>
    <row r="13762" spans="4:5">
      <c r="D13762" s="118" t="s">
        <v>40</v>
      </c>
      <c r="E13762" s="116" t="str">
        <f t="shared" si="214"/>
        <v>JCE</v>
      </c>
    </row>
    <row r="13763" spans="4:5">
      <c r="D13763" s="118" t="s">
        <v>2</v>
      </c>
      <c r="E13763" s="116" t="str">
        <f t="shared" si="214"/>
        <v>DGTT</v>
      </c>
    </row>
    <row r="13764" spans="4:5">
      <c r="D13764" s="118" t="s">
        <v>40</v>
      </c>
      <c r="E13764" s="116" t="str">
        <f t="shared" ref="E13764:E13827" si="215">UPPER(D13764:D33474)</f>
        <v>JCE</v>
      </c>
    </row>
    <row r="13765" spans="4:5">
      <c r="D13765" s="118" t="s">
        <v>28</v>
      </c>
      <c r="E13765" s="116" t="str">
        <f t="shared" si="215"/>
        <v>DGII</v>
      </c>
    </row>
    <row r="13766" spans="4:5">
      <c r="D13766" s="118" t="s">
        <v>184</v>
      </c>
      <c r="E13766" s="116" t="str">
        <f t="shared" si="215"/>
        <v>DGP</v>
      </c>
    </row>
    <row r="13767" spans="4:5">
      <c r="D13767" s="118" t="s">
        <v>322</v>
      </c>
      <c r="E13767" s="116" t="str">
        <f t="shared" si="215"/>
        <v>MT</v>
      </c>
    </row>
    <row r="13768" spans="4:5">
      <c r="D13768" s="118" t="s">
        <v>40</v>
      </c>
      <c r="E13768" s="116" t="str">
        <f t="shared" si="215"/>
        <v>JCE</v>
      </c>
    </row>
    <row r="13769" spans="4:5">
      <c r="D13769" s="118" t="s">
        <v>956</v>
      </c>
      <c r="E13769" s="116" t="str">
        <f t="shared" si="215"/>
        <v>SENASA</v>
      </c>
    </row>
    <row r="13770" spans="4:5">
      <c r="D13770" s="118" t="s">
        <v>60</v>
      </c>
      <c r="E13770" s="116" t="str">
        <f t="shared" si="215"/>
        <v>PASAPORTE</v>
      </c>
    </row>
    <row r="13771" spans="4:5">
      <c r="D13771" s="118" t="s">
        <v>28</v>
      </c>
      <c r="E13771" s="116" t="str">
        <f t="shared" si="215"/>
        <v>DGII</v>
      </c>
    </row>
    <row r="13772" spans="4:5">
      <c r="D13772" s="118" t="s">
        <v>40</v>
      </c>
      <c r="E13772" s="116" t="str">
        <f t="shared" si="215"/>
        <v>JCE</v>
      </c>
    </row>
    <row r="13773" spans="4:5">
      <c r="D13773" s="118" t="s">
        <v>28</v>
      </c>
      <c r="E13773" s="116" t="str">
        <f t="shared" si="215"/>
        <v>DGII</v>
      </c>
    </row>
    <row r="13774" spans="4:5">
      <c r="D13774" s="118" t="s">
        <v>956</v>
      </c>
      <c r="E13774" s="116" t="str">
        <f t="shared" si="215"/>
        <v>SENASA</v>
      </c>
    </row>
    <row r="13775" spans="4:5">
      <c r="D13775" s="118" t="s">
        <v>28</v>
      </c>
      <c r="E13775" s="116" t="str">
        <f t="shared" si="215"/>
        <v>DGII</v>
      </c>
    </row>
    <row r="13776" spans="4:5">
      <c r="D13776" s="118" t="s">
        <v>28</v>
      </c>
      <c r="E13776" s="116" t="str">
        <f t="shared" si="215"/>
        <v>DGII</v>
      </c>
    </row>
    <row r="13777" spans="4:5">
      <c r="D13777" s="118" t="s">
        <v>322</v>
      </c>
      <c r="E13777" s="116" t="str">
        <f t="shared" si="215"/>
        <v>MT</v>
      </c>
    </row>
    <row r="13778" spans="4:5">
      <c r="D13778" s="118" t="s">
        <v>2</v>
      </c>
      <c r="E13778" s="116" t="str">
        <f t="shared" si="215"/>
        <v>DGTT</v>
      </c>
    </row>
    <row r="13779" spans="4:5">
      <c r="D13779" s="118" t="s">
        <v>40</v>
      </c>
      <c r="E13779" s="116" t="str">
        <f t="shared" si="215"/>
        <v>JCE</v>
      </c>
    </row>
    <row r="13780" spans="4:5">
      <c r="D13780" s="118" t="s">
        <v>40</v>
      </c>
      <c r="E13780" s="116" t="str">
        <f t="shared" si="215"/>
        <v>JCE</v>
      </c>
    </row>
    <row r="13781" spans="4:5">
      <c r="D13781" s="118" t="s">
        <v>40</v>
      </c>
      <c r="E13781" s="116" t="str">
        <f t="shared" si="215"/>
        <v>JCE</v>
      </c>
    </row>
    <row r="13782" spans="4:5">
      <c r="D13782" s="118" t="s">
        <v>184</v>
      </c>
      <c r="E13782" s="116" t="str">
        <f t="shared" si="215"/>
        <v>DGP</v>
      </c>
    </row>
    <row r="13783" spans="4:5">
      <c r="D13783" s="118" t="s">
        <v>94</v>
      </c>
      <c r="E13783" s="116" t="str">
        <f t="shared" si="215"/>
        <v>DGM</v>
      </c>
    </row>
    <row r="13784" spans="4:5">
      <c r="D13784" s="118" t="s">
        <v>40</v>
      </c>
      <c r="E13784" s="116" t="str">
        <f t="shared" si="215"/>
        <v>JCE</v>
      </c>
    </row>
    <row r="13785" spans="4:5">
      <c r="D13785" s="118" t="s">
        <v>184</v>
      </c>
      <c r="E13785" s="116" t="str">
        <f t="shared" si="215"/>
        <v>DGP</v>
      </c>
    </row>
    <row r="13786" spans="4:5">
      <c r="D13786" s="118" t="s">
        <v>40</v>
      </c>
      <c r="E13786" s="116" t="str">
        <f t="shared" si="215"/>
        <v>JCE</v>
      </c>
    </row>
    <row r="13787" spans="4:5">
      <c r="D13787" s="118" t="s">
        <v>28</v>
      </c>
      <c r="E13787" s="116" t="str">
        <f t="shared" si="215"/>
        <v>DGII</v>
      </c>
    </row>
    <row r="13788" spans="4:5">
      <c r="D13788" s="118" t="s">
        <v>40</v>
      </c>
      <c r="E13788" s="116" t="str">
        <f t="shared" si="215"/>
        <v>JCE</v>
      </c>
    </row>
    <row r="13789" spans="4:5">
      <c r="D13789" s="118" t="s">
        <v>40</v>
      </c>
      <c r="E13789" s="116" t="str">
        <f t="shared" si="215"/>
        <v>JCE</v>
      </c>
    </row>
    <row r="13790" spans="4:5">
      <c r="D13790" s="118" t="s">
        <v>28</v>
      </c>
      <c r="E13790" s="116" t="str">
        <f t="shared" si="215"/>
        <v>DGII</v>
      </c>
    </row>
    <row r="13791" spans="4:5">
      <c r="D13791" s="118" t="s">
        <v>28</v>
      </c>
      <c r="E13791" s="116" t="str">
        <f t="shared" si="215"/>
        <v>DGII</v>
      </c>
    </row>
    <row r="13792" spans="4:5">
      <c r="D13792" s="118" t="s">
        <v>956</v>
      </c>
      <c r="E13792" s="116" t="str">
        <f t="shared" si="215"/>
        <v>SENASA</v>
      </c>
    </row>
    <row r="13793" spans="4:5">
      <c r="D13793" s="118" t="s">
        <v>2</v>
      </c>
      <c r="E13793" s="116" t="str">
        <f t="shared" si="215"/>
        <v>DGTT</v>
      </c>
    </row>
    <row r="13794" spans="4:5">
      <c r="D13794" s="118" t="s">
        <v>40</v>
      </c>
      <c r="E13794" s="116" t="str">
        <f t="shared" si="215"/>
        <v>JCE</v>
      </c>
    </row>
    <row r="13795" spans="4:5">
      <c r="D13795" s="118" t="s">
        <v>40</v>
      </c>
      <c r="E13795" s="116" t="str">
        <f t="shared" si="215"/>
        <v>JCE</v>
      </c>
    </row>
    <row r="13796" spans="4:5">
      <c r="D13796" s="118" t="s">
        <v>28</v>
      </c>
      <c r="E13796" s="116" t="str">
        <f t="shared" si="215"/>
        <v>DGII</v>
      </c>
    </row>
    <row r="13797" spans="4:5">
      <c r="D13797" s="118" t="s">
        <v>40</v>
      </c>
      <c r="E13797" s="116" t="str">
        <f t="shared" si="215"/>
        <v>JCE</v>
      </c>
    </row>
    <row r="13798" spans="4:5">
      <c r="D13798" s="118" t="s">
        <v>184</v>
      </c>
      <c r="E13798" s="116" t="str">
        <f t="shared" si="215"/>
        <v>DGP</v>
      </c>
    </row>
    <row r="13799" spans="4:5">
      <c r="D13799" s="118" t="s">
        <v>40</v>
      </c>
      <c r="E13799" s="116" t="str">
        <f t="shared" si="215"/>
        <v>JCE</v>
      </c>
    </row>
    <row r="13800" spans="4:5">
      <c r="D13800" s="118" t="s">
        <v>40</v>
      </c>
      <c r="E13800" s="116" t="str">
        <f t="shared" si="215"/>
        <v>JCE</v>
      </c>
    </row>
    <row r="13801" spans="4:5">
      <c r="D13801" s="118" t="s">
        <v>40</v>
      </c>
      <c r="E13801" s="116" t="str">
        <f t="shared" si="215"/>
        <v>JCE</v>
      </c>
    </row>
    <row r="13802" spans="4:5">
      <c r="D13802" s="118" t="s">
        <v>40</v>
      </c>
      <c r="E13802" s="116" t="str">
        <f t="shared" si="215"/>
        <v>JCE</v>
      </c>
    </row>
    <row r="13803" spans="4:5">
      <c r="D13803" s="118" t="s">
        <v>40</v>
      </c>
      <c r="E13803" s="116" t="str">
        <f t="shared" si="215"/>
        <v>JCE</v>
      </c>
    </row>
    <row r="13804" spans="4:5">
      <c r="D13804" s="118" t="s">
        <v>28</v>
      </c>
      <c r="E13804" s="116" t="str">
        <f t="shared" si="215"/>
        <v>DGII</v>
      </c>
    </row>
    <row r="13805" spans="4:5">
      <c r="D13805" s="118" t="s">
        <v>40</v>
      </c>
      <c r="E13805" s="116" t="str">
        <f t="shared" si="215"/>
        <v>JCE</v>
      </c>
    </row>
    <row r="13806" spans="4:5">
      <c r="D13806" s="118" t="s">
        <v>40</v>
      </c>
      <c r="E13806" s="116" t="str">
        <f t="shared" si="215"/>
        <v>JCE</v>
      </c>
    </row>
    <row r="13807" spans="4:5">
      <c r="D13807" s="118" t="s">
        <v>956</v>
      </c>
      <c r="E13807" s="116" t="str">
        <f t="shared" si="215"/>
        <v>SENASA</v>
      </c>
    </row>
    <row r="13808" spans="4:5">
      <c r="D13808" s="118" t="s">
        <v>28</v>
      </c>
      <c r="E13808" s="116" t="str">
        <f t="shared" si="215"/>
        <v>DGII</v>
      </c>
    </row>
    <row r="13809" spans="4:5">
      <c r="D13809" s="118" t="s">
        <v>28</v>
      </c>
      <c r="E13809" s="116" t="str">
        <f t="shared" si="215"/>
        <v>DGII</v>
      </c>
    </row>
    <row r="13810" spans="4:5">
      <c r="D13810" s="118" t="s">
        <v>40</v>
      </c>
      <c r="E13810" s="116" t="str">
        <f t="shared" si="215"/>
        <v>JCE</v>
      </c>
    </row>
    <row r="13811" spans="4:5">
      <c r="D13811" s="118" t="s">
        <v>66</v>
      </c>
      <c r="E13811" s="116" t="str">
        <f t="shared" si="215"/>
        <v>AMET</v>
      </c>
    </row>
    <row r="13812" spans="4:5">
      <c r="D13812" s="118" t="s">
        <v>40</v>
      </c>
      <c r="E13812" s="116" t="str">
        <f t="shared" si="215"/>
        <v>JCE</v>
      </c>
    </row>
    <row r="13813" spans="4:5">
      <c r="D13813" s="118" t="s">
        <v>2</v>
      </c>
      <c r="E13813" s="116" t="str">
        <f t="shared" si="215"/>
        <v>DGTT</v>
      </c>
    </row>
    <row r="13814" spans="4:5">
      <c r="D13814" s="118" t="s">
        <v>40</v>
      </c>
      <c r="E13814" s="116" t="str">
        <f t="shared" si="215"/>
        <v>JCE</v>
      </c>
    </row>
    <row r="13815" spans="4:5">
      <c r="D13815" s="118" t="s">
        <v>40</v>
      </c>
      <c r="E13815" s="116" t="str">
        <f t="shared" si="215"/>
        <v>JCE</v>
      </c>
    </row>
    <row r="13816" spans="4:5">
      <c r="D13816" s="118" t="s">
        <v>956</v>
      </c>
      <c r="E13816" s="116" t="str">
        <f t="shared" si="215"/>
        <v>SENASA</v>
      </c>
    </row>
    <row r="13817" spans="4:5">
      <c r="D13817" s="118" t="s">
        <v>1098</v>
      </c>
      <c r="E13817" s="116" t="str">
        <f t="shared" si="215"/>
        <v>CANCILLERIA</v>
      </c>
    </row>
    <row r="13818" spans="4:5">
      <c r="D13818" s="118" t="s">
        <v>28</v>
      </c>
      <c r="E13818" s="116" t="str">
        <f t="shared" si="215"/>
        <v>DGII</v>
      </c>
    </row>
    <row r="13819" spans="4:5">
      <c r="D13819" s="118" t="s">
        <v>28</v>
      </c>
      <c r="E13819" s="116" t="str">
        <f t="shared" si="215"/>
        <v>DGII</v>
      </c>
    </row>
    <row r="13820" spans="4:5">
      <c r="D13820" s="118" t="s">
        <v>94</v>
      </c>
      <c r="E13820" s="116" t="str">
        <f t="shared" si="215"/>
        <v>DGM</v>
      </c>
    </row>
    <row r="13821" spans="4:5">
      <c r="D13821" s="118" t="s">
        <v>40</v>
      </c>
      <c r="E13821" s="116" t="str">
        <f t="shared" si="215"/>
        <v>JCE</v>
      </c>
    </row>
    <row r="13822" spans="4:5">
      <c r="D13822" s="118" t="s">
        <v>40</v>
      </c>
      <c r="E13822" s="116" t="str">
        <f t="shared" si="215"/>
        <v>JCE</v>
      </c>
    </row>
    <row r="13823" spans="4:5">
      <c r="D13823" s="118" t="s">
        <v>40</v>
      </c>
      <c r="E13823" s="116" t="str">
        <f t="shared" si="215"/>
        <v>JCE</v>
      </c>
    </row>
    <row r="13824" spans="4:5">
      <c r="D13824" s="118" t="s">
        <v>40</v>
      </c>
      <c r="E13824" s="116" t="str">
        <f t="shared" si="215"/>
        <v>JCE</v>
      </c>
    </row>
    <row r="13825" spans="4:5">
      <c r="D13825" s="118" t="s">
        <v>40</v>
      </c>
      <c r="E13825" s="116" t="str">
        <f t="shared" si="215"/>
        <v>JCE</v>
      </c>
    </row>
    <row r="13826" spans="4:5">
      <c r="D13826" s="118" t="s">
        <v>28</v>
      </c>
      <c r="E13826" s="116" t="str">
        <f t="shared" si="215"/>
        <v>DGII</v>
      </c>
    </row>
    <row r="13827" spans="4:5">
      <c r="D13827" s="118" t="s">
        <v>40</v>
      </c>
      <c r="E13827" s="116" t="str">
        <f t="shared" si="215"/>
        <v>JCE</v>
      </c>
    </row>
    <row r="13828" spans="4:5">
      <c r="D13828" s="118" t="s">
        <v>2</v>
      </c>
      <c r="E13828" s="116" t="str">
        <f t="shared" ref="E13828:E13891" si="216">UPPER(D13828:D33538)</f>
        <v>DGTT</v>
      </c>
    </row>
    <row r="13829" spans="4:5">
      <c r="D13829" s="118" t="s">
        <v>184</v>
      </c>
      <c r="E13829" s="116" t="str">
        <f t="shared" si="216"/>
        <v>DGP</v>
      </c>
    </row>
    <row r="13830" spans="4:5">
      <c r="D13830" s="118" t="s">
        <v>322</v>
      </c>
      <c r="E13830" s="116" t="str">
        <f t="shared" si="216"/>
        <v>MT</v>
      </c>
    </row>
    <row r="13831" spans="4:5">
      <c r="D13831" s="118" t="s">
        <v>40</v>
      </c>
      <c r="E13831" s="116" t="str">
        <f t="shared" si="216"/>
        <v>JCE</v>
      </c>
    </row>
    <row r="13832" spans="4:5">
      <c r="D13832" s="118" t="s">
        <v>40</v>
      </c>
      <c r="E13832" s="116" t="str">
        <f t="shared" si="216"/>
        <v>JCE</v>
      </c>
    </row>
    <row r="13833" spans="4:5">
      <c r="D13833" s="118" t="s">
        <v>28</v>
      </c>
      <c r="E13833" s="116" t="str">
        <f t="shared" si="216"/>
        <v>DGII</v>
      </c>
    </row>
    <row r="13834" spans="4:5">
      <c r="D13834" s="118" t="s">
        <v>40</v>
      </c>
      <c r="E13834" s="116" t="str">
        <f t="shared" si="216"/>
        <v>JCE</v>
      </c>
    </row>
    <row r="13835" spans="4:5">
      <c r="D13835" s="118" t="s">
        <v>40</v>
      </c>
      <c r="E13835" s="116" t="str">
        <f t="shared" si="216"/>
        <v>JCE</v>
      </c>
    </row>
    <row r="13836" spans="4:5">
      <c r="D13836" s="118" t="s">
        <v>94</v>
      </c>
      <c r="E13836" s="116" t="str">
        <f t="shared" si="216"/>
        <v>DGM</v>
      </c>
    </row>
    <row r="13837" spans="4:5">
      <c r="D13837" s="118" t="s">
        <v>40</v>
      </c>
      <c r="E13837" s="116" t="str">
        <f t="shared" si="216"/>
        <v>JCE</v>
      </c>
    </row>
    <row r="13838" spans="4:5">
      <c r="D13838" s="118" t="s">
        <v>2</v>
      </c>
      <c r="E13838" s="116" t="str">
        <f t="shared" si="216"/>
        <v>DGTT</v>
      </c>
    </row>
    <row r="13839" spans="4:5">
      <c r="D13839" s="118" t="s">
        <v>40</v>
      </c>
      <c r="E13839" s="116" t="str">
        <f t="shared" si="216"/>
        <v>JCE</v>
      </c>
    </row>
    <row r="13840" spans="4:5">
      <c r="D13840" s="118" t="s">
        <v>184</v>
      </c>
      <c r="E13840" s="116" t="str">
        <f t="shared" si="216"/>
        <v>DGP</v>
      </c>
    </row>
    <row r="13841" spans="4:5">
      <c r="D13841" s="118" t="s">
        <v>28</v>
      </c>
      <c r="E13841" s="116" t="str">
        <f t="shared" si="216"/>
        <v>DGII</v>
      </c>
    </row>
    <row r="13842" spans="4:5">
      <c r="D13842" s="118" t="s">
        <v>40</v>
      </c>
      <c r="E13842" s="116" t="str">
        <f t="shared" si="216"/>
        <v>JCE</v>
      </c>
    </row>
    <row r="13843" spans="4:5">
      <c r="D13843" s="118" t="s">
        <v>28</v>
      </c>
      <c r="E13843" s="116" t="str">
        <f t="shared" si="216"/>
        <v>DGII</v>
      </c>
    </row>
    <row r="13844" spans="4:5">
      <c r="D13844" s="118" t="s">
        <v>1098</v>
      </c>
      <c r="E13844" s="116" t="str">
        <f t="shared" si="216"/>
        <v>CANCILLERIA</v>
      </c>
    </row>
    <row r="13845" spans="4:5">
      <c r="D13845" s="118" t="s">
        <v>184</v>
      </c>
      <c r="E13845" s="116" t="str">
        <f t="shared" si="216"/>
        <v>DGP</v>
      </c>
    </row>
    <row r="13846" spans="4:5">
      <c r="D13846" s="118" t="s">
        <v>28</v>
      </c>
      <c r="E13846" s="116" t="str">
        <f t="shared" si="216"/>
        <v>DGII</v>
      </c>
    </row>
    <row r="13847" spans="4:5">
      <c r="D13847" s="118" t="s">
        <v>40</v>
      </c>
      <c r="E13847" s="116" t="str">
        <f t="shared" si="216"/>
        <v>JCE</v>
      </c>
    </row>
    <row r="13848" spans="4:5">
      <c r="D13848" s="118" t="s">
        <v>28</v>
      </c>
      <c r="E13848" s="116" t="str">
        <f t="shared" si="216"/>
        <v>DGII</v>
      </c>
    </row>
    <row r="13849" spans="4:5">
      <c r="D13849" s="118" t="s">
        <v>40</v>
      </c>
      <c r="E13849" s="116" t="str">
        <f t="shared" si="216"/>
        <v>JCE</v>
      </c>
    </row>
    <row r="13850" spans="4:5">
      <c r="D13850" s="118" t="s">
        <v>28</v>
      </c>
      <c r="E13850" s="116" t="str">
        <f t="shared" si="216"/>
        <v>DGII</v>
      </c>
    </row>
    <row r="13851" spans="4:5">
      <c r="D13851" s="118" t="s">
        <v>40</v>
      </c>
      <c r="E13851" s="116" t="str">
        <f t="shared" si="216"/>
        <v>JCE</v>
      </c>
    </row>
    <row r="13852" spans="4:5">
      <c r="D13852" s="118" t="s">
        <v>40</v>
      </c>
      <c r="E13852" s="116" t="str">
        <f t="shared" si="216"/>
        <v>JCE</v>
      </c>
    </row>
    <row r="13853" spans="4:5">
      <c r="D13853" s="118" t="s">
        <v>28</v>
      </c>
      <c r="E13853" s="116" t="str">
        <f t="shared" si="216"/>
        <v>DGII</v>
      </c>
    </row>
    <row r="13854" spans="4:5">
      <c r="D13854" s="118" t="s">
        <v>322</v>
      </c>
      <c r="E13854" s="116" t="str">
        <f t="shared" si="216"/>
        <v>MT</v>
      </c>
    </row>
    <row r="13855" spans="4:5">
      <c r="D13855" s="118" t="s">
        <v>40</v>
      </c>
      <c r="E13855" s="116" t="str">
        <f t="shared" si="216"/>
        <v>JCE</v>
      </c>
    </row>
    <row r="13856" spans="4:5">
      <c r="D13856" s="118" t="s">
        <v>40</v>
      </c>
      <c r="E13856" s="116" t="str">
        <f t="shared" si="216"/>
        <v>JCE</v>
      </c>
    </row>
    <row r="13857" spans="4:5">
      <c r="D13857" s="118" t="s">
        <v>40</v>
      </c>
      <c r="E13857" s="116" t="str">
        <f t="shared" si="216"/>
        <v>JCE</v>
      </c>
    </row>
    <row r="13858" spans="4:5">
      <c r="D13858" s="118" t="s">
        <v>40</v>
      </c>
      <c r="E13858" s="116" t="str">
        <f t="shared" si="216"/>
        <v>JCE</v>
      </c>
    </row>
    <row r="13859" spans="4:5">
      <c r="D13859" s="118" t="s">
        <v>28</v>
      </c>
      <c r="E13859" s="116" t="str">
        <f t="shared" si="216"/>
        <v>DGII</v>
      </c>
    </row>
    <row r="13860" spans="4:5">
      <c r="D13860" s="118" t="s">
        <v>184</v>
      </c>
      <c r="E13860" s="116" t="str">
        <f t="shared" si="216"/>
        <v>DGP</v>
      </c>
    </row>
    <row r="13861" spans="4:5">
      <c r="D13861" s="118" t="s">
        <v>28</v>
      </c>
      <c r="E13861" s="116" t="str">
        <f t="shared" si="216"/>
        <v>DGII</v>
      </c>
    </row>
    <row r="13862" spans="4:5">
      <c r="D13862" s="118" t="s">
        <v>2</v>
      </c>
      <c r="E13862" s="116" t="str">
        <f t="shared" si="216"/>
        <v>DGTT</v>
      </c>
    </row>
    <row r="13863" spans="4:5">
      <c r="D13863" s="118" t="s">
        <v>322</v>
      </c>
      <c r="E13863" s="116" t="str">
        <f t="shared" si="216"/>
        <v>MT</v>
      </c>
    </row>
    <row r="13864" spans="4:5">
      <c r="D13864" s="118" t="s">
        <v>94</v>
      </c>
      <c r="E13864" s="116" t="str">
        <f t="shared" si="216"/>
        <v>DGM</v>
      </c>
    </row>
    <row r="13865" spans="4:5">
      <c r="D13865" s="118" t="s">
        <v>28</v>
      </c>
      <c r="E13865" s="116" t="str">
        <f t="shared" si="216"/>
        <v>DGII</v>
      </c>
    </row>
    <row r="13866" spans="4:5">
      <c r="D13866" s="118" t="s">
        <v>40</v>
      </c>
      <c r="E13866" s="116" t="str">
        <f t="shared" si="216"/>
        <v>JCE</v>
      </c>
    </row>
    <row r="13867" spans="4:5">
      <c r="D13867" s="118" t="s">
        <v>28</v>
      </c>
      <c r="E13867" s="116" t="str">
        <f t="shared" si="216"/>
        <v>DGII</v>
      </c>
    </row>
    <row r="13868" spans="4:5">
      <c r="D13868" s="118" t="s">
        <v>40</v>
      </c>
      <c r="E13868" s="116" t="str">
        <f t="shared" si="216"/>
        <v>JCE</v>
      </c>
    </row>
    <row r="13869" spans="4:5">
      <c r="D13869" s="118" t="s">
        <v>40</v>
      </c>
      <c r="E13869" s="116" t="str">
        <f t="shared" si="216"/>
        <v>JCE</v>
      </c>
    </row>
    <row r="13870" spans="4:5">
      <c r="D13870" s="118" t="s">
        <v>40</v>
      </c>
      <c r="E13870" s="116" t="str">
        <f t="shared" si="216"/>
        <v>JCE</v>
      </c>
    </row>
    <row r="13871" spans="4:5">
      <c r="D13871" s="118" t="s">
        <v>28</v>
      </c>
      <c r="E13871" s="116" t="str">
        <f t="shared" si="216"/>
        <v>DGII</v>
      </c>
    </row>
    <row r="13872" spans="4:5">
      <c r="D13872" s="118" t="s">
        <v>28</v>
      </c>
      <c r="E13872" s="116" t="str">
        <f t="shared" si="216"/>
        <v>DGII</v>
      </c>
    </row>
    <row r="13873" spans="4:5">
      <c r="D13873" s="118" t="s">
        <v>1154</v>
      </c>
      <c r="E13873" s="116" t="str">
        <f t="shared" si="216"/>
        <v xml:space="preserve">JCE </v>
      </c>
    </row>
    <row r="13874" spans="4:5">
      <c r="D13874" s="118" t="s">
        <v>1154</v>
      </c>
      <c r="E13874" s="116" t="str">
        <f t="shared" si="216"/>
        <v xml:space="preserve">JCE </v>
      </c>
    </row>
    <row r="13875" spans="4:5">
      <c r="D13875" s="118" t="s">
        <v>40</v>
      </c>
      <c r="E13875" s="116" t="str">
        <f t="shared" si="216"/>
        <v>JCE</v>
      </c>
    </row>
    <row r="13876" spans="4:5">
      <c r="D13876" s="118" t="s">
        <v>40</v>
      </c>
      <c r="E13876" s="116" t="str">
        <f t="shared" si="216"/>
        <v>JCE</v>
      </c>
    </row>
    <row r="13877" spans="4:5">
      <c r="D13877" s="118" t="s">
        <v>40</v>
      </c>
      <c r="E13877" s="116" t="str">
        <f t="shared" si="216"/>
        <v>JCE</v>
      </c>
    </row>
    <row r="13878" spans="4:5">
      <c r="D13878" s="118" t="s">
        <v>28</v>
      </c>
      <c r="E13878" s="116" t="str">
        <f t="shared" si="216"/>
        <v>DGII</v>
      </c>
    </row>
    <row r="13879" spans="4:5">
      <c r="D13879" s="118" t="s">
        <v>184</v>
      </c>
      <c r="E13879" s="116" t="str">
        <f t="shared" si="216"/>
        <v>DGP</v>
      </c>
    </row>
    <row r="13880" spans="4:5">
      <c r="D13880" s="118" t="s">
        <v>322</v>
      </c>
      <c r="E13880" s="116" t="str">
        <f t="shared" si="216"/>
        <v>MT</v>
      </c>
    </row>
    <row r="13881" spans="4:5">
      <c r="D13881" s="118" t="s">
        <v>40</v>
      </c>
      <c r="E13881" s="116" t="str">
        <f t="shared" si="216"/>
        <v>JCE</v>
      </c>
    </row>
    <row r="13882" spans="4:5">
      <c r="D13882" s="118" t="s">
        <v>2</v>
      </c>
      <c r="E13882" s="116" t="str">
        <f t="shared" si="216"/>
        <v>DGTT</v>
      </c>
    </row>
    <row r="13883" spans="4:5">
      <c r="D13883" s="118" t="s">
        <v>956</v>
      </c>
      <c r="E13883" s="116" t="str">
        <f t="shared" si="216"/>
        <v>SENASA</v>
      </c>
    </row>
    <row r="13884" spans="4:5">
      <c r="D13884" s="118" t="s">
        <v>40</v>
      </c>
      <c r="E13884" s="116" t="str">
        <f t="shared" si="216"/>
        <v>JCE</v>
      </c>
    </row>
    <row r="13885" spans="4:5">
      <c r="D13885" s="118" t="s">
        <v>1098</v>
      </c>
      <c r="E13885" s="116" t="str">
        <f t="shared" si="216"/>
        <v>CANCILLERIA</v>
      </c>
    </row>
    <row r="13886" spans="4:5">
      <c r="D13886" s="118" t="s">
        <v>40</v>
      </c>
      <c r="E13886" s="116" t="str">
        <f t="shared" si="216"/>
        <v>JCE</v>
      </c>
    </row>
    <row r="13887" spans="4:5">
      <c r="D13887" s="118" t="s">
        <v>40</v>
      </c>
      <c r="E13887" s="116" t="str">
        <f t="shared" si="216"/>
        <v>JCE</v>
      </c>
    </row>
    <row r="13888" spans="4:5">
      <c r="D13888" s="118" t="s">
        <v>2</v>
      </c>
      <c r="E13888" s="116" t="str">
        <f t="shared" si="216"/>
        <v>DGTT</v>
      </c>
    </row>
    <row r="13889" spans="4:5">
      <c r="D13889" s="118" t="s">
        <v>40</v>
      </c>
      <c r="E13889" s="116" t="str">
        <f t="shared" si="216"/>
        <v>JCE</v>
      </c>
    </row>
    <row r="13890" spans="4:5">
      <c r="D13890" s="118" t="s">
        <v>40</v>
      </c>
      <c r="E13890" s="116" t="str">
        <f t="shared" si="216"/>
        <v>JCE</v>
      </c>
    </row>
    <row r="13891" spans="4:5">
      <c r="D13891" s="118" t="s">
        <v>184</v>
      </c>
      <c r="E13891" s="116" t="str">
        <f t="shared" si="216"/>
        <v>DGP</v>
      </c>
    </row>
    <row r="13892" spans="4:5">
      <c r="D13892" s="118" t="s">
        <v>28</v>
      </c>
      <c r="E13892" s="116" t="str">
        <f t="shared" ref="E13892:E13955" si="217">UPPER(D13892:D33602)</f>
        <v>DGII</v>
      </c>
    </row>
    <row r="13893" spans="4:5">
      <c r="D13893" s="118" t="s">
        <v>40</v>
      </c>
      <c r="E13893" s="116" t="str">
        <f t="shared" si="217"/>
        <v>JCE</v>
      </c>
    </row>
    <row r="13894" spans="4:5">
      <c r="D13894" s="118" t="s">
        <v>40</v>
      </c>
      <c r="E13894" s="116" t="str">
        <f t="shared" si="217"/>
        <v>JCE</v>
      </c>
    </row>
    <row r="13895" spans="4:5">
      <c r="D13895" s="118" t="s">
        <v>40</v>
      </c>
      <c r="E13895" s="116" t="str">
        <f t="shared" si="217"/>
        <v>JCE</v>
      </c>
    </row>
    <row r="13896" spans="4:5">
      <c r="D13896" s="118" t="s">
        <v>28</v>
      </c>
      <c r="E13896" s="116" t="str">
        <f t="shared" si="217"/>
        <v>DGII</v>
      </c>
    </row>
    <row r="13897" spans="4:5">
      <c r="D13897" s="118" t="s">
        <v>40</v>
      </c>
      <c r="E13897" s="116" t="str">
        <f t="shared" si="217"/>
        <v>JCE</v>
      </c>
    </row>
    <row r="13898" spans="4:5">
      <c r="D13898" s="118" t="s">
        <v>40</v>
      </c>
      <c r="E13898" s="116" t="str">
        <f t="shared" si="217"/>
        <v>JCE</v>
      </c>
    </row>
    <row r="13899" spans="4:5">
      <c r="D13899" s="118" t="s">
        <v>40</v>
      </c>
      <c r="E13899" s="116" t="str">
        <f t="shared" si="217"/>
        <v>JCE</v>
      </c>
    </row>
    <row r="13900" spans="4:5">
      <c r="D13900" s="118" t="s">
        <v>28</v>
      </c>
      <c r="E13900" s="116" t="str">
        <f t="shared" si="217"/>
        <v>DGII</v>
      </c>
    </row>
    <row r="13901" spans="4:5">
      <c r="D13901" s="118" t="s">
        <v>28</v>
      </c>
      <c r="E13901" s="116" t="str">
        <f t="shared" si="217"/>
        <v>DGII</v>
      </c>
    </row>
    <row r="13902" spans="4:5">
      <c r="D13902" s="118" t="s">
        <v>155</v>
      </c>
      <c r="E13902" s="116" t="str">
        <f t="shared" si="217"/>
        <v>ONAPI</v>
      </c>
    </row>
    <row r="13903" spans="4:5">
      <c r="D13903" s="118" t="s">
        <v>40</v>
      </c>
      <c r="E13903" s="116" t="str">
        <f t="shared" si="217"/>
        <v>JCE</v>
      </c>
    </row>
    <row r="13904" spans="4:5">
      <c r="D13904" s="118" t="s">
        <v>40</v>
      </c>
      <c r="E13904" s="116" t="str">
        <f t="shared" si="217"/>
        <v>JCE</v>
      </c>
    </row>
    <row r="13905" spans="4:5">
      <c r="D13905" s="118" t="s">
        <v>1154</v>
      </c>
      <c r="E13905" s="116" t="str">
        <f t="shared" si="217"/>
        <v xml:space="preserve">JCE </v>
      </c>
    </row>
    <row r="13906" spans="4:5">
      <c r="D13906" s="118" t="s">
        <v>1977</v>
      </c>
      <c r="E13906" s="116" t="str">
        <f t="shared" si="217"/>
        <v xml:space="preserve">MIP  </v>
      </c>
    </row>
    <row r="13907" spans="4:5">
      <c r="D13907" s="118" t="s">
        <v>28</v>
      </c>
      <c r="E13907" s="116" t="str">
        <f t="shared" si="217"/>
        <v>DGII</v>
      </c>
    </row>
    <row r="13908" spans="4:5">
      <c r="D13908" s="118" t="s">
        <v>322</v>
      </c>
      <c r="E13908" s="116" t="str">
        <f t="shared" si="217"/>
        <v>MT</v>
      </c>
    </row>
    <row r="13909" spans="4:5">
      <c r="D13909" s="118" t="s">
        <v>322</v>
      </c>
      <c r="E13909" s="116" t="str">
        <f t="shared" si="217"/>
        <v>MT</v>
      </c>
    </row>
    <row r="13910" spans="4:5">
      <c r="D13910" s="118" t="s">
        <v>1098</v>
      </c>
      <c r="E13910" s="116" t="str">
        <f t="shared" si="217"/>
        <v>CANCILLERIA</v>
      </c>
    </row>
    <row r="13911" spans="4:5">
      <c r="D13911" s="118" t="s">
        <v>94</v>
      </c>
      <c r="E13911" s="116" t="str">
        <f t="shared" si="217"/>
        <v>DGM</v>
      </c>
    </row>
    <row r="13912" spans="4:5">
      <c r="D13912" s="118" t="s">
        <v>1154</v>
      </c>
      <c r="E13912" s="116" t="str">
        <f t="shared" si="217"/>
        <v xml:space="preserve">JCE </v>
      </c>
    </row>
    <row r="13913" spans="4:5">
      <c r="D13913" s="118" t="s">
        <v>1154</v>
      </c>
      <c r="E13913" s="116" t="str">
        <f t="shared" si="217"/>
        <v xml:space="preserve">JCE </v>
      </c>
    </row>
    <row r="13914" spans="4:5">
      <c r="D13914" s="118" t="s">
        <v>322</v>
      </c>
      <c r="E13914" s="116" t="str">
        <f t="shared" si="217"/>
        <v>MT</v>
      </c>
    </row>
    <row r="13915" spans="4:5">
      <c r="D13915" s="118" t="s">
        <v>155</v>
      </c>
      <c r="E13915" s="116" t="str">
        <f t="shared" si="217"/>
        <v>ONAPI</v>
      </c>
    </row>
    <row r="13916" spans="4:5">
      <c r="D13916" s="118" t="s">
        <v>2</v>
      </c>
      <c r="E13916" s="116" t="str">
        <f t="shared" si="217"/>
        <v>DGTT</v>
      </c>
    </row>
    <row r="13917" spans="4:5">
      <c r="D13917" s="118" t="s">
        <v>1098</v>
      </c>
      <c r="E13917" s="116" t="str">
        <f t="shared" si="217"/>
        <v>CANCILLERIA</v>
      </c>
    </row>
    <row r="13918" spans="4:5">
      <c r="D13918" s="118" t="s">
        <v>322</v>
      </c>
      <c r="E13918" s="116" t="str">
        <f t="shared" si="217"/>
        <v>MT</v>
      </c>
    </row>
    <row r="13919" spans="4:5">
      <c r="D13919" s="118" t="s">
        <v>40</v>
      </c>
      <c r="E13919" s="116" t="str">
        <f t="shared" si="217"/>
        <v>JCE</v>
      </c>
    </row>
    <row r="13920" spans="4:5">
      <c r="D13920" s="118" t="s">
        <v>40</v>
      </c>
      <c r="E13920" s="116" t="str">
        <f t="shared" si="217"/>
        <v>JCE</v>
      </c>
    </row>
    <row r="13921" spans="4:5">
      <c r="D13921" s="118" t="s">
        <v>1098</v>
      </c>
      <c r="E13921" s="116" t="str">
        <f t="shared" si="217"/>
        <v>CANCILLERIA</v>
      </c>
    </row>
    <row r="13922" spans="4:5">
      <c r="D13922" s="118" t="s">
        <v>40</v>
      </c>
      <c r="E13922" s="116" t="str">
        <f t="shared" si="217"/>
        <v>JCE</v>
      </c>
    </row>
    <row r="13923" spans="4:5">
      <c r="D13923" s="118" t="s">
        <v>1154</v>
      </c>
      <c r="E13923" s="116" t="str">
        <f t="shared" si="217"/>
        <v xml:space="preserve">JCE </v>
      </c>
    </row>
    <row r="13924" spans="4:5">
      <c r="D13924" s="118" t="s">
        <v>1154</v>
      </c>
      <c r="E13924" s="116" t="str">
        <f t="shared" si="217"/>
        <v xml:space="preserve">JCE </v>
      </c>
    </row>
    <row r="13925" spans="4:5">
      <c r="D13925" s="118" t="s">
        <v>2</v>
      </c>
      <c r="E13925" s="116" t="str">
        <f t="shared" si="217"/>
        <v>DGTT</v>
      </c>
    </row>
    <row r="13926" spans="4:5">
      <c r="D13926" s="118" t="s">
        <v>1098</v>
      </c>
      <c r="E13926" s="116" t="str">
        <f t="shared" si="217"/>
        <v>CANCILLERIA</v>
      </c>
    </row>
    <row r="13927" spans="4:5">
      <c r="D13927" s="118" t="s">
        <v>40</v>
      </c>
      <c r="E13927" s="116" t="str">
        <f t="shared" si="217"/>
        <v>JCE</v>
      </c>
    </row>
    <row r="13928" spans="4:5">
      <c r="D13928" s="118" t="s">
        <v>40</v>
      </c>
      <c r="E13928" s="116" t="str">
        <f t="shared" si="217"/>
        <v>JCE</v>
      </c>
    </row>
    <row r="13929" spans="4:5">
      <c r="D13929" s="118" t="s">
        <v>28</v>
      </c>
      <c r="E13929" s="116" t="str">
        <f t="shared" si="217"/>
        <v>DGII</v>
      </c>
    </row>
    <row r="13930" spans="4:5">
      <c r="D13930" s="118" t="s">
        <v>1098</v>
      </c>
      <c r="E13930" s="116" t="str">
        <f t="shared" si="217"/>
        <v>CANCILLERIA</v>
      </c>
    </row>
    <row r="13931" spans="4:5">
      <c r="D13931" s="118" t="s">
        <v>322</v>
      </c>
      <c r="E13931" s="116" t="str">
        <f t="shared" si="217"/>
        <v>MT</v>
      </c>
    </row>
    <row r="13932" spans="4:5">
      <c r="D13932" s="118" t="s">
        <v>2</v>
      </c>
      <c r="E13932" s="116" t="str">
        <f t="shared" si="217"/>
        <v>DGTT</v>
      </c>
    </row>
    <row r="13933" spans="4:5">
      <c r="D13933" s="118" t="s">
        <v>2</v>
      </c>
      <c r="E13933" s="116" t="str">
        <f t="shared" si="217"/>
        <v>DGTT</v>
      </c>
    </row>
    <row r="13934" spans="4:5">
      <c r="D13934" s="118" t="s">
        <v>2</v>
      </c>
      <c r="E13934" s="116" t="str">
        <f t="shared" si="217"/>
        <v>DGTT</v>
      </c>
    </row>
    <row r="13935" spans="4:5">
      <c r="D13935" s="118" t="s">
        <v>2</v>
      </c>
      <c r="E13935" s="116" t="str">
        <f t="shared" si="217"/>
        <v>DGTT</v>
      </c>
    </row>
    <row r="13936" spans="4:5">
      <c r="D13936" s="118" t="s">
        <v>2</v>
      </c>
      <c r="E13936" s="116" t="str">
        <f t="shared" si="217"/>
        <v>DGTT</v>
      </c>
    </row>
    <row r="13937" spans="4:5">
      <c r="D13937" s="118" t="s">
        <v>2</v>
      </c>
      <c r="E13937" s="116" t="str">
        <f t="shared" si="217"/>
        <v>DGTT</v>
      </c>
    </row>
    <row r="13938" spans="4:5">
      <c r="D13938" s="118" t="s">
        <v>28</v>
      </c>
      <c r="E13938" s="116" t="str">
        <f t="shared" si="217"/>
        <v>DGII</v>
      </c>
    </row>
    <row r="13939" spans="4:5">
      <c r="D13939" s="118" t="s">
        <v>1098</v>
      </c>
      <c r="E13939" s="116" t="str">
        <f t="shared" si="217"/>
        <v>CANCILLERIA</v>
      </c>
    </row>
    <row r="13940" spans="4:5">
      <c r="D13940" s="118" t="s">
        <v>94</v>
      </c>
      <c r="E13940" s="116" t="str">
        <f t="shared" si="217"/>
        <v>DGM</v>
      </c>
    </row>
    <row r="13941" spans="4:5">
      <c r="D13941" s="118" t="s">
        <v>28</v>
      </c>
      <c r="E13941" s="116" t="str">
        <f t="shared" si="217"/>
        <v>DGII</v>
      </c>
    </row>
    <row r="13942" spans="4:5">
      <c r="D13942" s="118" t="s">
        <v>28</v>
      </c>
      <c r="E13942" s="116" t="str">
        <f t="shared" si="217"/>
        <v>DGII</v>
      </c>
    </row>
    <row r="13943" spans="4:5">
      <c r="D13943" s="118" t="s">
        <v>94</v>
      </c>
      <c r="E13943" s="116" t="str">
        <f t="shared" si="217"/>
        <v>DGM</v>
      </c>
    </row>
    <row r="13944" spans="4:5">
      <c r="D13944" s="118" t="s">
        <v>94</v>
      </c>
      <c r="E13944" s="116" t="str">
        <f t="shared" si="217"/>
        <v>DGM</v>
      </c>
    </row>
    <row r="13945" spans="4:5">
      <c r="D13945" s="118" t="s">
        <v>1098</v>
      </c>
      <c r="E13945" s="116" t="str">
        <f t="shared" si="217"/>
        <v>CANCILLERIA</v>
      </c>
    </row>
    <row r="13946" spans="4:5">
      <c r="D13946" s="118" t="s">
        <v>40</v>
      </c>
      <c r="E13946" s="116" t="str">
        <f t="shared" si="217"/>
        <v>JCE</v>
      </c>
    </row>
    <row r="13947" spans="4:5">
      <c r="D13947" s="118" t="s">
        <v>184</v>
      </c>
      <c r="E13947" s="116" t="str">
        <f t="shared" si="217"/>
        <v>DGP</v>
      </c>
    </row>
    <row r="13948" spans="4:5">
      <c r="D13948" s="118" t="s">
        <v>28</v>
      </c>
      <c r="E13948" s="116" t="str">
        <f t="shared" si="217"/>
        <v>DGII</v>
      </c>
    </row>
    <row r="13949" spans="4:5">
      <c r="D13949" s="118" t="s">
        <v>40</v>
      </c>
      <c r="E13949" s="116" t="str">
        <f t="shared" si="217"/>
        <v>JCE</v>
      </c>
    </row>
    <row r="13950" spans="4:5">
      <c r="D13950" s="118" t="s">
        <v>1318</v>
      </c>
      <c r="E13950" s="116" t="str">
        <f t="shared" si="217"/>
        <v xml:space="preserve">DGII </v>
      </c>
    </row>
    <row r="13951" spans="4:5">
      <c r="D13951" s="118" t="s">
        <v>322</v>
      </c>
      <c r="E13951" s="116" t="str">
        <f t="shared" si="217"/>
        <v>MT</v>
      </c>
    </row>
    <row r="13952" spans="4:5">
      <c r="D13952" s="118" t="s">
        <v>322</v>
      </c>
      <c r="E13952" s="116" t="str">
        <f t="shared" si="217"/>
        <v>MT</v>
      </c>
    </row>
    <row r="13953" spans="4:5">
      <c r="D13953" s="118" t="s">
        <v>40</v>
      </c>
      <c r="E13953" s="116" t="str">
        <f t="shared" si="217"/>
        <v>JCE</v>
      </c>
    </row>
    <row r="13954" spans="4:5">
      <c r="D13954" s="118" t="s">
        <v>1154</v>
      </c>
      <c r="E13954" s="116" t="str">
        <f t="shared" si="217"/>
        <v xml:space="preserve">JCE </v>
      </c>
    </row>
    <row r="13955" spans="4:5">
      <c r="D13955" s="118" t="s">
        <v>28</v>
      </c>
      <c r="E13955" s="116" t="str">
        <f t="shared" si="217"/>
        <v>DGII</v>
      </c>
    </row>
    <row r="13956" spans="4:5">
      <c r="D13956" s="118" t="s">
        <v>155</v>
      </c>
      <c r="E13956" s="116" t="str">
        <f t="shared" ref="E13956:E14019" si="218">UPPER(D13956:D33666)</f>
        <v>ONAPI</v>
      </c>
    </row>
    <row r="13957" spans="4:5">
      <c r="D13957" s="118" t="s">
        <v>28</v>
      </c>
      <c r="E13957" s="116" t="str">
        <f t="shared" si="218"/>
        <v>DGII</v>
      </c>
    </row>
    <row r="13958" spans="4:5">
      <c r="D13958" s="118" t="s">
        <v>1098</v>
      </c>
      <c r="E13958" s="116" t="str">
        <f t="shared" si="218"/>
        <v>CANCILLERIA</v>
      </c>
    </row>
    <row r="13959" spans="4:5">
      <c r="D13959" s="118" t="s">
        <v>40</v>
      </c>
      <c r="E13959" s="116" t="str">
        <f t="shared" si="218"/>
        <v>JCE</v>
      </c>
    </row>
    <row r="13960" spans="4:5">
      <c r="D13960" s="118" t="s">
        <v>28</v>
      </c>
      <c r="E13960" s="116" t="str">
        <f t="shared" si="218"/>
        <v>DGII</v>
      </c>
    </row>
    <row r="13961" spans="4:5">
      <c r="D13961" s="118" t="s">
        <v>956</v>
      </c>
      <c r="E13961" s="116" t="str">
        <f t="shared" si="218"/>
        <v>SENASA</v>
      </c>
    </row>
    <row r="13962" spans="4:5">
      <c r="D13962" s="118" t="s">
        <v>28</v>
      </c>
      <c r="E13962" s="116" t="str">
        <f t="shared" si="218"/>
        <v>DGII</v>
      </c>
    </row>
    <row r="13963" spans="4:5">
      <c r="D13963" s="118" t="s">
        <v>184</v>
      </c>
      <c r="E13963" s="116" t="str">
        <f t="shared" si="218"/>
        <v>DGP</v>
      </c>
    </row>
    <row r="13964" spans="4:5">
      <c r="D13964" s="118" t="s">
        <v>1098</v>
      </c>
      <c r="E13964" s="116" t="str">
        <f t="shared" si="218"/>
        <v>CANCILLERIA</v>
      </c>
    </row>
    <row r="13965" spans="4:5">
      <c r="D13965" s="118" t="s">
        <v>28</v>
      </c>
      <c r="E13965" s="116" t="str">
        <f t="shared" si="218"/>
        <v>DGII</v>
      </c>
    </row>
    <row r="13966" spans="4:5">
      <c r="D13966" s="118" t="s">
        <v>40</v>
      </c>
      <c r="E13966" s="116" t="str">
        <f t="shared" si="218"/>
        <v>JCE</v>
      </c>
    </row>
    <row r="13967" spans="4:5">
      <c r="D13967" s="118" t="s">
        <v>322</v>
      </c>
      <c r="E13967" s="116" t="str">
        <f t="shared" si="218"/>
        <v>MT</v>
      </c>
    </row>
    <row r="13968" spans="4:5">
      <c r="D13968" s="118" t="s">
        <v>40</v>
      </c>
      <c r="E13968" s="116" t="str">
        <f t="shared" si="218"/>
        <v>JCE</v>
      </c>
    </row>
    <row r="13969" spans="4:5">
      <c r="D13969" s="118" t="s">
        <v>28</v>
      </c>
      <c r="E13969" s="116" t="str">
        <f t="shared" si="218"/>
        <v>DGII</v>
      </c>
    </row>
    <row r="13970" spans="4:5">
      <c r="D13970" s="118" t="s">
        <v>322</v>
      </c>
      <c r="E13970" s="116" t="str">
        <f t="shared" si="218"/>
        <v>MT</v>
      </c>
    </row>
    <row r="13971" spans="4:5">
      <c r="D13971" s="118" t="s">
        <v>40</v>
      </c>
      <c r="E13971" s="116" t="str">
        <f t="shared" si="218"/>
        <v>JCE</v>
      </c>
    </row>
    <row r="13972" spans="4:5">
      <c r="D13972" s="118" t="s">
        <v>1280</v>
      </c>
      <c r="E13972" s="116" t="str">
        <f t="shared" si="218"/>
        <v xml:space="preserve">ONAPI </v>
      </c>
    </row>
    <row r="13973" spans="4:5">
      <c r="D13973" s="118" t="s">
        <v>40</v>
      </c>
      <c r="E13973" s="116" t="str">
        <f t="shared" si="218"/>
        <v>JCE</v>
      </c>
    </row>
    <row r="13974" spans="4:5">
      <c r="D13974" s="118" t="s">
        <v>322</v>
      </c>
      <c r="E13974" s="116" t="str">
        <f t="shared" si="218"/>
        <v>MT</v>
      </c>
    </row>
    <row r="13975" spans="4:5">
      <c r="D13975" s="118" t="s">
        <v>184</v>
      </c>
      <c r="E13975" s="116" t="str">
        <f t="shared" si="218"/>
        <v>DGP</v>
      </c>
    </row>
    <row r="13976" spans="4:5">
      <c r="D13976" s="118" t="s">
        <v>322</v>
      </c>
      <c r="E13976" s="116" t="str">
        <f t="shared" si="218"/>
        <v>MT</v>
      </c>
    </row>
    <row r="13977" spans="4:5">
      <c r="D13977" s="118" t="s">
        <v>184</v>
      </c>
      <c r="E13977" s="116" t="str">
        <f t="shared" si="218"/>
        <v>DGP</v>
      </c>
    </row>
    <row r="13978" spans="4:5">
      <c r="D13978" s="118" t="s">
        <v>28</v>
      </c>
      <c r="E13978" s="116" t="str">
        <f t="shared" si="218"/>
        <v>DGII</v>
      </c>
    </row>
    <row r="13979" spans="4:5">
      <c r="D13979" s="118" t="s">
        <v>40</v>
      </c>
      <c r="E13979" s="116" t="str">
        <f t="shared" si="218"/>
        <v>JCE</v>
      </c>
    </row>
    <row r="13980" spans="4:5">
      <c r="D13980" s="118" t="s">
        <v>28</v>
      </c>
      <c r="E13980" s="116" t="str">
        <f t="shared" si="218"/>
        <v>DGII</v>
      </c>
    </row>
    <row r="13981" spans="4:5">
      <c r="D13981" s="118" t="s">
        <v>28</v>
      </c>
      <c r="E13981" s="116" t="str">
        <f t="shared" si="218"/>
        <v>DGII</v>
      </c>
    </row>
    <row r="13982" spans="4:5">
      <c r="D13982" s="118" t="s">
        <v>322</v>
      </c>
      <c r="E13982" s="116" t="str">
        <f t="shared" si="218"/>
        <v>MT</v>
      </c>
    </row>
    <row r="13983" spans="4:5">
      <c r="D13983" s="118" t="s">
        <v>322</v>
      </c>
      <c r="E13983" s="116" t="str">
        <f t="shared" si="218"/>
        <v>MT</v>
      </c>
    </row>
    <row r="13984" spans="4:5">
      <c r="D13984" s="118" t="s">
        <v>322</v>
      </c>
      <c r="E13984" s="116" t="str">
        <f t="shared" si="218"/>
        <v>MT</v>
      </c>
    </row>
    <row r="13985" spans="4:5">
      <c r="D13985" s="118" t="s">
        <v>28</v>
      </c>
      <c r="E13985" s="116" t="str">
        <f t="shared" si="218"/>
        <v>DGII</v>
      </c>
    </row>
    <row r="13986" spans="4:5">
      <c r="D13986" s="118" t="s">
        <v>94</v>
      </c>
      <c r="E13986" s="116" t="str">
        <f t="shared" si="218"/>
        <v>DGM</v>
      </c>
    </row>
    <row r="13987" spans="4:5">
      <c r="D13987" s="118" t="s">
        <v>184</v>
      </c>
      <c r="E13987" s="116" t="str">
        <f t="shared" si="218"/>
        <v>DGP</v>
      </c>
    </row>
    <row r="13988" spans="4:5">
      <c r="D13988" s="118" t="s">
        <v>40</v>
      </c>
      <c r="E13988" s="116" t="str">
        <f t="shared" si="218"/>
        <v>JCE</v>
      </c>
    </row>
    <row r="13989" spans="4:5">
      <c r="D13989" s="118" t="s">
        <v>322</v>
      </c>
      <c r="E13989" s="116" t="str">
        <f t="shared" si="218"/>
        <v>MT</v>
      </c>
    </row>
    <row r="13990" spans="4:5">
      <c r="D13990" s="118" t="s">
        <v>28</v>
      </c>
      <c r="E13990" s="116" t="str">
        <f t="shared" si="218"/>
        <v>DGII</v>
      </c>
    </row>
    <row r="13991" spans="4:5">
      <c r="D13991" s="118" t="s">
        <v>40</v>
      </c>
      <c r="E13991" s="116" t="str">
        <f t="shared" si="218"/>
        <v>JCE</v>
      </c>
    </row>
    <row r="13992" spans="4:5">
      <c r="D13992" s="118" t="s">
        <v>40</v>
      </c>
      <c r="E13992" s="116" t="str">
        <f t="shared" si="218"/>
        <v>JCE</v>
      </c>
    </row>
    <row r="13993" spans="4:5">
      <c r="D13993" s="118" t="s">
        <v>40</v>
      </c>
      <c r="E13993" s="116" t="str">
        <f t="shared" si="218"/>
        <v>JCE</v>
      </c>
    </row>
    <row r="13994" spans="4:5">
      <c r="D13994" s="118" t="s">
        <v>40</v>
      </c>
      <c r="E13994" s="116" t="str">
        <f t="shared" si="218"/>
        <v>JCE</v>
      </c>
    </row>
    <row r="13995" spans="4:5">
      <c r="D13995" s="118" t="s">
        <v>2</v>
      </c>
      <c r="E13995" s="116" t="str">
        <f t="shared" si="218"/>
        <v>DGTT</v>
      </c>
    </row>
    <row r="13996" spans="4:5">
      <c r="D13996" s="118" t="s">
        <v>28</v>
      </c>
      <c r="E13996" s="116" t="str">
        <f t="shared" si="218"/>
        <v>DGII</v>
      </c>
    </row>
    <row r="13997" spans="4:5">
      <c r="D13997" s="118" t="s">
        <v>40</v>
      </c>
      <c r="E13997" s="116" t="str">
        <f t="shared" si="218"/>
        <v>JCE</v>
      </c>
    </row>
    <row r="13998" spans="4:5">
      <c r="D13998" s="118" t="s">
        <v>40</v>
      </c>
      <c r="E13998" s="116" t="str">
        <f t="shared" si="218"/>
        <v>JCE</v>
      </c>
    </row>
    <row r="13999" spans="4:5">
      <c r="D13999" s="118" t="s">
        <v>1154</v>
      </c>
      <c r="E13999" s="116" t="str">
        <f t="shared" si="218"/>
        <v xml:space="preserve">JCE </v>
      </c>
    </row>
    <row r="14000" spans="4:5">
      <c r="D14000" s="118" t="s">
        <v>28</v>
      </c>
      <c r="E14000" s="116" t="str">
        <f t="shared" si="218"/>
        <v>DGII</v>
      </c>
    </row>
    <row r="14001" spans="4:5">
      <c r="D14001" s="118" t="s">
        <v>1154</v>
      </c>
      <c r="E14001" s="116" t="str">
        <f t="shared" si="218"/>
        <v xml:space="preserve">JCE </v>
      </c>
    </row>
    <row r="14002" spans="4:5">
      <c r="D14002" s="118" t="s">
        <v>1154</v>
      </c>
      <c r="E14002" s="116" t="str">
        <f t="shared" si="218"/>
        <v xml:space="preserve">JCE </v>
      </c>
    </row>
    <row r="14003" spans="4:5">
      <c r="D14003" s="118" t="s">
        <v>322</v>
      </c>
      <c r="E14003" s="116" t="str">
        <f t="shared" si="218"/>
        <v>MT</v>
      </c>
    </row>
    <row r="14004" spans="4:5">
      <c r="D14004" s="118" t="s">
        <v>28</v>
      </c>
      <c r="E14004" s="116" t="str">
        <f t="shared" si="218"/>
        <v>DGII</v>
      </c>
    </row>
    <row r="14005" spans="4:5">
      <c r="D14005" s="118" t="s">
        <v>1154</v>
      </c>
      <c r="E14005" s="116" t="str">
        <f t="shared" si="218"/>
        <v xml:space="preserve">JCE </v>
      </c>
    </row>
    <row r="14006" spans="4:5">
      <c r="D14006" s="118" t="s">
        <v>40</v>
      </c>
      <c r="E14006" s="116" t="str">
        <f t="shared" si="218"/>
        <v>JCE</v>
      </c>
    </row>
    <row r="14007" spans="4:5">
      <c r="D14007" s="118" t="s">
        <v>322</v>
      </c>
      <c r="E14007" s="116" t="str">
        <f t="shared" si="218"/>
        <v>MT</v>
      </c>
    </row>
    <row r="14008" spans="4:5">
      <c r="D14008" s="118" t="s">
        <v>40</v>
      </c>
      <c r="E14008" s="116" t="str">
        <f t="shared" si="218"/>
        <v>JCE</v>
      </c>
    </row>
    <row r="14009" spans="4:5">
      <c r="D14009" s="118" t="s">
        <v>956</v>
      </c>
      <c r="E14009" s="116" t="str">
        <f t="shared" si="218"/>
        <v>SENASA</v>
      </c>
    </row>
    <row r="14010" spans="4:5">
      <c r="D14010" s="118" t="s">
        <v>1098</v>
      </c>
      <c r="E14010" s="116" t="str">
        <f t="shared" si="218"/>
        <v>CANCILLERIA</v>
      </c>
    </row>
    <row r="14011" spans="4:5">
      <c r="D14011" s="118" t="s">
        <v>28</v>
      </c>
      <c r="E14011" s="116" t="str">
        <f t="shared" si="218"/>
        <v>DGII</v>
      </c>
    </row>
    <row r="14012" spans="4:5">
      <c r="D14012" s="118" t="s">
        <v>322</v>
      </c>
      <c r="E14012" s="116" t="str">
        <f t="shared" si="218"/>
        <v>MT</v>
      </c>
    </row>
    <row r="14013" spans="4:5">
      <c r="D14013" s="118" t="s">
        <v>1098</v>
      </c>
      <c r="E14013" s="116" t="str">
        <f t="shared" si="218"/>
        <v>CANCILLERIA</v>
      </c>
    </row>
    <row r="14014" spans="4:5">
      <c r="D14014" s="118" t="s">
        <v>40</v>
      </c>
      <c r="E14014" s="116" t="str">
        <f t="shared" si="218"/>
        <v>JCE</v>
      </c>
    </row>
    <row r="14015" spans="4:5">
      <c r="D14015" s="118" t="s">
        <v>94</v>
      </c>
      <c r="E14015" s="116" t="str">
        <f t="shared" si="218"/>
        <v>DGM</v>
      </c>
    </row>
    <row r="14016" spans="4:5">
      <c r="D14016" s="118" t="s">
        <v>40</v>
      </c>
      <c r="E14016" s="116" t="str">
        <f t="shared" si="218"/>
        <v>JCE</v>
      </c>
    </row>
    <row r="14017" spans="4:5">
      <c r="D14017" s="118" t="s">
        <v>40</v>
      </c>
      <c r="E14017" s="116" t="str">
        <f t="shared" si="218"/>
        <v>JCE</v>
      </c>
    </row>
    <row r="14018" spans="4:5">
      <c r="D14018" s="118" t="s">
        <v>184</v>
      </c>
      <c r="E14018" s="116" t="str">
        <f t="shared" si="218"/>
        <v>DGP</v>
      </c>
    </row>
    <row r="14019" spans="4:5">
      <c r="D14019" s="118" t="s">
        <v>2</v>
      </c>
      <c r="E14019" s="116" t="str">
        <f t="shared" si="218"/>
        <v>DGTT</v>
      </c>
    </row>
    <row r="14020" spans="4:5">
      <c r="D14020" s="118" t="s">
        <v>184</v>
      </c>
      <c r="E14020" s="116" t="str">
        <f t="shared" ref="E14020:E14083" si="219">UPPER(D14020:D33730)</f>
        <v>DGP</v>
      </c>
    </row>
    <row r="14021" spans="4:5">
      <c r="D14021" s="118" t="s">
        <v>184</v>
      </c>
      <c r="E14021" s="116" t="str">
        <f t="shared" si="219"/>
        <v>DGP</v>
      </c>
    </row>
    <row r="14022" spans="4:5">
      <c r="D14022" s="118" t="s">
        <v>28</v>
      </c>
      <c r="E14022" s="116" t="str">
        <f t="shared" si="219"/>
        <v>DGII</v>
      </c>
    </row>
    <row r="14023" spans="4:5">
      <c r="D14023" s="118" t="s">
        <v>1098</v>
      </c>
      <c r="E14023" s="116" t="str">
        <f t="shared" si="219"/>
        <v>CANCILLERIA</v>
      </c>
    </row>
    <row r="14024" spans="4:5">
      <c r="D14024" s="118" t="s">
        <v>40</v>
      </c>
      <c r="E14024" s="116" t="str">
        <f t="shared" si="219"/>
        <v>JCE</v>
      </c>
    </row>
    <row r="14025" spans="4:5">
      <c r="D14025" s="118" t="s">
        <v>28</v>
      </c>
      <c r="E14025" s="116" t="str">
        <f t="shared" si="219"/>
        <v>DGII</v>
      </c>
    </row>
    <row r="14026" spans="4:5">
      <c r="D14026" s="118" t="s">
        <v>94</v>
      </c>
      <c r="E14026" s="116" t="str">
        <f t="shared" si="219"/>
        <v>DGM</v>
      </c>
    </row>
    <row r="14027" spans="4:5">
      <c r="D14027" s="118" t="s">
        <v>94</v>
      </c>
      <c r="E14027" s="116" t="str">
        <f t="shared" si="219"/>
        <v>DGM</v>
      </c>
    </row>
    <row r="14028" spans="4:5">
      <c r="D14028" s="118" t="s">
        <v>28</v>
      </c>
      <c r="E14028" s="116" t="str">
        <f t="shared" si="219"/>
        <v>DGII</v>
      </c>
    </row>
    <row r="14029" spans="4:5">
      <c r="D14029" s="118" t="s">
        <v>2</v>
      </c>
      <c r="E14029" s="116" t="str">
        <f t="shared" si="219"/>
        <v>DGTT</v>
      </c>
    </row>
    <row r="14030" spans="4:5">
      <c r="D14030" s="118" t="s">
        <v>1318</v>
      </c>
      <c r="E14030" s="116" t="str">
        <f t="shared" si="219"/>
        <v xml:space="preserve">DGII </v>
      </c>
    </row>
    <row r="14031" spans="4:5">
      <c r="D14031" s="118" t="s">
        <v>28</v>
      </c>
      <c r="E14031" s="116" t="str">
        <f t="shared" si="219"/>
        <v>DGII</v>
      </c>
    </row>
    <row r="14032" spans="4:5">
      <c r="D14032" s="118" t="s">
        <v>28</v>
      </c>
      <c r="E14032" s="116" t="str">
        <f t="shared" si="219"/>
        <v>DGII</v>
      </c>
    </row>
    <row r="14033" spans="4:5">
      <c r="D14033" s="118" t="s">
        <v>40</v>
      </c>
      <c r="E14033" s="116" t="str">
        <f t="shared" si="219"/>
        <v>JCE</v>
      </c>
    </row>
    <row r="14034" spans="4:5">
      <c r="D14034" s="118" t="s">
        <v>28</v>
      </c>
      <c r="E14034" s="116" t="str">
        <f t="shared" si="219"/>
        <v>DGII</v>
      </c>
    </row>
    <row r="14035" spans="4:5">
      <c r="D14035" s="118" t="s">
        <v>40</v>
      </c>
      <c r="E14035" s="116" t="str">
        <f t="shared" si="219"/>
        <v>JCE</v>
      </c>
    </row>
    <row r="14036" spans="4:5">
      <c r="D14036" s="118" t="s">
        <v>2</v>
      </c>
      <c r="E14036" s="116" t="str">
        <f t="shared" si="219"/>
        <v>DGTT</v>
      </c>
    </row>
    <row r="14037" spans="4:5">
      <c r="D14037" s="118" t="s">
        <v>94</v>
      </c>
      <c r="E14037" s="116" t="str">
        <f t="shared" si="219"/>
        <v>DGM</v>
      </c>
    </row>
    <row r="14038" spans="4:5">
      <c r="D14038" s="118" t="s">
        <v>28</v>
      </c>
      <c r="E14038" s="116" t="str">
        <f t="shared" si="219"/>
        <v>DGII</v>
      </c>
    </row>
    <row r="14039" spans="4:5">
      <c r="D14039" s="118" t="s">
        <v>2</v>
      </c>
      <c r="E14039" s="116" t="str">
        <f t="shared" si="219"/>
        <v>DGTT</v>
      </c>
    </row>
    <row r="14040" spans="4:5">
      <c r="D14040" s="118" t="s">
        <v>2</v>
      </c>
      <c r="E14040" s="116" t="str">
        <f t="shared" si="219"/>
        <v>DGTT</v>
      </c>
    </row>
    <row r="14041" spans="4:5">
      <c r="D14041" s="118" t="s">
        <v>2</v>
      </c>
      <c r="E14041" s="116" t="str">
        <f t="shared" si="219"/>
        <v>DGTT</v>
      </c>
    </row>
    <row r="14042" spans="4:5">
      <c r="D14042" s="118" t="s">
        <v>40</v>
      </c>
      <c r="E14042" s="116" t="str">
        <f t="shared" si="219"/>
        <v>JCE</v>
      </c>
    </row>
    <row r="14043" spans="4:5">
      <c r="D14043" s="118" t="s">
        <v>18</v>
      </c>
      <c r="E14043" s="116" t="str">
        <f t="shared" si="219"/>
        <v>MIP</v>
      </c>
    </row>
    <row r="14044" spans="4:5">
      <c r="D14044" s="118" t="s">
        <v>322</v>
      </c>
      <c r="E14044" s="116" t="str">
        <f t="shared" si="219"/>
        <v>MT</v>
      </c>
    </row>
    <row r="14045" spans="4:5">
      <c r="D14045" s="118" t="s">
        <v>40</v>
      </c>
      <c r="E14045" s="116" t="str">
        <f t="shared" si="219"/>
        <v>JCE</v>
      </c>
    </row>
    <row r="14046" spans="4:5">
      <c r="D14046" s="118" t="s">
        <v>18</v>
      </c>
      <c r="E14046" s="116" t="str">
        <f t="shared" si="219"/>
        <v>MIP</v>
      </c>
    </row>
    <row r="14047" spans="4:5">
      <c r="D14047" s="118" t="s">
        <v>322</v>
      </c>
      <c r="E14047" s="116" t="str">
        <f t="shared" si="219"/>
        <v>MT</v>
      </c>
    </row>
    <row r="14048" spans="4:5">
      <c r="D14048" s="118" t="s">
        <v>40</v>
      </c>
      <c r="E14048" s="116" t="str">
        <f t="shared" si="219"/>
        <v>JCE</v>
      </c>
    </row>
    <row r="14049" spans="4:5">
      <c r="D14049" s="118" t="s">
        <v>28</v>
      </c>
      <c r="E14049" s="116" t="str">
        <f t="shared" si="219"/>
        <v>DGII</v>
      </c>
    </row>
    <row r="14050" spans="4:5">
      <c r="D14050" s="118" t="s">
        <v>40</v>
      </c>
      <c r="E14050" s="116" t="str">
        <f t="shared" si="219"/>
        <v>JCE</v>
      </c>
    </row>
    <row r="14051" spans="4:5">
      <c r="D14051" s="118" t="s">
        <v>184</v>
      </c>
      <c r="E14051" s="116" t="str">
        <f t="shared" si="219"/>
        <v>DGP</v>
      </c>
    </row>
    <row r="14052" spans="4:5">
      <c r="D14052" s="118" t="s">
        <v>184</v>
      </c>
      <c r="E14052" s="116" t="str">
        <f t="shared" si="219"/>
        <v>DGP</v>
      </c>
    </row>
    <row r="14053" spans="4:5">
      <c r="D14053" s="118" t="s">
        <v>184</v>
      </c>
      <c r="E14053" s="116" t="str">
        <f t="shared" si="219"/>
        <v>DGP</v>
      </c>
    </row>
    <row r="14054" spans="4:5">
      <c r="D14054" s="118" t="s">
        <v>28</v>
      </c>
      <c r="E14054" s="116" t="str">
        <f t="shared" si="219"/>
        <v>DGII</v>
      </c>
    </row>
    <row r="14055" spans="4:5">
      <c r="D14055" s="118" t="s">
        <v>184</v>
      </c>
      <c r="E14055" s="116" t="str">
        <f t="shared" si="219"/>
        <v>DGP</v>
      </c>
    </row>
    <row r="14056" spans="4:5">
      <c r="D14056" s="118" t="s">
        <v>28</v>
      </c>
      <c r="E14056" s="116" t="str">
        <f t="shared" si="219"/>
        <v>DGII</v>
      </c>
    </row>
    <row r="14057" spans="4:5">
      <c r="D14057" s="118" t="s">
        <v>40</v>
      </c>
      <c r="E14057" s="116" t="str">
        <f t="shared" si="219"/>
        <v>JCE</v>
      </c>
    </row>
    <row r="14058" spans="4:5">
      <c r="D14058" s="118" t="s">
        <v>40</v>
      </c>
      <c r="E14058" s="116" t="str">
        <f t="shared" si="219"/>
        <v>JCE</v>
      </c>
    </row>
    <row r="14059" spans="4:5">
      <c r="D14059" s="118" t="s">
        <v>322</v>
      </c>
      <c r="E14059" s="116" t="str">
        <f t="shared" si="219"/>
        <v>MT</v>
      </c>
    </row>
    <row r="14060" spans="4:5">
      <c r="D14060" s="118" t="s">
        <v>1999</v>
      </c>
      <c r="E14060" s="116" t="str">
        <f t="shared" si="219"/>
        <v xml:space="preserve">MT </v>
      </c>
    </row>
    <row r="14061" spans="4:5">
      <c r="D14061" s="118" t="s">
        <v>2</v>
      </c>
      <c r="E14061" s="116" t="str">
        <f t="shared" si="219"/>
        <v>DGTT</v>
      </c>
    </row>
    <row r="14062" spans="4:5">
      <c r="D14062" s="118" t="s">
        <v>40</v>
      </c>
      <c r="E14062" s="116" t="str">
        <f t="shared" si="219"/>
        <v>JCE</v>
      </c>
    </row>
    <row r="14063" spans="4:5">
      <c r="D14063" s="118" t="s">
        <v>1098</v>
      </c>
      <c r="E14063" s="116" t="str">
        <f t="shared" si="219"/>
        <v>CANCILLERIA</v>
      </c>
    </row>
    <row r="14064" spans="4:5">
      <c r="D14064" s="118" t="s">
        <v>40</v>
      </c>
      <c r="E14064" s="116" t="str">
        <f t="shared" si="219"/>
        <v>JCE</v>
      </c>
    </row>
    <row r="14065" spans="4:5">
      <c r="D14065" s="118" t="s">
        <v>322</v>
      </c>
      <c r="E14065" s="116" t="str">
        <f t="shared" si="219"/>
        <v>MT</v>
      </c>
    </row>
    <row r="14066" spans="4:5">
      <c r="D14066" s="118" t="s">
        <v>28</v>
      </c>
      <c r="E14066" s="116" t="str">
        <f t="shared" si="219"/>
        <v>DGII</v>
      </c>
    </row>
    <row r="14067" spans="4:5">
      <c r="D14067" s="118" t="s">
        <v>94</v>
      </c>
      <c r="E14067" s="116" t="str">
        <f t="shared" si="219"/>
        <v>DGM</v>
      </c>
    </row>
    <row r="14068" spans="4:5">
      <c r="D14068" s="118" t="s">
        <v>1098</v>
      </c>
      <c r="E14068" s="116" t="str">
        <f t="shared" si="219"/>
        <v>CANCILLERIA</v>
      </c>
    </row>
    <row r="14069" spans="4:5">
      <c r="D14069" s="118" t="s">
        <v>28</v>
      </c>
      <c r="E14069" s="116" t="str">
        <f t="shared" si="219"/>
        <v>DGII</v>
      </c>
    </row>
    <row r="14070" spans="4:5">
      <c r="D14070" s="118" t="s">
        <v>28</v>
      </c>
      <c r="E14070" s="116" t="str">
        <f t="shared" si="219"/>
        <v>DGII</v>
      </c>
    </row>
    <row r="14071" spans="4:5">
      <c r="D14071" s="118" t="s">
        <v>28</v>
      </c>
      <c r="E14071" s="116" t="str">
        <f t="shared" si="219"/>
        <v>DGII</v>
      </c>
    </row>
    <row r="14072" spans="4:5">
      <c r="D14072" s="118" t="s">
        <v>40</v>
      </c>
      <c r="E14072" s="116" t="str">
        <f t="shared" si="219"/>
        <v>JCE</v>
      </c>
    </row>
    <row r="14073" spans="4:5">
      <c r="D14073" s="118" t="s">
        <v>322</v>
      </c>
      <c r="E14073" s="116" t="str">
        <f t="shared" si="219"/>
        <v>MT</v>
      </c>
    </row>
    <row r="14074" spans="4:5">
      <c r="D14074" s="118" t="s">
        <v>28</v>
      </c>
      <c r="E14074" s="116" t="str">
        <f t="shared" si="219"/>
        <v>DGII</v>
      </c>
    </row>
    <row r="14075" spans="4:5">
      <c r="D14075" s="118" t="s">
        <v>40</v>
      </c>
      <c r="E14075" s="116" t="str">
        <f t="shared" si="219"/>
        <v>JCE</v>
      </c>
    </row>
    <row r="14076" spans="4:5">
      <c r="D14076" s="118" t="s">
        <v>322</v>
      </c>
      <c r="E14076" s="116" t="str">
        <f t="shared" si="219"/>
        <v>MT</v>
      </c>
    </row>
    <row r="14077" spans="4:5">
      <c r="D14077" s="118" t="s">
        <v>28</v>
      </c>
      <c r="E14077" s="116" t="str">
        <f t="shared" si="219"/>
        <v>DGII</v>
      </c>
    </row>
    <row r="14078" spans="4:5">
      <c r="D14078" s="118" t="s">
        <v>1098</v>
      </c>
      <c r="E14078" s="116" t="str">
        <f t="shared" si="219"/>
        <v>CANCILLERIA</v>
      </c>
    </row>
    <row r="14079" spans="4:5">
      <c r="D14079" s="118" t="s">
        <v>40</v>
      </c>
      <c r="E14079" s="116" t="str">
        <f t="shared" si="219"/>
        <v>JCE</v>
      </c>
    </row>
    <row r="14080" spans="4:5">
      <c r="D14080" s="118" t="s">
        <v>28</v>
      </c>
      <c r="E14080" s="116" t="str">
        <f t="shared" si="219"/>
        <v>DGII</v>
      </c>
    </row>
    <row r="14081" spans="4:5">
      <c r="D14081" s="118" t="s">
        <v>1154</v>
      </c>
      <c r="E14081" s="116" t="str">
        <f t="shared" si="219"/>
        <v xml:space="preserve">JCE </v>
      </c>
    </row>
    <row r="14082" spans="4:5">
      <c r="D14082" s="118" t="s">
        <v>28</v>
      </c>
      <c r="E14082" s="116" t="str">
        <f t="shared" si="219"/>
        <v>DGII</v>
      </c>
    </row>
    <row r="14083" spans="4:5">
      <c r="D14083" s="118" t="s">
        <v>28</v>
      </c>
      <c r="E14083" s="116" t="str">
        <f t="shared" si="219"/>
        <v>DGII</v>
      </c>
    </row>
    <row r="14084" spans="4:5">
      <c r="D14084" s="118" t="s">
        <v>40</v>
      </c>
      <c r="E14084" s="116" t="str">
        <f t="shared" ref="E14084:E14147" si="220">UPPER(D14084:D33794)</f>
        <v>JCE</v>
      </c>
    </row>
    <row r="14085" spans="4:5">
      <c r="D14085" s="118" t="s">
        <v>28</v>
      </c>
      <c r="E14085" s="116" t="str">
        <f t="shared" si="220"/>
        <v>DGII</v>
      </c>
    </row>
    <row r="14086" spans="4:5">
      <c r="D14086" s="118" t="s">
        <v>40</v>
      </c>
      <c r="E14086" s="116" t="str">
        <f t="shared" si="220"/>
        <v>JCE</v>
      </c>
    </row>
    <row r="14087" spans="4:5">
      <c r="D14087" s="118" t="s">
        <v>28</v>
      </c>
      <c r="E14087" s="116" t="str">
        <f t="shared" si="220"/>
        <v>DGII</v>
      </c>
    </row>
    <row r="14088" spans="4:5">
      <c r="D14088" s="118" t="s">
        <v>28</v>
      </c>
      <c r="E14088" s="116" t="str">
        <f t="shared" si="220"/>
        <v>DGII</v>
      </c>
    </row>
    <row r="14089" spans="4:5">
      <c r="D14089" s="118" t="s">
        <v>40</v>
      </c>
      <c r="E14089" s="116" t="str">
        <f t="shared" si="220"/>
        <v>JCE</v>
      </c>
    </row>
    <row r="14090" spans="4:5">
      <c r="D14090" s="118" t="s">
        <v>322</v>
      </c>
      <c r="E14090" s="116" t="str">
        <f t="shared" si="220"/>
        <v>MT</v>
      </c>
    </row>
    <row r="14091" spans="4:5">
      <c r="D14091" s="118" t="s">
        <v>40</v>
      </c>
      <c r="E14091" s="116" t="str">
        <f t="shared" si="220"/>
        <v>JCE</v>
      </c>
    </row>
    <row r="14092" spans="4:5">
      <c r="D14092" s="118" t="s">
        <v>40</v>
      </c>
      <c r="E14092" s="116" t="str">
        <f t="shared" si="220"/>
        <v>JCE</v>
      </c>
    </row>
    <row r="14093" spans="4:5">
      <c r="D14093" s="118" t="s">
        <v>28</v>
      </c>
      <c r="E14093" s="116" t="str">
        <f t="shared" si="220"/>
        <v>DGII</v>
      </c>
    </row>
    <row r="14094" spans="4:5">
      <c r="D14094" s="118" t="s">
        <v>2</v>
      </c>
      <c r="E14094" s="116" t="str">
        <f t="shared" si="220"/>
        <v>DGTT</v>
      </c>
    </row>
    <row r="14095" spans="4:5">
      <c r="D14095" s="118" t="s">
        <v>28</v>
      </c>
      <c r="E14095" s="116" t="str">
        <f t="shared" si="220"/>
        <v>DGII</v>
      </c>
    </row>
    <row r="14096" spans="4:5">
      <c r="D14096" s="118" t="s">
        <v>322</v>
      </c>
      <c r="E14096" s="116" t="str">
        <f t="shared" si="220"/>
        <v>MT</v>
      </c>
    </row>
    <row r="14097" spans="4:5">
      <c r="D14097" s="118" t="s">
        <v>40</v>
      </c>
      <c r="E14097" s="116" t="str">
        <f t="shared" si="220"/>
        <v>JCE</v>
      </c>
    </row>
    <row r="14098" spans="4:5">
      <c r="D14098" s="118" t="s">
        <v>2</v>
      </c>
      <c r="E14098" s="116" t="str">
        <f t="shared" si="220"/>
        <v>DGTT</v>
      </c>
    </row>
    <row r="14099" spans="4:5">
      <c r="D14099" s="118" t="s">
        <v>322</v>
      </c>
      <c r="E14099" s="116" t="str">
        <f t="shared" si="220"/>
        <v>MT</v>
      </c>
    </row>
    <row r="14100" spans="4:5">
      <c r="D14100" s="118" t="s">
        <v>2</v>
      </c>
      <c r="E14100" s="116" t="str">
        <f t="shared" si="220"/>
        <v>DGTT</v>
      </c>
    </row>
    <row r="14101" spans="4:5">
      <c r="D14101" s="118" t="s">
        <v>322</v>
      </c>
      <c r="E14101" s="116" t="str">
        <f t="shared" si="220"/>
        <v>MT</v>
      </c>
    </row>
    <row r="14102" spans="4:5">
      <c r="D14102" s="118" t="s">
        <v>28</v>
      </c>
      <c r="E14102" s="116" t="str">
        <f t="shared" si="220"/>
        <v>DGII</v>
      </c>
    </row>
    <row r="14103" spans="4:5">
      <c r="D14103" s="118" t="s">
        <v>2</v>
      </c>
      <c r="E14103" s="116" t="str">
        <f t="shared" si="220"/>
        <v>DGTT</v>
      </c>
    </row>
    <row r="14104" spans="4:5">
      <c r="D14104" s="118" t="s">
        <v>40</v>
      </c>
      <c r="E14104" s="116" t="str">
        <f t="shared" si="220"/>
        <v>JCE</v>
      </c>
    </row>
    <row r="14105" spans="4:5">
      <c r="D14105" s="118" t="s">
        <v>40</v>
      </c>
      <c r="E14105" s="116" t="str">
        <f t="shared" si="220"/>
        <v>JCE</v>
      </c>
    </row>
    <row r="14106" spans="4:5">
      <c r="D14106" s="118" t="s">
        <v>2</v>
      </c>
      <c r="E14106" s="116" t="str">
        <f t="shared" si="220"/>
        <v>DGTT</v>
      </c>
    </row>
    <row r="14107" spans="4:5">
      <c r="D14107" s="118" t="s">
        <v>28</v>
      </c>
      <c r="E14107" s="116" t="str">
        <f t="shared" si="220"/>
        <v>DGII</v>
      </c>
    </row>
    <row r="14108" spans="4:5">
      <c r="D14108" s="118" t="s">
        <v>28</v>
      </c>
      <c r="E14108" s="116" t="str">
        <f t="shared" si="220"/>
        <v>DGII</v>
      </c>
    </row>
    <row r="14109" spans="4:5">
      <c r="D14109" s="118" t="s">
        <v>18</v>
      </c>
      <c r="E14109" s="116" t="str">
        <f t="shared" si="220"/>
        <v>MIP</v>
      </c>
    </row>
    <row r="14110" spans="4:5">
      <c r="D14110" s="118" t="s">
        <v>40</v>
      </c>
      <c r="E14110" s="116" t="str">
        <f t="shared" si="220"/>
        <v>JCE</v>
      </c>
    </row>
    <row r="14111" spans="4:5">
      <c r="D14111" s="118" t="s">
        <v>40</v>
      </c>
      <c r="E14111" s="116" t="str">
        <f t="shared" si="220"/>
        <v>JCE</v>
      </c>
    </row>
    <row r="14112" spans="4:5">
      <c r="D14112" s="118" t="s">
        <v>28</v>
      </c>
      <c r="E14112" s="116" t="str">
        <f t="shared" si="220"/>
        <v>DGII</v>
      </c>
    </row>
    <row r="14113" spans="4:5">
      <c r="D14113" s="118" t="s">
        <v>40</v>
      </c>
      <c r="E14113" s="116" t="str">
        <f t="shared" si="220"/>
        <v>JCE</v>
      </c>
    </row>
    <row r="14114" spans="4:5">
      <c r="D14114" s="118" t="s">
        <v>184</v>
      </c>
      <c r="E14114" s="116" t="str">
        <f t="shared" si="220"/>
        <v>DGP</v>
      </c>
    </row>
    <row r="14115" spans="4:5">
      <c r="D14115" s="118" t="s">
        <v>28</v>
      </c>
      <c r="E14115" s="116" t="str">
        <f t="shared" si="220"/>
        <v>DGII</v>
      </c>
    </row>
    <row r="14116" spans="4:5">
      <c r="D14116" s="118" t="s">
        <v>40</v>
      </c>
      <c r="E14116" s="116" t="str">
        <f t="shared" si="220"/>
        <v>JCE</v>
      </c>
    </row>
    <row r="14117" spans="4:5">
      <c r="D14117" s="118" t="s">
        <v>2007</v>
      </c>
      <c r="E14117" s="116" t="str">
        <f t="shared" si="220"/>
        <v>PROUSUARIO</v>
      </c>
    </row>
    <row r="14118" spans="4:5">
      <c r="D14118" s="118" t="s">
        <v>40</v>
      </c>
      <c r="E14118" s="116" t="str">
        <f t="shared" si="220"/>
        <v>JCE</v>
      </c>
    </row>
    <row r="14119" spans="4:5">
      <c r="D14119" s="118" t="s">
        <v>40</v>
      </c>
      <c r="E14119" s="116" t="str">
        <f t="shared" si="220"/>
        <v>JCE</v>
      </c>
    </row>
    <row r="14120" spans="4:5">
      <c r="D14120" s="118" t="s">
        <v>40</v>
      </c>
      <c r="E14120" s="116" t="str">
        <f t="shared" si="220"/>
        <v>JCE</v>
      </c>
    </row>
    <row r="14121" spans="4:5">
      <c r="D14121" s="118" t="s">
        <v>322</v>
      </c>
      <c r="E14121" s="116" t="str">
        <f t="shared" si="220"/>
        <v>MT</v>
      </c>
    </row>
    <row r="14122" spans="4:5">
      <c r="D14122" s="118" t="s">
        <v>28</v>
      </c>
      <c r="E14122" s="116" t="str">
        <f t="shared" si="220"/>
        <v>DGII</v>
      </c>
    </row>
    <row r="14123" spans="4:5">
      <c r="D14123" s="118" t="s">
        <v>28</v>
      </c>
      <c r="E14123" s="116" t="str">
        <f t="shared" si="220"/>
        <v>DGII</v>
      </c>
    </row>
    <row r="14124" spans="4:5">
      <c r="D14124" s="118" t="s">
        <v>322</v>
      </c>
      <c r="E14124" s="116" t="str">
        <f t="shared" si="220"/>
        <v>MT</v>
      </c>
    </row>
    <row r="14125" spans="4:5">
      <c r="D14125" s="118" t="s">
        <v>40</v>
      </c>
      <c r="E14125" s="116" t="str">
        <f t="shared" si="220"/>
        <v>JCE</v>
      </c>
    </row>
    <row r="14126" spans="4:5">
      <c r="D14126" s="118" t="s">
        <v>2</v>
      </c>
      <c r="E14126" s="116" t="str">
        <f t="shared" si="220"/>
        <v>DGTT</v>
      </c>
    </row>
    <row r="14127" spans="4:5">
      <c r="D14127" s="118" t="s">
        <v>40</v>
      </c>
      <c r="E14127" s="116" t="str">
        <f t="shared" si="220"/>
        <v>JCE</v>
      </c>
    </row>
    <row r="14128" spans="4:5">
      <c r="D14128" s="118" t="s">
        <v>28</v>
      </c>
      <c r="E14128" s="116" t="str">
        <f t="shared" si="220"/>
        <v>DGII</v>
      </c>
    </row>
    <row r="14129" spans="4:5">
      <c r="D14129" s="118" t="s">
        <v>184</v>
      </c>
      <c r="E14129" s="116" t="str">
        <f t="shared" si="220"/>
        <v>DGP</v>
      </c>
    </row>
    <row r="14130" spans="4:5">
      <c r="D14130" s="118" t="s">
        <v>18</v>
      </c>
      <c r="E14130" s="116" t="str">
        <f t="shared" si="220"/>
        <v>MIP</v>
      </c>
    </row>
    <row r="14131" spans="4:5">
      <c r="D14131" s="118" t="s">
        <v>18</v>
      </c>
      <c r="E14131" s="116" t="str">
        <f t="shared" si="220"/>
        <v>MIP</v>
      </c>
    </row>
    <row r="14132" spans="4:5">
      <c r="D14132" s="118" t="s">
        <v>40</v>
      </c>
      <c r="E14132" s="116" t="str">
        <f t="shared" si="220"/>
        <v>JCE</v>
      </c>
    </row>
    <row r="14133" spans="4:5">
      <c r="D14133" s="118" t="s">
        <v>28</v>
      </c>
      <c r="E14133" s="116" t="str">
        <f t="shared" si="220"/>
        <v>DGII</v>
      </c>
    </row>
    <row r="14134" spans="4:5">
      <c r="D14134" s="118" t="s">
        <v>2</v>
      </c>
      <c r="E14134" s="116" t="str">
        <f t="shared" si="220"/>
        <v>DGTT</v>
      </c>
    </row>
    <row r="14135" spans="4:5">
      <c r="D14135" s="118" t="s">
        <v>40</v>
      </c>
      <c r="E14135" s="116" t="str">
        <f t="shared" si="220"/>
        <v>JCE</v>
      </c>
    </row>
    <row r="14136" spans="4:5">
      <c r="D14136" s="118" t="s">
        <v>40</v>
      </c>
      <c r="E14136" s="116" t="str">
        <f t="shared" si="220"/>
        <v>JCE</v>
      </c>
    </row>
    <row r="14137" spans="4:5">
      <c r="D14137" s="118" t="s">
        <v>322</v>
      </c>
      <c r="E14137" s="116" t="str">
        <f t="shared" si="220"/>
        <v>MT</v>
      </c>
    </row>
    <row r="14138" spans="4:5">
      <c r="D14138" s="118" t="s">
        <v>28</v>
      </c>
      <c r="E14138" s="116" t="str">
        <f t="shared" si="220"/>
        <v>DGII</v>
      </c>
    </row>
    <row r="14139" spans="4:5">
      <c r="D14139" s="118" t="s">
        <v>40</v>
      </c>
      <c r="E14139" s="116" t="str">
        <f t="shared" si="220"/>
        <v>JCE</v>
      </c>
    </row>
    <row r="14140" spans="4:5">
      <c r="D14140" s="118" t="s">
        <v>40</v>
      </c>
      <c r="E14140" s="116" t="str">
        <f t="shared" si="220"/>
        <v>JCE</v>
      </c>
    </row>
    <row r="14141" spans="4:5">
      <c r="D14141" s="118" t="s">
        <v>40</v>
      </c>
      <c r="E14141" s="116" t="str">
        <f t="shared" si="220"/>
        <v>JCE</v>
      </c>
    </row>
    <row r="14142" spans="4:5">
      <c r="D14142" s="118" t="s">
        <v>28</v>
      </c>
      <c r="E14142" s="116" t="str">
        <f t="shared" si="220"/>
        <v>DGII</v>
      </c>
    </row>
    <row r="14143" spans="4:5">
      <c r="D14143" s="118" t="s">
        <v>28</v>
      </c>
      <c r="E14143" s="116" t="str">
        <f t="shared" si="220"/>
        <v>DGII</v>
      </c>
    </row>
    <row r="14144" spans="4:5">
      <c r="D14144" s="118" t="s">
        <v>40</v>
      </c>
      <c r="E14144" s="116" t="str">
        <f t="shared" si="220"/>
        <v>JCE</v>
      </c>
    </row>
    <row r="14145" spans="4:5">
      <c r="D14145" s="118" t="s">
        <v>28</v>
      </c>
      <c r="E14145" s="116" t="str">
        <f t="shared" si="220"/>
        <v>DGII</v>
      </c>
    </row>
    <row r="14146" spans="4:5">
      <c r="D14146" s="118" t="s">
        <v>40</v>
      </c>
      <c r="E14146" s="116" t="str">
        <f t="shared" si="220"/>
        <v>JCE</v>
      </c>
    </row>
    <row r="14147" spans="4:5">
      <c r="D14147" s="118" t="s">
        <v>1098</v>
      </c>
      <c r="E14147" s="116" t="str">
        <f t="shared" si="220"/>
        <v>CANCILLERIA</v>
      </c>
    </row>
    <row r="14148" spans="4:5">
      <c r="D14148" s="118" t="s">
        <v>28</v>
      </c>
      <c r="E14148" s="116" t="str">
        <f t="shared" ref="E14148:E14211" si="221">UPPER(D14148:D33858)</f>
        <v>DGII</v>
      </c>
    </row>
    <row r="14149" spans="4:5">
      <c r="D14149" s="118" t="s">
        <v>40</v>
      </c>
      <c r="E14149" s="116" t="str">
        <f t="shared" si="221"/>
        <v>JCE</v>
      </c>
    </row>
    <row r="14150" spans="4:5">
      <c r="D14150" s="118" t="s">
        <v>40</v>
      </c>
      <c r="E14150" s="116" t="str">
        <f t="shared" si="221"/>
        <v>JCE</v>
      </c>
    </row>
    <row r="14151" spans="4:5">
      <c r="D14151" s="118" t="s">
        <v>184</v>
      </c>
      <c r="E14151" s="116" t="str">
        <f t="shared" si="221"/>
        <v>DGP</v>
      </c>
    </row>
    <row r="14152" spans="4:5">
      <c r="D14152" s="118" t="s">
        <v>2</v>
      </c>
      <c r="E14152" s="116" t="str">
        <f t="shared" si="221"/>
        <v>DGTT</v>
      </c>
    </row>
    <row r="14153" spans="4:5">
      <c r="D14153" s="118" t="s">
        <v>40</v>
      </c>
      <c r="E14153" s="116" t="str">
        <f t="shared" si="221"/>
        <v>JCE</v>
      </c>
    </row>
    <row r="14154" spans="4:5">
      <c r="D14154" s="118" t="s">
        <v>322</v>
      </c>
      <c r="E14154" s="116" t="str">
        <f t="shared" si="221"/>
        <v>MT</v>
      </c>
    </row>
    <row r="14155" spans="4:5">
      <c r="D14155" s="118" t="s">
        <v>40</v>
      </c>
      <c r="E14155" s="116" t="str">
        <f t="shared" si="221"/>
        <v>JCE</v>
      </c>
    </row>
    <row r="14156" spans="4:5">
      <c r="D14156" s="118" t="s">
        <v>40</v>
      </c>
      <c r="E14156" s="116" t="str">
        <f t="shared" si="221"/>
        <v>JCE</v>
      </c>
    </row>
    <row r="14157" spans="4:5">
      <c r="D14157" s="118" t="s">
        <v>28</v>
      </c>
      <c r="E14157" s="116" t="str">
        <f t="shared" si="221"/>
        <v>DGII</v>
      </c>
    </row>
    <row r="14158" spans="4:5">
      <c r="D14158" s="118" t="s">
        <v>40</v>
      </c>
      <c r="E14158" s="116" t="str">
        <f t="shared" si="221"/>
        <v>JCE</v>
      </c>
    </row>
    <row r="14159" spans="4:5">
      <c r="D14159" s="118" t="s">
        <v>40</v>
      </c>
      <c r="E14159" s="116" t="str">
        <f t="shared" si="221"/>
        <v>JCE</v>
      </c>
    </row>
    <row r="14160" spans="4:5">
      <c r="D14160" s="118" t="s">
        <v>40</v>
      </c>
      <c r="E14160" s="116" t="str">
        <f t="shared" si="221"/>
        <v>JCE</v>
      </c>
    </row>
    <row r="14161" spans="4:5">
      <c r="D14161" s="118" t="s">
        <v>322</v>
      </c>
      <c r="E14161" s="116" t="str">
        <f t="shared" si="221"/>
        <v>MT</v>
      </c>
    </row>
    <row r="14162" spans="4:5">
      <c r="D14162" s="118" t="s">
        <v>40</v>
      </c>
      <c r="E14162" s="116" t="str">
        <f t="shared" si="221"/>
        <v>JCE</v>
      </c>
    </row>
    <row r="14163" spans="4:5">
      <c r="D14163" s="118" t="s">
        <v>2</v>
      </c>
      <c r="E14163" s="116" t="str">
        <f t="shared" si="221"/>
        <v>DGTT</v>
      </c>
    </row>
    <row r="14164" spans="4:5">
      <c r="D14164" s="118" t="s">
        <v>322</v>
      </c>
      <c r="E14164" s="116" t="str">
        <f t="shared" si="221"/>
        <v>MT</v>
      </c>
    </row>
    <row r="14165" spans="4:5">
      <c r="D14165" s="118" t="s">
        <v>40</v>
      </c>
      <c r="E14165" s="116" t="str">
        <f t="shared" si="221"/>
        <v>JCE</v>
      </c>
    </row>
    <row r="14166" spans="4:5">
      <c r="D14166" s="118" t="s">
        <v>1154</v>
      </c>
      <c r="E14166" s="116" t="str">
        <f t="shared" si="221"/>
        <v xml:space="preserve">JCE </v>
      </c>
    </row>
    <row r="14167" spans="4:5">
      <c r="D14167" s="118" t="s">
        <v>40</v>
      </c>
      <c r="E14167" s="116" t="str">
        <f t="shared" si="221"/>
        <v>JCE</v>
      </c>
    </row>
    <row r="14168" spans="4:5">
      <c r="D14168" s="118" t="s">
        <v>40</v>
      </c>
      <c r="E14168" s="116" t="str">
        <f t="shared" si="221"/>
        <v>JCE</v>
      </c>
    </row>
    <row r="14169" spans="4:5">
      <c r="D14169" s="118" t="s">
        <v>322</v>
      </c>
      <c r="E14169" s="116" t="str">
        <f t="shared" si="221"/>
        <v>MT</v>
      </c>
    </row>
    <row r="14170" spans="4:5">
      <c r="D14170" s="118" t="s">
        <v>40</v>
      </c>
      <c r="E14170" s="116" t="str">
        <f t="shared" si="221"/>
        <v>JCE</v>
      </c>
    </row>
    <row r="14171" spans="4:5">
      <c r="D14171" s="118" t="s">
        <v>28</v>
      </c>
      <c r="E14171" s="116" t="str">
        <f t="shared" si="221"/>
        <v>DGII</v>
      </c>
    </row>
    <row r="14172" spans="4:5">
      <c r="D14172" s="118" t="s">
        <v>94</v>
      </c>
      <c r="E14172" s="116" t="str">
        <f t="shared" si="221"/>
        <v>DGM</v>
      </c>
    </row>
    <row r="14173" spans="4:5">
      <c r="D14173" s="118" t="s">
        <v>40</v>
      </c>
      <c r="E14173" s="116" t="str">
        <f t="shared" si="221"/>
        <v>JCE</v>
      </c>
    </row>
    <row r="14174" spans="4:5">
      <c r="D14174" s="118" t="s">
        <v>40</v>
      </c>
      <c r="E14174" s="116" t="str">
        <f t="shared" si="221"/>
        <v>JCE</v>
      </c>
    </row>
    <row r="14175" spans="4:5">
      <c r="D14175" s="118" t="s">
        <v>322</v>
      </c>
      <c r="E14175" s="116" t="str">
        <f t="shared" si="221"/>
        <v>MT</v>
      </c>
    </row>
    <row r="14176" spans="4:5">
      <c r="D14176" s="118" t="s">
        <v>2</v>
      </c>
      <c r="E14176" s="116" t="str">
        <f t="shared" si="221"/>
        <v>DGTT</v>
      </c>
    </row>
    <row r="14177" spans="4:5">
      <c r="D14177" s="118" t="s">
        <v>2</v>
      </c>
      <c r="E14177" s="116" t="str">
        <f t="shared" si="221"/>
        <v>DGTT</v>
      </c>
    </row>
    <row r="14178" spans="4:5">
      <c r="D14178" s="118" t="s">
        <v>28</v>
      </c>
      <c r="E14178" s="116" t="str">
        <f t="shared" si="221"/>
        <v>DGII</v>
      </c>
    </row>
    <row r="14179" spans="4:5">
      <c r="D14179" s="118" t="s">
        <v>94</v>
      </c>
      <c r="E14179" s="116" t="str">
        <f t="shared" si="221"/>
        <v>DGM</v>
      </c>
    </row>
    <row r="14180" spans="4:5">
      <c r="D14180" s="118" t="s">
        <v>40</v>
      </c>
      <c r="E14180" s="116" t="str">
        <f t="shared" si="221"/>
        <v>JCE</v>
      </c>
    </row>
    <row r="14181" spans="4:5">
      <c r="D14181" s="118" t="s">
        <v>2</v>
      </c>
      <c r="E14181" s="116" t="str">
        <f t="shared" si="221"/>
        <v>DGTT</v>
      </c>
    </row>
    <row r="14182" spans="4:5">
      <c r="D14182" s="118" t="s">
        <v>184</v>
      </c>
      <c r="E14182" s="116" t="str">
        <f t="shared" si="221"/>
        <v>DGP</v>
      </c>
    </row>
    <row r="14183" spans="4:5">
      <c r="D14183" s="118" t="s">
        <v>322</v>
      </c>
      <c r="E14183" s="116" t="str">
        <f t="shared" si="221"/>
        <v>MT</v>
      </c>
    </row>
    <row r="14184" spans="4:5">
      <c r="D14184" s="118" t="s">
        <v>40</v>
      </c>
      <c r="E14184" s="116" t="str">
        <f t="shared" si="221"/>
        <v>JCE</v>
      </c>
    </row>
    <row r="14185" spans="4:5">
      <c r="D14185" s="118" t="s">
        <v>40</v>
      </c>
      <c r="E14185" s="116" t="str">
        <f t="shared" si="221"/>
        <v>JCE</v>
      </c>
    </row>
    <row r="14186" spans="4:5">
      <c r="D14186" s="118" t="s">
        <v>40</v>
      </c>
      <c r="E14186" s="116" t="str">
        <f t="shared" si="221"/>
        <v>JCE</v>
      </c>
    </row>
    <row r="14187" spans="4:5">
      <c r="D14187" s="118" t="s">
        <v>28</v>
      </c>
      <c r="E14187" s="116" t="str">
        <f t="shared" si="221"/>
        <v>DGII</v>
      </c>
    </row>
    <row r="14188" spans="4:5">
      <c r="D14188" s="118" t="s">
        <v>28</v>
      </c>
      <c r="E14188" s="116" t="str">
        <f t="shared" si="221"/>
        <v>DGII</v>
      </c>
    </row>
    <row r="14189" spans="4:5">
      <c r="D14189" s="118" t="s">
        <v>40</v>
      </c>
      <c r="E14189" s="116" t="str">
        <f t="shared" si="221"/>
        <v>JCE</v>
      </c>
    </row>
    <row r="14190" spans="4:5">
      <c r="D14190" s="118" t="s">
        <v>322</v>
      </c>
      <c r="E14190" s="116" t="str">
        <f t="shared" si="221"/>
        <v>MT</v>
      </c>
    </row>
    <row r="14191" spans="4:5">
      <c r="D14191" s="118" t="s">
        <v>40</v>
      </c>
      <c r="E14191" s="116" t="str">
        <f t="shared" si="221"/>
        <v>JCE</v>
      </c>
    </row>
    <row r="14192" spans="4:5">
      <c r="D14192" s="118" t="s">
        <v>40</v>
      </c>
      <c r="E14192" s="116" t="str">
        <f t="shared" si="221"/>
        <v>JCE</v>
      </c>
    </row>
    <row r="14193" spans="4:5">
      <c r="D14193" s="118" t="s">
        <v>28</v>
      </c>
      <c r="E14193" s="116" t="str">
        <f t="shared" si="221"/>
        <v>DGII</v>
      </c>
    </row>
    <row r="14194" spans="4:5">
      <c r="D14194" s="118" t="s">
        <v>322</v>
      </c>
      <c r="E14194" s="116" t="str">
        <f t="shared" si="221"/>
        <v>MT</v>
      </c>
    </row>
    <row r="14195" spans="4:5">
      <c r="D14195" s="118" t="s">
        <v>322</v>
      </c>
      <c r="E14195" s="116" t="str">
        <f t="shared" si="221"/>
        <v>MT</v>
      </c>
    </row>
    <row r="14196" spans="4:5">
      <c r="D14196" s="118" t="s">
        <v>322</v>
      </c>
      <c r="E14196" s="116" t="str">
        <f t="shared" si="221"/>
        <v>MT</v>
      </c>
    </row>
    <row r="14197" spans="4:5">
      <c r="D14197" s="118" t="s">
        <v>40</v>
      </c>
      <c r="E14197" s="116" t="str">
        <f t="shared" si="221"/>
        <v>JCE</v>
      </c>
    </row>
    <row r="14198" spans="4:5">
      <c r="D14198" s="118" t="s">
        <v>40</v>
      </c>
      <c r="E14198" s="116" t="str">
        <f t="shared" si="221"/>
        <v>JCE</v>
      </c>
    </row>
    <row r="14199" spans="4:5">
      <c r="D14199" s="118" t="s">
        <v>28</v>
      </c>
      <c r="E14199" s="116" t="str">
        <f t="shared" si="221"/>
        <v>DGII</v>
      </c>
    </row>
    <row r="14200" spans="4:5">
      <c r="D14200" s="118" t="s">
        <v>40</v>
      </c>
      <c r="E14200" s="116" t="str">
        <f t="shared" si="221"/>
        <v>JCE</v>
      </c>
    </row>
    <row r="14201" spans="4:5">
      <c r="D14201" s="118" t="s">
        <v>28</v>
      </c>
      <c r="E14201" s="116" t="str">
        <f t="shared" si="221"/>
        <v>DGII</v>
      </c>
    </row>
    <row r="14202" spans="4:5">
      <c r="D14202" s="118" t="s">
        <v>94</v>
      </c>
      <c r="E14202" s="116" t="str">
        <f t="shared" si="221"/>
        <v>DGM</v>
      </c>
    </row>
    <row r="14203" spans="4:5">
      <c r="D14203" s="118" t="s">
        <v>322</v>
      </c>
      <c r="E14203" s="116" t="str">
        <f t="shared" si="221"/>
        <v>MT</v>
      </c>
    </row>
    <row r="14204" spans="4:5">
      <c r="D14204" s="118" t="s">
        <v>40</v>
      </c>
      <c r="E14204" s="116" t="str">
        <f t="shared" si="221"/>
        <v>JCE</v>
      </c>
    </row>
    <row r="14205" spans="4:5">
      <c r="D14205" s="118" t="s">
        <v>184</v>
      </c>
      <c r="E14205" s="116" t="str">
        <f t="shared" si="221"/>
        <v>DGP</v>
      </c>
    </row>
    <row r="14206" spans="4:5">
      <c r="D14206" s="118" t="s">
        <v>2</v>
      </c>
      <c r="E14206" s="116" t="str">
        <f t="shared" si="221"/>
        <v>DGTT</v>
      </c>
    </row>
    <row r="14207" spans="4:5">
      <c r="D14207" s="118" t="s">
        <v>40</v>
      </c>
      <c r="E14207" s="116" t="str">
        <f t="shared" si="221"/>
        <v>JCE</v>
      </c>
    </row>
    <row r="14208" spans="4:5">
      <c r="D14208" s="118" t="s">
        <v>40</v>
      </c>
      <c r="E14208" s="116" t="str">
        <f t="shared" si="221"/>
        <v>JCE</v>
      </c>
    </row>
    <row r="14209" spans="4:5">
      <c r="D14209" s="118" t="s">
        <v>2</v>
      </c>
      <c r="E14209" s="116" t="str">
        <f t="shared" si="221"/>
        <v>DGTT</v>
      </c>
    </row>
    <row r="14210" spans="4:5">
      <c r="D14210" s="118" t="s">
        <v>40</v>
      </c>
      <c r="E14210" s="116" t="str">
        <f t="shared" si="221"/>
        <v>JCE</v>
      </c>
    </row>
    <row r="14211" spans="4:5">
      <c r="D14211" s="118" t="s">
        <v>40</v>
      </c>
      <c r="E14211" s="116" t="str">
        <f t="shared" si="221"/>
        <v>JCE</v>
      </c>
    </row>
    <row r="14212" spans="4:5">
      <c r="D14212" s="118" t="s">
        <v>40</v>
      </c>
      <c r="E14212" s="116" t="str">
        <f t="shared" ref="E14212:E14275" si="222">UPPER(D14212:D33922)</f>
        <v>JCE</v>
      </c>
    </row>
    <row r="14213" spans="4:5">
      <c r="D14213" s="118" t="s">
        <v>28</v>
      </c>
      <c r="E14213" s="116" t="str">
        <f t="shared" si="222"/>
        <v>DGII</v>
      </c>
    </row>
    <row r="14214" spans="4:5">
      <c r="D14214" s="118" t="s">
        <v>28</v>
      </c>
      <c r="E14214" s="116" t="str">
        <f t="shared" si="222"/>
        <v>DGII</v>
      </c>
    </row>
    <row r="14215" spans="4:5">
      <c r="D14215" s="118" t="s">
        <v>1461</v>
      </c>
      <c r="E14215" s="116" t="str">
        <f t="shared" si="222"/>
        <v>OBRAS PUBLICAS</v>
      </c>
    </row>
    <row r="14216" spans="4:5">
      <c r="D14216" s="118" t="s">
        <v>28</v>
      </c>
      <c r="E14216" s="116" t="str">
        <f t="shared" si="222"/>
        <v>DGII</v>
      </c>
    </row>
    <row r="14217" spans="4:5">
      <c r="D14217" s="118" t="s">
        <v>28</v>
      </c>
      <c r="E14217" s="116" t="str">
        <f t="shared" si="222"/>
        <v>DGII</v>
      </c>
    </row>
    <row r="14218" spans="4:5">
      <c r="D14218" s="118" t="s">
        <v>184</v>
      </c>
      <c r="E14218" s="116" t="str">
        <f t="shared" si="222"/>
        <v>DGP</v>
      </c>
    </row>
    <row r="14219" spans="4:5">
      <c r="D14219" s="118" t="s">
        <v>1154</v>
      </c>
      <c r="E14219" s="116" t="str">
        <f t="shared" si="222"/>
        <v xml:space="preserve">JCE </v>
      </c>
    </row>
    <row r="14220" spans="4:5">
      <c r="D14220" s="118" t="s">
        <v>1154</v>
      </c>
      <c r="E14220" s="116" t="str">
        <f t="shared" si="222"/>
        <v xml:space="preserve">JCE </v>
      </c>
    </row>
    <row r="14221" spans="4:5">
      <c r="D14221" s="118" t="s">
        <v>40</v>
      </c>
      <c r="E14221" s="116" t="str">
        <f t="shared" si="222"/>
        <v>JCE</v>
      </c>
    </row>
    <row r="14222" spans="4:5">
      <c r="D14222" s="118" t="s">
        <v>40</v>
      </c>
      <c r="E14222" s="116" t="str">
        <f t="shared" si="222"/>
        <v>JCE</v>
      </c>
    </row>
    <row r="14223" spans="4:5">
      <c r="D14223" s="118" t="s">
        <v>40</v>
      </c>
      <c r="E14223" s="116" t="str">
        <f t="shared" si="222"/>
        <v>JCE</v>
      </c>
    </row>
    <row r="14224" spans="4:5">
      <c r="D14224" s="118" t="s">
        <v>28</v>
      </c>
      <c r="E14224" s="116" t="str">
        <f t="shared" si="222"/>
        <v>DGII</v>
      </c>
    </row>
    <row r="14225" spans="4:5">
      <c r="D14225" s="118" t="s">
        <v>184</v>
      </c>
      <c r="E14225" s="116" t="str">
        <f t="shared" si="222"/>
        <v>DGP</v>
      </c>
    </row>
    <row r="14226" spans="4:5">
      <c r="D14226" s="118" t="s">
        <v>40</v>
      </c>
      <c r="E14226" s="116" t="str">
        <f t="shared" si="222"/>
        <v>JCE</v>
      </c>
    </row>
    <row r="14227" spans="4:5">
      <c r="D14227" s="118" t="s">
        <v>1646</v>
      </c>
      <c r="E14227" s="116" t="str">
        <f t="shared" si="222"/>
        <v xml:space="preserve">CANCILLERIA </v>
      </c>
    </row>
    <row r="14228" spans="4:5">
      <c r="D14228" s="118" t="s">
        <v>40</v>
      </c>
      <c r="E14228" s="116" t="str">
        <f t="shared" si="222"/>
        <v>JCE</v>
      </c>
    </row>
    <row r="14229" spans="4:5">
      <c r="D14229" s="118" t="s">
        <v>28</v>
      </c>
      <c r="E14229" s="116" t="str">
        <f t="shared" si="222"/>
        <v>DGII</v>
      </c>
    </row>
    <row r="14230" spans="4:5">
      <c r="D14230" s="118" t="s">
        <v>2</v>
      </c>
      <c r="E14230" s="116" t="str">
        <f t="shared" si="222"/>
        <v>DGTT</v>
      </c>
    </row>
    <row r="14231" spans="4:5">
      <c r="D14231" s="118" t="s">
        <v>28</v>
      </c>
      <c r="E14231" s="116" t="str">
        <f t="shared" si="222"/>
        <v>DGII</v>
      </c>
    </row>
    <row r="14232" spans="4:5">
      <c r="D14232" s="118" t="s">
        <v>40</v>
      </c>
      <c r="E14232" s="116" t="str">
        <f t="shared" si="222"/>
        <v>JCE</v>
      </c>
    </row>
    <row r="14233" spans="4:5">
      <c r="D14233" s="118" t="s">
        <v>322</v>
      </c>
      <c r="E14233" s="116" t="str">
        <f t="shared" si="222"/>
        <v>MT</v>
      </c>
    </row>
    <row r="14234" spans="4:5">
      <c r="D14234" s="118" t="s">
        <v>1154</v>
      </c>
      <c r="E14234" s="116" t="str">
        <f t="shared" si="222"/>
        <v xml:space="preserve">JCE </v>
      </c>
    </row>
    <row r="14235" spans="4:5">
      <c r="D14235" s="118" t="s">
        <v>28</v>
      </c>
      <c r="E14235" s="116" t="str">
        <f t="shared" si="222"/>
        <v>DGII</v>
      </c>
    </row>
    <row r="14236" spans="4:5">
      <c r="D14236" s="118" t="s">
        <v>40</v>
      </c>
      <c r="E14236" s="116" t="str">
        <f t="shared" si="222"/>
        <v>JCE</v>
      </c>
    </row>
    <row r="14237" spans="4:5">
      <c r="D14237" s="118" t="s">
        <v>28</v>
      </c>
      <c r="E14237" s="116" t="str">
        <f t="shared" si="222"/>
        <v>DGII</v>
      </c>
    </row>
    <row r="14238" spans="4:5">
      <c r="D14238" s="118" t="s">
        <v>2</v>
      </c>
      <c r="E14238" s="116" t="str">
        <f t="shared" si="222"/>
        <v>DGTT</v>
      </c>
    </row>
    <row r="14239" spans="4:5">
      <c r="D14239" s="118" t="s">
        <v>1098</v>
      </c>
      <c r="E14239" s="116" t="str">
        <f t="shared" si="222"/>
        <v>CANCILLERIA</v>
      </c>
    </row>
    <row r="14240" spans="4:5">
      <c r="D14240" s="118" t="s">
        <v>28</v>
      </c>
      <c r="E14240" s="116" t="str">
        <f t="shared" si="222"/>
        <v>DGII</v>
      </c>
    </row>
    <row r="14241" spans="4:5">
      <c r="D14241" s="118" t="s">
        <v>1461</v>
      </c>
      <c r="E14241" s="116" t="str">
        <f t="shared" si="222"/>
        <v>OBRAS PUBLICAS</v>
      </c>
    </row>
    <row r="14242" spans="4:5">
      <c r="D14242" s="118" t="s">
        <v>28</v>
      </c>
      <c r="E14242" s="116" t="str">
        <f t="shared" si="222"/>
        <v>DGII</v>
      </c>
    </row>
    <row r="14243" spans="4:5">
      <c r="D14243" s="118" t="s">
        <v>40</v>
      </c>
      <c r="E14243" s="116" t="str">
        <f t="shared" si="222"/>
        <v>JCE</v>
      </c>
    </row>
    <row r="14244" spans="4:5">
      <c r="D14244" s="118" t="s">
        <v>28</v>
      </c>
      <c r="E14244" s="116" t="str">
        <f t="shared" si="222"/>
        <v>DGII</v>
      </c>
    </row>
    <row r="14245" spans="4:5">
      <c r="D14245" s="118" t="s">
        <v>28</v>
      </c>
      <c r="E14245" s="116" t="str">
        <f t="shared" si="222"/>
        <v>DGII</v>
      </c>
    </row>
    <row r="14246" spans="4:5">
      <c r="D14246" s="118" t="s">
        <v>40</v>
      </c>
      <c r="E14246" s="116" t="str">
        <f t="shared" si="222"/>
        <v>JCE</v>
      </c>
    </row>
    <row r="14247" spans="4:5">
      <c r="D14247" s="118" t="s">
        <v>94</v>
      </c>
      <c r="E14247" s="116" t="str">
        <f t="shared" si="222"/>
        <v>DGM</v>
      </c>
    </row>
    <row r="14248" spans="4:5">
      <c r="D14248" s="118" t="s">
        <v>40</v>
      </c>
      <c r="E14248" s="116" t="str">
        <f t="shared" si="222"/>
        <v>JCE</v>
      </c>
    </row>
    <row r="14249" spans="4:5">
      <c r="D14249" s="118" t="s">
        <v>40</v>
      </c>
      <c r="E14249" s="116" t="str">
        <f t="shared" si="222"/>
        <v>JCE</v>
      </c>
    </row>
    <row r="14250" spans="4:5">
      <c r="D14250" s="118" t="s">
        <v>40</v>
      </c>
      <c r="E14250" s="116" t="str">
        <f t="shared" si="222"/>
        <v>JCE</v>
      </c>
    </row>
    <row r="14251" spans="4:5">
      <c r="D14251" s="118" t="s">
        <v>1318</v>
      </c>
      <c r="E14251" s="116" t="str">
        <f t="shared" si="222"/>
        <v xml:space="preserve">DGII </v>
      </c>
    </row>
    <row r="14252" spans="4:5">
      <c r="D14252" s="118" t="s">
        <v>2</v>
      </c>
      <c r="E14252" s="116" t="str">
        <f t="shared" si="222"/>
        <v>DGTT</v>
      </c>
    </row>
    <row r="14253" spans="4:5">
      <c r="D14253" s="118" t="s">
        <v>184</v>
      </c>
      <c r="E14253" s="116" t="str">
        <f t="shared" si="222"/>
        <v>DGP</v>
      </c>
    </row>
    <row r="14254" spans="4:5">
      <c r="D14254" s="118" t="s">
        <v>40</v>
      </c>
      <c r="E14254" s="116" t="str">
        <f t="shared" si="222"/>
        <v>JCE</v>
      </c>
    </row>
    <row r="14255" spans="4:5">
      <c r="D14255" s="118" t="s">
        <v>94</v>
      </c>
      <c r="E14255" s="116" t="str">
        <f t="shared" si="222"/>
        <v>DGM</v>
      </c>
    </row>
    <row r="14256" spans="4:5">
      <c r="D14256" s="118" t="s">
        <v>94</v>
      </c>
      <c r="E14256" s="116" t="str">
        <f t="shared" si="222"/>
        <v>DGM</v>
      </c>
    </row>
    <row r="14257" spans="4:5">
      <c r="D14257" s="118" t="s">
        <v>28</v>
      </c>
      <c r="E14257" s="116" t="str">
        <f t="shared" si="222"/>
        <v>DGII</v>
      </c>
    </row>
    <row r="14258" spans="4:5">
      <c r="D14258" s="118" t="s">
        <v>322</v>
      </c>
      <c r="E14258" s="116" t="str">
        <f t="shared" si="222"/>
        <v>MT</v>
      </c>
    </row>
    <row r="14259" spans="4:5">
      <c r="D14259" s="118" t="s">
        <v>28</v>
      </c>
      <c r="E14259" s="116" t="str">
        <f t="shared" si="222"/>
        <v>DGII</v>
      </c>
    </row>
    <row r="14260" spans="4:5">
      <c r="D14260" s="118" t="s">
        <v>40</v>
      </c>
      <c r="E14260" s="116" t="str">
        <f t="shared" si="222"/>
        <v>JCE</v>
      </c>
    </row>
    <row r="14261" spans="4:5">
      <c r="D14261" s="118" t="s">
        <v>1098</v>
      </c>
      <c r="E14261" s="116" t="str">
        <f t="shared" si="222"/>
        <v>CANCILLERIA</v>
      </c>
    </row>
    <row r="14262" spans="4:5">
      <c r="D14262" s="118" t="s">
        <v>2</v>
      </c>
      <c r="E14262" s="116" t="str">
        <f t="shared" si="222"/>
        <v>DGTT</v>
      </c>
    </row>
    <row r="14263" spans="4:5">
      <c r="D14263" s="118" t="s">
        <v>322</v>
      </c>
      <c r="E14263" s="116" t="str">
        <f t="shared" si="222"/>
        <v>MT</v>
      </c>
    </row>
    <row r="14264" spans="4:5">
      <c r="D14264" s="118" t="s">
        <v>28</v>
      </c>
      <c r="E14264" s="116" t="str">
        <f t="shared" si="222"/>
        <v>DGII</v>
      </c>
    </row>
    <row r="14265" spans="4:5">
      <c r="D14265" s="118" t="s">
        <v>1098</v>
      </c>
      <c r="E14265" s="116" t="str">
        <f t="shared" si="222"/>
        <v>CANCILLERIA</v>
      </c>
    </row>
    <row r="14266" spans="4:5">
      <c r="D14266" s="118" t="s">
        <v>40</v>
      </c>
      <c r="E14266" s="116" t="str">
        <f t="shared" si="222"/>
        <v>JCE</v>
      </c>
    </row>
    <row r="14267" spans="4:5">
      <c r="D14267" s="118" t="s">
        <v>40</v>
      </c>
      <c r="E14267" s="116" t="str">
        <f t="shared" si="222"/>
        <v>JCE</v>
      </c>
    </row>
    <row r="14268" spans="4:5">
      <c r="D14268" s="118" t="s">
        <v>3</v>
      </c>
      <c r="E14268" s="116" t="str">
        <f t="shared" si="222"/>
        <v>PGR</v>
      </c>
    </row>
    <row r="14269" spans="4:5">
      <c r="D14269" s="118" t="s">
        <v>2</v>
      </c>
      <c r="E14269" s="116" t="str">
        <f t="shared" si="222"/>
        <v>DGTT</v>
      </c>
    </row>
    <row r="14270" spans="4:5">
      <c r="D14270" s="118" t="s">
        <v>1955</v>
      </c>
      <c r="E14270" s="116" t="str">
        <f t="shared" si="222"/>
        <v>OBRAS  PUBLICA</v>
      </c>
    </row>
    <row r="14271" spans="4:5">
      <c r="D14271" s="118" t="s">
        <v>28</v>
      </c>
      <c r="E14271" s="116" t="str">
        <f t="shared" si="222"/>
        <v>DGII</v>
      </c>
    </row>
    <row r="14272" spans="4:5">
      <c r="D14272" s="118" t="s">
        <v>28</v>
      </c>
      <c r="E14272" s="116" t="str">
        <f t="shared" si="222"/>
        <v>DGII</v>
      </c>
    </row>
    <row r="14273" spans="4:5">
      <c r="D14273" s="118" t="s">
        <v>184</v>
      </c>
      <c r="E14273" s="116" t="str">
        <f t="shared" si="222"/>
        <v>DGP</v>
      </c>
    </row>
    <row r="14274" spans="4:5">
      <c r="D14274" s="118" t="s">
        <v>40</v>
      </c>
      <c r="E14274" s="116" t="str">
        <f t="shared" si="222"/>
        <v>JCE</v>
      </c>
    </row>
    <row r="14275" spans="4:5">
      <c r="D14275" s="118" t="s">
        <v>155</v>
      </c>
      <c r="E14275" s="116" t="str">
        <f t="shared" si="222"/>
        <v>ONAPI</v>
      </c>
    </row>
    <row r="14276" spans="4:5">
      <c r="D14276" s="118" t="s">
        <v>40</v>
      </c>
      <c r="E14276" s="116" t="str">
        <f t="shared" ref="E14276:E14339" si="223">UPPER(D14276:D33986)</f>
        <v>JCE</v>
      </c>
    </row>
    <row r="14277" spans="4:5">
      <c r="D14277" s="118" t="s">
        <v>40</v>
      </c>
      <c r="E14277" s="116" t="str">
        <f t="shared" si="223"/>
        <v>JCE</v>
      </c>
    </row>
    <row r="14278" spans="4:5">
      <c r="D14278" s="118" t="s">
        <v>40</v>
      </c>
      <c r="E14278" s="116" t="str">
        <f t="shared" si="223"/>
        <v>JCE</v>
      </c>
    </row>
    <row r="14279" spans="4:5">
      <c r="D14279" s="118" t="s">
        <v>40</v>
      </c>
      <c r="E14279" s="116" t="str">
        <f t="shared" si="223"/>
        <v>JCE</v>
      </c>
    </row>
    <row r="14280" spans="4:5">
      <c r="D14280" s="118" t="s">
        <v>28</v>
      </c>
      <c r="E14280" s="116" t="str">
        <f t="shared" si="223"/>
        <v>DGII</v>
      </c>
    </row>
    <row r="14281" spans="4:5">
      <c r="D14281" s="118" t="s">
        <v>184</v>
      </c>
      <c r="E14281" s="116" t="str">
        <f t="shared" si="223"/>
        <v>DGP</v>
      </c>
    </row>
    <row r="14282" spans="4:5">
      <c r="D14282" s="118" t="s">
        <v>40</v>
      </c>
      <c r="E14282" s="116" t="str">
        <f t="shared" si="223"/>
        <v>JCE</v>
      </c>
    </row>
    <row r="14283" spans="4:5">
      <c r="D14283" s="118" t="s">
        <v>28</v>
      </c>
      <c r="E14283" s="116" t="str">
        <f t="shared" si="223"/>
        <v>DGII</v>
      </c>
    </row>
    <row r="14284" spans="4:5">
      <c r="D14284" s="118" t="s">
        <v>94</v>
      </c>
      <c r="E14284" s="116" t="str">
        <f t="shared" si="223"/>
        <v>DGM</v>
      </c>
    </row>
    <row r="14285" spans="4:5">
      <c r="D14285" s="118" t="s">
        <v>322</v>
      </c>
      <c r="E14285" s="116" t="str">
        <f t="shared" si="223"/>
        <v>MT</v>
      </c>
    </row>
    <row r="14286" spans="4:5">
      <c r="D14286" s="118" t="s">
        <v>40</v>
      </c>
      <c r="E14286" s="116" t="str">
        <f t="shared" si="223"/>
        <v>JCE</v>
      </c>
    </row>
    <row r="14287" spans="4:5">
      <c r="D14287" s="118" t="s">
        <v>28</v>
      </c>
      <c r="E14287" s="116" t="str">
        <f t="shared" si="223"/>
        <v>DGII</v>
      </c>
    </row>
    <row r="14288" spans="4:5">
      <c r="D14288" s="118" t="s">
        <v>322</v>
      </c>
      <c r="E14288" s="116" t="str">
        <f t="shared" si="223"/>
        <v>MT</v>
      </c>
    </row>
    <row r="14289" spans="4:5">
      <c r="D14289" s="118" t="s">
        <v>40</v>
      </c>
      <c r="E14289" s="116" t="str">
        <f t="shared" si="223"/>
        <v>JCE</v>
      </c>
    </row>
    <row r="14290" spans="4:5">
      <c r="D14290" s="118" t="s">
        <v>28</v>
      </c>
      <c r="E14290" s="116" t="str">
        <f t="shared" si="223"/>
        <v>DGII</v>
      </c>
    </row>
    <row r="14291" spans="4:5">
      <c r="D14291" s="118" t="s">
        <v>28</v>
      </c>
      <c r="E14291" s="116" t="str">
        <f t="shared" si="223"/>
        <v>DGII</v>
      </c>
    </row>
    <row r="14292" spans="4:5">
      <c r="D14292" s="118" t="s">
        <v>2</v>
      </c>
      <c r="E14292" s="116" t="str">
        <f t="shared" si="223"/>
        <v>DGTT</v>
      </c>
    </row>
    <row r="14293" spans="4:5">
      <c r="D14293" s="118" t="s">
        <v>2</v>
      </c>
      <c r="E14293" s="116" t="str">
        <f t="shared" si="223"/>
        <v>DGTT</v>
      </c>
    </row>
    <row r="14294" spans="4:5">
      <c r="D14294" s="118" t="s">
        <v>40</v>
      </c>
      <c r="E14294" s="116" t="str">
        <f t="shared" si="223"/>
        <v>JCE</v>
      </c>
    </row>
    <row r="14295" spans="4:5">
      <c r="D14295" s="118" t="s">
        <v>40</v>
      </c>
      <c r="E14295" s="116" t="str">
        <f t="shared" si="223"/>
        <v>JCE</v>
      </c>
    </row>
    <row r="14296" spans="4:5">
      <c r="D14296" s="118" t="s">
        <v>184</v>
      </c>
      <c r="E14296" s="116" t="str">
        <f t="shared" si="223"/>
        <v>DGP</v>
      </c>
    </row>
    <row r="14297" spans="4:5">
      <c r="D14297" s="118" t="s">
        <v>1154</v>
      </c>
      <c r="E14297" s="116" t="str">
        <f t="shared" si="223"/>
        <v xml:space="preserve">JCE </v>
      </c>
    </row>
    <row r="14298" spans="4:5">
      <c r="D14298" s="118" t="s">
        <v>1154</v>
      </c>
      <c r="E14298" s="116" t="str">
        <f t="shared" si="223"/>
        <v xml:space="preserve">JCE </v>
      </c>
    </row>
    <row r="14299" spans="4:5">
      <c r="D14299" s="118" t="s">
        <v>40</v>
      </c>
      <c r="E14299" s="116" t="str">
        <f t="shared" si="223"/>
        <v>JCE</v>
      </c>
    </row>
    <row r="14300" spans="4:5">
      <c r="D14300" s="118" t="s">
        <v>40</v>
      </c>
      <c r="E14300" s="116" t="str">
        <f t="shared" si="223"/>
        <v>JCE</v>
      </c>
    </row>
    <row r="14301" spans="4:5">
      <c r="D14301" s="118" t="s">
        <v>40</v>
      </c>
      <c r="E14301" s="116" t="str">
        <f t="shared" si="223"/>
        <v>JCE</v>
      </c>
    </row>
    <row r="14302" spans="4:5">
      <c r="D14302" s="118" t="s">
        <v>28</v>
      </c>
      <c r="E14302" s="116" t="str">
        <f t="shared" si="223"/>
        <v>DGII</v>
      </c>
    </row>
    <row r="14303" spans="4:5">
      <c r="D14303" s="118" t="s">
        <v>184</v>
      </c>
      <c r="E14303" s="116" t="str">
        <f t="shared" si="223"/>
        <v>DGP</v>
      </c>
    </row>
    <row r="14304" spans="4:5">
      <c r="D14304" s="118" t="s">
        <v>322</v>
      </c>
      <c r="E14304" s="116" t="str">
        <f t="shared" si="223"/>
        <v>MT</v>
      </c>
    </row>
    <row r="14305" spans="4:5">
      <c r="D14305" s="118" t="s">
        <v>40</v>
      </c>
      <c r="E14305" s="116" t="str">
        <f t="shared" si="223"/>
        <v>JCE</v>
      </c>
    </row>
    <row r="14306" spans="4:5">
      <c r="D14306" s="118" t="s">
        <v>40</v>
      </c>
      <c r="E14306" s="116" t="str">
        <f t="shared" si="223"/>
        <v>JCE</v>
      </c>
    </row>
    <row r="14307" spans="4:5">
      <c r="D14307" s="118" t="s">
        <v>40</v>
      </c>
      <c r="E14307" s="116" t="str">
        <f t="shared" si="223"/>
        <v>JCE</v>
      </c>
    </row>
    <row r="14308" spans="4:5">
      <c r="D14308" s="118" t="s">
        <v>40</v>
      </c>
      <c r="E14308" s="116" t="str">
        <f t="shared" si="223"/>
        <v>JCE</v>
      </c>
    </row>
    <row r="14309" spans="4:5">
      <c r="D14309" s="118" t="s">
        <v>40</v>
      </c>
      <c r="E14309" s="116" t="str">
        <f t="shared" si="223"/>
        <v>JCE</v>
      </c>
    </row>
    <row r="14310" spans="4:5">
      <c r="D14310" s="118" t="s">
        <v>40</v>
      </c>
      <c r="E14310" s="116" t="str">
        <f t="shared" si="223"/>
        <v>JCE</v>
      </c>
    </row>
    <row r="14311" spans="4:5">
      <c r="D14311" s="118" t="s">
        <v>40</v>
      </c>
      <c r="E14311" s="116" t="str">
        <f t="shared" si="223"/>
        <v>JCE</v>
      </c>
    </row>
    <row r="14312" spans="4:5">
      <c r="D14312" s="118" t="s">
        <v>28</v>
      </c>
      <c r="E14312" s="116" t="str">
        <f t="shared" si="223"/>
        <v>DGII</v>
      </c>
    </row>
    <row r="14313" spans="4:5">
      <c r="D14313" s="118" t="s">
        <v>28</v>
      </c>
      <c r="E14313" s="116" t="str">
        <f t="shared" si="223"/>
        <v>DGII</v>
      </c>
    </row>
    <row r="14314" spans="4:5">
      <c r="D14314" s="118" t="s">
        <v>40</v>
      </c>
      <c r="E14314" s="116" t="str">
        <f t="shared" si="223"/>
        <v>JCE</v>
      </c>
    </row>
    <row r="14315" spans="4:5">
      <c r="D14315" s="118" t="s">
        <v>40</v>
      </c>
      <c r="E14315" s="116" t="str">
        <f t="shared" si="223"/>
        <v>JCE</v>
      </c>
    </row>
    <row r="14316" spans="4:5">
      <c r="D14316" s="118" t="s">
        <v>40</v>
      </c>
      <c r="E14316" s="116" t="str">
        <f t="shared" si="223"/>
        <v>JCE</v>
      </c>
    </row>
    <row r="14317" spans="4:5">
      <c r="D14317" s="118" t="s">
        <v>28</v>
      </c>
      <c r="E14317" s="116" t="str">
        <f t="shared" si="223"/>
        <v>DGII</v>
      </c>
    </row>
    <row r="14318" spans="4:5">
      <c r="D14318" s="118" t="s">
        <v>28</v>
      </c>
      <c r="E14318" s="116" t="str">
        <f t="shared" si="223"/>
        <v>DGII</v>
      </c>
    </row>
    <row r="14319" spans="4:5">
      <c r="D14319" s="118" t="s">
        <v>322</v>
      </c>
      <c r="E14319" s="116" t="str">
        <f t="shared" si="223"/>
        <v>MT</v>
      </c>
    </row>
    <row r="14320" spans="4:5">
      <c r="D14320" s="118" t="s">
        <v>40</v>
      </c>
      <c r="E14320" s="116" t="str">
        <f t="shared" si="223"/>
        <v>JCE</v>
      </c>
    </row>
    <row r="14321" spans="4:5">
      <c r="D14321" s="118" t="s">
        <v>40</v>
      </c>
      <c r="E14321" s="116" t="str">
        <f t="shared" si="223"/>
        <v>JCE</v>
      </c>
    </row>
    <row r="14322" spans="4:5">
      <c r="D14322" s="118" t="s">
        <v>40</v>
      </c>
      <c r="E14322" s="116" t="str">
        <f t="shared" si="223"/>
        <v>JCE</v>
      </c>
    </row>
    <row r="14323" spans="4:5">
      <c r="D14323" s="118" t="s">
        <v>184</v>
      </c>
      <c r="E14323" s="116" t="str">
        <f t="shared" si="223"/>
        <v>DGP</v>
      </c>
    </row>
    <row r="14324" spans="4:5">
      <c r="D14324" s="118" t="s">
        <v>40</v>
      </c>
      <c r="E14324" s="116" t="str">
        <f t="shared" si="223"/>
        <v>JCE</v>
      </c>
    </row>
    <row r="14325" spans="4:5">
      <c r="D14325" s="118" t="s">
        <v>956</v>
      </c>
      <c r="E14325" s="116" t="str">
        <f t="shared" si="223"/>
        <v>SENASA</v>
      </c>
    </row>
    <row r="14326" spans="4:5">
      <c r="D14326" s="118" t="s">
        <v>2</v>
      </c>
      <c r="E14326" s="116" t="str">
        <f t="shared" si="223"/>
        <v>DGTT</v>
      </c>
    </row>
    <row r="14327" spans="4:5">
      <c r="D14327" s="118" t="s">
        <v>2026</v>
      </c>
      <c r="E14327" s="116" t="str">
        <f t="shared" si="223"/>
        <v>BR</v>
      </c>
    </row>
    <row r="14328" spans="4:5">
      <c r="D14328" s="118" t="s">
        <v>956</v>
      </c>
      <c r="E14328" s="116" t="str">
        <f t="shared" si="223"/>
        <v>SENASA</v>
      </c>
    </row>
    <row r="14329" spans="4:5">
      <c r="D14329" s="118" t="s">
        <v>2</v>
      </c>
      <c r="E14329" s="116" t="str">
        <f t="shared" si="223"/>
        <v>DGTT</v>
      </c>
    </row>
    <row r="14330" spans="4:5">
      <c r="D14330" s="118" t="s">
        <v>2</v>
      </c>
      <c r="E14330" s="116" t="str">
        <f t="shared" si="223"/>
        <v>DGTT</v>
      </c>
    </row>
    <row r="14331" spans="4:5">
      <c r="D14331" s="118" t="s">
        <v>40</v>
      </c>
      <c r="E14331" s="116" t="str">
        <f t="shared" si="223"/>
        <v>JCE</v>
      </c>
    </row>
    <row r="14332" spans="4:5">
      <c r="D14332" s="118" t="s">
        <v>28</v>
      </c>
      <c r="E14332" s="116" t="str">
        <f t="shared" si="223"/>
        <v>DGII</v>
      </c>
    </row>
    <row r="14333" spans="4:5">
      <c r="D14333" s="118" t="s">
        <v>322</v>
      </c>
      <c r="E14333" s="116" t="str">
        <f t="shared" si="223"/>
        <v>MT</v>
      </c>
    </row>
    <row r="14334" spans="4:5">
      <c r="D14334" s="118" t="s">
        <v>28</v>
      </c>
      <c r="E14334" s="116" t="str">
        <f t="shared" si="223"/>
        <v>DGII</v>
      </c>
    </row>
    <row r="14335" spans="4:5">
      <c r="D14335" s="118" t="s">
        <v>2028</v>
      </c>
      <c r="E14335" s="116" t="str">
        <f t="shared" si="223"/>
        <v xml:space="preserve">DGP </v>
      </c>
    </row>
    <row r="14336" spans="4:5">
      <c r="D14336" s="118" t="s">
        <v>40</v>
      </c>
      <c r="E14336" s="116" t="str">
        <f t="shared" si="223"/>
        <v>JCE</v>
      </c>
    </row>
    <row r="14337" spans="4:5">
      <c r="D14337" s="118" t="s">
        <v>40</v>
      </c>
      <c r="E14337" s="116" t="str">
        <f t="shared" si="223"/>
        <v>JCE</v>
      </c>
    </row>
    <row r="14338" spans="4:5">
      <c r="D14338" s="118" t="s">
        <v>186</v>
      </c>
      <c r="E14338" s="116" t="str">
        <f t="shared" si="223"/>
        <v xml:space="preserve">DGM </v>
      </c>
    </row>
    <row r="14339" spans="4:5">
      <c r="D14339" s="277" t="s">
        <v>184</v>
      </c>
      <c r="E14339" s="116" t="str">
        <f t="shared" si="223"/>
        <v>DGP</v>
      </c>
    </row>
    <row r="14340" spans="4:5">
      <c r="D14340" s="118" t="s">
        <v>1154</v>
      </c>
      <c r="E14340" s="116" t="str">
        <f t="shared" ref="E14340:E14403" si="224">UPPER(D14340:D34050)</f>
        <v xml:space="preserve">JCE </v>
      </c>
    </row>
    <row r="14341" spans="4:5">
      <c r="D14341" s="118" t="s">
        <v>1154</v>
      </c>
      <c r="E14341" s="116" t="str">
        <f t="shared" si="224"/>
        <v xml:space="preserve">JCE </v>
      </c>
    </row>
    <row r="14342" spans="4:5">
      <c r="D14342" s="118" t="s">
        <v>40</v>
      </c>
      <c r="E14342" s="116" t="str">
        <f t="shared" si="224"/>
        <v>JCE</v>
      </c>
    </row>
    <row r="14343" spans="4:5">
      <c r="D14343" s="118" t="s">
        <v>40</v>
      </c>
      <c r="E14343" s="116" t="str">
        <f t="shared" si="224"/>
        <v>JCE</v>
      </c>
    </row>
    <row r="14344" spans="4:5">
      <c r="D14344" s="118" t="s">
        <v>40</v>
      </c>
      <c r="E14344" s="116" t="str">
        <f t="shared" si="224"/>
        <v>JCE</v>
      </c>
    </row>
    <row r="14345" spans="4:5">
      <c r="D14345" s="118" t="s">
        <v>28</v>
      </c>
      <c r="E14345" s="116" t="str">
        <f t="shared" si="224"/>
        <v>DGII</v>
      </c>
    </row>
    <row r="14346" spans="4:5">
      <c r="D14346" s="118" t="s">
        <v>184</v>
      </c>
      <c r="E14346" s="116" t="str">
        <f t="shared" si="224"/>
        <v>DGP</v>
      </c>
    </row>
    <row r="14347" spans="4:5">
      <c r="D14347" s="118" t="s">
        <v>322</v>
      </c>
      <c r="E14347" s="116" t="str">
        <f t="shared" si="224"/>
        <v>MT</v>
      </c>
    </row>
    <row r="14348" spans="4:5">
      <c r="D14348" s="118" t="s">
        <v>322</v>
      </c>
      <c r="E14348" s="116" t="str">
        <f t="shared" si="224"/>
        <v>MT</v>
      </c>
    </row>
    <row r="14349" spans="4:5">
      <c r="D14349" s="118" t="s">
        <v>40</v>
      </c>
      <c r="E14349" s="116" t="str">
        <f t="shared" si="224"/>
        <v>JCE</v>
      </c>
    </row>
    <row r="14350" spans="4:5">
      <c r="D14350" s="118" t="s">
        <v>40</v>
      </c>
      <c r="E14350" s="116" t="str">
        <f t="shared" si="224"/>
        <v>JCE</v>
      </c>
    </row>
    <row r="14351" spans="4:5">
      <c r="D14351" s="118" t="s">
        <v>40</v>
      </c>
      <c r="E14351" s="116" t="str">
        <f t="shared" si="224"/>
        <v>JCE</v>
      </c>
    </row>
    <row r="14352" spans="4:5">
      <c r="D14352" s="118" t="s">
        <v>40</v>
      </c>
      <c r="E14352" s="116" t="str">
        <f t="shared" si="224"/>
        <v>JCE</v>
      </c>
    </row>
    <row r="14353" spans="4:5">
      <c r="D14353" s="118" t="s">
        <v>40</v>
      </c>
      <c r="E14353" s="116" t="str">
        <f t="shared" si="224"/>
        <v>JCE</v>
      </c>
    </row>
    <row r="14354" spans="4:5">
      <c r="D14354" s="118" t="s">
        <v>184</v>
      </c>
      <c r="E14354" s="116" t="str">
        <f t="shared" si="224"/>
        <v>DGP</v>
      </c>
    </row>
    <row r="14355" spans="4:5">
      <c r="D14355" s="118" t="s">
        <v>40</v>
      </c>
      <c r="E14355" s="116" t="str">
        <f t="shared" si="224"/>
        <v>JCE</v>
      </c>
    </row>
    <row r="14356" spans="4:5">
      <c r="D14356" s="118" t="s">
        <v>40</v>
      </c>
      <c r="E14356" s="116" t="str">
        <f t="shared" si="224"/>
        <v>JCE</v>
      </c>
    </row>
    <row r="14357" spans="4:5">
      <c r="D14357" s="118" t="s">
        <v>184</v>
      </c>
      <c r="E14357" s="116" t="str">
        <f t="shared" si="224"/>
        <v>DGP</v>
      </c>
    </row>
    <row r="14358" spans="4:5">
      <c r="D14358" s="118" t="s">
        <v>2</v>
      </c>
      <c r="E14358" s="116" t="str">
        <f t="shared" si="224"/>
        <v>DGTT</v>
      </c>
    </row>
    <row r="14359" spans="4:5">
      <c r="D14359" s="118" t="s">
        <v>40</v>
      </c>
      <c r="E14359" s="116" t="str">
        <f t="shared" si="224"/>
        <v>JCE</v>
      </c>
    </row>
    <row r="14360" spans="4:5">
      <c r="D14360" s="118" t="s">
        <v>40</v>
      </c>
      <c r="E14360" s="116" t="str">
        <f t="shared" si="224"/>
        <v>JCE</v>
      </c>
    </row>
    <row r="14361" spans="4:5">
      <c r="D14361" s="118" t="s">
        <v>1318</v>
      </c>
      <c r="E14361" s="116" t="str">
        <f t="shared" si="224"/>
        <v xml:space="preserve">DGII </v>
      </c>
    </row>
    <row r="14362" spans="4:5">
      <c r="D14362" s="118" t="s">
        <v>28</v>
      </c>
      <c r="E14362" s="116" t="str">
        <f t="shared" si="224"/>
        <v>DGII</v>
      </c>
    </row>
    <row r="14363" spans="4:5">
      <c r="D14363" s="118" t="s">
        <v>28</v>
      </c>
      <c r="E14363" s="116" t="str">
        <f t="shared" si="224"/>
        <v>DGII</v>
      </c>
    </row>
    <row r="14364" spans="4:5">
      <c r="D14364" s="118" t="s">
        <v>28</v>
      </c>
      <c r="E14364" s="116" t="str">
        <f t="shared" si="224"/>
        <v>DGII</v>
      </c>
    </row>
    <row r="14365" spans="4:5">
      <c r="D14365" s="118" t="s">
        <v>28</v>
      </c>
      <c r="E14365" s="116" t="str">
        <f t="shared" si="224"/>
        <v>DGII</v>
      </c>
    </row>
    <row r="14366" spans="4:5">
      <c r="D14366" s="118" t="s">
        <v>40</v>
      </c>
      <c r="E14366" s="116" t="str">
        <f t="shared" si="224"/>
        <v>JCE</v>
      </c>
    </row>
    <row r="14367" spans="4:5">
      <c r="D14367" s="118" t="s">
        <v>40</v>
      </c>
      <c r="E14367" s="116" t="str">
        <f t="shared" si="224"/>
        <v>JCE</v>
      </c>
    </row>
    <row r="14368" spans="4:5">
      <c r="D14368" s="118" t="s">
        <v>184</v>
      </c>
      <c r="E14368" s="116" t="str">
        <f t="shared" si="224"/>
        <v>DGP</v>
      </c>
    </row>
    <row r="14369" spans="4:5">
      <c r="D14369" s="118" t="s">
        <v>40</v>
      </c>
      <c r="E14369" s="116" t="str">
        <f t="shared" si="224"/>
        <v>JCE</v>
      </c>
    </row>
    <row r="14370" spans="4:5">
      <c r="D14370" s="118" t="s">
        <v>322</v>
      </c>
      <c r="E14370" s="116" t="str">
        <f t="shared" si="224"/>
        <v>MT</v>
      </c>
    </row>
    <row r="14371" spans="4:5">
      <c r="D14371" s="118" t="s">
        <v>40</v>
      </c>
      <c r="E14371" s="116" t="str">
        <f t="shared" si="224"/>
        <v>JCE</v>
      </c>
    </row>
    <row r="14372" spans="4:5">
      <c r="D14372" s="118" t="s">
        <v>40</v>
      </c>
      <c r="E14372" s="116" t="str">
        <f t="shared" si="224"/>
        <v>JCE</v>
      </c>
    </row>
    <row r="14373" spans="4:5">
      <c r="D14373" s="118" t="s">
        <v>40</v>
      </c>
      <c r="E14373" s="116" t="str">
        <f t="shared" si="224"/>
        <v>JCE</v>
      </c>
    </row>
    <row r="14374" spans="4:5">
      <c r="D14374" s="118" t="s">
        <v>184</v>
      </c>
      <c r="E14374" s="116" t="str">
        <f t="shared" si="224"/>
        <v>DGP</v>
      </c>
    </row>
    <row r="14375" spans="4:5">
      <c r="D14375" s="118" t="s">
        <v>155</v>
      </c>
      <c r="E14375" s="116" t="str">
        <f t="shared" si="224"/>
        <v>ONAPI</v>
      </c>
    </row>
    <row r="14376" spans="4:5">
      <c r="D14376" s="118" t="s">
        <v>40</v>
      </c>
      <c r="E14376" s="116" t="str">
        <f t="shared" si="224"/>
        <v>JCE</v>
      </c>
    </row>
    <row r="14377" spans="4:5">
      <c r="D14377" s="118" t="s">
        <v>28</v>
      </c>
      <c r="E14377" s="116" t="str">
        <f t="shared" si="224"/>
        <v>DGII</v>
      </c>
    </row>
    <row r="14378" spans="4:5">
      <c r="D14378" s="118" t="s">
        <v>1930</v>
      </c>
      <c r="E14378" s="116" t="str">
        <f t="shared" si="224"/>
        <v>OBRAS PUBLICA</v>
      </c>
    </row>
    <row r="14379" spans="4:5">
      <c r="D14379" s="118" t="s">
        <v>40</v>
      </c>
      <c r="E14379" s="116" t="str">
        <f t="shared" si="224"/>
        <v>JCE</v>
      </c>
    </row>
    <row r="14380" spans="4:5">
      <c r="D14380" s="118" t="s">
        <v>40</v>
      </c>
      <c r="E14380" s="116" t="str">
        <f t="shared" si="224"/>
        <v>JCE</v>
      </c>
    </row>
    <row r="14381" spans="4:5">
      <c r="D14381" s="118" t="s">
        <v>28</v>
      </c>
      <c r="E14381" s="116" t="str">
        <f t="shared" si="224"/>
        <v>DGII</v>
      </c>
    </row>
    <row r="14382" spans="4:5">
      <c r="D14382" s="118" t="s">
        <v>28</v>
      </c>
      <c r="E14382" s="116" t="str">
        <f t="shared" si="224"/>
        <v>DGII</v>
      </c>
    </row>
    <row r="14383" spans="4:5">
      <c r="D14383" s="118" t="s">
        <v>28</v>
      </c>
      <c r="E14383" s="116" t="str">
        <f t="shared" si="224"/>
        <v>DGII</v>
      </c>
    </row>
    <row r="14384" spans="4:5">
      <c r="D14384" s="118" t="s">
        <v>40</v>
      </c>
      <c r="E14384" s="116" t="str">
        <f t="shared" si="224"/>
        <v>JCE</v>
      </c>
    </row>
    <row r="14385" spans="4:5">
      <c r="D14385" s="118" t="s">
        <v>1825</v>
      </c>
      <c r="E14385" s="116" t="str">
        <f t="shared" si="224"/>
        <v>MESCYT</v>
      </c>
    </row>
    <row r="14386" spans="4:5">
      <c r="D14386" s="118" t="s">
        <v>1098</v>
      </c>
      <c r="E14386" s="116" t="str">
        <f t="shared" si="224"/>
        <v>CANCILLERIA</v>
      </c>
    </row>
    <row r="14387" spans="4:5">
      <c r="D14387" s="118" t="s">
        <v>40</v>
      </c>
      <c r="E14387" s="116" t="str">
        <f t="shared" si="224"/>
        <v>JCE</v>
      </c>
    </row>
    <row r="14388" spans="4:5">
      <c r="D14388" s="118" t="s">
        <v>40</v>
      </c>
      <c r="E14388" s="116" t="str">
        <f t="shared" si="224"/>
        <v>JCE</v>
      </c>
    </row>
    <row r="14389" spans="4:5">
      <c r="D14389" s="118" t="s">
        <v>18</v>
      </c>
      <c r="E14389" s="116" t="str">
        <f t="shared" si="224"/>
        <v>MIP</v>
      </c>
    </row>
    <row r="14390" spans="4:5">
      <c r="D14390" s="118" t="s">
        <v>28</v>
      </c>
      <c r="E14390" s="116" t="str">
        <f t="shared" si="224"/>
        <v>DGII</v>
      </c>
    </row>
    <row r="14391" spans="4:5">
      <c r="D14391" s="118" t="s">
        <v>40</v>
      </c>
      <c r="E14391" s="116" t="str">
        <f t="shared" si="224"/>
        <v>JCE</v>
      </c>
    </row>
    <row r="14392" spans="4:5">
      <c r="D14392" s="118" t="s">
        <v>40</v>
      </c>
      <c r="E14392" s="116" t="str">
        <f t="shared" si="224"/>
        <v>JCE</v>
      </c>
    </row>
    <row r="14393" spans="4:5">
      <c r="D14393" s="118" t="s">
        <v>40</v>
      </c>
      <c r="E14393" s="116" t="str">
        <f t="shared" si="224"/>
        <v>JCE</v>
      </c>
    </row>
    <row r="14394" spans="4:5">
      <c r="D14394" s="118" t="s">
        <v>28</v>
      </c>
      <c r="E14394" s="116" t="str">
        <f t="shared" si="224"/>
        <v>DGII</v>
      </c>
    </row>
    <row r="14395" spans="4:5">
      <c r="D14395" s="118" t="s">
        <v>40</v>
      </c>
      <c r="E14395" s="116" t="str">
        <f t="shared" si="224"/>
        <v>JCE</v>
      </c>
    </row>
    <row r="14396" spans="4:5">
      <c r="D14396" s="118" t="s">
        <v>40</v>
      </c>
      <c r="E14396" s="116" t="str">
        <f t="shared" si="224"/>
        <v>JCE</v>
      </c>
    </row>
    <row r="14397" spans="4:5">
      <c r="D14397" s="118" t="s">
        <v>28</v>
      </c>
      <c r="E14397" s="116" t="str">
        <f t="shared" si="224"/>
        <v>DGII</v>
      </c>
    </row>
    <row r="14398" spans="4:5">
      <c r="D14398" s="118" t="s">
        <v>28</v>
      </c>
      <c r="E14398" s="116" t="str">
        <f t="shared" si="224"/>
        <v>DGII</v>
      </c>
    </row>
    <row r="14399" spans="4:5">
      <c r="D14399" s="118" t="s">
        <v>40</v>
      </c>
      <c r="E14399" s="116" t="str">
        <f t="shared" si="224"/>
        <v>JCE</v>
      </c>
    </row>
    <row r="14400" spans="4:5">
      <c r="D14400" s="118" t="s">
        <v>322</v>
      </c>
      <c r="E14400" s="116" t="str">
        <f t="shared" si="224"/>
        <v>MT</v>
      </c>
    </row>
    <row r="14401" spans="4:5">
      <c r="D14401" s="118" t="s">
        <v>40</v>
      </c>
      <c r="E14401" s="116" t="str">
        <f t="shared" si="224"/>
        <v>JCE</v>
      </c>
    </row>
    <row r="14402" spans="4:5">
      <c r="D14402" s="118" t="s">
        <v>28</v>
      </c>
      <c r="E14402" s="116" t="str">
        <f t="shared" si="224"/>
        <v>DGII</v>
      </c>
    </row>
    <row r="14403" spans="4:5">
      <c r="D14403" s="118" t="s">
        <v>40</v>
      </c>
      <c r="E14403" s="116" t="str">
        <f t="shared" si="224"/>
        <v>JCE</v>
      </c>
    </row>
    <row r="14404" spans="4:5">
      <c r="D14404" s="118" t="s">
        <v>155</v>
      </c>
      <c r="E14404" s="116" t="str">
        <f t="shared" ref="E14404:E14467" si="225">UPPER(D14404:D34114)</f>
        <v>ONAPI</v>
      </c>
    </row>
    <row r="14405" spans="4:5">
      <c r="D14405" s="118" t="s">
        <v>40</v>
      </c>
      <c r="E14405" s="116" t="str">
        <f t="shared" si="225"/>
        <v>JCE</v>
      </c>
    </row>
    <row r="14406" spans="4:5">
      <c r="D14406" s="118" t="s">
        <v>40</v>
      </c>
      <c r="E14406" s="116" t="str">
        <f t="shared" si="225"/>
        <v>JCE</v>
      </c>
    </row>
    <row r="14407" spans="4:5">
      <c r="D14407" s="118" t="s">
        <v>322</v>
      </c>
      <c r="E14407" s="116" t="str">
        <f t="shared" si="225"/>
        <v>MT</v>
      </c>
    </row>
    <row r="14408" spans="4:5">
      <c r="D14408" s="118" t="s">
        <v>322</v>
      </c>
      <c r="E14408" s="116" t="str">
        <f t="shared" si="225"/>
        <v>MT</v>
      </c>
    </row>
    <row r="14409" spans="4:5">
      <c r="D14409" s="118" t="s">
        <v>40</v>
      </c>
      <c r="E14409" s="116" t="str">
        <f t="shared" si="225"/>
        <v>JCE</v>
      </c>
    </row>
    <row r="14410" spans="4:5">
      <c r="D14410" s="118" t="s">
        <v>322</v>
      </c>
      <c r="E14410" s="116" t="str">
        <f t="shared" si="225"/>
        <v>MT</v>
      </c>
    </row>
    <row r="14411" spans="4:5">
      <c r="D14411" s="118" t="s">
        <v>40</v>
      </c>
      <c r="E14411" s="116" t="str">
        <f t="shared" si="225"/>
        <v>JCE</v>
      </c>
    </row>
    <row r="14412" spans="4:5">
      <c r="D14412" s="118" t="s">
        <v>28</v>
      </c>
      <c r="E14412" s="116" t="str">
        <f t="shared" si="225"/>
        <v>DGII</v>
      </c>
    </row>
    <row r="14413" spans="4:5">
      <c r="D14413" s="118" t="s">
        <v>1154</v>
      </c>
      <c r="E14413" s="116" t="str">
        <f t="shared" si="225"/>
        <v xml:space="preserve">JCE </v>
      </c>
    </row>
    <row r="14414" spans="4:5">
      <c r="D14414" s="118" t="s">
        <v>1154</v>
      </c>
      <c r="E14414" s="116" t="str">
        <f t="shared" si="225"/>
        <v xml:space="preserve">JCE </v>
      </c>
    </row>
    <row r="14415" spans="4:5">
      <c r="D14415" s="118" t="s">
        <v>28</v>
      </c>
      <c r="E14415" s="116" t="str">
        <f t="shared" si="225"/>
        <v>DGII</v>
      </c>
    </row>
    <row r="14416" spans="4:5">
      <c r="D14416" s="118" t="s">
        <v>1154</v>
      </c>
      <c r="E14416" s="116" t="str">
        <f t="shared" si="225"/>
        <v xml:space="preserve">JCE </v>
      </c>
    </row>
    <row r="14417" spans="4:5">
      <c r="D14417" s="118" t="s">
        <v>1154</v>
      </c>
      <c r="E14417" s="116" t="str">
        <f t="shared" si="225"/>
        <v xml:space="preserve">JCE </v>
      </c>
    </row>
    <row r="14418" spans="4:5">
      <c r="D14418" s="118" t="s">
        <v>2</v>
      </c>
      <c r="E14418" s="116" t="str">
        <f t="shared" si="225"/>
        <v>DGTT</v>
      </c>
    </row>
    <row r="14419" spans="4:5">
      <c r="D14419" s="118" t="s">
        <v>2</v>
      </c>
      <c r="E14419" s="116" t="str">
        <f t="shared" si="225"/>
        <v>DGTT</v>
      </c>
    </row>
    <row r="14420" spans="4:5">
      <c r="D14420" s="118" t="s">
        <v>1955</v>
      </c>
      <c r="E14420" s="116" t="str">
        <f t="shared" si="225"/>
        <v>OBRAS  PUBLICA</v>
      </c>
    </row>
    <row r="14421" spans="4:5">
      <c r="D14421" s="118" t="s">
        <v>1154</v>
      </c>
      <c r="E14421" s="116" t="str">
        <f t="shared" si="225"/>
        <v xml:space="preserve">JCE </v>
      </c>
    </row>
    <row r="14422" spans="4:5">
      <c r="D14422" s="118" t="s">
        <v>184</v>
      </c>
      <c r="E14422" s="116" t="str">
        <f t="shared" si="225"/>
        <v>DGP</v>
      </c>
    </row>
    <row r="14423" spans="4:5">
      <c r="D14423" s="118" t="s">
        <v>28</v>
      </c>
      <c r="E14423" s="116" t="str">
        <f t="shared" si="225"/>
        <v>DGII</v>
      </c>
    </row>
    <row r="14424" spans="4:5">
      <c r="D14424" s="118" t="s">
        <v>1154</v>
      </c>
      <c r="E14424" s="116" t="str">
        <f t="shared" si="225"/>
        <v xml:space="preserve">JCE </v>
      </c>
    </row>
    <row r="14425" spans="4:5">
      <c r="D14425" s="118" t="s">
        <v>1154</v>
      </c>
      <c r="E14425" s="116" t="str">
        <f t="shared" si="225"/>
        <v xml:space="preserve">JCE </v>
      </c>
    </row>
    <row r="14426" spans="4:5">
      <c r="D14426" s="118" t="s">
        <v>1154</v>
      </c>
      <c r="E14426" s="116" t="str">
        <f t="shared" si="225"/>
        <v xml:space="preserve">JCE </v>
      </c>
    </row>
    <row r="14427" spans="4:5">
      <c r="D14427" s="118" t="s">
        <v>40</v>
      </c>
      <c r="E14427" s="116" t="str">
        <f t="shared" si="225"/>
        <v>JCE</v>
      </c>
    </row>
    <row r="14428" spans="4:5">
      <c r="D14428" s="118" t="s">
        <v>40</v>
      </c>
      <c r="E14428" s="116" t="str">
        <f t="shared" si="225"/>
        <v>JCE</v>
      </c>
    </row>
    <row r="14429" spans="4:5">
      <c r="D14429" s="118" t="s">
        <v>40</v>
      </c>
      <c r="E14429" s="116" t="str">
        <f t="shared" si="225"/>
        <v>JCE</v>
      </c>
    </row>
    <row r="14430" spans="4:5">
      <c r="D14430" s="118" t="s">
        <v>40</v>
      </c>
      <c r="E14430" s="116" t="str">
        <f t="shared" si="225"/>
        <v>JCE</v>
      </c>
    </row>
    <row r="14431" spans="4:5">
      <c r="D14431" s="118" t="s">
        <v>2</v>
      </c>
      <c r="E14431" s="116" t="str">
        <f t="shared" si="225"/>
        <v>DGTT</v>
      </c>
    </row>
    <row r="14432" spans="4:5">
      <c r="D14432" s="118" t="s">
        <v>322</v>
      </c>
      <c r="E14432" s="116" t="str">
        <f t="shared" si="225"/>
        <v>MT</v>
      </c>
    </row>
    <row r="14433" spans="4:5">
      <c r="D14433" s="118" t="s">
        <v>28</v>
      </c>
      <c r="E14433" s="116" t="str">
        <f t="shared" si="225"/>
        <v>DGII</v>
      </c>
    </row>
    <row r="14434" spans="4:5">
      <c r="D14434" s="118" t="s">
        <v>184</v>
      </c>
      <c r="E14434" s="116" t="str">
        <f t="shared" si="225"/>
        <v>DGP</v>
      </c>
    </row>
    <row r="14435" spans="4:5">
      <c r="D14435" s="118" t="s">
        <v>28</v>
      </c>
      <c r="E14435" s="116" t="str">
        <f t="shared" si="225"/>
        <v>DGII</v>
      </c>
    </row>
    <row r="14436" spans="4:5">
      <c r="D14436" s="118" t="s">
        <v>1154</v>
      </c>
      <c r="E14436" s="116" t="str">
        <f t="shared" si="225"/>
        <v xml:space="preserve">JCE </v>
      </c>
    </row>
    <row r="14437" spans="4:5">
      <c r="D14437" s="118" t="s">
        <v>184</v>
      </c>
      <c r="E14437" s="116" t="str">
        <f t="shared" si="225"/>
        <v>DGP</v>
      </c>
    </row>
    <row r="14438" spans="4:5">
      <c r="D14438" s="118" t="s">
        <v>1154</v>
      </c>
      <c r="E14438" s="116" t="str">
        <f t="shared" si="225"/>
        <v xml:space="preserve">JCE </v>
      </c>
    </row>
    <row r="14439" spans="4:5">
      <c r="D14439" s="118" t="s">
        <v>28</v>
      </c>
      <c r="E14439" s="116" t="str">
        <f t="shared" si="225"/>
        <v>DGII</v>
      </c>
    </row>
    <row r="14440" spans="4:5">
      <c r="D14440" s="118" t="s">
        <v>956</v>
      </c>
      <c r="E14440" s="116" t="str">
        <f t="shared" si="225"/>
        <v>SENASA</v>
      </c>
    </row>
    <row r="14441" spans="4:5">
      <c r="D14441" s="118" t="s">
        <v>1154</v>
      </c>
      <c r="E14441" s="116" t="str">
        <f t="shared" si="225"/>
        <v xml:space="preserve">JCE </v>
      </c>
    </row>
    <row r="14442" spans="4:5">
      <c r="D14442" s="118" t="s">
        <v>28</v>
      </c>
      <c r="E14442" s="116" t="str">
        <f t="shared" si="225"/>
        <v>DGII</v>
      </c>
    </row>
    <row r="14443" spans="4:5">
      <c r="D14443" s="118" t="s">
        <v>1154</v>
      </c>
      <c r="E14443" s="116" t="str">
        <f t="shared" si="225"/>
        <v xml:space="preserve">JCE </v>
      </c>
    </row>
    <row r="14444" spans="4:5">
      <c r="D14444" s="118" t="s">
        <v>28</v>
      </c>
      <c r="E14444" s="116" t="str">
        <f t="shared" si="225"/>
        <v>DGII</v>
      </c>
    </row>
    <row r="14445" spans="4:5">
      <c r="D14445" s="118" t="s">
        <v>28</v>
      </c>
      <c r="E14445" s="116" t="str">
        <f t="shared" si="225"/>
        <v>DGII</v>
      </c>
    </row>
    <row r="14446" spans="4:5">
      <c r="D14446" s="118" t="s">
        <v>1154</v>
      </c>
      <c r="E14446" s="116" t="str">
        <f t="shared" si="225"/>
        <v xml:space="preserve">JCE </v>
      </c>
    </row>
    <row r="14447" spans="4:5">
      <c r="D14447" s="118" t="s">
        <v>1154</v>
      </c>
      <c r="E14447" s="116" t="str">
        <f t="shared" si="225"/>
        <v xml:space="preserve">JCE </v>
      </c>
    </row>
    <row r="14448" spans="4:5">
      <c r="D14448" s="118" t="s">
        <v>1154</v>
      </c>
      <c r="E14448" s="116" t="str">
        <f t="shared" si="225"/>
        <v xml:space="preserve">JCE </v>
      </c>
    </row>
    <row r="14449" spans="4:5">
      <c r="D14449" s="118" t="s">
        <v>40</v>
      </c>
      <c r="E14449" s="116" t="str">
        <f t="shared" si="225"/>
        <v>JCE</v>
      </c>
    </row>
    <row r="14450" spans="4:5">
      <c r="D14450" s="118" t="s">
        <v>28</v>
      </c>
      <c r="E14450" s="116" t="str">
        <f t="shared" si="225"/>
        <v>DGII</v>
      </c>
    </row>
    <row r="14451" spans="4:5">
      <c r="D14451" s="118" t="s">
        <v>322</v>
      </c>
      <c r="E14451" s="116" t="str">
        <f t="shared" si="225"/>
        <v>MT</v>
      </c>
    </row>
    <row r="14452" spans="4:5">
      <c r="D14452" s="118" t="s">
        <v>2026</v>
      </c>
      <c r="E14452" s="116" t="str">
        <f t="shared" si="225"/>
        <v>BR</v>
      </c>
    </row>
    <row r="14453" spans="4:5">
      <c r="D14453" s="118" t="s">
        <v>28</v>
      </c>
      <c r="E14453" s="116" t="str">
        <f t="shared" si="225"/>
        <v>DGII</v>
      </c>
    </row>
    <row r="14454" spans="4:5">
      <c r="D14454" s="118" t="s">
        <v>2026</v>
      </c>
      <c r="E14454" s="116" t="str">
        <f t="shared" si="225"/>
        <v>BR</v>
      </c>
    </row>
    <row r="14455" spans="4:5">
      <c r="D14455" s="118" t="s">
        <v>40</v>
      </c>
      <c r="E14455" s="116" t="str">
        <f t="shared" si="225"/>
        <v>JCE</v>
      </c>
    </row>
    <row r="14456" spans="4:5">
      <c r="D14456" s="118" t="s">
        <v>322</v>
      </c>
      <c r="E14456" s="116" t="str">
        <f t="shared" si="225"/>
        <v>MT</v>
      </c>
    </row>
    <row r="14457" spans="4:5">
      <c r="D14457" s="118" t="s">
        <v>40</v>
      </c>
      <c r="E14457" s="116" t="str">
        <f t="shared" si="225"/>
        <v>JCE</v>
      </c>
    </row>
    <row r="14458" spans="4:5">
      <c r="D14458" s="118" t="s">
        <v>40</v>
      </c>
      <c r="E14458" s="116" t="str">
        <f t="shared" si="225"/>
        <v>JCE</v>
      </c>
    </row>
    <row r="14459" spans="4:5">
      <c r="D14459" s="118" t="s">
        <v>1154</v>
      </c>
      <c r="E14459" s="116" t="str">
        <f t="shared" si="225"/>
        <v xml:space="preserve">JCE </v>
      </c>
    </row>
    <row r="14460" spans="4:5">
      <c r="D14460" s="118" t="s">
        <v>40</v>
      </c>
      <c r="E14460" s="116" t="str">
        <f t="shared" si="225"/>
        <v>JCE</v>
      </c>
    </row>
    <row r="14461" spans="4:5">
      <c r="D14461" s="118" t="s">
        <v>322</v>
      </c>
      <c r="E14461" s="116" t="str">
        <f t="shared" si="225"/>
        <v>MT</v>
      </c>
    </row>
    <row r="14462" spans="4:5">
      <c r="D14462" s="118" t="s">
        <v>322</v>
      </c>
      <c r="E14462" s="116" t="str">
        <f t="shared" si="225"/>
        <v>MT</v>
      </c>
    </row>
    <row r="14463" spans="4:5">
      <c r="D14463" s="118" t="s">
        <v>28</v>
      </c>
      <c r="E14463" s="116" t="str">
        <f t="shared" si="225"/>
        <v>DGII</v>
      </c>
    </row>
    <row r="14464" spans="4:5">
      <c r="D14464" s="118" t="s">
        <v>184</v>
      </c>
      <c r="E14464" s="116" t="str">
        <f t="shared" si="225"/>
        <v>DGP</v>
      </c>
    </row>
    <row r="14465" spans="4:5">
      <c r="D14465" s="118" t="s">
        <v>1154</v>
      </c>
      <c r="E14465" s="116" t="str">
        <f t="shared" si="225"/>
        <v xml:space="preserve">JCE </v>
      </c>
    </row>
    <row r="14466" spans="4:5">
      <c r="D14466" s="118" t="s">
        <v>1154</v>
      </c>
      <c r="E14466" s="116" t="str">
        <f t="shared" si="225"/>
        <v xml:space="preserve">JCE </v>
      </c>
    </row>
    <row r="14467" spans="4:5">
      <c r="D14467" s="118" t="s">
        <v>40</v>
      </c>
      <c r="E14467" s="116" t="str">
        <f t="shared" si="225"/>
        <v>JCE</v>
      </c>
    </row>
    <row r="14468" spans="4:5">
      <c r="D14468" s="118" t="s">
        <v>40</v>
      </c>
      <c r="E14468" s="116" t="str">
        <f t="shared" ref="E14468:E14531" si="226">UPPER(D14468:D34178)</f>
        <v>JCE</v>
      </c>
    </row>
    <row r="14469" spans="4:5">
      <c r="D14469" s="118" t="s">
        <v>28</v>
      </c>
      <c r="E14469" s="116" t="str">
        <f t="shared" si="226"/>
        <v>DGII</v>
      </c>
    </row>
    <row r="14470" spans="4:5">
      <c r="D14470" s="118" t="s">
        <v>184</v>
      </c>
      <c r="E14470" s="116" t="str">
        <f t="shared" si="226"/>
        <v>DGP</v>
      </c>
    </row>
    <row r="14471" spans="4:5">
      <c r="D14471" s="118" t="s">
        <v>322</v>
      </c>
      <c r="E14471" s="116" t="str">
        <f t="shared" si="226"/>
        <v>MT</v>
      </c>
    </row>
    <row r="14472" spans="4:5">
      <c r="D14472" s="118" t="s">
        <v>40</v>
      </c>
      <c r="E14472" s="116" t="str">
        <f t="shared" si="226"/>
        <v>JCE</v>
      </c>
    </row>
    <row r="14473" spans="4:5">
      <c r="D14473" s="118" t="s">
        <v>2</v>
      </c>
      <c r="E14473" s="116" t="str">
        <f t="shared" si="226"/>
        <v>DGTT</v>
      </c>
    </row>
    <row r="14474" spans="4:5">
      <c r="D14474" s="118" t="s">
        <v>956</v>
      </c>
      <c r="E14474" s="116" t="str">
        <f t="shared" si="226"/>
        <v>SENASA</v>
      </c>
    </row>
    <row r="14475" spans="4:5">
      <c r="D14475" s="118" t="s">
        <v>40</v>
      </c>
      <c r="E14475" s="116" t="str">
        <f t="shared" si="226"/>
        <v>JCE</v>
      </c>
    </row>
    <row r="14476" spans="4:5">
      <c r="D14476" s="118" t="s">
        <v>1154</v>
      </c>
      <c r="E14476" s="116" t="str">
        <f t="shared" si="226"/>
        <v xml:space="preserve">JCE </v>
      </c>
    </row>
    <row r="14477" spans="4:5">
      <c r="D14477" s="118" t="s">
        <v>1154</v>
      </c>
      <c r="E14477" s="116" t="str">
        <f t="shared" si="226"/>
        <v xml:space="preserve">JCE </v>
      </c>
    </row>
    <row r="14478" spans="4:5">
      <c r="D14478" s="118" t="s">
        <v>40</v>
      </c>
      <c r="E14478" s="116" t="str">
        <f t="shared" si="226"/>
        <v>JCE</v>
      </c>
    </row>
    <row r="14479" spans="4:5">
      <c r="D14479" s="118" t="s">
        <v>40</v>
      </c>
      <c r="E14479" s="116" t="str">
        <f t="shared" si="226"/>
        <v>JCE</v>
      </c>
    </row>
    <row r="14480" spans="4:5">
      <c r="D14480" s="118" t="s">
        <v>40</v>
      </c>
      <c r="E14480" s="116" t="str">
        <f t="shared" si="226"/>
        <v>JCE</v>
      </c>
    </row>
    <row r="14481" spans="4:5">
      <c r="D14481" s="118" t="s">
        <v>28</v>
      </c>
      <c r="E14481" s="116" t="str">
        <f t="shared" si="226"/>
        <v>DGII</v>
      </c>
    </row>
    <row r="14482" spans="4:5">
      <c r="D14482" s="118" t="s">
        <v>184</v>
      </c>
      <c r="E14482" s="116" t="str">
        <f t="shared" si="226"/>
        <v>DGP</v>
      </c>
    </row>
    <row r="14483" spans="4:5">
      <c r="D14483" s="118" t="s">
        <v>322</v>
      </c>
      <c r="E14483" s="116" t="str">
        <f t="shared" si="226"/>
        <v>MT</v>
      </c>
    </row>
    <row r="14484" spans="4:5">
      <c r="D14484" s="118" t="s">
        <v>40</v>
      </c>
      <c r="E14484" s="116" t="str">
        <f t="shared" si="226"/>
        <v>JCE</v>
      </c>
    </row>
    <row r="14485" spans="4:5">
      <c r="D14485" s="118" t="s">
        <v>2</v>
      </c>
      <c r="E14485" s="116" t="str">
        <f t="shared" si="226"/>
        <v>DGTT</v>
      </c>
    </row>
    <row r="14486" spans="4:5">
      <c r="D14486" s="118" t="s">
        <v>956</v>
      </c>
      <c r="E14486" s="116" t="str">
        <f t="shared" si="226"/>
        <v>SENASA</v>
      </c>
    </row>
    <row r="14487" spans="4:5">
      <c r="D14487" s="118" t="s">
        <v>40</v>
      </c>
      <c r="E14487" s="116" t="str">
        <f t="shared" si="226"/>
        <v>JCE</v>
      </c>
    </row>
    <row r="14488" spans="4:5">
      <c r="D14488" s="118" t="s">
        <v>1098</v>
      </c>
      <c r="E14488" s="116" t="str">
        <f t="shared" si="226"/>
        <v>CANCILLERIA</v>
      </c>
    </row>
    <row r="14489" spans="4:5">
      <c r="D14489" s="118" t="s">
        <v>40</v>
      </c>
      <c r="E14489" s="116" t="str">
        <f t="shared" si="226"/>
        <v>JCE</v>
      </c>
    </row>
    <row r="14490" spans="4:5">
      <c r="D14490" s="118" t="s">
        <v>40</v>
      </c>
      <c r="E14490" s="116" t="str">
        <f t="shared" si="226"/>
        <v>JCE</v>
      </c>
    </row>
    <row r="14491" spans="4:5">
      <c r="D14491" s="118" t="s">
        <v>2</v>
      </c>
      <c r="E14491" s="116" t="str">
        <f t="shared" si="226"/>
        <v>DGTT</v>
      </c>
    </row>
    <row r="14492" spans="4:5">
      <c r="D14492" s="118" t="s">
        <v>40</v>
      </c>
      <c r="E14492" s="116" t="str">
        <f t="shared" si="226"/>
        <v>JCE</v>
      </c>
    </row>
    <row r="14493" spans="4:5">
      <c r="D14493" s="118" t="s">
        <v>184</v>
      </c>
      <c r="E14493" s="116" t="str">
        <f t="shared" si="226"/>
        <v>DGP</v>
      </c>
    </row>
    <row r="14494" spans="4:5">
      <c r="D14494" s="118" t="s">
        <v>28</v>
      </c>
      <c r="E14494" s="116" t="str">
        <f t="shared" si="226"/>
        <v>DGII</v>
      </c>
    </row>
    <row r="14495" spans="4:5">
      <c r="D14495" s="118" t="s">
        <v>40</v>
      </c>
      <c r="E14495" s="116" t="str">
        <f t="shared" si="226"/>
        <v>JCE</v>
      </c>
    </row>
    <row r="14496" spans="4:5">
      <c r="D14496" s="118" t="s">
        <v>40</v>
      </c>
      <c r="E14496" s="116" t="str">
        <f t="shared" si="226"/>
        <v>JCE</v>
      </c>
    </row>
    <row r="14497" spans="4:5">
      <c r="D14497" s="118" t="s">
        <v>40</v>
      </c>
      <c r="E14497" s="116" t="str">
        <f t="shared" si="226"/>
        <v>JCE</v>
      </c>
    </row>
    <row r="14498" spans="4:5">
      <c r="D14498" s="118" t="s">
        <v>40</v>
      </c>
      <c r="E14498" s="116" t="str">
        <f t="shared" si="226"/>
        <v>JCE</v>
      </c>
    </row>
    <row r="14499" spans="4:5">
      <c r="D14499" s="118" t="s">
        <v>1318</v>
      </c>
      <c r="E14499" s="116" t="str">
        <f t="shared" si="226"/>
        <v xml:space="preserve">DGII </v>
      </c>
    </row>
    <row r="14500" spans="4:5">
      <c r="D14500" s="118" t="s">
        <v>2</v>
      </c>
      <c r="E14500" s="116" t="str">
        <f t="shared" si="226"/>
        <v>DGTT</v>
      </c>
    </row>
    <row r="14501" spans="4:5">
      <c r="D14501" s="118" t="s">
        <v>2</v>
      </c>
      <c r="E14501" s="116" t="str">
        <f t="shared" si="226"/>
        <v>DGTT</v>
      </c>
    </row>
    <row r="14502" spans="4:5">
      <c r="D14502" s="118" t="s">
        <v>1154</v>
      </c>
      <c r="E14502" s="116" t="str">
        <f t="shared" si="226"/>
        <v xml:space="preserve">JCE </v>
      </c>
    </row>
    <row r="14503" spans="4:5">
      <c r="D14503" s="118" t="s">
        <v>1154</v>
      </c>
      <c r="E14503" s="116" t="str">
        <f t="shared" si="226"/>
        <v xml:space="preserve">JCE </v>
      </c>
    </row>
    <row r="14504" spans="4:5">
      <c r="D14504" s="118" t="s">
        <v>40</v>
      </c>
      <c r="E14504" s="116" t="str">
        <f t="shared" si="226"/>
        <v>JCE</v>
      </c>
    </row>
    <row r="14505" spans="4:5">
      <c r="D14505" s="118" t="s">
        <v>40</v>
      </c>
      <c r="E14505" s="116" t="str">
        <f t="shared" si="226"/>
        <v>JCE</v>
      </c>
    </row>
    <row r="14506" spans="4:5">
      <c r="D14506" s="118" t="s">
        <v>40</v>
      </c>
      <c r="E14506" s="116" t="str">
        <f t="shared" si="226"/>
        <v>JCE</v>
      </c>
    </row>
    <row r="14507" spans="4:5">
      <c r="D14507" s="118" t="s">
        <v>28</v>
      </c>
      <c r="E14507" s="116" t="str">
        <f t="shared" si="226"/>
        <v>DGII</v>
      </c>
    </row>
    <row r="14508" spans="4:5">
      <c r="D14508" s="118" t="s">
        <v>184</v>
      </c>
      <c r="E14508" s="116" t="str">
        <f t="shared" si="226"/>
        <v>DGP</v>
      </c>
    </row>
    <row r="14509" spans="4:5">
      <c r="D14509" s="118" t="s">
        <v>322</v>
      </c>
      <c r="E14509" s="116" t="str">
        <f t="shared" si="226"/>
        <v>MT</v>
      </c>
    </row>
    <row r="14510" spans="4:5">
      <c r="D14510" s="118" t="s">
        <v>40</v>
      </c>
      <c r="E14510" s="116" t="str">
        <f t="shared" si="226"/>
        <v>JCE</v>
      </c>
    </row>
    <row r="14511" spans="4:5">
      <c r="D14511" s="118" t="s">
        <v>2</v>
      </c>
      <c r="E14511" s="116" t="str">
        <f t="shared" si="226"/>
        <v>DGTT</v>
      </c>
    </row>
    <row r="14512" spans="4:5">
      <c r="D14512" s="118" t="s">
        <v>956</v>
      </c>
      <c r="E14512" s="116" t="str">
        <f t="shared" si="226"/>
        <v>SENASA</v>
      </c>
    </row>
    <row r="14513" spans="4:5">
      <c r="D14513" s="118" t="s">
        <v>40</v>
      </c>
      <c r="E14513" s="116" t="str">
        <f t="shared" si="226"/>
        <v>JCE</v>
      </c>
    </row>
    <row r="14514" spans="4:5">
      <c r="D14514" s="118" t="s">
        <v>1098</v>
      </c>
      <c r="E14514" s="116" t="str">
        <f t="shared" si="226"/>
        <v>CANCILLERIA</v>
      </c>
    </row>
    <row r="14515" spans="4:5">
      <c r="D14515" s="118" t="s">
        <v>40</v>
      </c>
      <c r="E14515" s="116" t="str">
        <f t="shared" si="226"/>
        <v>JCE</v>
      </c>
    </row>
    <row r="14516" spans="4:5">
      <c r="D14516" s="118" t="s">
        <v>40</v>
      </c>
      <c r="E14516" s="116" t="str">
        <f t="shared" si="226"/>
        <v>JCE</v>
      </c>
    </row>
    <row r="14517" spans="4:5">
      <c r="D14517" s="118" t="s">
        <v>2</v>
      </c>
      <c r="E14517" s="116" t="str">
        <f t="shared" si="226"/>
        <v>DGTT</v>
      </c>
    </row>
    <row r="14518" spans="4:5">
      <c r="D14518" s="118" t="s">
        <v>40</v>
      </c>
      <c r="E14518" s="116" t="str">
        <f t="shared" si="226"/>
        <v>JCE</v>
      </c>
    </row>
    <row r="14519" spans="4:5">
      <c r="D14519" s="118" t="s">
        <v>40</v>
      </c>
      <c r="E14519" s="116" t="str">
        <f t="shared" si="226"/>
        <v>JCE</v>
      </c>
    </row>
    <row r="14520" spans="4:5">
      <c r="D14520" s="118" t="s">
        <v>28</v>
      </c>
      <c r="E14520" s="116" t="str">
        <f t="shared" si="226"/>
        <v>DGII</v>
      </c>
    </row>
    <row r="14521" spans="4:5">
      <c r="D14521" s="118" t="s">
        <v>2</v>
      </c>
      <c r="E14521" s="116" t="str">
        <f t="shared" si="226"/>
        <v>DGTT</v>
      </c>
    </row>
    <row r="14522" spans="4:5">
      <c r="D14522" s="118" t="s">
        <v>40</v>
      </c>
      <c r="E14522" s="116" t="str">
        <f t="shared" si="226"/>
        <v>JCE</v>
      </c>
    </row>
    <row r="14523" spans="4:5">
      <c r="D14523" s="118" t="s">
        <v>2</v>
      </c>
      <c r="E14523" s="116" t="str">
        <f t="shared" si="226"/>
        <v>DGTT</v>
      </c>
    </row>
    <row r="14524" spans="4:5">
      <c r="D14524" s="118" t="s">
        <v>40</v>
      </c>
      <c r="E14524" s="116" t="str">
        <f t="shared" si="226"/>
        <v>JCE</v>
      </c>
    </row>
    <row r="14525" spans="4:5">
      <c r="D14525" s="118" t="s">
        <v>40</v>
      </c>
      <c r="E14525" s="116" t="str">
        <f t="shared" si="226"/>
        <v>JCE</v>
      </c>
    </row>
    <row r="14526" spans="4:5">
      <c r="D14526" s="118" t="s">
        <v>40</v>
      </c>
      <c r="E14526" s="116" t="str">
        <f t="shared" si="226"/>
        <v>JCE</v>
      </c>
    </row>
    <row r="14527" spans="4:5">
      <c r="D14527" s="118" t="s">
        <v>40</v>
      </c>
      <c r="E14527" s="116" t="str">
        <f t="shared" si="226"/>
        <v>JCE</v>
      </c>
    </row>
    <row r="14528" spans="4:5">
      <c r="D14528" s="118" t="s">
        <v>40</v>
      </c>
      <c r="E14528" s="116" t="str">
        <f t="shared" si="226"/>
        <v>JCE</v>
      </c>
    </row>
    <row r="14529" spans="4:5">
      <c r="D14529" s="118" t="s">
        <v>1098</v>
      </c>
      <c r="E14529" s="116" t="str">
        <f t="shared" si="226"/>
        <v>CANCILLERIA</v>
      </c>
    </row>
    <row r="14530" spans="4:5">
      <c r="D14530" s="118" t="s">
        <v>2028</v>
      </c>
      <c r="E14530" s="116" t="str">
        <f t="shared" si="226"/>
        <v xml:space="preserve">DGP </v>
      </c>
    </row>
    <row r="14531" spans="4:5">
      <c r="D14531" s="118" t="s">
        <v>2028</v>
      </c>
      <c r="E14531" s="116" t="str">
        <f t="shared" si="226"/>
        <v xml:space="preserve">DGP </v>
      </c>
    </row>
    <row r="14532" spans="4:5">
      <c r="D14532" s="118" t="s">
        <v>28</v>
      </c>
      <c r="E14532" s="116" t="str">
        <f t="shared" ref="E14532:E14595" si="227">UPPER(D14532:D34242)</f>
        <v>DGII</v>
      </c>
    </row>
    <row r="14533" spans="4:5">
      <c r="D14533" s="118" t="s">
        <v>1154</v>
      </c>
      <c r="E14533" s="116" t="str">
        <f t="shared" si="227"/>
        <v xml:space="preserve">JCE </v>
      </c>
    </row>
    <row r="14534" spans="4:5">
      <c r="D14534" s="118" t="s">
        <v>1154</v>
      </c>
      <c r="E14534" s="116" t="str">
        <f t="shared" si="227"/>
        <v xml:space="preserve">JCE </v>
      </c>
    </row>
    <row r="14535" spans="4:5">
      <c r="D14535" s="118" t="s">
        <v>40</v>
      </c>
      <c r="E14535" s="116" t="str">
        <f t="shared" si="227"/>
        <v>JCE</v>
      </c>
    </row>
    <row r="14536" spans="4:5">
      <c r="D14536" s="118" t="s">
        <v>40</v>
      </c>
      <c r="E14536" s="116" t="str">
        <f t="shared" si="227"/>
        <v>JCE</v>
      </c>
    </row>
    <row r="14537" spans="4:5">
      <c r="D14537" s="118" t="s">
        <v>40</v>
      </c>
      <c r="E14537" s="116" t="str">
        <f t="shared" si="227"/>
        <v>JCE</v>
      </c>
    </row>
    <row r="14538" spans="4:5">
      <c r="D14538" s="118" t="s">
        <v>40</v>
      </c>
      <c r="E14538" s="116" t="str">
        <f t="shared" si="227"/>
        <v>JCE</v>
      </c>
    </row>
    <row r="14539" spans="4:5">
      <c r="D14539" s="118" t="s">
        <v>184</v>
      </c>
      <c r="E14539" s="116" t="str">
        <f t="shared" si="227"/>
        <v>DGP</v>
      </c>
    </row>
    <row r="14540" spans="4:5">
      <c r="D14540" s="118" t="s">
        <v>40</v>
      </c>
      <c r="E14540" s="116" t="str">
        <f t="shared" si="227"/>
        <v>JCE</v>
      </c>
    </row>
    <row r="14541" spans="4:5">
      <c r="D14541" s="118" t="s">
        <v>40</v>
      </c>
      <c r="E14541" s="116" t="str">
        <f t="shared" si="227"/>
        <v>JCE</v>
      </c>
    </row>
    <row r="14542" spans="4:5">
      <c r="D14542" s="118" t="s">
        <v>40</v>
      </c>
      <c r="E14542" s="116" t="str">
        <f t="shared" si="227"/>
        <v>JCE</v>
      </c>
    </row>
    <row r="14543" spans="4:5">
      <c r="D14543" s="118" t="s">
        <v>155</v>
      </c>
      <c r="E14543" s="116" t="str">
        <f t="shared" si="227"/>
        <v>ONAPI</v>
      </c>
    </row>
    <row r="14544" spans="4:5">
      <c r="D14544" s="118" t="s">
        <v>322</v>
      </c>
      <c r="E14544" s="116" t="str">
        <f t="shared" si="227"/>
        <v>MT</v>
      </c>
    </row>
    <row r="14545" spans="4:5">
      <c r="D14545" s="118" t="s">
        <v>28</v>
      </c>
      <c r="E14545" s="116" t="str">
        <f t="shared" si="227"/>
        <v>DGII</v>
      </c>
    </row>
    <row r="14546" spans="4:5">
      <c r="D14546" s="118" t="s">
        <v>40</v>
      </c>
      <c r="E14546" s="116" t="str">
        <f t="shared" si="227"/>
        <v>JCE</v>
      </c>
    </row>
    <row r="14547" spans="4:5">
      <c r="D14547" s="118" t="s">
        <v>40</v>
      </c>
      <c r="E14547" s="116" t="str">
        <f t="shared" si="227"/>
        <v>JCE</v>
      </c>
    </row>
    <row r="14548" spans="4:5">
      <c r="D14548" s="118" t="s">
        <v>28</v>
      </c>
      <c r="E14548" s="116" t="str">
        <f t="shared" si="227"/>
        <v>DGII</v>
      </c>
    </row>
    <row r="14549" spans="4:5">
      <c r="D14549" s="118" t="s">
        <v>40</v>
      </c>
      <c r="E14549" s="116" t="str">
        <f t="shared" si="227"/>
        <v>JCE</v>
      </c>
    </row>
    <row r="14550" spans="4:5">
      <c r="D14550" s="118" t="s">
        <v>184</v>
      </c>
      <c r="E14550" s="116" t="str">
        <f t="shared" si="227"/>
        <v>DGP</v>
      </c>
    </row>
    <row r="14551" spans="4:5">
      <c r="D14551" s="118" t="s">
        <v>322</v>
      </c>
      <c r="E14551" s="116" t="str">
        <f t="shared" si="227"/>
        <v>MT</v>
      </c>
    </row>
    <row r="14552" spans="4:5">
      <c r="D14552" s="118" t="s">
        <v>28</v>
      </c>
      <c r="E14552" s="116" t="str">
        <f t="shared" si="227"/>
        <v>DGII</v>
      </c>
    </row>
    <row r="14553" spans="4:5">
      <c r="D14553" s="118" t="s">
        <v>155</v>
      </c>
      <c r="E14553" s="116" t="str">
        <f t="shared" si="227"/>
        <v>ONAPI</v>
      </c>
    </row>
    <row r="14554" spans="4:5">
      <c r="D14554" s="118" t="s">
        <v>322</v>
      </c>
      <c r="E14554" s="116" t="str">
        <f t="shared" si="227"/>
        <v>MT</v>
      </c>
    </row>
    <row r="14555" spans="4:5">
      <c r="D14555" s="118" t="s">
        <v>1154</v>
      </c>
      <c r="E14555" s="116" t="str">
        <f t="shared" si="227"/>
        <v xml:space="preserve">JCE </v>
      </c>
    </row>
    <row r="14556" spans="4:5">
      <c r="D14556" s="118" t="s">
        <v>1154</v>
      </c>
      <c r="E14556" s="116" t="str">
        <f t="shared" si="227"/>
        <v xml:space="preserve">JCE </v>
      </c>
    </row>
    <row r="14557" spans="4:5">
      <c r="D14557" s="118" t="s">
        <v>40</v>
      </c>
      <c r="E14557" s="116" t="str">
        <f t="shared" si="227"/>
        <v>JCE</v>
      </c>
    </row>
    <row r="14558" spans="4:5">
      <c r="D14558" s="118" t="s">
        <v>40</v>
      </c>
      <c r="E14558" s="116" t="str">
        <f t="shared" si="227"/>
        <v>JCE</v>
      </c>
    </row>
    <row r="14559" spans="4:5">
      <c r="D14559" s="118" t="s">
        <v>40</v>
      </c>
      <c r="E14559" s="116" t="str">
        <f t="shared" si="227"/>
        <v>JCE</v>
      </c>
    </row>
    <row r="14560" spans="4:5">
      <c r="D14560" s="118" t="s">
        <v>28</v>
      </c>
      <c r="E14560" s="116" t="str">
        <f t="shared" si="227"/>
        <v>DGII</v>
      </c>
    </row>
    <row r="14561" spans="4:5">
      <c r="D14561" s="118" t="s">
        <v>28</v>
      </c>
      <c r="E14561" s="116" t="str">
        <f t="shared" si="227"/>
        <v>DGII</v>
      </c>
    </row>
    <row r="14562" spans="4:5">
      <c r="D14562" s="118" t="s">
        <v>2</v>
      </c>
      <c r="E14562" s="116" t="str">
        <f t="shared" si="227"/>
        <v>DGTT</v>
      </c>
    </row>
    <row r="14563" spans="4:5">
      <c r="D14563" s="118" t="s">
        <v>40</v>
      </c>
      <c r="E14563" s="116" t="str">
        <f t="shared" si="227"/>
        <v>JCE</v>
      </c>
    </row>
    <row r="14564" spans="4:5">
      <c r="D14564" s="118" t="s">
        <v>155</v>
      </c>
      <c r="E14564" s="116" t="str">
        <f t="shared" si="227"/>
        <v>ONAPI</v>
      </c>
    </row>
    <row r="14565" spans="4:5">
      <c r="D14565" s="118" t="s">
        <v>18</v>
      </c>
      <c r="E14565" s="116" t="str">
        <f t="shared" si="227"/>
        <v>MIP</v>
      </c>
    </row>
    <row r="14566" spans="4:5">
      <c r="D14566" s="118" t="s">
        <v>40</v>
      </c>
      <c r="E14566" s="116" t="str">
        <f t="shared" si="227"/>
        <v>JCE</v>
      </c>
    </row>
    <row r="14567" spans="4:5">
      <c r="D14567" s="118" t="s">
        <v>40</v>
      </c>
      <c r="E14567" s="116" t="str">
        <f t="shared" si="227"/>
        <v>JCE</v>
      </c>
    </row>
    <row r="14568" spans="4:5">
      <c r="D14568" s="118" t="s">
        <v>28</v>
      </c>
      <c r="E14568" s="116" t="str">
        <f t="shared" si="227"/>
        <v>DGII</v>
      </c>
    </row>
    <row r="14569" spans="4:5">
      <c r="D14569" s="118" t="s">
        <v>40</v>
      </c>
      <c r="E14569" s="116" t="str">
        <f t="shared" si="227"/>
        <v>JCE</v>
      </c>
    </row>
    <row r="14570" spans="4:5">
      <c r="D14570" s="118" t="s">
        <v>28</v>
      </c>
      <c r="E14570" s="116" t="str">
        <f t="shared" si="227"/>
        <v>DGII</v>
      </c>
    </row>
    <row r="14571" spans="4:5">
      <c r="D14571" s="118" t="s">
        <v>40</v>
      </c>
      <c r="E14571" s="116" t="str">
        <f t="shared" si="227"/>
        <v>JCE</v>
      </c>
    </row>
    <row r="14572" spans="4:5">
      <c r="D14572" s="118" t="s">
        <v>322</v>
      </c>
      <c r="E14572" s="116" t="str">
        <f t="shared" si="227"/>
        <v>MT</v>
      </c>
    </row>
    <row r="14573" spans="4:5">
      <c r="D14573" s="118" t="s">
        <v>322</v>
      </c>
      <c r="E14573" s="116" t="str">
        <f t="shared" si="227"/>
        <v>MT</v>
      </c>
    </row>
    <row r="14574" spans="4:5">
      <c r="D14574" s="118" t="s">
        <v>40</v>
      </c>
      <c r="E14574" s="116" t="str">
        <f t="shared" si="227"/>
        <v>JCE</v>
      </c>
    </row>
    <row r="14575" spans="4:5">
      <c r="D14575" s="118" t="s">
        <v>28</v>
      </c>
      <c r="E14575" s="116" t="str">
        <f t="shared" si="227"/>
        <v>DGII</v>
      </c>
    </row>
    <row r="14576" spans="4:5">
      <c r="D14576" s="118" t="s">
        <v>2</v>
      </c>
      <c r="E14576" s="116" t="str">
        <f t="shared" si="227"/>
        <v>DGTT</v>
      </c>
    </row>
    <row r="14577" spans="4:5">
      <c r="D14577" s="118" t="s">
        <v>40</v>
      </c>
      <c r="E14577" s="116" t="str">
        <f t="shared" si="227"/>
        <v>JCE</v>
      </c>
    </row>
    <row r="14578" spans="4:5">
      <c r="D14578" s="118" t="s">
        <v>322</v>
      </c>
      <c r="E14578" s="116" t="str">
        <f t="shared" si="227"/>
        <v>MT</v>
      </c>
    </row>
    <row r="14579" spans="4:5">
      <c r="D14579" s="118" t="s">
        <v>28</v>
      </c>
      <c r="E14579" s="116" t="str">
        <f t="shared" si="227"/>
        <v>DGII</v>
      </c>
    </row>
    <row r="14580" spans="4:5">
      <c r="D14580" s="118" t="s">
        <v>184</v>
      </c>
      <c r="E14580" s="116" t="str">
        <f t="shared" si="227"/>
        <v>DGP</v>
      </c>
    </row>
    <row r="14581" spans="4:5">
      <c r="D14581" s="118" t="s">
        <v>2</v>
      </c>
      <c r="E14581" s="116" t="str">
        <f t="shared" si="227"/>
        <v>DGTT</v>
      </c>
    </row>
    <row r="14582" spans="4:5">
      <c r="D14582" s="118" t="s">
        <v>40</v>
      </c>
      <c r="E14582" s="116" t="str">
        <f t="shared" si="227"/>
        <v>JCE</v>
      </c>
    </row>
    <row r="14583" spans="4:5">
      <c r="D14583" s="118" t="s">
        <v>40</v>
      </c>
      <c r="E14583" s="116" t="str">
        <f t="shared" si="227"/>
        <v>JCE</v>
      </c>
    </row>
    <row r="14584" spans="4:5">
      <c r="D14584" s="118" t="s">
        <v>40</v>
      </c>
      <c r="E14584" s="116" t="str">
        <f t="shared" si="227"/>
        <v>JCE</v>
      </c>
    </row>
    <row r="14585" spans="4:5">
      <c r="D14585" s="118" t="s">
        <v>28</v>
      </c>
      <c r="E14585" s="116" t="str">
        <f t="shared" si="227"/>
        <v>DGII</v>
      </c>
    </row>
    <row r="14586" spans="4:5">
      <c r="D14586" s="118" t="s">
        <v>2028</v>
      </c>
      <c r="E14586" s="116" t="str">
        <f t="shared" si="227"/>
        <v xml:space="preserve">DGP </v>
      </c>
    </row>
    <row r="14587" spans="4:5">
      <c r="D14587" s="118" t="s">
        <v>40</v>
      </c>
      <c r="E14587" s="116" t="str">
        <f t="shared" si="227"/>
        <v>JCE</v>
      </c>
    </row>
    <row r="14588" spans="4:5">
      <c r="D14588" s="118" t="s">
        <v>1318</v>
      </c>
      <c r="E14588" s="116" t="str">
        <f t="shared" si="227"/>
        <v xml:space="preserve">DGII </v>
      </c>
    </row>
    <row r="14589" spans="4:5">
      <c r="D14589" s="118" t="s">
        <v>184</v>
      </c>
      <c r="E14589" s="116" t="str">
        <f t="shared" si="227"/>
        <v>DGP</v>
      </c>
    </row>
    <row r="14590" spans="4:5">
      <c r="D14590" s="118" t="s">
        <v>186</v>
      </c>
      <c r="E14590" s="116" t="str">
        <f t="shared" si="227"/>
        <v xml:space="preserve">DGM </v>
      </c>
    </row>
    <row r="14591" spans="4:5">
      <c r="D14591" s="118" t="s">
        <v>40</v>
      </c>
      <c r="E14591" s="116" t="str">
        <f t="shared" si="227"/>
        <v>JCE</v>
      </c>
    </row>
    <row r="14592" spans="4:5">
      <c r="D14592" s="118" t="s">
        <v>2</v>
      </c>
      <c r="E14592" s="116" t="str">
        <f t="shared" si="227"/>
        <v>DGTT</v>
      </c>
    </row>
    <row r="14593" spans="4:5">
      <c r="D14593" s="118" t="s">
        <v>28</v>
      </c>
      <c r="E14593" s="116" t="str">
        <f t="shared" si="227"/>
        <v>DGII</v>
      </c>
    </row>
    <row r="14594" spans="4:5">
      <c r="D14594" s="118" t="s">
        <v>40</v>
      </c>
      <c r="E14594" s="116" t="str">
        <f t="shared" si="227"/>
        <v>JCE</v>
      </c>
    </row>
    <row r="14595" spans="4:5">
      <c r="D14595" s="118" t="s">
        <v>40</v>
      </c>
      <c r="E14595" s="116" t="str">
        <f t="shared" si="227"/>
        <v>JCE</v>
      </c>
    </row>
    <row r="14596" spans="4:5">
      <c r="D14596" s="118" t="s">
        <v>40</v>
      </c>
      <c r="E14596" s="116" t="str">
        <f t="shared" ref="E14596:E14659" si="228">UPPER(D14596:D34306)</f>
        <v>JCE</v>
      </c>
    </row>
    <row r="14597" spans="4:5">
      <c r="D14597" s="118" t="s">
        <v>28</v>
      </c>
      <c r="E14597" s="116" t="str">
        <f t="shared" si="228"/>
        <v>DGII</v>
      </c>
    </row>
    <row r="14598" spans="4:5">
      <c r="D14598" s="118" t="s">
        <v>28</v>
      </c>
      <c r="E14598" s="116" t="str">
        <f t="shared" si="228"/>
        <v>DGII</v>
      </c>
    </row>
    <row r="14599" spans="4:5">
      <c r="D14599" s="118" t="s">
        <v>40</v>
      </c>
      <c r="E14599" s="116" t="str">
        <f t="shared" si="228"/>
        <v>JCE</v>
      </c>
    </row>
    <row r="14600" spans="4:5">
      <c r="D14600" s="118" t="s">
        <v>40</v>
      </c>
      <c r="E14600" s="116" t="str">
        <f t="shared" si="228"/>
        <v>JCE</v>
      </c>
    </row>
    <row r="14601" spans="4:5">
      <c r="D14601" s="118" t="s">
        <v>184</v>
      </c>
      <c r="E14601" s="116" t="str">
        <f t="shared" si="228"/>
        <v>DGP</v>
      </c>
    </row>
    <row r="14602" spans="4:5">
      <c r="D14602" s="118" t="s">
        <v>184</v>
      </c>
      <c r="E14602" s="116" t="str">
        <f t="shared" si="228"/>
        <v>DGP</v>
      </c>
    </row>
    <row r="14603" spans="4:5">
      <c r="D14603" s="118" t="s">
        <v>40</v>
      </c>
      <c r="E14603" s="116" t="str">
        <f t="shared" si="228"/>
        <v>JCE</v>
      </c>
    </row>
    <row r="14604" spans="4:5">
      <c r="D14604" s="118" t="s">
        <v>322</v>
      </c>
      <c r="E14604" s="116" t="str">
        <f t="shared" si="228"/>
        <v>MT</v>
      </c>
    </row>
    <row r="14605" spans="4:5">
      <c r="D14605" s="118" t="s">
        <v>40</v>
      </c>
      <c r="E14605" s="116" t="str">
        <f t="shared" si="228"/>
        <v>JCE</v>
      </c>
    </row>
    <row r="14606" spans="4:5">
      <c r="D14606" s="118" t="s">
        <v>40</v>
      </c>
      <c r="E14606" s="116" t="str">
        <f t="shared" si="228"/>
        <v>JCE</v>
      </c>
    </row>
    <row r="14607" spans="4:5">
      <c r="D14607" s="118" t="s">
        <v>28</v>
      </c>
      <c r="E14607" s="116" t="str">
        <f t="shared" si="228"/>
        <v>DGII</v>
      </c>
    </row>
    <row r="14608" spans="4:5">
      <c r="D14608" s="118" t="s">
        <v>184</v>
      </c>
      <c r="E14608" s="116" t="str">
        <f t="shared" si="228"/>
        <v>DGP</v>
      </c>
    </row>
    <row r="14609" spans="4:5">
      <c r="D14609" s="118" t="s">
        <v>2</v>
      </c>
      <c r="E14609" s="116" t="str">
        <f t="shared" si="228"/>
        <v>DGTT</v>
      </c>
    </row>
    <row r="14610" spans="4:5">
      <c r="D14610" s="118" t="s">
        <v>40</v>
      </c>
      <c r="E14610" s="116" t="str">
        <f t="shared" si="228"/>
        <v>JCE</v>
      </c>
    </row>
    <row r="14611" spans="4:5">
      <c r="D14611" s="118" t="s">
        <v>40</v>
      </c>
      <c r="E14611" s="116" t="str">
        <f t="shared" si="228"/>
        <v>JCE</v>
      </c>
    </row>
    <row r="14612" spans="4:5">
      <c r="D14612" s="118" t="s">
        <v>40</v>
      </c>
      <c r="E14612" s="116" t="str">
        <f t="shared" si="228"/>
        <v>JCE</v>
      </c>
    </row>
    <row r="14613" spans="4:5">
      <c r="D14613" s="118" t="s">
        <v>40</v>
      </c>
      <c r="E14613" s="116" t="str">
        <f t="shared" si="228"/>
        <v>JCE</v>
      </c>
    </row>
    <row r="14614" spans="4:5">
      <c r="D14614" s="118" t="s">
        <v>40</v>
      </c>
      <c r="E14614" s="116" t="str">
        <f t="shared" si="228"/>
        <v>JCE</v>
      </c>
    </row>
    <row r="14615" spans="4:5">
      <c r="D14615" s="118" t="s">
        <v>28</v>
      </c>
      <c r="E14615" s="116" t="str">
        <f t="shared" si="228"/>
        <v>DGII</v>
      </c>
    </row>
    <row r="14616" spans="4:5">
      <c r="D14616" s="118" t="s">
        <v>28</v>
      </c>
      <c r="E14616" s="116" t="str">
        <f t="shared" si="228"/>
        <v>DGII</v>
      </c>
    </row>
    <row r="14617" spans="4:5">
      <c r="D14617" s="118" t="s">
        <v>28</v>
      </c>
      <c r="E14617" s="116" t="str">
        <f t="shared" si="228"/>
        <v>DGII</v>
      </c>
    </row>
    <row r="14618" spans="4:5">
      <c r="D14618" s="118" t="s">
        <v>40</v>
      </c>
      <c r="E14618" s="116" t="str">
        <f t="shared" si="228"/>
        <v>JCE</v>
      </c>
    </row>
    <row r="14619" spans="4:5">
      <c r="D14619" s="118" t="s">
        <v>28</v>
      </c>
      <c r="E14619" s="116" t="str">
        <f t="shared" si="228"/>
        <v>DGII</v>
      </c>
    </row>
    <row r="14620" spans="4:5">
      <c r="D14620" s="118" t="s">
        <v>184</v>
      </c>
      <c r="E14620" s="116" t="str">
        <f t="shared" si="228"/>
        <v>DGP</v>
      </c>
    </row>
    <row r="14621" spans="4:5">
      <c r="D14621" s="118" t="s">
        <v>40</v>
      </c>
      <c r="E14621" s="116" t="str">
        <f t="shared" si="228"/>
        <v>JCE</v>
      </c>
    </row>
    <row r="14622" spans="4:5">
      <c r="D14622" s="118" t="s">
        <v>40</v>
      </c>
      <c r="E14622" s="116" t="str">
        <f t="shared" si="228"/>
        <v>JCE</v>
      </c>
    </row>
    <row r="14623" spans="4:5">
      <c r="D14623" s="118" t="s">
        <v>40</v>
      </c>
      <c r="E14623" s="116" t="str">
        <f t="shared" si="228"/>
        <v>JCE</v>
      </c>
    </row>
    <row r="14624" spans="4:5">
      <c r="D14624" s="118" t="s">
        <v>40</v>
      </c>
      <c r="E14624" s="116" t="str">
        <f t="shared" si="228"/>
        <v>JCE</v>
      </c>
    </row>
    <row r="14625" spans="4:5">
      <c r="D14625" s="118" t="s">
        <v>40</v>
      </c>
      <c r="E14625" s="116" t="str">
        <f t="shared" si="228"/>
        <v>JCE</v>
      </c>
    </row>
    <row r="14626" spans="4:5">
      <c r="D14626" s="118" t="s">
        <v>40</v>
      </c>
      <c r="E14626" s="116" t="str">
        <f t="shared" si="228"/>
        <v>JCE</v>
      </c>
    </row>
    <row r="14627" spans="4:5">
      <c r="D14627" s="118" t="s">
        <v>40</v>
      </c>
      <c r="E14627" s="116" t="str">
        <f t="shared" si="228"/>
        <v>JCE</v>
      </c>
    </row>
    <row r="14628" spans="4:5">
      <c r="D14628" s="118" t="s">
        <v>40</v>
      </c>
      <c r="E14628" s="116" t="str">
        <f t="shared" si="228"/>
        <v>JCE</v>
      </c>
    </row>
    <row r="14629" spans="4:5">
      <c r="D14629" s="118" t="s">
        <v>28</v>
      </c>
      <c r="E14629" s="116" t="str">
        <f t="shared" si="228"/>
        <v>DGII</v>
      </c>
    </row>
    <row r="14630" spans="4:5">
      <c r="D14630" s="118" t="s">
        <v>1154</v>
      </c>
      <c r="E14630" s="116" t="str">
        <f t="shared" si="228"/>
        <v xml:space="preserve">JCE </v>
      </c>
    </row>
    <row r="14631" spans="4:5">
      <c r="D14631" s="118" t="s">
        <v>1154</v>
      </c>
      <c r="E14631" s="116" t="str">
        <f t="shared" si="228"/>
        <v xml:space="preserve">JCE </v>
      </c>
    </row>
    <row r="14632" spans="4:5">
      <c r="D14632" s="118" t="s">
        <v>40</v>
      </c>
      <c r="E14632" s="116" t="str">
        <f t="shared" si="228"/>
        <v>JCE</v>
      </c>
    </row>
    <row r="14633" spans="4:5">
      <c r="D14633" s="118" t="s">
        <v>40</v>
      </c>
      <c r="E14633" s="116" t="str">
        <f t="shared" si="228"/>
        <v>JCE</v>
      </c>
    </row>
    <row r="14634" spans="4:5">
      <c r="D14634" s="118" t="s">
        <v>40</v>
      </c>
      <c r="E14634" s="116" t="str">
        <f t="shared" si="228"/>
        <v>JCE</v>
      </c>
    </row>
    <row r="14635" spans="4:5">
      <c r="D14635" s="118" t="s">
        <v>28</v>
      </c>
      <c r="E14635" s="116" t="str">
        <f t="shared" si="228"/>
        <v>DGII</v>
      </c>
    </row>
    <row r="14636" spans="4:5">
      <c r="D14636" s="118" t="s">
        <v>184</v>
      </c>
      <c r="E14636" s="116" t="str">
        <f t="shared" si="228"/>
        <v>DGP</v>
      </c>
    </row>
    <row r="14637" spans="4:5">
      <c r="D14637" s="118" t="s">
        <v>322</v>
      </c>
      <c r="E14637" s="116" t="str">
        <f t="shared" si="228"/>
        <v>MT</v>
      </c>
    </row>
    <row r="14638" spans="4:5">
      <c r="D14638" s="118" t="s">
        <v>322</v>
      </c>
      <c r="E14638" s="116" t="str">
        <f t="shared" si="228"/>
        <v>MT</v>
      </c>
    </row>
    <row r="14639" spans="4:5">
      <c r="D14639" s="118" t="s">
        <v>40</v>
      </c>
      <c r="E14639" s="116" t="str">
        <f t="shared" si="228"/>
        <v>JCE</v>
      </c>
    </row>
    <row r="14640" spans="4:5">
      <c r="D14640" s="118" t="s">
        <v>322</v>
      </c>
      <c r="E14640" s="116" t="str">
        <f t="shared" si="228"/>
        <v>MT</v>
      </c>
    </row>
    <row r="14641" spans="4:5">
      <c r="D14641" s="118" t="s">
        <v>40</v>
      </c>
      <c r="E14641" s="116" t="str">
        <f t="shared" si="228"/>
        <v>JCE</v>
      </c>
    </row>
    <row r="14642" spans="4:5">
      <c r="D14642" s="118" t="s">
        <v>40</v>
      </c>
      <c r="E14642" s="116" t="str">
        <f t="shared" si="228"/>
        <v>JCE</v>
      </c>
    </row>
    <row r="14643" spans="4:5">
      <c r="D14643" s="118" t="s">
        <v>40</v>
      </c>
      <c r="E14643" s="116" t="str">
        <f t="shared" si="228"/>
        <v>JCE</v>
      </c>
    </row>
    <row r="14644" spans="4:5">
      <c r="D14644" s="118" t="s">
        <v>40</v>
      </c>
      <c r="E14644" s="116" t="str">
        <f t="shared" si="228"/>
        <v>JCE</v>
      </c>
    </row>
    <row r="14645" spans="4:5">
      <c r="D14645" s="118" t="s">
        <v>2</v>
      </c>
      <c r="E14645" s="116" t="str">
        <f t="shared" si="228"/>
        <v>DGTT</v>
      </c>
    </row>
    <row r="14646" spans="4:5">
      <c r="D14646" s="118" t="s">
        <v>28</v>
      </c>
      <c r="E14646" s="116" t="str">
        <f t="shared" si="228"/>
        <v>DGII</v>
      </c>
    </row>
    <row r="14647" spans="4:5">
      <c r="D14647" s="118" t="s">
        <v>40</v>
      </c>
      <c r="E14647" s="116" t="str">
        <f t="shared" si="228"/>
        <v>JCE</v>
      </c>
    </row>
    <row r="14648" spans="4:5">
      <c r="D14648" s="118" t="s">
        <v>40</v>
      </c>
      <c r="E14648" s="116" t="str">
        <f t="shared" si="228"/>
        <v>JCE</v>
      </c>
    </row>
    <row r="14649" spans="4:5">
      <c r="D14649" s="118" t="s">
        <v>40</v>
      </c>
      <c r="E14649" s="116" t="str">
        <f t="shared" si="228"/>
        <v>JCE</v>
      </c>
    </row>
    <row r="14650" spans="4:5">
      <c r="D14650" s="118" t="s">
        <v>322</v>
      </c>
      <c r="E14650" s="116" t="str">
        <f t="shared" si="228"/>
        <v>MT</v>
      </c>
    </row>
    <row r="14651" spans="4:5">
      <c r="D14651" s="118" t="s">
        <v>40</v>
      </c>
      <c r="E14651" s="116" t="str">
        <f t="shared" si="228"/>
        <v>JCE</v>
      </c>
    </row>
    <row r="14652" spans="4:5">
      <c r="D14652" s="118" t="s">
        <v>40</v>
      </c>
      <c r="E14652" s="116" t="str">
        <f t="shared" si="228"/>
        <v>JCE</v>
      </c>
    </row>
    <row r="14653" spans="4:5">
      <c r="D14653" s="118" t="s">
        <v>40</v>
      </c>
      <c r="E14653" s="116" t="str">
        <f t="shared" si="228"/>
        <v>JCE</v>
      </c>
    </row>
    <row r="14654" spans="4:5">
      <c r="D14654" s="118" t="s">
        <v>1098</v>
      </c>
      <c r="E14654" s="116" t="str">
        <f t="shared" si="228"/>
        <v>CANCILLERIA</v>
      </c>
    </row>
    <row r="14655" spans="4:5">
      <c r="D14655" s="118" t="s">
        <v>322</v>
      </c>
      <c r="E14655" s="116" t="str">
        <f t="shared" si="228"/>
        <v>MT</v>
      </c>
    </row>
    <row r="14656" spans="4:5">
      <c r="D14656" s="118" t="s">
        <v>40</v>
      </c>
      <c r="E14656" s="116" t="str">
        <f t="shared" si="228"/>
        <v>JCE</v>
      </c>
    </row>
    <row r="14657" spans="4:5">
      <c r="D14657" s="118" t="s">
        <v>28</v>
      </c>
      <c r="E14657" s="116" t="str">
        <f t="shared" si="228"/>
        <v>DGII</v>
      </c>
    </row>
    <row r="14658" spans="4:5">
      <c r="D14658" s="118" t="s">
        <v>988</v>
      </c>
      <c r="E14658" s="116" t="str">
        <f t="shared" si="228"/>
        <v>HACIENDA</v>
      </c>
    </row>
    <row r="14659" spans="4:5">
      <c r="D14659" s="118" t="s">
        <v>40</v>
      </c>
      <c r="E14659" s="116" t="str">
        <f t="shared" si="228"/>
        <v>JCE</v>
      </c>
    </row>
    <row r="14660" spans="4:5">
      <c r="D14660" s="118" t="s">
        <v>40</v>
      </c>
      <c r="E14660" s="116" t="str">
        <f t="shared" ref="E14660:E14723" si="229">UPPER(D14660:D34370)</f>
        <v>JCE</v>
      </c>
    </row>
    <row r="14661" spans="4:5">
      <c r="D14661" s="118" t="s">
        <v>2</v>
      </c>
      <c r="E14661" s="116" t="str">
        <f t="shared" si="229"/>
        <v>DGTT</v>
      </c>
    </row>
    <row r="14662" spans="4:5">
      <c r="D14662" s="118" t="s">
        <v>28</v>
      </c>
      <c r="E14662" s="116" t="str">
        <f t="shared" si="229"/>
        <v>DGII</v>
      </c>
    </row>
    <row r="14663" spans="4:5">
      <c r="D14663" s="118" t="s">
        <v>40</v>
      </c>
      <c r="E14663" s="116" t="str">
        <f t="shared" si="229"/>
        <v>JCE</v>
      </c>
    </row>
    <row r="14664" spans="4:5">
      <c r="D14664" s="118" t="s">
        <v>40</v>
      </c>
      <c r="E14664" s="116" t="str">
        <f t="shared" si="229"/>
        <v>JCE</v>
      </c>
    </row>
    <row r="14665" spans="4:5">
      <c r="D14665" s="118" t="s">
        <v>2</v>
      </c>
      <c r="E14665" s="116" t="str">
        <f t="shared" si="229"/>
        <v>DGTT</v>
      </c>
    </row>
    <row r="14666" spans="4:5">
      <c r="D14666" s="118" t="s">
        <v>28</v>
      </c>
      <c r="E14666" s="116" t="str">
        <f t="shared" si="229"/>
        <v>DGII</v>
      </c>
    </row>
    <row r="14667" spans="4:5">
      <c r="D14667" s="118" t="s">
        <v>322</v>
      </c>
      <c r="E14667" s="116" t="str">
        <f t="shared" si="229"/>
        <v>MT</v>
      </c>
    </row>
    <row r="14668" spans="4:5">
      <c r="D14668" s="118" t="s">
        <v>40</v>
      </c>
      <c r="E14668" s="116" t="str">
        <f t="shared" si="229"/>
        <v>JCE</v>
      </c>
    </row>
    <row r="14669" spans="4:5">
      <c r="D14669" s="118" t="s">
        <v>2</v>
      </c>
      <c r="E14669" s="116" t="str">
        <f t="shared" si="229"/>
        <v>DGTT</v>
      </c>
    </row>
    <row r="14670" spans="4:5">
      <c r="D14670" s="118" t="s">
        <v>28</v>
      </c>
      <c r="E14670" s="116" t="str">
        <f t="shared" si="229"/>
        <v>DGII</v>
      </c>
    </row>
    <row r="14671" spans="4:5">
      <c r="D14671" s="118" t="s">
        <v>322</v>
      </c>
      <c r="E14671" s="116" t="str">
        <f t="shared" si="229"/>
        <v>MT</v>
      </c>
    </row>
    <row r="14672" spans="4:5">
      <c r="D14672" s="118" t="s">
        <v>40</v>
      </c>
      <c r="E14672" s="116" t="str">
        <f t="shared" si="229"/>
        <v>JCE</v>
      </c>
    </row>
    <row r="14673" spans="4:5">
      <c r="D14673" s="118" t="s">
        <v>40</v>
      </c>
      <c r="E14673" s="116" t="str">
        <f t="shared" si="229"/>
        <v>JCE</v>
      </c>
    </row>
    <row r="14674" spans="4:5">
      <c r="D14674" s="118" t="s">
        <v>40</v>
      </c>
      <c r="E14674" s="116" t="str">
        <f t="shared" si="229"/>
        <v>JCE</v>
      </c>
    </row>
    <row r="14675" spans="4:5">
      <c r="D14675" s="118" t="s">
        <v>40</v>
      </c>
      <c r="E14675" s="116" t="str">
        <f t="shared" si="229"/>
        <v>JCE</v>
      </c>
    </row>
    <row r="14676" spans="4:5">
      <c r="D14676" s="118" t="s">
        <v>28</v>
      </c>
      <c r="E14676" s="116" t="str">
        <f t="shared" si="229"/>
        <v>DGII</v>
      </c>
    </row>
    <row r="14677" spans="4:5">
      <c r="D14677" s="118" t="s">
        <v>40</v>
      </c>
      <c r="E14677" s="116" t="str">
        <f t="shared" si="229"/>
        <v>JCE</v>
      </c>
    </row>
    <row r="14678" spans="4:5">
      <c r="D14678" s="118" t="s">
        <v>2</v>
      </c>
      <c r="E14678" s="116" t="str">
        <f t="shared" si="229"/>
        <v>DGTT</v>
      </c>
    </row>
    <row r="14679" spans="4:5">
      <c r="D14679" s="118" t="s">
        <v>40</v>
      </c>
      <c r="E14679" s="116" t="str">
        <f t="shared" si="229"/>
        <v>JCE</v>
      </c>
    </row>
    <row r="14680" spans="4:5">
      <c r="D14680" s="118" t="s">
        <v>40</v>
      </c>
      <c r="E14680" s="116" t="str">
        <f t="shared" si="229"/>
        <v>JCE</v>
      </c>
    </row>
    <row r="14681" spans="4:5">
      <c r="D14681" s="118" t="s">
        <v>28</v>
      </c>
      <c r="E14681" s="116" t="str">
        <f t="shared" si="229"/>
        <v>DGII</v>
      </c>
    </row>
    <row r="14682" spans="4:5">
      <c r="D14682" s="118" t="s">
        <v>1154</v>
      </c>
      <c r="E14682" s="116" t="str">
        <f t="shared" si="229"/>
        <v xml:space="preserve">JCE </v>
      </c>
    </row>
    <row r="14683" spans="4:5">
      <c r="D14683" s="118" t="s">
        <v>1154</v>
      </c>
      <c r="E14683" s="116" t="str">
        <f t="shared" si="229"/>
        <v xml:space="preserve">JCE </v>
      </c>
    </row>
    <row r="14684" spans="4:5">
      <c r="D14684" s="118" t="s">
        <v>40</v>
      </c>
      <c r="E14684" s="116" t="str">
        <f t="shared" si="229"/>
        <v>JCE</v>
      </c>
    </row>
    <row r="14685" spans="4:5">
      <c r="D14685" s="118" t="s">
        <v>40</v>
      </c>
      <c r="E14685" s="116" t="str">
        <f t="shared" si="229"/>
        <v>JCE</v>
      </c>
    </row>
    <row r="14686" spans="4:5">
      <c r="D14686" s="118" t="s">
        <v>40</v>
      </c>
      <c r="E14686" s="116" t="str">
        <f t="shared" si="229"/>
        <v>JCE</v>
      </c>
    </row>
    <row r="14687" spans="4:5">
      <c r="D14687" s="118" t="s">
        <v>28</v>
      </c>
      <c r="E14687" s="116" t="str">
        <f t="shared" si="229"/>
        <v>DGII</v>
      </c>
    </row>
    <row r="14688" spans="4:5">
      <c r="D14688" s="118" t="s">
        <v>184</v>
      </c>
      <c r="E14688" s="116" t="str">
        <f t="shared" si="229"/>
        <v>DGP</v>
      </c>
    </row>
    <row r="14689" spans="4:5">
      <c r="D14689" s="118" t="s">
        <v>322</v>
      </c>
      <c r="E14689" s="116" t="str">
        <f t="shared" si="229"/>
        <v>MT</v>
      </c>
    </row>
    <row r="14690" spans="4:5">
      <c r="D14690" s="118" t="s">
        <v>40</v>
      </c>
      <c r="E14690" s="116" t="str">
        <f t="shared" si="229"/>
        <v>JCE</v>
      </c>
    </row>
    <row r="14691" spans="4:5">
      <c r="D14691" s="118" t="s">
        <v>28</v>
      </c>
      <c r="E14691" s="116" t="str">
        <f t="shared" si="229"/>
        <v>DGII</v>
      </c>
    </row>
    <row r="14692" spans="4:5">
      <c r="D14692" s="118" t="s">
        <v>40</v>
      </c>
      <c r="E14692" s="116" t="str">
        <f t="shared" si="229"/>
        <v>JCE</v>
      </c>
    </row>
    <row r="14693" spans="4:5">
      <c r="D14693" s="118" t="s">
        <v>322</v>
      </c>
      <c r="E14693" s="116" t="str">
        <f t="shared" si="229"/>
        <v>MT</v>
      </c>
    </row>
    <row r="14694" spans="4:5">
      <c r="D14694" s="118" t="s">
        <v>40</v>
      </c>
      <c r="E14694" s="116" t="str">
        <f t="shared" si="229"/>
        <v>JCE</v>
      </c>
    </row>
    <row r="14695" spans="4:5">
      <c r="D14695" s="118" t="s">
        <v>1318</v>
      </c>
      <c r="E14695" s="116" t="str">
        <f t="shared" si="229"/>
        <v xml:space="preserve">DGII </v>
      </c>
    </row>
    <row r="14696" spans="4:5">
      <c r="D14696" s="118" t="s">
        <v>40</v>
      </c>
      <c r="E14696" s="116" t="str">
        <f t="shared" si="229"/>
        <v>JCE</v>
      </c>
    </row>
    <row r="14697" spans="4:5">
      <c r="D14697" s="118" t="s">
        <v>40</v>
      </c>
      <c r="E14697" s="116" t="str">
        <f t="shared" si="229"/>
        <v>JCE</v>
      </c>
    </row>
    <row r="14698" spans="4:5">
      <c r="D14698" s="118" t="s">
        <v>1098</v>
      </c>
      <c r="E14698" s="116" t="str">
        <f t="shared" si="229"/>
        <v>CANCILLERIA</v>
      </c>
    </row>
    <row r="14699" spans="4:5">
      <c r="D14699" s="118" t="s">
        <v>40</v>
      </c>
      <c r="E14699" s="116" t="str">
        <f t="shared" si="229"/>
        <v>JCE</v>
      </c>
    </row>
    <row r="14700" spans="4:5">
      <c r="D14700" s="118" t="s">
        <v>94</v>
      </c>
      <c r="E14700" s="116" t="str">
        <f t="shared" si="229"/>
        <v>DGM</v>
      </c>
    </row>
    <row r="14701" spans="4:5">
      <c r="D14701" s="118" t="s">
        <v>1318</v>
      </c>
      <c r="E14701" s="116" t="str">
        <f t="shared" si="229"/>
        <v xml:space="preserve">DGII </v>
      </c>
    </row>
    <row r="14702" spans="4:5">
      <c r="D14702" s="118" t="s">
        <v>40</v>
      </c>
      <c r="E14702" s="116" t="str">
        <f t="shared" si="229"/>
        <v>JCE</v>
      </c>
    </row>
    <row r="14703" spans="4:5">
      <c r="D14703" s="118" t="s">
        <v>40</v>
      </c>
      <c r="E14703" s="116" t="str">
        <f t="shared" si="229"/>
        <v>JCE</v>
      </c>
    </row>
    <row r="14704" spans="4:5">
      <c r="D14704" s="118" t="s">
        <v>40</v>
      </c>
      <c r="E14704" s="116" t="str">
        <f t="shared" si="229"/>
        <v>JCE</v>
      </c>
    </row>
    <row r="14705" spans="4:5">
      <c r="D14705" s="118" t="s">
        <v>1098</v>
      </c>
      <c r="E14705" s="116" t="str">
        <f t="shared" si="229"/>
        <v>CANCILLERIA</v>
      </c>
    </row>
    <row r="14706" spans="4:5">
      <c r="D14706" s="118" t="s">
        <v>40</v>
      </c>
      <c r="E14706" s="116" t="str">
        <f t="shared" si="229"/>
        <v>JCE</v>
      </c>
    </row>
    <row r="14707" spans="4:5">
      <c r="D14707" s="118" t="s">
        <v>40</v>
      </c>
      <c r="E14707" s="116" t="str">
        <f t="shared" si="229"/>
        <v>JCE</v>
      </c>
    </row>
    <row r="14708" spans="4:5">
      <c r="D14708" s="118" t="s">
        <v>28</v>
      </c>
      <c r="E14708" s="116" t="str">
        <f t="shared" si="229"/>
        <v>DGII</v>
      </c>
    </row>
    <row r="14709" spans="4:5">
      <c r="D14709" s="118" t="s">
        <v>40</v>
      </c>
      <c r="E14709" s="116" t="str">
        <f t="shared" si="229"/>
        <v>JCE</v>
      </c>
    </row>
    <row r="14710" spans="4:5">
      <c r="D14710" s="118" t="s">
        <v>94</v>
      </c>
      <c r="E14710" s="116" t="str">
        <f t="shared" si="229"/>
        <v>DGM</v>
      </c>
    </row>
    <row r="14711" spans="4:5">
      <c r="D14711" s="118" t="s">
        <v>155</v>
      </c>
      <c r="E14711" s="116" t="str">
        <f t="shared" si="229"/>
        <v>ONAPI</v>
      </c>
    </row>
    <row r="14712" spans="4:5">
      <c r="D14712" s="118" t="s">
        <v>40</v>
      </c>
      <c r="E14712" s="116" t="str">
        <f t="shared" si="229"/>
        <v>JCE</v>
      </c>
    </row>
    <row r="14713" spans="4:5">
      <c r="D14713" s="118" t="s">
        <v>40</v>
      </c>
      <c r="E14713" s="116" t="str">
        <f t="shared" si="229"/>
        <v>JCE</v>
      </c>
    </row>
    <row r="14714" spans="4:5">
      <c r="D14714" s="118" t="s">
        <v>40</v>
      </c>
      <c r="E14714" s="116" t="str">
        <f t="shared" si="229"/>
        <v>JCE</v>
      </c>
    </row>
    <row r="14715" spans="4:5">
      <c r="D14715" s="118" t="s">
        <v>40</v>
      </c>
      <c r="E14715" s="116" t="str">
        <f t="shared" si="229"/>
        <v>JCE</v>
      </c>
    </row>
    <row r="14716" spans="4:5">
      <c r="D14716" s="118" t="s">
        <v>40</v>
      </c>
      <c r="E14716" s="116" t="str">
        <f t="shared" si="229"/>
        <v>JCE</v>
      </c>
    </row>
    <row r="14717" spans="4:5">
      <c r="D14717" s="118" t="s">
        <v>94</v>
      </c>
      <c r="E14717" s="116" t="str">
        <f t="shared" si="229"/>
        <v>DGM</v>
      </c>
    </row>
    <row r="14718" spans="4:5">
      <c r="D14718" s="118" t="s">
        <v>94</v>
      </c>
      <c r="E14718" s="116" t="str">
        <f t="shared" si="229"/>
        <v>DGM</v>
      </c>
    </row>
    <row r="14719" spans="4:5">
      <c r="D14719" s="118" t="s">
        <v>2</v>
      </c>
      <c r="E14719" s="116" t="str">
        <f t="shared" si="229"/>
        <v>DGTT</v>
      </c>
    </row>
    <row r="14720" spans="4:5">
      <c r="D14720" s="118" t="s">
        <v>1154</v>
      </c>
      <c r="E14720" s="116" t="str">
        <f t="shared" si="229"/>
        <v xml:space="preserve">JCE </v>
      </c>
    </row>
    <row r="14721" spans="4:5">
      <c r="D14721" s="118" t="s">
        <v>1154</v>
      </c>
      <c r="E14721" s="116" t="str">
        <f t="shared" si="229"/>
        <v xml:space="preserve">JCE </v>
      </c>
    </row>
    <row r="14722" spans="4:5">
      <c r="D14722" s="118" t="s">
        <v>40</v>
      </c>
      <c r="E14722" s="116" t="str">
        <f t="shared" si="229"/>
        <v>JCE</v>
      </c>
    </row>
    <row r="14723" spans="4:5">
      <c r="D14723" s="118" t="s">
        <v>40</v>
      </c>
      <c r="E14723" s="116" t="str">
        <f t="shared" si="229"/>
        <v>JCE</v>
      </c>
    </row>
    <row r="14724" spans="4:5">
      <c r="D14724" s="118" t="s">
        <v>40</v>
      </c>
      <c r="E14724" s="116" t="str">
        <f t="shared" ref="E14724:E14787" si="230">UPPER(D14724:D34434)</f>
        <v>JCE</v>
      </c>
    </row>
    <row r="14725" spans="4:5">
      <c r="D14725" s="118" t="s">
        <v>28</v>
      </c>
      <c r="E14725" s="116" t="str">
        <f t="shared" si="230"/>
        <v>DGII</v>
      </c>
    </row>
    <row r="14726" spans="4:5">
      <c r="D14726" s="118" t="s">
        <v>184</v>
      </c>
      <c r="E14726" s="116" t="str">
        <f t="shared" si="230"/>
        <v>DGP</v>
      </c>
    </row>
    <row r="14727" spans="4:5">
      <c r="D14727" s="118" t="s">
        <v>322</v>
      </c>
      <c r="E14727" s="116" t="str">
        <f t="shared" si="230"/>
        <v>MT</v>
      </c>
    </row>
    <row r="14728" spans="4:5">
      <c r="D14728" s="118" t="s">
        <v>40</v>
      </c>
      <c r="E14728" s="116" t="str">
        <f t="shared" si="230"/>
        <v>JCE</v>
      </c>
    </row>
    <row r="14729" spans="4:5">
      <c r="D14729" s="118" t="s">
        <v>2</v>
      </c>
      <c r="E14729" s="116" t="str">
        <f t="shared" si="230"/>
        <v>DGTT</v>
      </c>
    </row>
    <row r="14730" spans="4:5">
      <c r="D14730" s="118" t="s">
        <v>956</v>
      </c>
      <c r="E14730" s="116" t="str">
        <f t="shared" si="230"/>
        <v>SENASA</v>
      </c>
    </row>
    <row r="14731" spans="4:5">
      <c r="D14731" s="118" t="s">
        <v>2026</v>
      </c>
      <c r="E14731" s="116" t="str">
        <f t="shared" si="230"/>
        <v>BR</v>
      </c>
    </row>
    <row r="14732" spans="4:5">
      <c r="D14732" s="118" t="s">
        <v>184</v>
      </c>
      <c r="E14732" s="116" t="str">
        <f t="shared" si="230"/>
        <v>DGP</v>
      </c>
    </row>
    <row r="14733" spans="4:5">
      <c r="D14733" s="118" t="s">
        <v>956</v>
      </c>
      <c r="E14733" s="116" t="str">
        <f t="shared" si="230"/>
        <v>SENASA</v>
      </c>
    </row>
    <row r="14734" spans="4:5">
      <c r="D14734" s="118" t="s">
        <v>28</v>
      </c>
      <c r="E14734" s="116" t="str">
        <f t="shared" si="230"/>
        <v>DGII</v>
      </c>
    </row>
    <row r="14735" spans="4:5">
      <c r="D14735" s="118" t="s">
        <v>322</v>
      </c>
      <c r="E14735" s="116" t="str">
        <f t="shared" si="230"/>
        <v>MT</v>
      </c>
    </row>
    <row r="14736" spans="4:5">
      <c r="D14736" s="118" t="s">
        <v>40</v>
      </c>
      <c r="E14736" s="116" t="str">
        <f t="shared" si="230"/>
        <v>JCE</v>
      </c>
    </row>
    <row r="14737" spans="4:5">
      <c r="D14737" s="118" t="s">
        <v>40</v>
      </c>
      <c r="E14737" s="116" t="str">
        <f t="shared" si="230"/>
        <v>JCE</v>
      </c>
    </row>
    <row r="14738" spans="4:5">
      <c r="D14738" s="118" t="s">
        <v>2</v>
      </c>
      <c r="E14738" s="116" t="str">
        <f t="shared" si="230"/>
        <v>DGTT</v>
      </c>
    </row>
    <row r="14739" spans="4:5">
      <c r="D14739" s="118" t="s">
        <v>40</v>
      </c>
      <c r="E14739" s="116" t="str">
        <f t="shared" si="230"/>
        <v>JCE</v>
      </c>
    </row>
    <row r="14740" spans="4:5">
      <c r="D14740" s="118" t="s">
        <v>1646</v>
      </c>
      <c r="E14740" s="116" t="str">
        <f t="shared" si="230"/>
        <v xml:space="preserve">CANCILLERIA </v>
      </c>
    </row>
    <row r="14741" spans="4:5">
      <c r="D14741" s="118" t="s">
        <v>40</v>
      </c>
      <c r="E14741" s="116" t="str">
        <f t="shared" si="230"/>
        <v>JCE</v>
      </c>
    </row>
    <row r="14742" spans="4:5">
      <c r="D14742" s="118" t="s">
        <v>28</v>
      </c>
      <c r="E14742" s="116" t="str">
        <f t="shared" si="230"/>
        <v>DGII</v>
      </c>
    </row>
    <row r="14743" spans="4:5">
      <c r="D14743" s="118" t="s">
        <v>40</v>
      </c>
      <c r="E14743" s="116" t="str">
        <f t="shared" si="230"/>
        <v>JCE</v>
      </c>
    </row>
    <row r="14744" spans="4:5">
      <c r="D14744" s="118" t="s">
        <v>40</v>
      </c>
      <c r="E14744" s="116" t="str">
        <f t="shared" si="230"/>
        <v>JCE</v>
      </c>
    </row>
    <row r="14745" spans="4:5">
      <c r="D14745" s="118" t="s">
        <v>1154</v>
      </c>
      <c r="E14745" s="116" t="str">
        <f t="shared" si="230"/>
        <v xml:space="preserve">JCE </v>
      </c>
    </row>
    <row r="14746" spans="4:5">
      <c r="D14746" s="118" t="s">
        <v>28</v>
      </c>
      <c r="E14746" s="116" t="str">
        <f t="shared" si="230"/>
        <v>DGII</v>
      </c>
    </row>
    <row r="14747" spans="4:5">
      <c r="D14747" s="118" t="s">
        <v>28</v>
      </c>
      <c r="E14747" s="116" t="str">
        <f t="shared" si="230"/>
        <v>DGII</v>
      </c>
    </row>
    <row r="14748" spans="4:5">
      <c r="D14748" s="118" t="s">
        <v>1154</v>
      </c>
      <c r="E14748" s="116" t="str">
        <f t="shared" si="230"/>
        <v xml:space="preserve">JCE </v>
      </c>
    </row>
    <row r="14749" spans="4:5">
      <c r="D14749" s="118" t="s">
        <v>1098</v>
      </c>
      <c r="E14749" s="116" t="str">
        <f t="shared" si="230"/>
        <v>CANCILLERIA</v>
      </c>
    </row>
    <row r="14750" spans="4:5">
      <c r="D14750" s="118" t="s">
        <v>1154</v>
      </c>
      <c r="E14750" s="116" t="str">
        <f t="shared" si="230"/>
        <v xml:space="preserve">JCE </v>
      </c>
    </row>
    <row r="14751" spans="4:5">
      <c r="D14751" s="118" t="s">
        <v>1098</v>
      </c>
      <c r="E14751" s="116" t="str">
        <f t="shared" si="230"/>
        <v>CANCILLERIA</v>
      </c>
    </row>
    <row r="14752" spans="4:5">
      <c r="D14752" s="118" t="s">
        <v>28</v>
      </c>
      <c r="E14752" s="116" t="str">
        <f t="shared" si="230"/>
        <v>DGII</v>
      </c>
    </row>
    <row r="14753" spans="4:5">
      <c r="D14753" s="118" t="s">
        <v>2</v>
      </c>
      <c r="E14753" s="116" t="str">
        <f t="shared" si="230"/>
        <v>DGTT</v>
      </c>
    </row>
    <row r="14754" spans="4:5">
      <c r="D14754" s="118" t="s">
        <v>28</v>
      </c>
      <c r="E14754" s="116" t="str">
        <f t="shared" si="230"/>
        <v>DGII</v>
      </c>
    </row>
    <row r="14755" spans="4:5">
      <c r="D14755" s="118" t="s">
        <v>28</v>
      </c>
      <c r="E14755" s="116" t="str">
        <f t="shared" si="230"/>
        <v>DGII</v>
      </c>
    </row>
    <row r="14756" spans="4:5">
      <c r="D14756" s="118" t="s">
        <v>1154</v>
      </c>
      <c r="E14756" s="116" t="str">
        <f t="shared" si="230"/>
        <v xml:space="preserve">JCE </v>
      </c>
    </row>
    <row r="14757" spans="4:5">
      <c r="D14757" s="118" t="s">
        <v>956</v>
      </c>
      <c r="E14757" s="116" t="str">
        <f t="shared" si="230"/>
        <v>SENASA</v>
      </c>
    </row>
    <row r="14758" spans="4:5">
      <c r="D14758" s="118" t="s">
        <v>1999</v>
      </c>
      <c r="E14758" s="116" t="str">
        <f t="shared" si="230"/>
        <v xml:space="preserve">MT </v>
      </c>
    </row>
    <row r="14759" spans="4:5">
      <c r="D14759" s="118" t="s">
        <v>1999</v>
      </c>
      <c r="E14759" s="116" t="str">
        <f t="shared" si="230"/>
        <v xml:space="preserve">MT </v>
      </c>
    </row>
    <row r="14760" spans="4:5">
      <c r="D14760" s="118" t="s">
        <v>40</v>
      </c>
      <c r="E14760" s="116" t="str">
        <f t="shared" si="230"/>
        <v>JCE</v>
      </c>
    </row>
    <row r="14761" spans="4:5">
      <c r="D14761" s="118" t="s">
        <v>94</v>
      </c>
      <c r="E14761" s="116" t="str">
        <f t="shared" si="230"/>
        <v>DGM</v>
      </c>
    </row>
    <row r="14762" spans="4:5">
      <c r="D14762" s="118" t="s">
        <v>40</v>
      </c>
      <c r="E14762" s="116" t="str">
        <f t="shared" si="230"/>
        <v>JCE</v>
      </c>
    </row>
    <row r="14763" spans="4:5">
      <c r="D14763" s="118" t="s">
        <v>40</v>
      </c>
      <c r="E14763" s="116" t="str">
        <f t="shared" si="230"/>
        <v>JCE</v>
      </c>
    </row>
    <row r="14764" spans="4:5">
      <c r="D14764" s="118" t="s">
        <v>2</v>
      </c>
      <c r="E14764" s="116" t="str">
        <f t="shared" si="230"/>
        <v>DGTT</v>
      </c>
    </row>
    <row r="14765" spans="4:5">
      <c r="D14765" s="118" t="s">
        <v>322</v>
      </c>
      <c r="E14765" s="116" t="str">
        <f t="shared" si="230"/>
        <v>MT</v>
      </c>
    </row>
    <row r="14766" spans="4:5">
      <c r="D14766" s="118" t="s">
        <v>322</v>
      </c>
      <c r="E14766" s="116" t="str">
        <f t="shared" si="230"/>
        <v>MT</v>
      </c>
    </row>
    <row r="14767" spans="4:5">
      <c r="D14767" s="118" t="s">
        <v>40</v>
      </c>
      <c r="E14767" s="116" t="str">
        <f t="shared" si="230"/>
        <v>JCE</v>
      </c>
    </row>
    <row r="14768" spans="4:5">
      <c r="D14768" s="118" t="s">
        <v>28</v>
      </c>
      <c r="E14768" s="116" t="str">
        <f t="shared" si="230"/>
        <v>DGII</v>
      </c>
    </row>
    <row r="14769" spans="4:5">
      <c r="D14769" s="118" t="s">
        <v>40</v>
      </c>
      <c r="E14769" s="116" t="str">
        <f t="shared" si="230"/>
        <v>JCE</v>
      </c>
    </row>
    <row r="14770" spans="4:5">
      <c r="D14770" s="118" t="s">
        <v>40</v>
      </c>
      <c r="E14770" s="116" t="str">
        <f t="shared" si="230"/>
        <v>JCE</v>
      </c>
    </row>
    <row r="14771" spans="4:5">
      <c r="D14771" s="118" t="s">
        <v>40</v>
      </c>
      <c r="E14771" s="116" t="str">
        <f t="shared" si="230"/>
        <v>JCE</v>
      </c>
    </row>
    <row r="14772" spans="4:5">
      <c r="D14772" s="118" t="s">
        <v>40</v>
      </c>
      <c r="E14772" s="116" t="str">
        <f t="shared" si="230"/>
        <v>JCE</v>
      </c>
    </row>
    <row r="14773" spans="4:5">
      <c r="D14773" s="118" t="s">
        <v>28</v>
      </c>
      <c r="E14773" s="116" t="str">
        <f t="shared" si="230"/>
        <v>DGII</v>
      </c>
    </row>
    <row r="14774" spans="4:5">
      <c r="D14774" s="118" t="s">
        <v>28</v>
      </c>
      <c r="E14774" s="116" t="str">
        <f t="shared" si="230"/>
        <v>DGII</v>
      </c>
    </row>
    <row r="14775" spans="4:5">
      <c r="D14775" s="118" t="s">
        <v>40</v>
      </c>
      <c r="E14775" s="116" t="str">
        <f t="shared" si="230"/>
        <v>JCE</v>
      </c>
    </row>
    <row r="14776" spans="4:5">
      <c r="D14776" s="118" t="s">
        <v>40</v>
      </c>
      <c r="E14776" s="116" t="str">
        <f t="shared" si="230"/>
        <v>JCE</v>
      </c>
    </row>
    <row r="14777" spans="4:5">
      <c r="D14777" s="118" t="s">
        <v>28</v>
      </c>
      <c r="E14777" s="116" t="str">
        <f t="shared" si="230"/>
        <v>DGII</v>
      </c>
    </row>
    <row r="14778" spans="4:5">
      <c r="D14778" s="118" t="s">
        <v>28</v>
      </c>
      <c r="E14778" s="116" t="str">
        <f t="shared" si="230"/>
        <v>DGII</v>
      </c>
    </row>
    <row r="14779" spans="4:5">
      <c r="D14779" s="118" t="s">
        <v>28</v>
      </c>
      <c r="E14779" s="116" t="str">
        <f t="shared" si="230"/>
        <v>DGII</v>
      </c>
    </row>
    <row r="14780" spans="4:5">
      <c r="D14780" s="118" t="s">
        <v>28</v>
      </c>
      <c r="E14780" s="116" t="str">
        <f t="shared" si="230"/>
        <v>DGII</v>
      </c>
    </row>
    <row r="14781" spans="4:5">
      <c r="D14781" s="118" t="s">
        <v>28</v>
      </c>
      <c r="E14781" s="116" t="str">
        <f t="shared" si="230"/>
        <v>DGII</v>
      </c>
    </row>
    <row r="14782" spans="4:5">
      <c r="D14782" s="118" t="s">
        <v>40</v>
      </c>
      <c r="E14782" s="116" t="str">
        <f t="shared" si="230"/>
        <v>JCE</v>
      </c>
    </row>
    <row r="14783" spans="4:5">
      <c r="D14783" s="118" t="s">
        <v>40</v>
      </c>
      <c r="E14783" s="116" t="str">
        <f t="shared" si="230"/>
        <v>JCE</v>
      </c>
    </row>
    <row r="14784" spans="4:5">
      <c r="D14784" s="118" t="s">
        <v>40</v>
      </c>
      <c r="E14784" s="116" t="str">
        <f t="shared" si="230"/>
        <v>JCE</v>
      </c>
    </row>
    <row r="14785" spans="4:5">
      <c r="D14785" s="118" t="s">
        <v>28</v>
      </c>
      <c r="E14785" s="116" t="str">
        <f t="shared" si="230"/>
        <v>DGII</v>
      </c>
    </row>
    <row r="14786" spans="4:5">
      <c r="D14786" s="118" t="s">
        <v>956</v>
      </c>
      <c r="E14786" s="116" t="str">
        <f t="shared" si="230"/>
        <v>SENASA</v>
      </c>
    </row>
    <row r="14787" spans="4:5">
      <c r="D14787" s="118" t="s">
        <v>2</v>
      </c>
      <c r="E14787" s="116" t="str">
        <f t="shared" si="230"/>
        <v>DGTT</v>
      </c>
    </row>
    <row r="14788" spans="4:5">
      <c r="D14788" s="118" t="s">
        <v>28</v>
      </c>
      <c r="E14788" s="116" t="str">
        <f t="shared" ref="E14788:E14851" si="231">UPPER(D14788:D34498)</f>
        <v>DGII</v>
      </c>
    </row>
    <row r="14789" spans="4:5">
      <c r="D14789" s="118" t="s">
        <v>2</v>
      </c>
      <c r="E14789" s="116" t="str">
        <f t="shared" si="231"/>
        <v>DGTT</v>
      </c>
    </row>
    <row r="14790" spans="4:5">
      <c r="D14790" s="118" t="s">
        <v>184</v>
      </c>
      <c r="E14790" s="116" t="str">
        <f t="shared" si="231"/>
        <v>DGP</v>
      </c>
    </row>
    <row r="14791" spans="4:5">
      <c r="D14791" s="118" t="s">
        <v>40</v>
      </c>
      <c r="E14791" s="116" t="str">
        <f t="shared" si="231"/>
        <v>JCE</v>
      </c>
    </row>
    <row r="14792" spans="4:5">
      <c r="D14792" s="118" t="s">
        <v>322</v>
      </c>
      <c r="E14792" s="116" t="str">
        <f t="shared" si="231"/>
        <v>MT</v>
      </c>
    </row>
    <row r="14793" spans="4:5">
      <c r="D14793" s="118" t="s">
        <v>40</v>
      </c>
      <c r="E14793" s="116" t="str">
        <f t="shared" si="231"/>
        <v>JCE</v>
      </c>
    </row>
    <row r="14794" spans="4:5">
      <c r="D14794" s="118" t="s">
        <v>66</v>
      </c>
      <c r="E14794" s="116" t="str">
        <f t="shared" si="231"/>
        <v>AMET</v>
      </c>
    </row>
    <row r="14795" spans="4:5">
      <c r="D14795" s="118" t="s">
        <v>2</v>
      </c>
      <c r="E14795" s="116" t="str">
        <f t="shared" si="231"/>
        <v>DGTT</v>
      </c>
    </row>
    <row r="14796" spans="4:5">
      <c r="D14796" s="118" t="s">
        <v>956</v>
      </c>
      <c r="E14796" s="116" t="str">
        <f t="shared" si="231"/>
        <v>SENASA</v>
      </c>
    </row>
    <row r="14797" spans="4:5">
      <c r="D14797" s="118" t="s">
        <v>28</v>
      </c>
      <c r="E14797" s="116" t="str">
        <f t="shared" si="231"/>
        <v>DGII</v>
      </c>
    </row>
    <row r="14798" spans="4:5">
      <c r="D14798" s="118" t="s">
        <v>40</v>
      </c>
      <c r="E14798" s="116" t="str">
        <f t="shared" si="231"/>
        <v>JCE</v>
      </c>
    </row>
    <row r="14799" spans="4:5">
      <c r="D14799" s="118" t="s">
        <v>18</v>
      </c>
      <c r="E14799" s="116" t="str">
        <f t="shared" si="231"/>
        <v>MIP</v>
      </c>
    </row>
    <row r="14800" spans="4:5">
      <c r="D14800" s="118" t="s">
        <v>1098</v>
      </c>
      <c r="E14800" s="116" t="str">
        <f t="shared" si="231"/>
        <v>CANCILLERIA</v>
      </c>
    </row>
    <row r="14801" spans="4:5">
      <c r="D14801" s="118" t="s">
        <v>1098</v>
      </c>
      <c r="E14801" s="116" t="str">
        <f t="shared" si="231"/>
        <v>CANCILLERIA</v>
      </c>
    </row>
    <row r="14802" spans="4:5">
      <c r="D14802" s="118" t="s">
        <v>40</v>
      </c>
      <c r="E14802" s="116" t="str">
        <f t="shared" si="231"/>
        <v>JCE</v>
      </c>
    </row>
    <row r="14803" spans="4:5">
      <c r="D14803" s="118" t="s">
        <v>40</v>
      </c>
      <c r="E14803" s="116" t="str">
        <f t="shared" si="231"/>
        <v>JCE</v>
      </c>
    </row>
    <row r="14804" spans="4:5">
      <c r="D14804" s="118" t="s">
        <v>1098</v>
      </c>
      <c r="E14804" s="116" t="str">
        <f t="shared" si="231"/>
        <v>CANCILLERIA</v>
      </c>
    </row>
    <row r="14805" spans="4:5">
      <c r="D14805" s="118" t="s">
        <v>155</v>
      </c>
      <c r="E14805" s="116" t="str">
        <f t="shared" si="231"/>
        <v>ONAPI</v>
      </c>
    </row>
    <row r="14806" spans="4:5">
      <c r="D14806" s="118" t="s">
        <v>184</v>
      </c>
      <c r="E14806" s="116" t="str">
        <f t="shared" si="231"/>
        <v>DGP</v>
      </c>
    </row>
    <row r="14807" spans="4:5">
      <c r="D14807" s="118" t="s">
        <v>40</v>
      </c>
      <c r="E14807" s="116" t="str">
        <f t="shared" si="231"/>
        <v>JCE</v>
      </c>
    </row>
    <row r="14808" spans="4:5">
      <c r="D14808" s="118" t="s">
        <v>40</v>
      </c>
      <c r="E14808" s="116" t="str">
        <f t="shared" si="231"/>
        <v>JCE</v>
      </c>
    </row>
    <row r="14809" spans="4:5">
      <c r="D14809" s="118" t="s">
        <v>28</v>
      </c>
      <c r="E14809" s="116" t="str">
        <f t="shared" si="231"/>
        <v>DGII</v>
      </c>
    </row>
    <row r="14810" spans="4:5">
      <c r="D14810" s="118" t="s">
        <v>322</v>
      </c>
      <c r="E14810" s="116" t="str">
        <f t="shared" si="231"/>
        <v>MT</v>
      </c>
    </row>
    <row r="14811" spans="4:5">
      <c r="D14811" s="118" t="s">
        <v>40</v>
      </c>
      <c r="E14811" s="116" t="str">
        <f t="shared" si="231"/>
        <v>JCE</v>
      </c>
    </row>
    <row r="14812" spans="4:5">
      <c r="D14812" s="118" t="s">
        <v>2</v>
      </c>
      <c r="E14812" s="116" t="str">
        <f t="shared" si="231"/>
        <v>DGTT</v>
      </c>
    </row>
    <row r="14813" spans="4:5">
      <c r="D14813" s="118" t="s">
        <v>40</v>
      </c>
      <c r="E14813" s="116" t="str">
        <f t="shared" si="231"/>
        <v>JCE</v>
      </c>
    </row>
    <row r="14814" spans="4:5">
      <c r="D14814" s="118" t="s">
        <v>2</v>
      </c>
      <c r="E14814" s="116" t="str">
        <f t="shared" si="231"/>
        <v>DGTT</v>
      </c>
    </row>
    <row r="14815" spans="4:5">
      <c r="D14815" s="118" t="s">
        <v>2</v>
      </c>
      <c r="E14815" s="116" t="str">
        <f t="shared" si="231"/>
        <v>DGTT</v>
      </c>
    </row>
    <row r="14816" spans="4:5">
      <c r="D14816" s="118" t="s">
        <v>2</v>
      </c>
      <c r="E14816" s="116" t="str">
        <f t="shared" si="231"/>
        <v>DGTT</v>
      </c>
    </row>
    <row r="14817" spans="4:5">
      <c r="D14817" s="118" t="s">
        <v>2</v>
      </c>
      <c r="E14817" s="116" t="str">
        <f t="shared" si="231"/>
        <v>DGTT</v>
      </c>
    </row>
    <row r="14818" spans="4:5">
      <c r="D14818" s="118" t="s">
        <v>2</v>
      </c>
      <c r="E14818" s="116" t="str">
        <f t="shared" si="231"/>
        <v>DGTT</v>
      </c>
    </row>
    <row r="14819" spans="4:5">
      <c r="D14819" s="118" t="s">
        <v>28</v>
      </c>
      <c r="E14819" s="116" t="str">
        <f t="shared" si="231"/>
        <v>DGII</v>
      </c>
    </row>
    <row r="14820" spans="4:5">
      <c r="D14820" s="118" t="s">
        <v>322</v>
      </c>
      <c r="E14820" s="116" t="str">
        <f t="shared" si="231"/>
        <v>MT</v>
      </c>
    </row>
    <row r="14821" spans="4:5">
      <c r="D14821" s="118" t="s">
        <v>40</v>
      </c>
      <c r="E14821" s="116" t="str">
        <f t="shared" si="231"/>
        <v>JCE</v>
      </c>
    </row>
    <row r="14822" spans="4:5">
      <c r="D14822" s="118" t="s">
        <v>28</v>
      </c>
      <c r="E14822" s="116" t="str">
        <f t="shared" si="231"/>
        <v>DGII</v>
      </c>
    </row>
    <row r="14823" spans="4:5">
      <c r="D14823" s="118" t="s">
        <v>40</v>
      </c>
      <c r="E14823" s="116" t="str">
        <f t="shared" si="231"/>
        <v>JCE</v>
      </c>
    </row>
    <row r="14824" spans="4:5">
      <c r="D14824" s="118" t="s">
        <v>28</v>
      </c>
      <c r="E14824" s="116" t="str">
        <f t="shared" si="231"/>
        <v>DGII</v>
      </c>
    </row>
    <row r="14825" spans="4:5">
      <c r="D14825" s="118" t="s">
        <v>28</v>
      </c>
      <c r="E14825" s="116" t="str">
        <f t="shared" si="231"/>
        <v>DGII</v>
      </c>
    </row>
    <row r="14826" spans="4:5">
      <c r="D14826" s="118" t="s">
        <v>28</v>
      </c>
      <c r="E14826" s="116" t="str">
        <f t="shared" si="231"/>
        <v>DGII</v>
      </c>
    </row>
    <row r="14827" spans="4:5">
      <c r="D14827" s="118" t="s">
        <v>40</v>
      </c>
      <c r="E14827" s="116" t="str">
        <f t="shared" si="231"/>
        <v>JCE</v>
      </c>
    </row>
    <row r="14828" spans="4:5">
      <c r="D14828" s="118" t="s">
        <v>40</v>
      </c>
      <c r="E14828" s="116" t="str">
        <f t="shared" si="231"/>
        <v>JCE</v>
      </c>
    </row>
    <row r="14829" spans="4:5">
      <c r="D14829" s="118" t="s">
        <v>28</v>
      </c>
      <c r="E14829" s="116" t="str">
        <f t="shared" si="231"/>
        <v>DGII</v>
      </c>
    </row>
    <row r="14830" spans="4:5">
      <c r="D14830" s="118" t="s">
        <v>40</v>
      </c>
      <c r="E14830" s="116" t="str">
        <f t="shared" si="231"/>
        <v>JCE</v>
      </c>
    </row>
    <row r="14831" spans="4:5">
      <c r="D14831" s="118" t="s">
        <v>40</v>
      </c>
      <c r="E14831" s="116" t="str">
        <f t="shared" si="231"/>
        <v>JCE</v>
      </c>
    </row>
    <row r="14832" spans="4:5">
      <c r="D14832" s="118" t="s">
        <v>40</v>
      </c>
      <c r="E14832" s="116" t="str">
        <f t="shared" si="231"/>
        <v>JCE</v>
      </c>
    </row>
    <row r="14833" spans="4:5">
      <c r="D14833" s="118" t="s">
        <v>2</v>
      </c>
      <c r="E14833" s="116" t="str">
        <f t="shared" si="231"/>
        <v>DGTT</v>
      </c>
    </row>
    <row r="14834" spans="4:5">
      <c r="D14834" s="118" t="s">
        <v>2</v>
      </c>
      <c r="E14834" s="116" t="str">
        <f t="shared" si="231"/>
        <v>DGTT</v>
      </c>
    </row>
    <row r="14835" spans="4:5">
      <c r="D14835" s="118" t="s">
        <v>18</v>
      </c>
      <c r="E14835" s="116" t="str">
        <f t="shared" si="231"/>
        <v>MIP</v>
      </c>
    </row>
    <row r="14836" spans="4:5">
      <c r="D14836" s="118" t="s">
        <v>322</v>
      </c>
      <c r="E14836" s="116" t="str">
        <f t="shared" si="231"/>
        <v>MT</v>
      </c>
    </row>
    <row r="14837" spans="4:5">
      <c r="D14837" s="118" t="s">
        <v>40</v>
      </c>
      <c r="E14837" s="116" t="str">
        <f t="shared" si="231"/>
        <v>JCE</v>
      </c>
    </row>
    <row r="14838" spans="4:5">
      <c r="D14838" s="118" t="s">
        <v>1098</v>
      </c>
      <c r="E14838" s="116" t="str">
        <f t="shared" si="231"/>
        <v>CANCILLERIA</v>
      </c>
    </row>
    <row r="14839" spans="4:5">
      <c r="D14839" s="118" t="s">
        <v>40</v>
      </c>
      <c r="E14839" s="116" t="str">
        <f t="shared" si="231"/>
        <v>JCE</v>
      </c>
    </row>
    <row r="14840" spans="4:5">
      <c r="D14840" s="118" t="s">
        <v>40</v>
      </c>
      <c r="E14840" s="116" t="str">
        <f t="shared" si="231"/>
        <v>JCE</v>
      </c>
    </row>
    <row r="14841" spans="4:5">
      <c r="D14841" s="118" t="s">
        <v>40</v>
      </c>
      <c r="E14841" s="116" t="str">
        <f t="shared" si="231"/>
        <v>JCE</v>
      </c>
    </row>
    <row r="14842" spans="4:5">
      <c r="D14842" s="118" t="s">
        <v>28</v>
      </c>
      <c r="E14842" s="116" t="str">
        <f t="shared" si="231"/>
        <v>DGII</v>
      </c>
    </row>
    <row r="14843" spans="4:5">
      <c r="D14843" s="118" t="s">
        <v>322</v>
      </c>
      <c r="E14843" s="116" t="str">
        <f t="shared" si="231"/>
        <v>MT</v>
      </c>
    </row>
    <row r="14844" spans="4:5">
      <c r="D14844" s="118" t="s">
        <v>28</v>
      </c>
      <c r="E14844" s="116" t="str">
        <f t="shared" si="231"/>
        <v>DGII</v>
      </c>
    </row>
    <row r="14845" spans="4:5">
      <c r="D14845" s="118" t="s">
        <v>40</v>
      </c>
      <c r="E14845" s="116" t="str">
        <f t="shared" si="231"/>
        <v>JCE</v>
      </c>
    </row>
    <row r="14846" spans="4:5">
      <c r="D14846" s="118" t="s">
        <v>1098</v>
      </c>
      <c r="E14846" s="116" t="str">
        <f t="shared" si="231"/>
        <v>CANCILLERIA</v>
      </c>
    </row>
    <row r="14847" spans="4:5">
      <c r="D14847" s="118" t="s">
        <v>2</v>
      </c>
      <c r="E14847" s="116" t="str">
        <f t="shared" si="231"/>
        <v>DGTT</v>
      </c>
    </row>
    <row r="14848" spans="4:5">
      <c r="D14848" s="118" t="s">
        <v>28</v>
      </c>
      <c r="E14848" s="116" t="str">
        <f t="shared" si="231"/>
        <v>DGII</v>
      </c>
    </row>
    <row r="14849" spans="4:5">
      <c r="D14849" s="118" t="s">
        <v>40</v>
      </c>
      <c r="E14849" s="116" t="str">
        <f t="shared" si="231"/>
        <v>JCE</v>
      </c>
    </row>
    <row r="14850" spans="4:5">
      <c r="D14850" s="118" t="s">
        <v>2</v>
      </c>
      <c r="E14850" s="116" t="str">
        <f t="shared" si="231"/>
        <v>DGTT</v>
      </c>
    </row>
    <row r="14851" spans="4:5">
      <c r="D14851" s="118" t="s">
        <v>40</v>
      </c>
      <c r="E14851" s="116" t="str">
        <f t="shared" si="231"/>
        <v>JCE</v>
      </c>
    </row>
    <row r="14852" spans="4:5">
      <c r="D14852" s="118" t="s">
        <v>40</v>
      </c>
      <c r="E14852" s="116" t="str">
        <f t="shared" ref="E14852:E14915" si="232">UPPER(D14852:D34562)</f>
        <v>JCE</v>
      </c>
    </row>
    <row r="14853" spans="4:5">
      <c r="D14853" s="118" t="s">
        <v>28</v>
      </c>
      <c r="E14853" s="116" t="str">
        <f t="shared" si="232"/>
        <v>DGII</v>
      </c>
    </row>
    <row r="14854" spans="4:5">
      <c r="D14854" s="118" t="s">
        <v>40</v>
      </c>
      <c r="E14854" s="116" t="str">
        <f t="shared" si="232"/>
        <v>JCE</v>
      </c>
    </row>
    <row r="14855" spans="4:5">
      <c r="D14855" s="118" t="s">
        <v>28</v>
      </c>
      <c r="E14855" s="116" t="str">
        <f t="shared" si="232"/>
        <v>DGII</v>
      </c>
    </row>
    <row r="14856" spans="4:5">
      <c r="D14856" s="118" t="s">
        <v>40</v>
      </c>
      <c r="E14856" s="116" t="str">
        <f t="shared" si="232"/>
        <v>JCE</v>
      </c>
    </row>
    <row r="14857" spans="4:5">
      <c r="D14857" s="118" t="s">
        <v>28</v>
      </c>
      <c r="E14857" s="116" t="str">
        <f t="shared" si="232"/>
        <v>DGII</v>
      </c>
    </row>
    <row r="14858" spans="4:5">
      <c r="D14858" s="118" t="s">
        <v>40</v>
      </c>
      <c r="E14858" s="116" t="str">
        <f t="shared" si="232"/>
        <v>JCE</v>
      </c>
    </row>
    <row r="14859" spans="4:5">
      <c r="D14859" s="118" t="s">
        <v>322</v>
      </c>
      <c r="E14859" s="116" t="str">
        <f t="shared" si="232"/>
        <v>MT</v>
      </c>
    </row>
    <row r="14860" spans="4:5">
      <c r="D14860" s="118" t="s">
        <v>40</v>
      </c>
      <c r="E14860" s="116" t="str">
        <f t="shared" si="232"/>
        <v>JCE</v>
      </c>
    </row>
    <row r="14861" spans="4:5">
      <c r="D14861" s="118" t="s">
        <v>28</v>
      </c>
      <c r="E14861" s="116" t="str">
        <f t="shared" si="232"/>
        <v>DGII</v>
      </c>
    </row>
    <row r="14862" spans="4:5">
      <c r="D14862" s="118" t="s">
        <v>40</v>
      </c>
      <c r="E14862" s="116" t="str">
        <f t="shared" si="232"/>
        <v>JCE</v>
      </c>
    </row>
    <row r="14863" spans="4:5">
      <c r="D14863" s="118" t="s">
        <v>40</v>
      </c>
      <c r="E14863" s="116" t="str">
        <f t="shared" si="232"/>
        <v>JCE</v>
      </c>
    </row>
    <row r="14864" spans="4:5">
      <c r="D14864" s="118" t="s">
        <v>40</v>
      </c>
      <c r="E14864" s="116" t="str">
        <f t="shared" si="232"/>
        <v>JCE</v>
      </c>
    </row>
    <row r="14865" spans="4:5">
      <c r="D14865" s="118" t="s">
        <v>322</v>
      </c>
      <c r="E14865" s="116" t="str">
        <f t="shared" si="232"/>
        <v>MT</v>
      </c>
    </row>
    <row r="14866" spans="4:5">
      <c r="D14866" s="118" t="s">
        <v>28</v>
      </c>
      <c r="E14866" s="116" t="str">
        <f t="shared" si="232"/>
        <v>DGII</v>
      </c>
    </row>
    <row r="14867" spans="4:5">
      <c r="D14867" s="118" t="s">
        <v>28</v>
      </c>
      <c r="E14867" s="116" t="str">
        <f t="shared" si="232"/>
        <v>DGII</v>
      </c>
    </row>
    <row r="14868" spans="4:5">
      <c r="D14868" s="118" t="s">
        <v>40</v>
      </c>
      <c r="E14868" s="116" t="str">
        <f t="shared" si="232"/>
        <v>JCE</v>
      </c>
    </row>
    <row r="14869" spans="4:5">
      <c r="D14869" s="118" t="s">
        <v>40</v>
      </c>
      <c r="E14869" s="116" t="str">
        <f t="shared" si="232"/>
        <v>JCE</v>
      </c>
    </row>
    <row r="14870" spans="4:5">
      <c r="D14870" s="118" t="s">
        <v>40</v>
      </c>
      <c r="E14870" s="116" t="str">
        <f t="shared" si="232"/>
        <v>JCE</v>
      </c>
    </row>
    <row r="14871" spans="4:5">
      <c r="D14871" s="118" t="s">
        <v>2</v>
      </c>
      <c r="E14871" s="116" t="str">
        <f t="shared" si="232"/>
        <v>DGTT</v>
      </c>
    </row>
    <row r="14872" spans="4:5">
      <c r="D14872" s="118" t="s">
        <v>94</v>
      </c>
      <c r="E14872" s="116" t="str">
        <f t="shared" si="232"/>
        <v>DGM</v>
      </c>
    </row>
    <row r="14873" spans="4:5">
      <c r="D14873" s="118" t="s">
        <v>1999</v>
      </c>
      <c r="E14873" s="116" t="str">
        <f t="shared" si="232"/>
        <v xml:space="preserve">MT </v>
      </c>
    </row>
    <row r="14874" spans="4:5">
      <c r="D14874" s="118" t="s">
        <v>40</v>
      </c>
      <c r="E14874" s="116" t="str">
        <f t="shared" si="232"/>
        <v>JCE</v>
      </c>
    </row>
    <row r="14875" spans="4:5">
      <c r="D14875" s="118" t="s">
        <v>28</v>
      </c>
      <c r="E14875" s="116" t="str">
        <f t="shared" si="232"/>
        <v>DGII</v>
      </c>
    </row>
    <row r="14876" spans="4:5">
      <c r="D14876" s="118" t="s">
        <v>28</v>
      </c>
      <c r="E14876" s="116" t="str">
        <f t="shared" si="232"/>
        <v>DGII</v>
      </c>
    </row>
    <row r="14877" spans="4:5">
      <c r="D14877" s="118" t="s">
        <v>2</v>
      </c>
      <c r="E14877" s="116" t="str">
        <f t="shared" si="232"/>
        <v>DGTT</v>
      </c>
    </row>
    <row r="14878" spans="4:5">
      <c r="D14878" s="118" t="s">
        <v>322</v>
      </c>
      <c r="E14878" s="116" t="str">
        <f t="shared" si="232"/>
        <v>MT</v>
      </c>
    </row>
    <row r="14879" spans="4:5">
      <c r="D14879" s="118" t="s">
        <v>322</v>
      </c>
      <c r="E14879" s="116" t="str">
        <f t="shared" si="232"/>
        <v>MT</v>
      </c>
    </row>
    <row r="14880" spans="4:5">
      <c r="D14880" s="118" t="s">
        <v>28</v>
      </c>
      <c r="E14880" s="116" t="str">
        <f t="shared" si="232"/>
        <v>DGII</v>
      </c>
    </row>
    <row r="14881" spans="4:5">
      <c r="D14881" s="118" t="s">
        <v>28</v>
      </c>
      <c r="E14881" s="116" t="str">
        <f t="shared" si="232"/>
        <v>DGII</v>
      </c>
    </row>
    <row r="14882" spans="4:5">
      <c r="D14882" s="118" t="s">
        <v>322</v>
      </c>
      <c r="E14882" s="116" t="str">
        <f t="shared" si="232"/>
        <v>MT</v>
      </c>
    </row>
    <row r="14883" spans="4:5">
      <c r="D14883" s="118" t="s">
        <v>2</v>
      </c>
      <c r="E14883" s="116" t="str">
        <f t="shared" si="232"/>
        <v>DGTT</v>
      </c>
    </row>
    <row r="14884" spans="4:5">
      <c r="D14884" s="118" t="s">
        <v>2</v>
      </c>
      <c r="E14884" s="116" t="str">
        <f t="shared" si="232"/>
        <v>DGTT</v>
      </c>
    </row>
    <row r="14885" spans="4:5">
      <c r="D14885" s="118" t="s">
        <v>2</v>
      </c>
      <c r="E14885" s="116" t="str">
        <f t="shared" si="232"/>
        <v>DGTT</v>
      </c>
    </row>
    <row r="14886" spans="4:5">
      <c r="D14886" s="118" t="s">
        <v>18</v>
      </c>
      <c r="E14886" s="116" t="str">
        <f t="shared" si="232"/>
        <v>MIP</v>
      </c>
    </row>
    <row r="14887" spans="4:5">
      <c r="D14887" s="118" t="s">
        <v>40</v>
      </c>
      <c r="E14887" s="116" t="str">
        <f t="shared" si="232"/>
        <v>JCE</v>
      </c>
    </row>
    <row r="14888" spans="4:5">
      <c r="D14888" s="118" t="s">
        <v>2</v>
      </c>
      <c r="E14888" s="116" t="str">
        <f t="shared" si="232"/>
        <v>DGTT</v>
      </c>
    </row>
    <row r="14889" spans="4:5">
      <c r="D14889" s="118" t="s">
        <v>40</v>
      </c>
      <c r="E14889" s="116" t="str">
        <f t="shared" si="232"/>
        <v>JCE</v>
      </c>
    </row>
    <row r="14890" spans="4:5">
      <c r="D14890" s="118" t="s">
        <v>40</v>
      </c>
      <c r="E14890" s="116" t="str">
        <f t="shared" si="232"/>
        <v>JCE</v>
      </c>
    </row>
    <row r="14891" spans="4:5">
      <c r="D14891" s="118" t="s">
        <v>28</v>
      </c>
      <c r="E14891" s="116" t="str">
        <f t="shared" si="232"/>
        <v>DGII</v>
      </c>
    </row>
    <row r="14892" spans="4:5">
      <c r="D14892" s="118" t="s">
        <v>40</v>
      </c>
      <c r="E14892" s="116" t="str">
        <f t="shared" si="232"/>
        <v>JCE</v>
      </c>
    </row>
    <row r="14893" spans="4:5">
      <c r="D14893" s="118" t="s">
        <v>184</v>
      </c>
      <c r="E14893" s="116" t="str">
        <f t="shared" si="232"/>
        <v>DGP</v>
      </c>
    </row>
    <row r="14894" spans="4:5">
      <c r="D14894" s="118" t="s">
        <v>2</v>
      </c>
      <c r="E14894" s="116" t="str">
        <f t="shared" si="232"/>
        <v>DGTT</v>
      </c>
    </row>
    <row r="14895" spans="4:5">
      <c r="D14895" s="118" t="s">
        <v>40</v>
      </c>
      <c r="E14895" s="116" t="str">
        <f t="shared" si="232"/>
        <v>JCE</v>
      </c>
    </row>
    <row r="14896" spans="4:5">
      <c r="D14896" s="118" t="s">
        <v>28</v>
      </c>
      <c r="E14896" s="116" t="str">
        <f t="shared" si="232"/>
        <v>DGII</v>
      </c>
    </row>
    <row r="14897" spans="4:5">
      <c r="D14897" s="118" t="s">
        <v>40</v>
      </c>
      <c r="E14897" s="116" t="str">
        <f t="shared" si="232"/>
        <v>JCE</v>
      </c>
    </row>
    <row r="14898" spans="4:5">
      <c r="D14898" s="118" t="s">
        <v>322</v>
      </c>
      <c r="E14898" s="116" t="str">
        <f t="shared" si="232"/>
        <v>MT</v>
      </c>
    </row>
    <row r="14899" spans="4:5">
      <c r="D14899" s="118" t="s">
        <v>40</v>
      </c>
      <c r="E14899" s="116" t="str">
        <f t="shared" si="232"/>
        <v>JCE</v>
      </c>
    </row>
    <row r="14900" spans="4:5">
      <c r="D14900" s="118" t="s">
        <v>40</v>
      </c>
      <c r="E14900" s="116" t="str">
        <f t="shared" si="232"/>
        <v>JCE</v>
      </c>
    </row>
    <row r="14901" spans="4:5">
      <c r="D14901" s="118" t="s">
        <v>40</v>
      </c>
      <c r="E14901" s="116" t="str">
        <f t="shared" si="232"/>
        <v>JCE</v>
      </c>
    </row>
    <row r="14902" spans="4:5">
      <c r="D14902" s="118" t="s">
        <v>40</v>
      </c>
      <c r="E14902" s="116" t="str">
        <f t="shared" si="232"/>
        <v>JCE</v>
      </c>
    </row>
    <row r="14903" spans="4:5">
      <c r="D14903" s="118" t="s">
        <v>40</v>
      </c>
      <c r="E14903" s="116" t="str">
        <f t="shared" si="232"/>
        <v>JCE</v>
      </c>
    </row>
    <row r="14904" spans="4:5">
      <c r="D14904" s="118" t="s">
        <v>28</v>
      </c>
      <c r="E14904" s="116" t="str">
        <f t="shared" si="232"/>
        <v>DGII</v>
      </c>
    </row>
    <row r="14905" spans="4:5">
      <c r="D14905" s="118" t="s">
        <v>184</v>
      </c>
      <c r="E14905" s="116" t="str">
        <f t="shared" si="232"/>
        <v>DGP</v>
      </c>
    </row>
    <row r="14906" spans="4:5">
      <c r="D14906" s="118" t="s">
        <v>184</v>
      </c>
      <c r="E14906" s="116" t="str">
        <f t="shared" si="232"/>
        <v>DGP</v>
      </c>
    </row>
    <row r="14907" spans="4:5">
      <c r="D14907" s="118" t="s">
        <v>40</v>
      </c>
      <c r="E14907" s="116" t="str">
        <f t="shared" si="232"/>
        <v>JCE</v>
      </c>
    </row>
    <row r="14908" spans="4:5">
      <c r="D14908" s="118" t="s">
        <v>28</v>
      </c>
      <c r="E14908" s="116" t="str">
        <f t="shared" si="232"/>
        <v>DGII</v>
      </c>
    </row>
    <row r="14909" spans="4:5">
      <c r="D14909" s="118" t="s">
        <v>94</v>
      </c>
      <c r="E14909" s="116" t="str">
        <f t="shared" si="232"/>
        <v>DGM</v>
      </c>
    </row>
    <row r="14910" spans="4:5">
      <c r="D14910" s="118" t="s">
        <v>66</v>
      </c>
      <c r="E14910" s="116" t="str">
        <f t="shared" si="232"/>
        <v>AMET</v>
      </c>
    </row>
    <row r="14911" spans="4:5">
      <c r="D14911" s="118" t="s">
        <v>184</v>
      </c>
      <c r="E14911" s="116" t="str">
        <f t="shared" si="232"/>
        <v>DGP</v>
      </c>
    </row>
    <row r="14912" spans="4:5">
      <c r="D14912" s="118" t="s">
        <v>2</v>
      </c>
      <c r="E14912" s="116" t="str">
        <f t="shared" si="232"/>
        <v>DGTT</v>
      </c>
    </row>
    <row r="14913" spans="4:5">
      <c r="D14913" s="118" t="s">
        <v>322</v>
      </c>
      <c r="E14913" s="116" t="str">
        <f t="shared" si="232"/>
        <v>MT</v>
      </c>
    </row>
    <row r="14914" spans="4:5">
      <c r="D14914" s="118" t="s">
        <v>40</v>
      </c>
      <c r="E14914" s="116" t="str">
        <f t="shared" si="232"/>
        <v>JCE</v>
      </c>
    </row>
    <row r="14915" spans="4:5">
      <c r="D14915" s="118" t="s">
        <v>40</v>
      </c>
      <c r="E14915" s="116" t="str">
        <f t="shared" si="232"/>
        <v>JCE</v>
      </c>
    </row>
    <row r="14916" spans="4:5">
      <c r="D14916" s="118" t="s">
        <v>184</v>
      </c>
      <c r="E14916" s="116" t="str">
        <f t="shared" ref="E14916:E14979" si="233">UPPER(D14916:D34626)</f>
        <v>DGP</v>
      </c>
    </row>
    <row r="14917" spans="4:5">
      <c r="D14917" s="118" t="s">
        <v>40</v>
      </c>
      <c r="E14917" s="116" t="str">
        <f t="shared" si="233"/>
        <v>JCE</v>
      </c>
    </row>
    <row r="14918" spans="4:5">
      <c r="D14918" s="118" t="s">
        <v>66</v>
      </c>
      <c r="E14918" s="116" t="str">
        <f t="shared" si="233"/>
        <v>AMET</v>
      </c>
    </row>
    <row r="14919" spans="4:5">
      <c r="D14919" s="118" t="s">
        <v>2</v>
      </c>
      <c r="E14919" s="116" t="str">
        <f t="shared" si="233"/>
        <v>DGTT</v>
      </c>
    </row>
    <row r="14920" spans="4:5">
      <c r="D14920" s="118" t="s">
        <v>40</v>
      </c>
      <c r="E14920" s="116" t="str">
        <f t="shared" si="233"/>
        <v>JCE</v>
      </c>
    </row>
    <row r="14921" spans="4:5">
      <c r="D14921" s="118" t="s">
        <v>40</v>
      </c>
      <c r="E14921" s="116" t="str">
        <f t="shared" si="233"/>
        <v>JCE</v>
      </c>
    </row>
    <row r="14922" spans="4:5">
      <c r="D14922" s="118" t="s">
        <v>2</v>
      </c>
      <c r="E14922" s="116" t="str">
        <f t="shared" si="233"/>
        <v>DGTT</v>
      </c>
    </row>
    <row r="14923" spans="4:5">
      <c r="D14923" s="118" t="s">
        <v>40</v>
      </c>
      <c r="E14923" s="116" t="str">
        <f t="shared" si="233"/>
        <v>JCE</v>
      </c>
    </row>
    <row r="14924" spans="4:5">
      <c r="D14924" s="118" t="s">
        <v>28</v>
      </c>
      <c r="E14924" s="116" t="str">
        <f t="shared" si="233"/>
        <v>DGII</v>
      </c>
    </row>
    <row r="14925" spans="4:5">
      <c r="D14925" s="118" t="s">
        <v>40</v>
      </c>
      <c r="E14925" s="116" t="str">
        <f t="shared" si="233"/>
        <v>JCE</v>
      </c>
    </row>
    <row r="14926" spans="4:5">
      <c r="D14926" s="118" t="s">
        <v>40</v>
      </c>
      <c r="E14926" s="116" t="str">
        <f t="shared" si="233"/>
        <v>JCE</v>
      </c>
    </row>
    <row r="14927" spans="4:5">
      <c r="D14927" s="118" t="s">
        <v>28</v>
      </c>
      <c r="E14927" s="116" t="str">
        <f t="shared" si="233"/>
        <v>DGII</v>
      </c>
    </row>
    <row r="14928" spans="4:5">
      <c r="D14928" s="118" t="s">
        <v>322</v>
      </c>
      <c r="E14928" s="116" t="str">
        <f t="shared" si="233"/>
        <v>MT</v>
      </c>
    </row>
    <row r="14929" spans="4:5">
      <c r="D14929" s="118" t="s">
        <v>2</v>
      </c>
      <c r="E14929" s="116" t="str">
        <f t="shared" si="233"/>
        <v>DGTT</v>
      </c>
    </row>
    <row r="14930" spans="4:5">
      <c r="D14930" s="118" t="s">
        <v>40</v>
      </c>
      <c r="E14930" s="116" t="str">
        <f t="shared" si="233"/>
        <v>JCE</v>
      </c>
    </row>
    <row r="14931" spans="4:5">
      <c r="D14931" s="118" t="s">
        <v>40</v>
      </c>
      <c r="E14931" s="116" t="str">
        <f t="shared" si="233"/>
        <v>JCE</v>
      </c>
    </row>
    <row r="14932" spans="4:5">
      <c r="D14932" s="118" t="s">
        <v>40</v>
      </c>
      <c r="E14932" s="116" t="str">
        <f t="shared" si="233"/>
        <v>JCE</v>
      </c>
    </row>
    <row r="14933" spans="4:5">
      <c r="D14933" s="118" t="s">
        <v>28</v>
      </c>
      <c r="E14933" s="116" t="str">
        <f t="shared" si="233"/>
        <v>DGII</v>
      </c>
    </row>
    <row r="14934" spans="4:5">
      <c r="D14934" s="118" t="s">
        <v>40</v>
      </c>
      <c r="E14934" s="116" t="str">
        <f t="shared" si="233"/>
        <v>JCE</v>
      </c>
    </row>
    <row r="14935" spans="4:5">
      <c r="D14935" s="118" t="s">
        <v>40</v>
      </c>
      <c r="E14935" s="116" t="str">
        <f t="shared" si="233"/>
        <v>JCE</v>
      </c>
    </row>
    <row r="14936" spans="4:5">
      <c r="D14936" s="118" t="s">
        <v>40</v>
      </c>
      <c r="E14936" s="116" t="str">
        <f t="shared" si="233"/>
        <v>JCE</v>
      </c>
    </row>
    <row r="14937" spans="4:5">
      <c r="D14937" s="118" t="s">
        <v>18</v>
      </c>
      <c r="E14937" s="116" t="str">
        <f t="shared" si="233"/>
        <v>MIP</v>
      </c>
    </row>
    <row r="14938" spans="4:5">
      <c r="D14938" s="118" t="s">
        <v>28</v>
      </c>
      <c r="E14938" s="116" t="str">
        <f t="shared" si="233"/>
        <v>DGII</v>
      </c>
    </row>
    <row r="14939" spans="4:5">
      <c r="D14939" s="118" t="s">
        <v>2</v>
      </c>
      <c r="E14939" s="116" t="str">
        <f t="shared" si="233"/>
        <v>DGTT</v>
      </c>
    </row>
    <row r="14940" spans="4:5">
      <c r="D14940" s="118" t="s">
        <v>40</v>
      </c>
      <c r="E14940" s="116" t="str">
        <f t="shared" si="233"/>
        <v>JCE</v>
      </c>
    </row>
    <row r="14941" spans="4:5">
      <c r="D14941" s="118" t="s">
        <v>40</v>
      </c>
      <c r="E14941" s="116" t="str">
        <f t="shared" si="233"/>
        <v>JCE</v>
      </c>
    </row>
    <row r="14942" spans="4:5">
      <c r="D14942" s="118" t="s">
        <v>28</v>
      </c>
      <c r="E14942" s="116" t="str">
        <f t="shared" si="233"/>
        <v>DGII</v>
      </c>
    </row>
    <row r="14943" spans="4:5">
      <c r="D14943" s="118" t="s">
        <v>40</v>
      </c>
      <c r="E14943" s="116" t="str">
        <f t="shared" si="233"/>
        <v>JCE</v>
      </c>
    </row>
    <row r="14944" spans="4:5">
      <c r="D14944" s="118" t="s">
        <v>94</v>
      </c>
      <c r="E14944" s="116" t="str">
        <f t="shared" si="233"/>
        <v>DGM</v>
      </c>
    </row>
    <row r="14945" spans="4:5">
      <c r="D14945" s="118" t="s">
        <v>40</v>
      </c>
      <c r="E14945" s="116" t="str">
        <f t="shared" si="233"/>
        <v>JCE</v>
      </c>
    </row>
    <row r="14946" spans="4:5">
      <c r="D14946" s="118" t="s">
        <v>40</v>
      </c>
      <c r="E14946" s="116" t="str">
        <f t="shared" si="233"/>
        <v>JCE</v>
      </c>
    </row>
    <row r="14947" spans="4:5">
      <c r="D14947" s="118" t="s">
        <v>94</v>
      </c>
      <c r="E14947" s="116" t="str">
        <f t="shared" si="233"/>
        <v>DGM</v>
      </c>
    </row>
    <row r="14948" spans="4:5">
      <c r="D14948" s="118" t="s">
        <v>1098</v>
      </c>
      <c r="E14948" s="116" t="str">
        <f t="shared" si="233"/>
        <v>CANCILLERIA</v>
      </c>
    </row>
    <row r="14949" spans="4:5">
      <c r="D14949" s="118" t="s">
        <v>1098</v>
      </c>
      <c r="E14949" s="116" t="str">
        <f t="shared" si="233"/>
        <v>CANCILLERIA</v>
      </c>
    </row>
    <row r="14950" spans="4:5">
      <c r="D14950" s="118" t="s">
        <v>40</v>
      </c>
      <c r="E14950" s="116" t="str">
        <f t="shared" si="233"/>
        <v>JCE</v>
      </c>
    </row>
    <row r="14951" spans="4:5">
      <c r="D14951" s="118" t="s">
        <v>40</v>
      </c>
      <c r="E14951" s="116" t="str">
        <f t="shared" si="233"/>
        <v>JCE</v>
      </c>
    </row>
    <row r="14952" spans="4:5">
      <c r="D14952" s="118" t="s">
        <v>28</v>
      </c>
      <c r="E14952" s="116" t="str">
        <f t="shared" si="233"/>
        <v>DGII</v>
      </c>
    </row>
    <row r="14953" spans="4:5">
      <c r="D14953" s="118" t="s">
        <v>40</v>
      </c>
      <c r="E14953" s="116" t="str">
        <f t="shared" si="233"/>
        <v>JCE</v>
      </c>
    </row>
    <row r="14954" spans="4:5">
      <c r="D14954" s="118" t="s">
        <v>28</v>
      </c>
      <c r="E14954" s="116" t="str">
        <f t="shared" si="233"/>
        <v>DGII</v>
      </c>
    </row>
    <row r="14955" spans="4:5">
      <c r="D14955" s="118" t="s">
        <v>2</v>
      </c>
      <c r="E14955" s="116" t="str">
        <f t="shared" si="233"/>
        <v>DGTT</v>
      </c>
    </row>
    <row r="14956" spans="4:5">
      <c r="D14956" s="118" t="s">
        <v>40</v>
      </c>
      <c r="E14956" s="116" t="str">
        <f t="shared" si="233"/>
        <v>JCE</v>
      </c>
    </row>
    <row r="14957" spans="4:5">
      <c r="D14957" s="118" t="s">
        <v>322</v>
      </c>
      <c r="E14957" s="116" t="str">
        <f t="shared" si="233"/>
        <v>MT</v>
      </c>
    </row>
    <row r="14958" spans="4:5">
      <c r="D14958" s="118" t="s">
        <v>184</v>
      </c>
      <c r="E14958" s="116" t="str">
        <f t="shared" si="233"/>
        <v>DGP</v>
      </c>
    </row>
    <row r="14959" spans="4:5">
      <c r="D14959" s="118" t="s">
        <v>2088</v>
      </c>
      <c r="E14959" s="116" t="str">
        <f t="shared" si="233"/>
        <v xml:space="preserve">BR </v>
      </c>
    </row>
    <row r="14960" spans="4:5">
      <c r="D14960" s="118" t="s">
        <v>322</v>
      </c>
      <c r="E14960" s="116" t="str">
        <f t="shared" si="233"/>
        <v>MT</v>
      </c>
    </row>
    <row r="14961" spans="4:5">
      <c r="D14961" s="118" t="s">
        <v>184</v>
      </c>
      <c r="E14961" s="116" t="str">
        <f t="shared" si="233"/>
        <v>DGP</v>
      </c>
    </row>
    <row r="14962" spans="4:5">
      <c r="D14962" s="118" t="s">
        <v>28</v>
      </c>
      <c r="E14962" s="116" t="str">
        <f t="shared" si="233"/>
        <v>DGII</v>
      </c>
    </row>
    <row r="14963" spans="4:5">
      <c r="D14963" s="118" t="s">
        <v>28</v>
      </c>
      <c r="E14963" s="116" t="str">
        <f t="shared" si="233"/>
        <v>DGII</v>
      </c>
    </row>
    <row r="14964" spans="4:5">
      <c r="D14964" s="118" t="s">
        <v>2</v>
      </c>
      <c r="E14964" s="116" t="str">
        <f t="shared" si="233"/>
        <v>DGTT</v>
      </c>
    </row>
    <row r="14965" spans="4:5">
      <c r="D14965" s="118" t="s">
        <v>40</v>
      </c>
      <c r="E14965" s="116" t="str">
        <f t="shared" si="233"/>
        <v>JCE</v>
      </c>
    </row>
    <row r="14966" spans="4:5">
      <c r="D14966" s="118" t="s">
        <v>390</v>
      </c>
      <c r="E14966" s="116" t="str">
        <f t="shared" si="233"/>
        <v>DICAT</v>
      </c>
    </row>
    <row r="14967" spans="4:5">
      <c r="D14967" s="118" t="s">
        <v>40</v>
      </c>
      <c r="E14967" s="116" t="str">
        <f t="shared" si="233"/>
        <v>JCE</v>
      </c>
    </row>
    <row r="14968" spans="4:5">
      <c r="D14968" s="118" t="s">
        <v>40</v>
      </c>
      <c r="E14968" s="116" t="str">
        <f t="shared" si="233"/>
        <v>JCE</v>
      </c>
    </row>
    <row r="14969" spans="4:5">
      <c r="D14969" s="118" t="s">
        <v>40</v>
      </c>
      <c r="E14969" s="116" t="str">
        <f t="shared" si="233"/>
        <v>JCE</v>
      </c>
    </row>
    <row r="14970" spans="4:5">
      <c r="D14970" s="118" t="s">
        <v>40</v>
      </c>
      <c r="E14970" s="116" t="str">
        <f t="shared" si="233"/>
        <v>JCE</v>
      </c>
    </row>
    <row r="14971" spans="4:5">
      <c r="D14971" s="118" t="s">
        <v>40</v>
      </c>
      <c r="E14971" s="116" t="str">
        <f t="shared" si="233"/>
        <v>JCE</v>
      </c>
    </row>
    <row r="14972" spans="4:5">
      <c r="D14972" s="118" t="s">
        <v>2</v>
      </c>
      <c r="E14972" s="116" t="str">
        <f t="shared" si="233"/>
        <v>DGTT</v>
      </c>
    </row>
    <row r="14973" spans="4:5">
      <c r="D14973" s="118" t="s">
        <v>2</v>
      </c>
      <c r="E14973" s="116" t="str">
        <f t="shared" si="233"/>
        <v>DGTT</v>
      </c>
    </row>
    <row r="14974" spans="4:5">
      <c r="D14974" s="118" t="s">
        <v>40</v>
      </c>
      <c r="E14974" s="116" t="str">
        <f t="shared" si="233"/>
        <v>JCE</v>
      </c>
    </row>
    <row r="14975" spans="4:5">
      <c r="D14975" s="118" t="s">
        <v>28</v>
      </c>
      <c r="E14975" s="116" t="str">
        <f t="shared" si="233"/>
        <v>DGII</v>
      </c>
    </row>
    <row r="14976" spans="4:5">
      <c r="D14976" s="118" t="s">
        <v>66</v>
      </c>
      <c r="E14976" s="116" t="str">
        <f t="shared" si="233"/>
        <v>AMET</v>
      </c>
    </row>
    <row r="14977" spans="4:5">
      <c r="D14977" s="118" t="s">
        <v>40</v>
      </c>
      <c r="E14977" s="116" t="str">
        <f t="shared" si="233"/>
        <v>JCE</v>
      </c>
    </row>
    <row r="14978" spans="4:5">
      <c r="D14978" s="118" t="s">
        <v>28</v>
      </c>
      <c r="E14978" s="116" t="str">
        <f t="shared" si="233"/>
        <v>DGII</v>
      </c>
    </row>
    <row r="14979" spans="4:5">
      <c r="D14979" s="118" t="s">
        <v>28</v>
      </c>
      <c r="E14979" s="116" t="str">
        <f t="shared" si="233"/>
        <v>DGII</v>
      </c>
    </row>
    <row r="14980" spans="4:5">
      <c r="D14980" s="118" t="s">
        <v>40</v>
      </c>
      <c r="E14980" s="116" t="str">
        <f t="shared" ref="E14980:E15043" si="234">UPPER(D14980:D34690)</f>
        <v>JCE</v>
      </c>
    </row>
    <row r="14981" spans="4:5">
      <c r="D14981" s="118" t="s">
        <v>40</v>
      </c>
      <c r="E14981" s="116" t="str">
        <f t="shared" si="234"/>
        <v>JCE</v>
      </c>
    </row>
    <row r="14982" spans="4:5">
      <c r="D14982" s="118" t="s">
        <v>40</v>
      </c>
      <c r="E14982" s="116" t="str">
        <f t="shared" si="234"/>
        <v>JCE</v>
      </c>
    </row>
    <row r="14983" spans="4:5">
      <c r="D14983" s="118" t="s">
        <v>40</v>
      </c>
      <c r="E14983" s="116" t="str">
        <f t="shared" si="234"/>
        <v>JCE</v>
      </c>
    </row>
    <row r="14984" spans="4:5">
      <c r="D14984" s="118" t="s">
        <v>40</v>
      </c>
      <c r="E14984" s="116" t="str">
        <f t="shared" si="234"/>
        <v>JCE</v>
      </c>
    </row>
    <row r="14985" spans="4:5">
      <c r="D14985" s="118" t="s">
        <v>40</v>
      </c>
      <c r="E14985" s="116" t="str">
        <f t="shared" si="234"/>
        <v>JCE</v>
      </c>
    </row>
    <row r="14986" spans="4:5">
      <c r="D14986" s="118" t="s">
        <v>2</v>
      </c>
      <c r="E14986" s="116" t="str">
        <f t="shared" si="234"/>
        <v>DGTT</v>
      </c>
    </row>
    <row r="14987" spans="4:5">
      <c r="D14987" s="118" t="s">
        <v>28</v>
      </c>
      <c r="E14987" s="116" t="str">
        <f t="shared" si="234"/>
        <v>DGII</v>
      </c>
    </row>
    <row r="14988" spans="4:5">
      <c r="D14988" s="118" t="s">
        <v>40</v>
      </c>
      <c r="E14988" s="116" t="str">
        <f t="shared" si="234"/>
        <v>JCE</v>
      </c>
    </row>
    <row r="14989" spans="4:5">
      <c r="D14989" s="118" t="s">
        <v>2</v>
      </c>
      <c r="E14989" s="116" t="str">
        <f t="shared" si="234"/>
        <v>DGTT</v>
      </c>
    </row>
    <row r="14990" spans="4:5">
      <c r="D14990" s="118" t="s">
        <v>28</v>
      </c>
      <c r="E14990" s="116" t="str">
        <f t="shared" si="234"/>
        <v>DGII</v>
      </c>
    </row>
    <row r="14991" spans="4:5">
      <c r="D14991" s="118" t="s">
        <v>28</v>
      </c>
      <c r="E14991" s="116" t="str">
        <f t="shared" si="234"/>
        <v>DGII</v>
      </c>
    </row>
    <row r="14992" spans="4:5">
      <c r="D14992" s="118" t="s">
        <v>184</v>
      </c>
      <c r="E14992" s="116" t="str">
        <f t="shared" si="234"/>
        <v>DGP</v>
      </c>
    </row>
    <row r="14993" spans="4:5">
      <c r="D14993" s="118" t="s">
        <v>28</v>
      </c>
      <c r="E14993" s="116" t="str">
        <f t="shared" si="234"/>
        <v>DGII</v>
      </c>
    </row>
    <row r="14994" spans="4:5">
      <c r="D14994" s="118" t="s">
        <v>40</v>
      </c>
      <c r="E14994" s="116" t="str">
        <f t="shared" si="234"/>
        <v>JCE</v>
      </c>
    </row>
    <row r="14995" spans="4:5">
      <c r="D14995" s="118" t="s">
        <v>2</v>
      </c>
      <c r="E14995" s="116" t="str">
        <f t="shared" si="234"/>
        <v>DGTT</v>
      </c>
    </row>
    <row r="14996" spans="4:5">
      <c r="D14996" s="118" t="s">
        <v>40</v>
      </c>
      <c r="E14996" s="116" t="str">
        <f t="shared" si="234"/>
        <v>JCE</v>
      </c>
    </row>
    <row r="14997" spans="4:5">
      <c r="D14997" s="118" t="s">
        <v>40</v>
      </c>
      <c r="E14997" s="116" t="str">
        <f t="shared" si="234"/>
        <v>JCE</v>
      </c>
    </row>
    <row r="14998" spans="4:5">
      <c r="D14998" s="118" t="s">
        <v>1646</v>
      </c>
      <c r="E14998" s="116" t="str">
        <f t="shared" si="234"/>
        <v xml:space="preserve">CANCILLERIA </v>
      </c>
    </row>
    <row r="14999" spans="4:5">
      <c r="D14999" s="118" t="s">
        <v>1646</v>
      </c>
      <c r="E14999" s="116" t="str">
        <f t="shared" si="234"/>
        <v xml:space="preserve">CANCILLERIA </v>
      </c>
    </row>
    <row r="15000" spans="4:5">
      <c r="D15000" s="118" t="s">
        <v>184</v>
      </c>
      <c r="E15000" s="116" t="str">
        <f t="shared" si="234"/>
        <v>DGP</v>
      </c>
    </row>
    <row r="15001" spans="4:5">
      <c r="D15001" s="118" t="s">
        <v>40</v>
      </c>
      <c r="E15001" s="116" t="str">
        <f t="shared" si="234"/>
        <v>JCE</v>
      </c>
    </row>
    <row r="15002" spans="4:5">
      <c r="D15002" s="118" t="s">
        <v>28</v>
      </c>
      <c r="E15002" s="116" t="str">
        <f t="shared" si="234"/>
        <v>DGII</v>
      </c>
    </row>
    <row r="15003" spans="4:5">
      <c r="D15003" s="118" t="s">
        <v>28</v>
      </c>
      <c r="E15003" s="116" t="str">
        <f t="shared" si="234"/>
        <v>DGII</v>
      </c>
    </row>
    <row r="15004" spans="4:5">
      <c r="D15004" s="118" t="s">
        <v>2</v>
      </c>
      <c r="E15004" s="116" t="str">
        <f t="shared" si="234"/>
        <v>DGTT</v>
      </c>
    </row>
    <row r="15005" spans="4:5">
      <c r="D15005" s="118" t="s">
        <v>322</v>
      </c>
      <c r="E15005" s="116" t="str">
        <f t="shared" si="234"/>
        <v>MT</v>
      </c>
    </row>
    <row r="15006" spans="4:5">
      <c r="D15006" s="118" t="s">
        <v>184</v>
      </c>
      <c r="E15006" s="116" t="str">
        <f t="shared" si="234"/>
        <v>DGP</v>
      </c>
    </row>
    <row r="15007" spans="4:5">
      <c r="D15007" s="118" t="s">
        <v>28</v>
      </c>
      <c r="E15007" s="116" t="str">
        <f t="shared" si="234"/>
        <v>DGII</v>
      </c>
    </row>
    <row r="15008" spans="4:5">
      <c r="D15008" s="118" t="s">
        <v>28</v>
      </c>
      <c r="E15008" s="116" t="str">
        <f t="shared" si="234"/>
        <v>DGII</v>
      </c>
    </row>
    <row r="15009" spans="4:5">
      <c r="D15009" s="118" t="s">
        <v>28</v>
      </c>
      <c r="E15009" s="116" t="str">
        <f t="shared" si="234"/>
        <v>DGII</v>
      </c>
    </row>
    <row r="15010" spans="4:5">
      <c r="D15010" s="118" t="s">
        <v>66</v>
      </c>
      <c r="E15010" s="116" t="str">
        <f t="shared" si="234"/>
        <v>AMET</v>
      </c>
    </row>
    <row r="15011" spans="4:5">
      <c r="D15011" s="118" t="s">
        <v>40</v>
      </c>
      <c r="E15011" s="116" t="str">
        <f t="shared" si="234"/>
        <v>JCE</v>
      </c>
    </row>
    <row r="15012" spans="4:5">
      <c r="D15012" s="118" t="s">
        <v>2</v>
      </c>
      <c r="E15012" s="116" t="str">
        <f t="shared" si="234"/>
        <v>DGTT</v>
      </c>
    </row>
    <row r="15013" spans="4:5">
      <c r="D15013" s="118" t="s">
        <v>184</v>
      </c>
      <c r="E15013" s="116" t="str">
        <f t="shared" si="234"/>
        <v>DGP</v>
      </c>
    </row>
    <row r="15014" spans="4:5">
      <c r="D15014" s="118" t="s">
        <v>322</v>
      </c>
      <c r="E15014" s="116" t="str">
        <f t="shared" si="234"/>
        <v>MT</v>
      </c>
    </row>
    <row r="15015" spans="4:5">
      <c r="D15015" s="118" t="s">
        <v>184</v>
      </c>
      <c r="E15015" s="116" t="str">
        <f t="shared" si="234"/>
        <v>DGP</v>
      </c>
    </row>
    <row r="15016" spans="4:5">
      <c r="D15016" s="118" t="s">
        <v>1318</v>
      </c>
      <c r="E15016" s="116" t="str">
        <f t="shared" si="234"/>
        <v xml:space="preserve">DGII </v>
      </c>
    </row>
    <row r="15017" spans="4:5">
      <c r="D15017" s="118" t="s">
        <v>2028</v>
      </c>
      <c r="E15017" s="116" t="str">
        <f t="shared" si="234"/>
        <v xml:space="preserve">DGP </v>
      </c>
    </row>
    <row r="15018" spans="4:5">
      <c r="D15018" s="118" t="s">
        <v>2</v>
      </c>
      <c r="E15018" s="116" t="str">
        <f t="shared" si="234"/>
        <v>DGTT</v>
      </c>
    </row>
    <row r="15019" spans="4:5">
      <c r="D15019" s="118" t="s">
        <v>40</v>
      </c>
      <c r="E15019" s="116" t="str">
        <f t="shared" si="234"/>
        <v>JCE</v>
      </c>
    </row>
    <row r="15020" spans="4:5">
      <c r="D15020" s="118" t="s">
        <v>40</v>
      </c>
      <c r="E15020" s="116" t="str">
        <f t="shared" si="234"/>
        <v>JCE</v>
      </c>
    </row>
    <row r="15021" spans="4:5">
      <c r="D15021" s="118" t="s">
        <v>40</v>
      </c>
      <c r="E15021" s="116" t="str">
        <f t="shared" si="234"/>
        <v>JCE</v>
      </c>
    </row>
    <row r="15022" spans="4:5">
      <c r="D15022" s="118" t="s">
        <v>322</v>
      </c>
      <c r="E15022" s="116" t="str">
        <f t="shared" si="234"/>
        <v>MT</v>
      </c>
    </row>
    <row r="15023" spans="4:5">
      <c r="D15023" s="118" t="s">
        <v>40</v>
      </c>
      <c r="E15023" s="116" t="str">
        <f t="shared" si="234"/>
        <v>JCE</v>
      </c>
    </row>
    <row r="15024" spans="4:5">
      <c r="D15024" s="118" t="s">
        <v>28</v>
      </c>
      <c r="E15024" s="116" t="str">
        <f t="shared" si="234"/>
        <v>DGII</v>
      </c>
    </row>
    <row r="15025" spans="4:5">
      <c r="D15025" s="118" t="s">
        <v>40</v>
      </c>
      <c r="E15025" s="116" t="str">
        <f t="shared" si="234"/>
        <v>JCE</v>
      </c>
    </row>
    <row r="15026" spans="4:5">
      <c r="D15026" s="118" t="s">
        <v>2</v>
      </c>
      <c r="E15026" s="116" t="str">
        <f t="shared" si="234"/>
        <v>DGTT</v>
      </c>
    </row>
    <row r="15027" spans="4:5">
      <c r="D15027" s="118" t="s">
        <v>40</v>
      </c>
      <c r="E15027" s="116" t="str">
        <f t="shared" si="234"/>
        <v>JCE</v>
      </c>
    </row>
    <row r="15028" spans="4:5">
      <c r="D15028" s="118" t="s">
        <v>28</v>
      </c>
      <c r="E15028" s="116" t="str">
        <f t="shared" si="234"/>
        <v>DGII</v>
      </c>
    </row>
    <row r="15029" spans="4:5">
      <c r="D15029" s="118" t="s">
        <v>184</v>
      </c>
      <c r="E15029" s="116" t="str">
        <f t="shared" si="234"/>
        <v>DGP</v>
      </c>
    </row>
    <row r="15030" spans="4:5">
      <c r="D15030" s="118" t="s">
        <v>184</v>
      </c>
      <c r="E15030" s="116" t="str">
        <f t="shared" si="234"/>
        <v>DGP</v>
      </c>
    </row>
    <row r="15031" spans="4:5">
      <c r="D15031" s="118" t="s">
        <v>40</v>
      </c>
      <c r="E15031" s="116" t="str">
        <f t="shared" si="234"/>
        <v>JCE</v>
      </c>
    </row>
    <row r="15032" spans="4:5">
      <c r="D15032" s="118" t="s">
        <v>2</v>
      </c>
      <c r="E15032" s="116" t="str">
        <f t="shared" si="234"/>
        <v>DGTT</v>
      </c>
    </row>
    <row r="15033" spans="4:5">
      <c r="D15033" s="118" t="s">
        <v>2</v>
      </c>
      <c r="E15033" s="116" t="str">
        <f t="shared" si="234"/>
        <v>DGTT</v>
      </c>
    </row>
    <row r="15034" spans="4:5">
      <c r="D15034" s="118" t="s">
        <v>40</v>
      </c>
      <c r="E15034" s="116" t="str">
        <f t="shared" si="234"/>
        <v>JCE</v>
      </c>
    </row>
    <row r="15035" spans="4:5">
      <c r="D15035" s="118" t="s">
        <v>28</v>
      </c>
      <c r="E15035" s="116" t="str">
        <f t="shared" si="234"/>
        <v>DGII</v>
      </c>
    </row>
    <row r="15036" spans="4:5">
      <c r="D15036" s="118" t="s">
        <v>40</v>
      </c>
      <c r="E15036" s="116" t="str">
        <f t="shared" si="234"/>
        <v>JCE</v>
      </c>
    </row>
    <row r="15037" spans="4:5">
      <c r="D15037" s="118" t="s">
        <v>184</v>
      </c>
      <c r="E15037" s="116" t="str">
        <f t="shared" si="234"/>
        <v>DGP</v>
      </c>
    </row>
    <row r="15038" spans="4:5">
      <c r="D15038" s="118" t="s">
        <v>40</v>
      </c>
      <c r="E15038" s="116" t="str">
        <f t="shared" si="234"/>
        <v>JCE</v>
      </c>
    </row>
    <row r="15039" spans="4:5">
      <c r="D15039" s="118" t="s">
        <v>28</v>
      </c>
      <c r="E15039" s="116" t="str">
        <f t="shared" si="234"/>
        <v>DGII</v>
      </c>
    </row>
    <row r="15040" spans="4:5">
      <c r="D15040" s="118" t="s">
        <v>28</v>
      </c>
      <c r="E15040" s="116" t="str">
        <f t="shared" si="234"/>
        <v>DGII</v>
      </c>
    </row>
    <row r="15041" spans="4:5">
      <c r="D15041" s="118" t="s">
        <v>28</v>
      </c>
      <c r="E15041" s="116" t="str">
        <f t="shared" si="234"/>
        <v>DGII</v>
      </c>
    </row>
    <row r="15042" spans="4:5">
      <c r="D15042" s="118" t="s">
        <v>956</v>
      </c>
      <c r="E15042" s="116" t="str">
        <f t="shared" si="234"/>
        <v>SENASA</v>
      </c>
    </row>
    <row r="15043" spans="4:5">
      <c r="D15043" s="118" t="s">
        <v>40</v>
      </c>
      <c r="E15043" s="116" t="str">
        <f t="shared" si="234"/>
        <v>JCE</v>
      </c>
    </row>
    <row r="15044" spans="4:5">
      <c r="D15044" s="118" t="s">
        <v>40</v>
      </c>
      <c r="E15044" s="116" t="str">
        <f t="shared" ref="E15044:E15107" si="235">UPPER(D15044:D34754)</f>
        <v>JCE</v>
      </c>
    </row>
    <row r="15045" spans="4:5">
      <c r="D15045" s="118" t="s">
        <v>40</v>
      </c>
      <c r="E15045" s="116" t="str">
        <f t="shared" si="235"/>
        <v>JCE</v>
      </c>
    </row>
    <row r="15046" spans="4:5">
      <c r="D15046" s="118" t="s">
        <v>40</v>
      </c>
      <c r="E15046" s="116" t="str">
        <f t="shared" si="235"/>
        <v>JCE</v>
      </c>
    </row>
    <row r="15047" spans="4:5">
      <c r="D15047" s="118" t="s">
        <v>184</v>
      </c>
      <c r="E15047" s="116" t="str">
        <f t="shared" si="235"/>
        <v>DGP</v>
      </c>
    </row>
    <row r="15048" spans="4:5">
      <c r="D15048" s="118" t="s">
        <v>184</v>
      </c>
      <c r="E15048" s="116" t="str">
        <f t="shared" si="235"/>
        <v>DGP</v>
      </c>
    </row>
    <row r="15049" spans="4:5">
      <c r="D15049" s="118" t="s">
        <v>40</v>
      </c>
      <c r="E15049" s="116" t="str">
        <f t="shared" si="235"/>
        <v>JCE</v>
      </c>
    </row>
    <row r="15050" spans="4:5">
      <c r="D15050" s="118" t="s">
        <v>28</v>
      </c>
      <c r="E15050" s="116" t="str">
        <f t="shared" si="235"/>
        <v>DGII</v>
      </c>
    </row>
    <row r="15051" spans="4:5">
      <c r="D15051" s="118" t="s">
        <v>322</v>
      </c>
      <c r="E15051" s="116" t="str">
        <f t="shared" si="235"/>
        <v>MT</v>
      </c>
    </row>
    <row r="15052" spans="4:5">
      <c r="D15052" s="118" t="s">
        <v>322</v>
      </c>
      <c r="E15052" s="116" t="str">
        <f t="shared" si="235"/>
        <v>MT</v>
      </c>
    </row>
    <row r="15053" spans="4:5">
      <c r="D15053" s="118" t="s">
        <v>40</v>
      </c>
      <c r="E15053" s="116" t="str">
        <f t="shared" si="235"/>
        <v>JCE</v>
      </c>
    </row>
    <row r="15054" spans="4:5">
      <c r="D15054" s="118" t="s">
        <v>28</v>
      </c>
      <c r="E15054" s="116" t="str">
        <f t="shared" si="235"/>
        <v>DGII</v>
      </c>
    </row>
    <row r="15055" spans="4:5">
      <c r="D15055" s="118" t="s">
        <v>40</v>
      </c>
      <c r="E15055" s="116" t="str">
        <f t="shared" si="235"/>
        <v>JCE</v>
      </c>
    </row>
    <row r="15056" spans="4:5">
      <c r="D15056" s="118" t="s">
        <v>40</v>
      </c>
      <c r="E15056" s="116" t="str">
        <f t="shared" si="235"/>
        <v>JCE</v>
      </c>
    </row>
    <row r="15057" spans="4:5">
      <c r="D15057" s="118" t="s">
        <v>40</v>
      </c>
      <c r="E15057" s="116" t="str">
        <f t="shared" si="235"/>
        <v>JCE</v>
      </c>
    </row>
    <row r="15058" spans="4:5">
      <c r="D15058" s="118" t="s">
        <v>28</v>
      </c>
      <c r="E15058" s="116" t="str">
        <f t="shared" si="235"/>
        <v>DGII</v>
      </c>
    </row>
    <row r="15059" spans="4:5">
      <c r="D15059" s="118" t="s">
        <v>40</v>
      </c>
      <c r="E15059" s="116" t="str">
        <f t="shared" si="235"/>
        <v>JCE</v>
      </c>
    </row>
    <row r="15060" spans="4:5">
      <c r="D15060" s="118" t="s">
        <v>40</v>
      </c>
      <c r="E15060" s="116" t="str">
        <f t="shared" si="235"/>
        <v>JCE</v>
      </c>
    </row>
    <row r="15061" spans="4:5">
      <c r="D15061" s="118" t="s">
        <v>40</v>
      </c>
      <c r="E15061" s="116" t="str">
        <f t="shared" si="235"/>
        <v>JCE</v>
      </c>
    </row>
    <row r="15062" spans="4:5">
      <c r="D15062" s="118" t="s">
        <v>28</v>
      </c>
      <c r="E15062" s="116" t="str">
        <f t="shared" si="235"/>
        <v>DGII</v>
      </c>
    </row>
    <row r="15063" spans="4:5">
      <c r="D15063" s="118" t="s">
        <v>40</v>
      </c>
      <c r="E15063" s="116" t="str">
        <f t="shared" si="235"/>
        <v>JCE</v>
      </c>
    </row>
    <row r="15064" spans="4:5">
      <c r="D15064" s="118" t="s">
        <v>40</v>
      </c>
      <c r="E15064" s="116" t="str">
        <f t="shared" si="235"/>
        <v>JCE</v>
      </c>
    </row>
    <row r="15065" spans="4:5">
      <c r="D15065" s="118" t="s">
        <v>184</v>
      </c>
      <c r="E15065" s="116" t="str">
        <f t="shared" si="235"/>
        <v>DGP</v>
      </c>
    </row>
    <row r="15066" spans="4:5">
      <c r="D15066" s="118" t="s">
        <v>40</v>
      </c>
      <c r="E15066" s="116" t="str">
        <f t="shared" si="235"/>
        <v>JCE</v>
      </c>
    </row>
    <row r="15067" spans="4:5">
      <c r="D15067" s="118" t="s">
        <v>40</v>
      </c>
      <c r="E15067" s="116" t="str">
        <f t="shared" si="235"/>
        <v>JCE</v>
      </c>
    </row>
    <row r="15068" spans="4:5">
      <c r="D15068" s="118" t="s">
        <v>40</v>
      </c>
      <c r="E15068" s="116" t="str">
        <f t="shared" si="235"/>
        <v>JCE</v>
      </c>
    </row>
    <row r="15069" spans="4:5">
      <c r="D15069" s="118" t="s">
        <v>2</v>
      </c>
      <c r="E15069" s="116" t="str">
        <f t="shared" si="235"/>
        <v>DGTT</v>
      </c>
    </row>
    <row r="15070" spans="4:5">
      <c r="D15070" s="118" t="s">
        <v>28</v>
      </c>
      <c r="E15070" s="116" t="str">
        <f t="shared" si="235"/>
        <v>DGII</v>
      </c>
    </row>
    <row r="15071" spans="4:5">
      <c r="D15071" s="118" t="s">
        <v>184</v>
      </c>
      <c r="E15071" s="116" t="str">
        <f t="shared" si="235"/>
        <v>DGP</v>
      </c>
    </row>
    <row r="15072" spans="4:5">
      <c r="D15072" s="118" t="s">
        <v>40</v>
      </c>
      <c r="E15072" s="116" t="str">
        <f t="shared" si="235"/>
        <v>JCE</v>
      </c>
    </row>
    <row r="15073" spans="4:5">
      <c r="D15073" s="118" t="s">
        <v>40</v>
      </c>
      <c r="E15073" s="116" t="str">
        <f t="shared" si="235"/>
        <v>JCE</v>
      </c>
    </row>
    <row r="15074" spans="4:5">
      <c r="D15074" s="118" t="s">
        <v>28</v>
      </c>
      <c r="E15074" s="116" t="str">
        <f t="shared" si="235"/>
        <v>DGII</v>
      </c>
    </row>
    <row r="15075" spans="4:5">
      <c r="D15075" s="118" t="s">
        <v>1098</v>
      </c>
      <c r="E15075" s="116" t="str">
        <f t="shared" si="235"/>
        <v>CANCILLERIA</v>
      </c>
    </row>
    <row r="15076" spans="4:5">
      <c r="D15076" s="118" t="s">
        <v>40</v>
      </c>
      <c r="E15076" s="116" t="str">
        <f t="shared" si="235"/>
        <v>JCE</v>
      </c>
    </row>
    <row r="15077" spans="4:5">
      <c r="D15077" s="118" t="s">
        <v>2</v>
      </c>
      <c r="E15077" s="116" t="str">
        <f t="shared" si="235"/>
        <v>DGTT</v>
      </c>
    </row>
    <row r="15078" spans="4:5">
      <c r="D15078" s="118" t="s">
        <v>322</v>
      </c>
      <c r="E15078" s="116" t="str">
        <f t="shared" si="235"/>
        <v>MT</v>
      </c>
    </row>
    <row r="15079" spans="4:5">
      <c r="D15079" s="118" t="s">
        <v>40</v>
      </c>
      <c r="E15079" s="116" t="str">
        <f t="shared" si="235"/>
        <v>JCE</v>
      </c>
    </row>
    <row r="15080" spans="4:5">
      <c r="D15080" s="118" t="s">
        <v>28</v>
      </c>
      <c r="E15080" s="116" t="str">
        <f t="shared" si="235"/>
        <v>DGII</v>
      </c>
    </row>
    <row r="15081" spans="4:5">
      <c r="D15081" s="118" t="s">
        <v>40</v>
      </c>
      <c r="E15081" s="116" t="str">
        <f t="shared" si="235"/>
        <v>JCE</v>
      </c>
    </row>
    <row r="15082" spans="4:5">
      <c r="D15082" s="118" t="s">
        <v>40</v>
      </c>
      <c r="E15082" s="116" t="str">
        <f t="shared" si="235"/>
        <v>JCE</v>
      </c>
    </row>
    <row r="15083" spans="4:5">
      <c r="D15083" s="118" t="s">
        <v>40</v>
      </c>
      <c r="E15083" s="116" t="str">
        <f t="shared" si="235"/>
        <v>JCE</v>
      </c>
    </row>
    <row r="15084" spans="4:5">
      <c r="D15084" s="118" t="s">
        <v>28</v>
      </c>
      <c r="E15084" s="116" t="str">
        <f t="shared" si="235"/>
        <v>DGII</v>
      </c>
    </row>
    <row r="15085" spans="4:5">
      <c r="D15085" s="118" t="s">
        <v>28</v>
      </c>
      <c r="E15085" s="116" t="str">
        <f t="shared" si="235"/>
        <v>DGII</v>
      </c>
    </row>
    <row r="15086" spans="4:5">
      <c r="D15086" s="118" t="s">
        <v>184</v>
      </c>
      <c r="E15086" s="116" t="str">
        <f t="shared" si="235"/>
        <v>DGP</v>
      </c>
    </row>
    <row r="15087" spans="4:5">
      <c r="D15087" s="118" t="s">
        <v>40</v>
      </c>
      <c r="E15087" s="116" t="str">
        <f t="shared" si="235"/>
        <v>JCE</v>
      </c>
    </row>
    <row r="15088" spans="4:5">
      <c r="D15088" s="118" t="s">
        <v>2</v>
      </c>
      <c r="E15088" s="116" t="str">
        <f t="shared" si="235"/>
        <v>DGTT</v>
      </c>
    </row>
    <row r="15089" spans="4:5">
      <c r="D15089" s="118" t="s">
        <v>2088</v>
      </c>
      <c r="E15089" s="116" t="str">
        <f t="shared" si="235"/>
        <v xml:space="preserve">BR </v>
      </c>
    </row>
    <row r="15090" spans="4:5">
      <c r="D15090" s="118" t="s">
        <v>1098</v>
      </c>
      <c r="E15090" s="116" t="str">
        <f t="shared" si="235"/>
        <v>CANCILLERIA</v>
      </c>
    </row>
    <row r="15091" spans="4:5">
      <c r="D15091" s="118" t="s">
        <v>2</v>
      </c>
      <c r="E15091" s="116" t="str">
        <f t="shared" si="235"/>
        <v>DGTT</v>
      </c>
    </row>
    <row r="15092" spans="4:5">
      <c r="D15092" s="118" t="s">
        <v>956</v>
      </c>
      <c r="E15092" s="116" t="str">
        <f t="shared" si="235"/>
        <v>SENASA</v>
      </c>
    </row>
    <row r="15093" spans="4:5">
      <c r="D15093" s="118" t="s">
        <v>322</v>
      </c>
      <c r="E15093" s="116" t="str">
        <f t="shared" si="235"/>
        <v>MT</v>
      </c>
    </row>
    <row r="15094" spans="4:5">
      <c r="D15094" s="118" t="s">
        <v>322</v>
      </c>
      <c r="E15094" s="116" t="str">
        <f t="shared" si="235"/>
        <v>MT</v>
      </c>
    </row>
    <row r="15095" spans="4:5">
      <c r="D15095" s="118" t="s">
        <v>40</v>
      </c>
      <c r="E15095" s="116" t="str">
        <f t="shared" si="235"/>
        <v>JCE</v>
      </c>
    </row>
    <row r="15096" spans="4:5">
      <c r="D15096" s="118" t="s">
        <v>184</v>
      </c>
      <c r="E15096" s="116" t="str">
        <f t="shared" si="235"/>
        <v>DGP</v>
      </c>
    </row>
    <row r="15097" spans="4:5">
      <c r="D15097" s="118" t="s">
        <v>322</v>
      </c>
      <c r="E15097" s="116" t="str">
        <f t="shared" si="235"/>
        <v>MT</v>
      </c>
    </row>
    <row r="15098" spans="4:5">
      <c r="D15098" s="118" t="s">
        <v>40</v>
      </c>
      <c r="E15098" s="116" t="str">
        <f t="shared" si="235"/>
        <v>JCE</v>
      </c>
    </row>
    <row r="15099" spans="4:5">
      <c r="D15099" s="118" t="s">
        <v>40</v>
      </c>
      <c r="E15099" s="116" t="str">
        <f t="shared" si="235"/>
        <v>JCE</v>
      </c>
    </row>
    <row r="15100" spans="4:5">
      <c r="D15100" s="118" t="s">
        <v>40</v>
      </c>
      <c r="E15100" s="116" t="str">
        <f t="shared" si="235"/>
        <v>JCE</v>
      </c>
    </row>
    <row r="15101" spans="4:5">
      <c r="D15101" s="118" t="s">
        <v>40</v>
      </c>
      <c r="E15101" s="116" t="str">
        <f t="shared" si="235"/>
        <v>JCE</v>
      </c>
    </row>
    <row r="15102" spans="4:5">
      <c r="D15102" s="118" t="s">
        <v>40</v>
      </c>
      <c r="E15102" s="116" t="str">
        <f t="shared" si="235"/>
        <v>JCE</v>
      </c>
    </row>
    <row r="15103" spans="4:5">
      <c r="D15103" s="118" t="s">
        <v>40</v>
      </c>
      <c r="E15103" s="116" t="str">
        <f t="shared" si="235"/>
        <v>JCE</v>
      </c>
    </row>
    <row r="15104" spans="4:5">
      <c r="D15104" s="118" t="s">
        <v>2</v>
      </c>
      <c r="E15104" s="116" t="str">
        <f t="shared" si="235"/>
        <v>DGTT</v>
      </c>
    </row>
    <row r="15105" spans="4:5">
      <c r="D15105" s="118" t="s">
        <v>28</v>
      </c>
      <c r="E15105" s="116" t="str">
        <f t="shared" si="235"/>
        <v>DGII</v>
      </c>
    </row>
    <row r="15106" spans="4:5">
      <c r="D15106" s="118" t="s">
        <v>322</v>
      </c>
      <c r="E15106" s="116" t="str">
        <f t="shared" si="235"/>
        <v>MT</v>
      </c>
    </row>
    <row r="15107" spans="4:5">
      <c r="D15107" s="118" t="s">
        <v>40</v>
      </c>
      <c r="E15107" s="116" t="str">
        <f t="shared" si="235"/>
        <v>JCE</v>
      </c>
    </row>
    <row r="15108" spans="4:5">
      <c r="D15108" s="118" t="s">
        <v>2</v>
      </c>
      <c r="E15108" s="116" t="str">
        <f t="shared" ref="E15108:E15171" si="236">UPPER(D15108:D34818)</f>
        <v>DGTT</v>
      </c>
    </row>
    <row r="15109" spans="4:5">
      <c r="D15109" s="118" t="s">
        <v>40</v>
      </c>
      <c r="E15109" s="116" t="str">
        <f t="shared" si="236"/>
        <v>JCE</v>
      </c>
    </row>
    <row r="15110" spans="4:5">
      <c r="D15110" s="118" t="s">
        <v>40</v>
      </c>
      <c r="E15110" s="116" t="str">
        <f t="shared" si="236"/>
        <v>JCE</v>
      </c>
    </row>
    <row r="15111" spans="4:5">
      <c r="D15111" s="118" t="s">
        <v>28</v>
      </c>
      <c r="E15111" s="116" t="str">
        <f t="shared" si="236"/>
        <v>DGII</v>
      </c>
    </row>
    <row r="15112" spans="4:5">
      <c r="D15112" s="118" t="s">
        <v>28</v>
      </c>
      <c r="E15112" s="116" t="str">
        <f t="shared" si="236"/>
        <v>DGII</v>
      </c>
    </row>
    <row r="15113" spans="4:5">
      <c r="D15113" s="118" t="s">
        <v>2</v>
      </c>
      <c r="E15113" s="116" t="str">
        <f t="shared" si="236"/>
        <v>DGTT</v>
      </c>
    </row>
    <row r="15114" spans="4:5">
      <c r="D15114" s="118" t="s">
        <v>40</v>
      </c>
      <c r="E15114" s="116" t="str">
        <f t="shared" si="236"/>
        <v>JCE</v>
      </c>
    </row>
    <row r="15115" spans="4:5">
      <c r="D15115" s="118" t="s">
        <v>40</v>
      </c>
      <c r="E15115" s="116" t="str">
        <f t="shared" si="236"/>
        <v>JCE</v>
      </c>
    </row>
    <row r="15116" spans="4:5">
      <c r="D15116" s="118" t="s">
        <v>1098</v>
      </c>
      <c r="E15116" s="116" t="str">
        <f t="shared" si="236"/>
        <v>CANCILLERIA</v>
      </c>
    </row>
    <row r="15117" spans="4:5">
      <c r="D15117" s="118" t="s">
        <v>2120</v>
      </c>
      <c r="E15117" s="116" t="str">
        <f t="shared" si="236"/>
        <v>CANCILLERIA</v>
      </c>
    </row>
    <row r="15118" spans="4:5">
      <c r="D15118" s="118" t="s">
        <v>40</v>
      </c>
      <c r="E15118" s="116" t="str">
        <f t="shared" si="236"/>
        <v>JCE</v>
      </c>
    </row>
    <row r="15119" spans="4:5">
      <c r="D15119" s="118" t="s">
        <v>322</v>
      </c>
      <c r="E15119" s="116" t="str">
        <f t="shared" si="236"/>
        <v>MT</v>
      </c>
    </row>
    <row r="15120" spans="4:5">
      <c r="D15120" s="118" t="s">
        <v>40</v>
      </c>
      <c r="E15120" s="116" t="str">
        <f t="shared" si="236"/>
        <v>JCE</v>
      </c>
    </row>
    <row r="15121" spans="4:5">
      <c r="D15121" s="118" t="s">
        <v>40</v>
      </c>
      <c r="E15121" s="116" t="str">
        <f t="shared" si="236"/>
        <v>JCE</v>
      </c>
    </row>
    <row r="15122" spans="4:5">
      <c r="D15122" s="118" t="s">
        <v>40</v>
      </c>
      <c r="E15122" s="116" t="str">
        <f t="shared" si="236"/>
        <v>JCE</v>
      </c>
    </row>
    <row r="15123" spans="4:5">
      <c r="D15123" s="118" t="s">
        <v>40</v>
      </c>
      <c r="E15123" s="116" t="str">
        <f t="shared" si="236"/>
        <v>JCE</v>
      </c>
    </row>
    <row r="15124" spans="4:5">
      <c r="D15124" s="118" t="s">
        <v>28</v>
      </c>
      <c r="E15124" s="116" t="str">
        <f t="shared" si="236"/>
        <v>DGII</v>
      </c>
    </row>
    <row r="15125" spans="4:5">
      <c r="D15125" s="118" t="s">
        <v>40</v>
      </c>
      <c r="E15125" s="116" t="str">
        <f t="shared" si="236"/>
        <v>JCE</v>
      </c>
    </row>
    <row r="15126" spans="4:5">
      <c r="D15126" s="118" t="s">
        <v>28</v>
      </c>
      <c r="E15126" s="116" t="str">
        <f t="shared" si="236"/>
        <v>DGII</v>
      </c>
    </row>
    <row r="15127" spans="4:5">
      <c r="D15127" s="118" t="s">
        <v>28</v>
      </c>
      <c r="E15127" s="116" t="str">
        <f t="shared" si="236"/>
        <v>DGII</v>
      </c>
    </row>
    <row r="15128" spans="4:5">
      <c r="D15128" s="118" t="s">
        <v>28</v>
      </c>
      <c r="E15128" s="116" t="str">
        <f t="shared" si="236"/>
        <v>DGII</v>
      </c>
    </row>
    <row r="15129" spans="4:5">
      <c r="D15129" s="118" t="s">
        <v>956</v>
      </c>
      <c r="E15129" s="116" t="str">
        <f t="shared" si="236"/>
        <v>SENASA</v>
      </c>
    </row>
    <row r="15130" spans="4:5">
      <c r="D15130" s="118" t="s">
        <v>40</v>
      </c>
      <c r="E15130" s="116" t="str">
        <f t="shared" si="236"/>
        <v>JCE</v>
      </c>
    </row>
    <row r="15131" spans="4:5">
      <c r="D15131" s="118" t="s">
        <v>322</v>
      </c>
      <c r="E15131" s="116" t="str">
        <f t="shared" si="236"/>
        <v>MT</v>
      </c>
    </row>
    <row r="15132" spans="4:5">
      <c r="D15132" s="118" t="s">
        <v>28</v>
      </c>
      <c r="E15132" s="116" t="str">
        <f t="shared" si="236"/>
        <v>DGII</v>
      </c>
    </row>
    <row r="15133" spans="4:5">
      <c r="D15133" s="118" t="s">
        <v>40</v>
      </c>
      <c r="E15133" s="116" t="str">
        <f t="shared" si="236"/>
        <v>JCE</v>
      </c>
    </row>
    <row r="15134" spans="4:5">
      <c r="D15134" s="118" t="s">
        <v>40</v>
      </c>
      <c r="E15134" s="116" t="str">
        <f t="shared" si="236"/>
        <v>JCE</v>
      </c>
    </row>
    <row r="15135" spans="4:5">
      <c r="D15135" s="118" t="s">
        <v>40</v>
      </c>
      <c r="E15135" s="116" t="str">
        <f t="shared" si="236"/>
        <v>JCE</v>
      </c>
    </row>
    <row r="15136" spans="4:5">
      <c r="D15136" s="118" t="s">
        <v>40</v>
      </c>
      <c r="E15136" s="116" t="str">
        <f t="shared" si="236"/>
        <v>JCE</v>
      </c>
    </row>
    <row r="15137" spans="4:5">
      <c r="D15137" s="118" t="s">
        <v>28</v>
      </c>
      <c r="E15137" s="116" t="str">
        <f t="shared" si="236"/>
        <v>DGII</v>
      </c>
    </row>
    <row r="15138" spans="4:5">
      <c r="D15138" s="118" t="s">
        <v>322</v>
      </c>
      <c r="E15138" s="116" t="str">
        <f t="shared" si="236"/>
        <v>MT</v>
      </c>
    </row>
    <row r="15139" spans="4:5">
      <c r="D15139" s="118" t="s">
        <v>184</v>
      </c>
      <c r="E15139" s="116" t="str">
        <f t="shared" si="236"/>
        <v>DGP</v>
      </c>
    </row>
    <row r="15140" spans="4:5">
      <c r="D15140" s="118" t="s">
        <v>184</v>
      </c>
      <c r="E15140" s="116" t="str">
        <f t="shared" si="236"/>
        <v>DGP</v>
      </c>
    </row>
    <row r="15141" spans="4:5">
      <c r="D15141" s="118" t="s">
        <v>40</v>
      </c>
      <c r="E15141" s="116" t="str">
        <f t="shared" si="236"/>
        <v>JCE</v>
      </c>
    </row>
    <row r="15142" spans="4:5">
      <c r="D15142" s="118" t="s">
        <v>40</v>
      </c>
      <c r="E15142" s="116" t="str">
        <f t="shared" si="236"/>
        <v>JCE</v>
      </c>
    </row>
    <row r="15143" spans="4:5">
      <c r="D15143" s="118" t="s">
        <v>40</v>
      </c>
      <c r="E15143" s="116" t="str">
        <f t="shared" si="236"/>
        <v>JCE</v>
      </c>
    </row>
    <row r="15144" spans="4:5">
      <c r="D15144" s="118" t="s">
        <v>28</v>
      </c>
      <c r="E15144" s="116" t="str">
        <f t="shared" si="236"/>
        <v>DGII</v>
      </c>
    </row>
    <row r="15145" spans="4:5">
      <c r="D15145" s="118" t="s">
        <v>28</v>
      </c>
      <c r="E15145" s="116" t="str">
        <f t="shared" si="236"/>
        <v>DGII</v>
      </c>
    </row>
    <row r="15146" spans="4:5">
      <c r="D15146" s="118" t="s">
        <v>1646</v>
      </c>
      <c r="E15146" s="116" t="str">
        <f t="shared" si="236"/>
        <v xml:space="preserve">CANCILLERIA </v>
      </c>
    </row>
    <row r="15147" spans="4:5">
      <c r="D15147" s="118" t="s">
        <v>40</v>
      </c>
      <c r="E15147" s="116" t="str">
        <f t="shared" si="236"/>
        <v>JCE</v>
      </c>
    </row>
    <row r="15148" spans="4:5">
      <c r="D15148" s="118" t="s">
        <v>2</v>
      </c>
      <c r="E15148" s="116" t="str">
        <f t="shared" si="236"/>
        <v>DGTT</v>
      </c>
    </row>
    <row r="15149" spans="4:5">
      <c r="D15149" s="118" t="s">
        <v>28</v>
      </c>
      <c r="E15149" s="116" t="str">
        <f t="shared" si="236"/>
        <v>DGII</v>
      </c>
    </row>
    <row r="15150" spans="4:5">
      <c r="D15150" s="118" t="s">
        <v>40</v>
      </c>
      <c r="E15150" s="116" t="str">
        <f t="shared" si="236"/>
        <v>JCE</v>
      </c>
    </row>
    <row r="15151" spans="4:5">
      <c r="D15151" s="118" t="s">
        <v>40</v>
      </c>
      <c r="E15151" s="116" t="str">
        <f t="shared" si="236"/>
        <v>JCE</v>
      </c>
    </row>
    <row r="15152" spans="4:5">
      <c r="D15152" s="118" t="s">
        <v>40</v>
      </c>
      <c r="E15152" s="116" t="str">
        <f t="shared" si="236"/>
        <v>JCE</v>
      </c>
    </row>
    <row r="15153" spans="4:5">
      <c r="D15153" s="118" t="s">
        <v>40</v>
      </c>
      <c r="E15153" s="116" t="str">
        <f t="shared" si="236"/>
        <v>JCE</v>
      </c>
    </row>
    <row r="15154" spans="4:5">
      <c r="D15154" s="118" t="s">
        <v>2</v>
      </c>
      <c r="E15154" s="116" t="str">
        <f t="shared" si="236"/>
        <v>DGTT</v>
      </c>
    </row>
    <row r="15155" spans="4:5">
      <c r="D15155" s="118" t="s">
        <v>40</v>
      </c>
      <c r="E15155" s="116" t="str">
        <f t="shared" si="236"/>
        <v>JCE</v>
      </c>
    </row>
    <row r="15156" spans="4:5">
      <c r="D15156" s="118" t="s">
        <v>40</v>
      </c>
      <c r="E15156" s="116" t="str">
        <f t="shared" si="236"/>
        <v>JCE</v>
      </c>
    </row>
    <row r="15157" spans="4:5">
      <c r="D15157" s="118" t="s">
        <v>28</v>
      </c>
      <c r="E15157" s="116" t="str">
        <f t="shared" si="236"/>
        <v>DGII</v>
      </c>
    </row>
    <row r="15158" spans="4:5">
      <c r="D15158" s="118" t="s">
        <v>28</v>
      </c>
      <c r="E15158" s="116" t="str">
        <f t="shared" si="236"/>
        <v>DGII</v>
      </c>
    </row>
    <row r="15159" spans="4:5">
      <c r="D15159" s="118" t="s">
        <v>40</v>
      </c>
      <c r="E15159" s="116" t="str">
        <f t="shared" si="236"/>
        <v>JCE</v>
      </c>
    </row>
    <row r="15160" spans="4:5">
      <c r="D15160" s="118" t="s">
        <v>40</v>
      </c>
      <c r="E15160" s="116" t="str">
        <f t="shared" si="236"/>
        <v>JCE</v>
      </c>
    </row>
    <row r="15161" spans="4:5">
      <c r="D15161" s="118" t="s">
        <v>28</v>
      </c>
      <c r="E15161" s="116" t="str">
        <f t="shared" si="236"/>
        <v>DGII</v>
      </c>
    </row>
    <row r="15162" spans="4:5">
      <c r="D15162" s="118" t="s">
        <v>40</v>
      </c>
      <c r="E15162" s="116" t="str">
        <f t="shared" si="236"/>
        <v>JCE</v>
      </c>
    </row>
    <row r="15163" spans="4:5">
      <c r="D15163" s="118" t="s">
        <v>40</v>
      </c>
      <c r="E15163" s="116" t="str">
        <f t="shared" si="236"/>
        <v>JCE</v>
      </c>
    </row>
    <row r="15164" spans="4:5">
      <c r="D15164" s="118" t="s">
        <v>40</v>
      </c>
      <c r="E15164" s="116" t="str">
        <f t="shared" si="236"/>
        <v>JCE</v>
      </c>
    </row>
    <row r="15165" spans="4:5">
      <c r="D15165" s="118" t="s">
        <v>40</v>
      </c>
      <c r="E15165" s="116" t="str">
        <f t="shared" si="236"/>
        <v>JCE</v>
      </c>
    </row>
    <row r="15166" spans="4:5">
      <c r="D15166" s="118" t="s">
        <v>40</v>
      </c>
      <c r="E15166" s="116" t="str">
        <f t="shared" si="236"/>
        <v>JCE</v>
      </c>
    </row>
    <row r="15167" spans="4:5">
      <c r="D15167" s="118" t="s">
        <v>40</v>
      </c>
      <c r="E15167" s="116" t="str">
        <f t="shared" si="236"/>
        <v>JCE</v>
      </c>
    </row>
    <row r="15168" spans="4:5">
      <c r="D15168" s="118" t="s">
        <v>322</v>
      </c>
      <c r="E15168" s="116" t="str">
        <f t="shared" si="236"/>
        <v>MT</v>
      </c>
    </row>
    <row r="15169" spans="4:5">
      <c r="D15169" s="118" t="s">
        <v>28</v>
      </c>
      <c r="E15169" s="116" t="str">
        <f t="shared" si="236"/>
        <v>DGII</v>
      </c>
    </row>
    <row r="15170" spans="4:5">
      <c r="D15170" s="118" t="s">
        <v>40</v>
      </c>
      <c r="E15170" s="116" t="str">
        <f t="shared" si="236"/>
        <v>JCE</v>
      </c>
    </row>
    <row r="15171" spans="4:5">
      <c r="D15171" s="118" t="s">
        <v>28</v>
      </c>
      <c r="E15171" s="116" t="str">
        <f t="shared" si="236"/>
        <v>DGII</v>
      </c>
    </row>
    <row r="15172" spans="4:5">
      <c r="D15172" s="118" t="s">
        <v>1318</v>
      </c>
      <c r="E15172" s="116" t="str">
        <f t="shared" ref="E15172:E15235" si="237">UPPER(D15172:D34882)</f>
        <v xml:space="preserve">DGII </v>
      </c>
    </row>
    <row r="15173" spans="4:5">
      <c r="D15173" s="118" t="s">
        <v>2</v>
      </c>
      <c r="E15173" s="116" t="str">
        <f t="shared" si="237"/>
        <v>DGTT</v>
      </c>
    </row>
    <row r="15174" spans="4:5">
      <c r="D15174" s="118" t="s">
        <v>2</v>
      </c>
      <c r="E15174" s="116" t="str">
        <f t="shared" si="237"/>
        <v>DGTT</v>
      </c>
    </row>
    <row r="15175" spans="4:5">
      <c r="D15175" s="118" t="s">
        <v>184</v>
      </c>
      <c r="E15175" s="116" t="str">
        <f t="shared" si="237"/>
        <v>DGP</v>
      </c>
    </row>
    <row r="15176" spans="4:5">
      <c r="D15176" s="118" t="s">
        <v>184</v>
      </c>
      <c r="E15176" s="116" t="str">
        <f t="shared" si="237"/>
        <v>DGP</v>
      </c>
    </row>
    <row r="15177" spans="4:5">
      <c r="D15177" s="118" t="s">
        <v>184</v>
      </c>
      <c r="E15177" s="116" t="str">
        <f t="shared" si="237"/>
        <v>DGP</v>
      </c>
    </row>
    <row r="15178" spans="4:5">
      <c r="D15178" s="118" t="s">
        <v>40</v>
      </c>
      <c r="E15178" s="116" t="str">
        <f t="shared" si="237"/>
        <v>JCE</v>
      </c>
    </row>
    <row r="15179" spans="4:5">
      <c r="D15179" s="118" t="s">
        <v>40</v>
      </c>
      <c r="E15179" s="116" t="str">
        <f t="shared" si="237"/>
        <v>JCE</v>
      </c>
    </row>
    <row r="15180" spans="4:5">
      <c r="D15180" s="118" t="s">
        <v>40</v>
      </c>
      <c r="E15180" s="116" t="str">
        <f t="shared" si="237"/>
        <v>JCE</v>
      </c>
    </row>
    <row r="15181" spans="4:5">
      <c r="D15181" s="118" t="s">
        <v>40</v>
      </c>
      <c r="E15181" s="116" t="str">
        <f t="shared" si="237"/>
        <v>JCE</v>
      </c>
    </row>
    <row r="15182" spans="4:5">
      <c r="D15182" s="118" t="s">
        <v>184</v>
      </c>
      <c r="E15182" s="116" t="str">
        <f t="shared" si="237"/>
        <v>DGP</v>
      </c>
    </row>
    <row r="15183" spans="4:5">
      <c r="D15183" s="118" t="s">
        <v>28</v>
      </c>
      <c r="E15183" s="116" t="str">
        <f t="shared" si="237"/>
        <v>DGII</v>
      </c>
    </row>
    <row r="15184" spans="4:5">
      <c r="D15184" s="118" t="s">
        <v>28</v>
      </c>
      <c r="E15184" s="116" t="str">
        <f t="shared" si="237"/>
        <v>DGII</v>
      </c>
    </row>
    <row r="15185" spans="4:5">
      <c r="D15185" s="118" t="s">
        <v>40</v>
      </c>
      <c r="E15185" s="116" t="str">
        <f t="shared" si="237"/>
        <v>JCE</v>
      </c>
    </row>
    <row r="15186" spans="4:5">
      <c r="D15186" s="118" t="s">
        <v>40</v>
      </c>
      <c r="E15186" s="116" t="str">
        <f t="shared" si="237"/>
        <v>JCE</v>
      </c>
    </row>
    <row r="15187" spans="4:5">
      <c r="D15187" s="118" t="s">
        <v>28</v>
      </c>
      <c r="E15187" s="116" t="str">
        <f t="shared" si="237"/>
        <v>DGII</v>
      </c>
    </row>
    <row r="15188" spans="4:5">
      <c r="D15188" s="118" t="s">
        <v>28</v>
      </c>
      <c r="E15188" s="116" t="str">
        <f t="shared" si="237"/>
        <v>DGII</v>
      </c>
    </row>
    <row r="15189" spans="4:5">
      <c r="D15189" s="118" t="s">
        <v>184</v>
      </c>
      <c r="E15189" s="116" t="str">
        <f t="shared" si="237"/>
        <v>DGP</v>
      </c>
    </row>
    <row r="15190" spans="4:5">
      <c r="D15190" s="118" t="s">
        <v>40</v>
      </c>
      <c r="E15190" s="116" t="str">
        <f t="shared" si="237"/>
        <v>JCE</v>
      </c>
    </row>
    <row r="15191" spans="4:5">
      <c r="D15191" s="118" t="s">
        <v>40</v>
      </c>
      <c r="E15191" s="116" t="str">
        <f t="shared" si="237"/>
        <v>JCE</v>
      </c>
    </row>
    <row r="15192" spans="4:5">
      <c r="D15192" s="118" t="s">
        <v>40</v>
      </c>
      <c r="E15192" s="116" t="str">
        <f t="shared" si="237"/>
        <v>JCE</v>
      </c>
    </row>
    <row r="15193" spans="4:5">
      <c r="D15193" s="118" t="s">
        <v>28</v>
      </c>
      <c r="E15193" s="116" t="str">
        <f t="shared" si="237"/>
        <v>DGII</v>
      </c>
    </row>
    <row r="15194" spans="4:5">
      <c r="D15194" s="118" t="s">
        <v>2</v>
      </c>
      <c r="E15194" s="116" t="str">
        <f t="shared" si="237"/>
        <v>DGTT</v>
      </c>
    </row>
    <row r="15195" spans="4:5">
      <c r="D15195" s="118" t="s">
        <v>40</v>
      </c>
      <c r="E15195" s="116" t="str">
        <f t="shared" si="237"/>
        <v>JCE</v>
      </c>
    </row>
    <row r="15196" spans="4:5">
      <c r="D15196" s="118" t="s">
        <v>28</v>
      </c>
      <c r="E15196" s="116" t="str">
        <f t="shared" si="237"/>
        <v>DGII</v>
      </c>
    </row>
    <row r="15197" spans="4:5">
      <c r="D15197" s="118" t="s">
        <v>184</v>
      </c>
      <c r="E15197" s="116" t="str">
        <f t="shared" si="237"/>
        <v>DGP</v>
      </c>
    </row>
    <row r="15198" spans="4:5">
      <c r="D15198" s="118" t="s">
        <v>322</v>
      </c>
      <c r="E15198" s="116" t="str">
        <f t="shared" si="237"/>
        <v>MT</v>
      </c>
    </row>
    <row r="15199" spans="4:5">
      <c r="D15199" s="118" t="s">
        <v>2</v>
      </c>
      <c r="E15199" s="116" t="str">
        <f t="shared" si="237"/>
        <v>DGTT</v>
      </c>
    </row>
    <row r="15200" spans="4:5">
      <c r="D15200" s="118" t="s">
        <v>40</v>
      </c>
      <c r="E15200" s="116" t="str">
        <f t="shared" si="237"/>
        <v>JCE</v>
      </c>
    </row>
    <row r="15201" spans="4:5">
      <c r="D15201" s="118" t="s">
        <v>40</v>
      </c>
      <c r="E15201" s="116" t="str">
        <f t="shared" si="237"/>
        <v>JCE</v>
      </c>
    </row>
    <row r="15202" spans="4:5">
      <c r="D15202" s="118" t="s">
        <v>40</v>
      </c>
      <c r="E15202" s="116" t="str">
        <f t="shared" si="237"/>
        <v>JCE</v>
      </c>
    </row>
    <row r="15203" spans="4:5">
      <c r="D15203" s="118" t="s">
        <v>40</v>
      </c>
      <c r="E15203" s="116" t="str">
        <f t="shared" si="237"/>
        <v>JCE</v>
      </c>
    </row>
    <row r="15204" spans="4:5">
      <c r="D15204" s="118" t="s">
        <v>40</v>
      </c>
      <c r="E15204" s="116" t="str">
        <f t="shared" si="237"/>
        <v>JCE</v>
      </c>
    </row>
    <row r="15205" spans="4:5">
      <c r="D15205" s="118" t="s">
        <v>28</v>
      </c>
      <c r="E15205" s="116" t="str">
        <f t="shared" si="237"/>
        <v>DGII</v>
      </c>
    </row>
    <row r="15206" spans="4:5">
      <c r="D15206" s="118" t="s">
        <v>28</v>
      </c>
      <c r="E15206" s="116" t="str">
        <f t="shared" si="237"/>
        <v>DGII</v>
      </c>
    </row>
    <row r="15207" spans="4:5">
      <c r="D15207" s="118" t="s">
        <v>66</v>
      </c>
      <c r="E15207" s="116" t="str">
        <f t="shared" si="237"/>
        <v>AMET</v>
      </c>
    </row>
    <row r="15208" spans="4:5">
      <c r="D15208" s="118" t="s">
        <v>322</v>
      </c>
      <c r="E15208" s="116" t="str">
        <f t="shared" si="237"/>
        <v>MT</v>
      </c>
    </row>
    <row r="15209" spans="4:5">
      <c r="D15209" s="118" t="s">
        <v>956</v>
      </c>
      <c r="E15209" s="116" t="str">
        <f t="shared" si="237"/>
        <v>SENASA</v>
      </c>
    </row>
    <row r="15210" spans="4:5">
      <c r="D15210" s="118" t="s">
        <v>2</v>
      </c>
      <c r="E15210" s="116" t="str">
        <f t="shared" si="237"/>
        <v>DGTT</v>
      </c>
    </row>
    <row r="15211" spans="4:5">
      <c r="D15211" s="118" t="s">
        <v>184</v>
      </c>
      <c r="E15211" s="116" t="str">
        <f t="shared" si="237"/>
        <v>DGP</v>
      </c>
    </row>
    <row r="15212" spans="4:5">
      <c r="D15212" s="118" t="s">
        <v>956</v>
      </c>
      <c r="E15212" s="116" t="str">
        <f t="shared" si="237"/>
        <v>SENASA</v>
      </c>
    </row>
    <row r="15213" spans="4:5">
      <c r="D15213" s="118" t="s">
        <v>2</v>
      </c>
      <c r="E15213" s="116" t="str">
        <f t="shared" si="237"/>
        <v>DGTT</v>
      </c>
    </row>
    <row r="15214" spans="4:5">
      <c r="D15214" s="118" t="s">
        <v>40</v>
      </c>
      <c r="E15214" s="116" t="str">
        <f t="shared" si="237"/>
        <v>JCE</v>
      </c>
    </row>
    <row r="15215" spans="4:5">
      <c r="D15215" s="118" t="s">
        <v>40</v>
      </c>
      <c r="E15215" s="116" t="str">
        <f t="shared" si="237"/>
        <v>JCE</v>
      </c>
    </row>
    <row r="15216" spans="4:5">
      <c r="D15216" s="118" t="s">
        <v>40</v>
      </c>
      <c r="E15216" s="116" t="str">
        <f t="shared" si="237"/>
        <v>JCE</v>
      </c>
    </row>
    <row r="15217" spans="4:5">
      <c r="D15217" s="118" t="s">
        <v>40</v>
      </c>
      <c r="E15217" s="116" t="str">
        <f t="shared" si="237"/>
        <v>JCE</v>
      </c>
    </row>
    <row r="15218" spans="4:5">
      <c r="D15218" s="118" t="s">
        <v>40</v>
      </c>
      <c r="E15218" s="116" t="str">
        <f t="shared" si="237"/>
        <v>JCE</v>
      </c>
    </row>
    <row r="15219" spans="4:5">
      <c r="D15219" s="118" t="s">
        <v>40</v>
      </c>
      <c r="E15219" s="116" t="str">
        <f t="shared" si="237"/>
        <v>JCE</v>
      </c>
    </row>
    <row r="15220" spans="4:5">
      <c r="D15220" s="118" t="s">
        <v>28</v>
      </c>
      <c r="E15220" s="116" t="str">
        <f t="shared" si="237"/>
        <v>DGII</v>
      </c>
    </row>
    <row r="15221" spans="4:5">
      <c r="D15221" s="118" t="s">
        <v>28</v>
      </c>
      <c r="E15221" s="116" t="str">
        <f t="shared" si="237"/>
        <v>DGII</v>
      </c>
    </row>
    <row r="15222" spans="4:5">
      <c r="D15222" s="118" t="s">
        <v>322</v>
      </c>
      <c r="E15222" s="116" t="str">
        <f t="shared" si="237"/>
        <v>MT</v>
      </c>
    </row>
    <row r="15223" spans="4:5">
      <c r="D15223" s="118" t="s">
        <v>322</v>
      </c>
      <c r="E15223" s="116" t="str">
        <f t="shared" si="237"/>
        <v>MT</v>
      </c>
    </row>
    <row r="15224" spans="4:5">
      <c r="D15224" s="118" t="s">
        <v>40</v>
      </c>
      <c r="E15224" s="116" t="str">
        <f t="shared" si="237"/>
        <v>JCE</v>
      </c>
    </row>
    <row r="15225" spans="4:5">
      <c r="D15225" s="118" t="s">
        <v>322</v>
      </c>
      <c r="E15225" s="116" t="str">
        <f t="shared" si="237"/>
        <v>MT</v>
      </c>
    </row>
    <row r="15226" spans="4:5">
      <c r="D15226" s="118" t="s">
        <v>40</v>
      </c>
      <c r="E15226" s="116" t="str">
        <f t="shared" si="237"/>
        <v>JCE</v>
      </c>
    </row>
    <row r="15227" spans="4:5">
      <c r="D15227" s="118" t="s">
        <v>28</v>
      </c>
      <c r="E15227" s="116" t="str">
        <f t="shared" si="237"/>
        <v>DGII</v>
      </c>
    </row>
    <row r="15228" spans="4:5">
      <c r="D15228" s="118" t="s">
        <v>40</v>
      </c>
      <c r="E15228" s="116" t="str">
        <f t="shared" si="237"/>
        <v>JCE</v>
      </c>
    </row>
    <row r="15229" spans="4:5">
      <c r="D15229" s="118" t="s">
        <v>40</v>
      </c>
      <c r="E15229" s="116" t="str">
        <f t="shared" si="237"/>
        <v>JCE</v>
      </c>
    </row>
    <row r="15230" spans="4:5">
      <c r="D15230" s="118" t="s">
        <v>28</v>
      </c>
      <c r="E15230" s="116" t="str">
        <f t="shared" si="237"/>
        <v>DGII</v>
      </c>
    </row>
    <row r="15231" spans="4:5">
      <c r="D15231" s="118" t="s">
        <v>28</v>
      </c>
      <c r="E15231" s="116" t="str">
        <f t="shared" si="237"/>
        <v>DGII</v>
      </c>
    </row>
    <row r="15232" spans="4:5">
      <c r="D15232" s="118" t="s">
        <v>28</v>
      </c>
      <c r="E15232" s="116" t="str">
        <f t="shared" si="237"/>
        <v>DGII</v>
      </c>
    </row>
    <row r="15233" spans="4:5">
      <c r="D15233" s="118" t="s">
        <v>2</v>
      </c>
      <c r="E15233" s="116" t="str">
        <f t="shared" si="237"/>
        <v>DGTT</v>
      </c>
    </row>
    <row r="15234" spans="4:5">
      <c r="D15234" s="118" t="s">
        <v>322</v>
      </c>
      <c r="E15234" s="116" t="str">
        <f t="shared" si="237"/>
        <v>MT</v>
      </c>
    </row>
    <row r="15235" spans="4:5">
      <c r="D15235" s="118" t="s">
        <v>40</v>
      </c>
      <c r="E15235" s="116" t="str">
        <f t="shared" si="237"/>
        <v>JCE</v>
      </c>
    </row>
    <row r="15236" spans="4:5">
      <c r="D15236" s="118" t="s">
        <v>155</v>
      </c>
      <c r="E15236" s="116" t="str">
        <f t="shared" ref="E15236:E15299" si="238">UPPER(D15236:D34946)</f>
        <v>ONAPI</v>
      </c>
    </row>
    <row r="15237" spans="4:5">
      <c r="D15237" s="118" t="s">
        <v>40</v>
      </c>
      <c r="E15237" s="116" t="str">
        <f t="shared" si="238"/>
        <v>JCE</v>
      </c>
    </row>
    <row r="15238" spans="4:5">
      <c r="D15238" s="118" t="s">
        <v>40</v>
      </c>
      <c r="E15238" s="116" t="str">
        <f t="shared" si="238"/>
        <v>JCE</v>
      </c>
    </row>
    <row r="15239" spans="4:5">
      <c r="D15239" s="118" t="s">
        <v>184</v>
      </c>
      <c r="E15239" s="116" t="str">
        <f t="shared" si="238"/>
        <v>DGP</v>
      </c>
    </row>
    <row r="15240" spans="4:5">
      <c r="D15240" s="118" t="s">
        <v>184</v>
      </c>
      <c r="E15240" s="116" t="str">
        <f t="shared" si="238"/>
        <v>DGP</v>
      </c>
    </row>
    <row r="15241" spans="4:5">
      <c r="D15241" s="118" t="s">
        <v>2</v>
      </c>
      <c r="E15241" s="116" t="str">
        <f t="shared" si="238"/>
        <v>DGTT</v>
      </c>
    </row>
    <row r="15242" spans="4:5">
      <c r="D15242" s="118" t="s">
        <v>28</v>
      </c>
      <c r="E15242" s="116" t="str">
        <f t="shared" si="238"/>
        <v>DGII</v>
      </c>
    </row>
    <row r="15243" spans="4:5">
      <c r="D15243" s="118" t="s">
        <v>40</v>
      </c>
      <c r="E15243" s="116" t="str">
        <f t="shared" si="238"/>
        <v>JCE</v>
      </c>
    </row>
    <row r="15244" spans="4:5">
      <c r="D15244" s="118" t="s">
        <v>28</v>
      </c>
      <c r="E15244" s="116" t="str">
        <f t="shared" si="238"/>
        <v>DGII</v>
      </c>
    </row>
    <row r="15245" spans="4:5">
      <c r="D15245" s="118" t="s">
        <v>28</v>
      </c>
      <c r="E15245" s="116" t="str">
        <f t="shared" si="238"/>
        <v>DGII</v>
      </c>
    </row>
    <row r="15246" spans="4:5">
      <c r="D15246" s="118" t="s">
        <v>322</v>
      </c>
      <c r="E15246" s="116" t="str">
        <f t="shared" si="238"/>
        <v>MT</v>
      </c>
    </row>
    <row r="15247" spans="4:5">
      <c r="D15247" s="118" t="s">
        <v>40</v>
      </c>
      <c r="E15247" s="116" t="str">
        <f t="shared" si="238"/>
        <v>JCE</v>
      </c>
    </row>
    <row r="15248" spans="4:5">
      <c r="D15248" s="118" t="s">
        <v>40</v>
      </c>
      <c r="E15248" s="116" t="str">
        <f t="shared" si="238"/>
        <v>JCE</v>
      </c>
    </row>
    <row r="15249" spans="4:5">
      <c r="D15249" s="118" t="s">
        <v>322</v>
      </c>
      <c r="E15249" s="116" t="str">
        <f t="shared" si="238"/>
        <v>MT</v>
      </c>
    </row>
    <row r="15250" spans="4:5">
      <c r="D15250" s="118" t="s">
        <v>2</v>
      </c>
      <c r="E15250" s="116" t="str">
        <f t="shared" si="238"/>
        <v>DGTT</v>
      </c>
    </row>
    <row r="15251" spans="4:5">
      <c r="D15251" s="118" t="s">
        <v>2</v>
      </c>
      <c r="E15251" s="116" t="str">
        <f t="shared" si="238"/>
        <v>DGTT</v>
      </c>
    </row>
    <row r="15252" spans="4:5">
      <c r="D15252" s="118" t="s">
        <v>322</v>
      </c>
      <c r="E15252" s="116" t="str">
        <f t="shared" si="238"/>
        <v>MT</v>
      </c>
    </row>
    <row r="15253" spans="4:5">
      <c r="D15253" s="118" t="s">
        <v>2</v>
      </c>
      <c r="E15253" s="116" t="str">
        <f t="shared" si="238"/>
        <v>DGTT</v>
      </c>
    </row>
    <row r="15254" spans="4:5">
      <c r="D15254" s="118" t="s">
        <v>28</v>
      </c>
      <c r="E15254" s="116" t="str">
        <f t="shared" si="238"/>
        <v>DGII</v>
      </c>
    </row>
    <row r="15255" spans="4:5">
      <c r="D15255" s="118" t="s">
        <v>40</v>
      </c>
      <c r="E15255" s="116" t="str">
        <f t="shared" si="238"/>
        <v>JCE</v>
      </c>
    </row>
    <row r="15256" spans="4:5">
      <c r="D15256" s="118" t="s">
        <v>184</v>
      </c>
      <c r="E15256" s="116" t="str">
        <f t="shared" si="238"/>
        <v>DGP</v>
      </c>
    </row>
    <row r="15257" spans="4:5">
      <c r="D15257" s="118" t="s">
        <v>40</v>
      </c>
      <c r="E15257" s="116" t="str">
        <f t="shared" si="238"/>
        <v>JCE</v>
      </c>
    </row>
    <row r="15258" spans="4:5">
      <c r="D15258" s="118" t="s">
        <v>2</v>
      </c>
      <c r="E15258" s="116" t="str">
        <f t="shared" si="238"/>
        <v>DGTT</v>
      </c>
    </row>
    <row r="15259" spans="4:5">
      <c r="D15259" s="118" t="s">
        <v>40</v>
      </c>
      <c r="E15259" s="116" t="str">
        <f t="shared" si="238"/>
        <v>JCE</v>
      </c>
    </row>
    <row r="15260" spans="4:5">
      <c r="D15260" s="118" t="s">
        <v>1098</v>
      </c>
      <c r="E15260" s="116" t="str">
        <f t="shared" si="238"/>
        <v>CANCILLERIA</v>
      </c>
    </row>
    <row r="15261" spans="4:5">
      <c r="D15261" s="118" t="s">
        <v>40</v>
      </c>
      <c r="E15261" s="116" t="str">
        <f t="shared" si="238"/>
        <v>JCE</v>
      </c>
    </row>
    <row r="15262" spans="4:5">
      <c r="D15262" s="118" t="s">
        <v>322</v>
      </c>
      <c r="E15262" s="116" t="str">
        <f t="shared" si="238"/>
        <v>MT</v>
      </c>
    </row>
    <row r="15263" spans="4:5">
      <c r="D15263" s="118" t="s">
        <v>2</v>
      </c>
      <c r="E15263" s="116" t="str">
        <f t="shared" si="238"/>
        <v>DGTT</v>
      </c>
    </row>
    <row r="15264" spans="4:5">
      <c r="D15264" s="118" t="s">
        <v>28</v>
      </c>
      <c r="E15264" s="116" t="str">
        <f t="shared" si="238"/>
        <v>DGII</v>
      </c>
    </row>
    <row r="15265" spans="4:5">
      <c r="D15265" s="118" t="s">
        <v>28</v>
      </c>
      <c r="E15265" s="116" t="str">
        <f t="shared" si="238"/>
        <v>DGII</v>
      </c>
    </row>
    <row r="15266" spans="4:5">
      <c r="D15266" s="118" t="s">
        <v>28</v>
      </c>
      <c r="E15266" s="116" t="str">
        <f t="shared" si="238"/>
        <v>DGII</v>
      </c>
    </row>
    <row r="15267" spans="4:5">
      <c r="D15267" s="118" t="s">
        <v>40</v>
      </c>
      <c r="E15267" s="116" t="str">
        <f t="shared" si="238"/>
        <v>JCE</v>
      </c>
    </row>
    <row r="15268" spans="4:5">
      <c r="D15268" s="118" t="s">
        <v>28</v>
      </c>
      <c r="E15268" s="116" t="str">
        <f t="shared" si="238"/>
        <v>DGII</v>
      </c>
    </row>
    <row r="15269" spans="4:5">
      <c r="D15269" s="118" t="s">
        <v>322</v>
      </c>
      <c r="E15269" s="116" t="str">
        <f t="shared" si="238"/>
        <v>MT</v>
      </c>
    </row>
    <row r="15270" spans="4:5">
      <c r="D15270" s="118" t="s">
        <v>2</v>
      </c>
      <c r="E15270" s="116" t="str">
        <f t="shared" si="238"/>
        <v>DGTT</v>
      </c>
    </row>
    <row r="15271" spans="4:5">
      <c r="D15271" s="118" t="s">
        <v>2</v>
      </c>
      <c r="E15271" s="116" t="str">
        <f t="shared" si="238"/>
        <v>DGTT</v>
      </c>
    </row>
    <row r="15272" spans="4:5">
      <c r="D15272" s="118" t="s">
        <v>40</v>
      </c>
      <c r="E15272" s="116" t="str">
        <f t="shared" si="238"/>
        <v>JCE</v>
      </c>
    </row>
    <row r="15273" spans="4:5">
      <c r="D15273" s="118" t="s">
        <v>28</v>
      </c>
      <c r="E15273" s="116" t="str">
        <f t="shared" si="238"/>
        <v>DGII</v>
      </c>
    </row>
    <row r="15274" spans="4:5">
      <c r="D15274" s="118" t="s">
        <v>1098</v>
      </c>
      <c r="E15274" s="116" t="str">
        <f t="shared" si="238"/>
        <v>CANCILLERIA</v>
      </c>
    </row>
    <row r="15275" spans="4:5">
      <c r="D15275" s="118" t="s">
        <v>322</v>
      </c>
      <c r="E15275" s="116" t="str">
        <f t="shared" si="238"/>
        <v>MT</v>
      </c>
    </row>
    <row r="15276" spans="4:5">
      <c r="D15276" s="118" t="s">
        <v>184</v>
      </c>
      <c r="E15276" s="116" t="str">
        <f t="shared" si="238"/>
        <v>DGP</v>
      </c>
    </row>
    <row r="15277" spans="4:5">
      <c r="D15277" s="118" t="s">
        <v>40</v>
      </c>
      <c r="E15277" s="116" t="str">
        <f t="shared" si="238"/>
        <v>JCE</v>
      </c>
    </row>
    <row r="15278" spans="4:5">
      <c r="D15278" s="118" t="s">
        <v>40</v>
      </c>
      <c r="E15278" s="116" t="str">
        <f t="shared" si="238"/>
        <v>JCE</v>
      </c>
    </row>
    <row r="15279" spans="4:5">
      <c r="D15279" s="118" t="s">
        <v>1098</v>
      </c>
      <c r="E15279" s="116" t="str">
        <f t="shared" si="238"/>
        <v>CANCILLERIA</v>
      </c>
    </row>
    <row r="15280" spans="4:5">
      <c r="D15280" s="118" t="s">
        <v>1098</v>
      </c>
      <c r="E15280" s="116" t="str">
        <f t="shared" si="238"/>
        <v>CANCILLERIA</v>
      </c>
    </row>
    <row r="15281" spans="4:5">
      <c r="D15281" s="118" t="s">
        <v>28</v>
      </c>
      <c r="E15281" s="116" t="str">
        <f t="shared" si="238"/>
        <v>DGII</v>
      </c>
    </row>
    <row r="15282" spans="4:5">
      <c r="D15282" s="118" t="s">
        <v>28</v>
      </c>
      <c r="E15282" s="116" t="str">
        <f t="shared" si="238"/>
        <v>DGII</v>
      </c>
    </row>
    <row r="15283" spans="4:5">
      <c r="D15283" s="118" t="s">
        <v>40</v>
      </c>
      <c r="E15283" s="116" t="str">
        <f t="shared" si="238"/>
        <v>JCE</v>
      </c>
    </row>
    <row r="15284" spans="4:5">
      <c r="D15284" s="118" t="s">
        <v>322</v>
      </c>
      <c r="E15284" s="116" t="str">
        <f t="shared" si="238"/>
        <v>MT</v>
      </c>
    </row>
    <row r="15285" spans="4:5">
      <c r="D15285" s="118" t="s">
        <v>1098</v>
      </c>
      <c r="E15285" s="116" t="str">
        <f t="shared" si="238"/>
        <v>CANCILLERIA</v>
      </c>
    </row>
    <row r="15286" spans="4:5">
      <c r="D15286" s="118" t="s">
        <v>1098</v>
      </c>
      <c r="E15286" s="116" t="str">
        <f t="shared" si="238"/>
        <v>CANCILLERIA</v>
      </c>
    </row>
    <row r="15287" spans="4:5">
      <c r="D15287" s="118" t="s">
        <v>28</v>
      </c>
      <c r="E15287" s="116" t="str">
        <f t="shared" si="238"/>
        <v>DGII</v>
      </c>
    </row>
    <row r="15288" spans="4:5">
      <c r="D15288" s="118" t="s">
        <v>40</v>
      </c>
      <c r="E15288" s="116" t="str">
        <f t="shared" si="238"/>
        <v>JCE</v>
      </c>
    </row>
    <row r="15289" spans="4:5">
      <c r="D15289" s="118" t="s">
        <v>40</v>
      </c>
      <c r="E15289" s="116" t="str">
        <f t="shared" si="238"/>
        <v>JCE</v>
      </c>
    </row>
    <row r="15290" spans="4:5">
      <c r="D15290" s="118" t="s">
        <v>40</v>
      </c>
      <c r="E15290" s="116" t="str">
        <f t="shared" si="238"/>
        <v>JCE</v>
      </c>
    </row>
    <row r="15291" spans="4:5">
      <c r="D15291" s="118" t="s">
        <v>28</v>
      </c>
      <c r="E15291" s="116" t="str">
        <f t="shared" si="238"/>
        <v>DGII</v>
      </c>
    </row>
    <row r="15292" spans="4:5">
      <c r="D15292" s="118" t="s">
        <v>28</v>
      </c>
      <c r="E15292" s="116" t="str">
        <f t="shared" si="238"/>
        <v>DGII</v>
      </c>
    </row>
    <row r="15293" spans="4:5">
      <c r="D15293" s="118" t="s">
        <v>28</v>
      </c>
      <c r="E15293" s="116" t="str">
        <f t="shared" si="238"/>
        <v>DGII</v>
      </c>
    </row>
    <row r="15294" spans="4:5">
      <c r="D15294" s="118" t="s">
        <v>28</v>
      </c>
      <c r="E15294" s="116" t="str">
        <f t="shared" si="238"/>
        <v>DGII</v>
      </c>
    </row>
    <row r="15295" spans="4:5">
      <c r="D15295" s="118" t="s">
        <v>184</v>
      </c>
      <c r="E15295" s="116" t="str">
        <f t="shared" si="238"/>
        <v>DGP</v>
      </c>
    </row>
    <row r="15296" spans="4:5">
      <c r="D15296" s="118" t="s">
        <v>1646</v>
      </c>
      <c r="E15296" s="116" t="str">
        <f t="shared" si="238"/>
        <v xml:space="preserve">CANCILLERIA </v>
      </c>
    </row>
    <row r="15297" spans="4:5">
      <c r="D15297" s="118" t="s">
        <v>322</v>
      </c>
      <c r="E15297" s="116" t="str">
        <f t="shared" si="238"/>
        <v>MT</v>
      </c>
    </row>
    <row r="15298" spans="4:5">
      <c r="D15298" s="118" t="s">
        <v>40</v>
      </c>
      <c r="E15298" s="116" t="str">
        <f t="shared" si="238"/>
        <v>JCE</v>
      </c>
    </row>
    <row r="15299" spans="4:5">
      <c r="D15299" s="118" t="s">
        <v>1999</v>
      </c>
      <c r="E15299" s="116" t="str">
        <f t="shared" si="238"/>
        <v xml:space="preserve">MT </v>
      </c>
    </row>
    <row r="15300" spans="4:5">
      <c r="D15300" s="118" t="s">
        <v>322</v>
      </c>
      <c r="E15300" s="116" t="str">
        <f t="shared" ref="E15300:E15363" si="239">UPPER(D15300:D35010)</f>
        <v>MT</v>
      </c>
    </row>
    <row r="15301" spans="4:5">
      <c r="D15301" s="118" t="s">
        <v>40</v>
      </c>
      <c r="E15301" s="116" t="str">
        <f t="shared" si="239"/>
        <v>JCE</v>
      </c>
    </row>
    <row r="15302" spans="4:5">
      <c r="D15302" s="118" t="s">
        <v>28</v>
      </c>
      <c r="E15302" s="116" t="str">
        <f t="shared" si="239"/>
        <v>DGII</v>
      </c>
    </row>
    <row r="15303" spans="4:5">
      <c r="D15303" s="118" t="s">
        <v>28</v>
      </c>
      <c r="E15303" s="116" t="str">
        <f t="shared" si="239"/>
        <v>DGII</v>
      </c>
    </row>
    <row r="15304" spans="4:5">
      <c r="D15304" s="118" t="s">
        <v>28</v>
      </c>
      <c r="E15304" s="116" t="str">
        <f t="shared" si="239"/>
        <v>DGII</v>
      </c>
    </row>
    <row r="15305" spans="4:5">
      <c r="D15305" s="118" t="s">
        <v>2</v>
      </c>
      <c r="E15305" s="116" t="str">
        <f t="shared" si="239"/>
        <v>DGTT</v>
      </c>
    </row>
    <row r="15306" spans="4:5">
      <c r="D15306" s="118" t="s">
        <v>2</v>
      </c>
      <c r="E15306" s="116" t="str">
        <f t="shared" si="239"/>
        <v>DGTT</v>
      </c>
    </row>
    <row r="15307" spans="4:5">
      <c r="D15307" s="118" t="s">
        <v>322</v>
      </c>
      <c r="E15307" s="116" t="str">
        <f t="shared" si="239"/>
        <v>MT</v>
      </c>
    </row>
    <row r="15308" spans="4:5">
      <c r="D15308" s="118" t="s">
        <v>956</v>
      </c>
      <c r="E15308" s="116" t="str">
        <f t="shared" si="239"/>
        <v>SENASA</v>
      </c>
    </row>
    <row r="15309" spans="4:5">
      <c r="D15309" s="118" t="s">
        <v>28</v>
      </c>
      <c r="E15309" s="116" t="str">
        <f t="shared" si="239"/>
        <v>DGII</v>
      </c>
    </row>
    <row r="15310" spans="4:5">
      <c r="D15310" s="118" t="s">
        <v>956</v>
      </c>
      <c r="E15310" s="116" t="str">
        <f t="shared" si="239"/>
        <v>SENASA</v>
      </c>
    </row>
    <row r="15311" spans="4:5">
      <c r="D15311" s="118" t="s">
        <v>40</v>
      </c>
      <c r="E15311" s="116" t="str">
        <f t="shared" si="239"/>
        <v>JCE</v>
      </c>
    </row>
    <row r="15312" spans="4:5">
      <c r="D15312" s="118" t="s">
        <v>40</v>
      </c>
      <c r="E15312" s="116" t="str">
        <f t="shared" si="239"/>
        <v>JCE</v>
      </c>
    </row>
    <row r="15313" spans="4:5">
      <c r="D15313" s="118" t="s">
        <v>322</v>
      </c>
      <c r="E15313" s="116" t="str">
        <f t="shared" si="239"/>
        <v>MT</v>
      </c>
    </row>
    <row r="15314" spans="4:5">
      <c r="D15314" s="118" t="s">
        <v>184</v>
      </c>
      <c r="E15314" s="116" t="str">
        <f t="shared" si="239"/>
        <v>DGP</v>
      </c>
    </row>
    <row r="15315" spans="4:5">
      <c r="D15315" s="118" t="s">
        <v>40</v>
      </c>
      <c r="E15315" s="116" t="str">
        <f t="shared" si="239"/>
        <v>JCE</v>
      </c>
    </row>
    <row r="15316" spans="4:5">
      <c r="D15316" s="118" t="s">
        <v>40</v>
      </c>
      <c r="E15316" s="116" t="str">
        <f t="shared" si="239"/>
        <v>JCE</v>
      </c>
    </row>
    <row r="15317" spans="4:5">
      <c r="D15317" s="118" t="s">
        <v>40</v>
      </c>
      <c r="E15317" s="116" t="str">
        <f t="shared" si="239"/>
        <v>JCE</v>
      </c>
    </row>
    <row r="15318" spans="4:5">
      <c r="D15318" s="118" t="s">
        <v>40</v>
      </c>
      <c r="E15318" s="116" t="str">
        <f t="shared" si="239"/>
        <v>JCE</v>
      </c>
    </row>
    <row r="15319" spans="4:5">
      <c r="D15319" s="118" t="s">
        <v>40</v>
      </c>
      <c r="E15319" s="116" t="str">
        <f t="shared" si="239"/>
        <v>JCE</v>
      </c>
    </row>
    <row r="15320" spans="4:5">
      <c r="D15320" s="118" t="s">
        <v>40</v>
      </c>
      <c r="E15320" s="116" t="str">
        <f t="shared" si="239"/>
        <v>JCE</v>
      </c>
    </row>
    <row r="15321" spans="4:5">
      <c r="D15321" s="118" t="s">
        <v>1098</v>
      </c>
      <c r="E15321" s="116" t="str">
        <f t="shared" si="239"/>
        <v>CANCILLERIA</v>
      </c>
    </row>
    <row r="15322" spans="4:5">
      <c r="D15322" s="118" t="s">
        <v>28</v>
      </c>
      <c r="E15322" s="116" t="str">
        <f t="shared" si="239"/>
        <v>DGII</v>
      </c>
    </row>
    <row r="15323" spans="4:5">
      <c r="D15323" s="118" t="s">
        <v>28</v>
      </c>
      <c r="E15323" s="116" t="str">
        <f t="shared" si="239"/>
        <v>DGII</v>
      </c>
    </row>
    <row r="15324" spans="4:5">
      <c r="D15324" s="118" t="s">
        <v>40</v>
      </c>
      <c r="E15324" s="116" t="str">
        <f t="shared" si="239"/>
        <v>JCE</v>
      </c>
    </row>
    <row r="15325" spans="4:5">
      <c r="D15325" s="118" t="s">
        <v>40</v>
      </c>
      <c r="E15325" s="116" t="str">
        <f t="shared" si="239"/>
        <v>JCE</v>
      </c>
    </row>
    <row r="15326" spans="4:5">
      <c r="D15326" s="118" t="s">
        <v>40</v>
      </c>
      <c r="E15326" s="116" t="str">
        <f t="shared" si="239"/>
        <v>JCE</v>
      </c>
    </row>
    <row r="15327" spans="4:5">
      <c r="D15327" s="118" t="s">
        <v>28</v>
      </c>
      <c r="E15327" s="116" t="str">
        <f t="shared" si="239"/>
        <v>DGII</v>
      </c>
    </row>
    <row r="15328" spans="4:5">
      <c r="D15328" s="118" t="s">
        <v>28</v>
      </c>
      <c r="E15328" s="116" t="str">
        <f t="shared" si="239"/>
        <v>DGII</v>
      </c>
    </row>
    <row r="15329" spans="4:5">
      <c r="D15329" s="118" t="s">
        <v>40</v>
      </c>
      <c r="E15329" s="116" t="str">
        <f t="shared" si="239"/>
        <v>JCE</v>
      </c>
    </row>
    <row r="15330" spans="4:5">
      <c r="D15330" s="118" t="s">
        <v>1098</v>
      </c>
      <c r="E15330" s="116" t="str">
        <f t="shared" si="239"/>
        <v>CANCILLERIA</v>
      </c>
    </row>
    <row r="15331" spans="4:5">
      <c r="D15331" s="118" t="s">
        <v>40</v>
      </c>
      <c r="E15331" s="116" t="str">
        <f t="shared" si="239"/>
        <v>JCE</v>
      </c>
    </row>
    <row r="15332" spans="4:5">
      <c r="D15332" s="118" t="s">
        <v>40</v>
      </c>
      <c r="E15332" s="116" t="str">
        <f t="shared" si="239"/>
        <v>JCE</v>
      </c>
    </row>
    <row r="15333" spans="4:5">
      <c r="D15333" s="118" t="s">
        <v>184</v>
      </c>
      <c r="E15333" s="116" t="str">
        <f t="shared" si="239"/>
        <v>DGP</v>
      </c>
    </row>
    <row r="15334" spans="4:5">
      <c r="D15334" s="118" t="s">
        <v>322</v>
      </c>
      <c r="E15334" s="116" t="str">
        <f t="shared" si="239"/>
        <v>MT</v>
      </c>
    </row>
    <row r="15335" spans="4:5">
      <c r="D15335" s="118" t="s">
        <v>322</v>
      </c>
      <c r="E15335" s="116" t="str">
        <f t="shared" si="239"/>
        <v>MT</v>
      </c>
    </row>
    <row r="15336" spans="4:5">
      <c r="D15336" s="118" t="s">
        <v>40</v>
      </c>
      <c r="E15336" s="116" t="str">
        <f t="shared" si="239"/>
        <v>JCE</v>
      </c>
    </row>
    <row r="15337" spans="4:5">
      <c r="D15337" s="118" t="s">
        <v>28</v>
      </c>
      <c r="E15337" s="116" t="str">
        <f t="shared" si="239"/>
        <v>DGII</v>
      </c>
    </row>
    <row r="15338" spans="4:5">
      <c r="D15338" s="118" t="s">
        <v>28</v>
      </c>
      <c r="E15338" s="116" t="str">
        <f t="shared" si="239"/>
        <v>DGII</v>
      </c>
    </row>
    <row r="15339" spans="4:5">
      <c r="D15339" s="118" t="s">
        <v>40</v>
      </c>
      <c r="E15339" s="116" t="str">
        <f t="shared" si="239"/>
        <v>JCE</v>
      </c>
    </row>
    <row r="15340" spans="4:5">
      <c r="D15340" s="118" t="s">
        <v>28</v>
      </c>
      <c r="E15340" s="116" t="str">
        <f t="shared" si="239"/>
        <v>DGII</v>
      </c>
    </row>
    <row r="15341" spans="4:5">
      <c r="D15341" s="118" t="s">
        <v>40</v>
      </c>
      <c r="E15341" s="116" t="str">
        <f t="shared" si="239"/>
        <v>JCE</v>
      </c>
    </row>
    <row r="15342" spans="4:5">
      <c r="D15342" s="118" t="s">
        <v>184</v>
      </c>
      <c r="E15342" s="116" t="str">
        <f t="shared" si="239"/>
        <v>DGP</v>
      </c>
    </row>
    <row r="15343" spans="4:5">
      <c r="D15343" s="118" t="s">
        <v>184</v>
      </c>
      <c r="E15343" s="116" t="str">
        <f t="shared" si="239"/>
        <v>DGP</v>
      </c>
    </row>
    <row r="15344" spans="4:5">
      <c r="D15344" s="118" t="s">
        <v>2</v>
      </c>
      <c r="E15344" s="116" t="str">
        <f t="shared" si="239"/>
        <v>DGTT</v>
      </c>
    </row>
    <row r="15345" spans="4:5">
      <c r="D15345" s="118" t="s">
        <v>2</v>
      </c>
      <c r="E15345" s="116" t="str">
        <f t="shared" si="239"/>
        <v>DGTT</v>
      </c>
    </row>
    <row r="15346" spans="4:5">
      <c r="D15346" s="118" t="s">
        <v>2</v>
      </c>
      <c r="E15346" s="116" t="str">
        <f t="shared" si="239"/>
        <v>DGTT</v>
      </c>
    </row>
    <row r="15347" spans="4:5">
      <c r="D15347" s="118" t="s">
        <v>28</v>
      </c>
      <c r="E15347" s="116" t="str">
        <f t="shared" si="239"/>
        <v>DGII</v>
      </c>
    </row>
    <row r="15348" spans="4:5">
      <c r="D15348" s="118" t="s">
        <v>956</v>
      </c>
      <c r="E15348" s="116" t="str">
        <f t="shared" si="239"/>
        <v>SENASA</v>
      </c>
    </row>
    <row r="15349" spans="4:5">
      <c r="D15349" s="118" t="s">
        <v>40</v>
      </c>
      <c r="E15349" s="116" t="str">
        <f t="shared" si="239"/>
        <v>JCE</v>
      </c>
    </row>
    <row r="15350" spans="4:5">
      <c r="D15350" s="118" t="s">
        <v>40</v>
      </c>
      <c r="E15350" s="116" t="str">
        <f t="shared" si="239"/>
        <v>JCE</v>
      </c>
    </row>
    <row r="15351" spans="4:5">
      <c r="D15351" s="118" t="s">
        <v>28</v>
      </c>
      <c r="E15351" s="116" t="str">
        <f t="shared" si="239"/>
        <v>DGII</v>
      </c>
    </row>
    <row r="15352" spans="4:5">
      <c r="D15352" s="118" t="s">
        <v>28</v>
      </c>
      <c r="E15352" s="116" t="str">
        <f t="shared" si="239"/>
        <v>DGII</v>
      </c>
    </row>
    <row r="15353" spans="4:5">
      <c r="D15353" s="118" t="s">
        <v>28</v>
      </c>
      <c r="E15353" s="116" t="str">
        <f t="shared" si="239"/>
        <v>DGII</v>
      </c>
    </row>
    <row r="15354" spans="4:5">
      <c r="D15354" s="118" t="s">
        <v>40</v>
      </c>
      <c r="E15354" s="116" t="str">
        <f t="shared" si="239"/>
        <v>JCE</v>
      </c>
    </row>
    <row r="15355" spans="4:5">
      <c r="D15355" s="118" t="s">
        <v>322</v>
      </c>
      <c r="E15355" s="116" t="str">
        <f t="shared" si="239"/>
        <v>MT</v>
      </c>
    </row>
    <row r="15356" spans="4:5">
      <c r="D15356" s="118" t="s">
        <v>40</v>
      </c>
      <c r="E15356" s="116" t="str">
        <f t="shared" si="239"/>
        <v>JCE</v>
      </c>
    </row>
    <row r="15357" spans="4:5">
      <c r="D15357" s="118" t="s">
        <v>40</v>
      </c>
      <c r="E15357" s="116" t="str">
        <f t="shared" si="239"/>
        <v>JCE</v>
      </c>
    </row>
    <row r="15358" spans="4:5">
      <c r="D15358" s="118" t="s">
        <v>2</v>
      </c>
      <c r="E15358" s="116" t="str">
        <f t="shared" si="239"/>
        <v>DGTT</v>
      </c>
    </row>
    <row r="15359" spans="4:5">
      <c r="D15359" s="118" t="s">
        <v>40</v>
      </c>
      <c r="E15359" s="116" t="str">
        <f t="shared" si="239"/>
        <v>JCE</v>
      </c>
    </row>
    <row r="15360" spans="4:5">
      <c r="D15360" s="118" t="s">
        <v>28</v>
      </c>
      <c r="E15360" s="116" t="str">
        <f t="shared" si="239"/>
        <v>DGII</v>
      </c>
    </row>
    <row r="15361" spans="4:5">
      <c r="D15361" s="118" t="s">
        <v>40</v>
      </c>
      <c r="E15361" s="116" t="str">
        <f t="shared" si="239"/>
        <v>JCE</v>
      </c>
    </row>
    <row r="15362" spans="4:5">
      <c r="D15362" s="118" t="s">
        <v>40</v>
      </c>
      <c r="E15362" s="116" t="str">
        <f t="shared" si="239"/>
        <v>JCE</v>
      </c>
    </row>
    <row r="15363" spans="4:5">
      <c r="D15363" s="118" t="s">
        <v>40</v>
      </c>
      <c r="E15363" s="116" t="str">
        <f t="shared" si="239"/>
        <v>JCE</v>
      </c>
    </row>
    <row r="15364" spans="4:5">
      <c r="D15364" s="118" t="s">
        <v>28</v>
      </c>
      <c r="E15364" s="116" t="str">
        <f t="shared" ref="E15364:E15427" si="240">UPPER(D15364:D35074)</f>
        <v>DGII</v>
      </c>
    </row>
    <row r="15365" spans="4:5">
      <c r="D15365" s="118" t="s">
        <v>28</v>
      </c>
      <c r="E15365" s="116" t="str">
        <f t="shared" si="240"/>
        <v>DGII</v>
      </c>
    </row>
    <row r="15366" spans="4:5">
      <c r="D15366" s="118" t="s">
        <v>1098</v>
      </c>
      <c r="E15366" s="116" t="str">
        <f t="shared" si="240"/>
        <v>CANCILLERIA</v>
      </c>
    </row>
    <row r="15367" spans="4:5">
      <c r="D15367" s="118" t="s">
        <v>40</v>
      </c>
      <c r="E15367" s="116" t="str">
        <f t="shared" si="240"/>
        <v>JCE</v>
      </c>
    </row>
    <row r="15368" spans="4:5">
      <c r="D15368" s="118" t="s">
        <v>28</v>
      </c>
      <c r="E15368" s="116" t="str">
        <f t="shared" si="240"/>
        <v>DGII</v>
      </c>
    </row>
    <row r="15369" spans="4:5">
      <c r="D15369" s="118" t="s">
        <v>40</v>
      </c>
      <c r="E15369" s="116" t="str">
        <f t="shared" si="240"/>
        <v>JCE</v>
      </c>
    </row>
    <row r="15370" spans="4:5">
      <c r="D15370" s="118" t="s">
        <v>40</v>
      </c>
      <c r="E15370" s="116" t="str">
        <f t="shared" si="240"/>
        <v>JCE</v>
      </c>
    </row>
    <row r="15371" spans="4:5">
      <c r="D15371" s="118" t="s">
        <v>40</v>
      </c>
      <c r="E15371" s="116" t="str">
        <f t="shared" si="240"/>
        <v>JCE</v>
      </c>
    </row>
    <row r="15372" spans="4:5">
      <c r="D15372" s="118" t="s">
        <v>1098</v>
      </c>
      <c r="E15372" s="116" t="str">
        <f t="shared" si="240"/>
        <v>CANCILLERIA</v>
      </c>
    </row>
    <row r="15373" spans="4:5">
      <c r="D15373" s="118" t="s">
        <v>40</v>
      </c>
      <c r="E15373" s="116" t="str">
        <f t="shared" si="240"/>
        <v>JCE</v>
      </c>
    </row>
    <row r="15374" spans="4:5">
      <c r="D15374" s="118" t="s">
        <v>40</v>
      </c>
      <c r="E15374" s="116" t="str">
        <f t="shared" si="240"/>
        <v>JCE</v>
      </c>
    </row>
    <row r="15375" spans="4:5">
      <c r="D15375" s="118" t="s">
        <v>1646</v>
      </c>
      <c r="E15375" s="116" t="str">
        <f t="shared" si="240"/>
        <v xml:space="preserve">CANCILLERIA </v>
      </c>
    </row>
    <row r="15376" spans="4:5">
      <c r="D15376" s="118" t="s">
        <v>28</v>
      </c>
      <c r="E15376" s="116" t="str">
        <f t="shared" si="240"/>
        <v>DGII</v>
      </c>
    </row>
    <row r="15377" spans="4:5">
      <c r="D15377" s="118" t="s">
        <v>28</v>
      </c>
      <c r="E15377" s="116" t="str">
        <f t="shared" si="240"/>
        <v>DGII</v>
      </c>
    </row>
    <row r="15378" spans="4:5">
      <c r="D15378" s="118" t="s">
        <v>28</v>
      </c>
      <c r="E15378" s="116" t="str">
        <f t="shared" si="240"/>
        <v>DGII</v>
      </c>
    </row>
    <row r="15379" spans="4:5">
      <c r="D15379" s="118" t="s">
        <v>2</v>
      </c>
      <c r="E15379" s="116" t="str">
        <f t="shared" si="240"/>
        <v>DGTT</v>
      </c>
    </row>
    <row r="15380" spans="4:5">
      <c r="D15380" s="118" t="s">
        <v>2</v>
      </c>
      <c r="E15380" s="116" t="str">
        <f t="shared" si="240"/>
        <v>DGTT</v>
      </c>
    </row>
    <row r="15381" spans="4:5">
      <c r="D15381" s="118" t="s">
        <v>2</v>
      </c>
      <c r="E15381" s="116" t="str">
        <f t="shared" si="240"/>
        <v>DGTT</v>
      </c>
    </row>
    <row r="15382" spans="4:5">
      <c r="D15382" s="118" t="s">
        <v>66</v>
      </c>
      <c r="E15382" s="116" t="str">
        <f t="shared" si="240"/>
        <v>AMET</v>
      </c>
    </row>
    <row r="15383" spans="4:5">
      <c r="D15383" s="118" t="s">
        <v>40</v>
      </c>
      <c r="E15383" s="116" t="str">
        <f t="shared" si="240"/>
        <v>JCE</v>
      </c>
    </row>
    <row r="15384" spans="4:5">
      <c r="D15384" s="118" t="s">
        <v>40</v>
      </c>
      <c r="E15384" s="116" t="str">
        <f t="shared" si="240"/>
        <v>JCE</v>
      </c>
    </row>
    <row r="15385" spans="4:5">
      <c r="D15385" s="118" t="s">
        <v>66</v>
      </c>
      <c r="E15385" s="116" t="str">
        <f t="shared" si="240"/>
        <v>AMET</v>
      </c>
    </row>
    <row r="15386" spans="4:5">
      <c r="D15386" s="118" t="s">
        <v>28</v>
      </c>
      <c r="E15386" s="116" t="str">
        <f t="shared" si="240"/>
        <v>DGII</v>
      </c>
    </row>
    <row r="15387" spans="4:5">
      <c r="D15387" s="118" t="s">
        <v>40</v>
      </c>
      <c r="E15387" s="116" t="str">
        <f t="shared" si="240"/>
        <v>JCE</v>
      </c>
    </row>
    <row r="15388" spans="4:5">
      <c r="D15388" s="118" t="s">
        <v>322</v>
      </c>
      <c r="E15388" s="116" t="str">
        <f t="shared" si="240"/>
        <v>MT</v>
      </c>
    </row>
    <row r="15389" spans="4:5">
      <c r="D15389" s="118" t="s">
        <v>1306</v>
      </c>
      <c r="E15389" s="116" t="str">
        <f t="shared" si="240"/>
        <v xml:space="preserve">SENASA </v>
      </c>
    </row>
    <row r="15390" spans="4:5">
      <c r="D15390" s="118" t="s">
        <v>2026</v>
      </c>
      <c r="E15390" s="116" t="str">
        <f t="shared" si="240"/>
        <v>BR</v>
      </c>
    </row>
    <row r="15391" spans="4:5">
      <c r="D15391" s="118" t="s">
        <v>2</v>
      </c>
      <c r="E15391" s="116" t="str">
        <f t="shared" si="240"/>
        <v>DGTT</v>
      </c>
    </row>
    <row r="15392" spans="4:5">
      <c r="D15392" s="118" t="s">
        <v>184</v>
      </c>
      <c r="E15392" s="116" t="str">
        <f t="shared" si="240"/>
        <v>DGP</v>
      </c>
    </row>
    <row r="15393" spans="4:5">
      <c r="D15393" s="118" t="s">
        <v>28</v>
      </c>
      <c r="E15393" s="116" t="str">
        <f t="shared" si="240"/>
        <v>DGII</v>
      </c>
    </row>
    <row r="15394" spans="4:5">
      <c r="D15394" s="118" t="s">
        <v>1098</v>
      </c>
      <c r="E15394" s="116" t="str">
        <f t="shared" si="240"/>
        <v>CANCILLERIA</v>
      </c>
    </row>
    <row r="15395" spans="4:5">
      <c r="D15395" s="118" t="s">
        <v>40</v>
      </c>
      <c r="E15395" s="116" t="str">
        <f t="shared" si="240"/>
        <v>JCE</v>
      </c>
    </row>
    <row r="15396" spans="4:5">
      <c r="D15396" s="118" t="s">
        <v>2</v>
      </c>
      <c r="E15396" s="116" t="str">
        <f t="shared" si="240"/>
        <v>DGTT</v>
      </c>
    </row>
    <row r="15397" spans="4:5">
      <c r="D15397" s="118" t="s">
        <v>28</v>
      </c>
      <c r="E15397" s="116" t="str">
        <f t="shared" si="240"/>
        <v>DGII</v>
      </c>
    </row>
    <row r="15398" spans="4:5">
      <c r="D15398" s="118" t="s">
        <v>322</v>
      </c>
      <c r="E15398" s="116" t="str">
        <f t="shared" si="240"/>
        <v>MT</v>
      </c>
    </row>
    <row r="15399" spans="4:5">
      <c r="D15399" s="118" t="s">
        <v>28</v>
      </c>
      <c r="E15399" s="116" t="str">
        <f t="shared" si="240"/>
        <v>DGII</v>
      </c>
    </row>
    <row r="15400" spans="4:5">
      <c r="D15400" s="118" t="s">
        <v>40</v>
      </c>
      <c r="E15400" s="116" t="str">
        <f t="shared" si="240"/>
        <v>JCE</v>
      </c>
    </row>
    <row r="15401" spans="4:5">
      <c r="D15401" s="118" t="s">
        <v>322</v>
      </c>
      <c r="E15401" s="116" t="str">
        <f t="shared" si="240"/>
        <v>MT</v>
      </c>
    </row>
    <row r="15402" spans="4:5">
      <c r="D15402" s="118" t="s">
        <v>322</v>
      </c>
      <c r="E15402" s="116" t="str">
        <f t="shared" si="240"/>
        <v>MT</v>
      </c>
    </row>
    <row r="15403" spans="4:5">
      <c r="D15403" s="118" t="s">
        <v>2</v>
      </c>
      <c r="E15403" s="116" t="str">
        <f t="shared" si="240"/>
        <v>DGTT</v>
      </c>
    </row>
    <row r="15404" spans="4:5">
      <c r="D15404" s="118" t="s">
        <v>2</v>
      </c>
      <c r="E15404" s="116" t="str">
        <f t="shared" si="240"/>
        <v>DGTT</v>
      </c>
    </row>
    <row r="15405" spans="4:5">
      <c r="D15405" s="118" t="s">
        <v>2</v>
      </c>
      <c r="E15405" s="116" t="str">
        <f t="shared" si="240"/>
        <v>DGTT</v>
      </c>
    </row>
    <row r="15406" spans="4:5">
      <c r="D15406" s="118" t="s">
        <v>40</v>
      </c>
      <c r="E15406" s="116" t="str">
        <f t="shared" si="240"/>
        <v>JCE</v>
      </c>
    </row>
    <row r="15407" spans="4:5">
      <c r="D15407" s="118" t="s">
        <v>40</v>
      </c>
      <c r="E15407" s="116" t="str">
        <f t="shared" si="240"/>
        <v>JCE</v>
      </c>
    </row>
    <row r="15408" spans="4:5">
      <c r="D15408" s="118" t="s">
        <v>28</v>
      </c>
      <c r="E15408" s="116" t="str">
        <f t="shared" si="240"/>
        <v>DGII</v>
      </c>
    </row>
    <row r="15409" spans="4:5">
      <c r="D15409" s="118" t="s">
        <v>28</v>
      </c>
      <c r="E15409" s="116" t="str">
        <f t="shared" si="240"/>
        <v>DGII</v>
      </c>
    </row>
    <row r="15410" spans="4:5">
      <c r="D15410" s="118" t="s">
        <v>40</v>
      </c>
      <c r="E15410" s="116" t="str">
        <f t="shared" si="240"/>
        <v>JCE</v>
      </c>
    </row>
    <row r="15411" spans="4:5">
      <c r="D15411" s="118" t="s">
        <v>40</v>
      </c>
      <c r="E15411" s="116" t="str">
        <f t="shared" si="240"/>
        <v>JCE</v>
      </c>
    </row>
    <row r="15412" spans="4:5">
      <c r="D15412" s="118" t="s">
        <v>40</v>
      </c>
      <c r="E15412" s="116" t="str">
        <f t="shared" si="240"/>
        <v>JCE</v>
      </c>
    </row>
    <row r="15413" spans="4:5">
      <c r="D15413" s="118" t="s">
        <v>40</v>
      </c>
      <c r="E15413" s="116" t="str">
        <f t="shared" si="240"/>
        <v>JCE</v>
      </c>
    </row>
    <row r="15414" spans="4:5">
      <c r="D15414" s="118" t="s">
        <v>40</v>
      </c>
      <c r="E15414" s="116" t="str">
        <f t="shared" si="240"/>
        <v>JCE</v>
      </c>
    </row>
    <row r="15415" spans="4:5">
      <c r="D15415" s="118" t="s">
        <v>40</v>
      </c>
      <c r="E15415" s="116" t="str">
        <f t="shared" si="240"/>
        <v>JCE</v>
      </c>
    </row>
    <row r="15416" spans="4:5">
      <c r="D15416" s="118" t="s">
        <v>40</v>
      </c>
      <c r="E15416" s="116" t="str">
        <f t="shared" si="240"/>
        <v>JCE</v>
      </c>
    </row>
    <row r="15417" spans="4:5">
      <c r="D15417" s="118" t="s">
        <v>40</v>
      </c>
      <c r="E15417" s="116" t="str">
        <f t="shared" si="240"/>
        <v>JCE</v>
      </c>
    </row>
    <row r="15418" spans="4:5">
      <c r="D15418" s="118" t="s">
        <v>40</v>
      </c>
      <c r="E15418" s="116" t="str">
        <f t="shared" si="240"/>
        <v>JCE</v>
      </c>
    </row>
    <row r="15419" spans="4:5">
      <c r="D15419" s="118" t="s">
        <v>40</v>
      </c>
      <c r="E15419" s="116" t="str">
        <f t="shared" si="240"/>
        <v>JCE</v>
      </c>
    </row>
    <row r="15420" spans="4:5">
      <c r="D15420" s="118" t="s">
        <v>322</v>
      </c>
      <c r="E15420" s="116" t="str">
        <f t="shared" si="240"/>
        <v>MT</v>
      </c>
    </row>
    <row r="15421" spans="4:5">
      <c r="D15421" s="118" t="s">
        <v>40</v>
      </c>
      <c r="E15421" s="116" t="str">
        <f t="shared" si="240"/>
        <v>JCE</v>
      </c>
    </row>
    <row r="15422" spans="4:5">
      <c r="D15422" s="118" t="s">
        <v>40</v>
      </c>
      <c r="E15422" s="116" t="str">
        <f t="shared" si="240"/>
        <v>JCE</v>
      </c>
    </row>
    <row r="15423" spans="4:5">
      <c r="D15423" s="118" t="s">
        <v>40</v>
      </c>
      <c r="E15423" s="116" t="str">
        <f t="shared" si="240"/>
        <v>JCE</v>
      </c>
    </row>
    <row r="15424" spans="4:5">
      <c r="D15424" s="118" t="s">
        <v>2</v>
      </c>
      <c r="E15424" s="116" t="str">
        <f t="shared" si="240"/>
        <v>DGTT</v>
      </c>
    </row>
    <row r="15425" spans="4:5">
      <c r="D15425" s="118" t="s">
        <v>2</v>
      </c>
      <c r="E15425" s="116" t="str">
        <f t="shared" si="240"/>
        <v>DGTT</v>
      </c>
    </row>
    <row r="15426" spans="4:5">
      <c r="D15426" s="118" t="s">
        <v>28</v>
      </c>
      <c r="E15426" s="116" t="str">
        <f t="shared" si="240"/>
        <v>DGII</v>
      </c>
    </row>
    <row r="15427" spans="4:5">
      <c r="D15427" s="118" t="s">
        <v>40</v>
      </c>
      <c r="E15427" s="116" t="str">
        <f t="shared" si="240"/>
        <v>JCE</v>
      </c>
    </row>
    <row r="15428" spans="4:5">
      <c r="D15428" s="118" t="s">
        <v>40</v>
      </c>
      <c r="E15428" s="116" t="str">
        <f t="shared" ref="E15428:E15491" si="241">UPPER(D15428:D35138)</f>
        <v>JCE</v>
      </c>
    </row>
    <row r="15429" spans="4:5">
      <c r="D15429" s="118" t="s">
        <v>1646</v>
      </c>
      <c r="E15429" s="116" t="str">
        <f t="shared" si="241"/>
        <v xml:space="preserve">CANCILLERIA </v>
      </c>
    </row>
    <row r="15430" spans="4:5">
      <c r="D15430" s="118" t="s">
        <v>2</v>
      </c>
      <c r="E15430" s="116" t="str">
        <f t="shared" si="241"/>
        <v>DGTT</v>
      </c>
    </row>
    <row r="15431" spans="4:5">
      <c r="D15431" s="118" t="s">
        <v>40</v>
      </c>
      <c r="E15431" s="116" t="str">
        <f t="shared" si="241"/>
        <v>JCE</v>
      </c>
    </row>
    <row r="15432" spans="4:5">
      <c r="D15432" s="118" t="s">
        <v>40</v>
      </c>
      <c r="E15432" s="116" t="str">
        <f t="shared" si="241"/>
        <v>JCE</v>
      </c>
    </row>
    <row r="15433" spans="4:5">
      <c r="D15433" s="118" t="s">
        <v>40</v>
      </c>
      <c r="E15433" s="116" t="str">
        <f t="shared" si="241"/>
        <v>JCE</v>
      </c>
    </row>
    <row r="15434" spans="4:5">
      <c r="D15434" s="118" t="s">
        <v>322</v>
      </c>
      <c r="E15434" s="116" t="str">
        <f t="shared" si="241"/>
        <v>MT</v>
      </c>
    </row>
    <row r="15435" spans="4:5">
      <c r="D15435" s="118" t="s">
        <v>40</v>
      </c>
      <c r="E15435" s="116" t="str">
        <f t="shared" si="241"/>
        <v>JCE</v>
      </c>
    </row>
    <row r="15436" spans="4:5">
      <c r="D15436" s="118" t="s">
        <v>40</v>
      </c>
      <c r="E15436" s="116" t="str">
        <f t="shared" si="241"/>
        <v>JCE</v>
      </c>
    </row>
    <row r="15437" spans="4:5">
      <c r="D15437" s="118" t="s">
        <v>1098</v>
      </c>
      <c r="E15437" s="116" t="str">
        <f t="shared" si="241"/>
        <v>CANCILLERIA</v>
      </c>
    </row>
    <row r="15438" spans="4:5">
      <c r="D15438" s="118" t="s">
        <v>2</v>
      </c>
      <c r="E15438" s="116" t="str">
        <f t="shared" si="241"/>
        <v>DGTT</v>
      </c>
    </row>
    <row r="15439" spans="4:5">
      <c r="D15439" s="118" t="s">
        <v>322</v>
      </c>
      <c r="E15439" s="116" t="str">
        <f t="shared" si="241"/>
        <v>MT</v>
      </c>
    </row>
    <row r="15440" spans="4:5">
      <c r="D15440" s="118" t="s">
        <v>40</v>
      </c>
      <c r="E15440" s="116" t="str">
        <f t="shared" si="241"/>
        <v>JCE</v>
      </c>
    </row>
    <row r="15441" spans="4:5">
      <c r="D15441" s="118" t="s">
        <v>40</v>
      </c>
      <c r="E15441" s="116" t="str">
        <f t="shared" si="241"/>
        <v>JCE</v>
      </c>
    </row>
    <row r="15442" spans="4:5">
      <c r="D15442" s="118" t="s">
        <v>40</v>
      </c>
      <c r="E15442" s="116" t="str">
        <f t="shared" si="241"/>
        <v>JCE</v>
      </c>
    </row>
    <row r="15443" spans="4:5">
      <c r="D15443" s="118" t="s">
        <v>2</v>
      </c>
      <c r="E15443" s="116" t="str">
        <f t="shared" si="241"/>
        <v>DGTT</v>
      </c>
    </row>
    <row r="15444" spans="4:5">
      <c r="D15444" s="118" t="s">
        <v>2</v>
      </c>
      <c r="E15444" s="116" t="str">
        <f t="shared" si="241"/>
        <v>DGTT</v>
      </c>
    </row>
    <row r="15445" spans="4:5">
      <c r="D15445" s="118" t="s">
        <v>40</v>
      </c>
      <c r="E15445" s="116" t="str">
        <f t="shared" si="241"/>
        <v>JCE</v>
      </c>
    </row>
    <row r="15446" spans="4:5">
      <c r="D15446" s="118" t="s">
        <v>956</v>
      </c>
      <c r="E15446" s="116" t="str">
        <f t="shared" si="241"/>
        <v>SENASA</v>
      </c>
    </row>
    <row r="15447" spans="4:5">
      <c r="D15447" s="118" t="s">
        <v>1098</v>
      </c>
      <c r="E15447" s="116" t="str">
        <f t="shared" si="241"/>
        <v>CANCILLERIA</v>
      </c>
    </row>
    <row r="15448" spans="4:5">
      <c r="D15448" s="118" t="s">
        <v>40</v>
      </c>
      <c r="E15448" s="116" t="str">
        <f t="shared" si="241"/>
        <v>JCE</v>
      </c>
    </row>
    <row r="15449" spans="4:5">
      <c r="D15449" s="118" t="s">
        <v>40</v>
      </c>
      <c r="E15449" s="116" t="str">
        <f t="shared" si="241"/>
        <v>JCE</v>
      </c>
    </row>
    <row r="15450" spans="4:5">
      <c r="D15450" s="118" t="s">
        <v>1098</v>
      </c>
      <c r="E15450" s="116" t="str">
        <f t="shared" si="241"/>
        <v>CANCILLERIA</v>
      </c>
    </row>
    <row r="15451" spans="4:5">
      <c r="D15451" s="118" t="s">
        <v>40</v>
      </c>
      <c r="E15451" s="116" t="str">
        <f t="shared" si="241"/>
        <v>JCE</v>
      </c>
    </row>
    <row r="15452" spans="4:5">
      <c r="D15452" s="118" t="s">
        <v>40</v>
      </c>
      <c r="E15452" s="116" t="str">
        <f t="shared" si="241"/>
        <v>JCE</v>
      </c>
    </row>
    <row r="15453" spans="4:5">
      <c r="D15453" s="118" t="s">
        <v>1098</v>
      </c>
      <c r="E15453" s="116" t="str">
        <f t="shared" si="241"/>
        <v>CANCILLERIA</v>
      </c>
    </row>
    <row r="15454" spans="4:5">
      <c r="D15454" s="118" t="s">
        <v>1098</v>
      </c>
      <c r="E15454" s="116" t="str">
        <f t="shared" si="241"/>
        <v>CANCILLERIA</v>
      </c>
    </row>
    <row r="15455" spans="4:5">
      <c r="D15455" s="118" t="s">
        <v>40</v>
      </c>
      <c r="E15455" s="116" t="str">
        <f t="shared" si="241"/>
        <v>JCE</v>
      </c>
    </row>
    <row r="15456" spans="4:5">
      <c r="D15456" s="118" t="s">
        <v>40</v>
      </c>
      <c r="E15456" s="116" t="str">
        <f t="shared" si="241"/>
        <v>JCE</v>
      </c>
    </row>
    <row r="15457" spans="4:5">
      <c r="D15457" s="118" t="s">
        <v>40</v>
      </c>
      <c r="E15457" s="116" t="str">
        <f t="shared" si="241"/>
        <v>JCE</v>
      </c>
    </row>
    <row r="15458" spans="4:5">
      <c r="D15458" s="118" t="s">
        <v>2</v>
      </c>
      <c r="E15458" s="116" t="str">
        <f t="shared" si="241"/>
        <v>DGTT</v>
      </c>
    </row>
    <row r="15459" spans="4:5">
      <c r="D15459" s="118" t="s">
        <v>28</v>
      </c>
      <c r="E15459" s="116" t="str">
        <f t="shared" si="241"/>
        <v>DGII</v>
      </c>
    </row>
    <row r="15460" spans="4:5">
      <c r="D15460" s="118" t="s">
        <v>28</v>
      </c>
      <c r="E15460" s="116" t="str">
        <f t="shared" si="241"/>
        <v>DGII</v>
      </c>
    </row>
    <row r="15461" spans="4:5">
      <c r="D15461" s="118" t="s">
        <v>40</v>
      </c>
      <c r="E15461" s="116" t="str">
        <f t="shared" si="241"/>
        <v>JCE</v>
      </c>
    </row>
    <row r="15462" spans="4:5">
      <c r="D15462" s="118" t="s">
        <v>40</v>
      </c>
      <c r="E15462" s="116" t="str">
        <f t="shared" si="241"/>
        <v>JCE</v>
      </c>
    </row>
    <row r="15463" spans="4:5">
      <c r="D15463" s="118" t="s">
        <v>184</v>
      </c>
      <c r="E15463" s="116" t="str">
        <f t="shared" si="241"/>
        <v>DGP</v>
      </c>
    </row>
    <row r="15464" spans="4:5">
      <c r="D15464" s="118" t="s">
        <v>40</v>
      </c>
      <c r="E15464" s="116" t="str">
        <f t="shared" si="241"/>
        <v>JCE</v>
      </c>
    </row>
    <row r="15465" spans="4:5">
      <c r="D15465" s="118" t="s">
        <v>40</v>
      </c>
      <c r="E15465" s="116" t="str">
        <f t="shared" si="241"/>
        <v>JCE</v>
      </c>
    </row>
    <row r="15466" spans="4:5">
      <c r="D15466" s="118" t="s">
        <v>28</v>
      </c>
      <c r="E15466" s="116" t="str">
        <f t="shared" si="241"/>
        <v>DGII</v>
      </c>
    </row>
    <row r="15467" spans="4:5">
      <c r="D15467" s="118" t="s">
        <v>2</v>
      </c>
      <c r="E15467" s="116" t="str">
        <f t="shared" si="241"/>
        <v>DGTT</v>
      </c>
    </row>
    <row r="15468" spans="4:5">
      <c r="D15468" s="118" t="s">
        <v>2</v>
      </c>
      <c r="E15468" s="116" t="str">
        <f t="shared" si="241"/>
        <v>DGTT</v>
      </c>
    </row>
    <row r="15469" spans="4:5">
      <c r="D15469" s="118" t="s">
        <v>66</v>
      </c>
      <c r="E15469" s="116" t="str">
        <f t="shared" si="241"/>
        <v>AMET</v>
      </c>
    </row>
    <row r="15470" spans="4:5">
      <c r="D15470" s="118" t="s">
        <v>40</v>
      </c>
      <c r="E15470" s="116" t="str">
        <f t="shared" si="241"/>
        <v>JCE</v>
      </c>
    </row>
    <row r="15471" spans="4:5">
      <c r="D15471" s="118" t="s">
        <v>40</v>
      </c>
      <c r="E15471" s="116" t="str">
        <f t="shared" si="241"/>
        <v>JCE</v>
      </c>
    </row>
    <row r="15472" spans="4:5">
      <c r="D15472" s="118" t="s">
        <v>40</v>
      </c>
      <c r="E15472" s="116" t="str">
        <f t="shared" si="241"/>
        <v>JCE</v>
      </c>
    </row>
    <row r="15473" spans="4:5">
      <c r="D15473" s="118" t="s">
        <v>40</v>
      </c>
      <c r="E15473" s="116" t="str">
        <f t="shared" si="241"/>
        <v>JCE</v>
      </c>
    </row>
    <row r="15474" spans="4:5">
      <c r="D15474" s="118" t="s">
        <v>40</v>
      </c>
      <c r="E15474" s="116" t="str">
        <f t="shared" si="241"/>
        <v>JCE</v>
      </c>
    </row>
    <row r="15475" spans="4:5">
      <c r="D15475" s="118" t="s">
        <v>66</v>
      </c>
      <c r="E15475" s="116" t="str">
        <f t="shared" si="241"/>
        <v>AMET</v>
      </c>
    </row>
    <row r="15476" spans="4:5">
      <c r="D15476" s="118" t="s">
        <v>322</v>
      </c>
      <c r="E15476" s="116" t="str">
        <f t="shared" si="241"/>
        <v>MT</v>
      </c>
    </row>
    <row r="15477" spans="4:5">
      <c r="D15477" s="118" t="s">
        <v>40</v>
      </c>
      <c r="E15477" s="116" t="str">
        <f t="shared" si="241"/>
        <v>JCE</v>
      </c>
    </row>
    <row r="15478" spans="4:5">
      <c r="D15478" s="118" t="s">
        <v>184</v>
      </c>
      <c r="E15478" s="116" t="str">
        <f t="shared" si="241"/>
        <v>DGP</v>
      </c>
    </row>
    <row r="15479" spans="4:5">
      <c r="D15479" s="118" t="s">
        <v>184</v>
      </c>
      <c r="E15479" s="116" t="str">
        <f t="shared" si="241"/>
        <v>DGP</v>
      </c>
    </row>
    <row r="15480" spans="4:5">
      <c r="D15480" s="118" t="s">
        <v>1098</v>
      </c>
      <c r="E15480" s="116" t="str">
        <f t="shared" si="241"/>
        <v>CANCILLERIA</v>
      </c>
    </row>
    <row r="15481" spans="4:5">
      <c r="D15481" s="118" t="s">
        <v>184</v>
      </c>
      <c r="E15481" s="116" t="str">
        <f t="shared" si="241"/>
        <v>DGP</v>
      </c>
    </row>
    <row r="15482" spans="4:5">
      <c r="D15482" s="118" t="s">
        <v>184</v>
      </c>
      <c r="E15482" s="116" t="str">
        <f t="shared" si="241"/>
        <v>DGP</v>
      </c>
    </row>
    <row r="15483" spans="4:5">
      <c r="D15483" s="118" t="s">
        <v>40</v>
      </c>
      <c r="E15483" s="116" t="str">
        <f t="shared" si="241"/>
        <v>JCE</v>
      </c>
    </row>
    <row r="15484" spans="4:5">
      <c r="D15484" s="118" t="s">
        <v>40</v>
      </c>
      <c r="E15484" s="116" t="str">
        <f t="shared" si="241"/>
        <v>JCE</v>
      </c>
    </row>
    <row r="15485" spans="4:5">
      <c r="D15485" s="118" t="s">
        <v>40</v>
      </c>
      <c r="E15485" s="116" t="str">
        <f t="shared" si="241"/>
        <v>JCE</v>
      </c>
    </row>
    <row r="15486" spans="4:5">
      <c r="D15486" s="118" t="s">
        <v>40</v>
      </c>
      <c r="E15486" s="116" t="str">
        <f t="shared" si="241"/>
        <v>JCE</v>
      </c>
    </row>
    <row r="15487" spans="4:5">
      <c r="D15487" s="118" t="s">
        <v>40</v>
      </c>
      <c r="E15487" s="116" t="str">
        <f t="shared" si="241"/>
        <v>JCE</v>
      </c>
    </row>
    <row r="15488" spans="4:5">
      <c r="D15488" s="118" t="s">
        <v>40</v>
      </c>
      <c r="E15488" s="116" t="str">
        <f t="shared" si="241"/>
        <v>JCE</v>
      </c>
    </row>
    <row r="15489" spans="4:5">
      <c r="D15489" s="118" t="s">
        <v>28</v>
      </c>
      <c r="E15489" s="116" t="str">
        <f t="shared" si="241"/>
        <v>DGII</v>
      </c>
    </row>
    <row r="15490" spans="4:5">
      <c r="D15490" s="118" t="s">
        <v>1098</v>
      </c>
      <c r="E15490" s="116" t="str">
        <f t="shared" si="241"/>
        <v>CANCILLERIA</v>
      </c>
    </row>
    <row r="15491" spans="4:5">
      <c r="D15491" s="118" t="s">
        <v>28</v>
      </c>
      <c r="E15491" s="116" t="str">
        <f t="shared" si="241"/>
        <v>DGII</v>
      </c>
    </row>
    <row r="15492" spans="4:5">
      <c r="D15492" s="118" t="s">
        <v>28</v>
      </c>
      <c r="E15492" s="116" t="str">
        <f t="shared" ref="E15492:E15555" si="242">UPPER(D15492:D35202)</f>
        <v>DGII</v>
      </c>
    </row>
    <row r="15493" spans="4:5">
      <c r="D15493" s="118" t="s">
        <v>40</v>
      </c>
      <c r="E15493" s="116" t="str">
        <f t="shared" si="242"/>
        <v>JCE</v>
      </c>
    </row>
    <row r="15494" spans="4:5">
      <c r="D15494" s="118" t="s">
        <v>322</v>
      </c>
      <c r="E15494" s="116" t="str">
        <f t="shared" si="242"/>
        <v>MT</v>
      </c>
    </row>
    <row r="15495" spans="4:5">
      <c r="D15495" s="118" t="s">
        <v>322</v>
      </c>
      <c r="E15495" s="116" t="str">
        <f t="shared" si="242"/>
        <v>MT</v>
      </c>
    </row>
    <row r="15496" spans="4:5">
      <c r="D15496" s="118" t="s">
        <v>28</v>
      </c>
      <c r="E15496" s="116" t="str">
        <f t="shared" si="242"/>
        <v>DGII</v>
      </c>
    </row>
    <row r="15497" spans="4:5">
      <c r="D15497" s="118" t="s">
        <v>40</v>
      </c>
      <c r="E15497" s="116" t="str">
        <f t="shared" si="242"/>
        <v>JCE</v>
      </c>
    </row>
    <row r="15498" spans="4:5">
      <c r="D15498" s="118" t="s">
        <v>322</v>
      </c>
      <c r="E15498" s="116" t="str">
        <f t="shared" si="242"/>
        <v>MT</v>
      </c>
    </row>
    <row r="15499" spans="4:5">
      <c r="D15499" s="118" t="s">
        <v>322</v>
      </c>
      <c r="E15499" s="116" t="str">
        <f t="shared" si="242"/>
        <v>MT</v>
      </c>
    </row>
    <row r="15500" spans="4:5">
      <c r="D15500" s="118" t="s">
        <v>40</v>
      </c>
      <c r="E15500" s="116" t="str">
        <f t="shared" si="242"/>
        <v>JCE</v>
      </c>
    </row>
    <row r="15501" spans="4:5">
      <c r="D15501" s="118" t="s">
        <v>184</v>
      </c>
      <c r="E15501" s="116" t="str">
        <f t="shared" si="242"/>
        <v>DGP</v>
      </c>
    </row>
    <row r="15502" spans="4:5">
      <c r="D15502" s="118" t="s">
        <v>1098</v>
      </c>
      <c r="E15502" s="116" t="str">
        <f t="shared" si="242"/>
        <v>CANCILLERIA</v>
      </c>
    </row>
    <row r="15503" spans="4:5">
      <c r="D15503" s="118" t="s">
        <v>40</v>
      </c>
      <c r="E15503" s="116" t="str">
        <f t="shared" si="242"/>
        <v>JCE</v>
      </c>
    </row>
    <row r="15504" spans="4:5">
      <c r="D15504" s="118" t="s">
        <v>40</v>
      </c>
      <c r="E15504" s="116" t="str">
        <f t="shared" si="242"/>
        <v>JCE</v>
      </c>
    </row>
    <row r="15505" spans="4:5">
      <c r="D15505" s="118" t="s">
        <v>40</v>
      </c>
      <c r="E15505" s="116" t="str">
        <f t="shared" si="242"/>
        <v>JCE</v>
      </c>
    </row>
    <row r="15506" spans="4:5">
      <c r="D15506" s="118" t="s">
        <v>2</v>
      </c>
      <c r="E15506" s="116" t="str">
        <f t="shared" si="242"/>
        <v>DGTT</v>
      </c>
    </row>
    <row r="15507" spans="4:5">
      <c r="D15507" s="118" t="s">
        <v>40</v>
      </c>
      <c r="E15507" s="116" t="str">
        <f t="shared" si="242"/>
        <v>JCE</v>
      </c>
    </row>
    <row r="15508" spans="4:5">
      <c r="D15508" s="118" t="s">
        <v>40</v>
      </c>
      <c r="E15508" s="116" t="str">
        <f t="shared" si="242"/>
        <v>JCE</v>
      </c>
    </row>
    <row r="15509" spans="4:5">
      <c r="D15509" s="118" t="s">
        <v>40</v>
      </c>
      <c r="E15509" s="116" t="str">
        <f t="shared" si="242"/>
        <v>JCE</v>
      </c>
    </row>
    <row r="15510" spans="4:5">
      <c r="D15510" s="118" t="s">
        <v>40</v>
      </c>
      <c r="E15510" s="116" t="str">
        <f t="shared" si="242"/>
        <v>JCE</v>
      </c>
    </row>
    <row r="15511" spans="4:5">
      <c r="D15511" s="118" t="s">
        <v>2</v>
      </c>
      <c r="E15511" s="116" t="str">
        <f t="shared" si="242"/>
        <v>DGTT</v>
      </c>
    </row>
    <row r="15512" spans="4:5">
      <c r="D15512" s="118" t="s">
        <v>40</v>
      </c>
      <c r="E15512" s="116" t="str">
        <f t="shared" si="242"/>
        <v>JCE</v>
      </c>
    </row>
    <row r="15513" spans="4:5">
      <c r="D15513" s="118" t="s">
        <v>66</v>
      </c>
      <c r="E15513" s="116" t="str">
        <f t="shared" si="242"/>
        <v>AMET</v>
      </c>
    </row>
    <row r="15514" spans="4:5">
      <c r="D15514" s="118" t="s">
        <v>28</v>
      </c>
      <c r="E15514" s="116" t="str">
        <f t="shared" si="242"/>
        <v>DGII</v>
      </c>
    </row>
    <row r="15515" spans="4:5">
      <c r="D15515" s="118" t="s">
        <v>956</v>
      </c>
      <c r="E15515" s="116" t="str">
        <f t="shared" si="242"/>
        <v>SENASA</v>
      </c>
    </row>
    <row r="15516" spans="4:5">
      <c r="D15516" s="118" t="s">
        <v>322</v>
      </c>
      <c r="E15516" s="116" t="str">
        <f t="shared" si="242"/>
        <v>MT</v>
      </c>
    </row>
    <row r="15517" spans="4:5">
      <c r="D15517" s="118" t="s">
        <v>40</v>
      </c>
      <c r="E15517" s="116" t="str">
        <f t="shared" si="242"/>
        <v>JCE</v>
      </c>
    </row>
    <row r="15518" spans="4:5">
      <c r="D15518" s="118" t="s">
        <v>40</v>
      </c>
      <c r="E15518" s="116" t="str">
        <f t="shared" si="242"/>
        <v>JCE</v>
      </c>
    </row>
    <row r="15519" spans="4:5">
      <c r="D15519" s="118" t="s">
        <v>322</v>
      </c>
      <c r="E15519" s="116" t="str">
        <f t="shared" si="242"/>
        <v>MT</v>
      </c>
    </row>
    <row r="15520" spans="4:5">
      <c r="D15520" s="118" t="s">
        <v>2</v>
      </c>
      <c r="E15520" s="116" t="str">
        <f t="shared" si="242"/>
        <v>DGTT</v>
      </c>
    </row>
    <row r="15521" spans="4:5">
      <c r="D15521" s="118" t="s">
        <v>40</v>
      </c>
      <c r="E15521" s="116" t="str">
        <f t="shared" si="242"/>
        <v>JCE</v>
      </c>
    </row>
    <row r="15522" spans="4:5">
      <c r="D15522" s="118" t="s">
        <v>40</v>
      </c>
      <c r="E15522" s="116" t="str">
        <f t="shared" si="242"/>
        <v>JCE</v>
      </c>
    </row>
    <row r="15523" spans="4:5">
      <c r="D15523" s="118" t="s">
        <v>2</v>
      </c>
      <c r="E15523" s="116" t="str">
        <f t="shared" si="242"/>
        <v>DGTT</v>
      </c>
    </row>
    <row r="15524" spans="4:5">
      <c r="D15524" s="118" t="s">
        <v>28</v>
      </c>
      <c r="E15524" s="116" t="str">
        <f t="shared" si="242"/>
        <v>DGII</v>
      </c>
    </row>
    <row r="15525" spans="4:5">
      <c r="D15525" s="118" t="s">
        <v>40</v>
      </c>
      <c r="E15525" s="116" t="str">
        <f t="shared" si="242"/>
        <v>JCE</v>
      </c>
    </row>
    <row r="15526" spans="4:5">
      <c r="D15526" s="118" t="s">
        <v>322</v>
      </c>
      <c r="E15526" s="116" t="str">
        <f t="shared" si="242"/>
        <v>MT</v>
      </c>
    </row>
    <row r="15527" spans="4:5">
      <c r="D15527" s="118" t="s">
        <v>322</v>
      </c>
      <c r="E15527" s="116" t="str">
        <f t="shared" si="242"/>
        <v>MT</v>
      </c>
    </row>
    <row r="15528" spans="4:5">
      <c r="D15528" s="118" t="s">
        <v>40</v>
      </c>
      <c r="E15528" s="116" t="str">
        <f t="shared" si="242"/>
        <v>JCE</v>
      </c>
    </row>
    <row r="15529" spans="4:5">
      <c r="D15529" s="118" t="s">
        <v>2</v>
      </c>
      <c r="E15529" s="116" t="str">
        <f t="shared" si="242"/>
        <v>DGTT</v>
      </c>
    </row>
    <row r="15530" spans="4:5">
      <c r="D15530" s="118" t="s">
        <v>28</v>
      </c>
      <c r="E15530" s="116" t="str">
        <f t="shared" si="242"/>
        <v>DGII</v>
      </c>
    </row>
    <row r="15531" spans="4:5">
      <c r="D15531" s="118" t="s">
        <v>28</v>
      </c>
      <c r="E15531" s="116" t="str">
        <f t="shared" si="242"/>
        <v>DGII</v>
      </c>
    </row>
    <row r="15532" spans="4:5">
      <c r="D15532" s="118" t="s">
        <v>28</v>
      </c>
      <c r="E15532" s="116" t="str">
        <f t="shared" si="242"/>
        <v>DGII</v>
      </c>
    </row>
    <row r="15533" spans="4:5">
      <c r="D15533" s="118" t="s">
        <v>40</v>
      </c>
      <c r="E15533" s="116" t="str">
        <f t="shared" si="242"/>
        <v>JCE</v>
      </c>
    </row>
    <row r="15534" spans="4:5">
      <c r="D15534" s="118" t="s">
        <v>40</v>
      </c>
      <c r="E15534" s="116" t="str">
        <f t="shared" si="242"/>
        <v>JCE</v>
      </c>
    </row>
    <row r="15535" spans="4:5">
      <c r="D15535" s="118" t="s">
        <v>28</v>
      </c>
      <c r="E15535" s="116" t="str">
        <f t="shared" si="242"/>
        <v>DGII</v>
      </c>
    </row>
    <row r="15536" spans="4:5">
      <c r="D15536" s="118" t="s">
        <v>28</v>
      </c>
      <c r="E15536" s="116" t="str">
        <f t="shared" si="242"/>
        <v>DGII</v>
      </c>
    </row>
    <row r="15537" spans="4:5">
      <c r="D15537" s="118" t="s">
        <v>40</v>
      </c>
      <c r="E15537" s="116" t="str">
        <f t="shared" si="242"/>
        <v>JCE</v>
      </c>
    </row>
    <row r="15538" spans="4:5">
      <c r="D15538" s="118" t="s">
        <v>40</v>
      </c>
      <c r="E15538" s="116" t="str">
        <f t="shared" si="242"/>
        <v>JCE</v>
      </c>
    </row>
    <row r="15539" spans="4:5">
      <c r="D15539" s="118" t="s">
        <v>322</v>
      </c>
      <c r="E15539" s="116" t="str">
        <f t="shared" si="242"/>
        <v>MT</v>
      </c>
    </row>
    <row r="15540" spans="4:5">
      <c r="D15540" s="118" t="s">
        <v>956</v>
      </c>
      <c r="E15540" s="116" t="str">
        <f t="shared" si="242"/>
        <v>SENASA</v>
      </c>
    </row>
    <row r="15541" spans="4:5">
      <c r="D15541" s="118" t="s">
        <v>2</v>
      </c>
      <c r="E15541" s="116" t="str">
        <f t="shared" si="242"/>
        <v>DGTT</v>
      </c>
    </row>
    <row r="15542" spans="4:5">
      <c r="D15542" s="118" t="s">
        <v>2</v>
      </c>
      <c r="E15542" s="116" t="str">
        <f t="shared" si="242"/>
        <v>DGTT</v>
      </c>
    </row>
    <row r="15543" spans="4:5">
      <c r="D15543" s="118" t="s">
        <v>28</v>
      </c>
      <c r="E15543" s="116" t="str">
        <f t="shared" si="242"/>
        <v>DGII</v>
      </c>
    </row>
    <row r="15544" spans="4:5">
      <c r="D15544" s="118" t="s">
        <v>2</v>
      </c>
      <c r="E15544" s="116" t="str">
        <f t="shared" si="242"/>
        <v>DGTT</v>
      </c>
    </row>
    <row r="15545" spans="4:5">
      <c r="D15545" s="118" t="s">
        <v>40</v>
      </c>
      <c r="E15545" s="116" t="str">
        <f t="shared" si="242"/>
        <v>JCE</v>
      </c>
    </row>
    <row r="15546" spans="4:5">
      <c r="D15546" s="118" t="s">
        <v>40</v>
      </c>
      <c r="E15546" s="116" t="str">
        <f t="shared" si="242"/>
        <v>JCE</v>
      </c>
    </row>
    <row r="15547" spans="4:5">
      <c r="D15547" s="118" t="s">
        <v>40</v>
      </c>
      <c r="E15547" s="116" t="str">
        <f t="shared" si="242"/>
        <v>JCE</v>
      </c>
    </row>
    <row r="15548" spans="4:5">
      <c r="D15548" s="118" t="s">
        <v>66</v>
      </c>
      <c r="E15548" s="116" t="str">
        <f t="shared" si="242"/>
        <v>AMET</v>
      </c>
    </row>
    <row r="15549" spans="4:5">
      <c r="D15549" s="118" t="s">
        <v>40</v>
      </c>
      <c r="E15549" s="116" t="str">
        <f t="shared" si="242"/>
        <v>JCE</v>
      </c>
    </row>
    <row r="15550" spans="4:5">
      <c r="D15550" s="118" t="s">
        <v>40</v>
      </c>
      <c r="E15550" s="116" t="str">
        <f t="shared" si="242"/>
        <v>JCE</v>
      </c>
    </row>
    <row r="15551" spans="4:5">
      <c r="D15551" s="118" t="s">
        <v>40</v>
      </c>
      <c r="E15551" s="116" t="str">
        <f t="shared" si="242"/>
        <v>JCE</v>
      </c>
    </row>
    <row r="15552" spans="4:5">
      <c r="D15552" s="118" t="s">
        <v>28</v>
      </c>
      <c r="E15552" s="116" t="str">
        <f t="shared" si="242"/>
        <v>DGII</v>
      </c>
    </row>
    <row r="15553" spans="4:5">
      <c r="D15553" s="118" t="s">
        <v>1646</v>
      </c>
      <c r="E15553" s="116" t="str">
        <f t="shared" si="242"/>
        <v xml:space="preserve">CANCILLERIA </v>
      </c>
    </row>
    <row r="15554" spans="4:5">
      <c r="D15554" s="118" t="s">
        <v>40</v>
      </c>
      <c r="E15554" s="116" t="str">
        <f t="shared" si="242"/>
        <v>JCE</v>
      </c>
    </row>
    <row r="15555" spans="4:5">
      <c r="D15555" s="118" t="s">
        <v>40</v>
      </c>
      <c r="E15555" s="116" t="str">
        <f t="shared" si="242"/>
        <v>JCE</v>
      </c>
    </row>
    <row r="15556" spans="4:5">
      <c r="D15556" s="118" t="s">
        <v>28</v>
      </c>
      <c r="E15556" s="116" t="str">
        <f t="shared" ref="E15556:E15619" si="243">UPPER(D15556:D35266)</f>
        <v>DGII</v>
      </c>
    </row>
    <row r="15557" spans="4:5">
      <c r="D15557" s="118" t="s">
        <v>40</v>
      </c>
      <c r="E15557" s="116" t="str">
        <f t="shared" si="243"/>
        <v>JCE</v>
      </c>
    </row>
    <row r="15558" spans="4:5">
      <c r="D15558" s="118" t="s">
        <v>28</v>
      </c>
      <c r="E15558" s="116" t="str">
        <f t="shared" si="243"/>
        <v>DGII</v>
      </c>
    </row>
    <row r="15559" spans="4:5">
      <c r="D15559" s="118" t="s">
        <v>184</v>
      </c>
      <c r="E15559" s="116" t="str">
        <f t="shared" si="243"/>
        <v>DGP</v>
      </c>
    </row>
    <row r="15560" spans="4:5">
      <c r="D15560" s="118" t="s">
        <v>184</v>
      </c>
      <c r="E15560" s="116" t="str">
        <f t="shared" si="243"/>
        <v>DGP</v>
      </c>
    </row>
    <row r="15561" spans="4:5">
      <c r="D15561" s="118" t="s">
        <v>28</v>
      </c>
      <c r="E15561" s="116" t="str">
        <f t="shared" si="243"/>
        <v>DGII</v>
      </c>
    </row>
    <row r="15562" spans="4:5">
      <c r="D15562" s="118" t="s">
        <v>40</v>
      </c>
      <c r="E15562" s="116" t="str">
        <f t="shared" si="243"/>
        <v>JCE</v>
      </c>
    </row>
    <row r="15563" spans="4:5">
      <c r="D15563" s="118" t="s">
        <v>2</v>
      </c>
      <c r="E15563" s="116" t="str">
        <f t="shared" si="243"/>
        <v>DGTT</v>
      </c>
    </row>
    <row r="15564" spans="4:5">
      <c r="D15564" s="118" t="s">
        <v>2</v>
      </c>
      <c r="E15564" s="116" t="str">
        <f t="shared" si="243"/>
        <v>DGTT</v>
      </c>
    </row>
    <row r="15565" spans="4:5">
      <c r="D15565" s="118" t="s">
        <v>322</v>
      </c>
      <c r="E15565" s="116" t="str">
        <f t="shared" si="243"/>
        <v>MT</v>
      </c>
    </row>
    <row r="15566" spans="4:5">
      <c r="D15566" s="118" t="s">
        <v>66</v>
      </c>
      <c r="E15566" s="116" t="str">
        <f t="shared" si="243"/>
        <v>AMET</v>
      </c>
    </row>
    <row r="15567" spans="4:5">
      <c r="D15567" s="118" t="s">
        <v>40</v>
      </c>
      <c r="E15567" s="116" t="str">
        <f t="shared" si="243"/>
        <v>JCE</v>
      </c>
    </row>
    <row r="15568" spans="4:5">
      <c r="D15568" s="118" t="s">
        <v>40</v>
      </c>
      <c r="E15568" s="116" t="str">
        <f t="shared" si="243"/>
        <v>JCE</v>
      </c>
    </row>
    <row r="15569" spans="4:5">
      <c r="D15569" s="118" t="s">
        <v>40</v>
      </c>
      <c r="E15569" s="116" t="str">
        <f t="shared" si="243"/>
        <v>JCE</v>
      </c>
    </row>
    <row r="15570" spans="4:5">
      <c r="D15570" s="118" t="s">
        <v>322</v>
      </c>
      <c r="E15570" s="116" t="str">
        <f t="shared" si="243"/>
        <v>MT</v>
      </c>
    </row>
    <row r="15571" spans="4:5">
      <c r="D15571" s="118" t="s">
        <v>28</v>
      </c>
      <c r="E15571" s="116" t="str">
        <f t="shared" si="243"/>
        <v>DGII</v>
      </c>
    </row>
    <row r="15572" spans="4:5">
      <c r="D15572" s="118" t="s">
        <v>184</v>
      </c>
      <c r="E15572" s="116" t="str">
        <f t="shared" si="243"/>
        <v>DGP</v>
      </c>
    </row>
    <row r="15573" spans="4:5">
      <c r="D15573" s="118" t="s">
        <v>40</v>
      </c>
      <c r="E15573" s="116" t="str">
        <f t="shared" si="243"/>
        <v>JCE</v>
      </c>
    </row>
    <row r="15574" spans="4:5">
      <c r="D15574" s="118" t="s">
        <v>40</v>
      </c>
      <c r="E15574" s="116" t="str">
        <f t="shared" si="243"/>
        <v>JCE</v>
      </c>
    </row>
    <row r="15575" spans="4:5">
      <c r="D15575" s="118" t="s">
        <v>40</v>
      </c>
      <c r="E15575" s="116" t="str">
        <f t="shared" si="243"/>
        <v>JCE</v>
      </c>
    </row>
    <row r="15576" spans="4:5">
      <c r="D15576" s="118" t="s">
        <v>184</v>
      </c>
      <c r="E15576" s="116" t="str">
        <f t="shared" si="243"/>
        <v>DGP</v>
      </c>
    </row>
    <row r="15577" spans="4:5">
      <c r="D15577" s="118" t="s">
        <v>40</v>
      </c>
      <c r="E15577" s="116" t="str">
        <f t="shared" si="243"/>
        <v>JCE</v>
      </c>
    </row>
    <row r="15578" spans="4:5">
      <c r="D15578" s="118" t="s">
        <v>40</v>
      </c>
      <c r="E15578" s="116" t="str">
        <f t="shared" si="243"/>
        <v>JCE</v>
      </c>
    </row>
    <row r="15579" spans="4:5">
      <c r="D15579" s="118" t="s">
        <v>40</v>
      </c>
      <c r="E15579" s="116" t="str">
        <f t="shared" si="243"/>
        <v>JCE</v>
      </c>
    </row>
    <row r="15580" spans="4:5">
      <c r="D15580" s="118" t="s">
        <v>40</v>
      </c>
      <c r="E15580" s="116" t="str">
        <f t="shared" si="243"/>
        <v>JCE</v>
      </c>
    </row>
    <row r="15581" spans="4:5">
      <c r="D15581" s="118" t="s">
        <v>40</v>
      </c>
      <c r="E15581" s="116" t="str">
        <f t="shared" si="243"/>
        <v>JCE</v>
      </c>
    </row>
    <row r="15582" spans="4:5">
      <c r="D15582" s="118" t="s">
        <v>2</v>
      </c>
      <c r="E15582" s="116" t="str">
        <f t="shared" si="243"/>
        <v>DGTT</v>
      </c>
    </row>
    <row r="15583" spans="4:5">
      <c r="D15583" s="118" t="s">
        <v>2</v>
      </c>
      <c r="E15583" s="116" t="str">
        <f t="shared" si="243"/>
        <v>DGTT</v>
      </c>
    </row>
    <row r="15584" spans="4:5">
      <c r="D15584" s="118" t="s">
        <v>184</v>
      </c>
      <c r="E15584" s="116" t="str">
        <f t="shared" si="243"/>
        <v>DGP</v>
      </c>
    </row>
    <row r="15585" spans="4:5">
      <c r="D15585" s="118" t="s">
        <v>28</v>
      </c>
      <c r="E15585" s="116" t="str">
        <f t="shared" si="243"/>
        <v>DGII</v>
      </c>
    </row>
    <row r="15586" spans="4:5">
      <c r="D15586" s="118" t="s">
        <v>40</v>
      </c>
      <c r="E15586" s="116" t="str">
        <f t="shared" si="243"/>
        <v>JCE</v>
      </c>
    </row>
    <row r="15587" spans="4:5">
      <c r="D15587" s="118" t="s">
        <v>40</v>
      </c>
      <c r="E15587" s="116" t="str">
        <f t="shared" si="243"/>
        <v>JCE</v>
      </c>
    </row>
    <row r="15588" spans="4:5">
      <c r="D15588" s="118" t="s">
        <v>40</v>
      </c>
      <c r="E15588" s="116" t="str">
        <f t="shared" si="243"/>
        <v>JCE</v>
      </c>
    </row>
    <row r="15589" spans="4:5">
      <c r="D15589" s="118" t="s">
        <v>40</v>
      </c>
      <c r="E15589" s="116" t="str">
        <f t="shared" si="243"/>
        <v>JCE</v>
      </c>
    </row>
    <row r="15590" spans="4:5">
      <c r="D15590" s="118" t="s">
        <v>2</v>
      </c>
      <c r="E15590" s="116" t="str">
        <f t="shared" si="243"/>
        <v>DGTT</v>
      </c>
    </row>
    <row r="15591" spans="4:5">
      <c r="D15591" s="118" t="s">
        <v>40</v>
      </c>
      <c r="E15591" s="116" t="str">
        <f t="shared" si="243"/>
        <v>JCE</v>
      </c>
    </row>
    <row r="15592" spans="4:5">
      <c r="D15592" s="118" t="s">
        <v>2</v>
      </c>
      <c r="E15592" s="116" t="str">
        <f t="shared" si="243"/>
        <v>DGTT</v>
      </c>
    </row>
    <row r="15593" spans="4:5">
      <c r="D15593" s="118" t="s">
        <v>40</v>
      </c>
      <c r="E15593" s="116" t="str">
        <f t="shared" si="243"/>
        <v>JCE</v>
      </c>
    </row>
    <row r="15594" spans="4:5">
      <c r="D15594" s="118" t="s">
        <v>28</v>
      </c>
      <c r="E15594" s="116" t="str">
        <f t="shared" si="243"/>
        <v>DGII</v>
      </c>
    </row>
    <row r="15595" spans="4:5">
      <c r="D15595" s="118" t="s">
        <v>956</v>
      </c>
      <c r="E15595" s="116" t="str">
        <f t="shared" si="243"/>
        <v>SENASA</v>
      </c>
    </row>
    <row r="15596" spans="4:5">
      <c r="D15596" s="118" t="s">
        <v>2</v>
      </c>
      <c r="E15596" s="116" t="str">
        <f t="shared" si="243"/>
        <v>DGTT</v>
      </c>
    </row>
    <row r="15597" spans="4:5">
      <c r="D15597" s="118" t="s">
        <v>28</v>
      </c>
      <c r="E15597" s="116" t="str">
        <f t="shared" si="243"/>
        <v>DGII</v>
      </c>
    </row>
    <row r="15598" spans="4:5">
      <c r="D15598" s="118" t="s">
        <v>66</v>
      </c>
      <c r="E15598" s="116" t="str">
        <f t="shared" si="243"/>
        <v>AMET</v>
      </c>
    </row>
    <row r="15599" spans="4:5">
      <c r="D15599" s="118" t="s">
        <v>28</v>
      </c>
      <c r="E15599" s="116" t="str">
        <f t="shared" si="243"/>
        <v>DGII</v>
      </c>
    </row>
    <row r="15600" spans="4:5">
      <c r="D15600" s="118" t="s">
        <v>66</v>
      </c>
      <c r="E15600" s="116" t="str">
        <f t="shared" si="243"/>
        <v>AMET</v>
      </c>
    </row>
    <row r="15601" spans="4:5">
      <c r="D15601" s="118" t="s">
        <v>322</v>
      </c>
      <c r="E15601" s="116" t="str">
        <f t="shared" si="243"/>
        <v>MT</v>
      </c>
    </row>
    <row r="15602" spans="4:5">
      <c r="D15602" s="118" t="s">
        <v>40</v>
      </c>
      <c r="E15602" s="116" t="str">
        <f t="shared" si="243"/>
        <v>JCE</v>
      </c>
    </row>
    <row r="15603" spans="4:5">
      <c r="D15603" s="118" t="s">
        <v>40</v>
      </c>
      <c r="E15603" s="116" t="str">
        <f t="shared" si="243"/>
        <v>JCE</v>
      </c>
    </row>
    <row r="15604" spans="4:5">
      <c r="D15604" s="118" t="s">
        <v>2026</v>
      </c>
      <c r="E15604" s="116" t="str">
        <f t="shared" si="243"/>
        <v>BR</v>
      </c>
    </row>
    <row r="15605" spans="4:5">
      <c r="D15605" s="118" t="s">
        <v>40</v>
      </c>
      <c r="E15605" s="116" t="str">
        <f t="shared" si="243"/>
        <v>JCE</v>
      </c>
    </row>
    <row r="15606" spans="4:5">
      <c r="D15606" s="118" t="s">
        <v>184</v>
      </c>
      <c r="E15606" s="116" t="str">
        <f t="shared" si="243"/>
        <v>DGP</v>
      </c>
    </row>
    <row r="15607" spans="4:5">
      <c r="D15607" s="118" t="s">
        <v>40</v>
      </c>
      <c r="E15607" s="116" t="str">
        <f t="shared" si="243"/>
        <v>JCE</v>
      </c>
    </row>
    <row r="15608" spans="4:5">
      <c r="D15608" s="118" t="s">
        <v>2156</v>
      </c>
      <c r="E15608" s="116" t="str">
        <f t="shared" si="243"/>
        <v>SB</v>
      </c>
    </row>
    <row r="15609" spans="4:5">
      <c r="D15609" s="118" t="s">
        <v>1999</v>
      </c>
      <c r="E15609" s="116" t="str">
        <f t="shared" si="243"/>
        <v xml:space="preserve">MT </v>
      </c>
    </row>
    <row r="15610" spans="4:5">
      <c r="D15610" s="118" t="s">
        <v>40</v>
      </c>
      <c r="E15610" s="116" t="str">
        <f t="shared" si="243"/>
        <v>JCE</v>
      </c>
    </row>
    <row r="15611" spans="4:5">
      <c r="D15611" s="118" t="s">
        <v>40</v>
      </c>
      <c r="E15611" s="116" t="str">
        <f t="shared" si="243"/>
        <v>JCE</v>
      </c>
    </row>
    <row r="15612" spans="4:5">
      <c r="D15612" s="118" t="s">
        <v>28</v>
      </c>
      <c r="E15612" s="116" t="str">
        <f t="shared" si="243"/>
        <v>DGII</v>
      </c>
    </row>
    <row r="15613" spans="4:5">
      <c r="D15613" s="118" t="s">
        <v>2</v>
      </c>
      <c r="E15613" s="116" t="str">
        <f t="shared" si="243"/>
        <v>DGTT</v>
      </c>
    </row>
    <row r="15614" spans="4:5">
      <c r="D15614" s="118" t="s">
        <v>40</v>
      </c>
      <c r="E15614" s="116" t="str">
        <f t="shared" si="243"/>
        <v>JCE</v>
      </c>
    </row>
    <row r="15615" spans="4:5">
      <c r="D15615" s="118" t="s">
        <v>40</v>
      </c>
      <c r="E15615" s="116" t="str">
        <f t="shared" si="243"/>
        <v>JCE</v>
      </c>
    </row>
    <row r="15616" spans="4:5">
      <c r="D15616" s="118" t="s">
        <v>28</v>
      </c>
      <c r="E15616" s="116" t="str">
        <f t="shared" si="243"/>
        <v>DGII</v>
      </c>
    </row>
    <row r="15617" spans="4:5">
      <c r="D15617" s="118" t="s">
        <v>28</v>
      </c>
      <c r="E15617" s="116" t="str">
        <f t="shared" si="243"/>
        <v>DGII</v>
      </c>
    </row>
    <row r="15618" spans="4:5">
      <c r="D15618" s="118" t="s">
        <v>28</v>
      </c>
      <c r="E15618" s="116" t="str">
        <f t="shared" si="243"/>
        <v>DGII</v>
      </c>
    </row>
    <row r="15619" spans="4:5">
      <c r="D15619" s="118" t="s">
        <v>184</v>
      </c>
      <c r="E15619" s="116" t="str">
        <f t="shared" si="243"/>
        <v>DGP</v>
      </c>
    </row>
    <row r="15620" spans="4:5">
      <c r="D15620" s="118" t="s">
        <v>28</v>
      </c>
      <c r="E15620" s="116" t="str">
        <f t="shared" ref="E15620:E15683" si="244">UPPER(D15620:D35330)</f>
        <v>DGII</v>
      </c>
    </row>
    <row r="15621" spans="4:5">
      <c r="D15621" s="118" t="s">
        <v>28</v>
      </c>
      <c r="E15621" s="116" t="str">
        <f t="shared" si="244"/>
        <v>DGII</v>
      </c>
    </row>
    <row r="15622" spans="4:5">
      <c r="D15622" s="118" t="s">
        <v>40</v>
      </c>
      <c r="E15622" s="116" t="str">
        <f t="shared" si="244"/>
        <v>JCE</v>
      </c>
    </row>
    <row r="15623" spans="4:5">
      <c r="D15623" s="118" t="s">
        <v>28</v>
      </c>
      <c r="E15623" s="116" t="str">
        <f t="shared" si="244"/>
        <v>DGII</v>
      </c>
    </row>
    <row r="15624" spans="4:5">
      <c r="D15624" s="118" t="s">
        <v>40</v>
      </c>
      <c r="E15624" s="116" t="str">
        <f t="shared" si="244"/>
        <v>JCE</v>
      </c>
    </row>
    <row r="15625" spans="4:5">
      <c r="D15625" s="118" t="s">
        <v>40</v>
      </c>
      <c r="E15625" s="116" t="str">
        <f t="shared" si="244"/>
        <v>JCE</v>
      </c>
    </row>
    <row r="15626" spans="4:5">
      <c r="D15626" s="118" t="s">
        <v>28</v>
      </c>
      <c r="E15626" s="116" t="str">
        <f t="shared" si="244"/>
        <v>DGII</v>
      </c>
    </row>
    <row r="15627" spans="4:5">
      <c r="D15627" s="118" t="s">
        <v>28</v>
      </c>
      <c r="E15627" s="116" t="str">
        <f t="shared" si="244"/>
        <v>DGII</v>
      </c>
    </row>
    <row r="15628" spans="4:5">
      <c r="D15628" s="118" t="s">
        <v>28</v>
      </c>
      <c r="E15628" s="116" t="str">
        <f t="shared" si="244"/>
        <v>DGII</v>
      </c>
    </row>
    <row r="15629" spans="4:5">
      <c r="D15629" s="118" t="s">
        <v>28</v>
      </c>
      <c r="E15629" s="116" t="str">
        <f t="shared" si="244"/>
        <v>DGII</v>
      </c>
    </row>
    <row r="15630" spans="4:5">
      <c r="D15630" s="118" t="s">
        <v>40</v>
      </c>
      <c r="E15630" s="116" t="str">
        <f t="shared" si="244"/>
        <v>JCE</v>
      </c>
    </row>
    <row r="15631" spans="4:5">
      <c r="D15631" s="118" t="s">
        <v>155</v>
      </c>
      <c r="E15631" s="116" t="str">
        <f t="shared" si="244"/>
        <v>ONAPI</v>
      </c>
    </row>
    <row r="15632" spans="4:5">
      <c r="D15632" s="118" t="s">
        <v>184</v>
      </c>
      <c r="E15632" s="116" t="str">
        <f t="shared" si="244"/>
        <v>DGP</v>
      </c>
    </row>
    <row r="15633" spans="4:5">
      <c r="D15633" s="118" t="s">
        <v>2</v>
      </c>
      <c r="E15633" s="116" t="str">
        <f t="shared" si="244"/>
        <v>DGTT</v>
      </c>
    </row>
    <row r="15634" spans="4:5">
      <c r="D15634" s="118" t="s">
        <v>2</v>
      </c>
      <c r="E15634" s="116" t="str">
        <f t="shared" si="244"/>
        <v>DGTT</v>
      </c>
    </row>
    <row r="15635" spans="4:5">
      <c r="D15635" s="118" t="s">
        <v>28</v>
      </c>
      <c r="E15635" s="116" t="str">
        <f t="shared" si="244"/>
        <v>DGII</v>
      </c>
    </row>
    <row r="15636" spans="4:5">
      <c r="D15636" s="118" t="s">
        <v>28</v>
      </c>
      <c r="E15636" s="116" t="str">
        <f t="shared" si="244"/>
        <v>DGII</v>
      </c>
    </row>
    <row r="15637" spans="4:5">
      <c r="D15637" s="118" t="s">
        <v>40</v>
      </c>
      <c r="E15637" s="116" t="str">
        <f t="shared" si="244"/>
        <v>JCE</v>
      </c>
    </row>
    <row r="15638" spans="4:5">
      <c r="D15638" s="118" t="s">
        <v>28</v>
      </c>
      <c r="E15638" s="116" t="str">
        <f t="shared" si="244"/>
        <v>DGII</v>
      </c>
    </row>
    <row r="15639" spans="4:5">
      <c r="D15639" s="118" t="s">
        <v>40</v>
      </c>
      <c r="E15639" s="116" t="str">
        <f t="shared" si="244"/>
        <v>JCE</v>
      </c>
    </row>
    <row r="15640" spans="4:5">
      <c r="D15640" s="118" t="s">
        <v>40</v>
      </c>
      <c r="E15640" s="116" t="str">
        <f t="shared" si="244"/>
        <v>JCE</v>
      </c>
    </row>
    <row r="15641" spans="4:5">
      <c r="D15641" s="118" t="s">
        <v>66</v>
      </c>
      <c r="E15641" s="116" t="str">
        <f t="shared" si="244"/>
        <v>AMET</v>
      </c>
    </row>
    <row r="15642" spans="4:5">
      <c r="D15642" s="118" t="s">
        <v>40</v>
      </c>
      <c r="E15642" s="116" t="str">
        <f t="shared" si="244"/>
        <v>JCE</v>
      </c>
    </row>
    <row r="15643" spans="4:5">
      <c r="D15643" s="118" t="s">
        <v>322</v>
      </c>
      <c r="E15643" s="116" t="str">
        <f t="shared" si="244"/>
        <v>MT</v>
      </c>
    </row>
    <row r="15644" spans="4:5">
      <c r="D15644" s="118" t="s">
        <v>28</v>
      </c>
      <c r="E15644" s="116" t="str">
        <f t="shared" si="244"/>
        <v>DGII</v>
      </c>
    </row>
    <row r="15645" spans="4:5">
      <c r="D15645" s="118" t="s">
        <v>184</v>
      </c>
      <c r="E15645" s="116" t="str">
        <f t="shared" si="244"/>
        <v>DGP</v>
      </c>
    </row>
    <row r="15646" spans="4:5">
      <c r="D15646" s="118" t="s">
        <v>28</v>
      </c>
      <c r="E15646" s="116" t="str">
        <f t="shared" si="244"/>
        <v>DGII</v>
      </c>
    </row>
    <row r="15647" spans="4:5">
      <c r="D15647" s="118" t="s">
        <v>155</v>
      </c>
      <c r="E15647" s="116" t="str">
        <f t="shared" si="244"/>
        <v>ONAPI</v>
      </c>
    </row>
    <row r="15648" spans="4:5">
      <c r="D15648" s="118" t="s">
        <v>66</v>
      </c>
      <c r="E15648" s="116" t="str">
        <f t="shared" si="244"/>
        <v>AMET</v>
      </c>
    </row>
    <row r="15649" spans="4:5">
      <c r="D15649" s="118" t="s">
        <v>66</v>
      </c>
      <c r="E15649" s="116" t="str">
        <f t="shared" si="244"/>
        <v>AMET</v>
      </c>
    </row>
    <row r="15650" spans="4:5">
      <c r="D15650" s="118" t="s">
        <v>40</v>
      </c>
      <c r="E15650" s="116" t="str">
        <f t="shared" si="244"/>
        <v>JCE</v>
      </c>
    </row>
    <row r="15651" spans="4:5">
      <c r="D15651" s="118" t="s">
        <v>40</v>
      </c>
      <c r="E15651" s="116" t="str">
        <f t="shared" si="244"/>
        <v>JCE</v>
      </c>
    </row>
    <row r="15652" spans="4:5">
      <c r="D15652" s="118" t="s">
        <v>40</v>
      </c>
      <c r="E15652" s="116" t="str">
        <f t="shared" si="244"/>
        <v>JCE</v>
      </c>
    </row>
    <row r="15653" spans="4:5">
      <c r="D15653" s="118" t="s">
        <v>40</v>
      </c>
      <c r="E15653" s="116" t="str">
        <f t="shared" si="244"/>
        <v>JCE</v>
      </c>
    </row>
    <row r="15654" spans="4:5">
      <c r="D15654" s="118" t="s">
        <v>40</v>
      </c>
      <c r="E15654" s="116" t="str">
        <f t="shared" si="244"/>
        <v>JCE</v>
      </c>
    </row>
    <row r="15655" spans="4:5">
      <c r="D15655" s="118" t="s">
        <v>2</v>
      </c>
      <c r="E15655" s="116" t="str">
        <f t="shared" si="244"/>
        <v>DGTT</v>
      </c>
    </row>
    <row r="15656" spans="4:5">
      <c r="D15656" s="118" t="s">
        <v>28</v>
      </c>
      <c r="E15656" s="116" t="str">
        <f t="shared" si="244"/>
        <v>DGII</v>
      </c>
    </row>
    <row r="15657" spans="4:5">
      <c r="D15657" s="118" t="s">
        <v>28</v>
      </c>
      <c r="E15657" s="116" t="str">
        <f t="shared" si="244"/>
        <v>DGII</v>
      </c>
    </row>
    <row r="15658" spans="4:5">
      <c r="D15658" s="118" t="s">
        <v>40</v>
      </c>
      <c r="E15658" s="116" t="str">
        <f t="shared" si="244"/>
        <v>JCE</v>
      </c>
    </row>
    <row r="15659" spans="4:5">
      <c r="D15659" s="118" t="s">
        <v>40</v>
      </c>
      <c r="E15659" s="116" t="str">
        <f t="shared" si="244"/>
        <v>JCE</v>
      </c>
    </row>
    <row r="15660" spans="4:5">
      <c r="D15660" s="118" t="s">
        <v>40</v>
      </c>
      <c r="E15660" s="116" t="str">
        <f t="shared" si="244"/>
        <v>JCE</v>
      </c>
    </row>
    <row r="15661" spans="4:5">
      <c r="D15661" s="118" t="s">
        <v>40</v>
      </c>
      <c r="E15661" s="116" t="str">
        <f t="shared" si="244"/>
        <v>JCE</v>
      </c>
    </row>
    <row r="15662" spans="4:5">
      <c r="D15662" s="118" t="s">
        <v>40</v>
      </c>
      <c r="E15662" s="116" t="str">
        <f t="shared" si="244"/>
        <v>JCE</v>
      </c>
    </row>
    <row r="15663" spans="4:5">
      <c r="D15663" s="118" t="s">
        <v>322</v>
      </c>
      <c r="E15663" s="116" t="str">
        <f t="shared" si="244"/>
        <v>MT</v>
      </c>
    </row>
    <row r="15664" spans="4:5">
      <c r="D15664" s="118" t="s">
        <v>322</v>
      </c>
      <c r="E15664" s="116" t="str">
        <f t="shared" si="244"/>
        <v>MT</v>
      </c>
    </row>
    <row r="15665" spans="4:5">
      <c r="D15665" s="118" t="s">
        <v>184</v>
      </c>
      <c r="E15665" s="116" t="str">
        <f t="shared" si="244"/>
        <v>DGP</v>
      </c>
    </row>
    <row r="15666" spans="4:5">
      <c r="D15666" s="118" t="s">
        <v>2026</v>
      </c>
      <c r="E15666" s="116" t="str">
        <f t="shared" si="244"/>
        <v>BR</v>
      </c>
    </row>
    <row r="15667" spans="4:5">
      <c r="D15667" s="118" t="s">
        <v>1999</v>
      </c>
      <c r="E15667" s="116" t="str">
        <f t="shared" si="244"/>
        <v xml:space="preserve">MT </v>
      </c>
    </row>
    <row r="15668" spans="4:5">
      <c r="D15668" s="118" t="s">
        <v>40</v>
      </c>
      <c r="E15668" s="116" t="str">
        <f t="shared" si="244"/>
        <v>JCE</v>
      </c>
    </row>
    <row r="15669" spans="4:5">
      <c r="D15669" s="118" t="s">
        <v>40</v>
      </c>
      <c r="E15669" s="116" t="str">
        <f t="shared" si="244"/>
        <v>JCE</v>
      </c>
    </row>
    <row r="15670" spans="4:5">
      <c r="D15670" s="118" t="s">
        <v>40</v>
      </c>
      <c r="E15670" s="116" t="str">
        <f t="shared" si="244"/>
        <v>JCE</v>
      </c>
    </row>
    <row r="15671" spans="4:5">
      <c r="D15671" s="118" t="s">
        <v>184</v>
      </c>
      <c r="E15671" s="116" t="str">
        <f t="shared" si="244"/>
        <v>DGP</v>
      </c>
    </row>
    <row r="15672" spans="4:5">
      <c r="D15672" s="118" t="s">
        <v>40</v>
      </c>
      <c r="E15672" s="116" t="str">
        <f t="shared" si="244"/>
        <v>JCE</v>
      </c>
    </row>
    <row r="15673" spans="4:5">
      <c r="D15673" s="118" t="s">
        <v>2</v>
      </c>
      <c r="E15673" s="116" t="str">
        <f t="shared" si="244"/>
        <v>DGTT</v>
      </c>
    </row>
    <row r="15674" spans="4:5">
      <c r="D15674" s="118" t="s">
        <v>28</v>
      </c>
      <c r="E15674" s="116" t="str">
        <f t="shared" si="244"/>
        <v>DGII</v>
      </c>
    </row>
    <row r="15675" spans="4:5">
      <c r="D15675" s="118" t="s">
        <v>40</v>
      </c>
      <c r="E15675" s="116" t="str">
        <f t="shared" si="244"/>
        <v>JCE</v>
      </c>
    </row>
    <row r="15676" spans="4:5">
      <c r="D15676" s="118" t="s">
        <v>28</v>
      </c>
      <c r="E15676" s="116" t="str">
        <f t="shared" si="244"/>
        <v>DGII</v>
      </c>
    </row>
    <row r="15677" spans="4:5">
      <c r="D15677" s="118" t="s">
        <v>1098</v>
      </c>
      <c r="E15677" s="116" t="str">
        <f t="shared" si="244"/>
        <v>CANCILLERIA</v>
      </c>
    </row>
    <row r="15678" spans="4:5">
      <c r="D15678" s="118" t="s">
        <v>66</v>
      </c>
      <c r="E15678" s="116" t="str">
        <f t="shared" si="244"/>
        <v>AMET</v>
      </c>
    </row>
    <row r="15679" spans="4:5">
      <c r="D15679" s="118" t="s">
        <v>28</v>
      </c>
      <c r="E15679" s="116" t="str">
        <f t="shared" si="244"/>
        <v>DGII</v>
      </c>
    </row>
    <row r="15680" spans="4:5">
      <c r="D15680" s="118" t="s">
        <v>1999</v>
      </c>
      <c r="E15680" s="116" t="str">
        <f t="shared" si="244"/>
        <v xml:space="preserve">MT </v>
      </c>
    </row>
    <row r="15681" spans="4:5">
      <c r="D15681" s="118" t="s">
        <v>66</v>
      </c>
      <c r="E15681" s="116" t="str">
        <f t="shared" si="244"/>
        <v>AMET</v>
      </c>
    </row>
    <row r="15682" spans="4:5">
      <c r="D15682" s="118" t="s">
        <v>40</v>
      </c>
      <c r="E15682" s="116" t="str">
        <f t="shared" si="244"/>
        <v>JCE</v>
      </c>
    </row>
    <row r="15683" spans="4:5">
      <c r="D15683" s="118" t="s">
        <v>956</v>
      </c>
      <c r="E15683" s="116" t="str">
        <f t="shared" si="244"/>
        <v>SENASA</v>
      </c>
    </row>
    <row r="15684" spans="4:5">
      <c r="D15684" s="118" t="s">
        <v>40</v>
      </c>
      <c r="E15684" s="116" t="str">
        <f t="shared" ref="E15684:E15747" si="245">UPPER(D15684:D35394)</f>
        <v>JCE</v>
      </c>
    </row>
    <row r="15685" spans="4:5">
      <c r="D15685" s="118" t="s">
        <v>322</v>
      </c>
      <c r="E15685" s="116" t="str">
        <f t="shared" si="245"/>
        <v>MT</v>
      </c>
    </row>
    <row r="15686" spans="4:5">
      <c r="D15686" s="118" t="s">
        <v>2</v>
      </c>
      <c r="E15686" s="116" t="str">
        <f t="shared" si="245"/>
        <v>DGTT</v>
      </c>
    </row>
    <row r="15687" spans="4:5">
      <c r="D15687" s="118" t="s">
        <v>28</v>
      </c>
      <c r="E15687" s="116" t="str">
        <f t="shared" si="245"/>
        <v>DGII</v>
      </c>
    </row>
    <row r="15688" spans="4:5">
      <c r="D15688" s="118" t="s">
        <v>40</v>
      </c>
      <c r="E15688" s="116" t="str">
        <f t="shared" si="245"/>
        <v>JCE</v>
      </c>
    </row>
    <row r="15689" spans="4:5">
      <c r="D15689" s="118" t="s">
        <v>322</v>
      </c>
      <c r="E15689" s="116" t="str">
        <f t="shared" si="245"/>
        <v>MT</v>
      </c>
    </row>
    <row r="15690" spans="4:5">
      <c r="D15690" s="118" t="s">
        <v>184</v>
      </c>
      <c r="E15690" s="116" t="str">
        <f t="shared" si="245"/>
        <v>DGP</v>
      </c>
    </row>
    <row r="15691" spans="4:5">
      <c r="D15691" s="118" t="s">
        <v>40</v>
      </c>
      <c r="E15691" s="116" t="str">
        <f t="shared" si="245"/>
        <v>JCE</v>
      </c>
    </row>
    <row r="15692" spans="4:5">
      <c r="D15692" s="118" t="s">
        <v>40</v>
      </c>
      <c r="E15692" s="116" t="str">
        <f t="shared" si="245"/>
        <v>JCE</v>
      </c>
    </row>
    <row r="15693" spans="4:5">
      <c r="D15693" s="118" t="s">
        <v>40</v>
      </c>
      <c r="E15693" s="116" t="str">
        <f t="shared" si="245"/>
        <v>JCE</v>
      </c>
    </row>
    <row r="15694" spans="4:5">
      <c r="D15694" s="118" t="s">
        <v>40</v>
      </c>
      <c r="E15694" s="116" t="str">
        <f t="shared" si="245"/>
        <v>JCE</v>
      </c>
    </row>
    <row r="15695" spans="4:5">
      <c r="D15695" s="118" t="s">
        <v>40</v>
      </c>
      <c r="E15695" s="116" t="str">
        <f t="shared" si="245"/>
        <v>JCE</v>
      </c>
    </row>
    <row r="15696" spans="4:5">
      <c r="D15696" s="118" t="s">
        <v>184</v>
      </c>
      <c r="E15696" s="116" t="str">
        <f t="shared" si="245"/>
        <v>DGP</v>
      </c>
    </row>
    <row r="15697" spans="4:5">
      <c r="D15697" s="118" t="s">
        <v>2</v>
      </c>
      <c r="E15697" s="116" t="str">
        <f t="shared" si="245"/>
        <v>DGTT</v>
      </c>
    </row>
    <row r="15698" spans="4:5">
      <c r="D15698" s="118" t="s">
        <v>2</v>
      </c>
      <c r="E15698" s="116" t="str">
        <f t="shared" si="245"/>
        <v>DGTT</v>
      </c>
    </row>
    <row r="15699" spans="4:5">
      <c r="D15699" s="118" t="s">
        <v>28</v>
      </c>
      <c r="E15699" s="116" t="str">
        <f t="shared" si="245"/>
        <v>DGII</v>
      </c>
    </row>
    <row r="15700" spans="4:5">
      <c r="D15700" s="118" t="s">
        <v>28</v>
      </c>
      <c r="E15700" s="116" t="str">
        <f t="shared" si="245"/>
        <v>DGII</v>
      </c>
    </row>
    <row r="15701" spans="4:5">
      <c r="D15701" s="118" t="s">
        <v>40</v>
      </c>
      <c r="E15701" s="116" t="str">
        <f t="shared" si="245"/>
        <v>JCE</v>
      </c>
    </row>
    <row r="15702" spans="4:5">
      <c r="D15702" s="118" t="s">
        <v>40</v>
      </c>
      <c r="E15702" s="116" t="str">
        <f t="shared" si="245"/>
        <v>JCE</v>
      </c>
    </row>
    <row r="15703" spans="4:5">
      <c r="D15703" s="118" t="s">
        <v>28</v>
      </c>
      <c r="E15703" s="116" t="str">
        <f t="shared" si="245"/>
        <v>DGII</v>
      </c>
    </row>
    <row r="15704" spans="4:5">
      <c r="D15704" s="118" t="s">
        <v>40</v>
      </c>
      <c r="E15704" s="116" t="str">
        <f t="shared" si="245"/>
        <v>JCE</v>
      </c>
    </row>
    <row r="15705" spans="4:5">
      <c r="D15705" s="118" t="s">
        <v>184</v>
      </c>
      <c r="E15705" s="116" t="str">
        <f t="shared" si="245"/>
        <v>DGP</v>
      </c>
    </row>
    <row r="15706" spans="4:5">
      <c r="D15706" s="118" t="s">
        <v>40</v>
      </c>
      <c r="E15706" s="116" t="str">
        <f t="shared" si="245"/>
        <v>JCE</v>
      </c>
    </row>
    <row r="15707" spans="4:5">
      <c r="D15707" s="118" t="s">
        <v>2</v>
      </c>
      <c r="E15707" s="116" t="str">
        <f t="shared" si="245"/>
        <v>DGTT</v>
      </c>
    </row>
    <row r="15708" spans="4:5">
      <c r="D15708" s="118" t="s">
        <v>40</v>
      </c>
      <c r="E15708" s="116" t="str">
        <f t="shared" si="245"/>
        <v>JCE</v>
      </c>
    </row>
    <row r="15709" spans="4:5">
      <c r="D15709" s="118" t="s">
        <v>28</v>
      </c>
      <c r="E15709" s="116" t="str">
        <f t="shared" si="245"/>
        <v>DGII</v>
      </c>
    </row>
    <row r="15710" spans="4:5">
      <c r="D15710" s="118" t="s">
        <v>2</v>
      </c>
      <c r="E15710" s="116" t="str">
        <f t="shared" si="245"/>
        <v>DGTT</v>
      </c>
    </row>
    <row r="15711" spans="4:5">
      <c r="D15711" s="118" t="s">
        <v>40</v>
      </c>
      <c r="E15711" s="116" t="str">
        <f t="shared" si="245"/>
        <v>JCE</v>
      </c>
    </row>
    <row r="15712" spans="4:5">
      <c r="D15712" s="118" t="s">
        <v>3</v>
      </c>
      <c r="E15712" s="116" t="str">
        <f t="shared" si="245"/>
        <v>PGR</v>
      </c>
    </row>
    <row r="15713" spans="4:5">
      <c r="D15713" s="118" t="s">
        <v>28</v>
      </c>
      <c r="E15713" s="116" t="str">
        <f t="shared" si="245"/>
        <v>DGII</v>
      </c>
    </row>
    <row r="15714" spans="4:5">
      <c r="D15714" s="118" t="s">
        <v>40</v>
      </c>
      <c r="E15714" s="116" t="str">
        <f t="shared" si="245"/>
        <v>JCE</v>
      </c>
    </row>
    <row r="15715" spans="4:5">
      <c r="D15715" s="118" t="s">
        <v>28</v>
      </c>
      <c r="E15715" s="116" t="str">
        <f t="shared" si="245"/>
        <v>DGII</v>
      </c>
    </row>
    <row r="15716" spans="4:5">
      <c r="D15716" s="118" t="s">
        <v>28</v>
      </c>
      <c r="E15716" s="116" t="str">
        <f t="shared" si="245"/>
        <v>DGII</v>
      </c>
    </row>
    <row r="15717" spans="4:5">
      <c r="D15717" s="118" t="s">
        <v>2</v>
      </c>
      <c r="E15717" s="116" t="str">
        <f t="shared" si="245"/>
        <v>DGTT</v>
      </c>
    </row>
    <row r="15718" spans="4:5">
      <c r="D15718" s="118" t="s">
        <v>184</v>
      </c>
      <c r="E15718" s="116" t="str">
        <f t="shared" si="245"/>
        <v>DGP</v>
      </c>
    </row>
    <row r="15719" spans="4:5">
      <c r="D15719" s="118" t="s">
        <v>40</v>
      </c>
      <c r="E15719" s="116" t="str">
        <f t="shared" si="245"/>
        <v>JCE</v>
      </c>
    </row>
    <row r="15720" spans="4:5">
      <c r="D15720" s="118" t="s">
        <v>40</v>
      </c>
      <c r="E15720" s="116" t="str">
        <f t="shared" si="245"/>
        <v>JCE</v>
      </c>
    </row>
    <row r="15721" spans="4:5">
      <c r="D15721" s="118" t="s">
        <v>40</v>
      </c>
      <c r="E15721" s="116" t="str">
        <f t="shared" si="245"/>
        <v>JCE</v>
      </c>
    </row>
    <row r="15722" spans="4:5">
      <c r="D15722" s="118" t="s">
        <v>40</v>
      </c>
      <c r="E15722" s="116" t="str">
        <f t="shared" si="245"/>
        <v>JCE</v>
      </c>
    </row>
    <row r="15723" spans="4:5">
      <c r="D15723" s="118" t="s">
        <v>40</v>
      </c>
      <c r="E15723" s="116" t="str">
        <f t="shared" si="245"/>
        <v>JCE</v>
      </c>
    </row>
    <row r="15724" spans="4:5">
      <c r="D15724" s="118" t="s">
        <v>28</v>
      </c>
      <c r="E15724" s="116" t="str">
        <f t="shared" si="245"/>
        <v>DGII</v>
      </c>
    </row>
    <row r="15725" spans="4:5">
      <c r="D15725" s="118" t="s">
        <v>2</v>
      </c>
      <c r="E15725" s="116" t="str">
        <f t="shared" si="245"/>
        <v>DGTT</v>
      </c>
    </row>
    <row r="15726" spans="4:5">
      <c r="D15726" s="118" t="s">
        <v>40</v>
      </c>
      <c r="E15726" s="116" t="str">
        <f t="shared" si="245"/>
        <v>JCE</v>
      </c>
    </row>
    <row r="15727" spans="4:5">
      <c r="D15727" s="118" t="s">
        <v>28</v>
      </c>
      <c r="E15727" s="116" t="str">
        <f t="shared" si="245"/>
        <v>DGII</v>
      </c>
    </row>
    <row r="15728" spans="4:5">
      <c r="D15728" s="118" t="s">
        <v>40</v>
      </c>
      <c r="E15728" s="116" t="str">
        <f t="shared" si="245"/>
        <v>JCE</v>
      </c>
    </row>
    <row r="15729" spans="4:5">
      <c r="D15729" s="118" t="s">
        <v>40</v>
      </c>
      <c r="E15729" s="116" t="str">
        <f t="shared" si="245"/>
        <v>JCE</v>
      </c>
    </row>
    <row r="15730" spans="4:5">
      <c r="D15730" s="118" t="s">
        <v>322</v>
      </c>
      <c r="E15730" s="116" t="str">
        <f t="shared" si="245"/>
        <v>MT</v>
      </c>
    </row>
    <row r="15731" spans="4:5">
      <c r="D15731" s="118" t="s">
        <v>40</v>
      </c>
      <c r="E15731" s="116" t="str">
        <f t="shared" si="245"/>
        <v>JCE</v>
      </c>
    </row>
    <row r="15732" spans="4:5">
      <c r="D15732" s="118" t="s">
        <v>40</v>
      </c>
      <c r="E15732" s="116" t="str">
        <f t="shared" si="245"/>
        <v>JCE</v>
      </c>
    </row>
    <row r="15733" spans="4:5">
      <c r="D15733" s="118" t="s">
        <v>28</v>
      </c>
      <c r="E15733" s="116" t="str">
        <f t="shared" si="245"/>
        <v>DGII</v>
      </c>
    </row>
    <row r="15734" spans="4:5">
      <c r="D15734" s="118" t="s">
        <v>956</v>
      </c>
      <c r="E15734" s="116" t="str">
        <f t="shared" si="245"/>
        <v>SENASA</v>
      </c>
    </row>
    <row r="15735" spans="4:5">
      <c r="D15735" s="118" t="s">
        <v>66</v>
      </c>
      <c r="E15735" s="116" t="str">
        <f t="shared" si="245"/>
        <v>AMET</v>
      </c>
    </row>
    <row r="15736" spans="4:5">
      <c r="D15736" s="118" t="s">
        <v>40</v>
      </c>
      <c r="E15736" s="116" t="str">
        <f t="shared" si="245"/>
        <v>JCE</v>
      </c>
    </row>
    <row r="15737" spans="4:5">
      <c r="D15737" s="118" t="s">
        <v>40</v>
      </c>
      <c r="E15737" s="116" t="str">
        <f t="shared" si="245"/>
        <v>JCE</v>
      </c>
    </row>
    <row r="15738" spans="4:5">
      <c r="D15738" s="118" t="s">
        <v>28</v>
      </c>
      <c r="E15738" s="116" t="str">
        <f t="shared" si="245"/>
        <v>DGII</v>
      </c>
    </row>
    <row r="15739" spans="4:5">
      <c r="D15739" s="118" t="s">
        <v>40</v>
      </c>
      <c r="E15739" s="116" t="str">
        <f t="shared" si="245"/>
        <v>JCE</v>
      </c>
    </row>
    <row r="15740" spans="4:5">
      <c r="D15740" s="118" t="s">
        <v>28</v>
      </c>
      <c r="E15740" s="116" t="str">
        <f t="shared" si="245"/>
        <v>DGII</v>
      </c>
    </row>
    <row r="15741" spans="4:5">
      <c r="D15741" s="118" t="s">
        <v>28</v>
      </c>
      <c r="E15741" s="116" t="str">
        <f t="shared" si="245"/>
        <v>DGII</v>
      </c>
    </row>
    <row r="15742" spans="4:5">
      <c r="D15742" s="118" t="s">
        <v>28</v>
      </c>
      <c r="E15742" s="116" t="str">
        <f t="shared" si="245"/>
        <v>DGII</v>
      </c>
    </row>
    <row r="15743" spans="4:5">
      <c r="D15743" s="118" t="s">
        <v>40</v>
      </c>
      <c r="E15743" s="116" t="str">
        <f t="shared" si="245"/>
        <v>JCE</v>
      </c>
    </row>
    <row r="15744" spans="4:5">
      <c r="D15744" s="118" t="s">
        <v>40</v>
      </c>
      <c r="E15744" s="116" t="str">
        <f t="shared" si="245"/>
        <v>JCE</v>
      </c>
    </row>
    <row r="15745" spans="4:5">
      <c r="D15745" s="118" t="s">
        <v>40</v>
      </c>
      <c r="E15745" s="116" t="str">
        <f t="shared" si="245"/>
        <v>JCE</v>
      </c>
    </row>
    <row r="15746" spans="4:5">
      <c r="D15746" s="118" t="s">
        <v>2</v>
      </c>
      <c r="E15746" s="116" t="str">
        <f t="shared" si="245"/>
        <v>DGTT</v>
      </c>
    </row>
    <row r="15747" spans="4:5">
      <c r="D15747" s="118" t="s">
        <v>40</v>
      </c>
      <c r="E15747" s="116" t="str">
        <f t="shared" si="245"/>
        <v>JCE</v>
      </c>
    </row>
    <row r="15748" spans="4:5">
      <c r="D15748" s="118" t="s">
        <v>40</v>
      </c>
      <c r="E15748" s="116" t="str">
        <f t="shared" ref="E15748:E15811" si="246">UPPER(D15748:D35458)</f>
        <v>JCE</v>
      </c>
    </row>
    <row r="15749" spans="4:5">
      <c r="D15749" s="118" t="s">
        <v>184</v>
      </c>
      <c r="E15749" s="116" t="str">
        <f t="shared" si="246"/>
        <v>DGP</v>
      </c>
    </row>
    <row r="15750" spans="4:5">
      <c r="D15750" s="118" t="s">
        <v>28</v>
      </c>
      <c r="E15750" s="116" t="str">
        <f t="shared" si="246"/>
        <v>DGII</v>
      </c>
    </row>
    <row r="15751" spans="4:5">
      <c r="D15751" s="118" t="s">
        <v>40</v>
      </c>
      <c r="E15751" s="116" t="str">
        <f t="shared" si="246"/>
        <v>JCE</v>
      </c>
    </row>
    <row r="15752" spans="4:5">
      <c r="D15752" s="118" t="s">
        <v>28</v>
      </c>
      <c r="E15752" s="116" t="str">
        <f t="shared" si="246"/>
        <v>DGII</v>
      </c>
    </row>
    <row r="15753" spans="4:5">
      <c r="D15753" s="118" t="s">
        <v>28</v>
      </c>
      <c r="E15753" s="116" t="str">
        <f t="shared" si="246"/>
        <v>DGII</v>
      </c>
    </row>
    <row r="15754" spans="4:5">
      <c r="D15754" s="118" t="s">
        <v>40</v>
      </c>
      <c r="E15754" s="116" t="str">
        <f t="shared" si="246"/>
        <v>JCE</v>
      </c>
    </row>
    <row r="15755" spans="4:5">
      <c r="D15755" s="118" t="s">
        <v>322</v>
      </c>
      <c r="E15755" s="116" t="str">
        <f t="shared" si="246"/>
        <v>MT</v>
      </c>
    </row>
    <row r="15756" spans="4:5">
      <c r="D15756" s="118" t="s">
        <v>40</v>
      </c>
      <c r="E15756" s="116" t="str">
        <f t="shared" si="246"/>
        <v>JCE</v>
      </c>
    </row>
    <row r="15757" spans="4:5">
      <c r="D15757" s="118" t="s">
        <v>40</v>
      </c>
      <c r="E15757" s="116" t="str">
        <f t="shared" si="246"/>
        <v>JCE</v>
      </c>
    </row>
    <row r="15758" spans="4:5">
      <c r="D15758" s="118" t="s">
        <v>322</v>
      </c>
      <c r="E15758" s="116" t="str">
        <f t="shared" si="246"/>
        <v>MT</v>
      </c>
    </row>
    <row r="15759" spans="4:5">
      <c r="D15759" s="118" t="s">
        <v>40</v>
      </c>
      <c r="E15759" s="116" t="str">
        <f t="shared" si="246"/>
        <v>JCE</v>
      </c>
    </row>
    <row r="15760" spans="4:5">
      <c r="D15760" s="118" t="s">
        <v>1306</v>
      </c>
      <c r="E15760" s="116" t="str">
        <f t="shared" si="246"/>
        <v xml:space="preserve">SENASA </v>
      </c>
    </row>
    <row r="15761" spans="4:5">
      <c r="D15761" s="118" t="s">
        <v>66</v>
      </c>
      <c r="E15761" s="116" t="str">
        <f t="shared" si="246"/>
        <v>AMET</v>
      </c>
    </row>
    <row r="15762" spans="4:5">
      <c r="D15762" s="118" t="s">
        <v>40</v>
      </c>
      <c r="E15762" s="116" t="str">
        <f t="shared" si="246"/>
        <v>JCE</v>
      </c>
    </row>
    <row r="15763" spans="4:5">
      <c r="D15763" s="118" t="s">
        <v>2</v>
      </c>
      <c r="E15763" s="116" t="str">
        <f t="shared" si="246"/>
        <v>DGTT</v>
      </c>
    </row>
    <row r="15764" spans="4:5">
      <c r="D15764" s="118" t="s">
        <v>40</v>
      </c>
      <c r="E15764" s="116" t="str">
        <f t="shared" si="246"/>
        <v>JCE</v>
      </c>
    </row>
    <row r="15765" spans="4:5">
      <c r="D15765" s="118" t="s">
        <v>2173</v>
      </c>
      <c r="E15765" s="116" t="str">
        <f t="shared" si="246"/>
        <v>CANCILLERIA</v>
      </c>
    </row>
    <row r="15766" spans="4:5">
      <c r="D15766" s="118" t="s">
        <v>28</v>
      </c>
      <c r="E15766" s="116" t="str">
        <f t="shared" si="246"/>
        <v>DGII</v>
      </c>
    </row>
    <row r="15767" spans="4:5">
      <c r="D15767" s="118" t="s">
        <v>40</v>
      </c>
      <c r="E15767" s="116" t="str">
        <f t="shared" si="246"/>
        <v>JCE</v>
      </c>
    </row>
    <row r="15768" spans="4:5">
      <c r="D15768" s="118" t="s">
        <v>40</v>
      </c>
      <c r="E15768" s="116" t="str">
        <f t="shared" si="246"/>
        <v>JCE</v>
      </c>
    </row>
    <row r="15769" spans="4:5">
      <c r="D15769" s="118" t="s">
        <v>28</v>
      </c>
      <c r="E15769" s="116" t="str">
        <f t="shared" si="246"/>
        <v>DGII</v>
      </c>
    </row>
    <row r="15770" spans="4:5">
      <c r="D15770" s="118" t="s">
        <v>28</v>
      </c>
      <c r="E15770" s="116" t="str">
        <f t="shared" si="246"/>
        <v>DGII</v>
      </c>
    </row>
    <row r="15771" spans="4:5">
      <c r="D15771" s="118" t="s">
        <v>40</v>
      </c>
      <c r="E15771" s="116" t="str">
        <f t="shared" si="246"/>
        <v>JCE</v>
      </c>
    </row>
    <row r="15772" spans="4:5">
      <c r="D15772" s="118" t="s">
        <v>40</v>
      </c>
      <c r="E15772" s="116" t="str">
        <f t="shared" si="246"/>
        <v>JCE</v>
      </c>
    </row>
    <row r="15773" spans="4:5">
      <c r="D15773" s="118" t="s">
        <v>40</v>
      </c>
      <c r="E15773" s="116" t="str">
        <f t="shared" si="246"/>
        <v>JCE</v>
      </c>
    </row>
    <row r="15774" spans="4:5">
      <c r="D15774" s="118" t="s">
        <v>40</v>
      </c>
      <c r="E15774" s="116" t="str">
        <f t="shared" si="246"/>
        <v>JCE</v>
      </c>
    </row>
    <row r="15775" spans="4:5">
      <c r="D15775" s="118" t="s">
        <v>40</v>
      </c>
      <c r="E15775" s="116" t="str">
        <f t="shared" si="246"/>
        <v>JCE</v>
      </c>
    </row>
    <row r="15776" spans="4:5">
      <c r="D15776" s="118" t="s">
        <v>40</v>
      </c>
      <c r="E15776" s="116" t="str">
        <f t="shared" si="246"/>
        <v>JCE</v>
      </c>
    </row>
    <row r="15777" spans="4:5">
      <c r="D15777" s="118" t="s">
        <v>1098</v>
      </c>
      <c r="E15777" s="116" t="str">
        <f t="shared" si="246"/>
        <v>CANCILLERIA</v>
      </c>
    </row>
    <row r="15778" spans="4:5">
      <c r="D15778" s="118" t="s">
        <v>1098</v>
      </c>
      <c r="E15778" s="116" t="str">
        <f t="shared" si="246"/>
        <v>CANCILLERIA</v>
      </c>
    </row>
    <row r="15779" spans="4:5">
      <c r="D15779" s="118" t="s">
        <v>40</v>
      </c>
      <c r="E15779" s="116" t="str">
        <f t="shared" si="246"/>
        <v>JCE</v>
      </c>
    </row>
    <row r="15780" spans="4:5">
      <c r="D15780" s="118" t="s">
        <v>40</v>
      </c>
      <c r="E15780" s="116" t="str">
        <f t="shared" si="246"/>
        <v>JCE</v>
      </c>
    </row>
    <row r="15781" spans="4:5">
      <c r="D15781" s="118" t="s">
        <v>184</v>
      </c>
      <c r="E15781" s="116" t="str">
        <f t="shared" si="246"/>
        <v>DGP</v>
      </c>
    </row>
    <row r="15782" spans="4:5">
      <c r="D15782" s="118" t="s">
        <v>184</v>
      </c>
      <c r="E15782" s="116" t="str">
        <f t="shared" si="246"/>
        <v>DGP</v>
      </c>
    </row>
    <row r="15783" spans="4:5">
      <c r="D15783" s="118" t="s">
        <v>2</v>
      </c>
      <c r="E15783" s="116" t="str">
        <f t="shared" si="246"/>
        <v>DGTT</v>
      </c>
    </row>
    <row r="15784" spans="4:5">
      <c r="D15784" s="118" t="s">
        <v>40</v>
      </c>
      <c r="E15784" s="116" t="str">
        <f t="shared" si="246"/>
        <v>JCE</v>
      </c>
    </row>
    <row r="15785" spans="4:5">
      <c r="D15785" s="118" t="s">
        <v>2</v>
      </c>
      <c r="E15785" s="116" t="str">
        <f t="shared" si="246"/>
        <v>DGTT</v>
      </c>
    </row>
    <row r="15786" spans="4:5">
      <c r="D15786" s="118" t="s">
        <v>28</v>
      </c>
      <c r="E15786" s="116" t="str">
        <f t="shared" si="246"/>
        <v>DGII</v>
      </c>
    </row>
    <row r="15787" spans="4:5">
      <c r="D15787" s="118" t="s">
        <v>28</v>
      </c>
      <c r="E15787" s="116" t="str">
        <f t="shared" si="246"/>
        <v>DGII</v>
      </c>
    </row>
    <row r="15788" spans="4:5">
      <c r="D15788" s="118" t="s">
        <v>40</v>
      </c>
      <c r="E15788" s="116" t="str">
        <f t="shared" si="246"/>
        <v>JCE</v>
      </c>
    </row>
    <row r="15789" spans="4:5">
      <c r="D15789" s="118" t="s">
        <v>40</v>
      </c>
      <c r="E15789" s="116" t="str">
        <f t="shared" si="246"/>
        <v>JCE</v>
      </c>
    </row>
    <row r="15790" spans="4:5">
      <c r="D15790" s="118" t="s">
        <v>2</v>
      </c>
      <c r="E15790" s="116" t="str">
        <f t="shared" si="246"/>
        <v>DGTT</v>
      </c>
    </row>
    <row r="15791" spans="4:5">
      <c r="D15791" s="118" t="s">
        <v>28</v>
      </c>
      <c r="E15791" s="116" t="str">
        <f t="shared" si="246"/>
        <v>DGII</v>
      </c>
    </row>
    <row r="15792" spans="4:5">
      <c r="D15792" s="118" t="s">
        <v>28</v>
      </c>
      <c r="E15792" s="116" t="str">
        <f t="shared" si="246"/>
        <v>DGII</v>
      </c>
    </row>
    <row r="15793" spans="4:5">
      <c r="D15793" s="118" t="s">
        <v>40</v>
      </c>
      <c r="E15793" s="116" t="str">
        <f t="shared" si="246"/>
        <v>JCE</v>
      </c>
    </row>
    <row r="15794" spans="4:5">
      <c r="D15794" s="118" t="s">
        <v>322</v>
      </c>
      <c r="E15794" s="116" t="str">
        <f t="shared" si="246"/>
        <v>MT</v>
      </c>
    </row>
    <row r="15795" spans="4:5">
      <c r="D15795" s="118" t="s">
        <v>956</v>
      </c>
      <c r="E15795" s="116" t="str">
        <f t="shared" si="246"/>
        <v>SENASA</v>
      </c>
    </row>
    <row r="15796" spans="4:5">
      <c r="D15796" s="118" t="s">
        <v>2</v>
      </c>
      <c r="E15796" s="116" t="str">
        <f t="shared" si="246"/>
        <v>DGTT</v>
      </c>
    </row>
    <row r="15797" spans="4:5">
      <c r="D15797" s="118" t="s">
        <v>322</v>
      </c>
      <c r="E15797" s="116" t="str">
        <f t="shared" si="246"/>
        <v>MT</v>
      </c>
    </row>
    <row r="15798" spans="4:5">
      <c r="D15798" s="118" t="s">
        <v>40</v>
      </c>
      <c r="E15798" s="116" t="str">
        <f t="shared" si="246"/>
        <v>JCE</v>
      </c>
    </row>
    <row r="15799" spans="4:5">
      <c r="D15799" s="118" t="s">
        <v>40</v>
      </c>
      <c r="E15799" s="116" t="str">
        <f t="shared" si="246"/>
        <v>JCE</v>
      </c>
    </row>
    <row r="15800" spans="4:5">
      <c r="D15800" s="118" t="s">
        <v>40</v>
      </c>
      <c r="E15800" s="116" t="str">
        <f t="shared" si="246"/>
        <v>JCE</v>
      </c>
    </row>
    <row r="15801" spans="4:5">
      <c r="D15801" s="118" t="s">
        <v>28</v>
      </c>
      <c r="E15801" s="116" t="str">
        <f t="shared" si="246"/>
        <v>DGII</v>
      </c>
    </row>
    <row r="15802" spans="4:5">
      <c r="D15802" s="118" t="s">
        <v>40</v>
      </c>
      <c r="E15802" s="116" t="str">
        <f t="shared" si="246"/>
        <v>JCE</v>
      </c>
    </row>
    <row r="15803" spans="4:5">
      <c r="D15803" s="118" t="s">
        <v>40</v>
      </c>
      <c r="E15803" s="116" t="str">
        <f t="shared" si="246"/>
        <v>JCE</v>
      </c>
    </row>
    <row r="15804" spans="4:5">
      <c r="D15804" s="118" t="s">
        <v>322</v>
      </c>
      <c r="E15804" s="116" t="str">
        <f t="shared" si="246"/>
        <v>MT</v>
      </c>
    </row>
    <row r="15805" spans="4:5">
      <c r="D15805" s="118" t="s">
        <v>184</v>
      </c>
      <c r="E15805" s="116" t="str">
        <f t="shared" si="246"/>
        <v>DGP</v>
      </c>
    </row>
    <row r="15806" spans="4:5">
      <c r="D15806" s="118" t="s">
        <v>2</v>
      </c>
      <c r="E15806" s="116" t="str">
        <f t="shared" si="246"/>
        <v>DGTT</v>
      </c>
    </row>
    <row r="15807" spans="4:5">
      <c r="D15807" s="118" t="s">
        <v>28</v>
      </c>
      <c r="E15807" s="116" t="str">
        <f t="shared" si="246"/>
        <v>DGII</v>
      </c>
    </row>
    <row r="15808" spans="4:5">
      <c r="D15808" s="118" t="s">
        <v>28</v>
      </c>
      <c r="E15808" s="116" t="str">
        <f t="shared" si="246"/>
        <v>DGII</v>
      </c>
    </row>
    <row r="15809" spans="4:5">
      <c r="D15809" s="118" t="s">
        <v>2</v>
      </c>
      <c r="E15809" s="116" t="str">
        <f t="shared" si="246"/>
        <v>DGTT</v>
      </c>
    </row>
    <row r="15810" spans="4:5">
      <c r="D15810" s="118" t="s">
        <v>40</v>
      </c>
      <c r="E15810" s="116" t="str">
        <f t="shared" si="246"/>
        <v>JCE</v>
      </c>
    </row>
    <row r="15811" spans="4:5">
      <c r="D15811" s="118" t="s">
        <v>40</v>
      </c>
      <c r="E15811" s="116" t="str">
        <f t="shared" si="246"/>
        <v>JCE</v>
      </c>
    </row>
    <row r="15812" spans="4:5">
      <c r="D15812" s="118" t="s">
        <v>28</v>
      </c>
      <c r="E15812" s="116" t="str">
        <f t="shared" ref="E15812:E15875" si="247">UPPER(D15812:D35522)</f>
        <v>DGII</v>
      </c>
    </row>
    <row r="15813" spans="4:5">
      <c r="D15813" s="118" t="s">
        <v>322</v>
      </c>
      <c r="E15813" s="116" t="str">
        <f t="shared" si="247"/>
        <v>MT</v>
      </c>
    </row>
    <row r="15814" spans="4:5">
      <c r="D15814" s="118" t="s">
        <v>28</v>
      </c>
      <c r="E15814" s="116" t="str">
        <f t="shared" si="247"/>
        <v>DGII</v>
      </c>
    </row>
    <row r="15815" spans="4:5">
      <c r="D15815" s="118" t="s">
        <v>40</v>
      </c>
      <c r="E15815" s="116" t="str">
        <f t="shared" si="247"/>
        <v>JCE</v>
      </c>
    </row>
    <row r="15816" spans="4:5">
      <c r="D15816" s="118" t="s">
        <v>40</v>
      </c>
      <c r="E15816" s="116" t="str">
        <f t="shared" si="247"/>
        <v>JCE</v>
      </c>
    </row>
    <row r="15817" spans="4:5">
      <c r="D15817" s="118" t="s">
        <v>40</v>
      </c>
      <c r="E15817" s="116" t="str">
        <f t="shared" si="247"/>
        <v>JCE</v>
      </c>
    </row>
    <row r="15818" spans="4:5">
      <c r="D15818" s="118" t="s">
        <v>40</v>
      </c>
      <c r="E15818" s="116" t="str">
        <f t="shared" si="247"/>
        <v>JCE</v>
      </c>
    </row>
    <row r="15819" spans="4:5">
      <c r="D15819" s="118" t="s">
        <v>1098</v>
      </c>
      <c r="E15819" s="116" t="str">
        <f t="shared" si="247"/>
        <v>CANCILLERIA</v>
      </c>
    </row>
    <row r="15820" spans="4:5">
      <c r="D15820" s="118" t="s">
        <v>2</v>
      </c>
      <c r="E15820" s="116" t="str">
        <f t="shared" si="247"/>
        <v>DGTT</v>
      </c>
    </row>
    <row r="15821" spans="4:5">
      <c r="D15821" s="118" t="s">
        <v>2</v>
      </c>
      <c r="E15821" s="116" t="str">
        <f t="shared" si="247"/>
        <v>DGTT</v>
      </c>
    </row>
    <row r="15822" spans="4:5">
      <c r="D15822" s="118" t="s">
        <v>40</v>
      </c>
      <c r="E15822" s="116" t="str">
        <f t="shared" si="247"/>
        <v>JCE</v>
      </c>
    </row>
    <row r="15823" spans="4:5">
      <c r="D15823" s="118" t="s">
        <v>40</v>
      </c>
      <c r="E15823" s="116" t="str">
        <f t="shared" si="247"/>
        <v>JCE</v>
      </c>
    </row>
    <row r="15824" spans="4:5">
      <c r="D15824" s="118" t="s">
        <v>322</v>
      </c>
      <c r="E15824" s="116" t="str">
        <f t="shared" si="247"/>
        <v>MT</v>
      </c>
    </row>
    <row r="15825" spans="4:5">
      <c r="D15825" s="118" t="s">
        <v>322</v>
      </c>
      <c r="E15825" s="116" t="str">
        <f t="shared" si="247"/>
        <v>MT</v>
      </c>
    </row>
    <row r="15826" spans="4:5">
      <c r="D15826" s="118" t="s">
        <v>322</v>
      </c>
      <c r="E15826" s="116" t="str">
        <f t="shared" si="247"/>
        <v>MT</v>
      </c>
    </row>
    <row r="15827" spans="4:5">
      <c r="D15827" s="118" t="s">
        <v>40</v>
      </c>
      <c r="E15827" s="116" t="str">
        <f t="shared" si="247"/>
        <v>JCE</v>
      </c>
    </row>
    <row r="15828" spans="4:5">
      <c r="D15828" s="118" t="s">
        <v>40</v>
      </c>
      <c r="E15828" s="116" t="str">
        <f t="shared" si="247"/>
        <v>JCE</v>
      </c>
    </row>
    <row r="15829" spans="4:5">
      <c r="D15829" s="118" t="s">
        <v>40</v>
      </c>
      <c r="E15829" s="116" t="str">
        <f t="shared" si="247"/>
        <v>JCE</v>
      </c>
    </row>
    <row r="15830" spans="4:5">
      <c r="D15830" s="118" t="s">
        <v>28</v>
      </c>
      <c r="E15830" s="116" t="str">
        <f t="shared" si="247"/>
        <v>DGII</v>
      </c>
    </row>
    <row r="15831" spans="4:5">
      <c r="D15831" s="118" t="s">
        <v>40</v>
      </c>
      <c r="E15831" s="116" t="str">
        <f t="shared" si="247"/>
        <v>JCE</v>
      </c>
    </row>
    <row r="15832" spans="4:5">
      <c r="D15832" s="118" t="s">
        <v>40</v>
      </c>
      <c r="E15832" s="116" t="str">
        <f t="shared" si="247"/>
        <v>JCE</v>
      </c>
    </row>
    <row r="15833" spans="4:5">
      <c r="D15833" s="118" t="s">
        <v>40</v>
      </c>
      <c r="E15833" s="116" t="str">
        <f t="shared" si="247"/>
        <v>JCE</v>
      </c>
    </row>
    <row r="15834" spans="4:5">
      <c r="D15834" s="118" t="s">
        <v>1098</v>
      </c>
      <c r="E15834" s="116" t="str">
        <f t="shared" si="247"/>
        <v>CANCILLERIA</v>
      </c>
    </row>
    <row r="15835" spans="4:5">
      <c r="D15835" s="118" t="s">
        <v>2</v>
      </c>
      <c r="E15835" s="116" t="str">
        <f t="shared" si="247"/>
        <v>DGTT</v>
      </c>
    </row>
    <row r="15836" spans="4:5">
      <c r="D15836" s="118" t="s">
        <v>28</v>
      </c>
      <c r="E15836" s="116" t="str">
        <f t="shared" si="247"/>
        <v>DGII</v>
      </c>
    </row>
    <row r="15837" spans="4:5">
      <c r="D15837" s="118" t="s">
        <v>40</v>
      </c>
      <c r="E15837" s="116" t="str">
        <f t="shared" si="247"/>
        <v>JCE</v>
      </c>
    </row>
    <row r="15838" spans="4:5">
      <c r="D15838" s="118" t="s">
        <v>28</v>
      </c>
      <c r="E15838" s="116" t="str">
        <f t="shared" si="247"/>
        <v>DGII</v>
      </c>
    </row>
    <row r="15839" spans="4:5">
      <c r="D15839" s="118" t="s">
        <v>322</v>
      </c>
      <c r="E15839" s="116" t="str">
        <f t="shared" si="247"/>
        <v>MT</v>
      </c>
    </row>
    <row r="15840" spans="4:5">
      <c r="D15840" s="118" t="s">
        <v>322</v>
      </c>
      <c r="E15840" s="116" t="str">
        <f t="shared" si="247"/>
        <v>MT</v>
      </c>
    </row>
    <row r="15841" spans="4:5">
      <c r="D15841" s="118" t="s">
        <v>28</v>
      </c>
      <c r="E15841" s="116" t="str">
        <f t="shared" si="247"/>
        <v>DGII</v>
      </c>
    </row>
    <row r="15842" spans="4:5">
      <c r="D15842" s="118" t="s">
        <v>28</v>
      </c>
      <c r="E15842" s="116" t="str">
        <f t="shared" si="247"/>
        <v>DGII</v>
      </c>
    </row>
    <row r="15843" spans="4:5">
      <c r="D15843" s="118" t="s">
        <v>40</v>
      </c>
      <c r="E15843" s="116" t="str">
        <f t="shared" si="247"/>
        <v>JCE</v>
      </c>
    </row>
    <row r="15844" spans="4:5">
      <c r="D15844" s="118" t="s">
        <v>40</v>
      </c>
      <c r="E15844" s="116" t="str">
        <f t="shared" si="247"/>
        <v>JCE</v>
      </c>
    </row>
    <row r="15845" spans="4:5">
      <c r="D15845" s="118" t="s">
        <v>40</v>
      </c>
      <c r="E15845" s="116" t="str">
        <f t="shared" si="247"/>
        <v>JCE</v>
      </c>
    </row>
    <row r="15846" spans="4:5">
      <c r="D15846" s="118" t="s">
        <v>40</v>
      </c>
      <c r="E15846" s="116" t="str">
        <f t="shared" si="247"/>
        <v>JCE</v>
      </c>
    </row>
    <row r="15847" spans="4:5">
      <c r="D15847" s="118" t="s">
        <v>40</v>
      </c>
      <c r="E15847" s="116" t="str">
        <f t="shared" si="247"/>
        <v>JCE</v>
      </c>
    </row>
    <row r="15848" spans="4:5">
      <c r="D15848" s="118" t="s">
        <v>2</v>
      </c>
      <c r="E15848" s="116" t="str">
        <f t="shared" si="247"/>
        <v>DGTT</v>
      </c>
    </row>
    <row r="15849" spans="4:5">
      <c r="D15849" s="118" t="s">
        <v>2</v>
      </c>
      <c r="E15849" s="116" t="str">
        <f t="shared" si="247"/>
        <v>DGTT</v>
      </c>
    </row>
    <row r="15850" spans="4:5">
      <c r="D15850" s="118" t="s">
        <v>2</v>
      </c>
      <c r="E15850" s="116" t="str">
        <f t="shared" si="247"/>
        <v>DGTT</v>
      </c>
    </row>
    <row r="15851" spans="4:5">
      <c r="D15851" s="118" t="s">
        <v>184</v>
      </c>
      <c r="E15851" s="116" t="str">
        <f t="shared" si="247"/>
        <v>DGP</v>
      </c>
    </row>
    <row r="15852" spans="4:5">
      <c r="D15852" s="118" t="s">
        <v>184</v>
      </c>
      <c r="E15852" s="116" t="str">
        <f t="shared" si="247"/>
        <v>DGP</v>
      </c>
    </row>
    <row r="15853" spans="4:5">
      <c r="D15853" s="118" t="s">
        <v>322</v>
      </c>
      <c r="E15853" s="116" t="str">
        <f t="shared" si="247"/>
        <v>MT</v>
      </c>
    </row>
    <row r="15854" spans="4:5">
      <c r="D15854" s="118" t="s">
        <v>40</v>
      </c>
      <c r="E15854" s="116" t="str">
        <f t="shared" si="247"/>
        <v>JCE</v>
      </c>
    </row>
    <row r="15855" spans="4:5">
      <c r="D15855" s="118" t="s">
        <v>40</v>
      </c>
      <c r="E15855" s="116" t="str">
        <f t="shared" si="247"/>
        <v>JCE</v>
      </c>
    </row>
    <row r="15856" spans="4:5">
      <c r="D15856" s="118" t="s">
        <v>40</v>
      </c>
      <c r="E15856" s="116" t="str">
        <f t="shared" si="247"/>
        <v>JCE</v>
      </c>
    </row>
    <row r="15857" spans="4:5">
      <c r="D15857" s="118" t="s">
        <v>40</v>
      </c>
      <c r="E15857" s="116" t="str">
        <f t="shared" si="247"/>
        <v>JCE</v>
      </c>
    </row>
    <row r="15858" spans="4:5">
      <c r="D15858" s="118" t="s">
        <v>28</v>
      </c>
      <c r="E15858" s="116" t="str">
        <f t="shared" si="247"/>
        <v>DGII</v>
      </c>
    </row>
    <row r="15859" spans="4:5">
      <c r="D15859" s="118" t="s">
        <v>28</v>
      </c>
      <c r="E15859" s="116" t="str">
        <f t="shared" si="247"/>
        <v>DGII</v>
      </c>
    </row>
    <row r="15860" spans="4:5">
      <c r="D15860" s="118" t="s">
        <v>2</v>
      </c>
      <c r="E15860" s="116" t="str">
        <f t="shared" si="247"/>
        <v>DGTT</v>
      </c>
    </row>
    <row r="15861" spans="4:5">
      <c r="D15861" s="118" t="s">
        <v>40</v>
      </c>
      <c r="E15861" s="116" t="str">
        <f t="shared" si="247"/>
        <v>JCE</v>
      </c>
    </row>
    <row r="15862" spans="4:5">
      <c r="D15862" s="118" t="s">
        <v>40</v>
      </c>
      <c r="E15862" s="116" t="str">
        <f t="shared" si="247"/>
        <v>JCE</v>
      </c>
    </row>
    <row r="15863" spans="4:5">
      <c r="D15863" s="118" t="s">
        <v>322</v>
      </c>
      <c r="E15863" s="116" t="str">
        <f t="shared" si="247"/>
        <v>MT</v>
      </c>
    </row>
    <row r="15864" spans="4:5">
      <c r="D15864" s="118" t="s">
        <v>40</v>
      </c>
      <c r="E15864" s="116" t="str">
        <f t="shared" si="247"/>
        <v>JCE</v>
      </c>
    </row>
    <row r="15865" spans="4:5">
      <c r="D15865" s="118" t="s">
        <v>2</v>
      </c>
      <c r="E15865" s="116" t="str">
        <f t="shared" si="247"/>
        <v>DGTT</v>
      </c>
    </row>
    <row r="15866" spans="4:5">
      <c r="D15866" s="118" t="s">
        <v>1306</v>
      </c>
      <c r="E15866" s="116" t="str">
        <f t="shared" si="247"/>
        <v xml:space="preserve">SENASA </v>
      </c>
    </row>
    <row r="15867" spans="4:5">
      <c r="D15867" s="118" t="s">
        <v>40</v>
      </c>
      <c r="E15867" s="116" t="str">
        <f t="shared" si="247"/>
        <v>JCE</v>
      </c>
    </row>
    <row r="15868" spans="4:5">
      <c r="D15868" s="118" t="s">
        <v>2</v>
      </c>
      <c r="E15868" s="116" t="str">
        <f t="shared" si="247"/>
        <v>DGTT</v>
      </c>
    </row>
    <row r="15869" spans="4:5">
      <c r="D15869" s="118" t="s">
        <v>28</v>
      </c>
      <c r="E15869" s="116" t="str">
        <f t="shared" si="247"/>
        <v>DGII</v>
      </c>
    </row>
    <row r="15870" spans="4:5">
      <c r="D15870" s="118" t="s">
        <v>28</v>
      </c>
      <c r="E15870" s="116" t="str">
        <f t="shared" si="247"/>
        <v>DGII</v>
      </c>
    </row>
    <row r="15871" spans="4:5">
      <c r="D15871" s="118" t="s">
        <v>322</v>
      </c>
      <c r="E15871" s="116" t="str">
        <f t="shared" si="247"/>
        <v>MT</v>
      </c>
    </row>
    <row r="15872" spans="4:5">
      <c r="D15872" s="118" t="s">
        <v>322</v>
      </c>
      <c r="E15872" s="116" t="str">
        <f t="shared" si="247"/>
        <v>MT</v>
      </c>
    </row>
    <row r="15873" spans="4:5">
      <c r="D15873" s="118" t="s">
        <v>40</v>
      </c>
      <c r="E15873" s="116" t="str">
        <f t="shared" si="247"/>
        <v>JCE</v>
      </c>
    </row>
    <row r="15874" spans="4:5">
      <c r="D15874" s="118" t="s">
        <v>40</v>
      </c>
      <c r="E15874" s="116" t="str">
        <f t="shared" si="247"/>
        <v>JCE</v>
      </c>
    </row>
    <row r="15875" spans="4:5">
      <c r="D15875" s="118" t="s">
        <v>28</v>
      </c>
      <c r="E15875" s="116" t="str">
        <f t="shared" si="247"/>
        <v>DGII</v>
      </c>
    </row>
    <row r="15876" spans="4:5">
      <c r="D15876" s="118" t="s">
        <v>40</v>
      </c>
      <c r="E15876" s="116" t="str">
        <f t="shared" ref="E15876:E15939" si="248">UPPER(D15876:D35586)</f>
        <v>JCE</v>
      </c>
    </row>
    <row r="15877" spans="4:5">
      <c r="D15877" s="118" t="s">
        <v>28</v>
      </c>
      <c r="E15877" s="116" t="str">
        <f t="shared" si="248"/>
        <v>DGII</v>
      </c>
    </row>
    <row r="15878" spans="4:5">
      <c r="D15878" s="118" t="s">
        <v>28</v>
      </c>
      <c r="E15878" s="116" t="str">
        <f t="shared" si="248"/>
        <v>DGII</v>
      </c>
    </row>
    <row r="15879" spans="4:5">
      <c r="D15879" s="118" t="s">
        <v>322</v>
      </c>
      <c r="E15879" s="116" t="str">
        <f t="shared" si="248"/>
        <v>MT</v>
      </c>
    </row>
    <row r="15880" spans="4:5">
      <c r="D15880" s="118" t="s">
        <v>40</v>
      </c>
      <c r="E15880" s="116" t="str">
        <f t="shared" si="248"/>
        <v>JCE</v>
      </c>
    </row>
    <row r="15881" spans="4:5">
      <c r="D15881" s="118" t="s">
        <v>1098</v>
      </c>
      <c r="E15881" s="116" t="str">
        <f t="shared" si="248"/>
        <v>CANCILLERIA</v>
      </c>
    </row>
    <row r="15882" spans="4:5">
      <c r="D15882" s="118" t="s">
        <v>1098</v>
      </c>
      <c r="E15882" s="116" t="str">
        <f t="shared" si="248"/>
        <v>CANCILLERIA</v>
      </c>
    </row>
    <row r="15883" spans="4:5">
      <c r="D15883" s="118" t="s">
        <v>184</v>
      </c>
      <c r="E15883" s="116" t="str">
        <f t="shared" si="248"/>
        <v>DGP</v>
      </c>
    </row>
    <row r="15884" spans="4:5">
      <c r="D15884" s="118" t="s">
        <v>40</v>
      </c>
      <c r="E15884" s="116" t="str">
        <f t="shared" si="248"/>
        <v>JCE</v>
      </c>
    </row>
    <row r="15885" spans="4:5">
      <c r="D15885" s="118" t="s">
        <v>28</v>
      </c>
      <c r="E15885" s="116" t="str">
        <f t="shared" si="248"/>
        <v>DGII</v>
      </c>
    </row>
    <row r="15886" spans="4:5">
      <c r="D15886" s="118" t="s">
        <v>28</v>
      </c>
      <c r="E15886" s="116" t="str">
        <f t="shared" si="248"/>
        <v>DGII</v>
      </c>
    </row>
    <row r="15887" spans="4:5">
      <c r="D15887" s="118" t="s">
        <v>2</v>
      </c>
      <c r="E15887" s="116" t="str">
        <f t="shared" si="248"/>
        <v>DGTT</v>
      </c>
    </row>
    <row r="15888" spans="4:5">
      <c r="D15888" s="118" t="s">
        <v>2</v>
      </c>
      <c r="E15888" s="116" t="str">
        <f t="shared" si="248"/>
        <v>DGTT</v>
      </c>
    </row>
    <row r="15889" spans="4:5">
      <c r="D15889" s="118" t="s">
        <v>2</v>
      </c>
      <c r="E15889" s="116" t="str">
        <f t="shared" si="248"/>
        <v>DGTT</v>
      </c>
    </row>
    <row r="15890" spans="4:5">
      <c r="D15890" s="118" t="s">
        <v>184</v>
      </c>
      <c r="E15890" s="116" t="str">
        <f t="shared" si="248"/>
        <v>DGP</v>
      </c>
    </row>
    <row r="15891" spans="4:5">
      <c r="D15891" s="118" t="s">
        <v>40</v>
      </c>
      <c r="E15891" s="116" t="str">
        <f t="shared" si="248"/>
        <v>JCE</v>
      </c>
    </row>
    <row r="15892" spans="4:5">
      <c r="D15892" s="118" t="s">
        <v>28</v>
      </c>
      <c r="E15892" s="116" t="str">
        <f t="shared" si="248"/>
        <v>DGII</v>
      </c>
    </row>
    <row r="15893" spans="4:5">
      <c r="D15893" s="118" t="s">
        <v>1098</v>
      </c>
      <c r="E15893" s="116" t="str">
        <f t="shared" si="248"/>
        <v>CANCILLERIA</v>
      </c>
    </row>
    <row r="15894" spans="4:5">
      <c r="D15894" s="118" t="s">
        <v>40</v>
      </c>
      <c r="E15894" s="116" t="str">
        <f t="shared" si="248"/>
        <v>JCE</v>
      </c>
    </row>
    <row r="15895" spans="4:5">
      <c r="D15895" s="118" t="s">
        <v>40</v>
      </c>
      <c r="E15895" s="116" t="str">
        <f t="shared" si="248"/>
        <v>JCE</v>
      </c>
    </row>
    <row r="15896" spans="4:5">
      <c r="D15896" s="118" t="s">
        <v>40</v>
      </c>
      <c r="E15896" s="116" t="str">
        <f t="shared" si="248"/>
        <v>JCE</v>
      </c>
    </row>
    <row r="15897" spans="4:5">
      <c r="D15897" s="118" t="s">
        <v>40</v>
      </c>
      <c r="E15897" s="116" t="str">
        <f t="shared" si="248"/>
        <v>JCE</v>
      </c>
    </row>
    <row r="15898" spans="4:5">
      <c r="D15898" s="118" t="s">
        <v>40</v>
      </c>
      <c r="E15898" s="116" t="str">
        <f t="shared" si="248"/>
        <v>JCE</v>
      </c>
    </row>
    <row r="15899" spans="4:5">
      <c r="D15899" s="118" t="s">
        <v>40</v>
      </c>
      <c r="E15899" s="116" t="str">
        <f t="shared" si="248"/>
        <v>JCE</v>
      </c>
    </row>
    <row r="15900" spans="4:5">
      <c r="D15900" s="118" t="s">
        <v>40</v>
      </c>
      <c r="E15900" s="116" t="str">
        <f t="shared" si="248"/>
        <v>JCE</v>
      </c>
    </row>
    <row r="15901" spans="4:5">
      <c r="D15901" s="118" t="s">
        <v>40</v>
      </c>
      <c r="E15901" s="116" t="str">
        <f t="shared" si="248"/>
        <v>JCE</v>
      </c>
    </row>
    <row r="15902" spans="4:5">
      <c r="D15902" s="118" t="s">
        <v>40</v>
      </c>
      <c r="E15902" s="116" t="str">
        <f t="shared" si="248"/>
        <v>JCE</v>
      </c>
    </row>
    <row r="15903" spans="4:5">
      <c r="D15903" s="118" t="s">
        <v>40</v>
      </c>
      <c r="E15903" s="116" t="str">
        <f t="shared" si="248"/>
        <v>JCE</v>
      </c>
    </row>
    <row r="15904" spans="4:5">
      <c r="D15904" s="118" t="s">
        <v>184</v>
      </c>
      <c r="E15904" s="116" t="str">
        <f t="shared" si="248"/>
        <v>DGP</v>
      </c>
    </row>
    <row r="15905" spans="4:5">
      <c r="D15905" s="118" t="s">
        <v>184</v>
      </c>
      <c r="E15905" s="116" t="str">
        <f t="shared" si="248"/>
        <v>DGP</v>
      </c>
    </row>
    <row r="15906" spans="4:5">
      <c r="D15906" s="118" t="s">
        <v>322</v>
      </c>
      <c r="E15906" s="116" t="str">
        <f t="shared" si="248"/>
        <v>MT</v>
      </c>
    </row>
    <row r="15907" spans="4:5">
      <c r="D15907" s="118" t="s">
        <v>322</v>
      </c>
      <c r="E15907" s="116" t="str">
        <f t="shared" si="248"/>
        <v>MT</v>
      </c>
    </row>
    <row r="15908" spans="4:5">
      <c r="D15908" s="118" t="s">
        <v>40</v>
      </c>
      <c r="E15908" s="116" t="str">
        <f t="shared" si="248"/>
        <v>JCE</v>
      </c>
    </row>
    <row r="15909" spans="4:5">
      <c r="D15909" s="118" t="s">
        <v>1098</v>
      </c>
      <c r="E15909" s="116" t="str">
        <f t="shared" si="248"/>
        <v>CANCILLERIA</v>
      </c>
    </row>
    <row r="15910" spans="4:5">
      <c r="D15910" s="118" t="s">
        <v>40</v>
      </c>
      <c r="E15910" s="116" t="str">
        <f t="shared" si="248"/>
        <v>JCE</v>
      </c>
    </row>
    <row r="15911" spans="4:5">
      <c r="D15911" s="118" t="s">
        <v>28</v>
      </c>
      <c r="E15911" s="116" t="str">
        <f t="shared" si="248"/>
        <v>DGII</v>
      </c>
    </row>
    <row r="15912" spans="4:5">
      <c r="D15912" s="118" t="s">
        <v>28</v>
      </c>
      <c r="E15912" s="116" t="str">
        <f t="shared" si="248"/>
        <v>DGII</v>
      </c>
    </row>
    <row r="15913" spans="4:5">
      <c r="D15913" s="118" t="s">
        <v>28</v>
      </c>
      <c r="E15913" s="116" t="str">
        <f t="shared" si="248"/>
        <v>DGII</v>
      </c>
    </row>
    <row r="15914" spans="4:5">
      <c r="D15914" s="118" t="s">
        <v>40</v>
      </c>
      <c r="E15914" s="116" t="str">
        <f t="shared" si="248"/>
        <v>JCE</v>
      </c>
    </row>
    <row r="15915" spans="4:5">
      <c r="D15915" s="118" t="s">
        <v>184</v>
      </c>
      <c r="E15915" s="116" t="str">
        <f t="shared" si="248"/>
        <v>DGP</v>
      </c>
    </row>
    <row r="15916" spans="4:5">
      <c r="D15916" s="118" t="s">
        <v>184</v>
      </c>
      <c r="E15916" s="116" t="str">
        <f t="shared" si="248"/>
        <v>DGP</v>
      </c>
    </row>
    <row r="15917" spans="4:5">
      <c r="D15917" s="118" t="s">
        <v>2</v>
      </c>
      <c r="E15917" s="116" t="str">
        <f t="shared" si="248"/>
        <v>DGTT</v>
      </c>
    </row>
    <row r="15918" spans="4:5">
      <c r="D15918" s="118" t="s">
        <v>2</v>
      </c>
      <c r="E15918" s="116" t="str">
        <f t="shared" si="248"/>
        <v>DGTT</v>
      </c>
    </row>
    <row r="15919" spans="4:5">
      <c r="D15919" s="118" t="s">
        <v>40</v>
      </c>
      <c r="E15919" s="116" t="str">
        <f t="shared" si="248"/>
        <v>JCE</v>
      </c>
    </row>
    <row r="15920" spans="4:5">
      <c r="D15920" s="118" t="s">
        <v>40</v>
      </c>
      <c r="E15920" s="116" t="str">
        <f t="shared" si="248"/>
        <v>JCE</v>
      </c>
    </row>
    <row r="15921" spans="4:5">
      <c r="D15921" s="118" t="s">
        <v>40</v>
      </c>
      <c r="E15921" s="116" t="str">
        <f t="shared" si="248"/>
        <v>JCE</v>
      </c>
    </row>
    <row r="15922" spans="4:5">
      <c r="D15922" s="118" t="s">
        <v>184</v>
      </c>
      <c r="E15922" s="116" t="str">
        <f t="shared" si="248"/>
        <v>DGP</v>
      </c>
    </row>
    <row r="15923" spans="4:5">
      <c r="D15923" s="118" t="s">
        <v>28</v>
      </c>
      <c r="E15923" s="116" t="str">
        <f t="shared" si="248"/>
        <v>DGII</v>
      </c>
    </row>
    <row r="15924" spans="4:5">
      <c r="D15924" s="118" t="s">
        <v>2</v>
      </c>
      <c r="E15924" s="116" t="str">
        <f t="shared" si="248"/>
        <v>DGTT</v>
      </c>
    </row>
    <row r="15925" spans="4:5">
      <c r="D15925" s="118" t="s">
        <v>40</v>
      </c>
      <c r="E15925" s="116" t="str">
        <f t="shared" si="248"/>
        <v>JCE</v>
      </c>
    </row>
    <row r="15926" spans="4:5">
      <c r="D15926" s="118" t="s">
        <v>40</v>
      </c>
      <c r="E15926" s="116" t="str">
        <f t="shared" si="248"/>
        <v>JCE</v>
      </c>
    </row>
    <row r="15927" spans="4:5">
      <c r="D15927" s="118" t="s">
        <v>40</v>
      </c>
      <c r="E15927" s="116" t="str">
        <f t="shared" si="248"/>
        <v>JCE</v>
      </c>
    </row>
    <row r="15928" spans="4:5">
      <c r="D15928" s="118" t="s">
        <v>1098</v>
      </c>
      <c r="E15928" s="116" t="str">
        <f t="shared" si="248"/>
        <v>CANCILLERIA</v>
      </c>
    </row>
    <row r="15929" spans="4:5">
      <c r="D15929" s="118" t="s">
        <v>40</v>
      </c>
      <c r="E15929" s="116" t="str">
        <f t="shared" si="248"/>
        <v>JCE</v>
      </c>
    </row>
    <row r="15930" spans="4:5">
      <c r="D15930" s="118" t="s">
        <v>40</v>
      </c>
      <c r="E15930" s="116" t="str">
        <f t="shared" si="248"/>
        <v>JCE</v>
      </c>
    </row>
    <row r="15931" spans="4:5">
      <c r="D15931" s="118" t="s">
        <v>2</v>
      </c>
      <c r="E15931" s="116" t="str">
        <f t="shared" si="248"/>
        <v>DGTT</v>
      </c>
    </row>
    <row r="15932" spans="4:5">
      <c r="D15932" s="118" t="s">
        <v>2</v>
      </c>
      <c r="E15932" s="116" t="str">
        <f t="shared" si="248"/>
        <v>DGTT</v>
      </c>
    </row>
    <row r="15933" spans="4:5">
      <c r="D15933" s="118" t="s">
        <v>2</v>
      </c>
      <c r="E15933" s="116" t="str">
        <f t="shared" si="248"/>
        <v>DGTT</v>
      </c>
    </row>
    <row r="15934" spans="4:5">
      <c r="D15934" s="118" t="s">
        <v>956</v>
      </c>
      <c r="E15934" s="116" t="str">
        <f t="shared" si="248"/>
        <v>SENASA</v>
      </c>
    </row>
    <row r="15935" spans="4:5">
      <c r="D15935" s="118" t="s">
        <v>28</v>
      </c>
      <c r="E15935" s="116" t="str">
        <f t="shared" si="248"/>
        <v>DGII</v>
      </c>
    </row>
    <row r="15936" spans="4:5">
      <c r="D15936" s="118" t="s">
        <v>28</v>
      </c>
      <c r="E15936" s="116" t="str">
        <f t="shared" si="248"/>
        <v>DGII</v>
      </c>
    </row>
    <row r="15937" spans="4:5">
      <c r="D15937" s="118" t="s">
        <v>28</v>
      </c>
      <c r="E15937" s="116" t="str">
        <f t="shared" si="248"/>
        <v>DGII</v>
      </c>
    </row>
    <row r="15938" spans="4:5">
      <c r="D15938" s="118" t="s">
        <v>40</v>
      </c>
      <c r="E15938" s="116" t="str">
        <f t="shared" si="248"/>
        <v>JCE</v>
      </c>
    </row>
    <row r="15939" spans="4:5">
      <c r="D15939" s="118" t="s">
        <v>66</v>
      </c>
      <c r="E15939" s="116" t="str">
        <f t="shared" si="248"/>
        <v>AMET</v>
      </c>
    </row>
    <row r="15940" spans="4:5">
      <c r="D15940" s="118" t="s">
        <v>40</v>
      </c>
      <c r="E15940" s="116" t="str">
        <f t="shared" ref="E15940:E16003" si="249">UPPER(D15940:D35650)</f>
        <v>JCE</v>
      </c>
    </row>
    <row r="15941" spans="4:5">
      <c r="D15941" s="118" t="s">
        <v>40</v>
      </c>
      <c r="E15941" s="116" t="str">
        <f t="shared" si="249"/>
        <v>JCE</v>
      </c>
    </row>
    <row r="15942" spans="4:5">
      <c r="D15942" s="118" t="s">
        <v>40</v>
      </c>
      <c r="E15942" s="116" t="str">
        <f t="shared" si="249"/>
        <v>JCE</v>
      </c>
    </row>
    <row r="15943" spans="4:5">
      <c r="D15943" s="118" t="s">
        <v>40</v>
      </c>
      <c r="E15943" s="116" t="str">
        <f t="shared" si="249"/>
        <v>JCE</v>
      </c>
    </row>
    <row r="15944" spans="4:5">
      <c r="D15944" s="118" t="s">
        <v>322</v>
      </c>
      <c r="E15944" s="116" t="str">
        <f t="shared" si="249"/>
        <v>MT</v>
      </c>
    </row>
    <row r="15945" spans="4:5">
      <c r="D15945" s="118" t="s">
        <v>40</v>
      </c>
      <c r="E15945" s="116" t="str">
        <f t="shared" si="249"/>
        <v>JCE</v>
      </c>
    </row>
    <row r="15946" spans="4:5">
      <c r="D15946" s="118" t="s">
        <v>40</v>
      </c>
      <c r="E15946" s="116" t="str">
        <f t="shared" si="249"/>
        <v>JCE</v>
      </c>
    </row>
    <row r="15947" spans="4:5">
      <c r="D15947" s="118" t="s">
        <v>40</v>
      </c>
      <c r="E15947" s="116" t="str">
        <f t="shared" si="249"/>
        <v>JCE</v>
      </c>
    </row>
    <row r="15948" spans="4:5">
      <c r="D15948" s="118" t="s">
        <v>40</v>
      </c>
      <c r="E15948" s="116" t="str">
        <f t="shared" si="249"/>
        <v>JCE</v>
      </c>
    </row>
    <row r="15949" spans="4:5">
      <c r="D15949" s="118" t="s">
        <v>40</v>
      </c>
      <c r="E15949" s="116" t="str">
        <f t="shared" si="249"/>
        <v>JCE</v>
      </c>
    </row>
    <row r="15950" spans="4:5">
      <c r="D15950" s="118" t="s">
        <v>1098</v>
      </c>
      <c r="E15950" s="116" t="str">
        <f t="shared" si="249"/>
        <v>CANCILLERIA</v>
      </c>
    </row>
    <row r="15951" spans="4:5">
      <c r="D15951" s="118" t="s">
        <v>184</v>
      </c>
      <c r="E15951" s="116" t="str">
        <f t="shared" si="249"/>
        <v>DGP</v>
      </c>
    </row>
    <row r="15952" spans="4:5">
      <c r="D15952" s="118" t="s">
        <v>28</v>
      </c>
      <c r="E15952" s="116" t="str">
        <f t="shared" si="249"/>
        <v>DGII</v>
      </c>
    </row>
    <row r="15953" spans="4:5">
      <c r="D15953" s="118" t="s">
        <v>28</v>
      </c>
      <c r="E15953" s="116" t="str">
        <f t="shared" si="249"/>
        <v>DGII</v>
      </c>
    </row>
    <row r="15954" spans="4:5">
      <c r="D15954" s="118" t="s">
        <v>28</v>
      </c>
      <c r="E15954" s="116" t="str">
        <f t="shared" si="249"/>
        <v>DGII</v>
      </c>
    </row>
    <row r="15955" spans="4:5">
      <c r="D15955" s="118" t="s">
        <v>40</v>
      </c>
      <c r="E15955" s="116" t="str">
        <f t="shared" si="249"/>
        <v>JCE</v>
      </c>
    </row>
    <row r="15956" spans="4:5">
      <c r="D15956" s="118" t="s">
        <v>40</v>
      </c>
      <c r="E15956" s="116" t="str">
        <f t="shared" si="249"/>
        <v>JCE</v>
      </c>
    </row>
    <row r="15957" spans="4:5">
      <c r="D15957" s="118" t="s">
        <v>40</v>
      </c>
      <c r="E15957" s="116" t="str">
        <f t="shared" si="249"/>
        <v>JCE</v>
      </c>
    </row>
    <row r="15958" spans="4:5">
      <c r="D15958" s="118" t="s">
        <v>28</v>
      </c>
      <c r="E15958" s="116" t="str">
        <f t="shared" si="249"/>
        <v>DGII</v>
      </c>
    </row>
    <row r="15959" spans="4:5">
      <c r="D15959" s="118" t="s">
        <v>40</v>
      </c>
      <c r="E15959" s="116" t="str">
        <f t="shared" si="249"/>
        <v>JCE</v>
      </c>
    </row>
    <row r="15960" spans="4:5">
      <c r="D15960" s="118" t="s">
        <v>40</v>
      </c>
      <c r="E15960" s="116" t="str">
        <f t="shared" si="249"/>
        <v>JCE</v>
      </c>
    </row>
    <row r="15961" spans="4:5">
      <c r="D15961" s="118" t="s">
        <v>40</v>
      </c>
      <c r="E15961" s="116" t="str">
        <f t="shared" si="249"/>
        <v>JCE</v>
      </c>
    </row>
    <row r="15962" spans="4:5">
      <c r="D15962" s="118" t="s">
        <v>1098</v>
      </c>
      <c r="E15962" s="116" t="str">
        <f t="shared" si="249"/>
        <v>CANCILLERIA</v>
      </c>
    </row>
    <row r="15963" spans="4:5">
      <c r="D15963" s="118" t="s">
        <v>40</v>
      </c>
      <c r="E15963" s="116" t="str">
        <f t="shared" si="249"/>
        <v>JCE</v>
      </c>
    </row>
    <row r="15964" spans="4:5">
      <c r="D15964" s="118" t="s">
        <v>40</v>
      </c>
      <c r="E15964" s="116" t="str">
        <f t="shared" si="249"/>
        <v>JCE</v>
      </c>
    </row>
    <row r="15965" spans="4:5">
      <c r="D15965" s="118" t="s">
        <v>28</v>
      </c>
      <c r="E15965" s="116" t="str">
        <f t="shared" si="249"/>
        <v>DGII</v>
      </c>
    </row>
    <row r="15966" spans="4:5">
      <c r="D15966" s="118" t="s">
        <v>40</v>
      </c>
      <c r="E15966" s="116" t="str">
        <f t="shared" si="249"/>
        <v>JCE</v>
      </c>
    </row>
    <row r="15967" spans="4:5">
      <c r="D15967" s="118" t="s">
        <v>40</v>
      </c>
      <c r="E15967" s="116" t="str">
        <f t="shared" si="249"/>
        <v>JCE</v>
      </c>
    </row>
    <row r="15968" spans="4:5">
      <c r="D15968" s="118" t="s">
        <v>1098</v>
      </c>
      <c r="E15968" s="116" t="str">
        <f t="shared" si="249"/>
        <v>CANCILLERIA</v>
      </c>
    </row>
    <row r="15969" spans="4:5">
      <c r="D15969" s="118" t="s">
        <v>66</v>
      </c>
      <c r="E15969" s="116" t="str">
        <f t="shared" si="249"/>
        <v>AMET</v>
      </c>
    </row>
    <row r="15970" spans="4:5">
      <c r="D15970" s="118" t="s">
        <v>66</v>
      </c>
      <c r="E15970" s="116" t="str">
        <f t="shared" si="249"/>
        <v>AMET</v>
      </c>
    </row>
    <row r="15971" spans="4:5">
      <c r="D15971" s="118" t="s">
        <v>40</v>
      </c>
      <c r="E15971" s="116" t="str">
        <f t="shared" si="249"/>
        <v>JCE</v>
      </c>
    </row>
    <row r="15972" spans="4:5">
      <c r="D15972" s="118" t="s">
        <v>40</v>
      </c>
      <c r="E15972" s="116" t="str">
        <f t="shared" si="249"/>
        <v>JCE</v>
      </c>
    </row>
    <row r="15973" spans="4:5">
      <c r="D15973" s="118" t="s">
        <v>40</v>
      </c>
      <c r="E15973" s="116" t="str">
        <f t="shared" si="249"/>
        <v>JCE</v>
      </c>
    </row>
    <row r="15974" spans="4:5">
      <c r="D15974" s="118" t="s">
        <v>28</v>
      </c>
      <c r="E15974" s="116" t="str">
        <f t="shared" si="249"/>
        <v>DGII</v>
      </c>
    </row>
    <row r="15975" spans="4:5">
      <c r="D15975" s="118" t="s">
        <v>28</v>
      </c>
      <c r="E15975" s="116" t="str">
        <f t="shared" si="249"/>
        <v>DGII</v>
      </c>
    </row>
    <row r="15976" spans="4:5">
      <c r="D15976" s="118" t="s">
        <v>40</v>
      </c>
      <c r="E15976" s="116" t="str">
        <f t="shared" si="249"/>
        <v>JCE</v>
      </c>
    </row>
    <row r="15977" spans="4:5">
      <c r="D15977" s="118" t="s">
        <v>40</v>
      </c>
      <c r="E15977" s="116" t="str">
        <f t="shared" si="249"/>
        <v>JCE</v>
      </c>
    </row>
    <row r="15978" spans="4:5">
      <c r="D15978" s="118" t="s">
        <v>40</v>
      </c>
      <c r="E15978" s="116" t="str">
        <f t="shared" si="249"/>
        <v>JCE</v>
      </c>
    </row>
    <row r="15979" spans="4:5">
      <c r="D15979" s="118" t="s">
        <v>40</v>
      </c>
      <c r="E15979" s="116" t="str">
        <f t="shared" si="249"/>
        <v>JCE</v>
      </c>
    </row>
    <row r="15980" spans="4:5">
      <c r="D15980" s="118" t="s">
        <v>322</v>
      </c>
      <c r="E15980" s="116" t="str">
        <f t="shared" si="249"/>
        <v>MT</v>
      </c>
    </row>
    <row r="15981" spans="4:5">
      <c r="D15981" s="118" t="s">
        <v>40</v>
      </c>
      <c r="E15981" s="116" t="str">
        <f t="shared" si="249"/>
        <v>JCE</v>
      </c>
    </row>
    <row r="15982" spans="4:5">
      <c r="D15982" s="118" t="s">
        <v>28</v>
      </c>
      <c r="E15982" s="116" t="str">
        <f t="shared" si="249"/>
        <v>DGII</v>
      </c>
    </row>
    <row r="15983" spans="4:5">
      <c r="D15983" s="118" t="s">
        <v>40</v>
      </c>
      <c r="E15983" s="116" t="str">
        <f t="shared" si="249"/>
        <v>JCE</v>
      </c>
    </row>
    <row r="15984" spans="4:5">
      <c r="D15984" s="118" t="s">
        <v>28</v>
      </c>
      <c r="E15984" s="116" t="str">
        <f t="shared" si="249"/>
        <v>DGII</v>
      </c>
    </row>
    <row r="15985" spans="4:5">
      <c r="D15985" s="118" t="s">
        <v>28</v>
      </c>
      <c r="E15985" s="116" t="str">
        <f t="shared" si="249"/>
        <v>DGII</v>
      </c>
    </row>
    <row r="15986" spans="4:5">
      <c r="D15986" s="118" t="s">
        <v>28</v>
      </c>
      <c r="E15986" s="116" t="str">
        <f t="shared" si="249"/>
        <v>DGII</v>
      </c>
    </row>
    <row r="15987" spans="4:5">
      <c r="D15987" s="118" t="s">
        <v>40</v>
      </c>
      <c r="E15987" s="116" t="str">
        <f t="shared" si="249"/>
        <v>JCE</v>
      </c>
    </row>
    <row r="15988" spans="4:5">
      <c r="D15988" s="118" t="s">
        <v>40</v>
      </c>
      <c r="E15988" s="116" t="str">
        <f t="shared" si="249"/>
        <v>JCE</v>
      </c>
    </row>
    <row r="15989" spans="4:5">
      <c r="D15989" s="118" t="s">
        <v>40</v>
      </c>
      <c r="E15989" s="116" t="str">
        <f t="shared" si="249"/>
        <v>JCE</v>
      </c>
    </row>
    <row r="15990" spans="4:5">
      <c r="D15990" s="118" t="s">
        <v>184</v>
      </c>
      <c r="E15990" s="116" t="str">
        <f t="shared" si="249"/>
        <v>DGP</v>
      </c>
    </row>
    <row r="15991" spans="4:5">
      <c r="D15991" s="118" t="s">
        <v>40</v>
      </c>
      <c r="E15991" s="116" t="str">
        <f t="shared" si="249"/>
        <v>JCE</v>
      </c>
    </row>
    <row r="15992" spans="4:5">
      <c r="D15992" s="118" t="s">
        <v>1098</v>
      </c>
      <c r="E15992" s="116" t="str">
        <f t="shared" si="249"/>
        <v>CANCILLERIA</v>
      </c>
    </row>
    <row r="15993" spans="4:5">
      <c r="D15993" s="118" t="s">
        <v>2</v>
      </c>
      <c r="E15993" s="116" t="str">
        <f t="shared" si="249"/>
        <v>DGTT</v>
      </c>
    </row>
    <row r="15994" spans="4:5">
      <c r="D15994" s="118" t="s">
        <v>40</v>
      </c>
      <c r="E15994" s="116" t="str">
        <f t="shared" si="249"/>
        <v>JCE</v>
      </c>
    </row>
    <row r="15995" spans="4:5">
      <c r="D15995" s="118" t="s">
        <v>40</v>
      </c>
      <c r="E15995" s="116" t="str">
        <f t="shared" si="249"/>
        <v>JCE</v>
      </c>
    </row>
    <row r="15996" spans="4:5">
      <c r="D15996" s="118" t="s">
        <v>66</v>
      </c>
      <c r="E15996" s="116" t="str">
        <f t="shared" si="249"/>
        <v>AMET</v>
      </c>
    </row>
    <row r="15997" spans="4:5">
      <c r="D15997" s="118" t="s">
        <v>40</v>
      </c>
      <c r="E15997" s="116" t="str">
        <f t="shared" si="249"/>
        <v>JCE</v>
      </c>
    </row>
    <row r="15998" spans="4:5">
      <c r="D15998" s="118" t="s">
        <v>40</v>
      </c>
      <c r="E15998" s="116" t="str">
        <f t="shared" si="249"/>
        <v>JCE</v>
      </c>
    </row>
    <row r="15999" spans="4:5">
      <c r="D15999" s="118" t="s">
        <v>40</v>
      </c>
      <c r="E15999" s="116" t="str">
        <f t="shared" si="249"/>
        <v>JCE</v>
      </c>
    </row>
    <row r="16000" spans="4:5">
      <c r="D16000" s="118" t="s">
        <v>40</v>
      </c>
      <c r="E16000" s="116" t="str">
        <f t="shared" si="249"/>
        <v>JCE</v>
      </c>
    </row>
    <row r="16001" spans="4:5">
      <c r="D16001" s="118" t="s">
        <v>1098</v>
      </c>
      <c r="E16001" s="116" t="str">
        <f t="shared" si="249"/>
        <v>CANCILLERIA</v>
      </c>
    </row>
    <row r="16002" spans="4:5">
      <c r="D16002" s="118" t="s">
        <v>40</v>
      </c>
      <c r="E16002" s="116" t="str">
        <f t="shared" si="249"/>
        <v>JCE</v>
      </c>
    </row>
    <row r="16003" spans="4:5">
      <c r="D16003" s="118" t="s">
        <v>40</v>
      </c>
      <c r="E16003" s="116" t="str">
        <f t="shared" si="249"/>
        <v>JCE</v>
      </c>
    </row>
    <row r="16004" spans="4:5">
      <c r="D16004" s="118" t="s">
        <v>40</v>
      </c>
      <c r="E16004" s="116" t="str">
        <f t="shared" ref="E16004:E16067" si="250">UPPER(D16004:D35714)</f>
        <v>JCE</v>
      </c>
    </row>
    <row r="16005" spans="4:5">
      <c r="D16005" s="118" t="s">
        <v>40</v>
      </c>
      <c r="E16005" s="116" t="str">
        <f t="shared" si="250"/>
        <v>JCE</v>
      </c>
    </row>
    <row r="16006" spans="4:5">
      <c r="D16006" s="118" t="s">
        <v>40</v>
      </c>
      <c r="E16006" s="116" t="str">
        <f t="shared" si="250"/>
        <v>JCE</v>
      </c>
    </row>
    <row r="16007" spans="4:5">
      <c r="D16007" s="118" t="s">
        <v>40</v>
      </c>
      <c r="E16007" s="116" t="str">
        <f t="shared" si="250"/>
        <v>JCE</v>
      </c>
    </row>
    <row r="16008" spans="4:5">
      <c r="D16008" s="118" t="s">
        <v>40</v>
      </c>
      <c r="E16008" s="116" t="str">
        <f t="shared" si="250"/>
        <v>JCE</v>
      </c>
    </row>
    <row r="16009" spans="4:5">
      <c r="D16009" s="118" t="s">
        <v>28</v>
      </c>
      <c r="E16009" s="116" t="str">
        <f t="shared" si="250"/>
        <v>DGII</v>
      </c>
    </row>
    <row r="16010" spans="4:5">
      <c r="D16010" s="118" t="s">
        <v>28</v>
      </c>
      <c r="E16010" s="116" t="str">
        <f t="shared" si="250"/>
        <v>DGII</v>
      </c>
    </row>
    <row r="16011" spans="4:5">
      <c r="D16011" s="118" t="s">
        <v>40</v>
      </c>
      <c r="E16011" s="116" t="str">
        <f t="shared" si="250"/>
        <v>JCE</v>
      </c>
    </row>
    <row r="16012" spans="4:5">
      <c r="D16012" s="118" t="s">
        <v>40</v>
      </c>
      <c r="E16012" s="116" t="str">
        <f t="shared" si="250"/>
        <v>JCE</v>
      </c>
    </row>
    <row r="16013" spans="4:5">
      <c r="D16013" s="118" t="s">
        <v>1773</v>
      </c>
      <c r="E16013" s="116" t="str">
        <f t="shared" si="250"/>
        <v xml:space="preserve">AMET </v>
      </c>
    </row>
    <row r="16014" spans="4:5">
      <c r="D16014" s="118" t="s">
        <v>40</v>
      </c>
      <c r="E16014" s="116" t="str">
        <f t="shared" si="250"/>
        <v>JCE</v>
      </c>
    </row>
    <row r="16015" spans="4:5">
      <c r="D16015" s="118" t="s">
        <v>40</v>
      </c>
      <c r="E16015" s="116" t="str">
        <f t="shared" si="250"/>
        <v>JCE</v>
      </c>
    </row>
    <row r="16016" spans="4:5">
      <c r="D16016" s="118" t="s">
        <v>40</v>
      </c>
      <c r="E16016" s="116" t="str">
        <f t="shared" si="250"/>
        <v>JCE</v>
      </c>
    </row>
    <row r="16017" spans="4:5">
      <c r="D16017" s="118" t="s">
        <v>28</v>
      </c>
      <c r="E16017" s="116" t="str">
        <f t="shared" si="250"/>
        <v>DGII</v>
      </c>
    </row>
    <row r="16018" spans="4:5">
      <c r="D16018" s="118" t="s">
        <v>28</v>
      </c>
      <c r="E16018" s="116" t="str">
        <f t="shared" si="250"/>
        <v>DGII</v>
      </c>
    </row>
    <row r="16019" spans="4:5">
      <c r="D16019" s="118" t="s">
        <v>28</v>
      </c>
      <c r="E16019" s="116" t="str">
        <f t="shared" si="250"/>
        <v>DGII</v>
      </c>
    </row>
    <row r="16020" spans="4:5">
      <c r="D16020" s="118" t="s">
        <v>28</v>
      </c>
      <c r="E16020" s="116" t="str">
        <f t="shared" si="250"/>
        <v>DGII</v>
      </c>
    </row>
    <row r="16021" spans="4:5">
      <c r="D16021" s="118" t="s">
        <v>40</v>
      </c>
      <c r="E16021" s="116" t="str">
        <f t="shared" si="250"/>
        <v>JCE</v>
      </c>
    </row>
    <row r="16022" spans="4:5">
      <c r="D16022" s="118" t="s">
        <v>40</v>
      </c>
      <c r="E16022" s="116" t="str">
        <f t="shared" si="250"/>
        <v>JCE</v>
      </c>
    </row>
    <row r="16023" spans="4:5">
      <c r="D16023" s="118" t="s">
        <v>40</v>
      </c>
      <c r="E16023" s="116" t="str">
        <f t="shared" si="250"/>
        <v>JCE</v>
      </c>
    </row>
    <row r="16024" spans="4:5">
      <c r="D16024" s="118" t="s">
        <v>40</v>
      </c>
      <c r="E16024" s="116" t="str">
        <f t="shared" si="250"/>
        <v>JCE</v>
      </c>
    </row>
    <row r="16025" spans="4:5">
      <c r="D16025" s="118" t="s">
        <v>40</v>
      </c>
      <c r="E16025" s="116" t="str">
        <f t="shared" si="250"/>
        <v>JCE</v>
      </c>
    </row>
    <row r="16026" spans="4:5">
      <c r="D16026" s="118" t="s">
        <v>28</v>
      </c>
      <c r="E16026" s="116" t="str">
        <f t="shared" si="250"/>
        <v>DGII</v>
      </c>
    </row>
    <row r="16027" spans="4:5">
      <c r="D16027" s="118" t="s">
        <v>40</v>
      </c>
      <c r="E16027" s="116" t="str">
        <f t="shared" si="250"/>
        <v>JCE</v>
      </c>
    </row>
    <row r="16028" spans="4:5">
      <c r="D16028" s="118" t="s">
        <v>40</v>
      </c>
      <c r="E16028" s="116" t="str">
        <f t="shared" si="250"/>
        <v>JCE</v>
      </c>
    </row>
    <row r="16029" spans="4:5">
      <c r="D16029" s="118" t="s">
        <v>40</v>
      </c>
      <c r="E16029" s="116" t="str">
        <f t="shared" si="250"/>
        <v>JCE</v>
      </c>
    </row>
    <row r="16030" spans="4:5">
      <c r="D16030" s="118" t="s">
        <v>40</v>
      </c>
      <c r="E16030" s="116" t="str">
        <f t="shared" si="250"/>
        <v>JCE</v>
      </c>
    </row>
    <row r="16031" spans="4:5">
      <c r="D16031" s="118" t="s">
        <v>40</v>
      </c>
      <c r="E16031" s="116" t="str">
        <f t="shared" si="250"/>
        <v>JCE</v>
      </c>
    </row>
    <row r="16032" spans="4:5">
      <c r="D16032" s="118" t="s">
        <v>40</v>
      </c>
      <c r="E16032" s="116" t="str">
        <f t="shared" si="250"/>
        <v>JCE</v>
      </c>
    </row>
    <row r="16033" spans="4:5">
      <c r="D16033" s="118" t="s">
        <v>40</v>
      </c>
      <c r="E16033" s="116" t="str">
        <f t="shared" si="250"/>
        <v>JCE</v>
      </c>
    </row>
    <row r="16034" spans="4:5">
      <c r="D16034" s="118" t="s">
        <v>40</v>
      </c>
      <c r="E16034" s="116" t="str">
        <f t="shared" si="250"/>
        <v>JCE</v>
      </c>
    </row>
    <row r="16035" spans="4:5">
      <c r="D16035" s="118" t="s">
        <v>40</v>
      </c>
      <c r="E16035" s="116" t="str">
        <f t="shared" si="250"/>
        <v>JCE</v>
      </c>
    </row>
    <row r="16036" spans="4:5">
      <c r="D16036" s="118" t="s">
        <v>2</v>
      </c>
      <c r="E16036" s="116" t="str">
        <f t="shared" si="250"/>
        <v>DGTT</v>
      </c>
    </row>
    <row r="16037" spans="4:5">
      <c r="D16037" s="118" t="s">
        <v>40</v>
      </c>
      <c r="E16037" s="116" t="str">
        <f t="shared" si="250"/>
        <v>JCE</v>
      </c>
    </row>
    <row r="16038" spans="4:5">
      <c r="D16038" s="118" t="s">
        <v>40</v>
      </c>
      <c r="E16038" s="116" t="str">
        <f t="shared" si="250"/>
        <v>JCE</v>
      </c>
    </row>
    <row r="16039" spans="4:5">
      <c r="D16039" s="118" t="s">
        <v>40</v>
      </c>
      <c r="E16039" s="116" t="str">
        <f t="shared" si="250"/>
        <v>JCE</v>
      </c>
    </row>
    <row r="16040" spans="4:5">
      <c r="D16040" s="118" t="s">
        <v>40</v>
      </c>
      <c r="E16040" s="116" t="str">
        <f t="shared" si="250"/>
        <v>JCE</v>
      </c>
    </row>
    <row r="16041" spans="4:5">
      <c r="D16041" s="118" t="s">
        <v>28</v>
      </c>
      <c r="E16041" s="116" t="str">
        <f t="shared" si="250"/>
        <v>DGII</v>
      </c>
    </row>
    <row r="16042" spans="4:5">
      <c r="D16042" s="118" t="s">
        <v>40</v>
      </c>
      <c r="E16042" s="116" t="str">
        <f t="shared" si="250"/>
        <v>JCE</v>
      </c>
    </row>
    <row r="16043" spans="4:5">
      <c r="D16043" s="118" t="s">
        <v>40</v>
      </c>
      <c r="E16043" s="116" t="str">
        <f t="shared" si="250"/>
        <v>JCE</v>
      </c>
    </row>
    <row r="16044" spans="4:5">
      <c r="D16044" s="118" t="s">
        <v>66</v>
      </c>
      <c r="E16044" s="116" t="str">
        <f t="shared" si="250"/>
        <v>AMET</v>
      </c>
    </row>
    <row r="16045" spans="4:5">
      <c r="D16045" s="118" t="s">
        <v>40</v>
      </c>
      <c r="E16045" s="116" t="str">
        <f t="shared" si="250"/>
        <v>JCE</v>
      </c>
    </row>
    <row r="16046" spans="4:5">
      <c r="D16046" s="118" t="s">
        <v>1098</v>
      </c>
      <c r="E16046" s="116" t="str">
        <f t="shared" si="250"/>
        <v>CANCILLERIA</v>
      </c>
    </row>
    <row r="16047" spans="4:5">
      <c r="D16047" s="118" t="s">
        <v>28</v>
      </c>
      <c r="E16047" s="116" t="str">
        <f t="shared" si="250"/>
        <v>DGII</v>
      </c>
    </row>
    <row r="16048" spans="4:5">
      <c r="D16048" s="118" t="s">
        <v>40</v>
      </c>
      <c r="E16048" s="116" t="str">
        <f t="shared" si="250"/>
        <v>JCE</v>
      </c>
    </row>
    <row r="16049" spans="4:5">
      <c r="D16049" s="118" t="s">
        <v>40</v>
      </c>
      <c r="E16049" s="116" t="str">
        <f t="shared" si="250"/>
        <v>JCE</v>
      </c>
    </row>
    <row r="16050" spans="4:5">
      <c r="D16050" s="118" t="s">
        <v>1098</v>
      </c>
      <c r="E16050" s="116" t="str">
        <f t="shared" si="250"/>
        <v>CANCILLERIA</v>
      </c>
    </row>
    <row r="16051" spans="4:5">
      <c r="D16051" s="118" t="s">
        <v>322</v>
      </c>
      <c r="E16051" s="116" t="str">
        <f t="shared" si="250"/>
        <v>MT</v>
      </c>
    </row>
    <row r="16052" spans="4:5">
      <c r="D16052" s="118" t="s">
        <v>28</v>
      </c>
      <c r="E16052" s="116" t="str">
        <f t="shared" si="250"/>
        <v>DGII</v>
      </c>
    </row>
    <row r="16053" spans="4:5">
      <c r="D16053" s="118" t="s">
        <v>28</v>
      </c>
      <c r="E16053" s="116" t="str">
        <f t="shared" si="250"/>
        <v>DGII</v>
      </c>
    </row>
    <row r="16054" spans="4:5">
      <c r="D16054" s="118" t="s">
        <v>28</v>
      </c>
      <c r="E16054" s="116" t="str">
        <f t="shared" si="250"/>
        <v>DGII</v>
      </c>
    </row>
    <row r="16055" spans="4:5">
      <c r="D16055" s="118" t="s">
        <v>28</v>
      </c>
      <c r="E16055" s="116" t="str">
        <f t="shared" si="250"/>
        <v>DGII</v>
      </c>
    </row>
    <row r="16056" spans="4:5">
      <c r="D16056" s="118" t="s">
        <v>40</v>
      </c>
      <c r="E16056" s="116" t="str">
        <f t="shared" si="250"/>
        <v>JCE</v>
      </c>
    </row>
    <row r="16057" spans="4:5">
      <c r="D16057" s="118" t="s">
        <v>28</v>
      </c>
      <c r="E16057" s="116" t="str">
        <f t="shared" si="250"/>
        <v>DGII</v>
      </c>
    </row>
    <row r="16058" spans="4:5">
      <c r="D16058" s="118" t="s">
        <v>66</v>
      </c>
      <c r="E16058" s="116" t="str">
        <f t="shared" si="250"/>
        <v>AMET</v>
      </c>
    </row>
    <row r="16059" spans="4:5">
      <c r="D16059" s="118" t="s">
        <v>28</v>
      </c>
      <c r="E16059" s="116" t="str">
        <f t="shared" si="250"/>
        <v>DGII</v>
      </c>
    </row>
    <row r="16060" spans="4:5">
      <c r="D16060" s="118" t="s">
        <v>28</v>
      </c>
      <c r="E16060" s="116" t="str">
        <f t="shared" si="250"/>
        <v>DGII</v>
      </c>
    </row>
    <row r="16061" spans="4:5">
      <c r="D16061" s="107" t="s">
        <v>66</v>
      </c>
      <c r="E16061" s="116" t="str">
        <f t="shared" si="250"/>
        <v>AMET</v>
      </c>
    </row>
    <row r="16062" spans="4:5">
      <c r="D16062" s="107" t="s">
        <v>40</v>
      </c>
      <c r="E16062" s="116" t="str">
        <f t="shared" si="250"/>
        <v>JCE</v>
      </c>
    </row>
    <row r="16063" spans="4:5">
      <c r="D16063" s="107" t="s">
        <v>40</v>
      </c>
      <c r="E16063" s="116" t="str">
        <f t="shared" si="250"/>
        <v>JCE</v>
      </c>
    </row>
    <row r="16064" spans="4:5">
      <c r="D16064" s="107" t="s">
        <v>322</v>
      </c>
      <c r="E16064" s="116" t="str">
        <f t="shared" si="250"/>
        <v>MT</v>
      </c>
    </row>
    <row r="16065" spans="4:5">
      <c r="D16065" s="118" t="s">
        <v>40</v>
      </c>
      <c r="E16065" s="116" t="str">
        <f t="shared" si="250"/>
        <v>JCE</v>
      </c>
    </row>
    <row r="16066" spans="4:5">
      <c r="D16066" s="118" t="s">
        <v>40</v>
      </c>
      <c r="E16066" s="116" t="str">
        <f t="shared" si="250"/>
        <v>JCE</v>
      </c>
    </row>
    <row r="16067" spans="4:5">
      <c r="D16067" s="118" t="s">
        <v>2</v>
      </c>
      <c r="E16067" s="116" t="str">
        <f t="shared" si="250"/>
        <v>DGTT</v>
      </c>
    </row>
    <row r="16068" spans="4:5">
      <c r="D16068" s="118" t="s">
        <v>28</v>
      </c>
      <c r="E16068" s="116" t="str">
        <f t="shared" ref="E16068:E16131" si="251">UPPER(D16068:D35778)</f>
        <v>DGII</v>
      </c>
    </row>
    <row r="16069" spans="4:5">
      <c r="D16069" s="118" t="s">
        <v>28</v>
      </c>
      <c r="E16069" s="116" t="str">
        <f t="shared" si="251"/>
        <v>DGII</v>
      </c>
    </row>
    <row r="16070" spans="4:5">
      <c r="D16070" s="118" t="s">
        <v>28</v>
      </c>
      <c r="E16070" s="116" t="str">
        <f t="shared" si="251"/>
        <v>DGII</v>
      </c>
    </row>
    <row r="16071" spans="4:5">
      <c r="D16071" s="118" t="s">
        <v>28</v>
      </c>
      <c r="E16071" s="116" t="str">
        <f t="shared" si="251"/>
        <v>DGII</v>
      </c>
    </row>
    <row r="16072" spans="4:5">
      <c r="D16072" s="118" t="s">
        <v>40</v>
      </c>
      <c r="E16072" s="116" t="str">
        <f t="shared" si="251"/>
        <v>JCE</v>
      </c>
    </row>
    <row r="16073" spans="4:5">
      <c r="D16073" s="118" t="s">
        <v>28</v>
      </c>
      <c r="E16073" s="116" t="str">
        <f t="shared" si="251"/>
        <v>DGII</v>
      </c>
    </row>
    <row r="16074" spans="4:5">
      <c r="D16074" s="118" t="s">
        <v>40</v>
      </c>
      <c r="E16074" s="116" t="str">
        <f t="shared" si="251"/>
        <v>JCE</v>
      </c>
    </row>
    <row r="16075" spans="4:5">
      <c r="D16075" s="118" t="s">
        <v>956</v>
      </c>
      <c r="E16075" s="116" t="str">
        <f t="shared" si="251"/>
        <v>SENASA</v>
      </c>
    </row>
    <row r="16076" spans="4:5">
      <c r="D16076" s="118" t="s">
        <v>40</v>
      </c>
      <c r="E16076" s="116" t="str">
        <f t="shared" si="251"/>
        <v>JCE</v>
      </c>
    </row>
    <row r="16077" spans="4:5">
      <c r="D16077" s="118" t="s">
        <v>2</v>
      </c>
      <c r="E16077" s="116" t="str">
        <f t="shared" si="251"/>
        <v>DGTT</v>
      </c>
    </row>
    <row r="16078" spans="4:5">
      <c r="D16078" s="118" t="s">
        <v>40</v>
      </c>
      <c r="E16078" s="116" t="str">
        <f t="shared" si="251"/>
        <v>JCE</v>
      </c>
    </row>
    <row r="16079" spans="4:5">
      <c r="D16079" s="118" t="s">
        <v>40</v>
      </c>
      <c r="E16079" s="116" t="str">
        <f t="shared" si="251"/>
        <v>JCE</v>
      </c>
    </row>
    <row r="16080" spans="4:5">
      <c r="D16080" s="118" t="s">
        <v>184</v>
      </c>
      <c r="E16080" s="116" t="str">
        <f t="shared" si="251"/>
        <v>DGP</v>
      </c>
    </row>
    <row r="16081" spans="4:5">
      <c r="D16081" s="118" t="s">
        <v>40</v>
      </c>
      <c r="E16081" s="116" t="str">
        <f t="shared" si="251"/>
        <v>JCE</v>
      </c>
    </row>
    <row r="16082" spans="4:5">
      <c r="D16082" s="118" t="s">
        <v>184</v>
      </c>
      <c r="E16082" s="116" t="str">
        <f t="shared" si="251"/>
        <v>DGP</v>
      </c>
    </row>
    <row r="16083" spans="4:5">
      <c r="D16083" s="118" t="s">
        <v>28</v>
      </c>
      <c r="E16083" s="116" t="str">
        <f t="shared" si="251"/>
        <v>DGII</v>
      </c>
    </row>
    <row r="16084" spans="4:5">
      <c r="D16084" s="118" t="s">
        <v>2</v>
      </c>
      <c r="E16084" s="116" t="str">
        <f t="shared" si="251"/>
        <v>DGTT</v>
      </c>
    </row>
    <row r="16085" spans="4:5">
      <c r="D16085" s="118" t="s">
        <v>322</v>
      </c>
      <c r="E16085" s="116" t="str">
        <f t="shared" si="251"/>
        <v>MT</v>
      </c>
    </row>
    <row r="16086" spans="4:5">
      <c r="D16086" s="118" t="s">
        <v>40</v>
      </c>
      <c r="E16086" s="116" t="str">
        <f t="shared" si="251"/>
        <v>JCE</v>
      </c>
    </row>
    <row r="16087" spans="4:5">
      <c r="D16087" s="118" t="s">
        <v>40</v>
      </c>
      <c r="E16087" s="116" t="str">
        <f t="shared" si="251"/>
        <v>JCE</v>
      </c>
    </row>
    <row r="16088" spans="4:5">
      <c r="D16088" s="118" t="s">
        <v>28</v>
      </c>
      <c r="E16088" s="116" t="str">
        <f t="shared" si="251"/>
        <v>DGII</v>
      </c>
    </row>
    <row r="16089" spans="4:5">
      <c r="D16089" s="118" t="s">
        <v>28</v>
      </c>
      <c r="E16089" s="116" t="str">
        <f t="shared" si="251"/>
        <v>DGII</v>
      </c>
    </row>
    <row r="16090" spans="4:5">
      <c r="D16090" s="118" t="s">
        <v>322</v>
      </c>
      <c r="E16090" s="116" t="str">
        <f t="shared" si="251"/>
        <v>MT</v>
      </c>
    </row>
    <row r="16091" spans="4:5">
      <c r="D16091" s="118" t="s">
        <v>28</v>
      </c>
      <c r="E16091" s="116" t="str">
        <f t="shared" si="251"/>
        <v>DGII</v>
      </c>
    </row>
    <row r="16092" spans="4:5">
      <c r="D16092" s="118" t="s">
        <v>28</v>
      </c>
      <c r="E16092" s="116" t="str">
        <f t="shared" si="251"/>
        <v>DGII</v>
      </c>
    </row>
    <row r="16093" spans="4:5">
      <c r="D16093" s="118" t="s">
        <v>28</v>
      </c>
      <c r="E16093" s="116" t="str">
        <f t="shared" si="251"/>
        <v>DGII</v>
      </c>
    </row>
    <row r="16094" spans="4:5">
      <c r="D16094" s="118" t="s">
        <v>40</v>
      </c>
      <c r="E16094" s="116" t="str">
        <f t="shared" si="251"/>
        <v>JCE</v>
      </c>
    </row>
    <row r="16095" spans="4:5">
      <c r="D16095" s="118" t="s">
        <v>2</v>
      </c>
      <c r="E16095" s="116" t="str">
        <f t="shared" si="251"/>
        <v>DGTT</v>
      </c>
    </row>
    <row r="16096" spans="4:5">
      <c r="D16096" s="118" t="s">
        <v>40</v>
      </c>
      <c r="E16096" s="116" t="str">
        <f t="shared" si="251"/>
        <v>JCE</v>
      </c>
    </row>
    <row r="16097" spans="4:5">
      <c r="D16097" s="118" t="s">
        <v>40</v>
      </c>
      <c r="E16097" s="116" t="str">
        <f t="shared" si="251"/>
        <v>JCE</v>
      </c>
    </row>
    <row r="16098" spans="4:5">
      <c r="D16098" s="118" t="s">
        <v>40</v>
      </c>
      <c r="E16098" s="116" t="str">
        <f t="shared" si="251"/>
        <v>JCE</v>
      </c>
    </row>
    <row r="16099" spans="4:5">
      <c r="D16099" s="118" t="s">
        <v>28</v>
      </c>
      <c r="E16099" s="116" t="str">
        <f t="shared" si="251"/>
        <v>DGII</v>
      </c>
    </row>
    <row r="16100" spans="4:5">
      <c r="D16100" s="118" t="s">
        <v>40</v>
      </c>
      <c r="E16100" s="116" t="str">
        <f t="shared" si="251"/>
        <v>JCE</v>
      </c>
    </row>
    <row r="16101" spans="4:5">
      <c r="D16101" s="118" t="s">
        <v>184</v>
      </c>
      <c r="E16101" s="116" t="str">
        <f t="shared" si="251"/>
        <v>DGP</v>
      </c>
    </row>
    <row r="16102" spans="4:5">
      <c r="D16102" s="118" t="s">
        <v>184</v>
      </c>
      <c r="E16102" s="116" t="str">
        <f t="shared" si="251"/>
        <v>DGP</v>
      </c>
    </row>
    <row r="16103" spans="4:5">
      <c r="D16103" s="118" t="s">
        <v>28</v>
      </c>
      <c r="E16103" s="116" t="str">
        <f t="shared" si="251"/>
        <v>DGII</v>
      </c>
    </row>
    <row r="16104" spans="4:5">
      <c r="D16104" s="118" t="s">
        <v>28</v>
      </c>
      <c r="E16104" s="116" t="str">
        <f t="shared" si="251"/>
        <v>DGII</v>
      </c>
    </row>
    <row r="16105" spans="4:5">
      <c r="D16105" s="118" t="s">
        <v>28</v>
      </c>
      <c r="E16105" s="116" t="str">
        <f t="shared" si="251"/>
        <v>DGII</v>
      </c>
    </row>
    <row r="16106" spans="4:5">
      <c r="D16106" s="118" t="s">
        <v>184</v>
      </c>
      <c r="E16106" s="116" t="str">
        <f t="shared" si="251"/>
        <v>DGP</v>
      </c>
    </row>
    <row r="16107" spans="4:5">
      <c r="D16107" s="118" t="s">
        <v>184</v>
      </c>
      <c r="E16107" s="116" t="str">
        <f t="shared" si="251"/>
        <v>DGP</v>
      </c>
    </row>
    <row r="16108" spans="4:5">
      <c r="D16108" s="118" t="s">
        <v>40</v>
      </c>
      <c r="E16108" s="116" t="str">
        <f t="shared" si="251"/>
        <v>JCE</v>
      </c>
    </row>
    <row r="16109" spans="4:5">
      <c r="D16109" s="118" t="s">
        <v>40</v>
      </c>
      <c r="E16109" s="116" t="str">
        <f t="shared" si="251"/>
        <v>JCE</v>
      </c>
    </row>
    <row r="16110" spans="4:5">
      <c r="D16110" s="118" t="s">
        <v>40</v>
      </c>
      <c r="E16110" s="116" t="str">
        <f t="shared" si="251"/>
        <v>JCE</v>
      </c>
    </row>
    <row r="16111" spans="4:5">
      <c r="D16111" s="118" t="s">
        <v>28</v>
      </c>
      <c r="E16111" s="116" t="str">
        <f t="shared" si="251"/>
        <v>DGII</v>
      </c>
    </row>
    <row r="16112" spans="4:5">
      <c r="D16112" s="118" t="s">
        <v>28</v>
      </c>
      <c r="E16112" s="116" t="str">
        <f t="shared" si="251"/>
        <v>DGII</v>
      </c>
    </row>
    <row r="16113" spans="4:5">
      <c r="D16113" s="118" t="s">
        <v>28</v>
      </c>
      <c r="E16113" s="116" t="str">
        <f t="shared" si="251"/>
        <v>DGII</v>
      </c>
    </row>
    <row r="16114" spans="4:5">
      <c r="D16114" s="118" t="s">
        <v>2</v>
      </c>
      <c r="E16114" s="116" t="str">
        <f t="shared" si="251"/>
        <v>DGTT</v>
      </c>
    </row>
    <row r="16115" spans="4:5">
      <c r="D16115" s="118" t="s">
        <v>28</v>
      </c>
      <c r="E16115" s="116" t="str">
        <f t="shared" si="251"/>
        <v>DGII</v>
      </c>
    </row>
    <row r="16116" spans="4:5">
      <c r="D16116" s="118" t="s">
        <v>184</v>
      </c>
      <c r="E16116" s="116" t="str">
        <f t="shared" si="251"/>
        <v>DGP</v>
      </c>
    </row>
    <row r="16117" spans="4:5">
      <c r="D16117" s="118" t="s">
        <v>40</v>
      </c>
      <c r="E16117" s="116" t="str">
        <f t="shared" si="251"/>
        <v>JCE</v>
      </c>
    </row>
    <row r="16118" spans="4:5">
      <c r="D16118" s="118" t="s">
        <v>40</v>
      </c>
      <c r="E16118" s="116" t="str">
        <f t="shared" si="251"/>
        <v>JCE</v>
      </c>
    </row>
    <row r="16119" spans="4:5">
      <c r="D16119" s="118" t="s">
        <v>322</v>
      </c>
      <c r="E16119" s="116" t="str">
        <f t="shared" si="251"/>
        <v>MT</v>
      </c>
    </row>
    <row r="16120" spans="4:5">
      <c r="D16120" s="118" t="s">
        <v>40</v>
      </c>
      <c r="E16120" s="116" t="str">
        <f t="shared" si="251"/>
        <v>JCE</v>
      </c>
    </row>
    <row r="16121" spans="4:5">
      <c r="D16121" s="118" t="s">
        <v>184</v>
      </c>
      <c r="E16121" s="116" t="str">
        <f t="shared" si="251"/>
        <v>DGP</v>
      </c>
    </row>
    <row r="16122" spans="4:5">
      <c r="D16122" s="118" t="s">
        <v>28</v>
      </c>
      <c r="E16122" s="116" t="str">
        <f t="shared" si="251"/>
        <v>DGII</v>
      </c>
    </row>
    <row r="16123" spans="4:5">
      <c r="D16123" s="118" t="s">
        <v>1098</v>
      </c>
      <c r="E16123" s="116" t="str">
        <f t="shared" si="251"/>
        <v>CANCILLERIA</v>
      </c>
    </row>
    <row r="16124" spans="4:5">
      <c r="D16124" s="118" t="s">
        <v>40</v>
      </c>
      <c r="E16124" s="116" t="str">
        <f t="shared" si="251"/>
        <v>JCE</v>
      </c>
    </row>
    <row r="16125" spans="4:5">
      <c r="D16125" s="118" t="s">
        <v>40</v>
      </c>
      <c r="E16125" s="116" t="str">
        <f t="shared" si="251"/>
        <v>JCE</v>
      </c>
    </row>
    <row r="16126" spans="4:5">
      <c r="D16126" s="118" t="s">
        <v>40</v>
      </c>
      <c r="E16126" s="116" t="str">
        <f t="shared" si="251"/>
        <v>JCE</v>
      </c>
    </row>
    <row r="16127" spans="4:5">
      <c r="D16127" s="118" t="s">
        <v>28</v>
      </c>
      <c r="E16127" s="116" t="str">
        <f t="shared" si="251"/>
        <v>DGII</v>
      </c>
    </row>
    <row r="16128" spans="4:5">
      <c r="D16128" s="118" t="s">
        <v>28</v>
      </c>
      <c r="E16128" s="116" t="str">
        <f t="shared" si="251"/>
        <v>DGII</v>
      </c>
    </row>
    <row r="16129" spans="4:5">
      <c r="D16129" s="118" t="s">
        <v>28</v>
      </c>
      <c r="E16129" s="116" t="str">
        <f t="shared" si="251"/>
        <v>DGII</v>
      </c>
    </row>
    <row r="16130" spans="4:5">
      <c r="D16130" s="118" t="s">
        <v>28</v>
      </c>
      <c r="E16130" s="116" t="str">
        <f t="shared" si="251"/>
        <v>DGII</v>
      </c>
    </row>
    <row r="16131" spans="4:5">
      <c r="D16131" s="118" t="s">
        <v>184</v>
      </c>
      <c r="E16131" s="116" t="str">
        <f t="shared" si="251"/>
        <v>DGP</v>
      </c>
    </row>
    <row r="16132" spans="4:5">
      <c r="D16132" s="118" t="s">
        <v>184</v>
      </c>
      <c r="E16132" s="116" t="str">
        <f t="shared" ref="E16132:E16195" si="252">UPPER(D16132:D35842)</f>
        <v>DGP</v>
      </c>
    </row>
    <row r="16133" spans="4:5">
      <c r="D16133" s="118" t="s">
        <v>28</v>
      </c>
      <c r="E16133" s="116" t="str">
        <f t="shared" si="252"/>
        <v>DGII</v>
      </c>
    </row>
    <row r="16134" spans="4:5">
      <c r="D16134" s="118" t="s">
        <v>184</v>
      </c>
      <c r="E16134" s="116" t="str">
        <f t="shared" si="252"/>
        <v>DGP</v>
      </c>
    </row>
    <row r="16135" spans="4:5">
      <c r="D16135" s="118" t="s">
        <v>28</v>
      </c>
      <c r="E16135" s="116" t="str">
        <f t="shared" si="252"/>
        <v>DGII</v>
      </c>
    </row>
    <row r="16136" spans="4:5">
      <c r="D16136" s="118" t="s">
        <v>28</v>
      </c>
      <c r="E16136" s="116" t="str">
        <f t="shared" si="252"/>
        <v>DGII</v>
      </c>
    </row>
    <row r="16137" spans="4:5">
      <c r="D16137" s="118" t="s">
        <v>28</v>
      </c>
      <c r="E16137" s="116" t="str">
        <f t="shared" si="252"/>
        <v>DGII</v>
      </c>
    </row>
    <row r="16138" spans="4:5">
      <c r="D16138" s="118" t="s">
        <v>40</v>
      </c>
      <c r="E16138" s="116" t="str">
        <f t="shared" si="252"/>
        <v>JCE</v>
      </c>
    </row>
    <row r="16139" spans="4:5">
      <c r="D16139" s="118" t="s">
        <v>28</v>
      </c>
      <c r="E16139" s="116" t="str">
        <f t="shared" si="252"/>
        <v>DGII</v>
      </c>
    </row>
    <row r="16140" spans="4:5">
      <c r="D16140" s="118" t="s">
        <v>1098</v>
      </c>
      <c r="E16140" s="116" t="str">
        <f t="shared" si="252"/>
        <v>CANCILLERIA</v>
      </c>
    </row>
    <row r="16141" spans="4:5">
      <c r="D16141" s="118" t="s">
        <v>40</v>
      </c>
      <c r="E16141" s="116" t="str">
        <f t="shared" si="252"/>
        <v>JCE</v>
      </c>
    </row>
    <row r="16142" spans="4:5">
      <c r="D16142" s="118" t="s">
        <v>28</v>
      </c>
      <c r="E16142" s="116" t="str">
        <f t="shared" si="252"/>
        <v>DGII</v>
      </c>
    </row>
    <row r="16143" spans="4:5">
      <c r="D16143" s="118" t="s">
        <v>40</v>
      </c>
      <c r="E16143" s="116" t="str">
        <f t="shared" si="252"/>
        <v>JCE</v>
      </c>
    </row>
    <row r="16144" spans="4:5">
      <c r="D16144" s="118" t="s">
        <v>28</v>
      </c>
      <c r="E16144" s="116" t="str">
        <f t="shared" si="252"/>
        <v>DGII</v>
      </c>
    </row>
    <row r="16145" spans="4:5">
      <c r="D16145" s="118" t="s">
        <v>322</v>
      </c>
      <c r="E16145" s="116" t="str">
        <f t="shared" si="252"/>
        <v>MT</v>
      </c>
    </row>
    <row r="16146" spans="4:5">
      <c r="D16146" s="118" t="s">
        <v>28</v>
      </c>
      <c r="E16146" s="116" t="str">
        <f t="shared" si="252"/>
        <v>DGII</v>
      </c>
    </row>
    <row r="16147" spans="4:5">
      <c r="D16147" s="118" t="s">
        <v>28</v>
      </c>
      <c r="E16147" s="116" t="str">
        <f t="shared" si="252"/>
        <v>DGII</v>
      </c>
    </row>
    <row r="16148" spans="4:5">
      <c r="D16148" s="118" t="s">
        <v>184</v>
      </c>
      <c r="E16148" s="116" t="str">
        <f t="shared" si="252"/>
        <v>DGP</v>
      </c>
    </row>
    <row r="16149" spans="4:5">
      <c r="D16149" s="118" t="s">
        <v>40</v>
      </c>
      <c r="E16149" s="116" t="str">
        <f t="shared" si="252"/>
        <v>JCE</v>
      </c>
    </row>
    <row r="16150" spans="4:5">
      <c r="D16150" s="118" t="s">
        <v>40</v>
      </c>
      <c r="E16150" s="116" t="str">
        <f t="shared" si="252"/>
        <v>JCE</v>
      </c>
    </row>
    <row r="16151" spans="4:5">
      <c r="D16151" s="118" t="s">
        <v>40</v>
      </c>
      <c r="E16151" s="116" t="str">
        <f t="shared" si="252"/>
        <v>JCE</v>
      </c>
    </row>
    <row r="16152" spans="4:5">
      <c r="D16152" s="118" t="s">
        <v>28</v>
      </c>
      <c r="E16152" s="116" t="str">
        <f t="shared" si="252"/>
        <v>DGII</v>
      </c>
    </row>
    <row r="16153" spans="4:5">
      <c r="D16153" s="118" t="s">
        <v>28</v>
      </c>
      <c r="E16153" s="116" t="str">
        <f t="shared" si="252"/>
        <v>DGII</v>
      </c>
    </row>
    <row r="16154" spans="4:5">
      <c r="D16154" s="118" t="s">
        <v>40</v>
      </c>
      <c r="E16154" s="116" t="str">
        <f t="shared" si="252"/>
        <v>JCE</v>
      </c>
    </row>
    <row r="16155" spans="4:5">
      <c r="D16155" s="118" t="s">
        <v>28</v>
      </c>
      <c r="E16155" s="116" t="str">
        <f t="shared" si="252"/>
        <v>DGII</v>
      </c>
    </row>
    <row r="16156" spans="4:5">
      <c r="D16156" s="118" t="s">
        <v>1461</v>
      </c>
      <c r="E16156" s="116" t="str">
        <f t="shared" si="252"/>
        <v>OBRAS PUBLICAS</v>
      </c>
    </row>
    <row r="16157" spans="4:5">
      <c r="D16157" s="118" t="s">
        <v>2</v>
      </c>
      <c r="E16157" s="116" t="str">
        <f t="shared" si="252"/>
        <v>DGTT</v>
      </c>
    </row>
    <row r="16158" spans="4:5">
      <c r="D16158" s="118" t="s">
        <v>2</v>
      </c>
      <c r="E16158" s="116" t="str">
        <f t="shared" si="252"/>
        <v>DGTT</v>
      </c>
    </row>
    <row r="16159" spans="4:5">
      <c r="D16159" s="118" t="s">
        <v>40</v>
      </c>
      <c r="E16159" s="116" t="str">
        <f t="shared" si="252"/>
        <v>JCE</v>
      </c>
    </row>
    <row r="16160" spans="4:5">
      <c r="D16160" s="118" t="s">
        <v>40</v>
      </c>
      <c r="E16160" s="116" t="str">
        <f t="shared" si="252"/>
        <v>JCE</v>
      </c>
    </row>
    <row r="16161" spans="4:5">
      <c r="D16161" s="118" t="s">
        <v>40</v>
      </c>
      <c r="E16161" s="116" t="str">
        <f t="shared" si="252"/>
        <v>JCE</v>
      </c>
    </row>
    <row r="16162" spans="4:5">
      <c r="D16162" s="118" t="s">
        <v>40</v>
      </c>
      <c r="E16162" s="116" t="str">
        <f t="shared" si="252"/>
        <v>JCE</v>
      </c>
    </row>
    <row r="16163" spans="4:5">
      <c r="D16163" s="118" t="s">
        <v>40</v>
      </c>
      <c r="E16163" s="116" t="str">
        <f t="shared" si="252"/>
        <v>JCE</v>
      </c>
    </row>
    <row r="16164" spans="4:5">
      <c r="D16164" s="118" t="s">
        <v>40</v>
      </c>
      <c r="E16164" s="116" t="str">
        <f t="shared" si="252"/>
        <v>JCE</v>
      </c>
    </row>
    <row r="16165" spans="4:5">
      <c r="D16165" s="118" t="s">
        <v>40</v>
      </c>
      <c r="E16165" s="116" t="str">
        <f t="shared" si="252"/>
        <v>JCE</v>
      </c>
    </row>
    <row r="16166" spans="4:5">
      <c r="D16166" s="118" t="s">
        <v>40</v>
      </c>
      <c r="E16166" s="116" t="str">
        <f t="shared" si="252"/>
        <v>JCE</v>
      </c>
    </row>
    <row r="16167" spans="4:5">
      <c r="D16167" s="118" t="s">
        <v>40</v>
      </c>
      <c r="E16167" s="116" t="str">
        <f t="shared" si="252"/>
        <v>JCE</v>
      </c>
    </row>
    <row r="16168" spans="4:5">
      <c r="D16168" s="118" t="s">
        <v>28</v>
      </c>
      <c r="E16168" s="116" t="str">
        <f t="shared" si="252"/>
        <v>DGII</v>
      </c>
    </row>
    <row r="16169" spans="4:5">
      <c r="D16169" s="118" t="s">
        <v>2</v>
      </c>
      <c r="E16169" s="116" t="str">
        <f t="shared" si="252"/>
        <v>DGTT</v>
      </c>
    </row>
    <row r="16170" spans="4:5">
      <c r="D16170" s="118" t="s">
        <v>40</v>
      </c>
      <c r="E16170" s="116" t="str">
        <f t="shared" si="252"/>
        <v>JCE</v>
      </c>
    </row>
    <row r="16171" spans="4:5">
      <c r="D16171" s="118" t="s">
        <v>28</v>
      </c>
      <c r="E16171" s="116" t="str">
        <f t="shared" si="252"/>
        <v>DGII</v>
      </c>
    </row>
    <row r="16172" spans="4:5">
      <c r="D16172" s="118" t="s">
        <v>40</v>
      </c>
      <c r="E16172" s="116" t="str">
        <f t="shared" si="252"/>
        <v>JCE</v>
      </c>
    </row>
    <row r="16173" spans="4:5">
      <c r="D16173" s="118" t="s">
        <v>40</v>
      </c>
      <c r="E16173" s="116" t="str">
        <f t="shared" si="252"/>
        <v>JCE</v>
      </c>
    </row>
    <row r="16174" spans="4:5">
      <c r="D16174" s="118" t="s">
        <v>2</v>
      </c>
      <c r="E16174" s="116" t="str">
        <f t="shared" si="252"/>
        <v>DGTT</v>
      </c>
    </row>
    <row r="16175" spans="4:5">
      <c r="D16175" s="118" t="s">
        <v>184</v>
      </c>
      <c r="E16175" s="116" t="str">
        <f t="shared" si="252"/>
        <v>DGP</v>
      </c>
    </row>
    <row r="16176" spans="4:5">
      <c r="D16176" s="118" t="s">
        <v>184</v>
      </c>
      <c r="E16176" s="116" t="str">
        <f t="shared" si="252"/>
        <v>DGP</v>
      </c>
    </row>
    <row r="16177" spans="4:5">
      <c r="D16177" s="118" t="s">
        <v>184</v>
      </c>
      <c r="E16177" s="116" t="str">
        <f t="shared" si="252"/>
        <v>DGP</v>
      </c>
    </row>
    <row r="16178" spans="4:5">
      <c r="D16178" s="118" t="s">
        <v>28</v>
      </c>
      <c r="E16178" s="116" t="str">
        <f t="shared" si="252"/>
        <v>DGII</v>
      </c>
    </row>
    <row r="16179" spans="4:5">
      <c r="D16179" s="118" t="s">
        <v>1461</v>
      </c>
      <c r="E16179" s="116" t="str">
        <f t="shared" si="252"/>
        <v>OBRAS PUBLICAS</v>
      </c>
    </row>
    <row r="16180" spans="4:5">
      <c r="D16180" s="118" t="s">
        <v>40</v>
      </c>
      <c r="E16180" s="116" t="str">
        <f t="shared" si="252"/>
        <v>JCE</v>
      </c>
    </row>
    <row r="16181" spans="4:5">
      <c r="D16181" s="118" t="s">
        <v>40</v>
      </c>
      <c r="E16181" s="116" t="str">
        <f t="shared" si="252"/>
        <v>JCE</v>
      </c>
    </row>
    <row r="16182" spans="4:5">
      <c r="D16182" s="118" t="s">
        <v>40</v>
      </c>
      <c r="E16182" s="116" t="str">
        <f t="shared" si="252"/>
        <v>JCE</v>
      </c>
    </row>
    <row r="16183" spans="4:5">
      <c r="D16183" s="118" t="s">
        <v>40</v>
      </c>
      <c r="E16183" s="116" t="str">
        <f t="shared" si="252"/>
        <v>JCE</v>
      </c>
    </row>
    <row r="16184" spans="4:5">
      <c r="D16184" s="118" t="s">
        <v>40</v>
      </c>
      <c r="E16184" s="116" t="str">
        <f t="shared" si="252"/>
        <v>JCE</v>
      </c>
    </row>
    <row r="16185" spans="4:5">
      <c r="D16185" s="118" t="s">
        <v>28</v>
      </c>
      <c r="E16185" s="116" t="str">
        <f t="shared" si="252"/>
        <v>DGII</v>
      </c>
    </row>
    <row r="16186" spans="4:5">
      <c r="D16186" s="118" t="s">
        <v>28</v>
      </c>
      <c r="E16186" s="116" t="str">
        <f t="shared" si="252"/>
        <v>DGII</v>
      </c>
    </row>
    <row r="16187" spans="4:5">
      <c r="D16187" s="118" t="s">
        <v>40</v>
      </c>
      <c r="E16187" s="116" t="str">
        <f t="shared" si="252"/>
        <v>JCE</v>
      </c>
    </row>
    <row r="16188" spans="4:5">
      <c r="D16188" s="118" t="s">
        <v>40</v>
      </c>
      <c r="E16188" s="116" t="str">
        <f t="shared" si="252"/>
        <v>JCE</v>
      </c>
    </row>
    <row r="16189" spans="4:5">
      <c r="D16189" s="118" t="s">
        <v>40</v>
      </c>
      <c r="E16189" s="116" t="str">
        <f t="shared" si="252"/>
        <v>JCE</v>
      </c>
    </row>
    <row r="16190" spans="4:5">
      <c r="D16190" s="118" t="s">
        <v>40</v>
      </c>
      <c r="E16190" s="116" t="str">
        <f t="shared" si="252"/>
        <v>JCE</v>
      </c>
    </row>
    <row r="16191" spans="4:5">
      <c r="D16191" s="118" t="s">
        <v>40</v>
      </c>
      <c r="E16191" s="116" t="str">
        <f t="shared" si="252"/>
        <v>JCE</v>
      </c>
    </row>
    <row r="16192" spans="4:5">
      <c r="D16192" s="118" t="s">
        <v>40</v>
      </c>
      <c r="E16192" s="116" t="str">
        <f t="shared" si="252"/>
        <v>JCE</v>
      </c>
    </row>
    <row r="16193" spans="4:5">
      <c r="D16193" s="118" t="s">
        <v>184</v>
      </c>
      <c r="E16193" s="116" t="str">
        <f t="shared" si="252"/>
        <v>DGP</v>
      </c>
    </row>
    <row r="16194" spans="4:5">
      <c r="D16194" s="118" t="s">
        <v>28</v>
      </c>
      <c r="E16194" s="116" t="str">
        <f t="shared" si="252"/>
        <v>DGII</v>
      </c>
    </row>
    <row r="16195" spans="4:5">
      <c r="D16195" s="118" t="s">
        <v>28</v>
      </c>
      <c r="E16195" s="116" t="str">
        <f t="shared" si="252"/>
        <v>DGII</v>
      </c>
    </row>
    <row r="16196" spans="4:5">
      <c r="D16196" s="118" t="s">
        <v>28</v>
      </c>
      <c r="E16196" s="116" t="str">
        <f t="shared" ref="E16196:E16259" si="253">UPPER(D16196:D35906)</f>
        <v>DGII</v>
      </c>
    </row>
    <row r="16197" spans="4:5">
      <c r="D16197" s="118" t="s">
        <v>28</v>
      </c>
      <c r="E16197" s="116" t="str">
        <f t="shared" si="253"/>
        <v>DGII</v>
      </c>
    </row>
    <row r="16198" spans="4:5">
      <c r="D16198" s="118" t="s">
        <v>40</v>
      </c>
      <c r="E16198" s="116" t="str">
        <f t="shared" si="253"/>
        <v>JCE</v>
      </c>
    </row>
    <row r="16199" spans="4:5">
      <c r="D16199" s="118" t="s">
        <v>40</v>
      </c>
      <c r="E16199" s="116" t="str">
        <f t="shared" si="253"/>
        <v>JCE</v>
      </c>
    </row>
    <row r="16200" spans="4:5">
      <c r="D16200" s="118" t="s">
        <v>40</v>
      </c>
      <c r="E16200" s="116" t="str">
        <f t="shared" si="253"/>
        <v>JCE</v>
      </c>
    </row>
    <row r="16201" spans="4:5">
      <c r="D16201" s="118" t="s">
        <v>40</v>
      </c>
      <c r="E16201" s="116" t="str">
        <f t="shared" si="253"/>
        <v>JCE</v>
      </c>
    </row>
    <row r="16202" spans="4:5">
      <c r="D16202" s="118" t="s">
        <v>40</v>
      </c>
      <c r="E16202" s="116" t="str">
        <f t="shared" si="253"/>
        <v>JCE</v>
      </c>
    </row>
    <row r="16203" spans="4:5">
      <c r="D16203" s="118" t="s">
        <v>40</v>
      </c>
      <c r="E16203" s="116" t="str">
        <f t="shared" si="253"/>
        <v>JCE</v>
      </c>
    </row>
    <row r="16204" spans="4:5">
      <c r="D16204" s="118" t="s">
        <v>2</v>
      </c>
      <c r="E16204" s="116" t="str">
        <f t="shared" si="253"/>
        <v>DGTT</v>
      </c>
    </row>
    <row r="16205" spans="4:5">
      <c r="D16205" s="118" t="s">
        <v>322</v>
      </c>
      <c r="E16205" s="116" t="str">
        <f t="shared" si="253"/>
        <v>MT</v>
      </c>
    </row>
    <row r="16206" spans="4:5">
      <c r="D16206" s="118" t="s">
        <v>2</v>
      </c>
      <c r="E16206" s="116" t="str">
        <f t="shared" si="253"/>
        <v>DGTT</v>
      </c>
    </row>
    <row r="16207" spans="4:5">
      <c r="D16207" s="118" t="s">
        <v>40</v>
      </c>
      <c r="E16207" s="116" t="str">
        <f t="shared" si="253"/>
        <v>JCE</v>
      </c>
    </row>
    <row r="16208" spans="4:5">
      <c r="D16208" s="118" t="s">
        <v>28</v>
      </c>
      <c r="E16208" s="116" t="str">
        <f t="shared" si="253"/>
        <v>DGII</v>
      </c>
    </row>
    <row r="16209" spans="4:5">
      <c r="D16209" s="118" t="s">
        <v>40</v>
      </c>
      <c r="E16209" s="116" t="str">
        <f t="shared" si="253"/>
        <v>JCE</v>
      </c>
    </row>
    <row r="16210" spans="4:5">
      <c r="D16210" s="118" t="s">
        <v>28</v>
      </c>
      <c r="E16210" s="116" t="str">
        <f t="shared" si="253"/>
        <v>DGII</v>
      </c>
    </row>
    <row r="16211" spans="4:5">
      <c r="D16211" s="118" t="s">
        <v>40</v>
      </c>
      <c r="E16211" s="116" t="str">
        <f t="shared" si="253"/>
        <v>JCE</v>
      </c>
    </row>
    <row r="16212" spans="4:5">
      <c r="D16212" s="118" t="s">
        <v>28</v>
      </c>
      <c r="E16212" s="116" t="str">
        <f t="shared" si="253"/>
        <v>DGII</v>
      </c>
    </row>
    <row r="16213" spans="4:5">
      <c r="D16213" s="118" t="s">
        <v>155</v>
      </c>
      <c r="E16213" s="116" t="str">
        <f t="shared" si="253"/>
        <v>ONAPI</v>
      </c>
    </row>
    <row r="16214" spans="4:5">
      <c r="D16214" s="118" t="s">
        <v>155</v>
      </c>
      <c r="E16214" s="116" t="str">
        <f t="shared" si="253"/>
        <v>ONAPI</v>
      </c>
    </row>
    <row r="16215" spans="4:5">
      <c r="D16215" s="118" t="s">
        <v>28</v>
      </c>
      <c r="E16215" s="116" t="str">
        <f t="shared" si="253"/>
        <v>DGII</v>
      </c>
    </row>
    <row r="16216" spans="4:5">
      <c r="D16216" s="118" t="s">
        <v>40</v>
      </c>
      <c r="E16216" s="116" t="str">
        <f t="shared" si="253"/>
        <v>JCE</v>
      </c>
    </row>
    <row r="16217" spans="4:5">
      <c r="D16217" s="118" t="s">
        <v>28</v>
      </c>
      <c r="E16217" s="116" t="str">
        <f t="shared" si="253"/>
        <v>DGII</v>
      </c>
    </row>
    <row r="16218" spans="4:5">
      <c r="D16218" s="118" t="s">
        <v>2</v>
      </c>
      <c r="E16218" s="116" t="str">
        <f t="shared" si="253"/>
        <v>DGTT</v>
      </c>
    </row>
    <row r="16219" spans="4:5">
      <c r="D16219" s="118" t="s">
        <v>28</v>
      </c>
      <c r="E16219" s="116" t="str">
        <f t="shared" si="253"/>
        <v>DGII</v>
      </c>
    </row>
    <row r="16220" spans="4:5">
      <c r="D16220" s="118" t="s">
        <v>40</v>
      </c>
      <c r="E16220" s="116" t="str">
        <f t="shared" si="253"/>
        <v>JCE</v>
      </c>
    </row>
    <row r="16221" spans="4:5">
      <c r="D16221" s="118" t="s">
        <v>40</v>
      </c>
      <c r="E16221" s="116" t="str">
        <f t="shared" si="253"/>
        <v>JCE</v>
      </c>
    </row>
    <row r="16222" spans="4:5">
      <c r="D16222" s="118" t="s">
        <v>40</v>
      </c>
      <c r="E16222" s="116" t="str">
        <f t="shared" si="253"/>
        <v>JCE</v>
      </c>
    </row>
    <row r="16223" spans="4:5">
      <c r="D16223" s="118" t="s">
        <v>40</v>
      </c>
      <c r="E16223" s="116" t="str">
        <f t="shared" si="253"/>
        <v>JCE</v>
      </c>
    </row>
    <row r="16224" spans="4:5">
      <c r="D16224" s="118" t="s">
        <v>40</v>
      </c>
      <c r="E16224" s="116" t="str">
        <f t="shared" si="253"/>
        <v>JCE</v>
      </c>
    </row>
    <row r="16225" spans="4:5">
      <c r="D16225" s="118" t="s">
        <v>40</v>
      </c>
      <c r="E16225" s="116" t="str">
        <f t="shared" si="253"/>
        <v>JCE</v>
      </c>
    </row>
    <row r="16226" spans="4:5">
      <c r="D16226" s="118" t="s">
        <v>322</v>
      </c>
      <c r="E16226" s="116" t="str">
        <f t="shared" si="253"/>
        <v>MT</v>
      </c>
    </row>
    <row r="16227" spans="4:5">
      <c r="D16227" s="118" t="s">
        <v>40</v>
      </c>
      <c r="E16227" s="116" t="str">
        <f t="shared" si="253"/>
        <v>JCE</v>
      </c>
    </row>
    <row r="16228" spans="4:5">
      <c r="D16228" s="118" t="s">
        <v>2</v>
      </c>
      <c r="E16228" s="116" t="str">
        <f t="shared" si="253"/>
        <v>DGTT</v>
      </c>
    </row>
    <row r="16229" spans="4:5">
      <c r="D16229" s="118" t="s">
        <v>40</v>
      </c>
      <c r="E16229" s="116" t="str">
        <f t="shared" si="253"/>
        <v>JCE</v>
      </c>
    </row>
    <row r="16230" spans="4:5">
      <c r="D16230" s="118" t="s">
        <v>322</v>
      </c>
      <c r="E16230" s="116" t="str">
        <f t="shared" si="253"/>
        <v>MT</v>
      </c>
    </row>
    <row r="16231" spans="4:5">
      <c r="D16231" s="118" t="s">
        <v>322</v>
      </c>
      <c r="E16231" s="116" t="str">
        <f t="shared" si="253"/>
        <v>MT</v>
      </c>
    </row>
    <row r="16232" spans="4:5">
      <c r="D16232" s="118" t="s">
        <v>184</v>
      </c>
      <c r="E16232" s="116" t="str">
        <f t="shared" si="253"/>
        <v>DGP</v>
      </c>
    </row>
    <row r="16233" spans="4:5">
      <c r="D16233" s="118" t="s">
        <v>40</v>
      </c>
      <c r="E16233" s="116" t="str">
        <f t="shared" si="253"/>
        <v>JCE</v>
      </c>
    </row>
    <row r="16234" spans="4:5">
      <c r="D16234" s="118" t="s">
        <v>28</v>
      </c>
      <c r="E16234" s="116" t="str">
        <f t="shared" si="253"/>
        <v>DGII</v>
      </c>
    </row>
    <row r="16235" spans="4:5">
      <c r="D16235" s="118" t="s">
        <v>28</v>
      </c>
      <c r="E16235" s="116" t="str">
        <f t="shared" si="253"/>
        <v>DGII</v>
      </c>
    </row>
    <row r="16236" spans="4:5">
      <c r="D16236" s="118" t="s">
        <v>28</v>
      </c>
      <c r="E16236" s="116" t="str">
        <f t="shared" si="253"/>
        <v>DGII</v>
      </c>
    </row>
    <row r="16237" spans="4:5">
      <c r="D16237" s="118" t="s">
        <v>40</v>
      </c>
      <c r="E16237" s="116" t="str">
        <f t="shared" si="253"/>
        <v>JCE</v>
      </c>
    </row>
    <row r="16238" spans="4:5">
      <c r="D16238" s="118" t="s">
        <v>40</v>
      </c>
      <c r="E16238" s="116" t="str">
        <f t="shared" si="253"/>
        <v>JCE</v>
      </c>
    </row>
    <row r="16239" spans="4:5">
      <c r="D16239" s="118" t="s">
        <v>40</v>
      </c>
      <c r="E16239" s="116" t="str">
        <f t="shared" si="253"/>
        <v>JCE</v>
      </c>
    </row>
    <row r="16240" spans="4:5">
      <c r="D16240" s="118" t="s">
        <v>28</v>
      </c>
      <c r="E16240" s="116" t="str">
        <f t="shared" si="253"/>
        <v>DGII</v>
      </c>
    </row>
    <row r="16241" spans="4:5">
      <c r="D16241" s="118" t="s">
        <v>2</v>
      </c>
      <c r="E16241" s="116" t="str">
        <f t="shared" si="253"/>
        <v>DGTT</v>
      </c>
    </row>
    <row r="16242" spans="4:5">
      <c r="D16242" s="118" t="s">
        <v>322</v>
      </c>
      <c r="E16242" s="116" t="str">
        <f t="shared" si="253"/>
        <v>MT</v>
      </c>
    </row>
    <row r="16243" spans="4:5">
      <c r="D16243" s="118" t="s">
        <v>40</v>
      </c>
      <c r="E16243" s="116" t="str">
        <f t="shared" si="253"/>
        <v>JCE</v>
      </c>
    </row>
    <row r="16244" spans="4:5">
      <c r="D16244" s="118" t="s">
        <v>2</v>
      </c>
      <c r="E16244" s="116" t="str">
        <f t="shared" si="253"/>
        <v>DGTT</v>
      </c>
    </row>
    <row r="16245" spans="4:5">
      <c r="D16245" s="118" t="s">
        <v>2</v>
      </c>
      <c r="E16245" s="116" t="str">
        <f t="shared" si="253"/>
        <v>DGTT</v>
      </c>
    </row>
    <row r="16246" spans="4:5">
      <c r="D16246" s="118" t="s">
        <v>40</v>
      </c>
      <c r="E16246" s="116" t="str">
        <f t="shared" si="253"/>
        <v>JCE</v>
      </c>
    </row>
    <row r="16247" spans="4:5">
      <c r="D16247" s="118" t="s">
        <v>2</v>
      </c>
      <c r="E16247" s="116" t="str">
        <f t="shared" si="253"/>
        <v>DGTT</v>
      </c>
    </row>
    <row r="16248" spans="4:5">
      <c r="D16248" s="118" t="s">
        <v>28</v>
      </c>
      <c r="E16248" s="116" t="str">
        <f t="shared" si="253"/>
        <v>DGII</v>
      </c>
    </row>
    <row r="16249" spans="4:5">
      <c r="D16249" s="118" t="s">
        <v>1098</v>
      </c>
      <c r="E16249" s="116" t="str">
        <f t="shared" si="253"/>
        <v>CANCILLERIA</v>
      </c>
    </row>
    <row r="16250" spans="4:5">
      <c r="D16250" s="118" t="s">
        <v>40</v>
      </c>
      <c r="E16250" s="116" t="str">
        <f t="shared" si="253"/>
        <v>JCE</v>
      </c>
    </row>
    <row r="16251" spans="4:5">
      <c r="D16251" s="118" t="s">
        <v>40</v>
      </c>
      <c r="E16251" s="116" t="str">
        <f t="shared" si="253"/>
        <v>JCE</v>
      </c>
    </row>
    <row r="16252" spans="4:5">
      <c r="D16252" s="118" t="s">
        <v>40</v>
      </c>
      <c r="E16252" s="116" t="str">
        <f t="shared" si="253"/>
        <v>JCE</v>
      </c>
    </row>
    <row r="16253" spans="4:5">
      <c r="D16253" s="118" t="s">
        <v>40</v>
      </c>
      <c r="E16253" s="116" t="str">
        <f t="shared" si="253"/>
        <v>JCE</v>
      </c>
    </row>
    <row r="16254" spans="4:5">
      <c r="D16254" s="118" t="s">
        <v>40</v>
      </c>
      <c r="E16254" s="116" t="str">
        <f t="shared" si="253"/>
        <v>JCE</v>
      </c>
    </row>
    <row r="16255" spans="4:5">
      <c r="D16255" s="118" t="s">
        <v>40</v>
      </c>
      <c r="E16255" s="116" t="str">
        <f t="shared" si="253"/>
        <v>JCE</v>
      </c>
    </row>
    <row r="16256" spans="4:5">
      <c r="D16256" s="118" t="s">
        <v>28</v>
      </c>
      <c r="E16256" s="116" t="str">
        <f t="shared" si="253"/>
        <v>DGII</v>
      </c>
    </row>
    <row r="16257" spans="4:5">
      <c r="D16257" s="118" t="s">
        <v>28</v>
      </c>
      <c r="E16257" s="116" t="str">
        <f t="shared" si="253"/>
        <v>DGII</v>
      </c>
    </row>
    <row r="16258" spans="4:5">
      <c r="D16258" s="118" t="s">
        <v>40</v>
      </c>
      <c r="E16258" s="116" t="str">
        <f t="shared" si="253"/>
        <v>JCE</v>
      </c>
    </row>
    <row r="16259" spans="4:5">
      <c r="D16259" s="118" t="s">
        <v>40</v>
      </c>
      <c r="E16259" s="116" t="str">
        <f t="shared" si="253"/>
        <v>JCE</v>
      </c>
    </row>
    <row r="16260" spans="4:5">
      <c r="D16260" s="118" t="s">
        <v>28</v>
      </c>
      <c r="E16260" s="116" t="str">
        <f t="shared" ref="E16260:E16323" si="254">UPPER(D16260:D35970)</f>
        <v>DGII</v>
      </c>
    </row>
    <row r="16261" spans="4:5">
      <c r="D16261" s="118" t="s">
        <v>2</v>
      </c>
      <c r="E16261" s="116" t="str">
        <f t="shared" si="254"/>
        <v>DGTT</v>
      </c>
    </row>
    <row r="16262" spans="4:5">
      <c r="D16262" s="118" t="s">
        <v>40</v>
      </c>
      <c r="E16262" s="116" t="str">
        <f t="shared" si="254"/>
        <v>JCE</v>
      </c>
    </row>
    <row r="16263" spans="4:5">
      <c r="D16263" s="118" t="s">
        <v>40</v>
      </c>
      <c r="E16263" s="116" t="str">
        <f t="shared" si="254"/>
        <v>JCE</v>
      </c>
    </row>
    <row r="16264" spans="4:5">
      <c r="D16264" s="118" t="s">
        <v>40</v>
      </c>
      <c r="E16264" s="116" t="str">
        <f t="shared" si="254"/>
        <v>JCE</v>
      </c>
    </row>
    <row r="16265" spans="4:5">
      <c r="D16265" s="118" t="s">
        <v>40</v>
      </c>
      <c r="E16265" s="116" t="str">
        <f t="shared" si="254"/>
        <v>JCE</v>
      </c>
    </row>
    <row r="16266" spans="4:5">
      <c r="D16266" s="118" t="s">
        <v>28</v>
      </c>
      <c r="E16266" s="116" t="str">
        <f t="shared" si="254"/>
        <v>DGII</v>
      </c>
    </row>
    <row r="16267" spans="4:5">
      <c r="D16267" s="118" t="s">
        <v>2</v>
      </c>
      <c r="E16267" s="116" t="str">
        <f t="shared" si="254"/>
        <v>DGTT</v>
      </c>
    </row>
    <row r="16268" spans="4:5">
      <c r="D16268" s="118" t="s">
        <v>40</v>
      </c>
      <c r="E16268" s="116" t="str">
        <f t="shared" si="254"/>
        <v>JCE</v>
      </c>
    </row>
    <row r="16269" spans="4:5">
      <c r="D16269" s="118" t="s">
        <v>40</v>
      </c>
      <c r="E16269" s="116" t="str">
        <f t="shared" si="254"/>
        <v>JCE</v>
      </c>
    </row>
    <row r="16270" spans="4:5">
      <c r="D16270" s="118" t="s">
        <v>40</v>
      </c>
      <c r="E16270" s="116" t="str">
        <f t="shared" si="254"/>
        <v>JCE</v>
      </c>
    </row>
    <row r="16271" spans="4:5">
      <c r="D16271" s="118" t="s">
        <v>40</v>
      </c>
      <c r="E16271" s="116" t="str">
        <f t="shared" si="254"/>
        <v>JCE</v>
      </c>
    </row>
    <row r="16272" spans="4:5">
      <c r="D16272" s="118" t="s">
        <v>40</v>
      </c>
      <c r="E16272" s="116" t="str">
        <f t="shared" si="254"/>
        <v>JCE</v>
      </c>
    </row>
    <row r="16273" spans="4:5">
      <c r="D16273" s="118" t="s">
        <v>40</v>
      </c>
      <c r="E16273" s="116" t="str">
        <f t="shared" si="254"/>
        <v>JCE</v>
      </c>
    </row>
    <row r="16274" spans="4:5">
      <c r="D16274" s="118" t="s">
        <v>40</v>
      </c>
      <c r="E16274" s="116" t="str">
        <f t="shared" si="254"/>
        <v>JCE</v>
      </c>
    </row>
    <row r="16275" spans="4:5">
      <c r="D16275" s="118" t="s">
        <v>40</v>
      </c>
      <c r="E16275" s="116" t="str">
        <f t="shared" si="254"/>
        <v>JCE</v>
      </c>
    </row>
    <row r="16276" spans="4:5">
      <c r="D16276" s="118" t="s">
        <v>322</v>
      </c>
      <c r="E16276" s="116" t="str">
        <f t="shared" si="254"/>
        <v>MT</v>
      </c>
    </row>
    <row r="16277" spans="4:5">
      <c r="D16277" s="118" t="s">
        <v>322</v>
      </c>
      <c r="E16277" s="116" t="str">
        <f t="shared" si="254"/>
        <v>MT</v>
      </c>
    </row>
    <row r="16278" spans="4:5">
      <c r="D16278" s="118" t="s">
        <v>322</v>
      </c>
      <c r="E16278" s="116" t="str">
        <f t="shared" si="254"/>
        <v>MT</v>
      </c>
    </row>
    <row r="16279" spans="4:5">
      <c r="D16279" s="118" t="s">
        <v>40</v>
      </c>
      <c r="E16279" s="116" t="str">
        <f t="shared" si="254"/>
        <v>JCE</v>
      </c>
    </row>
    <row r="16280" spans="4:5">
      <c r="D16280" s="118" t="s">
        <v>322</v>
      </c>
      <c r="E16280" s="116" t="str">
        <f t="shared" si="254"/>
        <v>MT</v>
      </c>
    </row>
    <row r="16281" spans="4:5">
      <c r="D16281" s="118" t="s">
        <v>40</v>
      </c>
      <c r="E16281" s="116" t="str">
        <f t="shared" si="254"/>
        <v>JCE</v>
      </c>
    </row>
    <row r="16282" spans="4:5">
      <c r="D16282" s="118" t="s">
        <v>28</v>
      </c>
      <c r="E16282" s="116" t="str">
        <f t="shared" si="254"/>
        <v>DGII</v>
      </c>
    </row>
    <row r="16283" spans="4:5">
      <c r="D16283" s="118" t="s">
        <v>1461</v>
      </c>
      <c r="E16283" s="116" t="str">
        <f t="shared" si="254"/>
        <v>OBRAS PUBLICAS</v>
      </c>
    </row>
    <row r="16284" spans="4:5">
      <c r="D16284" s="118" t="s">
        <v>184</v>
      </c>
      <c r="E16284" s="116" t="str">
        <f t="shared" si="254"/>
        <v>DGP</v>
      </c>
    </row>
    <row r="16285" spans="4:5">
      <c r="D16285" s="118" t="s">
        <v>40</v>
      </c>
      <c r="E16285" s="116" t="str">
        <f t="shared" si="254"/>
        <v>JCE</v>
      </c>
    </row>
    <row r="16286" spans="4:5">
      <c r="D16286" s="118" t="s">
        <v>40</v>
      </c>
      <c r="E16286" s="116" t="str">
        <f t="shared" si="254"/>
        <v>JCE</v>
      </c>
    </row>
    <row r="16287" spans="4:5">
      <c r="D16287" s="118" t="s">
        <v>40</v>
      </c>
      <c r="E16287" s="116" t="str">
        <f t="shared" si="254"/>
        <v>JCE</v>
      </c>
    </row>
    <row r="16288" spans="4:5">
      <c r="D16288" s="118" t="s">
        <v>40</v>
      </c>
      <c r="E16288" s="116" t="str">
        <f t="shared" si="254"/>
        <v>JCE</v>
      </c>
    </row>
    <row r="16289" spans="4:5">
      <c r="D16289" s="118" t="s">
        <v>1098</v>
      </c>
      <c r="E16289" s="116" t="str">
        <f t="shared" si="254"/>
        <v>CANCILLERIA</v>
      </c>
    </row>
    <row r="16290" spans="4:5">
      <c r="D16290" s="118" t="s">
        <v>956</v>
      </c>
      <c r="E16290" s="116" t="str">
        <f t="shared" si="254"/>
        <v>SENASA</v>
      </c>
    </row>
    <row r="16291" spans="4:5">
      <c r="D16291" s="118" t="s">
        <v>2</v>
      </c>
      <c r="E16291" s="116" t="str">
        <f t="shared" si="254"/>
        <v>DGTT</v>
      </c>
    </row>
    <row r="16292" spans="4:5">
      <c r="D16292" s="118" t="s">
        <v>28</v>
      </c>
      <c r="E16292" s="116" t="str">
        <f t="shared" si="254"/>
        <v>DGII</v>
      </c>
    </row>
    <row r="16293" spans="4:5">
      <c r="D16293" s="118" t="s">
        <v>2</v>
      </c>
      <c r="E16293" s="116" t="str">
        <f t="shared" si="254"/>
        <v>DGTT</v>
      </c>
    </row>
    <row r="16294" spans="4:5">
      <c r="D16294" s="118" t="s">
        <v>40</v>
      </c>
      <c r="E16294" s="116" t="str">
        <f t="shared" si="254"/>
        <v>JCE</v>
      </c>
    </row>
    <row r="16295" spans="4:5">
      <c r="D16295" s="118" t="s">
        <v>28</v>
      </c>
      <c r="E16295" s="116" t="str">
        <f t="shared" si="254"/>
        <v>DGII</v>
      </c>
    </row>
    <row r="16296" spans="4:5">
      <c r="D16296" s="118" t="s">
        <v>2</v>
      </c>
      <c r="E16296" s="116" t="str">
        <f t="shared" si="254"/>
        <v>DGTT</v>
      </c>
    </row>
    <row r="16297" spans="4:5">
      <c r="D16297" s="118" t="s">
        <v>1098</v>
      </c>
      <c r="E16297" s="116" t="str">
        <f t="shared" si="254"/>
        <v>CANCILLERIA</v>
      </c>
    </row>
    <row r="16298" spans="4:5">
      <c r="D16298" s="118" t="s">
        <v>40</v>
      </c>
      <c r="E16298" s="116" t="str">
        <f t="shared" si="254"/>
        <v>JCE</v>
      </c>
    </row>
    <row r="16299" spans="4:5">
      <c r="D16299" s="118" t="s">
        <v>40</v>
      </c>
      <c r="E16299" s="116" t="str">
        <f t="shared" si="254"/>
        <v>JCE</v>
      </c>
    </row>
    <row r="16300" spans="4:5">
      <c r="D16300" s="118" t="s">
        <v>40</v>
      </c>
      <c r="E16300" s="116" t="str">
        <f t="shared" si="254"/>
        <v>JCE</v>
      </c>
    </row>
    <row r="16301" spans="4:5">
      <c r="D16301" s="118" t="s">
        <v>40</v>
      </c>
      <c r="E16301" s="116" t="str">
        <f t="shared" si="254"/>
        <v>JCE</v>
      </c>
    </row>
    <row r="16302" spans="4:5">
      <c r="D16302" s="118" t="s">
        <v>184</v>
      </c>
      <c r="E16302" s="116" t="str">
        <f t="shared" si="254"/>
        <v>DGP</v>
      </c>
    </row>
    <row r="16303" spans="4:5">
      <c r="D16303" s="118" t="s">
        <v>322</v>
      </c>
      <c r="E16303" s="116" t="str">
        <f t="shared" si="254"/>
        <v>MT</v>
      </c>
    </row>
    <row r="16304" spans="4:5">
      <c r="D16304" s="118" t="s">
        <v>2</v>
      </c>
      <c r="E16304" s="116" t="str">
        <f t="shared" si="254"/>
        <v>DGTT</v>
      </c>
    </row>
    <row r="16305" spans="4:5">
      <c r="D16305" s="118" t="s">
        <v>40</v>
      </c>
      <c r="E16305" s="116" t="str">
        <f t="shared" si="254"/>
        <v>JCE</v>
      </c>
    </row>
    <row r="16306" spans="4:5">
      <c r="D16306" s="118" t="s">
        <v>322</v>
      </c>
      <c r="E16306" s="116" t="str">
        <f t="shared" si="254"/>
        <v>MT</v>
      </c>
    </row>
    <row r="16307" spans="4:5">
      <c r="D16307" s="118" t="s">
        <v>40</v>
      </c>
      <c r="E16307" s="116" t="str">
        <f t="shared" si="254"/>
        <v>JCE</v>
      </c>
    </row>
    <row r="16308" spans="4:5">
      <c r="D16308" s="118" t="s">
        <v>322</v>
      </c>
      <c r="E16308" s="116" t="str">
        <f t="shared" si="254"/>
        <v>MT</v>
      </c>
    </row>
    <row r="16309" spans="4:5">
      <c r="D16309" s="118" t="s">
        <v>40</v>
      </c>
      <c r="E16309" s="116" t="str">
        <f t="shared" si="254"/>
        <v>JCE</v>
      </c>
    </row>
    <row r="16310" spans="4:5">
      <c r="D16310" s="118" t="s">
        <v>28</v>
      </c>
      <c r="E16310" s="116" t="str">
        <f t="shared" si="254"/>
        <v>DGII</v>
      </c>
    </row>
    <row r="16311" spans="4:5">
      <c r="D16311" s="118" t="s">
        <v>28</v>
      </c>
      <c r="E16311" s="116" t="str">
        <f t="shared" si="254"/>
        <v>DGII</v>
      </c>
    </row>
    <row r="16312" spans="4:5">
      <c r="D16312" s="118" t="s">
        <v>184</v>
      </c>
      <c r="E16312" s="116" t="str">
        <f t="shared" si="254"/>
        <v>DGP</v>
      </c>
    </row>
    <row r="16313" spans="4:5">
      <c r="D16313" s="118" t="s">
        <v>40</v>
      </c>
      <c r="E16313" s="116" t="str">
        <f t="shared" si="254"/>
        <v>JCE</v>
      </c>
    </row>
    <row r="16314" spans="4:5">
      <c r="D16314" s="118" t="s">
        <v>40</v>
      </c>
      <c r="E16314" s="116" t="str">
        <f t="shared" si="254"/>
        <v>JCE</v>
      </c>
    </row>
    <row r="16315" spans="4:5">
      <c r="D16315" s="118" t="s">
        <v>40</v>
      </c>
      <c r="E16315" s="116" t="str">
        <f t="shared" si="254"/>
        <v>JCE</v>
      </c>
    </row>
    <row r="16316" spans="4:5">
      <c r="D16316" s="118" t="s">
        <v>40</v>
      </c>
      <c r="E16316" s="116" t="str">
        <f t="shared" si="254"/>
        <v>JCE</v>
      </c>
    </row>
    <row r="16317" spans="4:5">
      <c r="D16317" s="118" t="s">
        <v>40</v>
      </c>
      <c r="E16317" s="116" t="str">
        <f t="shared" si="254"/>
        <v>JCE</v>
      </c>
    </row>
    <row r="16318" spans="4:5">
      <c r="D16318" s="118" t="s">
        <v>40</v>
      </c>
      <c r="E16318" s="116" t="str">
        <f t="shared" si="254"/>
        <v>JCE</v>
      </c>
    </row>
    <row r="16319" spans="4:5">
      <c r="D16319" s="118" t="s">
        <v>1646</v>
      </c>
      <c r="E16319" s="116" t="str">
        <f t="shared" si="254"/>
        <v xml:space="preserve">CANCILLERIA </v>
      </c>
    </row>
    <row r="16320" spans="4:5">
      <c r="D16320" s="118" t="s">
        <v>40</v>
      </c>
      <c r="E16320" s="116" t="str">
        <f t="shared" si="254"/>
        <v>JCE</v>
      </c>
    </row>
    <row r="16321" spans="4:5">
      <c r="D16321" s="118" t="s">
        <v>2</v>
      </c>
      <c r="E16321" s="116" t="str">
        <f t="shared" si="254"/>
        <v>DGTT</v>
      </c>
    </row>
    <row r="16322" spans="4:5">
      <c r="D16322" s="118" t="s">
        <v>40</v>
      </c>
      <c r="E16322" s="116" t="str">
        <f t="shared" si="254"/>
        <v>JCE</v>
      </c>
    </row>
    <row r="16323" spans="4:5">
      <c r="D16323" s="118" t="s">
        <v>40</v>
      </c>
      <c r="E16323" s="116" t="str">
        <f t="shared" si="254"/>
        <v>JCE</v>
      </c>
    </row>
    <row r="16324" spans="4:5">
      <c r="D16324" s="118" t="s">
        <v>28</v>
      </c>
      <c r="E16324" s="116" t="str">
        <f t="shared" ref="E16324:E16387" si="255">UPPER(D16324:D36034)</f>
        <v>DGII</v>
      </c>
    </row>
    <row r="16325" spans="4:5">
      <c r="D16325" s="118" t="s">
        <v>28</v>
      </c>
      <c r="E16325" s="116" t="str">
        <f t="shared" si="255"/>
        <v>DGII</v>
      </c>
    </row>
    <row r="16326" spans="4:5">
      <c r="D16326" s="118" t="s">
        <v>40</v>
      </c>
      <c r="E16326" s="116" t="str">
        <f t="shared" si="255"/>
        <v>JCE</v>
      </c>
    </row>
    <row r="16327" spans="4:5">
      <c r="D16327" s="118" t="s">
        <v>28</v>
      </c>
      <c r="E16327" s="116" t="str">
        <f t="shared" si="255"/>
        <v>DGII</v>
      </c>
    </row>
    <row r="16328" spans="4:5">
      <c r="D16328" s="118" t="s">
        <v>28</v>
      </c>
      <c r="E16328" s="116" t="str">
        <f t="shared" si="255"/>
        <v>DGII</v>
      </c>
    </row>
    <row r="16329" spans="4:5">
      <c r="D16329" s="118" t="s">
        <v>1646</v>
      </c>
      <c r="E16329" s="116" t="str">
        <f t="shared" si="255"/>
        <v xml:space="preserve">CANCILLERIA </v>
      </c>
    </row>
    <row r="16330" spans="4:5">
      <c r="D16330" s="118" t="s">
        <v>40</v>
      </c>
      <c r="E16330" s="116" t="str">
        <f t="shared" si="255"/>
        <v>JCE</v>
      </c>
    </row>
    <row r="16331" spans="4:5">
      <c r="D16331" s="118" t="s">
        <v>155</v>
      </c>
      <c r="E16331" s="116" t="str">
        <f t="shared" si="255"/>
        <v>ONAPI</v>
      </c>
    </row>
    <row r="16332" spans="4:5">
      <c r="D16332" s="118" t="s">
        <v>1098</v>
      </c>
      <c r="E16332" s="116" t="str">
        <f t="shared" si="255"/>
        <v>CANCILLERIA</v>
      </c>
    </row>
    <row r="16333" spans="4:5">
      <c r="D16333" s="118" t="s">
        <v>40</v>
      </c>
      <c r="E16333" s="116" t="str">
        <f t="shared" si="255"/>
        <v>JCE</v>
      </c>
    </row>
    <row r="16334" spans="4:5">
      <c r="D16334" s="118" t="s">
        <v>2</v>
      </c>
      <c r="E16334" s="116" t="str">
        <f t="shared" si="255"/>
        <v>DGTT</v>
      </c>
    </row>
    <row r="16335" spans="4:5">
      <c r="D16335" s="118" t="s">
        <v>2</v>
      </c>
      <c r="E16335" s="116" t="str">
        <f t="shared" si="255"/>
        <v>DGTT</v>
      </c>
    </row>
    <row r="16336" spans="4:5">
      <c r="D16336" s="118" t="s">
        <v>40</v>
      </c>
      <c r="E16336" s="116" t="str">
        <f t="shared" si="255"/>
        <v>JCE</v>
      </c>
    </row>
    <row r="16337" spans="4:5">
      <c r="D16337" s="118" t="s">
        <v>1098</v>
      </c>
      <c r="E16337" s="116" t="str">
        <f t="shared" si="255"/>
        <v>CANCILLERIA</v>
      </c>
    </row>
    <row r="16338" spans="4:5">
      <c r="D16338" s="118" t="s">
        <v>322</v>
      </c>
      <c r="E16338" s="116" t="str">
        <f t="shared" si="255"/>
        <v>MT</v>
      </c>
    </row>
    <row r="16339" spans="4:5">
      <c r="D16339" s="118" t="s">
        <v>322</v>
      </c>
      <c r="E16339" s="116" t="str">
        <f t="shared" si="255"/>
        <v>MT</v>
      </c>
    </row>
    <row r="16340" spans="4:5">
      <c r="D16340" s="118" t="s">
        <v>1098</v>
      </c>
      <c r="E16340" s="116" t="str">
        <f t="shared" si="255"/>
        <v>CANCILLERIA</v>
      </c>
    </row>
    <row r="16341" spans="4:5">
      <c r="D16341" s="118" t="s">
        <v>1098</v>
      </c>
      <c r="E16341" s="116" t="str">
        <f t="shared" si="255"/>
        <v>CANCILLERIA</v>
      </c>
    </row>
    <row r="16342" spans="4:5">
      <c r="D16342" s="118" t="s">
        <v>28</v>
      </c>
      <c r="E16342" s="116" t="str">
        <f t="shared" si="255"/>
        <v>DGII</v>
      </c>
    </row>
    <row r="16343" spans="4:5">
      <c r="D16343" s="118" t="s">
        <v>28</v>
      </c>
      <c r="E16343" s="116" t="str">
        <f t="shared" si="255"/>
        <v>DGII</v>
      </c>
    </row>
    <row r="16344" spans="4:5">
      <c r="D16344" s="118" t="s">
        <v>28</v>
      </c>
      <c r="E16344" s="116" t="str">
        <f t="shared" si="255"/>
        <v>DGII</v>
      </c>
    </row>
    <row r="16345" spans="4:5">
      <c r="D16345" s="118" t="s">
        <v>40</v>
      </c>
      <c r="E16345" s="116" t="str">
        <f t="shared" si="255"/>
        <v>JCE</v>
      </c>
    </row>
    <row r="16346" spans="4:5">
      <c r="D16346" s="118" t="s">
        <v>40</v>
      </c>
      <c r="E16346" s="116" t="str">
        <f t="shared" si="255"/>
        <v>JCE</v>
      </c>
    </row>
    <row r="16347" spans="4:5">
      <c r="D16347" s="118" t="s">
        <v>40</v>
      </c>
      <c r="E16347" s="116" t="str">
        <f t="shared" si="255"/>
        <v>JCE</v>
      </c>
    </row>
    <row r="16348" spans="4:5">
      <c r="D16348" s="118" t="s">
        <v>184</v>
      </c>
      <c r="E16348" s="116" t="str">
        <f t="shared" si="255"/>
        <v>DGP</v>
      </c>
    </row>
    <row r="16349" spans="4:5">
      <c r="D16349" s="118" t="s">
        <v>184</v>
      </c>
      <c r="E16349" s="116" t="str">
        <f t="shared" si="255"/>
        <v>DGP</v>
      </c>
    </row>
    <row r="16350" spans="4:5">
      <c r="D16350" s="118" t="s">
        <v>2</v>
      </c>
      <c r="E16350" s="116" t="str">
        <f t="shared" si="255"/>
        <v>DGTT</v>
      </c>
    </row>
    <row r="16351" spans="4:5">
      <c r="D16351" s="118" t="s">
        <v>40</v>
      </c>
      <c r="E16351" s="116" t="str">
        <f t="shared" si="255"/>
        <v>JCE</v>
      </c>
    </row>
    <row r="16352" spans="4:5">
      <c r="D16352" s="118" t="s">
        <v>40</v>
      </c>
      <c r="E16352" s="116" t="str">
        <f t="shared" si="255"/>
        <v>JCE</v>
      </c>
    </row>
    <row r="16353" spans="4:5">
      <c r="D16353" s="118" t="s">
        <v>28</v>
      </c>
      <c r="E16353" s="116" t="str">
        <f t="shared" si="255"/>
        <v>DGII</v>
      </c>
    </row>
    <row r="16354" spans="4:5">
      <c r="D16354" s="118" t="s">
        <v>1098</v>
      </c>
      <c r="E16354" s="116" t="str">
        <f t="shared" si="255"/>
        <v>CANCILLERIA</v>
      </c>
    </row>
    <row r="16355" spans="4:5">
      <c r="D16355" s="118" t="s">
        <v>2</v>
      </c>
      <c r="E16355" s="116" t="str">
        <f t="shared" si="255"/>
        <v>DGTT</v>
      </c>
    </row>
    <row r="16356" spans="4:5">
      <c r="D16356" s="118" t="s">
        <v>40</v>
      </c>
      <c r="E16356" s="116" t="str">
        <f t="shared" si="255"/>
        <v>JCE</v>
      </c>
    </row>
    <row r="16357" spans="4:5">
      <c r="D16357" s="118" t="s">
        <v>40</v>
      </c>
      <c r="E16357" s="116" t="str">
        <f t="shared" si="255"/>
        <v>JCE</v>
      </c>
    </row>
    <row r="16358" spans="4:5">
      <c r="D16358" s="118" t="s">
        <v>40</v>
      </c>
      <c r="E16358" s="116" t="str">
        <f t="shared" si="255"/>
        <v>JCE</v>
      </c>
    </row>
    <row r="16359" spans="4:5">
      <c r="D16359" s="118" t="s">
        <v>28</v>
      </c>
      <c r="E16359" s="116" t="str">
        <f t="shared" si="255"/>
        <v>DGII</v>
      </c>
    </row>
    <row r="16360" spans="4:5">
      <c r="D16360" s="118" t="s">
        <v>40</v>
      </c>
      <c r="E16360" s="116" t="str">
        <f t="shared" si="255"/>
        <v>JCE</v>
      </c>
    </row>
    <row r="16361" spans="4:5">
      <c r="D16361" s="118" t="s">
        <v>40</v>
      </c>
      <c r="E16361" s="116" t="str">
        <f t="shared" si="255"/>
        <v>JCE</v>
      </c>
    </row>
    <row r="16362" spans="4:5">
      <c r="D16362" s="118" t="s">
        <v>28</v>
      </c>
      <c r="E16362" s="116" t="str">
        <f t="shared" si="255"/>
        <v>DGII</v>
      </c>
    </row>
    <row r="16363" spans="4:5">
      <c r="D16363" s="118" t="s">
        <v>2</v>
      </c>
      <c r="E16363" s="116" t="str">
        <f t="shared" si="255"/>
        <v>DGTT</v>
      </c>
    </row>
    <row r="16364" spans="4:5">
      <c r="D16364" s="118" t="s">
        <v>2</v>
      </c>
      <c r="E16364" s="116" t="str">
        <f t="shared" si="255"/>
        <v>DGTT</v>
      </c>
    </row>
    <row r="16365" spans="4:5">
      <c r="D16365" s="118" t="s">
        <v>40</v>
      </c>
      <c r="E16365" s="116" t="str">
        <f t="shared" si="255"/>
        <v>JCE</v>
      </c>
    </row>
    <row r="16366" spans="4:5">
      <c r="D16366" s="118" t="s">
        <v>40</v>
      </c>
      <c r="E16366" s="116" t="str">
        <f t="shared" si="255"/>
        <v>JCE</v>
      </c>
    </row>
    <row r="16367" spans="4:5">
      <c r="D16367" s="118" t="s">
        <v>184</v>
      </c>
      <c r="E16367" s="116" t="str">
        <f t="shared" si="255"/>
        <v>DGP</v>
      </c>
    </row>
    <row r="16368" spans="4:5">
      <c r="D16368" s="118" t="s">
        <v>184</v>
      </c>
      <c r="E16368" s="116" t="str">
        <f t="shared" si="255"/>
        <v>DGP</v>
      </c>
    </row>
    <row r="16369" spans="4:5">
      <c r="D16369" s="118" t="s">
        <v>2</v>
      </c>
      <c r="E16369" s="116" t="str">
        <f t="shared" si="255"/>
        <v>DGTT</v>
      </c>
    </row>
    <row r="16370" spans="4:5">
      <c r="D16370" s="118" t="s">
        <v>40</v>
      </c>
      <c r="E16370" s="116" t="str">
        <f t="shared" si="255"/>
        <v>JCE</v>
      </c>
    </row>
    <row r="16371" spans="4:5">
      <c r="D16371" s="118" t="s">
        <v>40</v>
      </c>
      <c r="E16371" s="116" t="str">
        <f t="shared" si="255"/>
        <v>JCE</v>
      </c>
    </row>
    <row r="16372" spans="4:5">
      <c r="D16372" s="118" t="s">
        <v>40</v>
      </c>
      <c r="E16372" s="116" t="str">
        <f t="shared" si="255"/>
        <v>JCE</v>
      </c>
    </row>
    <row r="16373" spans="4:5">
      <c r="D16373" s="118" t="s">
        <v>28</v>
      </c>
      <c r="E16373" s="116" t="str">
        <f t="shared" si="255"/>
        <v>DGII</v>
      </c>
    </row>
    <row r="16374" spans="4:5">
      <c r="D16374" s="118" t="s">
        <v>40</v>
      </c>
      <c r="E16374" s="116" t="str">
        <f t="shared" si="255"/>
        <v>JCE</v>
      </c>
    </row>
    <row r="16375" spans="4:5">
      <c r="D16375" s="118" t="s">
        <v>40</v>
      </c>
      <c r="E16375" s="116" t="str">
        <f t="shared" si="255"/>
        <v>JCE</v>
      </c>
    </row>
    <row r="16376" spans="4:5">
      <c r="D16376" s="118" t="s">
        <v>28</v>
      </c>
      <c r="E16376" s="116" t="str">
        <f t="shared" si="255"/>
        <v>DGII</v>
      </c>
    </row>
    <row r="16377" spans="4:5">
      <c r="D16377" s="118" t="s">
        <v>28</v>
      </c>
      <c r="E16377" s="116" t="str">
        <f t="shared" si="255"/>
        <v>DGII</v>
      </c>
    </row>
    <row r="16378" spans="4:5">
      <c r="D16378" s="118" t="s">
        <v>2</v>
      </c>
      <c r="E16378" s="116" t="str">
        <f t="shared" si="255"/>
        <v>DGTT</v>
      </c>
    </row>
    <row r="16379" spans="4:5">
      <c r="D16379" s="118" t="s">
        <v>184</v>
      </c>
      <c r="E16379" s="116" t="str">
        <f t="shared" si="255"/>
        <v>DGP</v>
      </c>
    </row>
    <row r="16380" spans="4:5">
      <c r="D16380" s="118" t="s">
        <v>184</v>
      </c>
      <c r="E16380" s="116" t="str">
        <f t="shared" si="255"/>
        <v>DGP</v>
      </c>
    </row>
    <row r="16381" spans="4:5">
      <c r="D16381" s="118" t="s">
        <v>184</v>
      </c>
      <c r="E16381" s="116" t="str">
        <f t="shared" si="255"/>
        <v>DGP</v>
      </c>
    </row>
    <row r="16382" spans="4:5">
      <c r="D16382" s="118" t="s">
        <v>40</v>
      </c>
      <c r="E16382" s="116" t="str">
        <f t="shared" si="255"/>
        <v>JCE</v>
      </c>
    </row>
    <row r="16383" spans="4:5">
      <c r="D16383" s="118" t="s">
        <v>40</v>
      </c>
      <c r="E16383" s="116" t="str">
        <f t="shared" si="255"/>
        <v>JCE</v>
      </c>
    </row>
    <row r="16384" spans="4:5">
      <c r="D16384" s="118" t="s">
        <v>40</v>
      </c>
      <c r="E16384" s="116" t="str">
        <f t="shared" si="255"/>
        <v>JCE</v>
      </c>
    </row>
    <row r="16385" spans="4:5">
      <c r="D16385" s="118" t="s">
        <v>40</v>
      </c>
      <c r="E16385" s="116" t="str">
        <f t="shared" si="255"/>
        <v>JCE</v>
      </c>
    </row>
    <row r="16386" spans="4:5">
      <c r="D16386" s="118" t="s">
        <v>28</v>
      </c>
      <c r="E16386" s="116" t="str">
        <f t="shared" si="255"/>
        <v>DGII</v>
      </c>
    </row>
    <row r="16387" spans="4:5">
      <c r="D16387" s="118" t="s">
        <v>28</v>
      </c>
      <c r="E16387" s="116" t="str">
        <f t="shared" si="255"/>
        <v>DGII</v>
      </c>
    </row>
    <row r="16388" spans="4:5">
      <c r="D16388" s="118" t="s">
        <v>184</v>
      </c>
      <c r="E16388" s="116" t="str">
        <f t="shared" ref="E16388:E16451" si="256">UPPER(D16388:D36098)</f>
        <v>DGP</v>
      </c>
    </row>
    <row r="16389" spans="4:5">
      <c r="D16389" s="118" t="s">
        <v>40</v>
      </c>
      <c r="E16389" s="116" t="str">
        <f t="shared" si="256"/>
        <v>JCE</v>
      </c>
    </row>
    <row r="16390" spans="4:5">
      <c r="D16390" s="118" t="s">
        <v>322</v>
      </c>
      <c r="E16390" s="116" t="str">
        <f t="shared" si="256"/>
        <v>MT</v>
      </c>
    </row>
    <row r="16391" spans="4:5">
      <c r="D16391" s="118" t="s">
        <v>322</v>
      </c>
      <c r="E16391" s="116" t="str">
        <f t="shared" si="256"/>
        <v>MT</v>
      </c>
    </row>
    <row r="16392" spans="4:5">
      <c r="D16392" s="118" t="s">
        <v>28</v>
      </c>
      <c r="E16392" s="116" t="str">
        <f t="shared" si="256"/>
        <v>DGII</v>
      </c>
    </row>
    <row r="16393" spans="4:5">
      <c r="D16393" s="118" t="s">
        <v>322</v>
      </c>
      <c r="E16393" s="116" t="str">
        <f t="shared" si="256"/>
        <v>MT</v>
      </c>
    </row>
    <row r="16394" spans="4:5">
      <c r="D16394" s="118" t="s">
        <v>2</v>
      </c>
      <c r="E16394" s="116" t="str">
        <f t="shared" si="256"/>
        <v>DGTT</v>
      </c>
    </row>
    <row r="16395" spans="4:5">
      <c r="D16395" s="118" t="s">
        <v>40</v>
      </c>
      <c r="E16395" s="116" t="str">
        <f t="shared" si="256"/>
        <v>JCE</v>
      </c>
    </row>
    <row r="16396" spans="4:5">
      <c r="D16396" s="118" t="s">
        <v>28</v>
      </c>
      <c r="E16396" s="116" t="str">
        <f t="shared" si="256"/>
        <v>DGII</v>
      </c>
    </row>
    <row r="16397" spans="4:5">
      <c r="D16397" s="118" t="s">
        <v>40</v>
      </c>
      <c r="E16397" s="116" t="str">
        <f t="shared" si="256"/>
        <v>JCE</v>
      </c>
    </row>
    <row r="16398" spans="4:5">
      <c r="D16398" s="118" t="s">
        <v>322</v>
      </c>
      <c r="E16398" s="116" t="str">
        <f t="shared" si="256"/>
        <v>MT</v>
      </c>
    </row>
    <row r="16399" spans="4:5">
      <c r="D16399" s="118" t="s">
        <v>40</v>
      </c>
      <c r="E16399" s="116" t="str">
        <f t="shared" si="256"/>
        <v>JCE</v>
      </c>
    </row>
    <row r="16400" spans="4:5">
      <c r="D16400" s="118" t="s">
        <v>40</v>
      </c>
      <c r="E16400" s="116" t="str">
        <f t="shared" si="256"/>
        <v>JCE</v>
      </c>
    </row>
    <row r="16401" spans="4:5">
      <c r="D16401" s="118" t="s">
        <v>1098</v>
      </c>
      <c r="E16401" s="116" t="str">
        <f t="shared" si="256"/>
        <v>CANCILLERIA</v>
      </c>
    </row>
    <row r="16402" spans="4:5">
      <c r="D16402" s="118" t="s">
        <v>40</v>
      </c>
      <c r="E16402" s="116" t="str">
        <f t="shared" si="256"/>
        <v>JCE</v>
      </c>
    </row>
    <row r="16403" spans="4:5">
      <c r="D16403" s="118" t="s">
        <v>322</v>
      </c>
      <c r="E16403" s="116" t="str">
        <f t="shared" si="256"/>
        <v>MT</v>
      </c>
    </row>
    <row r="16404" spans="4:5">
      <c r="D16404" s="118" t="s">
        <v>40</v>
      </c>
      <c r="E16404" s="116" t="str">
        <f t="shared" si="256"/>
        <v>JCE</v>
      </c>
    </row>
    <row r="16405" spans="4:5">
      <c r="D16405" s="118" t="s">
        <v>322</v>
      </c>
      <c r="E16405" s="116" t="str">
        <f t="shared" si="256"/>
        <v>MT</v>
      </c>
    </row>
    <row r="16406" spans="4:5">
      <c r="D16406" s="118" t="s">
        <v>28</v>
      </c>
      <c r="E16406" s="116" t="str">
        <f t="shared" si="256"/>
        <v>DGII</v>
      </c>
    </row>
    <row r="16407" spans="4:5">
      <c r="D16407" s="118" t="s">
        <v>3</v>
      </c>
      <c r="E16407" s="116" t="str">
        <f t="shared" si="256"/>
        <v>PGR</v>
      </c>
    </row>
    <row r="16408" spans="4:5">
      <c r="D16408" s="118" t="s">
        <v>2</v>
      </c>
      <c r="E16408" s="116" t="str">
        <f t="shared" si="256"/>
        <v>DGTT</v>
      </c>
    </row>
    <row r="16409" spans="4:5">
      <c r="D16409" s="118" t="s">
        <v>322</v>
      </c>
      <c r="E16409" s="116" t="str">
        <f t="shared" si="256"/>
        <v>MT</v>
      </c>
    </row>
    <row r="16410" spans="4:5">
      <c r="D16410" s="118" t="s">
        <v>184</v>
      </c>
      <c r="E16410" s="116" t="str">
        <f t="shared" si="256"/>
        <v>DGP</v>
      </c>
    </row>
    <row r="16411" spans="4:5">
      <c r="D16411" s="118" t="s">
        <v>40</v>
      </c>
      <c r="E16411" s="116" t="str">
        <f t="shared" si="256"/>
        <v>JCE</v>
      </c>
    </row>
    <row r="16412" spans="4:5">
      <c r="D16412" s="118" t="s">
        <v>28</v>
      </c>
      <c r="E16412" s="116" t="str">
        <f t="shared" si="256"/>
        <v>DGII</v>
      </c>
    </row>
    <row r="16413" spans="4:5">
      <c r="D16413" s="118" t="s">
        <v>28</v>
      </c>
      <c r="E16413" s="116" t="str">
        <f t="shared" si="256"/>
        <v>DGII</v>
      </c>
    </row>
    <row r="16414" spans="4:5">
      <c r="D16414" s="118" t="s">
        <v>322</v>
      </c>
      <c r="E16414" s="116" t="str">
        <f t="shared" si="256"/>
        <v>MT</v>
      </c>
    </row>
    <row r="16415" spans="4:5">
      <c r="D16415" s="118" t="s">
        <v>1461</v>
      </c>
      <c r="E16415" s="116" t="str">
        <f t="shared" si="256"/>
        <v>OBRAS PUBLICAS</v>
      </c>
    </row>
    <row r="16416" spans="4:5">
      <c r="D16416" s="118" t="s">
        <v>184</v>
      </c>
      <c r="E16416" s="116" t="str">
        <f t="shared" si="256"/>
        <v>DGP</v>
      </c>
    </row>
    <row r="16417" spans="4:5">
      <c r="D16417" s="118" t="s">
        <v>184</v>
      </c>
      <c r="E16417" s="116" t="str">
        <f t="shared" si="256"/>
        <v>DGP</v>
      </c>
    </row>
    <row r="16418" spans="4:5">
      <c r="D16418" s="118" t="s">
        <v>40</v>
      </c>
      <c r="E16418" s="116" t="str">
        <f t="shared" si="256"/>
        <v>JCE</v>
      </c>
    </row>
    <row r="16419" spans="4:5">
      <c r="D16419" s="118" t="s">
        <v>40</v>
      </c>
      <c r="E16419" s="116" t="str">
        <f t="shared" si="256"/>
        <v>JCE</v>
      </c>
    </row>
    <row r="16420" spans="4:5">
      <c r="D16420" s="118" t="s">
        <v>40</v>
      </c>
      <c r="E16420" s="116" t="str">
        <f t="shared" si="256"/>
        <v>JCE</v>
      </c>
    </row>
    <row r="16421" spans="4:5">
      <c r="D16421" s="118" t="s">
        <v>40</v>
      </c>
      <c r="E16421" s="116" t="str">
        <f t="shared" si="256"/>
        <v>JCE</v>
      </c>
    </row>
    <row r="16422" spans="4:5">
      <c r="D16422" s="118" t="s">
        <v>40</v>
      </c>
      <c r="E16422" s="116" t="str">
        <f t="shared" si="256"/>
        <v>JCE</v>
      </c>
    </row>
    <row r="16423" spans="4:5">
      <c r="D16423" s="118" t="s">
        <v>184</v>
      </c>
      <c r="E16423" s="116" t="str">
        <f t="shared" si="256"/>
        <v>DGP</v>
      </c>
    </row>
    <row r="16424" spans="4:5">
      <c r="D16424" s="118" t="s">
        <v>1461</v>
      </c>
      <c r="E16424" s="116" t="str">
        <f t="shared" si="256"/>
        <v>OBRAS PUBLICAS</v>
      </c>
    </row>
    <row r="16425" spans="4:5">
      <c r="D16425" s="118" t="s">
        <v>28</v>
      </c>
      <c r="E16425" s="116" t="str">
        <f t="shared" si="256"/>
        <v>DGII</v>
      </c>
    </row>
    <row r="16426" spans="4:5">
      <c r="D16426" s="118" t="s">
        <v>1098</v>
      </c>
      <c r="E16426" s="116" t="str">
        <f t="shared" si="256"/>
        <v>CANCILLERIA</v>
      </c>
    </row>
    <row r="16427" spans="4:5">
      <c r="D16427" s="118" t="s">
        <v>2</v>
      </c>
      <c r="E16427" s="116" t="str">
        <f t="shared" si="256"/>
        <v>DGTT</v>
      </c>
    </row>
    <row r="16428" spans="4:5">
      <c r="D16428" s="118" t="s">
        <v>322</v>
      </c>
      <c r="E16428" s="116" t="str">
        <f t="shared" si="256"/>
        <v>MT</v>
      </c>
    </row>
    <row r="16429" spans="4:5">
      <c r="D16429" s="118" t="s">
        <v>40</v>
      </c>
      <c r="E16429" s="116" t="str">
        <f t="shared" si="256"/>
        <v>JCE</v>
      </c>
    </row>
    <row r="16430" spans="4:5">
      <c r="D16430" s="118" t="s">
        <v>2</v>
      </c>
      <c r="E16430" s="116" t="str">
        <f t="shared" si="256"/>
        <v>DGTT</v>
      </c>
    </row>
    <row r="16431" spans="4:5">
      <c r="D16431" s="118" t="s">
        <v>184</v>
      </c>
      <c r="E16431" s="116" t="str">
        <f t="shared" si="256"/>
        <v>DGP</v>
      </c>
    </row>
    <row r="16432" spans="4:5">
      <c r="D16432" s="118" t="s">
        <v>322</v>
      </c>
      <c r="E16432" s="116" t="str">
        <f t="shared" si="256"/>
        <v>MT</v>
      </c>
    </row>
    <row r="16433" spans="4:5">
      <c r="D16433" s="118" t="s">
        <v>184</v>
      </c>
      <c r="E16433" s="116" t="str">
        <f t="shared" si="256"/>
        <v>DGP</v>
      </c>
    </row>
    <row r="16434" spans="4:5">
      <c r="D16434" s="118" t="s">
        <v>1306</v>
      </c>
      <c r="E16434" s="116" t="str">
        <f t="shared" si="256"/>
        <v xml:space="preserve">SENASA </v>
      </c>
    </row>
    <row r="16435" spans="4:5">
      <c r="D16435" s="118" t="s">
        <v>184</v>
      </c>
      <c r="E16435" s="116" t="str">
        <f t="shared" si="256"/>
        <v>DGP</v>
      </c>
    </row>
    <row r="16436" spans="4:5">
      <c r="D16436" s="118" t="s">
        <v>40</v>
      </c>
      <c r="E16436" s="116" t="str">
        <f t="shared" si="256"/>
        <v>JCE</v>
      </c>
    </row>
    <row r="16437" spans="4:5">
      <c r="D16437" s="118" t="s">
        <v>40</v>
      </c>
      <c r="E16437" s="116" t="str">
        <f t="shared" si="256"/>
        <v>JCE</v>
      </c>
    </row>
    <row r="16438" spans="4:5">
      <c r="D16438" s="118" t="s">
        <v>40</v>
      </c>
      <c r="E16438" s="116" t="str">
        <f t="shared" si="256"/>
        <v>JCE</v>
      </c>
    </row>
    <row r="16439" spans="4:5">
      <c r="D16439" s="118" t="s">
        <v>1098</v>
      </c>
      <c r="E16439" s="116" t="str">
        <f t="shared" si="256"/>
        <v>CANCILLERIA</v>
      </c>
    </row>
    <row r="16440" spans="4:5">
      <c r="D16440" s="118" t="s">
        <v>28</v>
      </c>
      <c r="E16440" s="116" t="str">
        <f t="shared" si="256"/>
        <v>DGII</v>
      </c>
    </row>
    <row r="16441" spans="4:5">
      <c r="D16441" s="118" t="s">
        <v>2</v>
      </c>
      <c r="E16441" s="116" t="str">
        <f t="shared" si="256"/>
        <v>DGTT</v>
      </c>
    </row>
    <row r="16442" spans="4:5">
      <c r="D16442" s="118" t="s">
        <v>2</v>
      </c>
      <c r="E16442" s="116" t="str">
        <f t="shared" si="256"/>
        <v>DGTT</v>
      </c>
    </row>
    <row r="16443" spans="4:5">
      <c r="D16443" s="118" t="s">
        <v>322</v>
      </c>
      <c r="E16443" s="116" t="str">
        <f t="shared" si="256"/>
        <v>MT</v>
      </c>
    </row>
    <row r="16444" spans="4:5">
      <c r="D16444" s="118" t="s">
        <v>40</v>
      </c>
      <c r="E16444" s="116" t="str">
        <f t="shared" si="256"/>
        <v>JCE</v>
      </c>
    </row>
    <row r="16445" spans="4:5">
      <c r="D16445" s="118" t="s">
        <v>40</v>
      </c>
      <c r="E16445" s="116" t="str">
        <f t="shared" si="256"/>
        <v>JCE</v>
      </c>
    </row>
    <row r="16446" spans="4:5">
      <c r="D16446" s="118" t="s">
        <v>28</v>
      </c>
      <c r="E16446" s="116" t="str">
        <f t="shared" si="256"/>
        <v>DGII</v>
      </c>
    </row>
    <row r="16447" spans="4:5">
      <c r="D16447" s="118" t="s">
        <v>1098</v>
      </c>
      <c r="E16447" s="116" t="str">
        <f t="shared" si="256"/>
        <v>CANCILLERIA</v>
      </c>
    </row>
    <row r="16448" spans="4:5">
      <c r="D16448" s="118" t="s">
        <v>40</v>
      </c>
      <c r="E16448" s="116" t="str">
        <f t="shared" si="256"/>
        <v>JCE</v>
      </c>
    </row>
    <row r="16449" spans="4:5">
      <c r="D16449" s="118" t="s">
        <v>2</v>
      </c>
      <c r="E16449" s="116" t="str">
        <f t="shared" si="256"/>
        <v>DGTT</v>
      </c>
    </row>
    <row r="16450" spans="4:5">
      <c r="D16450" s="118" t="s">
        <v>2</v>
      </c>
      <c r="E16450" s="116" t="str">
        <f t="shared" si="256"/>
        <v>DGTT</v>
      </c>
    </row>
    <row r="16451" spans="4:5">
      <c r="D16451" s="118" t="s">
        <v>322</v>
      </c>
      <c r="E16451" s="116" t="str">
        <f t="shared" si="256"/>
        <v>MT</v>
      </c>
    </row>
    <row r="16452" spans="4:5">
      <c r="D16452" s="118" t="s">
        <v>2</v>
      </c>
      <c r="E16452" s="116" t="str">
        <f t="shared" ref="E16452:E16515" si="257">UPPER(D16452:D36162)</f>
        <v>DGTT</v>
      </c>
    </row>
    <row r="16453" spans="4:5">
      <c r="D16453" s="118" t="s">
        <v>322</v>
      </c>
      <c r="E16453" s="116" t="str">
        <f t="shared" si="257"/>
        <v>MT</v>
      </c>
    </row>
    <row r="16454" spans="4:5">
      <c r="D16454" s="118" t="s">
        <v>184</v>
      </c>
      <c r="E16454" s="116" t="str">
        <f t="shared" si="257"/>
        <v>DGP</v>
      </c>
    </row>
    <row r="16455" spans="4:5">
      <c r="D16455" s="118" t="s">
        <v>28</v>
      </c>
      <c r="E16455" s="116" t="str">
        <f t="shared" si="257"/>
        <v>DGII</v>
      </c>
    </row>
    <row r="16456" spans="4:5">
      <c r="D16456" s="118" t="s">
        <v>40</v>
      </c>
      <c r="E16456" s="116" t="str">
        <f t="shared" si="257"/>
        <v>JCE</v>
      </c>
    </row>
    <row r="16457" spans="4:5">
      <c r="D16457" s="118" t="s">
        <v>40</v>
      </c>
      <c r="E16457" s="116" t="str">
        <f t="shared" si="257"/>
        <v>JCE</v>
      </c>
    </row>
    <row r="16458" spans="4:5">
      <c r="D16458" s="118" t="s">
        <v>40</v>
      </c>
      <c r="E16458" s="116" t="str">
        <f t="shared" si="257"/>
        <v>JCE</v>
      </c>
    </row>
    <row r="16459" spans="4:5">
      <c r="D16459" s="118" t="s">
        <v>40</v>
      </c>
      <c r="E16459" s="116" t="str">
        <f t="shared" si="257"/>
        <v>JCE</v>
      </c>
    </row>
    <row r="16460" spans="4:5">
      <c r="D16460" s="118" t="s">
        <v>956</v>
      </c>
      <c r="E16460" s="116" t="str">
        <f t="shared" si="257"/>
        <v>SENASA</v>
      </c>
    </row>
    <row r="16461" spans="4:5">
      <c r="D16461" s="118" t="s">
        <v>322</v>
      </c>
      <c r="E16461" s="116" t="str">
        <f t="shared" si="257"/>
        <v>MT</v>
      </c>
    </row>
    <row r="16462" spans="4:5">
      <c r="D16462" s="118" t="s">
        <v>40</v>
      </c>
      <c r="E16462" s="116" t="str">
        <f t="shared" si="257"/>
        <v>JCE</v>
      </c>
    </row>
    <row r="16463" spans="4:5">
      <c r="D16463" s="118" t="s">
        <v>40</v>
      </c>
      <c r="E16463" s="116" t="str">
        <f t="shared" si="257"/>
        <v>JCE</v>
      </c>
    </row>
    <row r="16464" spans="4:5">
      <c r="D16464" s="118" t="s">
        <v>40</v>
      </c>
      <c r="E16464" s="116" t="str">
        <f t="shared" si="257"/>
        <v>JCE</v>
      </c>
    </row>
    <row r="16465" spans="4:5">
      <c r="D16465" s="118" t="s">
        <v>28</v>
      </c>
      <c r="E16465" s="116" t="str">
        <f t="shared" si="257"/>
        <v>DGII</v>
      </c>
    </row>
    <row r="16466" spans="4:5">
      <c r="D16466" s="118" t="s">
        <v>28</v>
      </c>
      <c r="E16466" s="116" t="str">
        <f t="shared" si="257"/>
        <v>DGII</v>
      </c>
    </row>
    <row r="16467" spans="4:5">
      <c r="D16467" s="118" t="s">
        <v>40</v>
      </c>
      <c r="E16467" s="116" t="str">
        <f t="shared" si="257"/>
        <v>JCE</v>
      </c>
    </row>
    <row r="16468" spans="4:5">
      <c r="D16468" s="118" t="s">
        <v>40</v>
      </c>
      <c r="E16468" s="116" t="str">
        <f t="shared" si="257"/>
        <v>JCE</v>
      </c>
    </row>
    <row r="16469" spans="4:5">
      <c r="D16469" s="118" t="s">
        <v>28</v>
      </c>
      <c r="E16469" s="116" t="str">
        <f t="shared" si="257"/>
        <v>DGII</v>
      </c>
    </row>
    <row r="16470" spans="4:5">
      <c r="D16470" s="118" t="s">
        <v>184</v>
      </c>
      <c r="E16470" s="116" t="str">
        <f t="shared" si="257"/>
        <v>DGP</v>
      </c>
    </row>
    <row r="16471" spans="4:5">
      <c r="D16471" s="118" t="s">
        <v>28</v>
      </c>
      <c r="E16471" s="116" t="str">
        <f t="shared" si="257"/>
        <v>DGII</v>
      </c>
    </row>
    <row r="16472" spans="4:5">
      <c r="D16472" s="118" t="s">
        <v>28</v>
      </c>
      <c r="E16472" s="116" t="str">
        <f t="shared" si="257"/>
        <v>DGII</v>
      </c>
    </row>
    <row r="16473" spans="4:5">
      <c r="D16473" s="118" t="s">
        <v>40</v>
      </c>
      <c r="E16473" s="116" t="str">
        <f t="shared" si="257"/>
        <v>JCE</v>
      </c>
    </row>
    <row r="16474" spans="4:5">
      <c r="D16474" s="118" t="s">
        <v>40</v>
      </c>
      <c r="E16474" s="116" t="str">
        <f t="shared" si="257"/>
        <v>JCE</v>
      </c>
    </row>
    <row r="16475" spans="4:5">
      <c r="D16475" s="118" t="s">
        <v>40</v>
      </c>
      <c r="E16475" s="116" t="str">
        <f t="shared" si="257"/>
        <v>JCE</v>
      </c>
    </row>
    <row r="16476" spans="4:5">
      <c r="D16476" s="118" t="s">
        <v>184</v>
      </c>
      <c r="E16476" s="116" t="str">
        <f t="shared" si="257"/>
        <v>DGP</v>
      </c>
    </row>
    <row r="16477" spans="4:5">
      <c r="D16477" s="118" t="s">
        <v>2</v>
      </c>
      <c r="E16477" s="116" t="str">
        <f t="shared" si="257"/>
        <v>DGTT</v>
      </c>
    </row>
    <row r="16478" spans="4:5">
      <c r="D16478" s="118" t="s">
        <v>2</v>
      </c>
      <c r="E16478" s="116" t="str">
        <f t="shared" si="257"/>
        <v>DGTT</v>
      </c>
    </row>
    <row r="16479" spans="4:5">
      <c r="D16479" s="118" t="s">
        <v>40</v>
      </c>
      <c r="E16479" s="116" t="str">
        <f t="shared" si="257"/>
        <v>JCE</v>
      </c>
    </row>
    <row r="16480" spans="4:5">
      <c r="D16480" s="118" t="s">
        <v>40</v>
      </c>
      <c r="E16480" s="116" t="str">
        <f t="shared" si="257"/>
        <v>JCE</v>
      </c>
    </row>
    <row r="16481" spans="4:5">
      <c r="D16481" s="118" t="s">
        <v>2</v>
      </c>
      <c r="E16481" s="116" t="str">
        <f t="shared" si="257"/>
        <v>DGTT</v>
      </c>
    </row>
    <row r="16482" spans="4:5">
      <c r="D16482" s="118" t="s">
        <v>2</v>
      </c>
      <c r="E16482" s="116" t="str">
        <f t="shared" si="257"/>
        <v>DGTT</v>
      </c>
    </row>
    <row r="16483" spans="4:5">
      <c r="D16483" s="118" t="s">
        <v>322</v>
      </c>
      <c r="E16483" s="116" t="str">
        <f t="shared" si="257"/>
        <v>MT</v>
      </c>
    </row>
    <row r="16484" spans="4:5">
      <c r="D16484" s="118" t="s">
        <v>322</v>
      </c>
      <c r="E16484" s="116" t="str">
        <f t="shared" si="257"/>
        <v>MT</v>
      </c>
    </row>
    <row r="16485" spans="4:5">
      <c r="D16485" s="118" t="s">
        <v>40</v>
      </c>
      <c r="E16485" s="116" t="str">
        <f t="shared" si="257"/>
        <v>JCE</v>
      </c>
    </row>
    <row r="16486" spans="4:5">
      <c r="D16486" s="118" t="s">
        <v>184</v>
      </c>
      <c r="E16486" s="116" t="str">
        <f t="shared" si="257"/>
        <v>DGP</v>
      </c>
    </row>
    <row r="16487" spans="4:5">
      <c r="D16487" s="118" t="s">
        <v>322</v>
      </c>
      <c r="E16487" s="116" t="str">
        <f t="shared" si="257"/>
        <v>MT</v>
      </c>
    </row>
    <row r="16488" spans="4:5">
      <c r="D16488" s="118" t="s">
        <v>40</v>
      </c>
      <c r="E16488" s="116" t="str">
        <f t="shared" si="257"/>
        <v>JCE</v>
      </c>
    </row>
    <row r="16489" spans="4:5">
      <c r="D16489" s="118" t="s">
        <v>40</v>
      </c>
      <c r="E16489" s="116" t="str">
        <f t="shared" si="257"/>
        <v>JCE</v>
      </c>
    </row>
    <row r="16490" spans="4:5">
      <c r="D16490" s="118" t="s">
        <v>40</v>
      </c>
      <c r="E16490" s="116" t="str">
        <f t="shared" si="257"/>
        <v>JCE</v>
      </c>
    </row>
    <row r="16491" spans="4:5">
      <c r="D16491" s="118" t="s">
        <v>322</v>
      </c>
      <c r="E16491" s="116" t="str">
        <f t="shared" si="257"/>
        <v>MT</v>
      </c>
    </row>
    <row r="16492" spans="4:5">
      <c r="D16492" s="118" t="s">
        <v>322</v>
      </c>
      <c r="E16492" s="116" t="str">
        <f t="shared" si="257"/>
        <v>MT</v>
      </c>
    </row>
    <row r="16493" spans="4:5">
      <c r="D16493" s="118" t="s">
        <v>40</v>
      </c>
      <c r="E16493" s="116" t="str">
        <f t="shared" si="257"/>
        <v>JCE</v>
      </c>
    </row>
    <row r="16494" spans="4:5">
      <c r="D16494" s="118" t="s">
        <v>40</v>
      </c>
      <c r="E16494" s="116" t="str">
        <f t="shared" si="257"/>
        <v>JCE</v>
      </c>
    </row>
    <row r="16495" spans="4:5">
      <c r="D16495" s="118" t="s">
        <v>40</v>
      </c>
      <c r="E16495" s="116" t="str">
        <f t="shared" si="257"/>
        <v>JCE</v>
      </c>
    </row>
    <row r="16496" spans="4:5">
      <c r="D16496" s="118" t="s">
        <v>40</v>
      </c>
      <c r="E16496" s="116" t="str">
        <f t="shared" si="257"/>
        <v>JCE</v>
      </c>
    </row>
    <row r="16497" spans="4:5">
      <c r="D16497" s="118" t="s">
        <v>322</v>
      </c>
      <c r="E16497" s="116" t="str">
        <f t="shared" si="257"/>
        <v>MT</v>
      </c>
    </row>
    <row r="16498" spans="4:5">
      <c r="D16498" s="118" t="s">
        <v>322</v>
      </c>
      <c r="E16498" s="116" t="str">
        <f t="shared" si="257"/>
        <v>MT</v>
      </c>
    </row>
    <row r="16499" spans="4:5">
      <c r="D16499" s="118" t="s">
        <v>1098</v>
      </c>
      <c r="E16499" s="116" t="str">
        <f t="shared" si="257"/>
        <v>CANCILLERIA</v>
      </c>
    </row>
    <row r="16500" spans="4:5">
      <c r="D16500" s="118" t="s">
        <v>40</v>
      </c>
      <c r="E16500" s="116" t="str">
        <f t="shared" si="257"/>
        <v>JCE</v>
      </c>
    </row>
    <row r="16501" spans="4:5">
      <c r="D16501" s="118" t="s">
        <v>40</v>
      </c>
      <c r="E16501" s="116" t="str">
        <f t="shared" si="257"/>
        <v>JCE</v>
      </c>
    </row>
    <row r="16502" spans="4:5">
      <c r="D16502" s="118" t="s">
        <v>40</v>
      </c>
      <c r="E16502" s="116" t="str">
        <f t="shared" si="257"/>
        <v>JCE</v>
      </c>
    </row>
    <row r="16503" spans="4:5">
      <c r="D16503" s="118" t="s">
        <v>40</v>
      </c>
      <c r="E16503" s="116" t="str">
        <f t="shared" si="257"/>
        <v>JCE</v>
      </c>
    </row>
    <row r="16504" spans="4:5">
      <c r="D16504" s="118" t="s">
        <v>40</v>
      </c>
      <c r="E16504" s="116" t="str">
        <f t="shared" si="257"/>
        <v>JCE</v>
      </c>
    </row>
    <row r="16505" spans="4:5">
      <c r="D16505" s="118" t="s">
        <v>956</v>
      </c>
      <c r="E16505" s="116" t="str">
        <f t="shared" si="257"/>
        <v>SENASA</v>
      </c>
    </row>
    <row r="16506" spans="4:5">
      <c r="D16506" s="118" t="s">
        <v>184</v>
      </c>
      <c r="E16506" s="116" t="str">
        <f t="shared" si="257"/>
        <v>DGP</v>
      </c>
    </row>
    <row r="16507" spans="4:5">
      <c r="D16507" s="118" t="s">
        <v>40</v>
      </c>
      <c r="E16507" s="116" t="str">
        <f t="shared" si="257"/>
        <v>JCE</v>
      </c>
    </row>
    <row r="16508" spans="4:5">
      <c r="D16508" s="118" t="s">
        <v>184</v>
      </c>
      <c r="E16508" s="116" t="str">
        <f t="shared" si="257"/>
        <v>DGP</v>
      </c>
    </row>
    <row r="16509" spans="4:5">
      <c r="D16509" s="118" t="s">
        <v>2</v>
      </c>
      <c r="E16509" s="116" t="str">
        <f t="shared" si="257"/>
        <v>DGTT</v>
      </c>
    </row>
    <row r="16510" spans="4:5">
      <c r="D16510" s="118" t="s">
        <v>66</v>
      </c>
      <c r="E16510" s="116" t="str">
        <f t="shared" si="257"/>
        <v>AMET</v>
      </c>
    </row>
    <row r="16511" spans="4:5">
      <c r="D16511" s="118" t="s">
        <v>322</v>
      </c>
      <c r="E16511" s="116" t="str">
        <f t="shared" si="257"/>
        <v>MT</v>
      </c>
    </row>
    <row r="16512" spans="4:5">
      <c r="D16512" s="118" t="s">
        <v>2</v>
      </c>
      <c r="E16512" s="116" t="str">
        <f t="shared" si="257"/>
        <v>DGTT</v>
      </c>
    </row>
    <row r="16513" spans="4:5">
      <c r="D16513" s="118" t="s">
        <v>184</v>
      </c>
      <c r="E16513" s="116" t="str">
        <f t="shared" si="257"/>
        <v>DGP</v>
      </c>
    </row>
    <row r="16514" spans="4:5">
      <c r="D16514" s="118" t="s">
        <v>40</v>
      </c>
      <c r="E16514" s="116" t="str">
        <f t="shared" si="257"/>
        <v>JCE</v>
      </c>
    </row>
    <row r="16515" spans="4:5">
      <c r="D16515" s="118" t="s">
        <v>2</v>
      </c>
      <c r="E16515" s="116" t="str">
        <f t="shared" si="257"/>
        <v>DGTT</v>
      </c>
    </row>
    <row r="16516" spans="4:5">
      <c r="D16516" s="118" t="s">
        <v>40</v>
      </c>
      <c r="E16516" s="116" t="str">
        <f t="shared" ref="E16516:E16579" si="258">UPPER(D16516:D36226)</f>
        <v>JCE</v>
      </c>
    </row>
    <row r="16517" spans="4:5">
      <c r="D16517" s="118" t="s">
        <v>40</v>
      </c>
      <c r="E16517" s="116" t="str">
        <f t="shared" si="258"/>
        <v>JCE</v>
      </c>
    </row>
    <row r="16518" spans="4:5">
      <c r="D16518" s="118" t="s">
        <v>40</v>
      </c>
      <c r="E16518" s="116" t="str">
        <f t="shared" si="258"/>
        <v>JCE</v>
      </c>
    </row>
    <row r="16519" spans="4:5">
      <c r="D16519" s="118" t="s">
        <v>40</v>
      </c>
      <c r="E16519" s="116" t="str">
        <f t="shared" si="258"/>
        <v>JCE</v>
      </c>
    </row>
    <row r="16520" spans="4:5">
      <c r="D16520" s="118" t="s">
        <v>40</v>
      </c>
      <c r="E16520" s="116" t="str">
        <f t="shared" si="258"/>
        <v>JCE</v>
      </c>
    </row>
    <row r="16521" spans="4:5">
      <c r="D16521" s="118" t="s">
        <v>40</v>
      </c>
      <c r="E16521" s="116" t="str">
        <f t="shared" si="258"/>
        <v>JCE</v>
      </c>
    </row>
    <row r="16522" spans="4:5">
      <c r="D16522" s="118" t="s">
        <v>28</v>
      </c>
      <c r="E16522" s="116" t="str">
        <f t="shared" si="258"/>
        <v>DGII</v>
      </c>
    </row>
    <row r="16523" spans="4:5">
      <c r="D16523" s="118" t="s">
        <v>184</v>
      </c>
      <c r="E16523" s="116" t="str">
        <f t="shared" si="258"/>
        <v>DGP</v>
      </c>
    </row>
    <row r="16524" spans="4:5">
      <c r="D16524" s="118" t="s">
        <v>40</v>
      </c>
      <c r="E16524" s="116" t="str">
        <f t="shared" si="258"/>
        <v>JCE</v>
      </c>
    </row>
    <row r="16525" spans="4:5">
      <c r="D16525" s="118" t="s">
        <v>40</v>
      </c>
      <c r="E16525" s="116" t="str">
        <f t="shared" si="258"/>
        <v>JCE</v>
      </c>
    </row>
    <row r="16526" spans="4:5">
      <c r="D16526" s="118" t="s">
        <v>28</v>
      </c>
      <c r="E16526" s="116" t="str">
        <f t="shared" si="258"/>
        <v>DGII</v>
      </c>
    </row>
    <row r="16527" spans="4:5">
      <c r="D16527" s="118" t="s">
        <v>184</v>
      </c>
      <c r="E16527" s="116" t="str">
        <f t="shared" si="258"/>
        <v>DGP</v>
      </c>
    </row>
    <row r="16528" spans="4:5">
      <c r="D16528" s="118" t="s">
        <v>40</v>
      </c>
      <c r="E16528" s="116" t="str">
        <f t="shared" si="258"/>
        <v>JCE</v>
      </c>
    </row>
    <row r="16529" spans="4:5">
      <c r="D16529" s="118" t="s">
        <v>40</v>
      </c>
      <c r="E16529" s="116" t="str">
        <f t="shared" si="258"/>
        <v>JCE</v>
      </c>
    </row>
    <row r="16530" spans="4:5">
      <c r="D16530" s="118" t="s">
        <v>40</v>
      </c>
      <c r="E16530" s="116" t="str">
        <f t="shared" si="258"/>
        <v>JCE</v>
      </c>
    </row>
    <row r="16531" spans="4:5">
      <c r="D16531" s="118" t="s">
        <v>184</v>
      </c>
      <c r="E16531" s="116" t="str">
        <f t="shared" si="258"/>
        <v>DGP</v>
      </c>
    </row>
    <row r="16532" spans="4:5">
      <c r="D16532" s="118" t="s">
        <v>184</v>
      </c>
      <c r="E16532" s="116" t="str">
        <f t="shared" si="258"/>
        <v>DGP</v>
      </c>
    </row>
    <row r="16533" spans="4:5">
      <c r="D16533" s="118" t="s">
        <v>322</v>
      </c>
      <c r="E16533" s="116" t="str">
        <f t="shared" si="258"/>
        <v>MT</v>
      </c>
    </row>
    <row r="16534" spans="4:5">
      <c r="D16534" s="118" t="s">
        <v>184</v>
      </c>
      <c r="E16534" s="116" t="str">
        <f t="shared" si="258"/>
        <v>DGP</v>
      </c>
    </row>
    <row r="16535" spans="4:5">
      <c r="D16535" s="118" t="s">
        <v>184</v>
      </c>
      <c r="E16535" s="116" t="str">
        <f t="shared" si="258"/>
        <v>DGP</v>
      </c>
    </row>
    <row r="16536" spans="4:5">
      <c r="D16536" s="118" t="s">
        <v>322</v>
      </c>
      <c r="E16536" s="116" t="str">
        <f t="shared" si="258"/>
        <v>MT</v>
      </c>
    </row>
    <row r="16537" spans="4:5">
      <c r="D16537" s="118" t="s">
        <v>40</v>
      </c>
      <c r="E16537" s="116" t="str">
        <f t="shared" si="258"/>
        <v>JCE</v>
      </c>
    </row>
    <row r="16538" spans="4:5">
      <c r="D16538" s="118" t="s">
        <v>40</v>
      </c>
      <c r="E16538" s="116" t="str">
        <f t="shared" si="258"/>
        <v>JCE</v>
      </c>
    </row>
    <row r="16539" spans="4:5">
      <c r="D16539" s="118" t="s">
        <v>28</v>
      </c>
      <c r="E16539" s="116" t="str">
        <f t="shared" si="258"/>
        <v>DGII</v>
      </c>
    </row>
    <row r="16540" spans="4:5">
      <c r="D16540" s="118" t="s">
        <v>40</v>
      </c>
      <c r="E16540" s="116" t="str">
        <f t="shared" si="258"/>
        <v>JCE</v>
      </c>
    </row>
    <row r="16541" spans="4:5">
      <c r="D16541" s="118" t="s">
        <v>40</v>
      </c>
      <c r="E16541" s="116" t="str">
        <f t="shared" si="258"/>
        <v>JCE</v>
      </c>
    </row>
    <row r="16542" spans="4:5">
      <c r="D16542" s="118" t="s">
        <v>40</v>
      </c>
      <c r="E16542" s="116" t="str">
        <f t="shared" si="258"/>
        <v>JCE</v>
      </c>
    </row>
    <row r="16543" spans="4:5">
      <c r="D16543" s="118" t="s">
        <v>2</v>
      </c>
      <c r="E16543" s="116" t="str">
        <f t="shared" si="258"/>
        <v>DGTT</v>
      </c>
    </row>
    <row r="16544" spans="4:5">
      <c r="D16544" s="118" t="s">
        <v>28</v>
      </c>
      <c r="E16544" s="116" t="str">
        <f t="shared" si="258"/>
        <v>DGII</v>
      </c>
    </row>
    <row r="16545" spans="4:5">
      <c r="D16545" s="118" t="s">
        <v>28</v>
      </c>
      <c r="E16545" s="116" t="str">
        <f t="shared" si="258"/>
        <v>DGII</v>
      </c>
    </row>
    <row r="16546" spans="4:5">
      <c r="D16546" s="118" t="s">
        <v>18</v>
      </c>
      <c r="E16546" s="116" t="str">
        <f t="shared" si="258"/>
        <v>MIP</v>
      </c>
    </row>
    <row r="16547" spans="4:5">
      <c r="D16547" s="118" t="s">
        <v>322</v>
      </c>
      <c r="E16547" s="116" t="str">
        <f t="shared" si="258"/>
        <v>MT</v>
      </c>
    </row>
    <row r="16548" spans="4:5">
      <c r="D16548" s="118" t="s">
        <v>1098</v>
      </c>
      <c r="E16548" s="116" t="str">
        <f t="shared" si="258"/>
        <v>CANCILLERIA</v>
      </c>
    </row>
    <row r="16549" spans="4:5">
      <c r="D16549" s="118" t="s">
        <v>40</v>
      </c>
      <c r="E16549" s="116" t="str">
        <f t="shared" si="258"/>
        <v>JCE</v>
      </c>
    </row>
    <row r="16550" spans="4:5">
      <c r="D16550" s="118" t="s">
        <v>322</v>
      </c>
      <c r="E16550" s="116" t="str">
        <f t="shared" si="258"/>
        <v>MT</v>
      </c>
    </row>
    <row r="16551" spans="4:5">
      <c r="D16551" s="118" t="s">
        <v>40</v>
      </c>
      <c r="E16551" s="116" t="str">
        <f t="shared" si="258"/>
        <v>JCE</v>
      </c>
    </row>
    <row r="16552" spans="4:5">
      <c r="D16552" s="118" t="s">
        <v>40</v>
      </c>
      <c r="E16552" s="116" t="str">
        <f t="shared" si="258"/>
        <v>JCE</v>
      </c>
    </row>
    <row r="16553" spans="4:5">
      <c r="D16553" s="118" t="s">
        <v>322</v>
      </c>
      <c r="E16553" s="116" t="str">
        <f t="shared" si="258"/>
        <v>MT</v>
      </c>
    </row>
    <row r="16554" spans="4:5">
      <c r="D16554" s="118" t="s">
        <v>40</v>
      </c>
      <c r="E16554" s="116" t="str">
        <f t="shared" si="258"/>
        <v>JCE</v>
      </c>
    </row>
    <row r="16555" spans="4:5">
      <c r="D16555" s="118" t="s">
        <v>28</v>
      </c>
      <c r="E16555" s="116" t="str">
        <f t="shared" si="258"/>
        <v>DGII</v>
      </c>
    </row>
    <row r="16556" spans="4:5">
      <c r="D16556" s="118" t="s">
        <v>40</v>
      </c>
      <c r="E16556" s="116" t="str">
        <f t="shared" si="258"/>
        <v>JCE</v>
      </c>
    </row>
    <row r="16557" spans="4:5">
      <c r="D16557" s="118" t="s">
        <v>28</v>
      </c>
      <c r="E16557" s="116" t="str">
        <f t="shared" si="258"/>
        <v>DGII</v>
      </c>
    </row>
    <row r="16558" spans="4:5">
      <c r="D16558" s="118" t="s">
        <v>2</v>
      </c>
      <c r="E16558" s="116" t="str">
        <f t="shared" si="258"/>
        <v>DGTT</v>
      </c>
    </row>
    <row r="16559" spans="4:5">
      <c r="D16559" s="118" t="s">
        <v>322</v>
      </c>
      <c r="E16559" s="116" t="str">
        <f t="shared" si="258"/>
        <v>MT</v>
      </c>
    </row>
    <row r="16560" spans="4:5">
      <c r="D16560" s="118" t="s">
        <v>2</v>
      </c>
      <c r="E16560" s="116" t="str">
        <f t="shared" si="258"/>
        <v>DGTT</v>
      </c>
    </row>
    <row r="16561" spans="4:5">
      <c r="D16561" s="118" t="s">
        <v>2</v>
      </c>
      <c r="E16561" s="116" t="str">
        <f t="shared" si="258"/>
        <v>DGTT</v>
      </c>
    </row>
    <row r="16562" spans="4:5">
      <c r="D16562" s="118" t="s">
        <v>28</v>
      </c>
      <c r="E16562" s="116" t="str">
        <f t="shared" si="258"/>
        <v>DGII</v>
      </c>
    </row>
    <row r="16563" spans="4:5">
      <c r="D16563" s="118" t="s">
        <v>2</v>
      </c>
      <c r="E16563" s="116" t="str">
        <f t="shared" si="258"/>
        <v>DGTT</v>
      </c>
    </row>
    <row r="16564" spans="4:5">
      <c r="D16564" s="118" t="s">
        <v>155</v>
      </c>
      <c r="E16564" s="116" t="str">
        <f t="shared" si="258"/>
        <v>ONAPI</v>
      </c>
    </row>
    <row r="16565" spans="4:5">
      <c r="D16565" s="118" t="s">
        <v>40</v>
      </c>
      <c r="E16565" s="116" t="str">
        <f t="shared" si="258"/>
        <v>JCE</v>
      </c>
    </row>
    <row r="16566" spans="4:5">
      <c r="D16566" s="118" t="s">
        <v>40</v>
      </c>
      <c r="E16566" s="116" t="str">
        <f t="shared" si="258"/>
        <v>JCE</v>
      </c>
    </row>
    <row r="16567" spans="4:5">
      <c r="D16567" s="118" t="s">
        <v>40</v>
      </c>
      <c r="E16567" s="116" t="str">
        <f t="shared" si="258"/>
        <v>JCE</v>
      </c>
    </row>
    <row r="16568" spans="4:5">
      <c r="D16568" s="118" t="s">
        <v>40</v>
      </c>
      <c r="E16568" s="116" t="str">
        <f t="shared" si="258"/>
        <v>JCE</v>
      </c>
    </row>
    <row r="16569" spans="4:5">
      <c r="D16569" s="118" t="s">
        <v>2</v>
      </c>
      <c r="E16569" s="116" t="str">
        <f t="shared" si="258"/>
        <v>DGTT</v>
      </c>
    </row>
    <row r="16570" spans="4:5">
      <c r="D16570" s="118" t="s">
        <v>322</v>
      </c>
      <c r="E16570" s="116" t="str">
        <f t="shared" si="258"/>
        <v>MT</v>
      </c>
    </row>
    <row r="16571" spans="4:5">
      <c r="D16571" s="118" t="s">
        <v>40</v>
      </c>
      <c r="E16571" s="116" t="str">
        <f t="shared" si="258"/>
        <v>JCE</v>
      </c>
    </row>
    <row r="16572" spans="4:5">
      <c r="D16572" s="118" t="s">
        <v>40</v>
      </c>
      <c r="E16572" s="116" t="str">
        <f t="shared" si="258"/>
        <v>JCE</v>
      </c>
    </row>
    <row r="16573" spans="4:5">
      <c r="D16573" s="118" t="s">
        <v>184</v>
      </c>
      <c r="E16573" s="116" t="str">
        <f t="shared" si="258"/>
        <v>DGP</v>
      </c>
    </row>
    <row r="16574" spans="4:5">
      <c r="D16574" s="118" t="s">
        <v>40</v>
      </c>
      <c r="E16574" s="116" t="str">
        <f t="shared" si="258"/>
        <v>JCE</v>
      </c>
    </row>
    <row r="16575" spans="4:5">
      <c r="D16575" s="118" t="s">
        <v>184</v>
      </c>
      <c r="E16575" s="116" t="str">
        <f t="shared" si="258"/>
        <v>DGP</v>
      </c>
    </row>
    <row r="16576" spans="4:5">
      <c r="D16576" s="118" t="s">
        <v>184</v>
      </c>
      <c r="E16576" s="116" t="str">
        <f t="shared" si="258"/>
        <v>DGP</v>
      </c>
    </row>
    <row r="16577" spans="4:5">
      <c r="D16577" s="118" t="s">
        <v>28</v>
      </c>
      <c r="E16577" s="116" t="str">
        <f t="shared" si="258"/>
        <v>DGII</v>
      </c>
    </row>
    <row r="16578" spans="4:5">
      <c r="D16578" s="118" t="s">
        <v>40</v>
      </c>
      <c r="E16578" s="116" t="str">
        <f t="shared" si="258"/>
        <v>JCE</v>
      </c>
    </row>
    <row r="16579" spans="4:5">
      <c r="D16579" s="118" t="s">
        <v>40</v>
      </c>
      <c r="E16579" s="116" t="str">
        <f t="shared" si="258"/>
        <v>JCE</v>
      </c>
    </row>
    <row r="16580" spans="4:5">
      <c r="D16580" s="118" t="s">
        <v>40</v>
      </c>
      <c r="E16580" s="116" t="str">
        <f t="shared" ref="E16580:E16643" si="259">UPPER(D16580:D36290)</f>
        <v>JCE</v>
      </c>
    </row>
    <row r="16581" spans="4:5">
      <c r="D16581" s="118" t="s">
        <v>28</v>
      </c>
      <c r="E16581" s="116" t="str">
        <f t="shared" si="259"/>
        <v>DGII</v>
      </c>
    </row>
    <row r="16582" spans="4:5">
      <c r="D16582" s="118" t="s">
        <v>3</v>
      </c>
      <c r="E16582" s="116" t="str">
        <f t="shared" si="259"/>
        <v>PGR</v>
      </c>
    </row>
    <row r="16583" spans="4:5">
      <c r="D16583" s="118" t="s">
        <v>28</v>
      </c>
      <c r="E16583" s="116" t="str">
        <f t="shared" si="259"/>
        <v>DGII</v>
      </c>
    </row>
    <row r="16584" spans="4:5">
      <c r="D16584" s="118" t="s">
        <v>322</v>
      </c>
      <c r="E16584" s="116" t="str">
        <f t="shared" si="259"/>
        <v>MT</v>
      </c>
    </row>
    <row r="16585" spans="4:5">
      <c r="D16585" s="118" t="s">
        <v>40</v>
      </c>
      <c r="E16585" s="116" t="str">
        <f t="shared" si="259"/>
        <v>JCE</v>
      </c>
    </row>
    <row r="16586" spans="4:5">
      <c r="D16586" s="118" t="s">
        <v>28</v>
      </c>
      <c r="E16586" s="116" t="str">
        <f t="shared" si="259"/>
        <v>DGII</v>
      </c>
    </row>
    <row r="16587" spans="4:5">
      <c r="D16587" s="118" t="s">
        <v>40</v>
      </c>
      <c r="E16587" s="116" t="str">
        <f t="shared" si="259"/>
        <v>JCE</v>
      </c>
    </row>
    <row r="16588" spans="4:5">
      <c r="D16588" s="118" t="s">
        <v>40</v>
      </c>
      <c r="E16588" s="116" t="str">
        <f t="shared" si="259"/>
        <v>JCE</v>
      </c>
    </row>
    <row r="16589" spans="4:5">
      <c r="D16589" s="118" t="s">
        <v>2</v>
      </c>
      <c r="E16589" s="116" t="str">
        <f t="shared" si="259"/>
        <v>DGTT</v>
      </c>
    </row>
    <row r="16590" spans="4:5">
      <c r="D16590" s="118" t="s">
        <v>184</v>
      </c>
      <c r="E16590" s="116" t="str">
        <f t="shared" si="259"/>
        <v>DGP</v>
      </c>
    </row>
    <row r="16591" spans="4:5">
      <c r="D16591" s="118" t="s">
        <v>184</v>
      </c>
      <c r="E16591" s="116" t="str">
        <f t="shared" si="259"/>
        <v>DGP</v>
      </c>
    </row>
    <row r="16592" spans="4:5">
      <c r="D16592" s="118" t="s">
        <v>40</v>
      </c>
      <c r="E16592" s="116" t="str">
        <f t="shared" si="259"/>
        <v>JCE</v>
      </c>
    </row>
    <row r="16593" spans="4:5">
      <c r="D16593" s="118" t="s">
        <v>2</v>
      </c>
      <c r="E16593" s="116" t="str">
        <f t="shared" si="259"/>
        <v>DGTT</v>
      </c>
    </row>
    <row r="16594" spans="4:5">
      <c r="D16594" s="118" t="s">
        <v>40</v>
      </c>
      <c r="E16594" s="116" t="str">
        <f t="shared" si="259"/>
        <v>JCE</v>
      </c>
    </row>
    <row r="16595" spans="4:5">
      <c r="D16595" s="118" t="s">
        <v>28</v>
      </c>
      <c r="E16595" s="116" t="str">
        <f t="shared" si="259"/>
        <v>DGII</v>
      </c>
    </row>
    <row r="16596" spans="4:5">
      <c r="D16596" s="118" t="s">
        <v>40</v>
      </c>
      <c r="E16596" s="116" t="str">
        <f t="shared" si="259"/>
        <v>JCE</v>
      </c>
    </row>
    <row r="16597" spans="4:5">
      <c r="D16597" s="118" t="s">
        <v>40</v>
      </c>
      <c r="E16597" s="116" t="str">
        <f t="shared" si="259"/>
        <v>JCE</v>
      </c>
    </row>
    <row r="16598" spans="4:5">
      <c r="D16598" s="118" t="s">
        <v>322</v>
      </c>
      <c r="E16598" s="116" t="str">
        <f t="shared" si="259"/>
        <v>MT</v>
      </c>
    </row>
    <row r="16599" spans="4:5">
      <c r="D16599" s="118" t="s">
        <v>322</v>
      </c>
      <c r="E16599" s="116" t="str">
        <f t="shared" si="259"/>
        <v>MT</v>
      </c>
    </row>
    <row r="16600" spans="4:5">
      <c r="D16600" s="118" t="s">
        <v>40</v>
      </c>
      <c r="E16600" s="116" t="str">
        <f t="shared" si="259"/>
        <v>JCE</v>
      </c>
    </row>
    <row r="16601" spans="4:5">
      <c r="D16601" s="118" t="s">
        <v>40</v>
      </c>
      <c r="E16601" s="116" t="str">
        <f t="shared" si="259"/>
        <v>JCE</v>
      </c>
    </row>
    <row r="16602" spans="4:5">
      <c r="D16602" s="118" t="s">
        <v>40</v>
      </c>
      <c r="E16602" s="116" t="str">
        <f t="shared" si="259"/>
        <v>JCE</v>
      </c>
    </row>
    <row r="16603" spans="4:5">
      <c r="D16603" s="118" t="s">
        <v>28</v>
      </c>
      <c r="E16603" s="116" t="str">
        <f t="shared" si="259"/>
        <v>DGII</v>
      </c>
    </row>
    <row r="16604" spans="4:5">
      <c r="D16604" s="118" t="s">
        <v>40</v>
      </c>
      <c r="E16604" s="116" t="str">
        <f t="shared" si="259"/>
        <v>JCE</v>
      </c>
    </row>
    <row r="16605" spans="4:5">
      <c r="D16605" s="118" t="s">
        <v>40</v>
      </c>
      <c r="E16605" s="116" t="str">
        <f t="shared" si="259"/>
        <v>JCE</v>
      </c>
    </row>
    <row r="16606" spans="4:5">
      <c r="D16606" s="118" t="s">
        <v>28</v>
      </c>
      <c r="E16606" s="116" t="str">
        <f t="shared" si="259"/>
        <v>DGII</v>
      </c>
    </row>
    <row r="16607" spans="4:5">
      <c r="D16607" s="118" t="s">
        <v>322</v>
      </c>
      <c r="E16607" s="116" t="str">
        <f t="shared" si="259"/>
        <v>MT</v>
      </c>
    </row>
    <row r="16608" spans="4:5">
      <c r="D16608" s="118" t="s">
        <v>40</v>
      </c>
      <c r="E16608" s="116" t="str">
        <f t="shared" si="259"/>
        <v>JCE</v>
      </c>
    </row>
    <row r="16609" spans="4:5">
      <c r="D16609" s="118" t="s">
        <v>2</v>
      </c>
      <c r="E16609" s="116" t="str">
        <f t="shared" si="259"/>
        <v>DGTT</v>
      </c>
    </row>
    <row r="16610" spans="4:5">
      <c r="D16610" s="118" t="s">
        <v>40</v>
      </c>
      <c r="E16610" s="116" t="str">
        <f t="shared" si="259"/>
        <v>JCE</v>
      </c>
    </row>
    <row r="16611" spans="4:5">
      <c r="D16611" s="118" t="s">
        <v>2</v>
      </c>
      <c r="E16611" s="116" t="str">
        <f t="shared" si="259"/>
        <v>DGTT</v>
      </c>
    </row>
    <row r="16612" spans="4:5">
      <c r="D16612" s="118" t="s">
        <v>40</v>
      </c>
      <c r="E16612" s="116" t="str">
        <f t="shared" si="259"/>
        <v>JCE</v>
      </c>
    </row>
    <row r="16613" spans="4:5">
      <c r="D16613" s="118" t="s">
        <v>1098</v>
      </c>
      <c r="E16613" s="116" t="str">
        <f t="shared" si="259"/>
        <v>CANCILLERIA</v>
      </c>
    </row>
    <row r="16614" spans="4:5">
      <c r="D16614" s="118" t="s">
        <v>40</v>
      </c>
      <c r="E16614" s="116" t="str">
        <f t="shared" si="259"/>
        <v>JCE</v>
      </c>
    </row>
    <row r="16615" spans="4:5">
      <c r="D16615" s="118" t="s">
        <v>40</v>
      </c>
      <c r="E16615" s="116" t="str">
        <f t="shared" si="259"/>
        <v>JCE</v>
      </c>
    </row>
    <row r="16616" spans="4:5">
      <c r="D16616" s="118" t="s">
        <v>40</v>
      </c>
      <c r="E16616" s="116" t="str">
        <f t="shared" si="259"/>
        <v>JCE</v>
      </c>
    </row>
    <row r="16617" spans="4:5">
      <c r="D16617" s="118" t="s">
        <v>28</v>
      </c>
      <c r="E16617" s="116" t="str">
        <f t="shared" si="259"/>
        <v>DGII</v>
      </c>
    </row>
    <row r="16618" spans="4:5">
      <c r="D16618" s="118" t="s">
        <v>2</v>
      </c>
      <c r="E16618" s="116" t="str">
        <f t="shared" si="259"/>
        <v>DGTT</v>
      </c>
    </row>
    <row r="16619" spans="4:5">
      <c r="D16619" s="118" t="s">
        <v>28</v>
      </c>
      <c r="E16619" s="116" t="str">
        <f t="shared" si="259"/>
        <v>DGII</v>
      </c>
    </row>
    <row r="16620" spans="4:5">
      <c r="D16620" s="118" t="s">
        <v>40</v>
      </c>
      <c r="E16620" s="116" t="str">
        <f t="shared" si="259"/>
        <v>JCE</v>
      </c>
    </row>
    <row r="16621" spans="4:5">
      <c r="D16621" s="118" t="s">
        <v>1098</v>
      </c>
      <c r="E16621" s="116" t="str">
        <f t="shared" si="259"/>
        <v>CANCILLERIA</v>
      </c>
    </row>
    <row r="16622" spans="4:5">
      <c r="D16622" s="118" t="s">
        <v>40</v>
      </c>
      <c r="E16622" s="116" t="str">
        <f t="shared" si="259"/>
        <v>JCE</v>
      </c>
    </row>
    <row r="16623" spans="4:5">
      <c r="D16623" s="118" t="s">
        <v>184</v>
      </c>
      <c r="E16623" s="116" t="str">
        <f t="shared" si="259"/>
        <v>DGP</v>
      </c>
    </row>
    <row r="16624" spans="4:5">
      <c r="D16624" s="118" t="s">
        <v>2</v>
      </c>
      <c r="E16624" s="116" t="str">
        <f t="shared" si="259"/>
        <v>DGTT</v>
      </c>
    </row>
    <row r="16625" spans="4:5">
      <c r="D16625" s="118" t="s">
        <v>1098</v>
      </c>
      <c r="E16625" s="116" t="str">
        <f t="shared" si="259"/>
        <v>CANCILLERIA</v>
      </c>
    </row>
    <row r="16626" spans="4:5">
      <c r="D16626" s="118" t="s">
        <v>184</v>
      </c>
      <c r="E16626" s="116" t="str">
        <f t="shared" si="259"/>
        <v>DGP</v>
      </c>
    </row>
    <row r="16627" spans="4:5">
      <c r="D16627" s="118" t="s">
        <v>40</v>
      </c>
      <c r="E16627" s="116" t="str">
        <f t="shared" si="259"/>
        <v>JCE</v>
      </c>
    </row>
    <row r="16628" spans="4:5">
      <c r="D16628" s="118" t="s">
        <v>322</v>
      </c>
      <c r="E16628" s="116" t="str">
        <f t="shared" si="259"/>
        <v>MT</v>
      </c>
    </row>
    <row r="16629" spans="4:5">
      <c r="D16629" s="118" t="s">
        <v>184</v>
      </c>
      <c r="E16629" s="116" t="str">
        <f t="shared" si="259"/>
        <v>DGP</v>
      </c>
    </row>
    <row r="16630" spans="4:5">
      <c r="D16630" s="118" t="s">
        <v>28</v>
      </c>
      <c r="E16630" s="116" t="str">
        <f t="shared" si="259"/>
        <v>DGII</v>
      </c>
    </row>
    <row r="16631" spans="4:5">
      <c r="D16631" s="118" t="s">
        <v>2</v>
      </c>
      <c r="E16631" s="116" t="str">
        <f t="shared" si="259"/>
        <v>DGTT</v>
      </c>
    </row>
    <row r="16632" spans="4:5">
      <c r="D16632" s="118" t="s">
        <v>184</v>
      </c>
      <c r="E16632" s="116" t="str">
        <f t="shared" si="259"/>
        <v>DGP</v>
      </c>
    </row>
    <row r="16633" spans="4:5">
      <c r="D16633" s="118" t="s">
        <v>40</v>
      </c>
      <c r="E16633" s="116" t="str">
        <f t="shared" si="259"/>
        <v>JCE</v>
      </c>
    </row>
    <row r="16634" spans="4:5">
      <c r="D16634" s="118" t="s">
        <v>2</v>
      </c>
      <c r="E16634" s="116" t="str">
        <f t="shared" si="259"/>
        <v>DGTT</v>
      </c>
    </row>
    <row r="16635" spans="4:5">
      <c r="D16635" s="118" t="s">
        <v>28</v>
      </c>
      <c r="E16635" s="116" t="str">
        <f t="shared" si="259"/>
        <v>DGII</v>
      </c>
    </row>
    <row r="16636" spans="4:5">
      <c r="D16636" s="118" t="s">
        <v>2</v>
      </c>
      <c r="E16636" s="116" t="str">
        <f t="shared" si="259"/>
        <v>DGTT</v>
      </c>
    </row>
    <row r="16637" spans="4:5">
      <c r="D16637" s="118" t="s">
        <v>40</v>
      </c>
      <c r="E16637" s="116" t="str">
        <f t="shared" si="259"/>
        <v>JCE</v>
      </c>
    </row>
    <row r="16638" spans="4:5">
      <c r="D16638" s="118" t="s">
        <v>40</v>
      </c>
      <c r="E16638" s="116" t="str">
        <f t="shared" si="259"/>
        <v>JCE</v>
      </c>
    </row>
    <row r="16639" spans="4:5">
      <c r="D16639" s="118" t="s">
        <v>2</v>
      </c>
      <c r="E16639" s="116" t="str">
        <f t="shared" si="259"/>
        <v>DGTT</v>
      </c>
    </row>
    <row r="16640" spans="4:5">
      <c r="D16640" s="118" t="s">
        <v>2</v>
      </c>
      <c r="E16640" s="116" t="str">
        <f t="shared" si="259"/>
        <v>DGTT</v>
      </c>
    </row>
    <row r="16641" spans="4:5">
      <c r="D16641" s="118" t="s">
        <v>184</v>
      </c>
      <c r="E16641" s="116" t="str">
        <f t="shared" si="259"/>
        <v>DGP</v>
      </c>
    </row>
    <row r="16642" spans="4:5">
      <c r="D16642" s="118" t="s">
        <v>40</v>
      </c>
      <c r="E16642" s="116" t="str">
        <f t="shared" si="259"/>
        <v>JCE</v>
      </c>
    </row>
    <row r="16643" spans="4:5">
      <c r="D16643" s="118" t="s">
        <v>1461</v>
      </c>
      <c r="E16643" s="116" t="str">
        <f t="shared" si="259"/>
        <v>OBRAS PUBLICAS</v>
      </c>
    </row>
    <row r="16644" spans="4:5">
      <c r="D16644" s="118" t="s">
        <v>40</v>
      </c>
      <c r="E16644" s="116" t="str">
        <f t="shared" ref="E16644:E16707" si="260">UPPER(D16644:D36354)</f>
        <v>JCE</v>
      </c>
    </row>
    <row r="16645" spans="4:5">
      <c r="D16645" s="118" t="s">
        <v>40</v>
      </c>
      <c r="E16645" s="116" t="str">
        <f t="shared" si="260"/>
        <v>JCE</v>
      </c>
    </row>
    <row r="16646" spans="4:5">
      <c r="D16646" s="118" t="s">
        <v>40</v>
      </c>
      <c r="E16646" s="116" t="str">
        <f t="shared" si="260"/>
        <v>JCE</v>
      </c>
    </row>
    <row r="16647" spans="4:5">
      <c r="D16647" s="118" t="s">
        <v>1306</v>
      </c>
      <c r="E16647" s="116" t="str">
        <f t="shared" si="260"/>
        <v xml:space="preserve">SENASA </v>
      </c>
    </row>
    <row r="16648" spans="4:5">
      <c r="D16648" s="118" t="s">
        <v>2</v>
      </c>
      <c r="E16648" s="116" t="str">
        <f t="shared" si="260"/>
        <v>DGTT</v>
      </c>
    </row>
    <row r="16649" spans="4:5">
      <c r="D16649" s="118" t="s">
        <v>40</v>
      </c>
      <c r="E16649" s="116" t="str">
        <f t="shared" si="260"/>
        <v>JCE</v>
      </c>
    </row>
    <row r="16650" spans="4:5">
      <c r="D16650" s="118" t="s">
        <v>40</v>
      </c>
      <c r="E16650" s="116" t="str">
        <f t="shared" si="260"/>
        <v>JCE</v>
      </c>
    </row>
    <row r="16651" spans="4:5">
      <c r="D16651" s="118" t="s">
        <v>40</v>
      </c>
      <c r="E16651" s="116" t="str">
        <f t="shared" si="260"/>
        <v>JCE</v>
      </c>
    </row>
    <row r="16652" spans="4:5">
      <c r="D16652" s="118" t="s">
        <v>322</v>
      </c>
      <c r="E16652" s="116" t="str">
        <f t="shared" si="260"/>
        <v>MT</v>
      </c>
    </row>
    <row r="16653" spans="4:5">
      <c r="D16653" s="118" t="s">
        <v>184</v>
      </c>
      <c r="E16653" s="116" t="str">
        <f t="shared" si="260"/>
        <v>DGP</v>
      </c>
    </row>
    <row r="16654" spans="4:5">
      <c r="D16654" s="118" t="s">
        <v>40</v>
      </c>
      <c r="E16654" s="116" t="str">
        <f t="shared" si="260"/>
        <v>JCE</v>
      </c>
    </row>
    <row r="16655" spans="4:5">
      <c r="D16655" s="118" t="s">
        <v>184</v>
      </c>
      <c r="E16655" s="116" t="str">
        <f t="shared" si="260"/>
        <v>DGP</v>
      </c>
    </row>
    <row r="16656" spans="4:5">
      <c r="D16656" s="118" t="s">
        <v>40</v>
      </c>
      <c r="E16656" s="116" t="str">
        <f t="shared" si="260"/>
        <v>JCE</v>
      </c>
    </row>
    <row r="16657" spans="4:5">
      <c r="D16657" s="118" t="s">
        <v>40</v>
      </c>
      <c r="E16657" s="116" t="str">
        <f t="shared" si="260"/>
        <v>JCE</v>
      </c>
    </row>
    <row r="16658" spans="4:5">
      <c r="D16658" s="118" t="s">
        <v>2</v>
      </c>
      <c r="E16658" s="116" t="str">
        <f t="shared" si="260"/>
        <v>DGTT</v>
      </c>
    </row>
    <row r="16659" spans="4:5">
      <c r="D16659" s="118" t="s">
        <v>2</v>
      </c>
      <c r="E16659" s="116" t="str">
        <f t="shared" si="260"/>
        <v>DGTT</v>
      </c>
    </row>
    <row r="16660" spans="4:5">
      <c r="D16660" s="118" t="s">
        <v>2</v>
      </c>
      <c r="E16660" s="116" t="str">
        <f t="shared" si="260"/>
        <v>DGTT</v>
      </c>
    </row>
    <row r="16661" spans="4:5">
      <c r="D16661" s="118" t="s">
        <v>2</v>
      </c>
      <c r="E16661" s="116" t="str">
        <f t="shared" si="260"/>
        <v>DGTT</v>
      </c>
    </row>
    <row r="16662" spans="4:5">
      <c r="D16662" s="118" t="s">
        <v>322</v>
      </c>
      <c r="E16662" s="116" t="str">
        <f t="shared" si="260"/>
        <v>MT</v>
      </c>
    </row>
    <row r="16663" spans="4:5">
      <c r="D16663" s="118" t="s">
        <v>40</v>
      </c>
      <c r="E16663" s="116" t="str">
        <f t="shared" si="260"/>
        <v>JCE</v>
      </c>
    </row>
    <row r="16664" spans="4:5">
      <c r="D16664" s="118" t="s">
        <v>2</v>
      </c>
      <c r="E16664" s="116" t="str">
        <f t="shared" si="260"/>
        <v>DGTT</v>
      </c>
    </row>
    <row r="16665" spans="4:5">
      <c r="D16665" s="118" t="s">
        <v>40</v>
      </c>
      <c r="E16665" s="116" t="str">
        <f t="shared" si="260"/>
        <v>JCE</v>
      </c>
    </row>
    <row r="16666" spans="4:5">
      <c r="D16666" s="118" t="s">
        <v>322</v>
      </c>
      <c r="E16666" s="116" t="str">
        <f t="shared" si="260"/>
        <v>MT</v>
      </c>
    </row>
    <row r="16667" spans="4:5">
      <c r="D16667" s="118" t="s">
        <v>2</v>
      </c>
      <c r="E16667" s="116" t="str">
        <f t="shared" si="260"/>
        <v>DGTT</v>
      </c>
    </row>
    <row r="16668" spans="4:5">
      <c r="D16668" s="118" t="s">
        <v>40</v>
      </c>
      <c r="E16668" s="116" t="str">
        <f t="shared" si="260"/>
        <v>JCE</v>
      </c>
    </row>
    <row r="16669" spans="4:5">
      <c r="D16669" s="118" t="s">
        <v>40</v>
      </c>
      <c r="E16669" s="116" t="str">
        <f t="shared" si="260"/>
        <v>JCE</v>
      </c>
    </row>
    <row r="16670" spans="4:5">
      <c r="D16670" s="118" t="s">
        <v>2</v>
      </c>
      <c r="E16670" s="116" t="str">
        <f t="shared" si="260"/>
        <v>DGTT</v>
      </c>
    </row>
    <row r="16671" spans="4:5">
      <c r="D16671" s="118" t="s">
        <v>2</v>
      </c>
      <c r="E16671" s="116" t="str">
        <f t="shared" si="260"/>
        <v>DGTT</v>
      </c>
    </row>
    <row r="16672" spans="4:5">
      <c r="D16672" s="118" t="s">
        <v>40</v>
      </c>
      <c r="E16672" s="116" t="str">
        <f t="shared" si="260"/>
        <v>JCE</v>
      </c>
    </row>
    <row r="16673" spans="4:5">
      <c r="D16673" s="118" t="s">
        <v>155</v>
      </c>
      <c r="E16673" s="116" t="str">
        <f t="shared" si="260"/>
        <v>ONAPI</v>
      </c>
    </row>
    <row r="16674" spans="4:5">
      <c r="D16674" s="118" t="s">
        <v>2</v>
      </c>
      <c r="E16674" s="116" t="str">
        <f t="shared" si="260"/>
        <v>DGTT</v>
      </c>
    </row>
    <row r="16675" spans="4:5">
      <c r="D16675" s="118" t="s">
        <v>184</v>
      </c>
      <c r="E16675" s="116" t="str">
        <f t="shared" si="260"/>
        <v>DGP</v>
      </c>
    </row>
    <row r="16676" spans="4:5">
      <c r="D16676" s="118" t="s">
        <v>184</v>
      </c>
      <c r="E16676" s="116" t="str">
        <f t="shared" si="260"/>
        <v>DGP</v>
      </c>
    </row>
    <row r="16677" spans="4:5">
      <c r="D16677" s="118" t="s">
        <v>40</v>
      </c>
      <c r="E16677" s="116" t="str">
        <f t="shared" si="260"/>
        <v>JCE</v>
      </c>
    </row>
    <row r="16678" spans="4:5">
      <c r="D16678" s="118" t="s">
        <v>322</v>
      </c>
      <c r="E16678" s="116" t="str">
        <f t="shared" si="260"/>
        <v>MT</v>
      </c>
    </row>
    <row r="16679" spans="4:5">
      <c r="D16679" s="118" t="s">
        <v>40</v>
      </c>
      <c r="E16679" s="116" t="str">
        <f t="shared" si="260"/>
        <v>JCE</v>
      </c>
    </row>
    <row r="16680" spans="4:5">
      <c r="D16680" s="118" t="s">
        <v>40</v>
      </c>
      <c r="E16680" s="116" t="str">
        <f t="shared" si="260"/>
        <v>JCE</v>
      </c>
    </row>
    <row r="16681" spans="4:5">
      <c r="D16681" s="118" t="s">
        <v>40</v>
      </c>
      <c r="E16681" s="116" t="str">
        <f t="shared" si="260"/>
        <v>JCE</v>
      </c>
    </row>
    <row r="16682" spans="4:5">
      <c r="D16682" s="118" t="s">
        <v>40</v>
      </c>
      <c r="E16682" s="116" t="str">
        <f t="shared" si="260"/>
        <v>JCE</v>
      </c>
    </row>
    <row r="16683" spans="4:5">
      <c r="D16683" s="118" t="s">
        <v>184</v>
      </c>
      <c r="E16683" s="116" t="str">
        <f t="shared" si="260"/>
        <v>DGP</v>
      </c>
    </row>
    <row r="16684" spans="4:5">
      <c r="D16684" s="118" t="s">
        <v>322</v>
      </c>
      <c r="E16684" s="116" t="str">
        <f t="shared" si="260"/>
        <v>MT</v>
      </c>
    </row>
    <row r="16685" spans="4:5">
      <c r="D16685" s="118" t="s">
        <v>155</v>
      </c>
      <c r="E16685" s="116" t="str">
        <f t="shared" si="260"/>
        <v>ONAPI</v>
      </c>
    </row>
    <row r="16686" spans="4:5">
      <c r="D16686" s="118" t="s">
        <v>3</v>
      </c>
      <c r="E16686" s="116" t="str">
        <f t="shared" si="260"/>
        <v>PGR</v>
      </c>
    </row>
    <row r="16687" spans="4:5">
      <c r="D16687" s="118" t="s">
        <v>2</v>
      </c>
      <c r="E16687" s="116" t="str">
        <f t="shared" si="260"/>
        <v>DGTT</v>
      </c>
    </row>
    <row r="16688" spans="4:5">
      <c r="D16688" s="118" t="s">
        <v>40</v>
      </c>
      <c r="E16688" s="116" t="str">
        <f t="shared" si="260"/>
        <v>JCE</v>
      </c>
    </row>
    <row r="16689" spans="4:5">
      <c r="D16689" s="118" t="s">
        <v>40</v>
      </c>
      <c r="E16689" s="116" t="str">
        <f t="shared" si="260"/>
        <v>JCE</v>
      </c>
    </row>
    <row r="16690" spans="4:5">
      <c r="D16690" s="118" t="s">
        <v>2</v>
      </c>
      <c r="E16690" s="116" t="str">
        <f t="shared" si="260"/>
        <v>DGTT</v>
      </c>
    </row>
    <row r="16691" spans="4:5">
      <c r="D16691" s="118" t="s">
        <v>2</v>
      </c>
      <c r="E16691" s="116" t="str">
        <f t="shared" si="260"/>
        <v>DGTT</v>
      </c>
    </row>
    <row r="16692" spans="4:5">
      <c r="D16692" s="118" t="s">
        <v>322</v>
      </c>
      <c r="E16692" s="116" t="str">
        <f t="shared" si="260"/>
        <v>MT</v>
      </c>
    </row>
    <row r="16693" spans="4:5">
      <c r="D16693" s="118" t="s">
        <v>28</v>
      </c>
      <c r="E16693" s="116" t="str">
        <f t="shared" si="260"/>
        <v>DGII</v>
      </c>
    </row>
    <row r="16694" spans="4:5">
      <c r="D16694" s="118" t="s">
        <v>28</v>
      </c>
      <c r="E16694" s="116" t="str">
        <f t="shared" si="260"/>
        <v>DGII</v>
      </c>
    </row>
    <row r="16695" spans="4:5">
      <c r="D16695" s="118" t="s">
        <v>28</v>
      </c>
      <c r="E16695" s="116" t="str">
        <f t="shared" si="260"/>
        <v>DGII</v>
      </c>
    </row>
    <row r="16696" spans="4:5">
      <c r="D16696" s="118" t="s">
        <v>40</v>
      </c>
      <c r="E16696" s="116" t="str">
        <f t="shared" si="260"/>
        <v>JCE</v>
      </c>
    </row>
    <row r="16697" spans="4:5">
      <c r="D16697" s="118" t="s">
        <v>2</v>
      </c>
      <c r="E16697" s="116" t="str">
        <f t="shared" si="260"/>
        <v>DGTT</v>
      </c>
    </row>
    <row r="16698" spans="4:5">
      <c r="D16698" s="118" t="s">
        <v>184</v>
      </c>
      <c r="E16698" s="116" t="str">
        <f t="shared" si="260"/>
        <v>DGP</v>
      </c>
    </row>
    <row r="16699" spans="4:5">
      <c r="D16699" s="118" t="s">
        <v>40</v>
      </c>
      <c r="E16699" s="116" t="str">
        <f t="shared" si="260"/>
        <v>JCE</v>
      </c>
    </row>
    <row r="16700" spans="4:5">
      <c r="D16700" s="118" t="s">
        <v>184</v>
      </c>
      <c r="E16700" s="116" t="str">
        <f t="shared" si="260"/>
        <v>DGP</v>
      </c>
    </row>
    <row r="16701" spans="4:5">
      <c r="D16701" s="118" t="s">
        <v>2</v>
      </c>
      <c r="E16701" s="116" t="str">
        <f t="shared" si="260"/>
        <v>DGTT</v>
      </c>
    </row>
    <row r="16702" spans="4:5">
      <c r="D16702" s="118" t="s">
        <v>40</v>
      </c>
      <c r="E16702" s="116" t="str">
        <f t="shared" si="260"/>
        <v>JCE</v>
      </c>
    </row>
    <row r="16703" spans="4:5">
      <c r="D16703" s="118" t="s">
        <v>40</v>
      </c>
      <c r="E16703" s="116" t="str">
        <f t="shared" si="260"/>
        <v>JCE</v>
      </c>
    </row>
    <row r="16704" spans="4:5">
      <c r="D16704" s="118" t="s">
        <v>28</v>
      </c>
      <c r="E16704" s="116" t="str">
        <f t="shared" si="260"/>
        <v>DGII</v>
      </c>
    </row>
    <row r="16705" spans="4:5">
      <c r="D16705" s="118" t="s">
        <v>184</v>
      </c>
      <c r="E16705" s="116" t="str">
        <f t="shared" si="260"/>
        <v>DGP</v>
      </c>
    </row>
    <row r="16706" spans="4:5">
      <c r="D16706" s="118" t="s">
        <v>40</v>
      </c>
      <c r="E16706" s="116" t="str">
        <f t="shared" si="260"/>
        <v>JCE</v>
      </c>
    </row>
    <row r="16707" spans="4:5">
      <c r="D16707" s="118" t="s">
        <v>2</v>
      </c>
      <c r="E16707" s="116" t="str">
        <f t="shared" si="260"/>
        <v>DGTT</v>
      </c>
    </row>
    <row r="16708" spans="4:5">
      <c r="D16708" s="118" t="s">
        <v>28</v>
      </c>
      <c r="E16708" s="116" t="str">
        <f t="shared" ref="E16708:E16771" si="261">UPPER(D16708:D36418)</f>
        <v>DGII</v>
      </c>
    </row>
    <row r="16709" spans="4:5">
      <c r="D16709" s="118" t="s">
        <v>28</v>
      </c>
      <c r="E16709" s="116" t="str">
        <f t="shared" si="261"/>
        <v>DGII</v>
      </c>
    </row>
    <row r="16710" spans="4:5">
      <c r="D16710" s="118" t="s">
        <v>40</v>
      </c>
      <c r="E16710" s="116" t="str">
        <f t="shared" si="261"/>
        <v>JCE</v>
      </c>
    </row>
    <row r="16711" spans="4:5">
      <c r="D16711" s="118" t="s">
        <v>184</v>
      </c>
      <c r="E16711" s="116" t="str">
        <f t="shared" si="261"/>
        <v>DGP</v>
      </c>
    </row>
    <row r="16712" spans="4:5">
      <c r="D16712" s="118" t="s">
        <v>155</v>
      </c>
      <c r="E16712" s="116" t="str">
        <f t="shared" si="261"/>
        <v>ONAPI</v>
      </c>
    </row>
    <row r="16713" spans="4:5">
      <c r="D16713" s="118" t="s">
        <v>322</v>
      </c>
      <c r="E16713" s="116" t="str">
        <f t="shared" si="261"/>
        <v>MT</v>
      </c>
    </row>
    <row r="16714" spans="4:5">
      <c r="D16714" s="118" t="s">
        <v>184</v>
      </c>
      <c r="E16714" s="116" t="str">
        <f t="shared" si="261"/>
        <v>DGP</v>
      </c>
    </row>
    <row r="16715" spans="4:5">
      <c r="D16715" s="118" t="s">
        <v>40</v>
      </c>
      <c r="E16715" s="116" t="str">
        <f t="shared" si="261"/>
        <v>JCE</v>
      </c>
    </row>
    <row r="16716" spans="4:5">
      <c r="D16716" s="118" t="s">
        <v>40</v>
      </c>
      <c r="E16716" s="116" t="str">
        <f t="shared" si="261"/>
        <v>JCE</v>
      </c>
    </row>
    <row r="16717" spans="4:5">
      <c r="D16717" s="118" t="s">
        <v>40</v>
      </c>
      <c r="E16717" s="116" t="str">
        <f t="shared" si="261"/>
        <v>JCE</v>
      </c>
    </row>
    <row r="16718" spans="4:5">
      <c r="D16718" s="118" t="s">
        <v>28</v>
      </c>
      <c r="E16718" s="116" t="str">
        <f t="shared" si="261"/>
        <v>DGII</v>
      </c>
    </row>
    <row r="16719" spans="4:5">
      <c r="D16719" s="118" t="s">
        <v>2</v>
      </c>
      <c r="E16719" s="116" t="str">
        <f t="shared" si="261"/>
        <v>DGTT</v>
      </c>
    </row>
    <row r="16720" spans="4:5">
      <c r="D16720" s="118" t="s">
        <v>40</v>
      </c>
      <c r="E16720" s="116" t="str">
        <f t="shared" si="261"/>
        <v>JCE</v>
      </c>
    </row>
    <row r="16721" spans="4:5">
      <c r="D16721" s="118" t="s">
        <v>40</v>
      </c>
      <c r="E16721" s="116" t="str">
        <f t="shared" si="261"/>
        <v>JCE</v>
      </c>
    </row>
    <row r="16722" spans="4:5">
      <c r="D16722" s="118" t="s">
        <v>28</v>
      </c>
      <c r="E16722" s="116" t="str">
        <f t="shared" si="261"/>
        <v>DGII</v>
      </c>
    </row>
    <row r="16723" spans="4:5">
      <c r="D16723" s="118" t="s">
        <v>40</v>
      </c>
      <c r="E16723" s="116" t="str">
        <f t="shared" si="261"/>
        <v>JCE</v>
      </c>
    </row>
    <row r="16724" spans="4:5">
      <c r="D16724" s="118" t="s">
        <v>28</v>
      </c>
      <c r="E16724" s="116" t="str">
        <f t="shared" si="261"/>
        <v>DGII</v>
      </c>
    </row>
    <row r="16725" spans="4:5">
      <c r="D16725" s="118" t="s">
        <v>40</v>
      </c>
      <c r="E16725" s="116" t="str">
        <f t="shared" si="261"/>
        <v>JCE</v>
      </c>
    </row>
    <row r="16726" spans="4:5">
      <c r="D16726" s="118" t="s">
        <v>66</v>
      </c>
      <c r="E16726" s="116" t="str">
        <f t="shared" si="261"/>
        <v>AMET</v>
      </c>
    </row>
    <row r="16727" spans="4:5">
      <c r="D16727" s="118" t="s">
        <v>2</v>
      </c>
      <c r="E16727" s="116" t="str">
        <f t="shared" si="261"/>
        <v>DGTT</v>
      </c>
    </row>
    <row r="16728" spans="4:5">
      <c r="D16728" s="118" t="s">
        <v>40</v>
      </c>
      <c r="E16728" s="116" t="str">
        <f t="shared" si="261"/>
        <v>JCE</v>
      </c>
    </row>
    <row r="16729" spans="4:5">
      <c r="D16729" s="118" t="s">
        <v>2</v>
      </c>
      <c r="E16729" s="116" t="str">
        <f t="shared" si="261"/>
        <v>DGTT</v>
      </c>
    </row>
    <row r="16730" spans="4:5">
      <c r="D16730" s="118" t="s">
        <v>28</v>
      </c>
      <c r="E16730" s="116" t="str">
        <f t="shared" si="261"/>
        <v>DGII</v>
      </c>
    </row>
    <row r="16731" spans="4:5">
      <c r="D16731" s="118" t="s">
        <v>40</v>
      </c>
      <c r="E16731" s="116" t="str">
        <f t="shared" si="261"/>
        <v>JCE</v>
      </c>
    </row>
    <row r="16732" spans="4:5">
      <c r="D16732" s="118" t="s">
        <v>40</v>
      </c>
      <c r="E16732" s="116" t="str">
        <f t="shared" si="261"/>
        <v>JCE</v>
      </c>
    </row>
    <row r="16733" spans="4:5">
      <c r="D16733" s="118" t="s">
        <v>28</v>
      </c>
      <c r="E16733" s="116" t="str">
        <f t="shared" si="261"/>
        <v>DGII</v>
      </c>
    </row>
    <row r="16734" spans="4:5">
      <c r="D16734" s="118" t="s">
        <v>1098</v>
      </c>
      <c r="E16734" s="116" t="str">
        <f t="shared" si="261"/>
        <v>CANCILLERIA</v>
      </c>
    </row>
    <row r="16735" spans="4:5">
      <c r="D16735" s="118" t="s">
        <v>40</v>
      </c>
      <c r="E16735" s="116" t="str">
        <f t="shared" si="261"/>
        <v>JCE</v>
      </c>
    </row>
    <row r="16736" spans="4:5">
      <c r="D16736" s="118" t="s">
        <v>40</v>
      </c>
      <c r="E16736" s="116" t="str">
        <f t="shared" si="261"/>
        <v>JCE</v>
      </c>
    </row>
    <row r="16737" spans="4:5">
      <c r="D16737" s="118" t="s">
        <v>40</v>
      </c>
      <c r="E16737" s="116" t="str">
        <f t="shared" si="261"/>
        <v>JCE</v>
      </c>
    </row>
    <row r="16738" spans="4:5">
      <c r="D16738" s="118" t="s">
        <v>40</v>
      </c>
      <c r="E16738" s="116" t="str">
        <f t="shared" si="261"/>
        <v>JCE</v>
      </c>
    </row>
    <row r="16739" spans="4:5">
      <c r="D16739" s="118" t="s">
        <v>40</v>
      </c>
      <c r="E16739" s="116" t="str">
        <f t="shared" si="261"/>
        <v>JCE</v>
      </c>
    </row>
    <row r="16740" spans="4:5">
      <c r="D16740" s="118" t="s">
        <v>40</v>
      </c>
      <c r="E16740" s="116" t="str">
        <f t="shared" si="261"/>
        <v>JCE</v>
      </c>
    </row>
    <row r="16741" spans="4:5">
      <c r="D16741" s="118" t="s">
        <v>40</v>
      </c>
      <c r="E16741" s="116" t="str">
        <f t="shared" si="261"/>
        <v>JCE</v>
      </c>
    </row>
    <row r="16742" spans="4:5">
      <c r="D16742" s="118" t="s">
        <v>1098</v>
      </c>
      <c r="E16742" s="116" t="str">
        <f t="shared" si="261"/>
        <v>CANCILLERIA</v>
      </c>
    </row>
    <row r="16743" spans="4:5">
      <c r="D16743" s="118" t="s">
        <v>322</v>
      </c>
      <c r="E16743" s="116" t="str">
        <f t="shared" si="261"/>
        <v>MT</v>
      </c>
    </row>
    <row r="16744" spans="4:5">
      <c r="D16744" s="118" t="s">
        <v>28</v>
      </c>
      <c r="E16744" s="116" t="str">
        <f t="shared" si="261"/>
        <v>DGII</v>
      </c>
    </row>
    <row r="16745" spans="4:5">
      <c r="D16745" s="118" t="s">
        <v>28</v>
      </c>
      <c r="E16745" s="116" t="str">
        <f t="shared" si="261"/>
        <v>DGII</v>
      </c>
    </row>
    <row r="16746" spans="4:5">
      <c r="D16746" s="118" t="s">
        <v>28</v>
      </c>
      <c r="E16746" s="116" t="str">
        <f t="shared" si="261"/>
        <v>DGII</v>
      </c>
    </row>
    <row r="16747" spans="4:5">
      <c r="D16747" s="118" t="s">
        <v>28</v>
      </c>
      <c r="E16747" s="116" t="str">
        <f t="shared" si="261"/>
        <v>DGII</v>
      </c>
    </row>
    <row r="16748" spans="4:5">
      <c r="D16748" s="118" t="s">
        <v>184</v>
      </c>
      <c r="E16748" s="116" t="str">
        <f t="shared" si="261"/>
        <v>DGP</v>
      </c>
    </row>
    <row r="16749" spans="4:5">
      <c r="D16749" s="118" t="s">
        <v>40</v>
      </c>
      <c r="E16749" s="116" t="str">
        <f t="shared" si="261"/>
        <v>JCE</v>
      </c>
    </row>
    <row r="16750" spans="4:5">
      <c r="D16750" s="118" t="s">
        <v>28</v>
      </c>
      <c r="E16750" s="116" t="str">
        <f t="shared" si="261"/>
        <v>DGII</v>
      </c>
    </row>
    <row r="16751" spans="4:5">
      <c r="D16751" s="118" t="s">
        <v>2</v>
      </c>
      <c r="E16751" s="116" t="str">
        <f t="shared" si="261"/>
        <v>DGTT</v>
      </c>
    </row>
    <row r="16752" spans="4:5">
      <c r="D16752" s="118" t="s">
        <v>40</v>
      </c>
      <c r="E16752" s="116" t="str">
        <f t="shared" si="261"/>
        <v>JCE</v>
      </c>
    </row>
    <row r="16753" spans="4:5">
      <c r="D16753" s="118" t="s">
        <v>40</v>
      </c>
      <c r="E16753" s="116" t="str">
        <f t="shared" si="261"/>
        <v>JCE</v>
      </c>
    </row>
    <row r="16754" spans="4:5">
      <c r="D16754" s="118" t="s">
        <v>40</v>
      </c>
      <c r="E16754" s="116" t="str">
        <f t="shared" si="261"/>
        <v>JCE</v>
      </c>
    </row>
    <row r="16755" spans="4:5">
      <c r="D16755" s="118" t="s">
        <v>40</v>
      </c>
      <c r="E16755" s="116" t="str">
        <f t="shared" si="261"/>
        <v>JCE</v>
      </c>
    </row>
    <row r="16756" spans="4:5">
      <c r="D16756" s="118" t="s">
        <v>28</v>
      </c>
      <c r="E16756" s="116" t="str">
        <f t="shared" si="261"/>
        <v>DGII</v>
      </c>
    </row>
    <row r="16757" spans="4:5">
      <c r="D16757" s="118" t="s">
        <v>28</v>
      </c>
      <c r="E16757" s="116" t="str">
        <f t="shared" si="261"/>
        <v>DGII</v>
      </c>
    </row>
    <row r="16758" spans="4:5">
      <c r="D16758" s="118" t="s">
        <v>40</v>
      </c>
      <c r="E16758" s="116" t="str">
        <f t="shared" si="261"/>
        <v>JCE</v>
      </c>
    </row>
    <row r="16759" spans="4:5">
      <c r="D16759" s="118" t="s">
        <v>40</v>
      </c>
      <c r="E16759" s="116" t="str">
        <f t="shared" si="261"/>
        <v>JCE</v>
      </c>
    </row>
    <row r="16760" spans="4:5">
      <c r="D16760" s="118" t="s">
        <v>322</v>
      </c>
      <c r="E16760" s="116" t="str">
        <f t="shared" si="261"/>
        <v>MT</v>
      </c>
    </row>
    <row r="16761" spans="4:5">
      <c r="D16761" s="118" t="s">
        <v>40</v>
      </c>
      <c r="E16761" s="116" t="str">
        <f t="shared" si="261"/>
        <v>JCE</v>
      </c>
    </row>
    <row r="16762" spans="4:5">
      <c r="D16762" s="118" t="s">
        <v>40</v>
      </c>
      <c r="E16762" s="116" t="str">
        <f t="shared" si="261"/>
        <v>JCE</v>
      </c>
    </row>
    <row r="16763" spans="4:5">
      <c r="D16763" s="118" t="s">
        <v>28</v>
      </c>
      <c r="E16763" s="116" t="str">
        <f t="shared" si="261"/>
        <v>DGII</v>
      </c>
    </row>
    <row r="16764" spans="4:5">
      <c r="D16764" s="118" t="s">
        <v>18</v>
      </c>
      <c r="E16764" s="116" t="str">
        <f t="shared" si="261"/>
        <v>MIP</v>
      </c>
    </row>
    <row r="16765" spans="4:5">
      <c r="D16765" s="118" t="s">
        <v>18</v>
      </c>
      <c r="E16765" s="116" t="str">
        <f t="shared" si="261"/>
        <v>MIP</v>
      </c>
    </row>
    <row r="16766" spans="4:5">
      <c r="D16766" s="118" t="s">
        <v>40</v>
      </c>
      <c r="E16766" s="116" t="str">
        <f t="shared" si="261"/>
        <v>JCE</v>
      </c>
    </row>
    <row r="16767" spans="4:5">
      <c r="D16767" s="118" t="s">
        <v>40</v>
      </c>
      <c r="E16767" s="116" t="str">
        <f t="shared" si="261"/>
        <v>JCE</v>
      </c>
    </row>
    <row r="16768" spans="4:5">
      <c r="D16768" s="118" t="s">
        <v>322</v>
      </c>
      <c r="E16768" s="116" t="str">
        <f t="shared" si="261"/>
        <v>MT</v>
      </c>
    </row>
    <row r="16769" spans="4:5">
      <c r="D16769" s="118" t="s">
        <v>155</v>
      </c>
      <c r="E16769" s="116" t="str">
        <f t="shared" si="261"/>
        <v>ONAPI</v>
      </c>
    </row>
    <row r="16770" spans="4:5">
      <c r="D16770" s="118" t="s">
        <v>2</v>
      </c>
      <c r="E16770" s="116" t="str">
        <f t="shared" si="261"/>
        <v>DGTT</v>
      </c>
    </row>
    <row r="16771" spans="4:5">
      <c r="D16771" s="118" t="s">
        <v>322</v>
      </c>
      <c r="E16771" s="116" t="str">
        <f t="shared" si="261"/>
        <v>MT</v>
      </c>
    </row>
    <row r="16772" spans="4:5">
      <c r="D16772" s="118" t="s">
        <v>322</v>
      </c>
      <c r="E16772" s="116" t="str">
        <f t="shared" ref="E16772:E16835" si="262">UPPER(D16772:D36482)</f>
        <v>MT</v>
      </c>
    </row>
    <row r="16773" spans="4:5">
      <c r="D16773" s="118" t="s">
        <v>184</v>
      </c>
      <c r="E16773" s="116" t="str">
        <f t="shared" si="262"/>
        <v>DGP</v>
      </c>
    </row>
    <row r="16774" spans="4:5">
      <c r="D16774" s="118" t="s">
        <v>40</v>
      </c>
      <c r="E16774" s="116" t="str">
        <f t="shared" si="262"/>
        <v>JCE</v>
      </c>
    </row>
    <row r="16775" spans="4:5">
      <c r="D16775" s="118" t="s">
        <v>155</v>
      </c>
      <c r="E16775" s="116" t="str">
        <f t="shared" si="262"/>
        <v>ONAPI</v>
      </c>
    </row>
    <row r="16776" spans="4:5">
      <c r="D16776" s="118" t="s">
        <v>28</v>
      </c>
      <c r="E16776" s="116" t="str">
        <f t="shared" si="262"/>
        <v>DGII</v>
      </c>
    </row>
    <row r="16777" spans="4:5">
      <c r="D16777" s="118" t="s">
        <v>40</v>
      </c>
      <c r="E16777" s="116" t="str">
        <f t="shared" si="262"/>
        <v>JCE</v>
      </c>
    </row>
    <row r="16778" spans="4:5">
      <c r="D16778" s="118" t="s">
        <v>28</v>
      </c>
      <c r="E16778" s="116" t="str">
        <f t="shared" si="262"/>
        <v>DGII</v>
      </c>
    </row>
    <row r="16779" spans="4:5">
      <c r="D16779" s="118" t="s">
        <v>322</v>
      </c>
      <c r="E16779" s="116" t="str">
        <f t="shared" si="262"/>
        <v>MT</v>
      </c>
    </row>
    <row r="16780" spans="4:5">
      <c r="D16780" s="118" t="s">
        <v>956</v>
      </c>
      <c r="E16780" s="116" t="str">
        <f t="shared" si="262"/>
        <v>SENASA</v>
      </c>
    </row>
    <row r="16781" spans="4:5">
      <c r="D16781" s="118" t="s">
        <v>40</v>
      </c>
      <c r="E16781" s="116" t="str">
        <f t="shared" si="262"/>
        <v>JCE</v>
      </c>
    </row>
    <row r="16782" spans="4:5">
      <c r="D16782" s="118" t="s">
        <v>40</v>
      </c>
      <c r="E16782" s="116" t="str">
        <f t="shared" si="262"/>
        <v>JCE</v>
      </c>
    </row>
    <row r="16783" spans="4:5">
      <c r="D16783" s="118" t="s">
        <v>40</v>
      </c>
      <c r="E16783" s="116" t="str">
        <f t="shared" si="262"/>
        <v>JCE</v>
      </c>
    </row>
    <row r="16784" spans="4:5">
      <c r="D16784" s="118" t="s">
        <v>40</v>
      </c>
      <c r="E16784" s="116" t="str">
        <f t="shared" si="262"/>
        <v>JCE</v>
      </c>
    </row>
    <row r="16785" spans="4:5">
      <c r="D16785" s="118" t="s">
        <v>40</v>
      </c>
      <c r="E16785" s="116" t="str">
        <f t="shared" si="262"/>
        <v>JCE</v>
      </c>
    </row>
    <row r="16786" spans="4:5">
      <c r="D16786" s="118" t="s">
        <v>184</v>
      </c>
      <c r="E16786" s="116" t="str">
        <f t="shared" si="262"/>
        <v>DGP</v>
      </c>
    </row>
    <row r="16787" spans="4:5">
      <c r="D16787" s="118" t="s">
        <v>322</v>
      </c>
      <c r="E16787" s="116" t="str">
        <f t="shared" si="262"/>
        <v>MT</v>
      </c>
    </row>
    <row r="16788" spans="4:5">
      <c r="D16788" s="118" t="s">
        <v>322</v>
      </c>
      <c r="E16788" s="116" t="str">
        <f t="shared" si="262"/>
        <v>MT</v>
      </c>
    </row>
    <row r="16789" spans="4:5">
      <c r="D16789" s="118" t="s">
        <v>28</v>
      </c>
      <c r="E16789" s="116" t="str">
        <f t="shared" si="262"/>
        <v>DGII</v>
      </c>
    </row>
    <row r="16790" spans="4:5">
      <c r="D16790" s="118" t="s">
        <v>2026</v>
      </c>
      <c r="E16790" s="116" t="str">
        <f t="shared" si="262"/>
        <v>BR</v>
      </c>
    </row>
    <row r="16791" spans="4:5">
      <c r="D16791" s="118" t="s">
        <v>40</v>
      </c>
      <c r="E16791" s="116" t="str">
        <f t="shared" si="262"/>
        <v>JCE</v>
      </c>
    </row>
    <row r="16792" spans="4:5">
      <c r="D16792" s="118" t="s">
        <v>40</v>
      </c>
      <c r="E16792" s="116" t="str">
        <f t="shared" si="262"/>
        <v>JCE</v>
      </c>
    </row>
    <row r="16793" spans="4:5">
      <c r="D16793" s="118" t="s">
        <v>184</v>
      </c>
      <c r="E16793" s="116" t="str">
        <f t="shared" si="262"/>
        <v>DGP</v>
      </c>
    </row>
    <row r="16794" spans="4:5">
      <c r="D16794" s="118" t="s">
        <v>956</v>
      </c>
      <c r="E16794" s="116" t="str">
        <f t="shared" si="262"/>
        <v>SENASA</v>
      </c>
    </row>
    <row r="16795" spans="4:5">
      <c r="D16795" s="118" t="s">
        <v>1098</v>
      </c>
      <c r="E16795" s="116" t="str">
        <f t="shared" si="262"/>
        <v>CANCILLERIA</v>
      </c>
    </row>
    <row r="16796" spans="4:5">
      <c r="D16796" s="118" t="s">
        <v>1098</v>
      </c>
      <c r="E16796" s="116" t="str">
        <f t="shared" si="262"/>
        <v>CANCILLERIA</v>
      </c>
    </row>
    <row r="16797" spans="4:5">
      <c r="D16797" s="118" t="s">
        <v>322</v>
      </c>
      <c r="E16797" s="116" t="str">
        <f t="shared" si="262"/>
        <v>MT</v>
      </c>
    </row>
    <row r="16798" spans="4:5">
      <c r="D16798" s="118" t="s">
        <v>1154</v>
      </c>
      <c r="E16798" s="116" t="str">
        <f t="shared" si="262"/>
        <v xml:space="preserve">JCE </v>
      </c>
    </row>
    <row r="16799" spans="4:5">
      <c r="D16799" s="118" t="s">
        <v>2</v>
      </c>
      <c r="E16799" s="116" t="str">
        <f t="shared" si="262"/>
        <v>DGTT</v>
      </c>
    </row>
    <row r="16800" spans="4:5">
      <c r="D16800" s="118" t="s">
        <v>28</v>
      </c>
      <c r="E16800" s="116" t="str">
        <f t="shared" si="262"/>
        <v>DGII</v>
      </c>
    </row>
    <row r="16801" spans="4:5">
      <c r="D16801" s="118" t="s">
        <v>40</v>
      </c>
      <c r="E16801" s="116" t="str">
        <f t="shared" si="262"/>
        <v>JCE</v>
      </c>
    </row>
    <row r="16802" spans="4:5">
      <c r="D16802" s="118" t="s">
        <v>2</v>
      </c>
      <c r="E16802" s="116" t="str">
        <f t="shared" si="262"/>
        <v>DGTT</v>
      </c>
    </row>
    <row r="16803" spans="4:5">
      <c r="D16803" s="118" t="s">
        <v>40</v>
      </c>
      <c r="E16803" s="116" t="str">
        <f t="shared" si="262"/>
        <v>JCE</v>
      </c>
    </row>
    <row r="16804" spans="4:5">
      <c r="D16804" s="118" t="s">
        <v>40</v>
      </c>
      <c r="E16804" s="116" t="str">
        <f t="shared" si="262"/>
        <v>JCE</v>
      </c>
    </row>
    <row r="16805" spans="4:5">
      <c r="D16805" s="118" t="s">
        <v>322</v>
      </c>
      <c r="E16805" s="116" t="str">
        <f t="shared" si="262"/>
        <v>MT</v>
      </c>
    </row>
    <row r="16806" spans="4:5">
      <c r="D16806" s="118" t="s">
        <v>40</v>
      </c>
      <c r="E16806" s="116" t="str">
        <f t="shared" si="262"/>
        <v>JCE</v>
      </c>
    </row>
    <row r="16807" spans="4:5">
      <c r="D16807" s="118" t="s">
        <v>40</v>
      </c>
      <c r="E16807" s="116" t="str">
        <f t="shared" si="262"/>
        <v>JCE</v>
      </c>
    </row>
    <row r="16808" spans="4:5">
      <c r="D16808" s="118" t="s">
        <v>40</v>
      </c>
      <c r="E16808" s="116" t="str">
        <f t="shared" si="262"/>
        <v>JCE</v>
      </c>
    </row>
    <row r="16809" spans="4:5">
      <c r="D16809" s="118" t="s">
        <v>40</v>
      </c>
      <c r="E16809" s="116" t="str">
        <f t="shared" si="262"/>
        <v>JCE</v>
      </c>
    </row>
    <row r="16810" spans="4:5">
      <c r="D16810" s="118" t="s">
        <v>28</v>
      </c>
      <c r="E16810" s="116" t="str">
        <f t="shared" si="262"/>
        <v>DGII</v>
      </c>
    </row>
    <row r="16811" spans="4:5">
      <c r="D16811" s="118" t="s">
        <v>28</v>
      </c>
      <c r="E16811" s="116" t="str">
        <f t="shared" si="262"/>
        <v>DGII</v>
      </c>
    </row>
    <row r="16812" spans="4:5">
      <c r="D16812" s="118" t="s">
        <v>28</v>
      </c>
      <c r="E16812" s="116" t="str">
        <f t="shared" si="262"/>
        <v>DGII</v>
      </c>
    </row>
    <row r="16813" spans="4:5">
      <c r="D16813" s="118" t="s">
        <v>28</v>
      </c>
      <c r="E16813" s="116" t="str">
        <f t="shared" si="262"/>
        <v>DGII</v>
      </c>
    </row>
    <row r="16814" spans="4:5">
      <c r="D16814" s="118" t="s">
        <v>40</v>
      </c>
      <c r="E16814" s="116" t="str">
        <f t="shared" si="262"/>
        <v>JCE</v>
      </c>
    </row>
    <row r="16815" spans="4:5">
      <c r="D16815" s="118" t="s">
        <v>40</v>
      </c>
      <c r="E16815" s="116" t="str">
        <f t="shared" si="262"/>
        <v>JCE</v>
      </c>
    </row>
    <row r="16816" spans="4:5">
      <c r="D16816" s="118" t="s">
        <v>184</v>
      </c>
      <c r="E16816" s="116" t="str">
        <f t="shared" si="262"/>
        <v>DGP</v>
      </c>
    </row>
    <row r="16817" spans="4:5">
      <c r="D16817" s="118" t="s">
        <v>956</v>
      </c>
      <c r="E16817" s="116" t="str">
        <f t="shared" si="262"/>
        <v>SENASA</v>
      </c>
    </row>
    <row r="16818" spans="4:5">
      <c r="D16818" s="118" t="s">
        <v>40</v>
      </c>
      <c r="E16818" s="116" t="str">
        <f t="shared" si="262"/>
        <v>JCE</v>
      </c>
    </row>
    <row r="16819" spans="4:5">
      <c r="D16819" s="118" t="s">
        <v>40</v>
      </c>
      <c r="E16819" s="116" t="str">
        <f t="shared" si="262"/>
        <v>JCE</v>
      </c>
    </row>
    <row r="16820" spans="4:5">
      <c r="D16820" s="118" t="s">
        <v>40</v>
      </c>
      <c r="E16820" s="116" t="str">
        <f t="shared" si="262"/>
        <v>JCE</v>
      </c>
    </row>
    <row r="16821" spans="4:5">
      <c r="D16821" s="118" t="s">
        <v>184</v>
      </c>
      <c r="E16821" s="116" t="str">
        <f t="shared" si="262"/>
        <v>DGP</v>
      </c>
    </row>
    <row r="16822" spans="4:5">
      <c r="D16822" s="118" t="s">
        <v>40</v>
      </c>
      <c r="E16822" s="116" t="str">
        <f t="shared" si="262"/>
        <v>JCE</v>
      </c>
    </row>
    <row r="16823" spans="4:5">
      <c r="D16823" s="118" t="s">
        <v>2</v>
      </c>
      <c r="E16823" s="116" t="str">
        <f t="shared" si="262"/>
        <v>DGTT</v>
      </c>
    </row>
    <row r="16824" spans="4:5">
      <c r="D16824" s="118" t="s">
        <v>2</v>
      </c>
      <c r="E16824" s="116" t="str">
        <f t="shared" si="262"/>
        <v>DGTT</v>
      </c>
    </row>
    <row r="16825" spans="4:5">
      <c r="D16825" s="118" t="s">
        <v>1306</v>
      </c>
      <c r="E16825" s="116" t="str">
        <f t="shared" si="262"/>
        <v xml:space="preserve">SENASA </v>
      </c>
    </row>
    <row r="16826" spans="4:5">
      <c r="D16826" s="118" t="s">
        <v>2</v>
      </c>
      <c r="E16826" s="116" t="str">
        <f t="shared" si="262"/>
        <v>DGTT</v>
      </c>
    </row>
    <row r="16827" spans="4:5">
      <c r="D16827" s="118" t="s">
        <v>1306</v>
      </c>
      <c r="E16827" s="116" t="str">
        <f t="shared" si="262"/>
        <v xml:space="preserve">SENASA </v>
      </c>
    </row>
    <row r="16828" spans="4:5">
      <c r="D16828" s="118" t="s">
        <v>1646</v>
      </c>
      <c r="E16828" s="116" t="str">
        <f t="shared" si="262"/>
        <v xml:space="preserve">CANCILLERIA </v>
      </c>
    </row>
    <row r="16829" spans="4:5">
      <c r="D16829" s="118" t="s">
        <v>28</v>
      </c>
      <c r="E16829" s="116" t="str">
        <f t="shared" si="262"/>
        <v>DGII</v>
      </c>
    </row>
    <row r="16830" spans="4:5">
      <c r="D16830" s="118" t="s">
        <v>28</v>
      </c>
      <c r="E16830" s="116" t="str">
        <f t="shared" si="262"/>
        <v>DGII</v>
      </c>
    </row>
    <row r="16831" spans="4:5">
      <c r="D16831" s="118" t="s">
        <v>28</v>
      </c>
      <c r="E16831" s="116" t="str">
        <f t="shared" si="262"/>
        <v>DGII</v>
      </c>
    </row>
    <row r="16832" spans="4:5">
      <c r="D16832" s="118" t="s">
        <v>28</v>
      </c>
      <c r="E16832" s="116" t="str">
        <f t="shared" si="262"/>
        <v>DGII</v>
      </c>
    </row>
    <row r="16833" spans="4:5">
      <c r="D16833" s="118" t="s">
        <v>322</v>
      </c>
      <c r="E16833" s="116" t="str">
        <f t="shared" si="262"/>
        <v>MT</v>
      </c>
    </row>
    <row r="16834" spans="4:5">
      <c r="D16834" s="118" t="s">
        <v>40</v>
      </c>
      <c r="E16834" s="116" t="str">
        <f t="shared" si="262"/>
        <v>JCE</v>
      </c>
    </row>
    <row r="16835" spans="4:5">
      <c r="D16835" s="118" t="s">
        <v>40</v>
      </c>
      <c r="E16835" s="116" t="str">
        <f t="shared" si="262"/>
        <v>JCE</v>
      </c>
    </row>
    <row r="16836" spans="4:5">
      <c r="D16836" s="118" t="s">
        <v>40</v>
      </c>
      <c r="E16836" s="116" t="str">
        <f t="shared" ref="E16836:E16899" si="263">UPPER(D16836:D36546)</f>
        <v>JCE</v>
      </c>
    </row>
    <row r="16837" spans="4:5">
      <c r="D16837" s="118" t="s">
        <v>1646</v>
      </c>
      <c r="E16837" s="116" t="str">
        <f t="shared" si="263"/>
        <v xml:space="preserve">CANCILLERIA </v>
      </c>
    </row>
    <row r="16838" spans="4:5">
      <c r="D16838" s="118" t="s">
        <v>184</v>
      </c>
      <c r="E16838" s="116" t="str">
        <f t="shared" si="263"/>
        <v>DGP</v>
      </c>
    </row>
    <row r="16839" spans="4:5">
      <c r="D16839" s="118" t="s">
        <v>184</v>
      </c>
      <c r="E16839" s="116" t="str">
        <f t="shared" si="263"/>
        <v>DGP</v>
      </c>
    </row>
    <row r="16840" spans="4:5">
      <c r="D16840" s="118" t="s">
        <v>28</v>
      </c>
      <c r="E16840" s="116" t="str">
        <f t="shared" si="263"/>
        <v>DGII</v>
      </c>
    </row>
    <row r="16841" spans="4:5">
      <c r="D16841" s="118" t="s">
        <v>2</v>
      </c>
      <c r="E16841" s="116" t="str">
        <f t="shared" si="263"/>
        <v>DGTT</v>
      </c>
    </row>
    <row r="16842" spans="4:5">
      <c r="D16842" s="118" t="s">
        <v>184</v>
      </c>
      <c r="E16842" s="116" t="str">
        <f t="shared" si="263"/>
        <v>DGP</v>
      </c>
    </row>
    <row r="16843" spans="4:5">
      <c r="D16843" s="118" t="s">
        <v>40</v>
      </c>
      <c r="E16843" s="116" t="str">
        <f t="shared" si="263"/>
        <v>JCE</v>
      </c>
    </row>
    <row r="16844" spans="4:5">
      <c r="D16844" s="118" t="s">
        <v>1646</v>
      </c>
      <c r="E16844" s="116" t="str">
        <f t="shared" si="263"/>
        <v xml:space="preserve">CANCILLERIA </v>
      </c>
    </row>
    <row r="16845" spans="4:5">
      <c r="D16845" s="118" t="s">
        <v>28</v>
      </c>
      <c r="E16845" s="116" t="str">
        <f t="shared" si="263"/>
        <v>DGII</v>
      </c>
    </row>
    <row r="16846" spans="4:5">
      <c r="D16846" s="118" t="s">
        <v>184</v>
      </c>
      <c r="E16846" s="116" t="str">
        <f t="shared" si="263"/>
        <v>DGP</v>
      </c>
    </row>
    <row r="16847" spans="4:5">
      <c r="D16847" s="118" t="s">
        <v>184</v>
      </c>
      <c r="E16847" s="116" t="str">
        <f t="shared" si="263"/>
        <v>DGP</v>
      </c>
    </row>
    <row r="16848" spans="4:5">
      <c r="D16848" s="118" t="s">
        <v>184</v>
      </c>
      <c r="E16848" s="116" t="str">
        <f t="shared" si="263"/>
        <v>DGP</v>
      </c>
    </row>
    <row r="16849" spans="4:5">
      <c r="D16849" s="118" t="s">
        <v>28</v>
      </c>
      <c r="E16849" s="116" t="str">
        <f t="shared" si="263"/>
        <v>DGII</v>
      </c>
    </row>
    <row r="16850" spans="4:5">
      <c r="D16850" s="118" t="s">
        <v>184</v>
      </c>
      <c r="E16850" s="116" t="str">
        <f t="shared" si="263"/>
        <v>DGP</v>
      </c>
    </row>
    <row r="16851" spans="4:5">
      <c r="D16851" s="118" t="s">
        <v>40</v>
      </c>
      <c r="E16851" s="116" t="str">
        <f t="shared" si="263"/>
        <v>JCE</v>
      </c>
    </row>
    <row r="16852" spans="4:5">
      <c r="D16852" s="118" t="s">
        <v>28</v>
      </c>
      <c r="E16852" s="116" t="str">
        <f t="shared" si="263"/>
        <v>DGII</v>
      </c>
    </row>
    <row r="16853" spans="4:5">
      <c r="D16853" s="118" t="s">
        <v>40</v>
      </c>
      <c r="E16853" s="116" t="str">
        <f t="shared" si="263"/>
        <v>JCE</v>
      </c>
    </row>
    <row r="16854" spans="4:5">
      <c r="D16854" s="118" t="s">
        <v>40</v>
      </c>
      <c r="E16854" s="116" t="str">
        <f t="shared" si="263"/>
        <v>JCE</v>
      </c>
    </row>
    <row r="16855" spans="4:5">
      <c r="D16855" s="118" t="s">
        <v>184</v>
      </c>
      <c r="E16855" s="116" t="str">
        <f t="shared" si="263"/>
        <v>DGP</v>
      </c>
    </row>
    <row r="16856" spans="4:5">
      <c r="D16856" s="118" t="s">
        <v>2</v>
      </c>
      <c r="E16856" s="116" t="str">
        <f t="shared" si="263"/>
        <v>DGTT</v>
      </c>
    </row>
    <row r="16857" spans="4:5">
      <c r="D16857" s="118" t="s">
        <v>2</v>
      </c>
      <c r="E16857" s="116" t="str">
        <f t="shared" si="263"/>
        <v>DGTT</v>
      </c>
    </row>
    <row r="16858" spans="4:5">
      <c r="D16858" s="118" t="s">
        <v>40</v>
      </c>
      <c r="E16858" s="116" t="str">
        <f t="shared" si="263"/>
        <v>JCE</v>
      </c>
    </row>
    <row r="16859" spans="4:5">
      <c r="D16859" s="118" t="s">
        <v>40</v>
      </c>
      <c r="E16859" s="116" t="str">
        <f t="shared" si="263"/>
        <v>JCE</v>
      </c>
    </row>
    <row r="16860" spans="4:5">
      <c r="D16860" s="118" t="s">
        <v>28</v>
      </c>
      <c r="E16860" s="116" t="str">
        <f t="shared" si="263"/>
        <v>DGII</v>
      </c>
    </row>
    <row r="16861" spans="4:5">
      <c r="D16861" s="118" t="s">
        <v>28</v>
      </c>
      <c r="E16861" s="116" t="str">
        <f t="shared" si="263"/>
        <v>DGII</v>
      </c>
    </row>
    <row r="16862" spans="4:5">
      <c r="D16862" s="118" t="s">
        <v>28</v>
      </c>
      <c r="E16862" s="116" t="str">
        <f t="shared" si="263"/>
        <v>DGII</v>
      </c>
    </row>
    <row r="16863" spans="4:5">
      <c r="D16863" s="118" t="s">
        <v>184</v>
      </c>
      <c r="E16863" s="116" t="str">
        <f t="shared" si="263"/>
        <v>DGP</v>
      </c>
    </row>
    <row r="16864" spans="4:5">
      <c r="D16864" s="118" t="s">
        <v>40</v>
      </c>
      <c r="E16864" s="116" t="str">
        <f t="shared" si="263"/>
        <v>JCE</v>
      </c>
    </row>
    <row r="16865" spans="4:5">
      <c r="D16865" s="118" t="s">
        <v>155</v>
      </c>
      <c r="E16865" s="116" t="str">
        <f t="shared" si="263"/>
        <v>ONAPI</v>
      </c>
    </row>
    <row r="16866" spans="4:5">
      <c r="D16866" s="118" t="s">
        <v>28</v>
      </c>
      <c r="E16866" s="116" t="str">
        <f t="shared" si="263"/>
        <v>DGII</v>
      </c>
    </row>
    <row r="16867" spans="4:5">
      <c r="D16867" s="118" t="s">
        <v>40</v>
      </c>
      <c r="E16867" s="116" t="str">
        <f t="shared" si="263"/>
        <v>JCE</v>
      </c>
    </row>
    <row r="16868" spans="4:5">
      <c r="D16868" s="118" t="s">
        <v>40</v>
      </c>
      <c r="E16868" s="116" t="str">
        <f t="shared" si="263"/>
        <v>JCE</v>
      </c>
    </row>
    <row r="16869" spans="4:5">
      <c r="D16869" s="118" t="s">
        <v>28</v>
      </c>
      <c r="E16869" s="116" t="str">
        <f t="shared" si="263"/>
        <v>DGII</v>
      </c>
    </row>
    <row r="16870" spans="4:5">
      <c r="D16870" s="118" t="s">
        <v>28</v>
      </c>
      <c r="E16870" s="116" t="str">
        <f t="shared" si="263"/>
        <v>DGII</v>
      </c>
    </row>
    <row r="16871" spans="4:5">
      <c r="D16871" s="118" t="s">
        <v>184</v>
      </c>
      <c r="E16871" s="116" t="str">
        <f t="shared" si="263"/>
        <v>DGP</v>
      </c>
    </row>
    <row r="16872" spans="4:5">
      <c r="D16872" s="118" t="s">
        <v>40</v>
      </c>
      <c r="E16872" s="116" t="str">
        <f t="shared" si="263"/>
        <v>JCE</v>
      </c>
    </row>
    <row r="16873" spans="4:5">
      <c r="D16873" s="118" t="s">
        <v>40</v>
      </c>
      <c r="E16873" s="116" t="str">
        <f t="shared" si="263"/>
        <v>JCE</v>
      </c>
    </row>
    <row r="16874" spans="4:5">
      <c r="D16874" s="118" t="s">
        <v>322</v>
      </c>
      <c r="E16874" s="116" t="str">
        <f t="shared" si="263"/>
        <v>MT</v>
      </c>
    </row>
    <row r="16875" spans="4:5">
      <c r="D16875" s="118" t="s">
        <v>184</v>
      </c>
      <c r="E16875" s="116" t="str">
        <f t="shared" si="263"/>
        <v>DGP</v>
      </c>
    </row>
    <row r="16876" spans="4:5">
      <c r="D16876" s="118" t="s">
        <v>2</v>
      </c>
      <c r="E16876" s="116" t="str">
        <f t="shared" si="263"/>
        <v>DGTT</v>
      </c>
    </row>
    <row r="16877" spans="4:5">
      <c r="D16877" s="118" t="s">
        <v>2</v>
      </c>
      <c r="E16877" s="116" t="str">
        <f t="shared" si="263"/>
        <v>DGTT</v>
      </c>
    </row>
    <row r="16878" spans="4:5">
      <c r="D16878" s="118" t="s">
        <v>28</v>
      </c>
      <c r="E16878" s="116" t="str">
        <f t="shared" si="263"/>
        <v>DGII</v>
      </c>
    </row>
    <row r="16879" spans="4:5">
      <c r="D16879" s="118" t="s">
        <v>184</v>
      </c>
      <c r="E16879" s="116" t="str">
        <f t="shared" si="263"/>
        <v>DGP</v>
      </c>
    </row>
    <row r="16880" spans="4:5">
      <c r="D16880" s="118" t="s">
        <v>2</v>
      </c>
      <c r="E16880" s="116" t="str">
        <f t="shared" si="263"/>
        <v>DGTT</v>
      </c>
    </row>
    <row r="16881" spans="4:5">
      <c r="D16881" s="118" t="s">
        <v>2</v>
      </c>
      <c r="E16881" s="116" t="str">
        <f t="shared" si="263"/>
        <v>DGTT</v>
      </c>
    </row>
    <row r="16882" spans="4:5">
      <c r="D16882" s="118" t="s">
        <v>184</v>
      </c>
      <c r="E16882" s="116" t="str">
        <f t="shared" si="263"/>
        <v>DGP</v>
      </c>
    </row>
    <row r="16883" spans="4:5">
      <c r="D16883" s="118" t="s">
        <v>2</v>
      </c>
      <c r="E16883" s="116" t="str">
        <f t="shared" si="263"/>
        <v>DGTT</v>
      </c>
    </row>
    <row r="16884" spans="4:5">
      <c r="D16884" s="118" t="s">
        <v>184</v>
      </c>
      <c r="E16884" s="116" t="str">
        <f t="shared" si="263"/>
        <v>DGP</v>
      </c>
    </row>
    <row r="16885" spans="4:5">
      <c r="D16885" s="118" t="s">
        <v>40</v>
      </c>
      <c r="E16885" s="116" t="str">
        <f t="shared" si="263"/>
        <v>JCE</v>
      </c>
    </row>
    <row r="16886" spans="4:5">
      <c r="D16886" s="118" t="s">
        <v>40</v>
      </c>
      <c r="E16886" s="116" t="str">
        <f t="shared" si="263"/>
        <v>JCE</v>
      </c>
    </row>
    <row r="16887" spans="4:5">
      <c r="D16887" s="118" t="s">
        <v>2</v>
      </c>
      <c r="E16887" s="116" t="str">
        <f t="shared" si="263"/>
        <v>DGTT</v>
      </c>
    </row>
    <row r="16888" spans="4:5">
      <c r="D16888" s="118" t="s">
        <v>18</v>
      </c>
      <c r="E16888" s="116" t="str">
        <f t="shared" si="263"/>
        <v>MIP</v>
      </c>
    </row>
    <row r="16889" spans="4:5">
      <c r="D16889" s="118" t="s">
        <v>3</v>
      </c>
      <c r="E16889" s="116" t="str">
        <f t="shared" si="263"/>
        <v>PGR</v>
      </c>
    </row>
    <row r="16890" spans="4:5">
      <c r="D16890" s="118" t="s">
        <v>2</v>
      </c>
      <c r="E16890" s="116" t="str">
        <f t="shared" si="263"/>
        <v>DGTT</v>
      </c>
    </row>
    <row r="16891" spans="4:5">
      <c r="D16891" s="118" t="s">
        <v>28</v>
      </c>
      <c r="E16891" s="116" t="str">
        <f t="shared" si="263"/>
        <v>DGII</v>
      </c>
    </row>
    <row r="16892" spans="4:5">
      <c r="D16892" s="118" t="s">
        <v>28</v>
      </c>
      <c r="E16892" s="116" t="str">
        <f t="shared" si="263"/>
        <v>DGII</v>
      </c>
    </row>
    <row r="16893" spans="4:5">
      <c r="D16893" s="118" t="s">
        <v>2</v>
      </c>
      <c r="E16893" s="116" t="str">
        <f t="shared" si="263"/>
        <v>DGTT</v>
      </c>
    </row>
    <row r="16894" spans="4:5">
      <c r="D16894" s="118" t="s">
        <v>2</v>
      </c>
      <c r="E16894" s="116" t="str">
        <f t="shared" si="263"/>
        <v>DGTT</v>
      </c>
    </row>
    <row r="16895" spans="4:5">
      <c r="D16895" s="118" t="s">
        <v>40</v>
      </c>
      <c r="E16895" s="116" t="str">
        <f t="shared" si="263"/>
        <v>JCE</v>
      </c>
    </row>
    <row r="16896" spans="4:5">
      <c r="D16896" s="118" t="s">
        <v>28</v>
      </c>
      <c r="E16896" s="116" t="str">
        <f t="shared" si="263"/>
        <v>DGII</v>
      </c>
    </row>
    <row r="16897" spans="4:5">
      <c r="D16897" s="118" t="s">
        <v>40</v>
      </c>
      <c r="E16897" s="116" t="str">
        <f t="shared" si="263"/>
        <v>JCE</v>
      </c>
    </row>
    <row r="16898" spans="4:5">
      <c r="D16898" s="118" t="s">
        <v>2026</v>
      </c>
      <c r="E16898" s="116" t="str">
        <f t="shared" si="263"/>
        <v>BR</v>
      </c>
    </row>
    <row r="16899" spans="4:5">
      <c r="D16899" s="118" t="s">
        <v>28</v>
      </c>
      <c r="E16899" s="116" t="str">
        <f t="shared" si="263"/>
        <v>DGII</v>
      </c>
    </row>
    <row r="16900" spans="4:5">
      <c r="D16900" s="118" t="s">
        <v>2</v>
      </c>
      <c r="E16900" s="116" t="str">
        <f t="shared" ref="E16900:E16963" si="264">UPPER(D16900:D36610)</f>
        <v>DGTT</v>
      </c>
    </row>
    <row r="16901" spans="4:5">
      <c r="D16901" s="118" t="s">
        <v>40</v>
      </c>
      <c r="E16901" s="116" t="str">
        <f t="shared" si="264"/>
        <v>JCE</v>
      </c>
    </row>
    <row r="16902" spans="4:5">
      <c r="D16902" s="118" t="s">
        <v>28</v>
      </c>
      <c r="E16902" s="116" t="str">
        <f t="shared" si="264"/>
        <v>DGII</v>
      </c>
    </row>
    <row r="16903" spans="4:5">
      <c r="D16903" s="118" t="s">
        <v>184</v>
      </c>
      <c r="E16903" s="116" t="str">
        <f t="shared" si="264"/>
        <v>DGP</v>
      </c>
    </row>
    <row r="16904" spans="4:5">
      <c r="D16904" s="118" t="s">
        <v>28</v>
      </c>
      <c r="E16904" s="116" t="str">
        <f t="shared" si="264"/>
        <v>DGII</v>
      </c>
    </row>
    <row r="16905" spans="4:5">
      <c r="D16905" s="118" t="s">
        <v>28</v>
      </c>
      <c r="E16905" s="116" t="str">
        <f t="shared" si="264"/>
        <v>DGII</v>
      </c>
    </row>
    <row r="16906" spans="4:5">
      <c r="D16906" s="118" t="s">
        <v>28</v>
      </c>
      <c r="E16906" s="116" t="str">
        <f t="shared" si="264"/>
        <v>DGII</v>
      </c>
    </row>
    <row r="16907" spans="4:5">
      <c r="D16907" s="118" t="s">
        <v>40</v>
      </c>
      <c r="E16907" s="116" t="str">
        <f t="shared" si="264"/>
        <v>JCE</v>
      </c>
    </row>
    <row r="16908" spans="4:5">
      <c r="D16908" s="118" t="s">
        <v>184</v>
      </c>
      <c r="E16908" s="116" t="str">
        <f t="shared" si="264"/>
        <v>DGP</v>
      </c>
    </row>
    <row r="16909" spans="4:5">
      <c r="D16909" s="118" t="s">
        <v>28</v>
      </c>
      <c r="E16909" s="116" t="str">
        <f t="shared" si="264"/>
        <v>DGII</v>
      </c>
    </row>
    <row r="16910" spans="4:5">
      <c r="D16910" s="118" t="s">
        <v>155</v>
      </c>
      <c r="E16910" s="116" t="str">
        <f t="shared" si="264"/>
        <v>ONAPI</v>
      </c>
    </row>
    <row r="16911" spans="4:5">
      <c r="D16911" s="118" t="s">
        <v>322</v>
      </c>
      <c r="E16911" s="116" t="str">
        <f t="shared" si="264"/>
        <v>MT</v>
      </c>
    </row>
    <row r="16912" spans="4:5">
      <c r="D16912" s="118" t="s">
        <v>184</v>
      </c>
      <c r="E16912" s="116" t="str">
        <f t="shared" si="264"/>
        <v>DGP</v>
      </c>
    </row>
    <row r="16913" spans="4:5">
      <c r="D16913" s="118" t="s">
        <v>322</v>
      </c>
      <c r="E16913" s="116" t="str">
        <f t="shared" si="264"/>
        <v>MT</v>
      </c>
    </row>
    <row r="16914" spans="4:5">
      <c r="D16914" s="118" t="s">
        <v>322</v>
      </c>
      <c r="E16914" s="116" t="str">
        <f t="shared" si="264"/>
        <v>MT</v>
      </c>
    </row>
    <row r="16915" spans="4:5">
      <c r="D16915" s="118" t="s">
        <v>28</v>
      </c>
      <c r="E16915" s="116" t="str">
        <f t="shared" si="264"/>
        <v>DGII</v>
      </c>
    </row>
    <row r="16916" spans="4:5">
      <c r="D16916" s="118" t="s">
        <v>40</v>
      </c>
      <c r="E16916" s="116" t="str">
        <f t="shared" si="264"/>
        <v>JCE</v>
      </c>
    </row>
    <row r="16917" spans="4:5">
      <c r="D16917" s="118" t="s">
        <v>40</v>
      </c>
      <c r="E16917" s="116" t="str">
        <f t="shared" si="264"/>
        <v>JCE</v>
      </c>
    </row>
    <row r="16918" spans="4:5">
      <c r="D16918" s="118" t="s">
        <v>2</v>
      </c>
      <c r="E16918" s="116" t="str">
        <f t="shared" si="264"/>
        <v>DGTT</v>
      </c>
    </row>
    <row r="16919" spans="4:5">
      <c r="D16919" s="118" t="s">
        <v>28</v>
      </c>
      <c r="E16919" s="116" t="str">
        <f t="shared" si="264"/>
        <v>DGII</v>
      </c>
    </row>
    <row r="16920" spans="4:5">
      <c r="D16920" s="118" t="s">
        <v>40</v>
      </c>
      <c r="E16920" s="116" t="str">
        <f t="shared" si="264"/>
        <v>JCE</v>
      </c>
    </row>
    <row r="16921" spans="4:5">
      <c r="D16921" s="118" t="s">
        <v>184</v>
      </c>
      <c r="E16921" s="116" t="str">
        <f t="shared" si="264"/>
        <v>DGP</v>
      </c>
    </row>
    <row r="16922" spans="4:5">
      <c r="D16922" s="118" t="s">
        <v>184</v>
      </c>
      <c r="E16922" s="116" t="str">
        <f t="shared" si="264"/>
        <v>DGP</v>
      </c>
    </row>
    <row r="16923" spans="4:5">
      <c r="D16923" s="118" t="s">
        <v>40</v>
      </c>
      <c r="E16923" s="116" t="str">
        <f t="shared" si="264"/>
        <v>JCE</v>
      </c>
    </row>
    <row r="16924" spans="4:5">
      <c r="D16924" s="118" t="s">
        <v>28</v>
      </c>
      <c r="E16924" s="116" t="str">
        <f t="shared" si="264"/>
        <v>DGII</v>
      </c>
    </row>
    <row r="16925" spans="4:5">
      <c r="D16925" s="118" t="s">
        <v>28</v>
      </c>
      <c r="E16925" s="116" t="str">
        <f t="shared" si="264"/>
        <v>DGII</v>
      </c>
    </row>
    <row r="16926" spans="4:5">
      <c r="D16926" s="118" t="s">
        <v>40</v>
      </c>
      <c r="E16926" s="116" t="str">
        <f t="shared" si="264"/>
        <v>JCE</v>
      </c>
    </row>
    <row r="16927" spans="4:5">
      <c r="D16927" s="118" t="s">
        <v>40</v>
      </c>
      <c r="E16927" s="116" t="str">
        <f t="shared" si="264"/>
        <v>JCE</v>
      </c>
    </row>
    <row r="16928" spans="4:5">
      <c r="D16928" s="118" t="s">
        <v>28</v>
      </c>
      <c r="E16928" s="116" t="str">
        <f t="shared" si="264"/>
        <v>DGII</v>
      </c>
    </row>
    <row r="16929" spans="4:5">
      <c r="D16929" s="118" t="s">
        <v>28</v>
      </c>
      <c r="E16929" s="116" t="str">
        <f t="shared" si="264"/>
        <v>DGII</v>
      </c>
    </row>
    <row r="16930" spans="4:5">
      <c r="D16930" s="118" t="s">
        <v>40</v>
      </c>
      <c r="E16930" s="116" t="str">
        <f t="shared" si="264"/>
        <v>JCE</v>
      </c>
    </row>
    <row r="16931" spans="4:5">
      <c r="D16931" s="118" t="s">
        <v>40</v>
      </c>
      <c r="E16931" s="116" t="str">
        <f t="shared" si="264"/>
        <v>JCE</v>
      </c>
    </row>
    <row r="16932" spans="4:5">
      <c r="D16932" s="118" t="s">
        <v>40</v>
      </c>
      <c r="E16932" s="116" t="str">
        <f t="shared" si="264"/>
        <v>JCE</v>
      </c>
    </row>
    <row r="16933" spans="4:5">
      <c r="D16933" s="118" t="s">
        <v>28</v>
      </c>
      <c r="E16933" s="116" t="str">
        <f t="shared" si="264"/>
        <v>DGII</v>
      </c>
    </row>
    <row r="16934" spans="4:5">
      <c r="D16934" s="118" t="s">
        <v>40</v>
      </c>
      <c r="E16934" s="116" t="str">
        <f t="shared" si="264"/>
        <v>JCE</v>
      </c>
    </row>
    <row r="16935" spans="4:5">
      <c r="D16935" s="118" t="s">
        <v>66</v>
      </c>
      <c r="E16935" s="116" t="str">
        <f t="shared" si="264"/>
        <v>AMET</v>
      </c>
    </row>
    <row r="16936" spans="4:5">
      <c r="D16936" s="118" t="s">
        <v>28</v>
      </c>
      <c r="E16936" s="116" t="str">
        <f t="shared" si="264"/>
        <v>DGII</v>
      </c>
    </row>
    <row r="16937" spans="4:5">
      <c r="D16937" s="118" t="s">
        <v>66</v>
      </c>
      <c r="E16937" s="116" t="str">
        <f t="shared" si="264"/>
        <v>AMET</v>
      </c>
    </row>
    <row r="16938" spans="4:5">
      <c r="D16938" s="118" t="s">
        <v>28</v>
      </c>
      <c r="E16938" s="116" t="str">
        <f t="shared" si="264"/>
        <v>DGII</v>
      </c>
    </row>
    <row r="16939" spans="4:5">
      <c r="D16939" s="118" t="s">
        <v>40</v>
      </c>
      <c r="E16939" s="116" t="str">
        <f t="shared" si="264"/>
        <v>JCE</v>
      </c>
    </row>
    <row r="16940" spans="4:5">
      <c r="D16940" s="118" t="s">
        <v>2</v>
      </c>
      <c r="E16940" s="116" t="str">
        <f t="shared" si="264"/>
        <v>DGTT</v>
      </c>
    </row>
    <row r="16941" spans="4:5">
      <c r="D16941" s="118" t="s">
        <v>2</v>
      </c>
      <c r="E16941" s="116" t="str">
        <f t="shared" si="264"/>
        <v>DGTT</v>
      </c>
    </row>
    <row r="16942" spans="4:5">
      <c r="D16942" s="118" t="s">
        <v>2</v>
      </c>
      <c r="E16942" s="116" t="str">
        <f t="shared" si="264"/>
        <v>DGTT</v>
      </c>
    </row>
    <row r="16943" spans="4:5">
      <c r="D16943" s="118" t="s">
        <v>40</v>
      </c>
      <c r="E16943" s="116" t="str">
        <f t="shared" si="264"/>
        <v>JCE</v>
      </c>
    </row>
    <row r="16944" spans="4:5">
      <c r="D16944" s="118" t="s">
        <v>2</v>
      </c>
      <c r="E16944" s="116" t="str">
        <f t="shared" si="264"/>
        <v>DGTT</v>
      </c>
    </row>
    <row r="16945" spans="4:5">
      <c r="D16945" s="118" t="s">
        <v>40</v>
      </c>
      <c r="E16945" s="116" t="str">
        <f t="shared" si="264"/>
        <v>JCE</v>
      </c>
    </row>
    <row r="16946" spans="4:5">
      <c r="D16946" s="118" t="s">
        <v>3</v>
      </c>
      <c r="E16946" s="116" t="str">
        <f t="shared" si="264"/>
        <v>PGR</v>
      </c>
    </row>
    <row r="16947" spans="4:5">
      <c r="D16947" s="118" t="s">
        <v>28</v>
      </c>
      <c r="E16947" s="116" t="str">
        <f t="shared" si="264"/>
        <v>DGII</v>
      </c>
    </row>
    <row r="16948" spans="4:5">
      <c r="D16948" s="118" t="s">
        <v>18</v>
      </c>
      <c r="E16948" s="116" t="str">
        <f t="shared" si="264"/>
        <v>MIP</v>
      </c>
    </row>
    <row r="16949" spans="4:5">
      <c r="D16949" s="118" t="s">
        <v>28</v>
      </c>
      <c r="E16949" s="116" t="str">
        <f t="shared" si="264"/>
        <v>DGII</v>
      </c>
    </row>
    <row r="16950" spans="4:5">
      <c r="D16950" s="118" t="s">
        <v>40</v>
      </c>
      <c r="E16950" s="116" t="str">
        <f t="shared" si="264"/>
        <v>JCE</v>
      </c>
    </row>
    <row r="16951" spans="4:5">
      <c r="D16951" s="118" t="s">
        <v>40</v>
      </c>
      <c r="E16951" s="116" t="str">
        <f t="shared" si="264"/>
        <v>JCE</v>
      </c>
    </row>
    <row r="16952" spans="4:5">
      <c r="D16952" s="118" t="s">
        <v>40</v>
      </c>
      <c r="E16952" s="116" t="str">
        <f t="shared" si="264"/>
        <v>JCE</v>
      </c>
    </row>
    <row r="16953" spans="4:5">
      <c r="D16953" s="118" t="s">
        <v>40</v>
      </c>
      <c r="E16953" s="116" t="str">
        <f t="shared" si="264"/>
        <v>JCE</v>
      </c>
    </row>
    <row r="16954" spans="4:5">
      <c r="D16954" s="118" t="s">
        <v>40</v>
      </c>
      <c r="E16954" s="116" t="str">
        <f t="shared" si="264"/>
        <v>JCE</v>
      </c>
    </row>
    <row r="16955" spans="4:5">
      <c r="D16955" s="118" t="s">
        <v>2</v>
      </c>
      <c r="E16955" s="116" t="str">
        <f t="shared" si="264"/>
        <v>DGTT</v>
      </c>
    </row>
    <row r="16956" spans="4:5">
      <c r="D16956" s="118" t="s">
        <v>2</v>
      </c>
      <c r="E16956" s="116" t="str">
        <f t="shared" si="264"/>
        <v>DGTT</v>
      </c>
    </row>
    <row r="16957" spans="4:5">
      <c r="D16957" s="118" t="s">
        <v>2</v>
      </c>
      <c r="E16957" s="116" t="str">
        <f t="shared" si="264"/>
        <v>DGTT</v>
      </c>
    </row>
    <row r="16958" spans="4:5">
      <c r="D16958" s="118" t="s">
        <v>155</v>
      </c>
      <c r="E16958" s="116" t="str">
        <f t="shared" si="264"/>
        <v>ONAPI</v>
      </c>
    </row>
    <row r="16959" spans="4:5">
      <c r="D16959" s="118" t="s">
        <v>40</v>
      </c>
      <c r="E16959" s="116" t="str">
        <f t="shared" si="264"/>
        <v>JCE</v>
      </c>
    </row>
    <row r="16960" spans="4:5">
      <c r="D16960" s="118" t="s">
        <v>40</v>
      </c>
      <c r="E16960" s="116" t="str">
        <f t="shared" si="264"/>
        <v>JCE</v>
      </c>
    </row>
    <row r="16961" spans="4:5">
      <c r="D16961" s="118" t="s">
        <v>28</v>
      </c>
      <c r="E16961" s="116" t="str">
        <f t="shared" si="264"/>
        <v>DGII</v>
      </c>
    </row>
    <row r="16962" spans="4:5">
      <c r="D16962" s="118" t="s">
        <v>40</v>
      </c>
      <c r="E16962" s="116" t="str">
        <f t="shared" si="264"/>
        <v>JCE</v>
      </c>
    </row>
    <row r="16963" spans="4:5">
      <c r="D16963" s="118" t="s">
        <v>322</v>
      </c>
      <c r="E16963" s="116" t="str">
        <f t="shared" si="264"/>
        <v>MT</v>
      </c>
    </row>
    <row r="16964" spans="4:5">
      <c r="D16964" s="118" t="s">
        <v>40</v>
      </c>
      <c r="E16964" s="116" t="str">
        <f t="shared" ref="E16964:E17027" si="265">UPPER(D16964:D36674)</f>
        <v>JCE</v>
      </c>
    </row>
    <row r="16965" spans="4:5">
      <c r="D16965" s="118" t="s">
        <v>2</v>
      </c>
      <c r="E16965" s="116" t="str">
        <f t="shared" si="265"/>
        <v>DGTT</v>
      </c>
    </row>
    <row r="16966" spans="4:5">
      <c r="D16966" s="118" t="s">
        <v>40</v>
      </c>
      <c r="E16966" s="116" t="str">
        <f t="shared" si="265"/>
        <v>JCE</v>
      </c>
    </row>
    <row r="16967" spans="4:5">
      <c r="D16967" s="118" t="s">
        <v>184</v>
      </c>
      <c r="E16967" s="116" t="str">
        <f t="shared" si="265"/>
        <v>DGP</v>
      </c>
    </row>
    <row r="16968" spans="4:5">
      <c r="D16968" s="118" t="s">
        <v>322</v>
      </c>
      <c r="E16968" s="116" t="str">
        <f t="shared" si="265"/>
        <v>MT</v>
      </c>
    </row>
    <row r="16969" spans="4:5">
      <c r="D16969" s="118" t="s">
        <v>40</v>
      </c>
      <c r="E16969" s="116" t="str">
        <f t="shared" si="265"/>
        <v>JCE</v>
      </c>
    </row>
    <row r="16970" spans="4:5">
      <c r="D16970" s="118" t="s">
        <v>40</v>
      </c>
      <c r="E16970" s="116" t="str">
        <f t="shared" si="265"/>
        <v>JCE</v>
      </c>
    </row>
    <row r="16971" spans="4:5">
      <c r="D16971" s="118" t="s">
        <v>40</v>
      </c>
      <c r="E16971" s="116" t="str">
        <f t="shared" si="265"/>
        <v>JCE</v>
      </c>
    </row>
    <row r="16972" spans="4:5">
      <c r="D16972" s="118" t="s">
        <v>40</v>
      </c>
      <c r="E16972" s="116" t="str">
        <f t="shared" si="265"/>
        <v>JCE</v>
      </c>
    </row>
    <row r="16973" spans="4:5">
      <c r="D16973" s="118" t="s">
        <v>40</v>
      </c>
      <c r="E16973" s="116" t="str">
        <f t="shared" si="265"/>
        <v>JCE</v>
      </c>
    </row>
    <row r="16974" spans="4:5">
      <c r="D16974" s="118" t="s">
        <v>40</v>
      </c>
      <c r="E16974" s="116" t="str">
        <f t="shared" si="265"/>
        <v>JCE</v>
      </c>
    </row>
    <row r="16975" spans="4:5">
      <c r="D16975" s="118" t="s">
        <v>28</v>
      </c>
      <c r="E16975" s="116" t="str">
        <f t="shared" si="265"/>
        <v>DGII</v>
      </c>
    </row>
    <row r="16976" spans="4:5">
      <c r="D16976" s="118" t="s">
        <v>2</v>
      </c>
      <c r="E16976" s="116" t="str">
        <f t="shared" si="265"/>
        <v>DGTT</v>
      </c>
    </row>
    <row r="16977" spans="4:5">
      <c r="D16977" s="118" t="s">
        <v>184</v>
      </c>
      <c r="E16977" s="116" t="str">
        <f t="shared" si="265"/>
        <v>DGP</v>
      </c>
    </row>
    <row r="16978" spans="4:5">
      <c r="D16978" s="118" t="s">
        <v>322</v>
      </c>
      <c r="E16978" s="116" t="str">
        <f t="shared" si="265"/>
        <v>MT</v>
      </c>
    </row>
    <row r="16979" spans="4:5">
      <c r="D16979" s="118" t="s">
        <v>40</v>
      </c>
      <c r="E16979" s="116" t="str">
        <f t="shared" si="265"/>
        <v>JCE</v>
      </c>
    </row>
    <row r="16980" spans="4:5">
      <c r="D16980" s="118" t="s">
        <v>40</v>
      </c>
      <c r="E16980" s="116" t="str">
        <f t="shared" si="265"/>
        <v>JCE</v>
      </c>
    </row>
    <row r="16981" spans="4:5">
      <c r="D16981" s="118" t="s">
        <v>40</v>
      </c>
      <c r="E16981" s="116" t="str">
        <f t="shared" si="265"/>
        <v>JCE</v>
      </c>
    </row>
    <row r="16982" spans="4:5">
      <c r="D16982" s="118" t="s">
        <v>40</v>
      </c>
      <c r="E16982" s="116" t="str">
        <f t="shared" si="265"/>
        <v>JCE</v>
      </c>
    </row>
    <row r="16983" spans="4:5">
      <c r="D16983" s="118" t="s">
        <v>28</v>
      </c>
      <c r="E16983" s="116" t="str">
        <f t="shared" si="265"/>
        <v>DGII</v>
      </c>
    </row>
    <row r="16984" spans="4:5">
      <c r="D16984" s="118" t="s">
        <v>28</v>
      </c>
      <c r="E16984" s="116" t="str">
        <f t="shared" si="265"/>
        <v>DGII</v>
      </c>
    </row>
    <row r="16985" spans="4:5">
      <c r="D16985" s="118" t="s">
        <v>184</v>
      </c>
      <c r="E16985" s="116" t="str">
        <f t="shared" si="265"/>
        <v>DGP</v>
      </c>
    </row>
    <row r="16986" spans="4:5">
      <c r="D16986" s="118" t="s">
        <v>28</v>
      </c>
      <c r="E16986" s="116" t="str">
        <f t="shared" si="265"/>
        <v>DGII</v>
      </c>
    </row>
    <row r="16987" spans="4:5">
      <c r="D16987" s="118" t="s">
        <v>956</v>
      </c>
      <c r="E16987" s="116" t="str">
        <f t="shared" si="265"/>
        <v>SENASA</v>
      </c>
    </row>
    <row r="16988" spans="4:5">
      <c r="D16988" s="118" t="s">
        <v>40</v>
      </c>
      <c r="E16988" s="116" t="str">
        <f t="shared" si="265"/>
        <v>JCE</v>
      </c>
    </row>
    <row r="16989" spans="4:5">
      <c r="D16989" s="118" t="s">
        <v>40</v>
      </c>
      <c r="E16989" s="116" t="str">
        <f t="shared" si="265"/>
        <v>JCE</v>
      </c>
    </row>
    <row r="16990" spans="4:5">
      <c r="D16990" s="118" t="s">
        <v>3</v>
      </c>
      <c r="E16990" s="116" t="str">
        <f t="shared" si="265"/>
        <v>PGR</v>
      </c>
    </row>
    <row r="16991" spans="4:5">
      <c r="D16991" s="118" t="s">
        <v>18</v>
      </c>
      <c r="E16991" s="116" t="str">
        <f t="shared" si="265"/>
        <v>MIP</v>
      </c>
    </row>
    <row r="16992" spans="4:5">
      <c r="D16992" s="118" t="s">
        <v>956</v>
      </c>
      <c r="E16992" s="116" t="str">
        <f t="shared" si="265"/>
        <v>SENASA</v>
      </c>
    </row>
    <row r="16993" spans="4:5">
      <c r="D16993" s="118" t="s">
        <v>2</v>
      </c>
      <c r="E16993" s="116" t="str">
        <f t="shared" si="265"/>
        <v>DGTT</v>
      </c>
    </row>
    <row r="16994" spans="4:5">
      <c r="D16994" s="118" t="s">
        <v>28</v>
      </c>
      <c r="E16994" s="116" t="str">
        <f t="shared" si="265"/>
        <v>DGII</v>
      </c>
    </row>
    <row r="16995" spans="4:5">
      <c r="D16995" s="118" t="s">
        <v>40</v>
      </c>
      <c r="E16995" s="116" t="str">
        <f t="shared" si="265"/>
        <v>JCE</v>
      </c>
    </row>
    <row r="16996" spans="4:5">
      <c r="D16996" s="118" t="s">
        <v>2</v>
      </c>
      <c r="E16996" s="116" t="str">
        <f t="shared" si="265"/>
        <v>DGTT</v>
      </c>
    </row>
    <row r="16997" spans="4:5">
      <c r="D16997" s="118" t="s">
        <v>2</v>
      </c>
      <c r="E16997" s="116" t="str">
        <f t="shared" si="265"/>
        <v>DGTT</v>
      </c>
    </row>
    <row r="16998" spans="4:5">
      <c r="D16998" s="118" t="s">
        <v>40</v>
      </c>
      <c r="E16998" s="116" t="str">
        <f t="shared" si="265"/>
        <v>JCE</v>
      </c>
    </row>
    <row r="16999" spans="4:5">
      <c r="D16999" s="118" t="s">
        <v>956</v>
      </c>
      <c r="E16999" s="116" t="str">
        <f t="shared" si="265"/>
        <v>SENASA</v>
      </c>
    </row>
    <row r="17000" spans="4:5">
      <c r="D17000" s="118" t="s">
        <v>28</v>
      </c>
      <c r="E17000" s="116" t="str">
        <f t="shared" si="265"/>
        <v>DGII</v>
      </c>
    </row>
    <row r="17001" spans="4:5">
      <c r="D17001" s="118" t="s">
        <v>322</v>
      </c>
      <c r="E17001" s="116" t="str">
        <f t="shared" si="265"/>
        <v>MT</v>
      </c>
    </row>
    <row r="17002" spans="4:5">
      <c r="D17002" s="118" t="s">
        <v>18</v>
      </c>
      <c r="E17002" s="116" t="str">
        <f t="shared" si="265"/>
        <v>MIP</v>
      </c>
    </row>
    <row r="17003" spans="4:5">
      <c r="D17003" s="118" t="s">
        <v>322</v>
      </c>
      <c r="E17003" s="116" t="str">
        <f t="shared" si="265"/>
        <v>MT</v>
      </c>
    </row>
    <row r="17004" spans="4:5">
      <c r="D17004" s="118" t="s">
        <v>28</v>
      </c>
      <c r="E17004" s="116" t="str">
        <f t="shared" si="265"/>
        <v>DGII</v>
      </c>
    </row>
    <row r="17005" spans="4:5">
      <c r="D17005" s="118" t="s">
        <v>1646</v>
      </c>
      <c r="E17005" s="116" t="str">
        <f t="shared" si="265"/>
        <v xml:space="preserve">CANCILLERIA </v>
      </c>
    </row>
    <row r="17006" spans="4:5">
      <c r="D17006" s="118" t="s">
        <v>40</v>
      </c>
      <c r="E17006" s="116" t="str">
        <f t="shared" si="265"/>
        <v>JCE</v>
      </c>
    </row>
    <row r="17007" spans="4:5">
      <c r="D17007" s="118" t="s">
        <v>2</v>
      </c>
      <c r="E17007" s="116" t="str">
        <f t="shared" si="265"/>
        <v>DGTT</v>
      </c>
    </row>
    <row r="17008" spans="4:5">
      <c r="D17008" s="118" t="s">
        <v>322</v>
      </c>
      <c r="E17008" s="116" t="str">
        <f t="shared" si="265"/>
        <v>MT</v>
      </c>
    </row>
    <row r="17009" spans="4:5">
      <c r="D17009" s="118" t="s">
        <v>2</v>
      </c>
      <c r="E17009" s="116" t="str">
        <f t="shared" si="265"/>
        <v>DGTT</v>
      </c>
    </row>
    <row r="17010" spans="4:5">
      <c r="D17010" s="118" t="s">
        <v>2</v>
      </c>
      <c r="E17010" s="116" t="str">
        <f t="shared" si="265"/>
        <v>DGTT</v>
      </c>
    </row>
    <row r="17011" spans="4:5">
      <c r="D17011" s="118" t="s">
        <v>40</v>
      </c>
      <c r="E17011" s="116" t="str">
        <f t="shared" si="265"/>
        <v>JCE</v>
      </c>
    </row>
    <row r="17012" spans="4:5">
      <c r="D17012" s="118" t="s">
        <v>40</v>
      </c>
      <c r="E17012" s="116" t="str">
        <f t="shared" si="265"/>
        <v>JCE</v>
      </c>
    </row>
    <row r="17013" spans="4:5">
      <c r="D17013" s="118" t="s">
        <v>28</v>
      </c>
      <c r="E17013" s="116" t="str">
        <f t="shared" si="265"/>
        <v>DGII</v>
      </c>
    </row>
    <row r="17014" spans="4:5">
      <c r="D17014" s="118" t="s">
        <v>40</v>
      </c>
      <c r="E17014" s="116" t="str">
        <f t="shared" si="265"/>
        <v>JCE</v>
      </c>
    </row>
    <row r="17015" spans="4:5">
      <c r="D17015" s="118" t="s">
        <v>40</v>
      </c>
      <c r="E17015" s="116" t="str">
        <f t="shared" si="265"/>
        <v>JCE</v>
      </c>
    </row>
    <row r="17016" spans="4:5">
      <c r="D17016" s="118" t="s">
        <v>40</v>
      </c>
      <c r="E17016" s="116" t="str">
        <f t="shared" si="265"/>
        <v>JCE</v>
      </c>
    </row>
    <row r="17017" spans="4:5">
      <c r="D17017" s="118" t="s">
        <v>184</v>
      </c>
      <c r="E17017" s="116" t="str">
        <f t="shared" si="265"/>
        <v>DGP</v>
      </c>
    </row>
    <row r="17018" spans="4:5">
      <c r="D17018" s="118" t="s">
        <v>184</v>
      </c>
      <c r="E17018" s="116" t="str">
        <f t="shared" si="265"/>
        <v>DGP</v>
      </c>
    </row>
    <row r="17019" spans="4:5">
      <c r="D17019" s="118" t="s">
        <v>2</v>
      </c>
      <c r="E17019" s="116" t="str">
        <f t="shared" si="265"/>
        <v>DGTT</v>
      </c>
    </row>
    <row r="17020" spans="4:5">
      <c r="D17020" s="118" t="s">
        <v>40</v>
      </c>
      <c r="E17020" s="116" t="str">
        <f t="shared" si="265"/>
        <v>JCE</v>
      </c>
    </row>
    <row r="17021" spans="4:5">
      <c r="D17021" s="118" t="s">
        <v>1306</v>
      </c>
      <c r="E17021" s="116" t="str">
        <f t="shared" si="265"/>
        <v xml:space="preserve">SENASA </v>
      </c>
    </row>
    <row r="17022" spans="4:5">
      <c r="D17022" s="118" t="s">
        <v>322</v>
      </c>
      <c r="E17022" s="116" t="str">
        <f t="shared" si="265"/>
        <v>MT</v>
      </c>
    </row>
    <row r="17023" spans="4:5">
      <c r="D17023" s="118" t="s">
        <v>322</v>
      </c>
      <c r="E17023" s="116" t="str">
        <f t="shared" si="265"/>
        <v>MT</v>
      </c>
    </row>
    <row r="17024" spans="4:5">
      <c r="D17024" s="118" t="s">
        <v>28</v>
      </c>
      <c r="E17024" s="116" t="str">
        <f t="shared" si="265"/>
        <v>DGII</v>
      </c>
    </row>
    <row r="17025" spans="4:5">
      <c r="D17025" s="118" t="s">
        <v>28</v>
      </c>
      <c r="E17025" s="116" t="str">
        <f t="shared" si="265"/>
        <v>DGII</v>
      </c>
    </row>
    <row r="17026" spans="4:5">
      <c r="D17026" s="118" t="s">
        <v>28</v>
      </c>
      <c r="E17026" s="116" t="str">
        <f t="shared" si="265"/>
        <v>DGII</v>
      </c>
    </row>
    <row r="17027" spans="4:5">
      <c r="D17027" s="118" t="s">
        <v>40</v>
      </c>
      <c r="E17027" s="116" t="str">
        <f t="shared" si="265"/>
        <v>JCE</v>
      </c>
    </row>
    <row r="17028" spans="4:5">
      <c r="D17028" s="118" t="s">
        <v>184</v>
      </c>
      <c r="E17028" s="116" t="str">
        <f t="shared" ref="E17028:E17091" si="266">UPPER(D17028:D36738)</f>
        <v>DGP</v>
      </c>
    </row>
    <row r="17029" spans="4:5">
      <c r="D17029" s="118" t="s">
        <v>322</v>
      </c>
      <c r="E17029" s="116" t="str">
        <f t="shared" si="266"/>
        <v>MT</v>
      </c>
    </row>
    <row r="17030" spans="4:5">
      <c r="D17030" s="118" t="s">
        <v>2</v>
      </c>
      <c r="E17030" s="116" t="str">
        <f t="shared" si="266"/>
        <v>DGTT</v>
      </c>
    </row>
    <row r="17031" spans="4:5">
      <c r="D17031" s="118" t="s">
        <v>184</v>
      </c>
      <c r="E17031" s="116" t="str">
        <f t="shared" si="266"/>
        <v>DGP</v>
      </c>
    </row>
    <row r="17032" spans="4:5">
      <c r="D17032" s="118" t="s">
        <v>184</v>
      </c>
      <c r="E17032" s="116" t="str">
        <f t="shared" si="266"/>
        <v>DGP</v>
      </c>
    </row>
    <row r="17033" spans="4:5">
      <c r="D17033" s="118" t="s">
        <v>40</v>
      </c>
      <c r="E17033" s="116" t="str">
        <f t="shared" si="266"/>
        <v>JCE</v>
      </c>
    </row>
    <row r="17034" spans="4:5">
      <c r="D17034" s="118" t="s">
        <v>40</v>
      </c>
      <c r="E17034" s="116" t="str">
        <f t="shared" si="266"/>
        <v>JCE</v>
      </c>
    </row>
    <row r="17035" spans="4:5">
      <c r="D17035" s="118" t="s">
        <v>40</v>
      </c>
      <c r="E17035" s="116" t="str">
        <f t="shared" si="266"/>
        <v>JCE</v>
      </c>
    </row>
    <row r="17036" spans="4:5">
      <c r="D17036" s="118" t="s">
        <v>28</v>
      </c>
      <c r="E17036" s="116" t="str">
        <f t="shared" si="266"/>
        <v>DGII</v>
      </c>
    </row>
    <row r="17037" spans="4:5">
      <c r="D17037" s="118" t="s">
        <v>28</v>
      </c>
      <c r="E17037" s="116" t="str">
        <f t="shared" si="266"/>
        <v>DGII</v>
      </c>
    </row>
    <row r="17038" spans="4:5">
      <c r="D17038" s="118" t="s">
        <v>28</v>
      </c>
      <c r="E17038" s="116" t="str">
        <f t="shared" si="266"/>
        <v>DGII</v>
      </c>
    </row>
    <row r="17039" spans="4:5">
      <c r="D17039" s="118" t="s">
        <v>40</v>
      </c>
      <c r="E17039" s="116" t="str">
        <f t="shared" si="266"/>
        <v>JCE</v>
      </c>
    </row>
    <row r="17040" spans="4:5">
      <c r="D17040" s="118" t="s">
        <v>40</v>
      </c>
      <c r="E17040" s="116" t="str">
        <f t="shared" si="266"/>
        <v>JCE</v>
      </c>
    </row>
    <row r="17041" spans="4:5">
      <c r="D17041" s="118" t="s">
        <v>40</v>
      </c>
      <c r="E17041" s="116" t="str">
        <f t="shared" si="266"/>
        <v>JCE</v>
      </c>
    </row>
    <row r="17042" spans="4:5">
      <c r="D17042" s="118" t="s">
        <v>40</v>
      </c>
      <c r="E17042" s="116" t="str">
        <f t="shared" si="266"/>
        <v>JCE</v>
      </c>
    </row>
    <row r="17043" spans="4:5">
      <c r="D17043" s="118" t="s">
        <v>28</v>
      </c>
      <c r="E17043" s="116" t="str">
        <f t="shared" si="266"/>
        <v>DGII</v>
      </c>
    </row>
    <row r="17044" spans="4:5">
      <c r="D17044" s="118" t="s">
        <v>1098</v>
      </c>
      <c r="E17044" s="116" t="str">
        <f t="shared" si="266"/>
        <v>CANCILLERIA</v>
      </c>
    </row>
    <row r="17045" spans="4:5">
      <c r="D17045" s="118" t="s">
        <v>1098</v>
      </c>
      <c r="E17045" s="116" t="str">
        <f t="shared" si="266"/>
        <v>CANCILLERIA</v>
      </c>
    </row>
    <row r="17046" spans="4:5">
      <c r="D17046" s="118" t="s">
        <v>40</v>
      </c>
      <c r="E17046" s="116" t="str">
        <f t="shared" si="266"/>
        <v>JCE</v>
      </c>
    </row>
    <row r="17047" spans="4:5">
      <c r="D17047" s="118" t="s">
        <v>184</v>
      </c>
      <c r="E17047" s="116" t="str">
        <f t="shared" si="266"/>
        <v>DGP</v>
      </c>
    </row>
    <row r="17048" spans="4:5">
      <c r="D17048" s="118" t="s">
        <v>2</v>
      </c>
      <c r="E17048" s="116" t="str">
        <f t="shared" si="266"/>
        <v>DGTT</v>
      </c>
    </row>
    <row r="17049" spans="4:5">
      <c r="D17049" s="118" t="s">
        <v>322</v>
      </c>
      <c r="E17049" s="116" t="str">
        <f t="shared" si="266"/>
        <v>MT</v>
      </c>
    </row>
    <row r="17050" spans="4:5">
      <c r="D17050" s="118" t="s">
        <v>40</v>
      </c>
      <c r="E17050" s="116" t="str">
        <f t="shared" si="266"/>
        <v>JCE</v>
      </c>
    </row>
    <row r="17051" spans="4:5">
      <c r="D17051" s="118" t="s">
        <v>40</v>
      </c>
      <c r="E17051" s="116" t="str">
        <f t="shared" si="266"/>
        <v>JCE</v>
      </c>
    </row>
    <row r="17052" spans="4:5">
      <c r="D17052" s="118" t="s">
        <v>40</v>
      </c>
      <c r="E17052" s="116" t="str">
        <f t="shared" si="266"/>
        <v>JCE</v>
      </c>
    </row>
    <row r="17053" spans="4:5">
      <c r="D17053" s="118" t="s">
        <v>184</v>
      </c>
      <c r="E17053" s="116" t="str">
        <f t="shared" si="266"/>
        <v>DGP</v>
      </c>
    </row>
    <row r="17054" spans="4:5">
      <c r="D17054" s="118" t="s">
        <v>40</v>
      </c>
      <c r="E17054" s="116" t="str">
        <f t="shared" si="266"/>
        <v>JCE</v>
      </c>
    </row>
    <row r="17055" spans="4:5">
      <c r="D17055" s="118" t="s">
        <v>28</v>
      </c>
      <c r="E17055" s="116" t="str">
        <f t="shared" si="266"/>
        <v>DGII</v>
      </c>
    </row>
    <row r="17056" spans="4:5">
      <c r="D17056" s="118" t="s">
        <v>184</v>
      </c>
      <c r="E17056" s="116" t="str">
        <f t="shared" si="266"/>
        <v>DGP</v>
      </c>
    </row>
    <row r="17057" spans="4:5">
      <c r="D17057" s="118" t="s">
        <v>40</v>
      </c>
      <c r="E17057" s="116" t="str">
        <f t="shared" si="266"/>
        <v>JCE</v>
      </c>
    </row>
    <row r="17058" spans="4:5">
      <c r="D17058" s="118" t="s">
        <v>40</v>
      </c>
      <c r="E17058" s="116" t="str">
        <f t="shared" si="266"/>
        <v>JCE</v>
      </c>
    </row>
    <row r="17059" spans="4:5">
      <c r="D17059" s="118" t="s">
        <v>40</v>
      </c>
      <c r="E17059" s="116" t="str">
        <f t="shared" si="266"/>
        <v>JCE</v>
      </c>
    </row>
    <row r="17060" spans="4:5">
      <c r="D17060" s="118" t="s">
        <v>322</v>
      </c>
      <c r="E17060" s="116" t="str">
        <f t="shared" si="266"/>
        <v>MT</v>
      </c>
    </row>
    <row r="17061" spans="4:5">
      <c r="D17061" s="118" t="s">
        <v>184</v>
      </c>
      <c r="E17061" s="116" t="str">
        <f t="shared" si="266"/>
        <v>DGP</v>
      </c>
    </row>
    <row r="17062" spans="4:5">
      <c r="D17062" s="118" t="s">
        <v>40</v>
      </c>
      <c r="E17062" s="116" t="str">
        <f t="shared" si="266"/>
        <v>JCE</v>
      </c>
    </row>
    <row r="17063" spans="4:5">
      <c r="D17063" s="118" t="s">
        <v>184</v>
      </c>
      <c r="E17063" s="116" t="str">
        <f t="shared" si="266"/>
        <v>DGP</v>
      </c>
    </row>
    <row r="17064" spans="4:5">
      <c r="D17064" s="118" t="s">
        <v>184</v>
      </c>
      <c r="E17064" s="116" t="str">
        <f t="shared" si="266"/>
        <v>DGP</v>
      </c>
    </row>
    <row r="17065" spans="4:5">
      <c r="D17065" s="118" t="s">
        <v>40</v>
      </c>
      <c r="E17065" s="116" t="str">
        <f t="shared" si="266"/>
        <v>JCE</v>
      </c>
    </row>
    <row r="17066" spans="4:5">
      <c r="D17066" s="118" t="s">
        <v>28</v>
      </c>
      <c r="E17066" s="116" t="str">
        <f t="shared" si="266"/>
        <v>DGII</v>
      </c>
    </row>
    <row r="17067" spans="4:5">
      <c r="D17067" s="118" t="s">
        <v>2</v>
      </c>
      <c r="E17067" s="116" t="str">
        <f t="shared" si="266"/>
        <v>DGTT</v>
      </c>
    </row>
    <row r="17068" spans="4:5">
      <c r="D17068" s="118" t="s">
        <v>184</v>
      </c>
      <c r="E17068" s="116" t="str">
        <f t="shared" si="266"/>
        <v>DGP</v>
      </c>
    </row>
    <row r="17069" spans="4:5">
      <c r="D17069" s="118" t="s">
        <v>40</v>
      </c>
      <c r="E17069" s="116" t="str">
        <f t="shared" si="266"/>
        <v>JCE</v>
      </c>
    </row>
    <row r="17070" spans="4:5">
      <c r="D17070" s="118" t="s">
        <v>322</v>
      </c>
      <c r="E17070" s="116" t="str">
        <f t="shared" si="266"/>
        <v>MT</v>
      </c>
    </row>
    <row r="17071" spans="4:5">
      <c r="D17071" s="118" t="s">
        <v>184</v>
      </c>
      <c r="E17071" s="116" t="str">
        <f t="shared" si="266"/>
        <v>DGP</v>
      </c>
    </row>
    <row r="17072" spans="4:5">
      <c r="D17072" s="118" t="s">
        <v>2</v>
      </c>
      <c r="E17072" s="116" t="str">
        <f t="shared" si="266"/>
        <v>DGTT</v>
      </c>
    </row>
    <row r="17073" spans="4:5">
      <c r="D17073" s="118" t="s">
        <v>184</v>
      </c>
      <c r="E17073" s="116" t="str">
        <f t="shared" si="266"/>
        <v>DGP</v>
      </c>
    </row>
    <row r="17074" spans="4:5">
      <c r="D17074" s="118" t="s">
        <v>184</v>
      </c>
      <c r="E17074" s="116" t="str">
        <f t="shared" si="266"/>
        <v>DGP</v>
      </c>
    </row>
    <row r="17075" spans="4:5">
      <c r="D17075" s="118" t="s">
        <v>322</v>
      </c>
      <c r="E17075" s="116" t="str">
        <f t="shared" si="266"/>
        <v>MT</v>
      </c>
    </row>
    <row r="17076" spans="4:5">
      <c r="D17076" s="118" t="s">
        <v>184</v>
      </c>
      <c r="E17076" s="116" t="str">
        <f t="shared" si="266"/>
        <v>DGP</v>
      </c>
    </row>
    <row r="17077" spans="4:5">
      <c r="D17077" s="118" t="s">
        <v>28</v>
      </c>
      <c r="E17077" s="116" t="str">
        <f t="shared" si="266"/>
        <v>DGII</v>
      </c>
    </row>
    <row r="17078" spans="4:5">
      <c r="D17078" s="118" t="s">
        <v>184</v>
      </c>
      <c r="E17078" s="116" t="str">
        <f t="shared" si="266"/>
        <v>DGP</v>
      </c>
    </row>
    <row r="17079" spans="4:5">
      <c r="D17079" s="118" t="s">
        <v>2</v>
      </c>
      <c r="E17079" s="116" t="str">
        <f t="shared" si="266"/>
        <v>DGTT</v>
      </c>
    </row>
    <row r="17080" spans="4:5">
      <c r="D17080" s="118" t="s">
        <v>322</v>
      </c>
      <c r="E17080" s="116" t="str">
        <f t="shared" si="266"/>
        <v>MT</v>
      </c>
    </row>
    <row r="17081" spans="4:5">
      <c r="D17081" s="118" t="s">
        <v>28</v>
      </c>
      <c r="E17081" s="116" t="str">
        <f t="shared" si="266"/>
        <v>DGII</v>
      </c>
    </row>
    <row r="17082" spans="4:5">
      <c r="D17082" s="118" t="s">
        <v>155</v>
      </c>
      <c r="E17082" s="116" t="str">
        <f t="shared" si="266"/>
        <v>ONAPI</v>
      </c>
    </row>
    <row r="17083" spans="4:5">
      <c r="D17083" s="118" t="s">
        <v>40</v>
      </c>
      <c r="E17083" s="116" t="str">
        <f t="shared" si="266"/>
        <v>JCE</v>
      </c>
    </row>
    <row r="17084" spans="4:5">
      <c r="D17084" s="118" t="s">
        <v>40</v>
      </c>
      <c r="E17084" s="116" t="str">
        <f t="shared" si="266"/>
        <v>JCE</v>
      </c>
    </row>
    <row r="17085" spans="4:5">
      <c r="D17085" s="118" t="s">
        <v>40</v>
      </c>
      <c r="E17085" s="116" t="str">
        <f t="shared" si="266"/>
        <v>JCE</v>
      </c>
    </row>
    <row r="17086" spans="4:5">
      <c r="D17086" s="118" t="s">
        <v>40</v>
      </c>
      <c r="E17086" s="116" t="str">
        <f t="shared" si="266"/>
        <v>JCE</v>
      </c>
    </row>
    <row r="17087" spans="4:5">
      <c r="D17087" s="118" t="s">
        <v>28</v>
      </c>
      <c r="E17087" s="116" t="str">
        <f t="shared" si="266"/>
        <v>DGII</v>
      </c>
    </row>
    <row r="17088" spans="4:5">
      <c r="D17088" s="118" t="s">
        <v>184</v>
      </c>
      <c r="E17088" s="116" t="str">
        <f t="shared" si="266"/>
        <v>DGP</v>
      </c>
    </row>
    <row r="17089" spans="4:5">
      <c r="D17089" s="118" t="s">
        <v>184</v>
      </c>
      <c r="E17089" s="116" t="str">
        <f t="shared" si="266"/>
        <v>DGP</v>
      </c>
    </row>
    <row r="17090" spans="4:5">
      <c r="D17090" s="118" t="s">
        <v>28</v>
      </c>
      <c r="E17090" s="116" t="str">
        <f t="shared" si="266"/>
        <v>DGII</v>
      </c>
    </row>
    <row r="17091" spans="4:5">
      <c r="D17091" s="118" t="s">
        <v>2</v>
      </c>
      <c r="E17091" s="116" t="str">
        <f t="shared" si="266"/>
        <v>DGTT</v>
      </c>
    </row>
    <row r="17092" spans="4:5">
      <c r="D17092" s="118" t="s">
        <v>40</v>
      </c>
      <c r="E17092" s="116" t="str">
        <f t="shared" ref="E17092:E17155" si="267">UPPER(D17092:D36802)</f>
        <v>JCE</v>
      </c>
    </row>
    <row r="17093" spans="4:5">
      <c r="D17093" s="118" t="s">
        <v>40</v>
      </c>
      <c r="E17093" s="116" t="str">
        <f t="shared" si="267"/>
        <v>JCE</v>
      </c>
    </row>
    <row r="17094" spans="4:5">
      <c r="D17094" s="118" t="s">
        <v>40</v>
      </c>
      <c r="E17094" s="116" t="str">
        <f t="shared" si="267"/>
        <v>JCE</v>
      </c>
    </row>
    <row r="17095" spans="4:5">
      <c r="D17095" s="118" t="s">
        <v>2</v>
      </c>
      <c r="E17095" s="116" t="str">
        <f t="shared" si="267"/>
        <v>DGTT</v>
      </c>
    </row>
    <row r="17096" spans="4:5">
      <c r="D17096" s="118" t="s">
        <v>2</v>
      </c>
      <c r="E17096" s="116" t="str">
        <f t="shared" si="267"/>
        <v>DGTT</v>
      </c>
    </row>
    <row r="17097" spans="4:5">
      <c r="D17097" s="118" t="s">
        <v>40</v>
      </c>
      <c r="E17097" s="116" t="str">
        <f t="shared" si="267"/>
        <v>JCE</v>
      </c>
    </row>
    <row r="17098" spans="4:5">
      <c r="D17098" s="118" t="s">
        <v>40</v>
      </c>
      <c r="E17098" s="116" t="str">
        <f t="shared" si="267"/>
        <v>JCE</v>
      </c>
    </row>
    <row r="17099" spans="4:5">
      <c r="D17099" s="118" t="s">
        <v>184</v>
      </c>
      <c r="E17099" s="116" t="str">
        <f t="shared" si="267"/>
        <v>DGP</v>
      </c>
    </row>
    <row r="17100" spans="4:5">
      <c r="D17100" s="118" t="s">
        <v>2</v>
      </c>
      <c r="E17100" s="116" t="str">
        <f t="shared" si="267"/>
        <v>DGTT</v>
      </c>
    </row>
    <row r="17101" spans="4:5">
      <c r="D17101" s="118" t="s">
        <v>2</v>
      </c>
      <c r="E17101" s="116" t="str">
        <f t="shared" si="267"/>
        <v>DGTT</v>
      </c>
    </row>
    <row r="17102" spans="4:5">
      <c r="D17102" s="118" t="s">
        <v>40</v>
      </c>
      <c r="E17102" s="116" t="str">
        <f t="shared" si="267"/>
        <v>JCE</v>
      </c>
    </row>
    <row r="17103" spans="4:5">
      <c r="D17103" s="118" t="s">
        <v>28</v>
      </c>
      <c r="E17103" s="116" t="str">
        <f t="shared" si="267"/>
        <v>DGII</v>
      </c>
    </row>
    <row r="17104" spans="4:5">
      <c r="D17104" s="118" t="s">
        <v>3</v>
      </c>
      <c r="E17104" s="116" t="str">
        <f t="shared" si="267"/>
        <v>PGR</v>
      </c>
    </row>
    <row r="17105" spans="4:5">
      <c r="D17105" s="118" t="s">
        <v>322</v>
      </c>
      <c r="E17105" s="116" t="str">
        <f t="shared" si="267"/>
        <v>MT</v>
      </c>
    </row>
    <row r="17106" spans="4:5">
      <c r="D17106" s="118" t="s">
        <v>2</v>
      </c>
      <c r="E17106" s="116" t="str">
        <f t="shared" si="267"/>
        <v>DGTT</v>
      </c>
    </row>
    <row r="17107" spans="4:5">
      <c r="D17107" s="118" t="s">
        <v>40</v>
      </c>
      <c r="E17107" s="116" t="str">
        <f t="shared" si="267"/>
        <v>JCE</v>
      </c>
    </row>
    <row r="17108" spans="4:5">
      <c r="D17108" s="118" t="s">
        <v>322</v>
      </c>
      <c r="E17108" s="116" t="str">
        <f t="shared" si="267"/>
        <v>MT</v>
      </c>
    </row>
    <row r="17109" spans="4:5">
      <c r="D17109" s="118" t="s">
        <v>322</v>
      </c>
      <c r="E17109" s="116" t="str">
        <f t="shared" si="267"/>
        <v>MT</v>
      </c>
    </row>
    <row r="17110" spans="4:5">
      <c r="D17110" s="118" t="s">
        <v>40</v>
      </c>
      <c r="E17110" s="116" t="str">
        <f t="shared" si="267"/>
        <v>JCE</v>
      </c>
    </row>
    <row r="17111" spans="4:5">
      <c r="D17111" s="118" t="s">
        <v>40</v>
      </c>
      <c r="E17111" s="116" t="str">
        <f t="shared" si="267"/>
        <v>JCE</v>
      </c>
    </row>
    <row r="17112" spans="4:5">
      <c r="D17112" s="118" t="s">
        <v>322</v>
      </c>
      <c r="E17112" s="116" t="str">
        <f t="shared" si="267"/>
        <v>MT</v>
      </c>
    </row>
    <row r="17113" spans="4:5">
      <c r="D17113" s="118" t="s">
        <v>1098</v>
      </c>
      <c r="E17113" s="116" t="str">
        <f t="shared" si="267"/>
        <v>CANCILLERIA</v>
      </c>
    </row>
    <row r="17114" spans="4:5">
      <c r="D17114" s="118" t="s">
        <v>2</v>
      </c>
      <c r="E17114" s="116" t="str">
        <f t="shared" si="267"/>
        <v>DGTT</v>
      </c>
    </row>
    <row r="17115" spans="4:5">
      <c r="D17115" s="118" t="s">
        <v>28</v>
      </c>
      <c r="E17115" s="116" t="str">
        <f t="shared" si="267"/>
        <v>DGII</v>
      </c>
    </row>
    <row r="17116" spans="4:5">
      <c r="D17116" s="118" t="s">
        <v>28</v>
      </c>
      <c r="E17116" s="116" t="str">
        <f t="shared" si="267"/>
        <v>DGII</v>
      </c>
    </row>
    <row r="17117" spans="4:5">
      <c r="D17117" s="118" t="s">
        <v>40</v>
      </c>
      <c r="E17117" s="116" t="str">
        <f t="shared" si="267"/>
        <v>JCE</v>
      </c>
    </row>
    <row r="17118" spans="4:5">
      <c r="D17118" s="118" t="s">
        <v>40</v>
      </c>
      <c r="E17118" s="116" t="str">
        <f t="shared" si="267"/>
        <v>JCE</v>
      </c>
    </row>
    <row r="17119" spans="4:5">
      <c r="D17119" s="118" t="s">
        <v>322</v>
      </c>
      <c r="E17119" s="116" t="str">
        <f t="shared" si="267"/>
        <v>MT</v>
      </c>
    </row>
    <row r="17120" spans="4:5">
      <c r="D17120" s="118" t="s">
        <v>2</v>
      </c>
      <c r="E17120" s="116" t="str">
        <f t="shared" si="267"/>
        <v>DGTT</v>
      </c>
    </row>
    <row r="17121" spans="4:5">
      <c r="D17121" s="118" t="s">
        <v>28</v>
      </c>
      <c r="E17121" s="116" t="str">
        <f t="shared" si="267"/>
        <v>DGII</v>
      </c>
    </row>
    <row r="17122" spans="4:5">
      <c r="D17122" s="118" t="s">
        <v>155</v>
      </c>
      <c r="E17122" s="116" t="str">
        <f t="shared" si="267"/>
        <v>ONAPI</v>
      </c>
    </row>
    <row r="17123" spans="4:5">
      <c r="D17123" s="118" t="s">
        <v>40</v>
      </c>
      <c r="E17123" s="116" t="str">
        <f t="shared" si="267"/>
        <v>JCE</v>
      </c>
    </row>
    <row r="17124" spans="4:5">
      <c r="D17124" s="118" t="s">
        <v>184</v>
      </c>
      <c r="E17124" s="116" t="str">
        <f t="shared" si="267"/>
        <v>DGP</v>
      </c>
    </row>
    <row r="17125" spans="4:5">
      <c r="D17125" s="118" t="s">
        <v>184</v>
      </c>
      <c r="E17125" s="116" t="str">
        <f t="shared" si="267"/>
        <v>DGP</v>
      </c>
    </row>
    <row r="17126" spans="4:5">
      <c r="D17126" s="118" t="s">
        <v>1098</v>
      </c>
      <c r="E17126" s="116" t="str">
        <f t="shared" si="267"/>
        <v>CANCILLERIA</v>
      </c>
    </row>
    <row r="17127" spans="4:5">
      <c r="D17127" s="118" t="s">
        <v>322</v>
      </c>
      <c r="E17127" s="116" t="str">
        <f t="shared" si="267"/>
        <v>MT</v>
      </c>
    </row>
    <row r="17128" spans="4:5">
      <c r="D17128" s="118" t="s">
        <v>2</v>
      </c>
      <c r="E17128" s="116" t="str">
        <f t="shared" si="267"/>
        <v>DGTT</v>
      </c>
    </row>
    <row r="17129" spans="4:5">
      <c r="D17129" s="118" t="s">
        <v>322</v>
      </c>
      <c r="E17129" s="116" t="str">
        <f t="shared" si="267"/>
        <v>MT</v>
      </c>
    </row>
    <row r="17130" spans="4:5">
      <c r="D17130" s="118" t="s">
        <v>2</v>
      </c>
      <c r="E17130" s="116" t="str">
        <f t="shared" si="267"/>
        <v>DGTT</v>
      </c>
    </row>
    <row r="17131" spans="4:5">
      <c r="D17131" s="118" t="s">
        <v>1098</v>
      </c>
      <c r="E17131" s="116" t="str">
        <f t="shared" si="267"/>
        <v>CANCILLERIA</v>
      </c>
    </row>
    <row r="17132" spans="4:5">
      <c r="D17132" s="118" t="s">
        <v>1098</v>
      </c>
      <c r="E17132" s="116" t="str">
        <f t="shared" si="267"/>
        <v>CANCILLERIA</v>
      </c>
    </row>
    <row r="17133" spans="4:5">
      <c r="D17133" s="118" t="s">
        <v>40</v>
      </c>
      <c r="E17133" s="116" t="str">
        <f t="shared" si="267"/>
        <v>JCE</v>
      </c>
    </row>
    <row r="17134" spans="4:5">
      <c r="D17134" s="118" t="s">
        <v>40</v>
      </c>
      <c r="E17134" s="116" t="str">
        <f t="shared" si="267"/>
        <v>JCE</v>
      </c>
    </row>
    <row r="17135" spans="4:5">
      <c r="D17135" s="118" t="s">
        <v>184</v>
      </c>
      <c r="E17135" s="116" t="str">
        <f t="shared" si="267"/>
        <v>DGP</v>
      </c>
    </row>
    <row r="17136" spans="4:5">
      <c r="D17136" s="118" t="s">
        <v>40</v>
      </c>
      <c r="E17136" s="116" t="str">
        <f t="shared" si="267"/>
        <v>JCE</v>
      </c>
    </row>
    <row r="17137" spans="4:5">
      <c r="D17137" s="118" t="s">
        <v>1098</v>
      </c>
      <c r="E17137" s="116" t="str">
        <f t="shared" si="267"/>
        <v>CANCILLERIA</v>
      </c>
    </row>
    <row r="17138" spans="4:5">
      <c r="D17138" s="118" t="s">
        <v>28</v>
      </c>
      <c r="E17138" s="116" t="str">
        <f t="shared" si="267"/>
        <v>DGII</v>
      </c>
    </row>
    <row r="17139" spans="4:5">
      <c r="D17139" s="118" t="s">
        <v>3</v>
      </c>
      <c r="E17139" s="116" t="str">
        <f t="shared" si="267"/>
        <v>PGR</v>
      </c>
    </row>
    <row r="17140" spans="4:5">
      <c r="D17140" s="118" t="s">
        <v>322</v>
      </c>
      <c r="E17140" s="116" t="str">
        <f t="shared" si="267"/>
        <v>MT</v>
      </c>
    </row>
    <row r="17141" spans="4:5">
      <c r="D17141" s="118" t="s">
        <v>28</v>
      </c>
      <c r="E17141" s="116" t="str">
        <f t="shared" si="267"/>
        <v>DGII</v>
      </c>
    </row>
    <row r="17142" spans="4:5">
      <c r="D17142" s="118" t="s">
        <v>2</v>
      </c>
      <c r="E17142" s="116" t="str">
        <f t="shared" si="267"/>
        <v>DGTT</v>
      </c>
    </row>
    <row r="17143" spans="4:5">
      <c r="D17143" s="118" t="s">
        <v>28</v>
      </c>
      <c r="E17143" s="116" t="str">
        <f t="shared" si="267"/>
        <v>DGII</v>
      </c>
    </row>
    <row r="17144" spans="4:5">
      <c r="D17144" s="118" t="s">
        <v>184</v>
      </c>
      <c r="E17144" s="116" t="str">
        <f t="shared" si="267"/>
        <v>DGP</v>
      </c>
    </row>
    <row r="17145" spans="4:5">
      <c r="D17145" s="118" t="s">
        <v>956</v>
      </c>
      <c r="E17145" s="116" t="str">
        <f t="shared" si="267"/>
        <v>SENASA</v>
      </c>
    </row>
    <row r="17146" spans="4:5">
      <c r="D17146" s="118" t="s">
        <v>184</v>
      </c>
      <c r="E17146" s="116" t="str">
        <f t="shared" si="267"/>
        <v>DGP</v>
      </c>
    </row>
    <row r="17147" spans="4:5">
      <c r="D17147" s="118" t="s">
        <v>28</v>
      </c>
      <c r="E17147" s="116" t="str">
        <f t="shared" si="267"/>
        <v>DGII</v>
      </c>
    </row>
    <row r="17148" spans="4:5">
      <c r="D17148" s="118" t="s">
        <v>2026</v>
      </c>
      <c r="E17148" s="116" t="str">
        <f t="shared" si="267"/>
        <v>BR</v>
      </c>
    </row>
    <row r="17149" spans="4:5">
      <c r="D17149" s="118" t="s">
        <v>28</v>
      </c>
      <c r="E17149" s="116" t="str">
        <f t="shared" si="267"/>
        <v>DGII</v>
      </c>
    </row>
    <row r="17150" spans="4:5">
      <c r="D17150" s="118" t="s">
        <v>1098</v>
      </c>
      <c r="E17150" s="116" t="str">
        <f t="shared" si="267"/>
        <v>CANCILLERIA</v>
      </c>
    </row>
    <row r="17151" spans="4:5">
      <c r="D17151" s="118" t="s">
        <v>2</v>
      </c>
      <c r="E17151" s="116" t="str">
        <f t="shared" si="267"/>
        <v>DGTT</v>
      </c>
    </row>
    <row r="17152" spans="4:5">
      <c r="D17152" s="118" t="s">
        <v>28</v>
      </c>
      <c r="E17152" s="116" t="str">
        <f t="shared" si="267"/>
        <v>DGII</v>
      </c>
    </row>
    <row r="17153" spans="4:5">
      <c r="D17153" s="118" t="s">
        <v>28</v>
      </c>
      <c r="E17153" s="116" t="str">
        <f t="shared" si="267"/>
        <v>DGII</v>
      </c>
    </row>
    <row r="17154" spans="4:5">
      <c r="D17154" s="118" t="s">
        <v>956</v>
      </c>
      <c r="E17154" s="116" t="str">
        <f t="shared" si="267"/>
        <v>SENASA</v>
      </c>
    </row>
    <row r="17155" spans="4:5">
      <c r="D17155" s="118" t="s">
        <v>28</v>
      </c>
      <c r="E17155" s="116" t="str">
        <f t="shared" si="267"/>
        <v>DGII</v>
      </c>
    </row>
    <row r="17156" spans="4:5">
      <c r="D17156" s="118" t="s">
        <v>28</v>
      </c>
      <c r="E17156" s="116" t="str">
        <f t="shared" ref="E17156:E17219" si="268">UPPER(D17156:D36866)</f>
        <v>DGII</v>
      </c>
    </row>
    <row r="17157" spans="4:5">
      <c r="D17157" s="118" t="s">
        <v>40</v>
      </c>
      <c r="E17157" s="116" t="str">
        <f t="shared" si="268"/>
        <v>JCE</v>
      </c>
    </row>
    <row r="17158" spans="4:5">
      <c r="D17158" s="118" t="s">
        <v>28</v>
      </c>
      <c r="E17158" s="116" t="str">
        <f t="shared" si="268"/>
        <v>DGII</v>
      </c>
    </row>
    <row r="17159" spans="4:5">
      <c r="D17159" s="118" t="s">
        <v>28</v>
      </c>
      <c r="E17159" s="116" t="str">
        <f t="shared" si="268"/>
        <v>DGII</v>
      </c>
    </row>
    <row r="17160" spans="4:5">
      <c r="D17160" s="118" t="s">
        <v>66</v>
      </c>
      <c r="E17160" s="116" t="str">
        <f t="shared" si="268"/>
        <v>AMET</v>
      </c>
    </row>
    <row r="17161" spans="4:5">
      <c r="D17161" s="118" t="s">
        <v>2026</v>
      </c>
      <c r="E17161" s="116" t="str">
        <f t="shared" si="268"/>
        <v>BR</v>
      </c>
    </row>
    <row r="17162" spans="4:5">
      <c r="D17162" s="118" t="s">
        <v>2</v>
      </c>
      <c r="E17162" s="116" t="str">
        <f t="shared" si="268"/>
        <v>DGTT</v>
      </c>
    </row>
    <row r="17163" spans="4:5">
      <c r="D17163" s="118" t="s">
        <v>28</v>
      </c>
      <c r="E17163" s="116" t="str">
        <f t="shared" si="268"/>
        <v>DGII</v>
      </c>
    </row>
    <row r="17164" spans="4:5">
      <c r="D17164" s="118" t="s">
        <v>184</v>
      </c>
      <c r="E17164" s="116" t="str">
        <f t="shared" si="268"/>
        <v>DGP</v>
      </c>
    </row>
    <row r="17165" spans="4:5">
      <c r="D17165" s="118" t="s">
        <v>2</v>
      </c>
      <c r="E17165" s="116" t="str">
        <f t="shared" si="268"/>
        <v>DGTT</v>
      </c>
    </row>
    <row r="17166" spans="4:5">
      <c r="D17166" s="118" t="s">
        <v>40</v>
      </c>
      <c r="E17166" s="116" t="str">
        <f t="shared" si="268"/>
        <v>JCE</v>
      </c>
    </row>
    <row r="17167" spans="4:5">
      <c r="D17167" s="118" t="s">
        <v>322</v>
      </c>
      <c r="E17167" s="116" t="str">
        <f t="shared" si="268"/>
        <v>MT</v>
      </c>
    </row>
    <row r="17168" spans="4:5">
      <c r="D17168" s="118" t="s">
        <v>40</v>
      </c>
      <c r="E17168" s="116" t="str">
        <f t="shared" si="268"/>
        <v>JCE</v>
      </c>
    </row>
    <row r="17169" spans="4:5">
      <c r="D17169" s="118" t="s">
        <v>40</v>
      </c>
      <c r="E17169" s="116" t="str">
        <f t="shared" si="268"/>
        <v>JCE</v>
      </c>
    </row>
    <row r="17170" spans="4:5">
      <c r="D17170" s="118" t="s">
        <v>184</v>
      </c>
      <c r="E17170" s="116" t="str">
        <f t="shared" si="268"/>
        <v>DGP</v>
      </c>
    </row>
    <row r="17171" spans="4:5">
      <c r="D17171" s="118" t="s">
        <v>28</v>
      </c>
      <c r="E17171" s="116" t="str">
        <f t="shared" si="268"/>
        <v>DGII</v>
      </c>
    </row>
    <row r="17172" spans="4:5">
      <c r="D17172" s="118" t="s">
        <v>322</v>
      </c>
      <c r="E17172" s="116" t="str">
        <f t="shared" si="268"/>
        <v>MT</v>
      </c>
    </row>
    <row r="17173" spans="4:5">
      <c r="D17173" s="118" t="s">
        <v>2</v>
      </c>
      <c r="E17173" s="116" t="str">
        <f t="shared" si="268"/>
        <v>DGTT</v>
      </c>
    </row>
    <row r="17174" spans="4:5">
      <c r="D17174" s="118" t="s">
        <v>40</v>
      </c>
      <c r="E17174" s="116" t="str">
        <f t="shared" si="268"/>
        <v>JCE</v>
      </c>
    </row>
    <row r="17175" spans="4:5">
      <c r="D17175" s="118" t="s">
        <v>40</v>
      </c>
      <c r="E17175" s="116" t="str">
        <f t="shared" si="268"/>
        <v>JCE</v>
      </c>
    </row>
    <row r="17176" spans="4:5">
      <c r="D17176" s="118" t="s">
        <v>40</v>
      </c>
      <c r="E17176" s="116" t="str">
        <f t="shared" si="268"/>
        <v>JCE</v>
      </c>
    </row>
    <row r="17177" spans="4:5">
      <c r="D17177" s="118" t="s">
        <v>184</v>
      </c>
      <c r="E17177" s="116" t="str">
        <f t="shared" si="268"/>
        <v>DGP</v>
      </c>
    </row>
    <row r="17178" spans="4:5">
      <c r="D17178" s="118" t="s">
        <v>322</v>
      </c>
      <c r="E17178" s="116" t="str">
        <f t="shared" si="268"/>
        <v>MT</v>
      </c>
    </row>
    <row r="17179" spans="4:5">
      <c r="D17179" s="118" t="s">
        <v>2</v>
      </c>
      <c r="E17179" s="116" t="str">
        <f t="shared" si="268"/>
        <v>DGTT</v>
      </c>
    </row>
    <row r="17180" spans="4:5">
      <c r="D17180" s="118" t="s">
        <v>28</v>
      </c>
      <c r="E17180" s="116" t="str">
        <f t="shared" si="268"/>
        <v>DGII</v>
      </c>
    </row>
    <row r="17181" spans="4:5">
      <c r="D17181" s="118" t="s">
        <v>1646</v>
      </c>
      <c r="E17181" s="116" t="str">
        <f t="shared" si="268"/>
        <v xml:space="preserve">CANCILLERIA </v>
      </c>
    </row>
    <row r="17182" spans="4:5">
      <c r="D17182" s="118" t="s">
        <v>1646</v>
      </c>
      <c r="E17182" s="116" t="str">
        <f t="shared" si="268"/>
        <v xml:space="preserve">CANCILLERIA </v>
      </c>
    </row>
    <row r="17183" spans="4:5">
      <c r="D17183" s="118" t="s">
        <v>1646</v>
      </c>
      <c r="E17183" s="116" t="str">
        <f t="shared" si="268"/>
        <v xml:space="preserve">CANCILLERIA </v>
      </c>
    </row>
    <row r="17184" spans="4:5">
      <c r="D17184" s="118" t="s">
        <v>28</v>
      </c>
      <c r="E17184" s="116" t="str">
        <f t="shared" si="268"/>
        <v>DGII</v>
      </c>
    </row>
    <row r="17185" spans="4:5">
      <c r="D17185" s="118" t="s">
        <v>322</v>
      </c>
      <c r="E17185" s="116" t="str">
        <f t="shared" si="268"/>
        <v>MT</v>
      </c>
    </row>
    <row r="17186" spans="4:5">
      <c r="D17186" s="118" t="s">
        <v>322</v>
      </c>
      <c r="E17186" s="116" t="str">
        <f t="shared" si="268"/>
        <v>MT</v>
      </c>
    </row>
    <row r="17187" spans="4:5">
      <c r="D17187" s="118" t="s">
        <v>322</v>
      </c>
      <c r="E17187" s="116" t="str">
        <f t="shared" si="268"/>
        <v>MT</v>
      </c>
    </row>
    <row r="17188" spans="4:5">
      <c r="D17188" s="118" t="s">
        <v>184</v>
      </c>
      <c r="E17188" s="116" t="str">
        <f t="shared" si="268"/>
        <v>DGP</v>
      </c>
    </row>
    <row r="17189" spans="4:5">
      <c r="D17189" s="118" t="s">
        <v>40</v>
      </c>
      <c r="E17189" s="116" t="str">
        <f t="shared" si="268"/>
        <v>JCE</v>
      </c>
    </row>
    <row r="17190" spans="4:5">
      <c r="D17190" s="118" t="s">
        <v>40</v>
      </c>
      <c r="E17190" s="116" t="str">
        <f t="shared" si="268"/>
        <v>JCE</v>
      </c>
    </row>
    <row r="17191" spans="4:5">
      <c r="D17191" s="118" t="s">
        <v>28</v>
      </c>
      <c r="E17191" s="116" t="str">
        <f t="shared" si="268"/>
        <v>DGII</v>
      </c>
    </row>
    <row r="17192" spans="4:5">
      <c r="D17192" s="118" t="s">
        <v>2</v>
      </c>
      <c r="E17192" s="116" t="str">
        <f t="shared" si="268"/>
        <v>DGTT</v>
      </c>
    </row>
    <row r="17193" spans="4:5">
      <c r="D17193" s="118" t="s">
        <v>40</v>
      </c>
      <c r="E17193" s="116" t="str">
        <f t="shared" si="268"/>
        <v>JCE</v>
      </c>
    </row>
    <row r="17194" spans="4:5">
      <c r="D17194" s="118" t="s">
        <v>40</v>
      </c>
      <c r="E17194" s="116" t="str">
        <f t="shared" si="268"/>
        <v>JCE</v>
      </c>
    </row>
    <row r="17195" spans="4:5">
      <c r="D17195" s="118" t="s">
        <v>40</v>
      </c>
      <c r="E17195" s="116" t="str">
        <f t="shared" si="268"/>
        <v>JCE</v>
      </c>
    </row>
    <row r="17196" spans="4:5">
      <c r="D17196" s="118" t="s">
        <v>184</v>
      </c>
      <c r="E17196" s="116" t="str">
        <f t="shared" si="268"/>
        <v>DGP</v>
      </c>
    </row>
    <row r="17197" spans="4:5">
      <c r="D17197" s="118" t="s">
        <v>40</v>
      </c>
      <c r="E17197" s="116" t="str">
        <f t="shared" si="268"/>
        <v>JCE</v>
      </c>
    </row>
    <row r="17198" spans="4:5">
      <c r="D17198" s="118" t="s">
        <v>18</v>
      </c>
      <c r="E17198" s="116" t="str">
        <f t="shared" si="268"/>
        <v>MIP</v>
      </c>
    </row>
    <row r="17199" spans="4:5">
      <c r="D17199" s="118" t="s">
        <v>2</v>
      </c>
      <c r="E17199" s="116" t="str">
        <f t="shared" si="268"/>
        <v>DGTT</v>
      </c>
    </row>
    <row r="17200" spans="4:5">
      <c r="D17200" s="118" t="s">
        <v>28</v>
      </c>
      <c r="E17200" s="116" t="str">
        <f t="shared" si="268"/>
        <v>DGII</v>
      </c>
    </row>
    <row r="17201" spans="4:5">
      <c r="D17201" s="118" t="s">
        <v>322</v>
      </c>
      <c r="E17201" s="116" t="str">
        <f t="shared" si="268"/>
        <v>MT</v>
      </c>
    </row>
    <row r="17202" spans="4:5">
      <c r="D17202" s="118" t="s">
        <v>2</v>
      </c>
      <c r="E17202" s="116" t="str">
        <f t="shared" si="268"/>
        <v>DGTT</v>
      </c>
    </row>
    <row r="17203" spans="4:5">
      <c r="D17203" s="118" t="s">
        <v>40</v>
      </c>
      <c r="E17203" s="116" t="str">
        <f t="shared" si="268"/>
        <v>JCE</v>
      </c>
    </row>
    <row r="17204" spans="4:5">
      <c r="D17204" s="118" t="s">
        <v>40</v>
      </c>
      <c r="E17204" s="116" t="str">
        <f t="shared" si="268"/>
        <v>JCE</v>
      </c>
    </row>
    <row r="17205" spans="4:5">
      <c r="D17205" s="118" t="s">
        <v>322</v>
      </c>
      <c r="E17205" s="116" t="str">
        <f t="shared" si="268"/>
        <v>MT</v>
      </c>
    </row>
    <row r="17206" spans="4:5">
      <c r="D17206" s="118" t="s">
        <v>40</v>
      </c>
      <c r="E17206" s="116" t="str">
        <f t="shared" si="268"/>
        <v>JCE</v>
      </c>
    </row>
    <row r="17207" spans="4:5">
      <c r="D17207" s="118" t="s">
        <v>184</v>
      </c>
      <c r="E17207" s="116" t="str">
        <f t="shared" si="268"/>
        <v>DGP</v>
      </c>
    </row>
    <row r="17208" spans="4:5">
      <c r="D17208" s="118" t="s">
        <v>184</v>
      </c>
      <c r="E17208" s="116" t="str">
        <f t="shared" si="268"/>
        <v>DGP</v>
      </c>
    </row>
    <row r="17209" spans="4:5">
      <c r="D17209" s="118" t="s">
        <v>28</v>
      </c>
      <c r="E17209" s="116" t="str">
        <f t="shared" si="268"/>
        <v>DGII</v>
      </c>
    </row>
    <row r="17210" spans="4:5">
      <c r="D17210" s="118" t="s">
        <v>28</v>
      </c>
      <c r="E17210" s="116" t="str">
        <f t="shared" si="268"/>
        <v>DGII</v>
      </c>
    </row>
    <row r="17211" spans="4:5">
      <c r="D17211" s="118" t="s">
        <v>40</v>
      </c>
      <c r="E17211" s="116" t="str">
        <f t="shared" si="268"/>
        <v>JCE</v>
      </c>
    </row>
    <row r="17212" spans="4:5">
      <c r="D17212" s="118" t="s">
        <v>40</v>
      </c>
      <c r="E17212" s="116" t="str">
        <f t="shared" si="268"/>
        <v>JCE</v>
      </c>
    </row>
    <row r="17213" spans="4:5">
      <c r="D17213" s="118" t="s">
        <v>40</v>
      </c>
      <c r="E17213" s="116" t="str">
        <f t="shared" si="268"/>
        <v>JCE</v>
      </c>
    </row>
    <row r="17214" spans="4:5">
      <c r="D17214" s="118" t="s">
        <v>40</v>
      </c>
      <c r="E17214" s="116" t="str">
        <f t="shared" si="268"/>
        <v>JCE</v>
      </c>
    </row>
    <row r="17215" spans="4:5">
      <c r="D17215" s="118" t="s">
        <v>322</v>
      </c>
      <c r="E17215" s="116" t="str">
        <f t="shared" si="268"/>
        <v>MT</v>
      </c>
    </row>
    <row r="17216" spans="4:5">
      <c r="D17216" s="242" t="s">
        <v>308</v>
      </c>
      <c r="E17216" s="116" t="str">
        <f t="shared" si="268"/>
        <v>PROCURADURIA</v>
      </c>
    </row>
    <row r="17217" spans="4:5">
      <c r="D17217" s="118" t="s">
        <v>40</v>
      </c>
      <c r="E17217" s="116" t="str">
        <f t="shared" si="268"/>
        <v>JCE</v>
      </c>
    </row>
    <row r="17218" spans="4:5">
      <c r="D17218" s="118" t="s">
        <v>184</v>
      </c>
      <c r="E17218" s="116" t="str">
        <f t="shared" si="268"/>
        <v>DGP</v>
      </c>
    </row>
    <row r="17219" spans="4:5">
      <c r="D17219" s="118" t="s">
        <v>1098</v>
      </c>
      <c r="E17219" s="116" t="str">
        <f t="shared" si="268"/>
        <v>CANCILLERIA</v>
      </c>
    </row>
    <row r="17220" spans="4:5">
      <c r="D17220" s="118" t="s">
        <v>1098</v>
      </c>
      <c r="E17220" s="116" t="str">
        <f t="shared" ref="E17220:E17283" si="269">UPPER(D17220:D36930)</f>
        <v>CANCILLERIA</v>
      </c>
    </row>
    <row r="17221" spans="4:5">
      <c r="D17221" s="118" t="s">
        <v>184</v>
      </c>
      <c r="E17221" s="116" t="str">
        <f t="shared" si="269"/>
        <v>DGP</v>
      </c>
    </row>
    <row r="17222" spans="4:5">
      <c r="D17222" s="118" t="s">
        <v>28</v>
      </c>
      <c r="E17222" s="116" t="str">
        <f t="shared" si="269"/>
        <v>DGII</v>
      </c>
    </row>
    <row r="17223" spans="4:5">
      <c r="D17223" s="118" t="s">
        <v>28</v>
      </c>
      <c r="E17223" s="116" t="str">
        <f t="shared" si="269"/>
        <v>DGII</v>
      </c>
    </row>
    <row r="17224" spans="4:5">
      <c r="D17224" s="118" t="s">
        <v>28</v>
      </c>
      <c r="E17224" s="116" t="str">
        <f t="shared" si="269"/>
        <v>DGII</v>
      </c>
    </row>
    <row r="17225" spans="4:5">
      <c r="D17225" s="118" t="s">
        <v>28</v>
      </c>
      <c r="E17225" s="116" t="str">
        <f t="shared" si="269"/>
        <v>DGII</v>
      </c>
    </row>
    <row r="17226" spans="4:5">
      <c r="D17226" s="118" t="s">
        <v>37</v>
      </c>
      <c r="E17226" s="116" t="str">
        <f t="shared" si="269"/>
        <v>TSS</v>
      </c>
    </row>
    <row r="17227" spans="4:5">
      <c r="D17227" s="118" t="s">
        <v>40</v>
      </c>
      <c r="E17227" s="116" t="str">
        <f t="shared" si="269"/>
        <v>JCE</v>
      </c>
    </row>
    <row r="17228" spans="4:5">
      <c r="D17228" s="118" t="s">
        <v>2</v>
      </c>
      <c r="E17228" s="116" t="str">
        <f t="shared" si="269"/>
        <v>DGTT</v>
      </c>
    </row>
    <row r="17229" spans="4:5">
      <c r="D17229" s="118" t="s">
        <v>40</v>
      </c>
      <c r="E17229" s="116" t="str">
        <f t="shared" si="269"/>
        <v>JCE</v>
      </c>
    </row>
    <row r="17230" spans="4:5">
      <c r="D17230" s="118" t="s">
        <v>28</v>
      </c>
      <c r="E17230" s="116" t="str">
        <f t="shared" si="269"/>
        <v>DGII</v>
      </c>
    </row>
    <row r="17231" spans="4:5">
      <c r="D17231" s="118" t="s">
        <v>2</v>
      </c>
      <c r="E17231" s="116" t="str">
        <f t="shared" si="269"/>
        <v>DGTT</v>
      </c>
    </row>
    <row r="17232" spans="4:5">
      <c r="D17232" s="118" t="s">
        <v>322</v>
      </c>
      <c r="E17232" s="116" t="str">
        <f t="shared" si="269"/>
        <v>MT</v>
      </c>
    </row>
    <row r="17233" spans="4:5">
      <c r="D17233" s="118" t="s">
        <v>2</v>
      </c>
      <c r="E17233" s="116" t="str">
        <f t="shared" si="269"/>
        <v>DGTT</v>
      </c>
    </row>
    <row r="17234" spans="4:5">
      <c r="D17234" s="118" t="s">
        <v>18</v>
      </c>
      <c r="E17234" s="116" t="str">
        <f t="shared" si="269"/>
        <v>MIP</v>
      </c>
    </row>
    <row r="17235" spans="4:5">
      <c r="D17235" s="118" t="s">
        <v>184</v>
      </c>
      <c r="E17235" s="116" t="str">
        <f t="shared" si="269"/>
        <v>DGP</v>
      </c>
    </row>
    <row r="17236" spans="4:5">
      <c r="D17236" s="118" t="s">
        <v>28</v>
      </c>
      <c r="E17236" s="116" t="str">
        <f t="shared" si="269"/>
        <v>DGII</v>
      </c>
    </row>
    <row r="17237" spans="4:5">
      <c r="D17237" s="118" t="s">
        <v>322</v>
      </c>
      <c r="E17237" s="116" t="str">
        <f t="shared" si="269"/>
        <v>MT</v>
      </c>
    </row>
    <row r="17238" spans="4:5">
      <c r="D17238" s="118" t="s">
        <v>2</v>
      </c>
      <c r="E17238" s="116" t="str">
        <f t="shared" si="269"/>
        <v>DGTT</v>
      </c>
    </row>
    <row r="17239" spans="4:5">
      <c r="D17239" s="118" t="s">
        <v>956</v>
      </c>
      <c r="E17239" s="116" t="str">
        <f t="shared" si="269"/>
        <v>SENASA</v>
      </c>
    </row>
    <row r="17240" spans="4:5">
      <c r="D17240" s="118" t="s">
        <v>2</v>
      </c>
      <c r="E17240" s="116" t="str">
        <f t="shared" si="269"/>
        <v>DGTT</v>
      </c>
    </row>
    <row r="17241" spans="4:5">
      <c r="D17241" s="118" t="s">
        <v>1646</v>
      </c>
      <c r="E17241" s="116" t="str">
        <f t="shared" si="269"/>
        <v xml:space="preserve">CANCILLERIA </v>
      </c>
    </row>
    <row r="17242" spans="4:5">
      <c r="D17242" s="118" t="s">
        <v>40</v>
      </c>
      <c r="E17242" s="116" t="str">
        <f t="shared" si="269"/>
        <v>JCE</v>
      </c>
    </row>
    <row r="17243" spans="4:5">
      <c r="D17243" s="118" t="s">
        <v>40</v>
      </c>
      <c r="E17243" s="116" t="str">
        <f t="shared" si="269"/>
        <v>JCE</v>
      </c>
    </row>
    <row r="17244" spans="4:5">
      <c r="D17244" s="118" t="s">
        <v>40</v>
      </c>
      <c r="E17244" s="116" t="str">
        <f t="shared" si="269"/>
        <v>JCE</v>
      </c>
    </row>
    <row r="17245" spans="4:5">
      <c r="D17245" s="118" t="s">
        <v>2</v>
      </c>
      <c r="E17245" s="116" t="str">
        <f t="shared" si="269"/>
        <v>DGTT</v>
      </c>
    </row>
    <row r="17246" spans="4:5">
      <c r="D17246" s="118" t="s">
        <v>322</v>
      </c>
      <c r="E17246" s="116" t="str">
        <f t="shared" si="269"/>
        <v>MT</v>
      </c>
    </row>
    <row r="17247" spans="4:5">
      <c r="D17247" s="118" t="s">
        <v>28</v>
      </c>
      <c r="E17247" s="116" t="str">
        <f t="shared" si="269"/>
        <v>DGII</v>
      </c>
    </row>
    <row r="17248" spans="4:5">
      <c r="D17248" s="118" t="s">
        <v>28</v>
      </c>
      <c r="E17248" s="116" t="str">
        <f t="shared" si="269"/>
        <v>DGII</v>
      </c>
    </row>
    <row r="17249" spans="4:5">
      <c r="D17249" s="118" t="s">
        <v>2</v>
      </c>
      <c r="E17249" s="116" t="str">
        <f t="shared" si="269"/>
        <v>DGTT</v>
      </c>
    </row>
    <row r="17250" spans="4:5">
      <c r="D17250" s="118" t="s">
        <v>40</v>
      </c>
      <c r="E17250" s="116" t="str">
        <f t="shared" si="269"/>
        <v>JCE</v>
      </c>
    </row>
    <row r="17251" spans="4:5">
      <c r="D17251" s="118" t="s">
        <v>28</v>
      </c>
      <c r="E17251" s="116" t="str">
        <f t="shared" si="269"/>
        <v>DGII</v>
      </c>
    </row>
    <row r="17252" spans="4:5">
      <c r="D17252" s="118" t="s">
        <v>40</v>
      </c>
      <c r="E17252" s="116" t="str">
        <f t="shared" si="269"/>
        <v>JCE</v>
      </c>
    </row>
    <row r="17253" spans="4:5">
      <c r="D17253" s="118" t="s">
        <v>28</v>
      </c>
      <c r="E17253" s="116" t="str">
        <f t="shared" si="269"/>
        <v>DGII</v>
      </c>
    </row>
    <row r="17254" spans="4:5">
      <c r="D17254" s="118" t="s">
        <v>40</v>
      </c>
      <c r="E17254" s="116" t="str">
        <f t="shared" si="269"/>
        <v>JCE</v>
      </c>
    </row>
    <row r="17255" spans="4:5">
      <c r="D17255" s="118" t="s">
        <v>28</v>
      </c>
      <c r="E17255" s="116" t="str">
        <f t="shared" si="269"/>
        <v>DGII</v>
      </c>
    </row>
    <row r="17256" spans="4:5">
      <c r="D17256" s="118" t="s">
        <v>40</v>
      </c>
      <c r="E17256" s="116" t="str">
        <f t="shared" si="269"/>
        <v>JCE</v>
      </c>
    </row>
    <row r="17257" spans="4:5">
      <c r="D17257" s="118" t="s">
        <v>184</v>
      </c>
      <c r="E17257" s="116" t="str">
        <f t="shared" si="269"/>
        <v>DGP</v>
      </c>
    </row>
    <row r="17258" spans="4:5">
      <c r="D17258" s="118" t="s">
        <v>184</v>
      </c>
      <c r="E17258" s="116" t="str">
        <f t="shared" si="269"/>
        <v>DGP</v>
      </c>
    </row>
    <row r="17259" spans="4:5">
      <c r="D17259" s="118" t="s">
        <v>155</v>
      </c>
      <c r="E17259" s="116" t="str">
        <f t="shared" si="269"/>
        <v>ONAPI</v>
      </c>
    </row>
    <row r="17260" spans="4:5">
      <c r="D17260" s="118" t="s">
        <v>3</v>
      </c>
      <c r="E17260" s="116" t="str">
        <f t="shared" si="269"/>
        <v>PGR</v>
      </c>
    </row>
    <row r="17261" spans="4:5">
      <c r="D17261" s="118" t="s">
        <v>2</v>
      </c>
      <c r="E17261" s="116" t="str">
        <f t="shared" si="269"/>
        <v>DGTT</v>
      </c>
    </row>
    <row r="17262" spans="4:5">
      <c r="D17262" s="118" t="s">
        <v>2</v>
      </c>
      <c r="E17262" s="116" t="str">
        <f t="shared" si="269"/>
        <v>DGTT</v>
      </c>
    </row>
    <row r="17263" spans="4:5">
      <c r="D17263" s="118" t="s">
        <v>40</v>
      </c>
      <c r="E17263" s="116" t="str">
        <f t="shared" si="269"/>
        <v>JCE</v>
      </c>
    </row>
    <row r="17264" spans="4:5">
      <c r="D17264" s="118" t="s">
        <v>40</v>
      </c>
      <c r="E17264" s="116" t="str">
        <f t="shared" si="269"/>
        <v>JCE</v>
      </c>
    </row>
    <row r="17265" spans="4:5">
      <c r="D17265" s="118" t="s">
        <v>40</v>
      </c>
      <c r="E17265" s="116" t="str">
        <f t="shared" si="269"/>
        <v>JCE</v>
      </c>
    </row>
    <row r="17266" spans="4:5">
      <c r="D17266" s="118" t="s">
        <v>28</v>
      </c>
      <c r="E17266" s="116" t="str">
        <f t="shared" si="269"/>
        <v>DGII</v>
      </c>
    </row>
    <row r="17267" spans="4:5">
      <c r="D17267" s="118" t="s">
        <v>322</v>
      </c>
      <c r="E17267" s="116" t="str">
        <f t="shared" si="269"/>
        <v>MT</v>
      </c>
    </row>
    <row r="17268" spans="4:5">
      <c r="D17268" s="118" t="s">
        <v>322</v>
      </c>
      <c r="E17268" s="116" t="str">
        <f t="shared" si="269"/>
        <v>MT</v>
      </c>
    </row>
    <row r="17269" spans="4:5">
      <c r="D17269" s="118" t="s">
        <v>2</v>
      </c>
      <c r="E17269" s="116" t="str">
        <f t="shared" si="269"/>
        <v>DGTT</v>
      </c>
    </row>
    <row r="17270" spans="4:5">
      <c r="D17270" s="118" t="s">
        <v>2</v>
      </c>
      <c r="E17270" s="116" t="str">
        <f t="shared" si="269"/>
        <v>DGTT</v>
      </c>
    </row>
    <row r="17271" spans="4:5">
      <c r="D17271" s="118" t="s">
        <v>2</v>
      </c>
      <c r="E17271" s="116" t="str">
        <f t="shared" si="269"/>
        <v>DGTT</v>
      </c>
    </row>
    <row r="17272" spans="4:5">
      <c r="D17272" s="118" t="s">
        <v>28</v>
      </c>
      <c r="E17272" s="116" t="str">
        <f t="shared" si="269"/>
        <v>DGII</v>
      </c>
    </row>
    <row r="17273" spans="4:5">
      <c r="D17273" s="118" t="s">
        <v>28</v>
      </c>
      <c r="E17273" s="116" t="str">
        <f t="shared" si="269"/>
        <v>DGII</v>
      </c>
    </row>
    <row r="17274" spans="4:5">
      <c r="D17274" s="118" t="s">
        <v>155</v>
      </c>
      <c r="E17274" s="116" t="str">
        <f t="shared" si="269"/>
        <v>ONAPI</v>
      </c>
    </row>
    <row r="17275" spans="4:5">
      <c r="D17275" s="118" t="s">
        <v>1098</v>
      </c>
      <c r="E17275" s="116" t="str">
        <f t="shared" si="269"/>
        <v>CANCILLERIA</v>
      </c>
    </row>
    <row r="17276" spans="4:5">
      <c r="D17276" s="118" t="s">
        <v>2</v>
      </c>
      <c r="E17276" s="116" t="str">
        <f t="shared" si="269"/>
        <v>DGTT</v>
      </c>
    </row>
    <row r="17277" spans="4:5">
      <c r="D17277" s="118" t="s">
        <v>1098</v>
      </c>
      <c r="E17277" s="116" t="str">
        <f t="shared" si="269"/>
        <v>CANCILLERIA</v>
      </c>
    </row>
    <row r="17278" spans="4:5">
      <c r="D17278" s="118" t="s">
        <v>2</v>
      </c>
      <c r="E17278" s="116" t="str">
        <f t="shared" si="269"/>
        <v>DGTT</v>
      </c>
    </row>
    <row r="17279" spans="4:5">
      <c r="D17279" s="118" t="s">
        <v>184</v>
      </c>
      <c r="E17279" s="116" t="str">
        <f t="shared" si="269"/>
        <v>DGP</v>
      </c>
    </row>
    <row r="17280" spans="4:5">
      <c r="D17280" s="118" t="s">
        <v>28</v>
      </c>
      <c r="E17280" s="116" t="str">
        <f t="shared" si="269"/>
        <v>DGII</v>
      </c>
    </row>
    <row r="17281" spans="4:5">
      <c r="D17281" s="118" t="s">
        <v>184</v>
      </c>
      <c r="E17281" s="116" t="str">
        <f t="shared" si="269"/>
        <v>DGP</v>
      </c>
    </row>
    <row r="17282" spans="4:5">
      <c r="D17282" s="118" t="s">
        <v>322</v>
      </c>
      <c r="E17282" s="116" t="str">
        <f t="shared" si="269"/>
        <v>MT</v>
      </c>
    </row>
    <row r="17283" spans="4:5">
      <c r="D17283" s="118" t="s">
        <v>40</v>
      </c>
      <c r="E17283" s="116" t="str">
        <f t="shared" si="269"/>
        <v>JCE</v>
      </c>
    </row>
    <row r="17284" spans="4:5">
      <c r="D17284" s="118" t="s">
        <v>322</v>
      </c>
      <c r="E17284" s="116" t="str">
        <f t="shared" ref="E17284:E17347" si="270">UPPER(D17284:D36994)</f>
        <v>MT</v>
      </c>
    </row>
    <row r="17285" spans="4:5">
      <c r="D17285" s="118" t="s">
        <v>2</v>
      </c>
      <c r="E17285" s="116" t="str">
        <f t="shared" si="270"/>
        <v>DGTT</v>
      </c>
    </row>
    <row r="17286" spans="4:5">
      <c r="D17286" s="118" t="s">
        <v>2</v>
      </c>
      <c r="E17286" s="116" t="str">
        <f t="shared" si="270"/>
        <v>DGTT</v>
      </c>
    </row>
    <row r="17287" spans="4:5">
      <c r="D17287" s="118" t="s">
        <v>40</v>
      </c>
      <c r="E17287" s="116" t="str">
        <f t="shared" si="270"/>
        <v>JCE</v>
      </c>
    </row>
    <row r="17288" spans="4:5">
      <c r="D17288" s="118" t="s">
        <v>2</v>
      </c>
      <c r="E17288" s="116" t="str">
        <f t="shared" si="270"/>
        <v>DGTT</v>
      </c>
    </row>
    <row r="17289" spans="4:5">
      <c r="D17289" s="118" t="s">
        <v>2</v>
      </c>
      <c r="E17289" s="116" t="str">
        <f t="shared" si="270"/>
        <v>DGTT</v>
      </c>
    </row>
    <row r="17290" spans="4:5">
      <c r="D17290" s="118" t="s">
        <v>18</v>
      </c>
      <c r="E17290" s="116" t="str">
        <f t="shared" si="270"/>
        <v>MIP</v>
      </c>
    </row>
    <row r="17291" spans="4:5">
      <c r="D17291" s="118" t="s">
        <v>28</v>
      </c>
      <c r="E17291" s="116" t="str">
        <f t="shared" si="270"/>
        <v>DGII</v>
      </c>
    </row>
    <row r="17292" spans="4:5">
      <c r="D17292" s="118" t="s">
        <v>40</v>
      </c>
      <c r="E17292" s="116" t="str">
        <f t="shared" si="270"/>
        <v>JCE</v>
      </c>
    </row>
    <row r="17293" spans="4:5">
      <c r="D17293" s="118" t="s">
        <v>40</v>
      </c>
      <c r="E17293" s="116" t="str">
        <f t="shared" si="270"/>
        <v>JCE</v>
      </c>
    </row>
    <row r="17294" spans="4:5">
      <c r="D17294" s="118" t="s">
        <v>2</v>
      </c>
      <c r="E17294" s="116" t="str">
        <f t="shared" si="270"/>
        <v>DGTT</v>
      </c>
    </row>
    <row r="17295" spans="4:5">
      <c r="D17295" s="118" t="s">
        <v>40</v>
      </c>
      <c r="E17295" s="116" t="str">
        <f t="shared" si="270"/>
        <v>JCE</v>
      </c>
    </row>
    <row r="17296" spans="4:5">
      <c r="D17296" s="118" t="s">
        <v>28</v>
      </c>
      <c r="E17296" s="116" t="str">
        <f t="shared" si="270"/>
        <v>DGII</v>
      </c>
    </row>
    <row r="17297" spans="4:5">
      <c r="D17297" s="118" t="s">
        <v>28</v>
      </c>
      <c r="E17297" s="116" t="str">
        <f t="shared" si="270"/>
        <v>DGII</v>
      </c>
    </row>
    <row r="17298" spans="4:5">
      <c r="D17298" s="118" t="s">
        <v>1646</v>
      </c>
      <c r="E17298" s="116" t="str">
        <f t="shared" si="270"/>
        <v xml:space="preserve">CANCILLERIA </v>
      </c>
    </row>
    <row r="17299" spans="4:5">
      <c r="D17299" s="118" t="s">
        <v>184</v>
      </c>
      <c r="E17299" s="116" t="str">
        <f t="shared" si="270"/>
        <v>DGP</v>
      </c>
    </row>
    <row r="17300" spans="4:5">
      <c r="D17300" s="118" t="s">
        <v>184</v>
      </c>
      <c r="E17300" s="116" t="str">
        <f t="shared" si="270"/>
        <v>DGP</v>
      </c>
    </row>
    <row r="17301" spans="4:5">
      <c r="D17301" s="118" t="s">
        <v>40</v>
      </c>
      <c r="E17301" s="116" t="str">
        <f t="shared" si="270"/>
        <v>JCE</v>
      </c>
    </row>
    <row r="17302" spans="4:5">
      <c r="D17302" s="118" t="s">
        <v>956</v>
      </c>
      <c r="E17302" s="116" t="str">
        <f t="shared" si="270"/>
        <v>SENASA</v>
      </c>
    </row>
    <row r="17303" spans="4:5">
      <c r="D17303" s="118" t="s">
        <v>956</v>
      </c>
      <c r="E17303" s="116" t="str">
        <f t="shared" si="270"/>
        <v>SENASA</v>
      </c>
    </row>
    <row r="17304" spans="4:5">
      <c r="D17304" s="118" t="s">
        <v>322</v>
      </c>
      <c r="E17304" s="116" t="str">
        <f t="shared" si="270"/>
        <v>MT</v>
      </c>
    </row>
    <row r="17305" spans="4:5">
      <c r="D17305" s="118" t="s">
        <v>28</v>
      </c>
      <c r="E17305" s="116" t="str">
        <f t="shared" si="270"/>
        <v>DGII</v>
      </c>
    </row>
    <row r="17306" spans="4:5">
      <c r="D17306" s="118" t="s">
        <v>155</v>
      </c>
      <c r="E17306" s="116" t="str">
        <f t="shared" si="270"/>
        <v>ONAPI</v>
      </c>
    </row>
    <row r="17307" spans="4:5">
      <c r="D17307" s="118" t="s">
        <v>40</v>
      </c>
      <c r="E17307" s="116" t="str">
        <f t="shared" si="270"/>
        <v>JCE</v>
      </c>
    </row>
    <row r="17308" spans="4:5">
      <c r="D17308" s="118" t="s">
        <v>40</v>
      </c>
      <c r="E17308" s="116" t="str">
        <f t="shared" si="270"/>
        <v>JCE</v>
      </c>
    </row>
    <row r="17309" spans="4:5">
      <c r="D17309" s="118" t="s">
        <v>28</v>
      </c>
      <c r="E17309" s="116" t="str">
        <f t="shared" si="270"/>
        <v>DGII</v>
      </c>
    </row>
    <row r="17310" spans="4:5">
      <c r="D17310" s="118" t="s">
        <v>28</v>
      </c>
      <c r="E17310" s="116" t="str">
        <f t="shared" si="270"/>
        <v>DGII</v>
      </c>
    </row>
    <row r="17311" spans="4:5">
      <c r="D17311" s="118" t="s">
        <v>3</v>
      </c>
      <c r="E17311" s="116" t="str">
        <f t="shared" si="270"/>
        <v>PGR</v>
      </c>
    </row>
    <row r="17312" spans="4:5">
      <c r="D17312" s="118" t="s">
        <v>40</v>
      </c>
      <c r="E17312" s="116" t="str">
        <f t="shared" si="270"/>
        <v>JCE</v>
      </c>
    </row>
    <row r="17313" spans="4:5">
      <c r="D17313" s="118" t="s">
        <v>40</v>
      </c>
      <c r="E17313" s="116" t="str">
        <f t="shared" si="270"/>
        <v>JCE</v>
      </c>
    </row>
    <row r="17314" spans="4:5">
      <c r="D17314" s="118" t="s">
        <v>28</v>
      </c>
      <c r="E17314" s="116" t="str">
        <f t="shared" si="270"/>
        <v>DGII</v>
      </c>
    </row>
    <row r="17315" spans="4:5">
      <c r="D17315" s="118" t="s">
        <v>40</v>
      </c>
      <c r="E17315" s="116" t="str">
        <f t="shared" si="270"/>
        <v>JCE</v>
      </c>
    </row>
    <row r="17316" spans="4:5">
      <c r="D17316" s="118" t="s">
        <v>3</v>
      </c>
      <c r="E17316" s="116" t="str">
        <f t="shared" si="270"/>
        <v>PGR</v>
      </c>
    </row>
    <row r="17317" spans="4:5">
      <c r="D17317" s="118" t="s">
        <v>322</v>
      </c>
      <c r="E17317" s="116" t="str">
        <f t="shared" si="270"/>
        <v>MT</v>
      </c>
    </row>
    <row r="17318" spans="4:5">
      <c r="D17318" s="118" t="s">
        <v>40</v>
      </c>
      <c r="E17318" s="116" t="str">
        <f t="shared" si="270"/>
        <v>JCE</v>
      </c>
    </row>
    <row r="17319" spans="4:5">
      <c r="D17319" s="118" t="s">
        <v>40</v>
      </c>
      <c r="E17319" s="116" t="str">
        <f t="shared" si="270"/>
        <v>JCE</v>
      </c>
    </row>
    <row r="17320" spans="4:5">
      <c r="D17320" s="118" t="s">
        <v>28</v>
      </c>
      <c r="E17320" s="116" t="str">
        <f t="shared" si="270"/>
        <v>DGII</v>
      </c>
    </row>
    <row r="17321" spans="4:5">
      <c r="D17321" s="118" t="s">
        <v>40</v>
      </c>
      <c r="E17321" s="116" t="str">
        <f t="shared" si="270"/>
        <v>JCE</v>
      </c>
    </row>
    <row r="17322" spans="4:5">
      <c r="D17322" s="118" t="s">
        <v>2026</v>
      </c>
      <c r="E17322" s="116" t="str">
        <f t="shared" si="270"/>
        <v>BR</v>
      </c>
    </row>
    <row r="17323" spans="4:5">
      <c r="D17323" s="118" t="s">
        <v>28</v>
      </c>
      <c r="E17323" s="116" t="str">
        <f t="shared" si="270"/>
        <v>DGII</v>
      </c>
    </row>
    <row r="17324" spans="4:5">
      <c r="D17324" s="118" t="s">
        <v>2</v>
      </c>
      <c r="E17324" s="116" t="str">
        <f t="shared" si="270"/>
        <v>DGTT</v>
      </c>
    </row>
    <row r="17325" spans="4:5">
      <c r="D17325" s="118" t="s">
        <v>2</v>
      </c>
      <c r="E17325" s="116" t="str">
        <f t="shared" si="270"/>
        <v>DGTT</v>
      </c>
    </row>
    <row r="17326" spans="4:5">
      <c r="D17326" s="118" t="s">
        <v>2</v>
      </c>
      <c r="E17326" s="116" t="str">
        <f t="shared" si="270"/>
        <v>DGTT</v>
      </c>
    </row>
    <row r="17327" spans="4:5">
      <c r="D17327" s="118" t="s">
        <v>2</v>
      </c>
      <c r="E17327" s="116" t="str">
        <f t="shared" si="270"/>
        <v>DGTT</v>
      </c>
    </row>
    <row r="17328" spans="4:5">
      <c r="D17328" s="118" t="s">
        <v>40</v>
      </c>
      <c r="E17328" s="116" t="str">
        <f t="shared" si="270"/>
        <v>JCE</v>
      </c>
    </row>
    <row r="17329" spans="4:5">
      <c r="D17329" s="118" t="s">
        <v>1098</v>
      </c>
      <c r="E17329" s="116" t="str">
        <f t="shared" si="270"/>
        <v>CANCILLERIA</v>
      </c>
    </row>
    <row r="17330" spans="4:5">
      <c r="D17330" s="118" t="s">
        <v>40</v>
      </c>
      <c r="E17330" s="116" t="str">
        <f t="shared" si="270"/>
        <v>JCE</v>
      </c>
    </row>
    <row r="17331" spans="4:5">
      <c r="D17331" s="118" t="s">
        <v>40</v>
      </c>
      <c r="E17331" s="116" t="str">
        <f t="shared" si="270"/>
        <v>JCE</v>
      </c>
    </row>
    <row r="17332" spans="4:5">
      <c r="D17332" s="118" t="s">
        <v>40</v>
      </c>
      <c r="E17332" s="116" t="str">
        <f t="shared" si="270"/>
        <v>JCE</v>
      </c>
    </row>
    <row r="17333" spans="4:5">
      <c r="D17333" s="118" t="s">
        <v>28</v>
      </c>
      <c r="E17333" s="116" t="str">
        <f t="shared" si="270"/>
        <v>DGII</v>
      </c>
    </row>
    <row r="17334" spans="4:5">
      <c r="D17334" s="118" t="s">
        <v>28</v>
      </c>
      <c r="E17334" s="116" t="str">
        <f t="shared" si="270"/>
        <v>DGII</v>
      </c>
    </row>
    <row r="17335" spans="4:5">
      <c r="D17335" s="118" t="s">
        <v>28</v>
      </c>
      <c r="E17335" s="116" t="str">
        <f t="shared" si="270"/>
        <v>DGII</v>
      </c>
    </row>
    <row r="17336" spans="4:5">
      <c r="D17336" s="118" t="s">
        <v>40</v>
      </c>
      <c r="E17336" s="116" t="str">
        <f t="shared" si="270"/>
        <v>JCE</v>
      </c>
    </row>
    <row r="17337" spans="4:5">
      <c r="D17337" s="118" t="s">
        <v>40</v>
      </c>
      <c r="E17337" s="116" t="str">
        <f t="shared" si="270"/>
        <v>JCE</v>
      </c>
    </row>
    <row r="17338" spans="4:5">
      <c r="D17338" s="118" t="s">
        <v>40</v>
      </c>
      <c r="E17338" s="116" t="str">
        <f t="shared" si="270"/>
        <v>JCE</v>
      </c>
    </row>
    <row r="17339" spans="4:5">
      <c r="D17339" s="118" t="s">
        <v>40</v>
      </c>
      <c r="E17339" s="116" t="str">
        <f t="shared" si="270"/>
        <v>JCE</v>
      </c>
    </row>
    <row r="17340" spans="4:5">
      <c r="D17340" s="118" t="s">
        <v>40</v>
      </c>
      <c r="E17340" s="116" t="str">
        <f t="shared" si="270"/>
        <v>JCE</v>
      </c>
    </row>
    <row r="17341" spans="4:5">
      <c r="D17341" s="118" t="s">
        <v>184</v>
      </c>
      <c r="E17341" s="116" t="str">
        <f t="shared" si="270"/>
        <v>DGP</v>
      </c>
    </row>
    <row r="17342" spans="4:5">
      <c r="D17342" s="118" t="s">
        <v>2</v>
      </c>
      <c r="E17342" s="116" t="str">
        <f t="shared" si="270"/>
        <v>DGTT</v>
      </c>
    </row>
    <row r="17343" spans="4:5">
      <c r="D17343" s="118" t="s">
        <v>2</v>
      </c>
      <c r="E17343" s="116" t="str">
        <f t="shared" si="270"/>
        <v>DGTT</v>
      </c>
    </row>
    <row r="17344" spans="4:5">
      <c r="D17344" s="118" t="s">
        <v>2</v>
      </c>
      <c r="E17344" s="116" t="str">
        <f t="shared" si="270"/>
        <v>DGTT</v>
      </c>
    </row>
    <row r="17345" spans="4:5">
      <c r="D17345" s="118" t="s">
        <v>2</v>
      </c>
      <c r="E17345" s="116" t="str">
        <f t="shared" si="270"/>
        <v>DGTT</v>
      </c>
    </row>
    <row r="17346" spans="4:5">
      <c r="D17346" s="118" t="s">
        <v>2</v>
      </c>
      <c r="E17346" s="116" t="str">
        <f t="shared" si="270"/>
        <v>DGTT</v>
      </c>
    </row>
    <row r="17347" spans="4:5">
      <c r="D17347" s="118" t="s">
        <v>40</v>
      </c>
      <c r="E17347" s="116" t="str">
        <f t="shared" si="270"/>
        <v>JCE</v>
      </c>
    </row>
    <row r="17348" spans="4:5">
      <c r="D17348" s="118" t="s">
        <v>155</v>
      </c>
      <c r="E17348" s="116" t="str">
        <f t="shared" ref="E17348:E17411" si="271">UPPER(D17348:D37058)</f>
        <v>ONAPI</v>
      </c>
    </row>
    <row r="17349" spans="4:5">
      <c r="D17349" s="118" t="s">
        <v>28</v>
      </c>
      <c r="E17349" s="116" t="str">
        <f t="shared" si="271"/>
        <v>DGII</v>
      </c>
    </row>
    <row r="17350" spans="4:5">
      <c r="D17350" s="118" t="s">
        <v>184</v>
      </c>
      <c r="E17350" s="116" t="str">
        <f t="shared" si="271"/>
        <v>DGP</v>
      </c>
    </row>
    <row r="17351" spans="4:5">
      <c r="D17351" s="118" t="s">
        <v>40</v>
      </c>
      <c r="E17351" s="116" t="str">
        <f t="shared" si="271"/>
        <v>JCE</v>
      </c>
    </row>
    <row r="17352" spans="4:5">
      <c r="D17352" s="118" t="s">
        <v>28</v>
      </c>
      <c r="E17352" s="116" t="str">
        <f t="shared" si="271"/>
        <v>DGII</v>
      </c>
    </row>
    <row r="17353" spans="4:5">
      <c r="D17353" s="118" t="s">
        <v>40</v>
      </c>
      <c r="E17353" s="116" t="str">
        <f t="shared" si="271"/>
        <v>JCE</v>
      </c>
    </row>
    <row r="17354" spans="4:5">
      <c r="D17354" s="118" t="s">
        <v>40</v>
      </c>
      <c r="E17354" s="116" t="str">
        <f t="shared" si="271"/>
        <v>JCE</v>
      </c>
    </row>
    <row r="17355" spans="4:5">
      <c r="D17355" s="118" t="s">
        <v>322</v>
      </c>
      <c r="E17355" s="116" t="str">
        <f t="shared" si="271"/>
        <v>MT</v>
      </c>
    </row>
    <row r="17356" spans="4:5">
      <c r="D17356" s="118" t="s">
        <v>40</v>
      </c>
      <c r="E17356" s="116" t="str">
        <f t="shared" si="271"/>
        <v>JCE</v>
      </c>
    </row>
    <row r="17357" spans="4:5">
      <c r="D17357" s="118" t="s">
        <v>2</v>
      </c>
      <c r="E17357" s="116" t="str">
        <f t="shared" si="271"/>
        <v>DGTT</v>
      </c>
    </row>
    <row r="17358" spans="4:5">
      <c r="D17358" s="118" t="s">
        <v>184</v>
      </c>
      <c r="E17358" s="116" t="str">
        <f t="shared" si="271"/>
        <v>DGP</v>
      </c>
    </row>
    <row r="17359" spans="4:5">
      <c r="D17359" s="118" t="s">
        <v>28</v>
      </c>
      <c r="E17359" s="116" t="str">
        <f t="shared" si="271"/>
        <v>DGII</v>
      </c>
    </row>
    <row r="17360" spans="4:5">
      <c r="D17360" s="118" t="s">
        <v>40</v>
      </c>
      <c r="E17360" s="116" t="str">
        <f t="shared" si="271"/>
        <v>JCE</v>
      </c>
    </row>
    <row r="17361" spans="4:5">
      <c r="D17361" s="118" t="s">
        <v>40</v>
      </c>
      <c r="E17361" s="116" t="str">
        <f t="shared" si="271"/>
        <v>JCE</v>
      </c>
    </row>
    <row r="17362" spans="4:5">
      <c r="D17362" s="118" t="s">
        <v>2</v>
      </c>
      <c r="E17362" s="116" t="str">
        <f t="shared" si="271"/>
        <v>DGTT</v>
      </c>
    </row>
    <row r="17363" spans="4:5">
      <c r="D17363" s="118" t="s">
        <v>40</v>
      </c>
      <c r="E17363" s="116" t="str">
        <f t="shared" si="271"/>
        <v>JCE</v>
      </c>
    </row>
    <row r="17364" spans="4:5">
      <c r="D17364" s="118" t="s">
        <v>1098</v>
      </c>
      <c r="E17364" s="116" t="str">
        <f t="shared" si="271"/>
        <v>CANCILLERIA</v>
      </c>
    </row>
    <row r="17365" spans="4:5">
      <c r="D17365" s="118" t="s">
        <v>28</v>
      </c>
      <c r="E17365" s="116" t="str">
        <f t="shared" si="271"/>
        <v>DGII</v>
      </c>
    </row>
    <row r="17366" spans="4:5">
      <c r="D17366" s="118" t="s">
        <v>28</v>
      </c>
      <c r="E17366" s="116" t="str">
        <f t="shared" si="271"/>
        <v>DGII</v>
      </c>
    </row>
    <row r="17367" spans="4:5">
      <c r="D17367" s="118" t="s">
        <v>28</v>
      </c>
      <c r="E17367" s="116" t="str">
        <f t="shared" si="271"/>
        <v>DGII</v>
      </c>
    </row>
    <row r="17368" spans="4:5">
      <c r="D17368" s="118" t="s">
        <v>28</v>
      </c>
      <c r="E17368" s="116" t="str">
        <f t="shared" si="271"/>
        <v>DGII</v>
      </c>
    </row>
    <row r="17369" spans="4:5">
      <c r="D17369" s="118" t="s">
        <v>2</v>
      </c>
      <c r="E17369" s="116" t="str">
        <f t="shared" si="271"/>
        <v>DGTT</v>
      </c>
    </row>
    <row r="17370" spans="4:5">
      <c r="D17370" s="118" t="s">
        <v>2</v>
      </c>
      <c r="E17370" s="116" t="str">
        <f t="shared" si="271"/>
        <v>DGTT</v>
      </c>
    </row>
    <row r="17371" spans="4:5">
      <c r="D17371" s="118" t="s">
        <v>184</v>
      </c>
      <c r="E17371" s="116" t="str">
        <f t="shared" si="271"/>
        <v>DGP</v>
      </c>
    </row>
    <row r="17372" spans="4:5">
      <c r="D17372" s="118" t="s">
        <v>184</v>
      </c>
      <c r="E17372" s="116" t="str">
        <f t="shared" si="271"/>
        <v>DGP</v>
      </c>
    </row>
    <row r="17373" spans="4:5">
      <c r="D17373" s="118" t="s">
        <v>2</v>
      </c>
      <c r="E17373" s="116" t="str">
        <f t="shared" si="271"/>
        <v>DGTT</v>
      </c>
    </row>
    <row r="17374" spans="4:5">
      <c r="D17374" s="118" t="s">
        <v>40</v>
      </c>
      <c r="E17374" s="116" t="str">
        <f t="shared" si="271"/>
        <v>JCE</v>
      </c>
    </row>
    <row r="17375" spans="4:5">
      <c r="D17375" s="118" t="s">
        <v>40</v>
      </c>
      <c r="E17375" s="116" t="str">
        <f t="shared" si="271"/>
        <v>JCE</v>
      </c>
    </row>
    <row r="17376" spans="4:5">
      <c r="D17376" s="118" t="s">
        <v>40</v>
      </c>
      <c r="E17376" s="116" t="str">
        <f t="shared" si="271"/>
        <v>JCE</v>
      </c>
    </row>
    <row r="17377" spans="4:5">
      <c r="D17377" s="118" t="s">
        <v>40</v>
      </c>
      <c r="E17377" s="116" t="str">
        <f t="shared" si="271"/>
        <v>JCE</v>
      </c>
    </row>
    <row r="17378" spans="4:5">
      <c r="D17378" s="118" t="s">
        <v>2</v>
      </c>
      <c r="E17378" s="116" t="str">
        <f t="shared" si="271"/>
        <v>DGTT</v>
      </c>
    </row>
    <row r="17379" spans="4:5">
      <c r="D17379" s="118" t="s">
        <v>40</v>
      </c>
      <c r="E17379" s="116" t="str">
        <f t="shared" si="271"/>
        <v>JCE</v>
      </c>
    </row>
    <row r="17380" spans="4:5">
      <c r="D17380" s="118" t="s">
        <v>40</v>
      </c>
      <c r="E17380" s="116" t="str">
        <f t="shared" si="271"/>
        <v>JCE</v>
      </c>
    </row>
    <row r="17381" spans="4:5">
      <c r="D17381" s="118" t="s">
        <v>2</v>
      </c>
      <c r="E17381" s="116" t="str">
        <f t="shared" si="271"/>
        <v>DGTT</v>
      </c>
    </row>
    <row r="17382" spans="4:5">
      <c r="D17382" s="118" t="s">
        <v>28</v>
      </c>
      <c r="E17382" s="116" t="str">
        <f t="shared" si="271"/>
        <v>DGII</v>
      </c>
    </row>
    <row r="17383" spans="4:5">
      <c r="D17383" s="118" t="s">
        <v>155</v>
      </c>
      <c r="E17383" s="116" t="str">
        <f t="shared" si="271"/>
        <v>ONAPI</v>
      </c>
    </row>
    <row r="17384" spans="4:5">
      <c r="D17384" s="118" t="s">
        <v>40</v>
      </c>
      <c r="E17384" s="116" t="str">
        <f t="shared" si="271"/>
        <v>JCE</v>
      </c>
    </row>
    <row r="17385" spans="4:5">
      <c r="D17385" s="118" t="s">
        <v>40</v>
      </c>
      <c r="E17385" s="116" t="str">
        <f t="shared" si="271"/>
        <v>JCE</v>
      </c>
    </row>
    <row r="17386" spans="4:5">
      <c r="D17386" s="118" t="s">
        <v>40</v>
      </c>
      <c r="E17386" s="116" t="str">
        <f t="shared" si="271"/>
        <v>JCE</v>
      </c>
    </row>
    <row r="17387" spans="4:5">
      <c r="D17387" s="118" t="s">
        <v>40</v>
      </c>
      <c r="E17387" s="116" t="str">
        <f t="shared" si="271"/>
        <v>JCE</v>
      </c>
    </row>
    <row r="17388" spans="4:5">
      <c r="D17388" s="118" t="s">
        <v>1098</v>
      </c>
      <c r="E17388" s="116" t="str">
        <f t="shared" si="271"/>
        <v>CANCILLERIA</v>
      </c>
    </row>
    <row r="17389" spans="4:5">
      <c r="D17389" s="118" t="s">
        <v>322</v>
      </c>
      <c r="E17389" s="116" t="str">
        <f t="shared" si="271"/>
        <v>MT</v>
      </c>
    </row>
    <row r="17390" spans="4:5">
      <c r="D17390" s="118" t="s">
        <v>2</v>
      </c>
      <c r="E17390" s="116" t="str">
        <f t="shared" si="271"/>
        <v>DGTT</v>
      </c>
    </row>
    <row r="17391" spans="4:5">
      <c r="D17391" s="118" t="s">
        <v>2</v>
      </c>
      <c r="E17391" s="116" t="str">
        <f t="shared" si="271"/>
        <v>DGTT</v>
      </c>
    </row>
    <row r="17392" spans="4:5">
      <c r="D17392" s="118" t="s">
        <v>2</v>
      </c>
      <c r="E17392" s="116" t="str">
        <f t="shared" si="271"/>
        <v>DGTT</v>
      </c>
    </row>
    <row r="17393" spans="4:5">
      <c r="D17393" s="118" t="s">
        <v>2</v>
      </c>
      <c r="E17393" s="116" t="str">
        <f t="shared" si="271"/>
        <v>DGTT</v>
      </c>
    </row>
    <row r="17394" spans="4:5">
      <c r="D17394" s="118" t="s">
        <v>184</v>
      </c>
      <c r="E17394" s="116" t="str">
        <f t="shared" si="271"/>
        <v>DGP</v>
      </c>
    </row>
    <row r="17395" spans="4:5">
      <c r="D17395" s="118" t="s">
        <v>155</v>
      </c>
      <c r="E17395" s="116" t="str">
        <f t="shared" si="271"/>
        <v>ONAPI</v>
      </c>
    </row>
    <row r="17396" spans="4:5">
      <c r="D17396" s="118" t="s">
        <v>40</v>
      </c>
      <c r="E17396" s="116" t="str">
        <f t="shared" si="271"/>
        <v>JCE</v>
      </c>
    </row>
    <row r="17397" spans="4:5">
      <c r="D17397" s="118" t="s">
        <v>2</v>
      </c>
      <c r="E17397" s="116" t="str">
        <f t="shared" si="271"/>
        <v>DGTT</v>
      </c>
    </row>
    <row r="17398" spans="4:5">
      <c r="D17398" s="118" t="s">
        <v>1306</v>
      </c>
      <c r="E17398" s="116" t="str">
        <f t="shared" si="271"/>
        <v xml:space="preserve">SENASA </v>
      </c>
    </row>
    <row r="17399" spans="4:5">
      <c r="D17399" s="118" t="s">
        <v>28</v>
      </c>
      <c r="E17399" s="116" t="str">
        <f t="shared" si="271"/>
        <v>DGII</v>
      </c>
    </row>
    <row r="17400" spans="4:5">
      <c r="D17400" s="118" t="s">
        <v>28</v>
      </c>
      <c r="E17400" s="116" t="str">
        <f t="shared" si="271"/>
        <v>DGII</v>
      </c>
    </row>
    <row r="17401" spans="4:5">
      <c r="D17401" s="118" t="s">
        <v>184</v>
      </c>
      <c r="E17401" s="116" t="str">
        <f t="shared" si="271"/>
        <v>DGP</v>
      </c>
    </row>
    <row r="17402" spans="4:5">
      <c r="D17402" s="118" t="s">
        <v>40</v>
      </c>
      <c r="E17402" s="116" t="str">
        <f t="shared" si="271"/>
        <v>JCE</v>
      </c>
    </row>
    <row r="17403" spans="4:5">
      <c r="D17403" s="118" t="s">
        <v>40</v>
      </c>
      <c r="E17403" s="116" t="str">
        <f t="shared" si="271"/>
        <v>JCE</v>
      </c>
    </row>
    <row r="17404" spans="4:5">
      <c r="D17404" s="118" t="s">
        <v>322</v>
      </c>
      <c r="E17404" s="116" t="str">
        <f t="shared" si="271"/>
        <v>MT</v>
      </c>
    </row>
    <row r="17405" spans="4:5">
      <c r="D17405" s="118" t="s">
        <v>322</v>
      </c>
      <c r="E17405" s="116" t="str">
        <f t="shared" si="271"/>
        <v>MT</v>
      </c>
    </row>
    <row r="17406" spans="4:5">
      <c r="D17406" s="118" t="s">
        <v>322</v>
      </c>
      <c r="E17406" s="116" t="str">
        <f t="shared" si="271"/>
        <v>MT</v>
      </c>
    </row>
    <row r="17407" spans="4:5">
      <c r="D17407" s="118" t="s">
        <v>40</v>
      </c>
      <c r="E17407" s="116" t="str">
        <f t="shared" si="271"/>
        <v>JCE</v>
      </c>
    </row>
    <row r="17408" spans="4:5">
      <c r="D17408" s="118" t="s">
        <v>40</v>
      </c>
      <c r="E17408" s="116" t="str">
        <f t="shared" si="271"/>
        <v>JCE</v>
      </c>
    </row>
    <row r="17409" spans="4:5">
      <c r="D17409" s="118" t="s">
        <v>2</v>
      </c>
      <c r="E17409" s="116" t="str">
        <f t="shared" si="271"/>
        <v>DGTT</v>
      </c>
    </row>
    <row r="17410" spans="4:5">
      <c r="D17410" s="118" t="s">
        <v>40</v>
      </c>
      <c r="E17410" s="116" t="str">
        <f t="shared" si="271"/>
        <v>JCE</v>
      </c>
    </row>
    <row r="17411" spans="4:5">
      <c r="D17411" s="118" t="s">
        <v>40</v>
      </c>
      <c r="E17411" s="116" t="str">
        <f t="shared" si="271"/>
        <v>JCE</v>
      </c>
    </row>
    <row r="17412" spans="4:5">
      <c r="D17412" s="118" t="s">
        <v>2</v>
      </c>
      <c r="E17412" s="116" t="str">
        <f t="shared" ref="E17412:E17475" si="272">UPPER(D17412:D37122)</f>
        <v>DGTT</v>
      </c>
    </row>
    <row r="17413" spans="4:5">
      <c r="D17413" s="118" t="s">
        <v>2</v>
      </c>
      <c r="E17413" s="116" t="str">
        <f t="shared" si="272"/>
        <v>DGTT</v>
      </c>
    </row>
    <row r="17414" spans="4:5">
      <c r="D17414" s="118" t="s">
        <v>40</v>
      </c>
      <c r="E17414" s="116" t="str">
        <f t="shared" si="272"/>
        <v>JCE</v>
      </c>
    </row>
    <row r="17415" spans="4:5">
      <c r="D17415" s="118" t="s">
        <v>155</v>
      </c>
      <c r="E17415" s="116" t="str">
        <f t="shared" si="272"/>
        <v>ONAPI</v>
      </c>
    </row>
    <row r="17416" spans="4:5">
      <c r="D17416" s="118" t="s">
        <v>66</v>
      </c>
      <c r="E17416" s="116" t="str">
        <f t="shared" si="272"/>
        <v>AMET</v>
      </c>
    </row>
    <row r="17417" spans="4:5">
      <c r="D17417" s="118" t="s">
        <v>40</v>
      </c>
      <c r="E17417" s="116" t="str">
        <f t="shared" si="272"/>
        <v>JCE</v>
      </c>
    </row>
    <row r="17418" spans="4:5">
      <c r="D17418" s="118" t="s">
        <v>2</v>
      </c>
      <c r="E17418" s="116" t="str">
        <f t="shared" si="272"/>
        <v>DGTT</v>
      </c>
    </row>
    <row r="17419" spans="4:5">
      <c r="D17419" s="118" t="s">
        <v>956</v>
      </c>
      <c r="E17419" s="116" t="str">
        <f t="shared" si="272"/>
        <v>SENASA</v>
      </c>
    </row>
    <row r="17420" spans="4:5">
      <c r="D17420" s="118" t="s">
        <v>2026</v>
      </c>
      <c r="E17420" s="116" t="str">
        <f t="shared" si="272"/>
        <v>BR</v>
      </c>
    </row>
    <row r="17421" spans="4:5">
      <c r="D17421" s="118" t="s">
        <v>956</v>
      </c>
      <c r="E17421" s="116" t="str">
        <f t="shared" si="272"/>
        <v>SENASA</v>
      </c>
    </row>
    <row r="17422" spans="4:5">
      <c r="D17422" s="118" t="s">
        <v>40</v>
      </c>
      <c r="E17422" s="116" t="str">
        <f t="shared" si="272"/>
        <v>JCE</v>
      </c>
    </row>
    <row r="17423" spans="4:5">
      <c r="D17423" s="118" t="s">
        <v>3</v>
      </c>
      <c r="E17423" s="116" t="str">
        <f t="shared" si="272"/>
        <v>PGR</v>
      </c>
    </row>
    <row r="17424" spans="4:5">
      <c r="D17424" s="118" t="s">
        <v>2</v>
      </c>
      <c r="E17424" s="116" t="str">
        <f t="shared" si="272"/>
        <v>DGTT</v>
      </c>
    </row>
    <row r="17425" spans="4:5">
      <c r="D17425" s="118" t="s">
        <v>956</v>
      </c>
      <c r="E17425" s="116" t="str">
        <f t="shared" si="272"/>
        <v>SENASA</v>
      </c>
    </row>
    <row r="17426" spans="4:5">
      <c r="D17426" s="118" t="s">
        <v>2</v>
      </c>
      <c r="E17426" s="116" t="str">
        <f t="shared" si="272"/>
        <v>DGTT</v>
      </c>
    </row>
    <row r="17427" spans="4:5">
      <c r="D17427" s="118" t="s">
        <v>40</v>
      </c>
      <c r="E17427" s="116" t="str">
        <f t="shared" si="272"/>
        <v>JCE</v>
      </c>
    </row>
    <row r="17428" spans="4:5">
      <c r="D17428" s="118" t="s">
        <v>322</v>
      </c>
      <c r="E17428" s="116" t="str">
        <f t="shared" si="272"/>
        <v>MT</v>
      </c>
    </row>
    <row r="17429" spans="4:5">
      <c r="D17429" s="118" t="s">
        <v>28</v>
      </c>
      <c r="E17429" s="116" t="str">
        <f t="shared" si="272"/>
        <v>DGII</v>
      </c>
    </row>
    <row r="17430" spans="4:5">
      <c r="D17430" s="118" t="s">
        <v>40</v>
      </c>
      <c r="E17430" s="116" t="str">
        <f t="shared" si="272"/>
        <v>JCE</v>
      </c>
    </row>
    <row r="17431" spans="4:5">
      <c r="D17431" s="118" t="s">
        <v>40</v>
      </c>
      <c r="E17431" s="116" t="str">
        <f t="shared" si="272"/>
        <v>JCE</v>
      </c>
    </row>
    <row r="17432" spans="4:5">
      <c r="D17432" s="118" t="s">
        <v>322</v>
      </c>
      <c r="E17432" s="116" t="str">
        <f t="shared" si="272"/>
        <v>MT</v>
      </c>
    </row>
    <row r="17433" spans="4:5">
      <c r="D17433" s="118" t="s">
        <v>28</v>
      </c>
      <c r="E17433" s="116" t="str">
        <f t="shared" si="272"/>
        <v>DGII</v>
      </c>
    </row>
    <row r="17434" spans="4:5">
      <c r="D17434" s="118" t="s">
        <v>40</v>
      </c>
      <c r="E17434" s="116" t="str">
        <f t="shared" si="272"/>
        <v>JCE</v>
      </c>
    </row>
    <row r="17435" spans="4:5">
      <c r="D17435" s="118" t="s">
        <v>66</v>
      </c>
      <c r="E17435" s="116" t="str">
        <f t="shared" si="272"/>
        <v>AMET</v>
      </c>
    </row>
    <row r="17436" spans="4:5">
      <c r="D17436" s="118" t="s">
        <v>40</v>
      </c>
      <c r="E17436" s="116" t="str">
        <f t="shared" si="272"/>
        <v>JCE</v>
      </c>
    </row>
    <row r="17437" spans="4:5">
      <c r="D17437" s="118" t="s">
        <v>956</v>
      </c>
      <c r="E17437" s="116" t="str">
        <f t="shared" si="272"/>
        <v>SENASA</v>
      </c>
    </row>
    <row r="17438" spans="4:5">
      <c r="D17438" s="118" t="s">
        <v>1098</v>
      </c>
      <c r="E17438" s="116" t="str">
        <f t="shared" si="272"/>
        <v>CANCILLERIA</v>
      </c>
    </row>
    <row r="17439" spans="4:5">
      <c r="D17439" s="118" t="s">
        <v>1098</v>
      </c>
      <c r="E17439" s="116" t="str">
        <f t="shared" si="272"/>
        <v>CANCILLERIA</v>
      </c>
    </row>
    <row r="17440" spans="4:5">
      <c r="D17440" s="118" t="s">
        <v>40</v>
      </c>
      <c r="E17440" s="116" t="str">
        <f t="shared" si="272"/>
        <v>JCE</v>
      </c>
    </row>
    <row r="17441" spans="4:5">
      <c r="D17441" s="118" t="s">
        <v>2</v>
      </c>
      <c r="E17441" s="116" t="str">
        <f t="shared" si="272"/>
        <v>DGTT</v>
      </c>
    </row>
    <row r="17442" spans="4:5">
      <c r="D17442" s="118" t="s">
        <v>956</v>
      </c>
      <c r="E17442" s="116" t="str">
        <f t="shared" si="272"/>
        <v>SENASA</v>
      </c>
    </row>
    <row r="17443" spans="4:5">
      <c r="D17443" s="118" t="s">
        <v>40</v>
      </c>
      <c r="E17443" s="116" t="str">
        <f t="shared" si="272"/>
        <v>JCE</v>
      </c>
    </row>
    <row r="17444" spans="4:5">
      <c r="D17444" s="118" t="s">
        <v>28</v>
      </c>
      <c r="E17444" s="116" t="str">
        <f t="shared" si="272"/>
        <v>DGII</v>
      </c>
    </row>
    <row r="17445" spans="4:5">
      <c r="D17445" s="118" t="s">
        <v>28</v>
      </c>
      <c r="E17445" s="116" t="str">
        <f t="shared" si="272"/>
        <v>DGII</v>
      </c>
    </row>
    <row r="17446" spans="4:5">
      <c r="D17446" s="118" t="s">
        <v>1098</v>
      </c>
      <c r="E17446" s="116" t="str">
        <f t="shared" si="272"/>
        <v>CANCILLERIA</v>
      </c>
    </row>
    <row r="17447" spans="4:5">
      <c r="D17447" s="118" t="s">
        <v>184</v>
      </c>
      <c r="E17447" s="116" t="str">
        <f t="shared" si="272"/>
        <v>DGP</v>
      </c>
    </row>
    <row r="17448" spans="4:5">
      <c r="D17448" s="118" t="s">
        <v>40</v>
      </c>
      <c r="E17448" s="116" t="str">
        <f t="shared" si="272"/>
        <v>JCE</v>
      </c>
    </row>
    <row r="17449" spans="4:5">
      <c r="D17449" s="118" t="s">
        <v>40</v>
      </c>
      <c r="E17449" s="116" t="str">
        <f t="shared" si="272"/>
        <v>JCE</v>
      </c>
    </row>
    <row r="17450" spans="4:5">
      <c r="D17450" s="118" t="s">
        <v>2</v>
      </c>
      <c r="E17450" s="116" t="str">
        <f t="shared" si="272"/>
        <v>DGTT</v>
      </c>
    </row>
    <row r="17451" spans="4:5">
      <c r="D17451" s="118" t="s">
        <v>28</v>
      </c>
      <c r="E17451" s="116" t="str">
        <f t="shared" si="272"/>
        <v>DGII</v>
      </c>
    </row>
    <row r="17452" spans="4:5">
      <c r="D17452" s="118" t="s">
        <v>956</v>
      </c>
      <c r="E17452" s="116" t="str">
        <f t="shared" si="272"/>
        <v>SENASA</v>
      </c>
    </row>
    <row r="17453" spans="4:5">
      <c r="D17453" s="118" t="s">
        <v>40</v>
      </c>
      <c r="E17453" s="116" t="str">
        <f t="shared" si="272"/>
        <v>JCE</v>
      </c>
    </row>
    <row r="17454" spans="4:5">
      <c r="D17454" s="118" t="s">
        <v>40</v>
      </c>
      <c r="E17454" s="116" t="str">
        <f t="shared" si="272"/>
        <v>JCE</v>
      </c>
    </row>
    <row r="17455" spans="4:5">
      <c r="D17455" s="118" t="s">
        <v>28</v>
      </c>
      <c r="E17455" s="116" t="str">
        <f t="shared" si="272"/>
        <v>DGII</v>
      </c>
    </row>
    <row r="17456" spans="4:5">
      <c r="D17456" s="118" t="s">
        <v>28</v>
      </c>
      <c r="E17456" s="116" t="str">
        <f t="shared" si="272"/>
        <v>DGII</v>
      </c>
    </row>
    <row r="17457" spans="4:5">
      <c r="D17457" s="118" t="s">
        <v>40</v>
      </c>
      <c r="E17457" s="116" t="str">
        <f t="shared" si="272"/>
        <v>JCE</v>
      </c>
    </row>
    <row r="17458" spans="4:5">
      <c r="D17458" s="118" t="s">
        <v>40</v>
      </c>
      <c r="E17458" s="116" t="str">
        <f t="shared" si="272"/>
        <v>JCE</v>
      </c>
    </row>
    <row r="17459" spans="4:5">
      <c r="D17459" s="118" t="s">
        <v>28</v>
      </c>
      <c r="E17459" s="116" t="str">
        <f t="shared" si="272"/>
        <v>DGII</v>
      </c>
    </row>
    <row r="17460" spans="4:5">
      <c r="D17460" s="118" t="s">
        <v>40</v>
      </c>
      <c r="E17460" s="116" t="str">
        <f t="shared" si="272"/>
        <v>JCE</v>
      </c>
    </row>
    <row r="17461" spans="4:5">
      <c r="D17461" s="118" t="s">
        <v>40</v>
      </c>
      <c r="E17461" s="116" t="str">
        <f t="shared" si="272"/>
        <v>JCE</v>
      </c>
    </row>
    <row r="17462" spans="4:5">
      <c r="D17462" s="118" t="s">
        <v>40</v>
      </c>
      <c r="E17462" s="116" t="str">
        <f t="shared" si="272"/>
        <v>JCE</v>
      </c>
    </row>
    <row r="17463" spans="4:5">
      <c r="D17463" s="118" t="s">
        <v>155</v>
      </c>
      <c r="E17463" s="116" t="str">
        <f t="shared" si="272"/>
        <v>ONAPI</v>
      </c>
    </row>
    <row r="17464" spans="4:5">
      <c r="D17464" s="118" t="s">
        <v>40</v>
      </c>
      <c r="E17464" s="116" t="str">
        <f t="shared" si="272"/>
        <v>JCE</v>
      </c>
    </row>
    <row r="17465" spans="4:5">
      <c r="D17465" s="118" t="s">
        <v>2</v>
      </c>
      <c r="E17465" s="116" t="str">
        <f t="shared" si="272"/>
        <v>DGTT</v>
      </c>
    </row>
    <row r="17466" spans="4:5">
      <c r="D17466" s="118" t="s">
        <v>956</v>
      </c>
      <c r="E17466" s="116" t="str">
        <f t="shared" si="272"/>
        <v>SENASA</v>
      </c>
    </row>
    <row r="17467" spans="4:5">
      <c r="D17467" s="118" t="s">
        <v>40</v>
      </c>
      <c r="E17467" s="116" t="str">
        <f t="shared" si="272"/>
        <v>JCE</v>
      </c>
    </row>
    <row r="17468" spans="4:5">
      <c r="D17468" s="118" t="s">
        <v>40</v>
      </c>
      <c r="E17468" s="116" t="str">
        <f t="shared" si="272"/>
        <v>JCE</v>
      </c>
    </row>
    <row r="17469" spans="4:5">
      <c r="D17469" s="118" t="s">
        <v>322</v>
      </c>
      <c r="E17469" s="116" t="str">
        <f t="shared" si="272"/>
        <v>MT</v>
      </c>
    </row>
    <row r="17470" spans="4:5">
      <c r="D17470" s="118" t="s">
        <v>40</v>
      </c>
      <c r="E17470" s="116" t="str">
        <f t="shared" si="272"/>
        <v>JCE</v>
      </c>
    </row>
    <row r="17471" spans="4:5">
      <c r="D17471" s="118" t="s">
        <v>956</v>
      </c>
      <c r="E17471" s="116" t="str">
        <f t="shared" si="272"/>
        <v>SENASA</v>
      </c>
    </row>
    <row r="17472" spans="4:5">
      <c r="D17472" s="118" t="s">
        <v>40</v>
      </c>
      <c r="E17472" s="116" t="str">
        <f t="shared" si="272"/>
        <v>JCE</v>
      </c>
    </row>
    <row r="17473" spans="4:5">
      <c r="D17473" s="118" t="s">
        <v>40</v>
      </c>
      <c r="E17473" s="116" t="str">
        <f t="shared" si="272"/>
        <v>JCE</v>
      </c>
    </row>
    <row r="17474" spans="4:5">
      <c r="D17474" s="118" t="s">
        <v>40</v>
      </c>
      <c r="E17474" s="116" t="str">
        <f t="shared" si="272"/>
        <v>JCE</v>
      </c>
    </row>
    <row r="17475" spans="4:5">
      <c r="D17475" s="118" t="s">
        <v>2</v>
      </c>
      <c r="E17475" s="116" t="str">
        <f t="shared" si="272"/>
        <v>DGTT</v>
      </c>
    </row>
    <row r="17476" spans="4:5">
      <c r="D17476" s="118" t="s">
        <v>184</v>
      </c>
      <c r="E17476" s="116" t="str">
        <f t="shared" ref="E17476:E17539" si="273">UPPER(D17476:D37186)</f>
        <v>DGP</v>
      </c>
    </row>
    <row r="17477" spans="4:5">
      <c r="D17477" s="118" t="s">
        <v>184</v>
      </c>
      <c r="E17477" s="116" t="str">
        <f t="shared" si="273"/>
        <v>DGP</v>
      </c>
    </row>
    <row r="17478" spans="4:5">
      <c r="D17478" s="118" t="s">
        <v>184</v>
      </c>
      <c r="E17478" s="116" t="str">
        <f t="shared" si="273"/>
        <v>DGP</v>
      </c>
    </row>
    <row r="17479" spans="4:5">
      <c r="D17479" s="118" t="s">
        <v>28</v>
      </c>
      <c r="E17479" s="116" t="str">
        <f t="shared" si="273"/>
        <v>DGII</v>
      </c>
    </row>
    <row r="17480" spans="4:5">
      <c r="D17480" s="118" t="s">
        <v>322</v>
      </c>
      <c r="E17480" s="116" t="str">
        <f t="shared" si="273"/>
        <v>MT</v>
      </c>
    </row>
    <row r="17481" spans="4:5">
      <c r="D17481" s="118" t="s">
        <v>322</v>
      </c>
      <c r="E17481" s="116" t="str">
        <f t="shared" si="273"/>
        <v>MT</v>
      </c>
    </row>
    <row r="17482" spans="4:5">
      <c r="D17482" s="118" t="s">
        <v>40</v>
      </c>
      <c r="E17482" s="116" t="str">
        <f t="shared" si="273"/>
        <v>JCE</v>
      </c>
    </row>
    <row r="17483" spans="4:5">
      <c r="D17483" s="118" t="s">
        <v>28</v>
      </c>
      <c r="E17483" s="116" t="str">
        <f t="shared" si="273"/>
        <v>DGII</v>
      </c>
    </row>
    <row r="17484" spans="4:5">
      <c r="D17484" s="118" t="s">
        <v>28</v>
      </c>
      <c r="E17484" s="116" t="str">
        <f t="shared" si="273"/>
        <v>DGII</v>
      </c>
    </row>
    <row r="17485" spans="4:5">
      <c r="D17485" s="118" t="s">
        <v>184</v>
      </c>
      <c r="E17485" s="116" t="str">
        <f t="shared" si="273"/>
        <v>DGP</v>
      </c>
    </row>
    <row r="17486" spans="4:5">
      <c r="D17486" s="118" t="s">
        <v>184</v>
      </c>
      <c r="E17486" s="116" t="str">
        <f t="shared" si="273"/>
        <v>DGP</v>
      </c>
    </row>
    <row r="17487" spans="4:5">
      <c r="D17487" s="118" t="s">
        <v>40</v>
      </c>
      <c r="E17487" s="116" t="str">
        <f t="shared" si="273"/>
        <v>JCE</v>
      </c>
    </row>
    <row r="17488" spans="4:5">
      <c r="D17488" s="118" t="s">
        <v>322</v>
      </c>
      <c r="E17488" s="116" t="str">
        <f t="shared" si="273"/>
        <v>MT</v>
      </c>
    </row>
    <row r="17489" spans="4:5">
      <c r="D17489" s="118" t="s">
        <v>184</v>
      </c>
      <c r="E17489" s="116" t="str">
        <f t="shared" si="273"/>
        <v>DGP</v>
      </c>
    </row>
    <row r="17490" spans="4:5">
      <c r="D17490" s="118" t="s">
        <v>40</v>
      </c>
      <c r="E17490" s="116" t="str">
        <f t="shared" si="273"/>
        <v>JCE</v>
      </c>
    </row>
    <row r="17491" spans="4:5">
      <c r="D17491" s="118" t="s">
        <v>40</v>
      </c>
      <c r="E17491" s="116" t="str">
        <f t="shared" si="273"/>
        <v>JCE</v>
      </c>
    </row>
    <row r="17492" spans="4:5">
      <c r="D17492" s="118" t="s">
        <v>40</v>
      </c>
      <c r="E17492" s="116" t="str">
        <f t="shared" si="273"/>
        <v>JCE</v>
      </c>
    </row>
    <row r="17493" spans="4:5">
      <c r="D17493" s="118" t="s">
        <v>40</v>
      </c>
      <c r="E17493" s="116" t="str">
        <f t="shared" si="273"/>
        <v>JCE</v>
      </c>
    </row>
    <row r="17494" spans="4:5">
      <c r="D17494" s="118" t="s">
        <v>184</v>
      </c>
      <c r="E17494" s="116" t="str">
        <f t="shared" si="273"/>
        <v>DGP</v>
      </c>
    </row>
    <row r="17495" spans="4:5">
      <c r="D17495" s="118" t="s">
        <v>2</v>
      </c>
      <c r="E17495" s="116" t="str">
        <f t="shared" si="273"/>
        <v>DGTT</v>
      </c>
    </row>
    <row r="17496" spans="4:5">
      <c r="D17496" s="118" t="s">
        <v>2</v>
      </c>
      <c r="E17496" s="116" t="str">
        <f t="shared" si="273"/>
        <v>DGTT</v>
      </c>
    </row>
    <row r="17497" spans="4:5">
      <c r="D17497" s="118" t="s">
        <v>2</v>
      </c>
      <c r="E17497" s="116" t="str">
        <f t="shared" si="273"/>
        <v>DGTT</v>
      </c>
    </row>
    <row r="17498" spans="4:5">
      <c r="D17498" s="118" t="s">
        <v>40</v>
      </c>
      <c r="E17498" s="116" t="str">
        <f t="shared" si="273"/>
        <v>JCE</v>
      </c>
    </row>
    <row r="17499" spans="4:5">
      <c r="D17499" s="118" t="s">
        <v>322</v>
      </c>
      <c r="E17499" s="116" t="str">
        <f t="shared" si="273"/>
        <v>MT</v>
      </c>
    </row>
    <row r="17500" spans="4:5">
      <c r="D17500" s="118" t="s">
        <v>40</v>
      </c>
      <c r="E17500" s="116" t="str">
        <f t="shared" si="273"/>
        <v>JCE</v>
      </c>
    </row>
    <row r="17501" spans="4:5">
      <c r="D17501" s="118" t="s">
        <v>40</v>
      </c>
      <c r="E17501" s="116" t="str">
        <f t="shared" si="273"/>
        <v>JCE</v>
      </c>
    </row>
    <row r="17502" spans="4:5">
      <c r="D17502" s="118" t="s">
        <v>40</v>
      </c>
      <c r="E17502" s="116" t="str">
        <f t="shared" si="273"/>
        <v>JCE</v>
      </c>
    </row>
    <row r="17503" spans="4:5">
      <c r="D17503" s="118" t="s">
        <v>28</v>
      </c>
      <c r="E17503" s="116" t="str">
        <f t="shared" si="273"/>
        <v>DGII</v>
      </c>
    </row>
    <row r="17504" spans="4:5">
      <c r="D17504" s="118" t="s">
        <v>322</v>
      </c>
      <c r="E17504" s="116" t="str">
        <f t="shared" si="273"/>
        <v>MT</v>
      </c>
    </row>
    <row r="17505" spans="4:5">
      <c r="D17505" s="118" t="s">
        <v>322</v>
      </c>
      <c r="E17505" s="116" t="str">
        <f t="shared" si="273"/>
        <v>MT</v>
      </c>
    </row>
    <row r="17506" spans="4:5">
      <c r="D17506" s="118" t="s">
        <v>184</v>
      </c>
      <c r="E17506" s="116" t="str">
        <f t="shared" si="273"/>
        <v>DGP</v>
      </c>
    </row>
    <row r="17507" spans="4:5">
      <c r="D17507" s="118" t="s">
        <v>184</v>
      </c>
      <c r="E17507" s="116" t="str">
        <f t="shared" si="273"/>
        <v>DGP</v>
      </c>
    </row>
    <row r="17508" spans="4:5">
      <c r="D17508" s="118" t="s">
        <v>40</v>
      </c>
      <c r="E17508" s="116" t="str">
        <f t="shared" si="273"/>
        <v>JCE</v>
      </c>
    </row>
    <row r="17509" spans="4:5">
      <c r="D17509" s="118" t="s">
        <v>40</v>
      </c>
      <c r="E17509" s="116" t="str">
        <f t="shared" si="273"/>
        <v>JCE</v>
      </c>
    </row>
    <row r="17510" spans="4:5">
      <c r="D17510" s="118" t="s">
        <v>40</v>
      </c>
      <c r="E17510" s="116" t="str">
        <f t="shared" si="273"/>
        <v>JCE</v>
      </c>
    </row>
    <row r="17511" spans="4:5">
      <c r="D17511" s="118" t="s">
        <v>40</v>
      </c>
      <c r="E17511" s="116" t="str">
        <f t="shared" si="273"/>
        <v>JCE</v>
      </c>
    </row>
    <row r="17512" spans="4:5">
      <c r="D17512" s="118" t="s">
        <v>40</v>
      </c>
      <c r="E17512" s="116" t="str">
        <f t="shared" si="273"/>
        <v>JCE</v>
      </c>
    </row>
    <row r="17513" spans="4:5">
      <c r="D17513" s="118" t="s">
        <v>2</v>
      </c>
      <c r="E17513" s="116" t="str">
        <f t="shared" si="273"/>
        <v>DGTT</v>
      </c>
    </row>
    <row r="17514" spans="4:5">
      <c r="D17514" s="118" t="s">
        <v>2</v>
      </c>
      <c r="E17514" s="116" t="str">
        <f t="shared" si="273"/>
        <v>DGTT</v>
      </c>
    </row>
    <row r="17515" spans="4:5">
      <c r="D17515" s="118" t="s">
        <v>2</v>
      </c>
      <c r="E17515" s="116" t="str">
        <f t="shared" si="273"/>
        <v>DGTT</v>
      </c>
    </row>
    <row r="17516" spans="4:5">
      <c r="D17516" s="118" t="s">
        <v>956</v>
      </c>
      <c r="E17516" s="116" t="str">
        <f t="shared" si="273"/>
        <v>SENASA</v>
      </c>
    </row>
    <row r="17517" spans="4:5">
      <c r="D17517" s="118" t="s">
        <v>956</v>
      </c>
      <c r="E17517" s="116" t="str">
        <f t="shared" si="273"/>
        <v>SENASA</v>
      </c>
    </row>
    <row r="17518" spans="4:5">
      <c r="D17518" s="118" t="s">
        <v>956</v>
      </c>
      <c r="E17518" s="116" t="str">
        <f t="shared" si="273"/>
        <v>SENASA</v>
      </c>
    </row>
    <row r="17519" spans="4:5">
      <c r="D17519" s="118" t="s">
        <v>322</v>
      </c>
      <c r="E17519" s="116" t="str">
        <f t="shared" si="273"/>
        <v>MT</v>
      </c>
    </row>
    <row r="17520" spans="4:5">
      <c r="D17520" s="118" t="s">
        <v>40</v>
      </c>
      <c r="E17520" s="116" t="str">
        <f t="shared" si="273"/>
        <v>JCE</v>
      </c>
    </row>
    <row r="17521" spans="4:5">
      <c r="D17521" s="118" t="s">
        <v>322</v>
      </c>
      <c r="E17521" s="116" t="str">
        <f t="shared" si="273"/>
        <v>MT</v>
      </c>
    </row>
    <row r="17522" spans="4:5">
      <c r="D17522" s="118" t="s">
        <v>2026</v>
      </c>
      <c r="E17522" s="116" t="str">
        <f t="shared" si="273"/>
        <v>BR</v>
      </c>
    </row>
    <row r="17523" spans="4:5">
      <c r="D17523" s="118" t="s">
        <v>40</v>
      </c>
      <c r="E17523" s="116" t="str">
        <f t="shared" si="273"/>
        <v>JCE</v>
      </c>
    </row>
    <row r="17524" spans="4:5">
      <c r="D17524" s="118" t="s">
        <v>28</v>
      </c>
      <c r="E17524" s="116" t="str">
        <f t="shared" si="273"/>
        <v>DGII</v>
      </c>
    </row>
    <row r="17525" spans="4:5">
      <c r="D17525" s="118" t="s">
        <v>322</v>
      </c>
      <c r="E17525" s="116" t="str">
        <f t="shared" si="273"/>
        <v>MT</v>
      </c>
    </row>
    <row r="17526" spans="4:5">
      <c r="D17526" s="118" t="s">
        <v>3</v>
      </c>
      <c r="E17526" s="116" t="str">
        <f t="shared" si="273"/>
        <v>PGR</v>
      </c>
    </row>
    <row r="17527" spans="4:5">
      <c r="D17527" s="118" t="s">
        <v>40</v>
      </c>
      <c r="E17527" s="116" t="str">
        <f t="shared" si="273"/>
        <v>JCE</v>
      </c>
    </row>
    <row r="17528" spans="4:5">
      <c r="D17528" s="118" t="s">
        <v>155</v>
      </c>
      <c r="E17528" s="116" t="str">
        <f t="shared" si="273"/>
        <v>ONAPI</v>
      </c>
    </row>
    <row r="17529" spans="4:5">
      <c r="D17529" s="118" t="s">
        <v>40</v>
      </c>
      <c r="E17529" s="116" t="str">
        <f t="shared" si="273"/>
        <v>JCE</v>
      </c>
    </row>
    <row r="17530" spans="4:5">
      <c r="D17530" s="118" t="s">
        <v>40</v>
      </c>
      <c r="E17530" s="116" t="str">
        <f t="shared" si="273"/>
        <v>JCE</v>
      </c>
    </row>
    <row r="17531" spans="4:5">
      <c r="D17531" s="118" t="s">
        <v>184</v>
      </c>
      <c r="E17531" s="116" t="str">
        <f t="shared" si="273"/>
        <v>DGP</v>
      </c>
    </row>
    <row r="17532" spans="4:5">
      <c r="D17532" s="118" t="s">
        <v>2</v>
      </c>
      <c r="E17532" s="116" t="str">
        <f t="shared" si="273"/>
        <v>DGTT</v>
      </c>
    </row>
    <row r="17533" spans="4:5">
      <c r="D17533" s="118" t="s">
        <v>184</v>
      </c>
      <c r="E17533" s="116" t="str">
        <f t="shared" si="273"/>
        <v>DGP</v>
      </c>
    </row>
    <row r="17534" spans="4:5">
      <c r="D17534" s="118" t="s">
        <v>2</v>
      </c>
      <c r="E17534" s="116" t="str">
        <f t="shared" si="273"/>
        <v>DGTT</v>
      </c>
    </row>
    <row r="17535" spans="4:5">
      <c r="D17535" s="118" t="s">
        <v>2</v>
      </c>
      <c r="E17535" s="116" t="str">
        <f t="shared" si="273"/>
        <v>DGTT</v>
      </c>
    </row>
    <row r="17536" spans="4:5">
      <c r="D17536" s="118" t="s">
        <v>1306</v>
      </c>
      <c r="E17536" s="116" t="str">
        <f t="shared" si="273"/>
        <v xml:space="preserve">SENASA </v>
      </c>
    </row>
    <row r="17537" spans="4:5">
      <c r="D17537" s="118" t="s">
        <v>2</v>
      </c>
      <c r="E17537" s="116" t="str">
        <f t="shared" si="273"/>
        <v>DGTT</v>
      </c>
    </row>
    <row r="17538" spans="4:5">
      <c r="D17538" s="107" t="s">
        <v>155</v>
      </c>
      <c r="E17538" s="116" t="str">
        <f t="shared" si="273"/>
        <v>ONAPI</v>
      </c>
    </row>
    <row r="17539" spans="4:5">
      <c r="D17539" s="118" t="s">
        <v>2</v>
      </c>
      <c r="E17539" s="116" t="str">
        <f t="shared" si="273"/>
        <v>DGTT</v>
      </c>
    </row>
    <row r="17540" spans="4:5">
      <c r="D17540" s="118" t="s">
        <v>322</v>
      </c>
      <c r="E17540" s="116" t="str">
        <f t="shared" ref="E17540:E17603" si="274">UPPER(D17540:D37250)</f>
        <v>MT</v>
      </c>
    </row>
    <row r="17541" spans="4:5">
      <c r="D17541" s="118" t="s">
        <v>184</v>
      </c>
      <c r="E17541" s="116" t="str">
        <f t="shared" si="274"/>
        <v>DGP</v>
      </c>
    </row>
    <row r="17542" spans="4:5">
      <c r="D17542" s="118" t="s">
        <v>2028</v>
      </c>
      <c r="E17542" s="116" t="str">
        <f t="shared" si="274"/>
        <v xml:space="preserve">DGP </v>
      </c>
    </row>
    <row r="17543" spans="4:5">
      <c r="D17543" s="118" t="s">
        <v>40</v>
      </c>
      <c r="E17543" s="116" t="str">
        <f t="shared" si="274"/>
        <v>JCE</v>
      </c>
    </row>
    <row r="17544" spans="4:5">
      <c r="D17544" s="118" t="s">
        <v>40</v>
      </c>
      <c r="E17544" s="116" t="str">
        <f t="shared" si="274"/>
        <v>JCE</v>
      </c>
    </row>
    <row r="17545" spans="4:5">
      <c r="D17545" s="118" t="s">
        <v>2</v>
      </c>
      <c r="E17545" s="116" t="str">
        <f t="shared" si="274"/>
        <v>DGTT</v>
      </c>
    </row>
    <row r="17546" spans="4:5">
      <c r="D17546" s="118" t="s">
        <v>28</v>
      </c>
      <c r="E17546" s="116" t="str">
        <f t="shared" si="274"/>
        <v>DGII</v>
      </c>
    </row>
    <row r="17547" spans="4:5">
      <c r="D17547" s="118" t="s">
        <v>28</v>
      </c>
      <c r="E17547" s="116" t="str">
        <f t="shared" si="274"/>
        <v>DGII</v>
      </c>
    </row>
    <row r="17548" spans="4:5">
      <c r="D17548" s="118" t="s">
        <v>28</v>
      </c>
      <c r="E17548" s="116" t="str">
        <f t="shared" si="274"/>
        <v>DGII</v>
      </c>
    </row>
    <row r="17549" spans="4:5">
      <c r="D17549" s="118" t="s">
        <v>28</v>
      </c>
      <c r="E17549" s="116" t="str">
        <f t="shared" si="274"/>
        <v>DGII</v>
      </c>
    </row>
    <row r="17550" spans="4:5">
      <c r="D17550" s="118" t="s">
        <v>40</v>
      </c>
      <c r="E17550" s="116" t="str">
        <f t="shared" si="274"/>
        <v>JCE</v>
      </c>
    </row>
    <row r="17551" spans="4:5">
      <c r="D17551" s="118" t="s">
        <v>28</v>
      </c>
      <c r="E17551" s="116" t="str">
        <f t="shared" si="274"/>
        <v>DGII</v>
      </c>
    </row>
    <row r="17552" spans="4:5">
      <c r="D17552" s="118" t="s">
        <v>184</v>
      </c>
      <c r="E17552" s="116" t="str">
        <f t="shared" si="274"/>
        <v>DGP</v>
      </c>
    </row>
    <row r="17553" spans="4:5">
      <c r="D17553" s="118" t="s">
        <v>184</v>
      </c>
      <c r="E17553" s="116" t="str">
        <f t="shared" si="274"/>
        <v>DGP</v>
      </c>
    </row>
    <row r="17554" spans="4:5">
      <c r="D17554" s="118" t="s">
        <v>40</v>
      </c>
      <c r="E17554" s="116" t="str">
        <f t="shared" si="274"/>
        <v>JCE</v>
      </c>
    </row>
    <row r="17555" spans="4:5">
      <c r="D17555" s="118" t="s">
        <v>40</v>
      </c>
      <c r="E17555" s="116" t="str">
        <f t="shared" si="274"/>
        <v>JCE</v>
      </c>
    </row>
    <row r="17556" spans="4:5">
      <c r="D17556" s="118" t="s">
        <v>2</v>
      </c>
      <c r="E17556" s="116" t="str">
        <f t="shared" si="274"/>
        <v>DGTT</v>
      </c>
    </row>
    <row r="17557" spans="4:5">
      <c r="D17557" s="118" t="s">
        <v>2</v>
      </c>
      <c r="E17557" s="116" t="str">
        <f t="shared" si="274"/>
        <v>DGTT</v>
      </c>
    </row>
    <row r="17558" spans="4:5">
      <c r="D17558" s="118" t="s">
        <v>40</v>
      </c>
      <c r="E17558" s="116" t="str">
        <f t="shared" si="274"/>
        <v>JCE</v>
      </c>
    </row>
    <row r="17559" spans="4:5">
      <c r="D17559" s="118" t="s">
        <v>28</v>
      </c>
      <c r="E17559" s="116" t="str">
        <f t="shared" si="274"/>
        <v>DGII</v>
      </c>
    </row>
    <row r="17560" spans="4:5">
      <c r="D17560" s="118" t="s">
        <v>40</v>
      </c>
      <c r="E17560" s="116" t="str">
        <f t="shared" si="274"/>
        <v>JCE</v>
      </c>
    </row>
    <row r="17561" spans="4:5">
      <c r="D17561" s="118" t="s">
        <v>40</v>
      </c>
      <c r="E17561" s="116" t="str">
        <f t="shared" si="274"/>
        <v>JCE</v>
      </c>
    </row>
    <row r="17562" spans="4:5">
      <c r="D17562" s="118" t="s">
        <v>322</v>
      </c>
      <c r="E17562" s="116" t="str">
        <f t="shared" si="274"/>
        <v>MT</v>
      </c>
    </row>
    <row r="17563" spans="4:5">
      <c r="D17563" s="118" t="s">
        <v>40</v>
      </c>
      <c r="E17563" s="116" t="str">
        <f t="shared" si="274"/>
        <v>JCE</v>
      </c>
    </row>
    <row r="17564" spans="4:5">
      <c r="D17564" s="118" t="s">
        <v>40</v>
      </c>
      <c r="E17564" s="116" t="str">
        <f t="shared" si="274"/>
        <v>JCE</v>
      </c>
    </row>
    <row r="17565" spans="4:5">
      <c r="D17565" s="118" t="s">
        <v>40</v>
      </c>
      <c r="E17565" s="116" t="str">
        <f t="shared" si="274"/>
        <v>JCE</v>
      </c>
    </row>
    <row r="17566" spans="4:5">
      <c r="D17566" s="118" t="s">
        <v>28</v>
      </c>
      <c r="E17566" s="116" t="str">
        <f t="shared" si="274"/>
        <v>DGII</v>
      </c>
    </row>
    <row r="17567" spans="4:5">
      <c r="D17567" s="118" t="s">
        <v>40</v>
      </c>
      <c r="E17567" s="116" t="str">
        <f t="shared" si="274"/>
        <v>JCE</v>
      </c>
    </row>
    <row r="17568" spans="4:5">
      <c r="D17568" s="118" t="s">
        <v>1306</v>
      </c>
      <c r="E17568" s="116" t="str">
        <f t="shared" si="274"/>
        <v xml:space="preserve">SENASA </v>
      </c>
    </row>
    <row r="17569" spans="4:5">
      <c r="D17569" s="118" t="s">
        <v>28</v>
      </c>
      <c r="E17569" s="116" t="str">
        <f t="shared" si="274"/>
        <v>DGII</v>
      </c>
    </row>
    <row r="17570" spans="4:5">
      <c r="D17570" s="118" t="s">
        <v>28</v>
      </c>
      <c r="E17570" s="116" t="str">
        <f t="shared" si="274"/>
        <v>DGII</v>
      </c>
    </row>
    <row r="17571" spans="4:5">
      <c r="D17571" s="118" t="s">
        <v>28</v>
      </c>
      <c r="E17571" s="116" t="str">
        <f t="shared" si="274"/>
        <v>DGII</v>
      </c>
    </row>
    <row r="17572" spans="4:5">
      <c r="D17572" s="118" t="s">
        <v>28</v>
      </c>
      <c r="E17572" s="116" t="str">
        <f t="shared" si="274"/>
        <v>DGII</v>
      </c>
    </row>
    <row r="17573" spans="4:5">
      <c r="D17573" s="118" t="s">
        <v>28</v>
      </c>
      <c r="E17573" s="116" t="str">
        <f t="shared" si="274"/>
        <v>DGII</v>
      </c>
    </row>
    <row r="17574" spans="4:5">
      <c r="D17574" s="118" t="s">
        <v>184</v>
      </c>
      <c r="E17574" s="116" t="str">
        <f t="shared" si="274"/>
        <v>DGP</v>
      </c>
    </row>
    <row r="17575" spans="4:5">
      <c r="D17575" s="118" t="s">
        <v>66</v>
      </c>
      <c r="E17575" s="116" t="str">
        <f t="shared" si="274"/>
        <v>AMET</v>
      </c>
    </row>
    <row r="17576" spans="4:5">
      <c r="D17576" s="118" t="s">
        <v>184</v>
      </c>
      <c r="E17576" s="116" t="str">
        <f t="shared" si="274"/>
        <v>DGP</v>
      </c>
    </row>
    <row r="17577" spans="4:5">
      <c r="D17577" s="118" t="s">
        <v>28</v>
      </c>
      <c r="E17577" s="116" t="str">
        <f t="shared" si="274"/>
        <v>DGII</v>
      </c>
    </row>
    <row r="17578" spans="4:5">
      <c r="D17578" s="118" t="s">
        <v>40</v>
      </c>
      <c r="E17578" s="116" t="str">
        <f t="shared" si="274"/>
        <v>JCE</v>
      </c>
    </row>
    <row r="17579" spans="4:5">
      <c r="D17579" s="118" t="s">
        <v>40</v>
      </c>
      <c r="E17579" s="116" t="str">
        <f t="shared" si="274"/>
        <v>JCE</v>
      </c>
    </row>
    <row r="17580" spans="4:5">
      <c r="D17580" s="118" t="s">
        <v>28</v>
      </c>
      <c r="E17580" s="116" t="str">
        <f t="shared" si="274"/>
        <v>DGII</v>
      </c>
    </row>
    <row r="17581" spans="4:5">
      <c r="D17581" s="118" t="s">
        <v>28</v>
      </c>
      <c r="E17581" s="116" t="str">
        <f t="shared" si="274"/>
        <v>DGII</v>
      </c>
    </row>
    <row r="17582" spans="4:5">
      <c r="D17582" s="118" t="s">
        <v>2</v>
      </c>
      <c r="E17582" s="116" t="str">
        <f t="shared" si="274"/>
        <v>DGTT</v>
      </c>
    </row>
    <row r="17583" spans="4:5">
      <c r="D17583" s="118" t="s">
        <v>2</v>
      </c>
      <c r="E17583" s="116" t="str">
        <f t="shared" si="274"/>
        <v>DGTT</v>
      </c>
    </row>
    <row r="17584" spans="4:5">
      <c r="D17584" s="118" t="s">
        <v>40</v>
      </c>
      <c r="E17584" s="116" t="str">
        <f t="shared" si="274"/>
        <v>JCE</v>
      </c>
    </row>
    <row r="17585" spans="4:5">
      <c r="D17585" s="118" t="s">
        <v>155</v>
      </c>
      <c r="E17585" s="116" t="str">
        <f t="shared" si="274"/>
        <v>ONAPI</v>
      </c>
    </row>
    <row r="17586" spans="4:5">
      <c r="D17586" s="118" t="s">
        <v>40</v>
      </c>
      <c r="E17586" s="116" t="str">
        <f t="shared" si="274"/>
        <v>JCE</v>
      </c>
    </row>
    <row r="17587" spans="4:5">
      <c r="D17587" s="118" t="s">
        <v>28</v>
      </c>
      <c r="E17587" s="116" t="str">
        <f t="shared" si="274"/>
        <v>DGII</v>
      </c>
    </row>
    <row r="17588" spans="4:5">
      <c r="D17588" s="118" t="s">
        <v>28</v>
      </c>
      <c r="E17588" s="116" t="str">
        <f t="shared" si="274"/>
        <v>DGII</v>
      </c>
    </row>
    <row r="17589" spans="4:5">
      <c r="D17589" s="118" t="s">
        <v>1646</v>
      </c>
      <c r="E17589" s="116" t="str">
        <f t="shared" si="274"/>
        <v xml:space="preserve">CANCILLERIA </v>
      </c>
    </row>
    <row r="17590" spans="4:5">
      <c r="D17590" s="118" t="s">
        <v>40</v>
      </c>
      <c r="E17590" s="116" t="str">
        <f t="shared" si="274"/>
        <v>JCE</v>
      </c>
    </row>
    <row r="17591" spans="4:5">
      <c r="D17591" s="118" t="s">
        <v>322</v>
      </c>
      <c r="E17591" s="116" t="str">
        <f t="shared" si="274"/>
        <v>MT</v>
      </c>
    </row>
    <row r="17592" spans="4:5">
      <c r="D17592" s="118" t="s">
        <v>40</v>
      </c>
      <c r="E17592" s="116" t="str">
        <f t="shared" si="274"/>
        <v>JCE</v>
      </c>
    </row>
    <row r="17593" spans="4:5">
      <c r="D17593" s="118" t="s">
        <v>322</v>
      </c>
      <c r="E17593" s="116" t="str">
        <f t="shared" si="274"/>
        <v>MT</v>
      </c>
    </row>
    <row r="17594" spans="4:5">
      <c r="D17594" s="118" t="s">
        <v>2</v>
      </c>
      <c r="E17594" s="116" t="str">
        <f t="shared" si="274"/>
        <v>DGTT</v>
      </c>
    </row>
    <row r="17595" spans="4:5">
      <c r="D17595" s="118" t="s">
        <v>40</v>
      </c>
      <c r="E17595" s="116" t="str">
        <f t="shared" si="274"/>
        <v>JCE</v>
      </c>
    </row>
    <row r="17596" spans="4:5">
      <c r="D17596" s="118" t="s">
        <v>40</v>
      </c>
      <c r="E17596" s="116" t="str">
        <f t="shared" si="274"/>
        <v>JCE</v>
      </c>
    </row>
    <row r="17597" spans="4:5">
      <c r="D17597" s="118" t="s">
        <v>28</v>
      </c>
      <c r="E17597" s="116" t="str">
        <f t="shared" si="274"/>
        <v>DGII</v>
      </c>
    </row>
    <row r="17598" spans="4:5">
      <c r="D17598" s="118" t="s">
        <v>28</v>
      </c>
      <c r="E17598" s="116" t="str">
        <f t="shared" si="274"/>
        <v>DGII</v>
      </c>
    </row>
    <row r="17599" spans="4:5">
      <c r="D17599" s="118" t="s">
        <v>28</v>
      </c>
      <c r="E17599" s="116" t="str">
        <f t="shared" si="274"/>
        <v>DGII</v>
      </c>
    </row>
    <row r="17600" spans="4:5">
      <c r="D17600" s="118" t="s">
        <v>28</v>
      </c>
      <c r="E17600" s="116" t="str">
        <f t="shared" si="274"/>
        <v>DGII</v>
      </c>
    </row>
    <row r="17601" spans="4:5">
      <c r="D17601" s="118" t="s">
        <v>184</v>
      </c>
      <c r="E17601" s="116" t="str">
        <f t="shared" si="274"/>
        <v>DGP</v>
      </c>
    </row>
    <row r="17602" spans="4:5">
      <c r="D17602" s="118" t="s">
        <v>184</v>
      </c>
      <c r="E17602" s="116" t="str">
        <f t="shared" si="274"/>
        <v>DGP</v>
      </c>
    </row>
    <row r="17603" spans="4:5">
      <c r="D17603" s="118" t="s">
        <v>40</v>
      </c>
      <c r="E17603" s="116" t="str">
        <f t="shared" si="274"/>
        <v>JCE</v>
      </c>
    </row>
    <row r="17604" spans="4:5">
      <c r="D17604" s="118" t="s">
        <v>28</v>
      </c>
      <c r="E17604" s="116" t="str">
        <f t="shared" ref="E17604:E17667" si="275">UPPER(D17604:D37314)</f>
        <v>DGII</v>
      </c>
    </row>
    <row r="17605" spans="4:5">
      <c r="D17605" s="118" t="s">
        <v>2</v>
      </c>
      <c r="E17605" s="116" t="str">
        <f t="shared" si="275"/>
        <v>DGTT</v>
      </c>
    </row>
    <row r="17606" spans="4:5">
      <c r="D17606" s="118" t="s">
        <v>2</v>
      </c>
      <c r="E17606" s="116" t="str">
        <f t="shared" si="275"/>
        <v>DGTT</v>
      </c>
    </row>
    <row r="17607" spans="4:5">
      <c r="D17607" s="118" t="s">
        <v>2</v>
      </c>
      <c r="E17607" s="116" t="str">
        <f t="shared" si="275"/>
        <v>DGTT</v>
      </c>
    </row>
    <row r="17608" spans="4:5">
      <c r="D17608" s="118" t="s">
        <v>28</v>
      </c>
      <c r="E17608" s="116" t="str">
        <f t="shared" si="275"/>
        <v>DGII</v>
      </c>
    </row>
    <row r="17609" spans="4:5">
      <c r="D17609" s="118" t="s">
        <v>155</v>
      </c>
      <c r="E17609" s="116" t="str">
        <f t="shared" si="275"/>
        <v>ONAPI</v>
      </c>
    </row>
    <row r="17610" spans="4:5">
      <c r="D17610" s="118" t="s">
        <v>2</v>
      </c>
      <c r="E17610" s="116" t="str">
        <f t="shared" si="275"/>
        <v>DGTT</v>
      </c>
    </row>
    <row r="17611" spans="4:5">
      <c r="D17611" s="118" t="s">
        <v>40</v>
      </c>
      <c r="E17611" s="116" t="str">
        <f t="shared" si="275"/>
        <v>JCE</v>
      </c>
    </row>
    <row r="17612" spans="4:5">
      <c r="D17612" s="118" t="s">
        <v>40</v>
      </c>
      <c r="E17612" s="116" t="str">
        <f t="shared" si="275"/>
        <v>JCE</v>
      </c>
    </row>
    <row r="17613" spans="4:5">
      <c r="D17613" s="118" t="s">
        <v>2</v>
      </c>
      <c r="E17613" s="116" t="str">
        <f t="shared" si="275"/>
        <v>DGTT</v>
      </c>
    </row>
    <row r="17614" spans="4:5">
      <c r="D17614" s="118" t="s">
        <v>28</v>
      </c>
      <c r="E17614" s="116" t="str">
        <f t="shared" si="275"/>
        <v>DGII</v>
      </c>
    </row>
    <row r="17615" spans="4:5">
      <c r="D17615" s="118" t="s">
        <v>28</v>
      </c>
      <c r="E17615" s="116" t="str">
        <f t="shared" si="275"/>
        <v>DGII</v>
      </c>
    </row>
    <row r="17616" spans="4:5">
      <c r="D17616" s="118" t="s">
        <v>184</v>
      </c>
      <c r="E17616" s="116" t="str">
        <f t="shared" si="275"/>
        <v>DGP</v>
      </c>
    </row>
    <row r="17617" spans="4:5">
      <c r="D17617" s="118" t="s">
        <v>155</v>
      </c>
      <c r="E17617" s="116" t="str">
        <f t="shared" si="275"/>
        <v>ONAPI</v>
      </c>
    </row>
    <row r="17618" spans="4:5">
      <c r="D17618" s="118" t="s">
        <v>184</v>
      </c>
      <c r="E17618" s="116" t="str">
        <f t="shared" si="275"/>
        <v>DGP</v>
      </c>
    </row>
    <row r="17619" spans="4:5">
      <c r="D17619" s="118" t="s">
        <v>28</v>
      </c>
      <c r="E17619" s="116" t="str">
        <f t="shared" si="275"/>
        <v>DGII</v>
      </c>
    </row>
    <row r="17620" spans="4:5">
      <c r="D17620" s="118" t="s">
        <v>28</v>
      </c>
      <c r="E17620" s="116" t="str">
        <f t="shared" si="275"/>
        <v>DGII</v>
      </c>
    </row>
    <row r="17621" spans="4:5">
      <c r="D17621" s="118" t="s">
        <v>28</v>
      </c>
      <c r="E17621" s="116" t="str">
        <f t="shared" si="275"/>
        <v>DGII</v>
      </c>
    </row>
    <row r="17622" spans="4:5">
      <c r="D17622" s="118" t="s">
        <v>1999</v>
      </c>
      <c r="E17622" s="116" t="str">
        <f t="shared" si="275"/>
        <v xml:space="preserve">MT </v>
      </c>
    </row>
    <row r="17623" spans="4:5">
      <c r="D17623" s="118" t="s">
        <v>28</v>
      </c>
      <c r="E17623" s="116" t="str">
        <f t="shared" si="275"/>
        <v>DGII</v>
      </c>
    </row>
    <row r="17624" spans="4:5">
      <c r="D17624" s="118" t="s">
        <v>1999</v>
      </c>
      <c r="E17624" s="116" t="str">
        <f t="shared" si="275"/>
        <v xml:space="preserve">MT </v>
      </c>
    </row>
    <row r="17625" spans="4:5">
      <c r="D17625" s="118" t="s">
        <v>40</v>
      </c>
      <c r="E17625" s="116" t="str">
        <f t="shared" si="275"/>
        <v>JCE</v>
      </c>
    </row>
    <row r="17626" spans="4:5">
      <c r="D17626" s="118" t="s">
        <v>1306</v>
      </c>
      <c r="E17626" s="116" t="str">
        <f t="shared" si="275"/>
        <v xml:space="preserve">SENASA </v>
      </c>
    </row>
    <row r="17627" spans="4:5">
      <c r="D17627" s="118" t="s">
        <v>2</v>
      </c>
      <c r="E17627" s="116" t="str">
        <f t="shared" si="275"/>
        <v>DGTT</v>
      </c>
    </row>
    <row r="17628" spans="4:5">
      <c r="D17628" s="118" t="s">
        <v>28</v>
      </c>
      <c r="E17628" s="116" t="str">
        <f t="shared" si="275"/>
        <v>DGII</v>
      </c>
    </row>
    <row r="17629" spans="4:5">
      <c r="D17629" s="118" t="s">
        <v>28</v>
      </c>
      <c r="E17629" s="116" t="str">
        <f t="shared" si="275"/>
        <v>DGII</v>
      </c>
    </row>
    <row r="17630" spans="4:5">
      <c r="D17630" s="118" t="s">
        <v>28</v>
      </c>
      <c r="E17630" s="116" t="str">
        <f t="shared" si="275"/>
        <v>DGII</v>
      </c>
    </row>
    <row r="17631" spans="4:5">
      <c r="D17631" s="118" t="s">
        <v>40</v>
      </c>
      <c r="E17631" s="116" t="str">
        <f t="shared" si="275"/>
        <v>JCE</v>
      </c>
    </row>
    <row r="17632" spans="4:5">
      <c r="D17632" s="118" t="s">
        <v>40</v>
      </c>
      <c r="E17632" s="116" t="str">
        <f t="shared" si="275"/>
        <v>JCE</v>
      </c>
    </row>
    <row r="17633" spans="4:5">
      <c r="D17633" s="118" t="s">
        <v>40</v>
      </c>
      <c r="E17633" s="116" t="str">
        <f t="shared" si="275"/>
        <v>JCE</v>
      </c>
    </row>
    <row r="17634" spans="4:5">
      <c r="D17634" s="118" t="s">
        <v>28</v>
      </c>
      <c r="E17634" s="116" t="str">
        <f t="shared" si="275"/>
        <v>DGII</v>
      </c>
    </row>
    <row r="17635" spans="4:5">
      <c r="D17635" s="118" t="s">
        <v>184</v>
      </c>
      <c r="E17635" s="116" t="str">
        <f t="shared" si="275"/>
        <v>DGP</v>
      </c>
    </row>
    <row r="17636" spans="4:5">
      <c r="D17636" s="118" t="s">
        <v>2</v>
      </c>
      <c r="E17636" s="116" t="str">
        <f t="shared" si="275"/>
        <v>DGTT</v>
      </c>
    </row>
    <row r="17637" spans="4:5">
      <c r="D17637" s="118" t="s">
        <v>1306</v>
      </c>
      <c r="E17637" s="116" t="str">
        <f t="shared" si="275"/>
        <v xml:space="preserve">SENASA </v>
      </c>
    </row>
    <row r="17638" spans="4:5">
      <c r="D17638" s="118" t="s">
        <v>322</v>
      </c>
      <c r="E17638" s="116" t="str">
        <f t="shared" si="275"/>
        <v>MT</v>
      </c>
    </row>
    <row r="17639" spans="4:5">
      <c r="D17639" s="118" t="s">
        <v>40</v>
      </c>
      <c r="E17639" s="116" t="str">
        <f t="shared" si="275"/>
        <v>JCE</v>
      </c>
    </row>
    <row r="17640" spans="4:5">
      <c r="D17640" s="118" t="s">
        <v>28</v>
      </c>
      <c r="E17640" s="116" t="str">
        <f t="shared" si="275"/>
        <v>DGII</v>
      </c>
    </row>
    <row r="17641" spans="4:5">
      <c r="D17641" s="118" t="s">
        <v>28</v>
      </c>
      <c r="E17641" s="116" t="str">
        <f t="shared" si="275"/>
        <v>DGII</v>
      </c>
    </row>
    <row r="17642" spans="4:5">
      <c r="D17642" s="118" t="s">
        <v>2</v>
      </c>
      <c r="E17642" s="116" t="str">
        <f t="shared" si="275"/>
        <v>DGTT</v>
      </c>
    </row>
    <row r="17643" spans="4:5">
      <c r="D17643" s="118" t="s">
        <v>322</v>
      </c>
      <c r="E17643" s="116" t="str">
        <f t="shared" si="275"/>
        <v>MT</v>
      </c>
    </row>
    <row r="17644" spans="4:5">
      <c r="D17644" s="118" t="s">
        <v>956</v>
      </c>
      <c r="E17644" s="116" t="str">
        <f t="shared" si="275"/>
        <v>SENASA</v>
      </c>
    </row>
    <row r="17645" spans="4:5">
      <c r="D17645" s="118" t="s">
        <v>956</v>
      </c>
      <c r="E17645" s="116" t="str">
        <f t="shared" si="275"/>
        <v>SENASA</v>
      </c>
    </row>
    <row r="17646" spans="4:5">
      <c r="D17646" s="118" t="s">
        <v>956</v>
      </c>
      <c r="E17646" s="116" t="str">
        <f t="shared" si="275"/>
        <v>SENASA</v>
      </c>
    </row>
    <row r="17647" spans="4:5">
      <c r="D17647" s="118" t="s">
        <v>155</v>
      </c>
      <c r="E17647" s="116" t="str">
        <f t="shared" si="275"/>
        <v>ONAPI</v>
      </c>
    </row>
    <row r="17648" spans="4:5">
      <c r="D17648" s="118" t="s">
        <v>28</v>
      </c>
      <c r="E17648" s="116" t="str">
        <f t="shared" si="275"/>
        <v>DGII</v>
      </c>
    </row>
    <row r="17649" spans="4:5">
      <c r="D17649" s="118" t="s">
        <v>40</v>
      </c>
      <c r="E17649" s="116" t="str">
        <f t="shared" si="275"/>
        <v>JCE</v>
      </c>
    </row>
    <row r="17650" spans="4:5">
      <c r="D17650" s="118" t="s">
        <v>184</v>
      </c>
      <c r="E17650" s="116" t="str">
        <f t="shared" si="275"/>
        <v>DGP</v>
      </c>
    </row>
    <row r="17651" spans="4:5">
      <c r="D17651" s="118" t="s">
        <v>40</v>
      </c>
      <c r="E17651" s="116" t="str">
        <f t="shared" si="275"/>
        <v>JCE</v>
      </c>
    </row>
    <row r="17652" spans="4:5">
      <c r="D17652" s="118" t="s">
        <v>2</v>
      </c>
      <c r="E17652" s="116" t="str">
        <f t="shared" si="275"/>
        <v>DGTT</v>
      </c>
    </row>
    <row r="17653" spans="4:5">
      <c r="D17653" s="118" t="s">
        <v>2</v>
      </c>
      <c r="E17653" s="116" t="str">
        <f t="shared" si="275"/>
        <v>DGTT</v>
      </c>
    </row>
    <row r="17654" spans="4:5">
      <c r="D17654" s="118" t="s">
        <v>2</v>
      </c>
      <c r="E17654" s="116" t="str">
        <f t="shared" si="275"/>
        <v>DGTT</v>
      </c>
    </row>
    <row r="17655" spans="4:5">
      <c r="D17655" s="118" t="s">
        <v>40</v>
      </c>
      <c r="E17655" s="116" t="str">
        <f t="shared" si="275"/>
        <v>JCE</v>
      </c>
    </row>
    <row r="17656" spans="4:5">
      <c r="D17656" s="118" t="s">
        <v>40</v>
      </c>
      <c r="E17656" s="116" t="str">
        <f t="shared" si="275"/>
        <v>JCE</v>
      </c>
    </row>
    <row r="17657" spans="4:5">
      <c r="D17657" s="118" t="s">
        <v>28</v>
      </c>
      <c r="E17657" s="116" t="str">
        <f t="shared" si="275"/>
        <v>DGII</v>
      </c>
    </row>
    <row r="17658" spans="4:5">
      <c r="D17658" s="118" t="s">
        <v>28</v>
      </c>
      <c r="E17658" s="116" t="str">
        <f t="shared" si="275"/>
        <v>DGII</v>
      </c>
    </row>
    <row r="17659" spans="4:5">
      <c r="D17659" s="118" t="s">
        <v>184</v>
      </c>
      <c r="E17659" s="116" t="str">
        <f t="shared" si="275"/>
        <v>DGP</v>
      </c>
    </row>
    <row r="17660" spans="4:5">
      <c r="D17660" s="118" t="s">
        <v>40</v>
      </c>
      <c r="E17660" s="116" t="str">
        <f t="shared" si="275"/>
        <v>JCE</v>
      </c>
    </row>
    <row r="17661" spans="4:5">
      <c r="D17661" s="118" t="s">
        <v>40</v>
      </c>
      <c r="E17661" s="116" t="str">
        <f t="shared" si="275"/>
        <v>JCE</v>
      </c>
    </row>
    <row r="17662" spans="4:5">
      <c r="D17662" s="118" t="s">
        <v>28</v>
      </c>
      <c r="E17662" s="116" t="str">
        <f t="shared" si="275"/>
        <v>DGII</v>
      </c>
    </row>
    <row r="17663" spans="4:5">
      <c r="D17663" s="118" t="s">
        <v>40</v>
      </c>
      <c r="E17663" s="116" t="str">
        <f t="shared" si="275"/>
        <v>JCE</v>
      </c>
    </row>
    <row r="17664" spans="4:5">
      <c r="D17664" s="118" t="s">
        <v>2</v>
      </c>
      <c r="E17664" s="116" t="str">
        <f t="shared" si="275"/>
        <v>DGTT</v>
      </c>
    </row>
    <row r="17665" spans="4:5">
      <c r="D17665" s="118" t="s">
        <v>184</v>
      </c>
      <c r="E17665" s="116" t="str">
        <f t="shared" si="275"/>
        <v>DGP</v>
      </c>
    </row>
    <row r="17666" spans="4:5">
      <c r="D17666" s="118" t="s">
        <v>184</v>
      </c>
      <c r="E17666" s="116" t="str">
        <f t="shared" si="275"/>
        <v>DGP</v>
      </c>
    </row>
    <row r="17667" spans="4:5">
      <c r="D17667" s="118" t="s">
        <v>322</v>
      </c>
      <c r="E17667" s="116" t="str">
        <f t="shared" si="275"/>
        <v>MT</v>
      </c>
    </row>
    <row r="17668" spans="4:5">
      <c r="D17668" s="118" t="s">
        <v>28</v>
      </c>
      <c r="E17668" s="116" t="str">
        <f t="shared" ref="E17668:E17731" si="276">UPPER(D17668:D37378)</f>
        <v>DGII</v>
      </c>
    </row>
    <row r="17669" spans="4:5">
      <c r="D17669" s="118" t="s">
        <v>2</v>
      </c>
      <c r="E17669" s="116" t="str">
        <f t="shared" si="276"/>
        <v>DGTT</v>
      </c>
    </row>
    <row r="17670" spans="4:5">
      <c r="D17670" s="118" t="s">
        <v>40</v>
      </c>
      <c r="E17670" s="116" t="str">
        <f t="shared" si="276"/>
        <v>JCE</v>
      </c>
    </row>
    <row r="17671" spans="4:5">
      <c r="D17671" s="118" t="s">
        <v>28</v>
      </c>
      <c r="E17671" s="116" t="str">
        <f t="shared" si="276"/>
        <v>DGII</v>
      </c>
    </row>
    <row r="17672" spans="4:5">
      <c r="D17672" s="118" t="s">
        <v>2</v>
      </c>
      <c r="E17672" s="116" t="str">
        <f t="shared" si="276"/>
        <v>DGTT</v>
      </c>
    </row>
    <row r="17673" spans="4:5">
      <c r="D17673" s="118" t="s">
        <v>2</v>
      </c>
      <c r="E17673" s="116" t="str">
        <f t="shared" si="276"/>
        <v>DGTT</v>
      </c>
    </row>
    <row r="17674" spans="4:5">
      <c r="D17674" s="118" t="s">
        <v>40</v>
      </c>
      <c r="E17674" s="116" t="str">
        <f t="shared" si="276"/>
        <v>JCE</v>
      </c>
    </row>
    <row r="17675" spans="4:5">
      <c r="D17675" s="118" t="s">
        <v>28</v>
      </c>
      <c r="E17675" s="116" t="str">
        <f t="shared" si="276"/>
        <v>DGII</v>
      </c>
    </row>
    <row r="17676" spans="4:5">
      <c r="D17676" s="118" t="s">
        <v>1646</v>
      </c>
      <c r="E17676" s="116" t="str">
        <f t="shared" si="276"/>
        <v xml:space="preserve">CANCILLERIA </v>
      </c>
    </row>
    <row r="17677" spans="4:5">
      <c r="D17677" s="118" t="s">
        <v>1646</v>
      </c>
      <c r="E17677" s="116" t="str">
        <f t="shared" si="276"/>
        <v xml:space="preserve">CANCILLERIA </v>
      </c>
    </row>
    <row r="17678" spans="4:5">
      <c r="D17678" s="118" t="s">
        <v>2</v>
      </c>
      <c r="E17678" s="116" t="str">
        <f t="shared" si="276"/>
        <v>DGTT</v>
      </c>
    </row>
    <row r="17679" spans="4:5">
      <c r="D17679" s="118" t="s">
        <v>40</v>
      </c>
      <c r="E17679" s="116" t="str">
        <f t="shared" si="276"/>
        <v>JCE</v>
      </c>
    </row>
    <row r="17680" spans="4:5">
      <c r="D17680" s="118" t="s">
        <v>184</v>
      </c>
      <c r="E17680" s="116" t="str">
        <f t="shared" si="276"/>
        <v>DGP</v>
      </c>
    </row>
    <row r="17681" spans="4:5">
      <c r="D17681" s="118" t="s">
        <v>184</v>
      </c>
      <c r="E17681" s="116" t="str">
        <f t="shared" si="276"/>
        <v>DGP</v>
      </c>
    </row>
    <row r="17682" spans="4:5">
      <c r="D17682" s="118" t="s">
        <v>40</v>
      </c>
      <c r="E17682" s="116" t="str">
        <f t="shared" si="276"/>
        <v>JCE</v>
      </c>
    </row>
    <row r="17683" spans="4:5">
      <c r="D17683" s="118" t="s">
        <v>40</v>
      </c>
      <c r="E17683" s="116" t="str">
        <f t="shared" si="276"/>
        <v>JCE</v>
      </c>
    </row>
    <row r="17684" spans="4:5">
      <c r="D17684" s="118" t="s">
        <v>40</v>
      </c>
      <c r="E17684" s="116" t="str">
        <f t="shared" si="276"/>
        <v>JCE</v>
      </c>
    </row>
    <row r="17685" spans="4:5">
      <c r="D17685" s="118" t="s">
        <v>40</v>
      </c>
      <c r="E17685" s="116" t="str">
        <f t="shared" si="276"/>
        <v>JCE</v>
      </c>
    </row>
    <row r="17686" spans="4:5">
      <c r="D17686" s="118" t="s">
        <v>2</v>
      </c>
      <c r="E17686" s="116" t="str">
        <f t="shared" si="276"/>
        <v>DGTT</v>
      </c>
    </row>
    <row r="17687" spans="4:5">
      <c r="D17687" s="118" t="s">
        <v>40</v>
      </c>
      <c r="E17687" s="116" t="str">
        <f t="shared" si="276"/>
        <v>JCE</v>
      </c>
    </row>
    <row r="17688" spans="4:5">
      <c r="D17688" s="118" t="s">
        <v>2</v>
      </c>
      <c r="E17688" s="116" t="str">
        <f t="shared" si="276"/>
        <v>DGTT</v>
      </c>
    </row>
    <row r="17689" spans="4:5">
      <c r="D17689" s="118" t="s">
        <v>28</v>
      </c>
      <c r="E17689" s="116" t="str">
        <f t="shared" si="276"/>
        <v>DGII</v>
      </c>
    </row>
    <row r="17690" spans="4:5">
      <c r="D17690" s="118" t="s">
        <v>40</v>
      </c>
      <c r="E17690" s="116" t="str">
        <f t="shared" si="276"/>
        <v>JCE</v>
      </c>
    </row>
    <row r="17691" spans="4:5">
      <c r="D17691" s="118" t="s">
        <v>28</v>
      </c>
      <c r="E17691" s="116" t="str">
        <f t="shared" si="276"/>
        <v>DGII</v>
      </c>
    </row>
    <row r="17692" spans="4:5">
      <c r="D17692" s="118" t="s">
        <v>1098</v>
      </c>
      <c r="E17692" s="116" t="str">
        <f t="shared" si="276"/>
        <v>CANCILLERIA</v>
      </c>
    </row>
    <row r="17693" spans="4:5">
      <c r="D17693" s="118" t="s">
        <v>2</v>
      </c>
      <c r="E17693" s="116" t="str">
        <f t="shared" si="276"/>
        <v>DGTT</v>
      </c>
    </row>
    <row r="17694" spans="4:5">
      <c r="D17694" s="118" t="s">
        <v>2</v>
      </c>
      <c r="E17694" s="116" t="str">
        <f t="shared" si="276"/>
        <v>DGTT</v>
      </c>
    </row>
    <row r="17695" spans="4:5">
      <c r="D17695" s="118" t="s">
        <v>322</v>
      </c>
      <c r="E17695" s="116" t="str">
        <f t="shared" si="276"/>
        <v>MT</v>
      </c>
    </row>
    <row r="17696" spans="4:5">
      <c r="D17696" s="118" t="s">
        <v>2</v>
      </c>
      <c r="E17696" s="116" t="str">
        <f t="shared" si="276"/>
        <v>DGTT</v>
      </c>
    </row>
    <row r="17697" spans="4:5">
      <c r="D17697" s="118" t="s">
        <v>40</v>
      </c>
      <c r="E17697" s="116" t="str">
        <f t="shared" si="276"/>
        <v>JCE</v>
      </c>
    </row>
    <row r="17698" spans="4:5">
      <c r="D17698" s="118" t="s">
        <v>956</v>
      </c>
      <c r="E17698" s="116" t="str">
        <f t="shared" si="276"/>
        <v>SENASA</v>
      </c>
    </row>
    <row r="17699" spans="4:5">
      <c r="D17699" s="118" t="s">
        <v>956</v>
      </c>
      <c r="E17699" s="116" t="str">
        <f t="shared" si="276"/>
        <v>SENASA</v>
      </c>
    </row>
    <row r="17700" spans="4:5">
      <c r="D17700" s="118" t="s">
        <v>2</v>
      </c>
      <c r="E17700" s="116" t="str">
        <f t="shared" si="276"/>
        <v>DGTT</v>
      </c>
    </row>
    <row r="17701" spans="4:5">
      <c r="D17701" s="118" t="s">
        <v>184</v>
      </c>
      <c r="E17701" s="116" t="str">
        <f t="shared" si="276"/>
        <v>DGP</v>
      </c>
    </row>
    <row r="17702" spans="4:5">
      <c r="D17702" s="118" t="s">
        <v>28</v>
      </c>
      <c r="E17702" s="116" t="str">
        <f t="shared" si="276"/>
        <v>DGII</v>
      </c>
    </row>
    <row r="17703" spans="4:5">
      <c r="D17703" s="118" t="s">
        <v>28</v>
      </c>
      <c r="E17703" s="116" t="str">
        <f t="shared" si="276"/>
        <v>DGII</v>
      </c>
    </row>
    <row r="17704" spans="4:5">
      <c r="D17704" s="118" t="s">
        <v>2</v>
      </c>
      <c r="E17704" s="116" t="str">
        <f t="shared" si="276"/>
        <v>DGTT</v>
      </c>
    </row>
    <row r="17705" spans="4:5">
      <c r="D17705" s="118" t="s">
        <v>2</v>
      </c>
      <c r="E17705" s="116" t="str">
        <f t="shared" si="276"/>
        <v>DGTT</v>
      </c>
    </row>
    <row r="17706" spans="4:5">
      <c r="D17706" s="118" t="s">
        <v>2</v>
      </c>
      <c r="E17706" s="116" t="str">
        <f t="shared" si="276"/>
        <v>DGTT</v>
      </c>
    </row>
    <row r="17707" spans="4:5">
      <c r="D17707" s="118" t="s">
        <v>40</v>
      </c>
      <c r="E17707" s="116" t="str">
        <f t="shared" si="276"/>
        <v>JCE</v>
      </c>
    </row>
    <row r="17708" spans="4:5">
      <c r="D17708" s="118" t="s">
        <v>28</v>
      </c>
      <c r="E17708" s="116" t="str">
        <f t="shared" si="276"/>
        <v>DGII</v>
      </c>
    </row>
    <row r="17709" spans="4:5">
      <c r="D17709" s="118" t="s">
        <v>28</v>
      </c>
      <c r="E17709" s="116" t="str">
        <f t="shared" si="276"/>
        <v>DGII</v>
      </c>
    </row>
    <row r="17710" spans="4:5">
      <c r="D17710" s="118" t="s">
        <v>40</v>
      </c>
      <c r="E17710" s="116" t="str">
        <f t="shared" si="276"/>
        <v>JCE</v>
      </c>
    </row>
    <row r="17711" spans="4:5">
      <c r="D17711" s="118" t="s">
        <v>40</v>
      </c>
      <c r="E17711" s="116" t="str">
        <f t="shared" si="276"/>
        <v>JCE</v>
      </c>
    </row>
    <row r="17712" spans="4:5">
      <c r="D17712" s="118" t="s">
        <v>184</v>
      </c>
      <c r="E17712" s="116" t="str">
        <f t="shared" si="276"/>
        <v>DGP</v>
      </c>
    </row>
    <row r="17713" spans="4:5">
      <c r="D17713" s="118" t="s">
        <v>184</v>
      </c>
      <c r="E17713" s="116" t="str">
        <f t="shared" si="276"/>
        <v>DGP</v>
      </c>
    </row>
    <row r="17714" spans="4:5">
      <c r="D17714" s="118" t="s">
        <v>40</v>
      </c>
      <c r="E17714" s="116" t="str">
        <f t="shared" si="276"/>
        <v>JCE</v>
      </c>
    </row>
    <row r="17715" spans="4:5">
      <c r="D17715" s="118" t="s">
        <v>40</v>
      </c>
      <c r="E17715" s="116" t="str">
        <f t="shared" si="276"/>
        <v>JCE</v>
      </c>
    </row>
    <row r="17716" spans="4:5">
      <c r="D17716" s="118" t="s">
        <v>40</v>
      </c>
      <c r="E17716" s="116" t="str">
        <f t="shared" si="276"/>
        <v>JCE</v>
      </c>
    </row>
    <row r="17717" spans="4:5">
      <c r="D17717" s="118" t="s">
        <v>2</v>
      </c>
      <c r="E17717" s="116" t="str">
        <f t="shared" si="276"/>
        <v>DGTT</v>
      </c>
    </row>
    <row r="17718" spans="4:5">
      <c r="D17718" s="118" t="s">
        <v>2</v>
      </c>
      <c r="E17718" s="116" t="str">
        <f t="shared" si="276"/>
        <v>DGTT</v>
      </c>
    </row>
    <row r="17719" spans="4:5">
      <c r="D17719" s="118" t="s">
        <v>2</v>
      </c>
      <c r="E17719" s="116" t="str">
        <f t="shared" si="276"/>
        <v>DGTT</v>
      </c>
    </row>
    <row r="17720" spans="4:5">
      <c r="D17720" s="118" t="s">
        <v>40</v>
      </c>
      <c r="E17720" s="116" t="str">
        <f t="shared" si="276"/>
        <v>JCE</v>
      </c>
    </row>
    <row r="17721" spans="4:5">
      <c r="D17721" s="118" t="s">
        <v>40</v>
      </c>
      <c r="E17721" s="116" t="str">
        <f t="shared" si="276"/>
        <v>JCE</v>
      </c>
    </row>
    <row r="17722" spans="4:5">
      <c r="D17722" s="118" t="s">
        <v>28</v>
      </c>
      <c r="E17722" s="116" t="str">
        <f t="shared" si="276"/>
        <v>DGII</v>
      </c>
    </row>
    <row r="17723" spans="4:5">
      <c r="D17723" s="118" t="s">
        <v>28</v>
      </c>
      <c r="E17723" s="116" t="str">
        <f t="shared" si="276"/>
        <v>DGII</v>
      </c>
    </row>
    <row r="17724" spans="4:5">
      <c r="D17724" s="118" t="s">
        <v>322</v>
      </c>
      <c r="E17724" s="116" t="str">
        <f t="shared" si="276"/>
        <v>MT</v>
      </c>
    </row>
    <row r="17725" spans="4:5">
      <c r="D17725" s="118" t="s">
        <v>155</v>
      </c>
      <c r="E17725" s="116" t="str">
        <f t="shared" si="276"/>
        <v>ONAPI</v>
      </c>
    </row>
    <row r="17726" spans="4:5">
      <c r="D17726" s="118" t="s">
        <v>1098</v>
      </c>
      <c r="E17726" s="116" t="str">
        <f t="shared" si="276"/>
        <v>CANCILLERIA</v>
      </c>
    </row>
    <row r="17727" spans="4:5">
      <c r="D17727" s="118" t="s">
        <v>40</v>
      </c>
      <c r="E17727" s="116" t="str">
        <f t="shared" si="276"/>
        <v>JCE</v>
      </c>
    </row>
    <row r="17728" spans="4:5">
      <c r="D17728" s="118" t="s">
        <v>1098</v>
      </c>
      <c r="E17728" s="116" t="str">
        <f t="shared" si="276"/>
        <v>CANCILLERIA</v>
      </c>
    </row>
    <row r="17729" spans="4:5">
      <c r="D17729" s="118" t="s">
        <v>28</v>
      </c>
      <c r="E17729" s="116" t="str">
        <f t="shared" si="276"/>
        <v>DGII</v>
      </c>
    </row>
    <row r="17730" spans="4:5">
      <c r="D17730" s="118" t="s">
        <v>28</v>
      </c>
      <c r="E17730" s="116" t="str">
        <f t="shared" si="276"/>
        <v>DGII</v>
      </c>
    </row>
    <row r="17731" spans="4:5">
      <c r="D17731" s="118" t="s">
        <v>40</v>
      </c>
      <c r="E17731" s="116" t="str">
        <f t="shared" si="276"/>
        <v>JCE</v>
      </c>
    </row>
    <row r="17732" spans="4:5">
      <c r="D17732" s="118" t="s">
        <v>28</v>
      </c>
      <c r="E17732" s="116" t="str">
        <f t="shared" ref="E17732:E17795" si="277">UPPER(D17732:D37442)</f>
        <v>DGII</v>
      </c>
    </row>
    <row r="17733" spans="4:5">
      <c r="D17733" s="118" t="s">
        <v>2</v>
      </c>
      <c r="E17733" s="116" t="str">
        <f t="shared" si="277"/>
        <v>DGTT</v>
      </c>
    </row>
    <row r="17734" spans="4:5">
      <c r="D17734" s="118" t="s">
        <v>322</v>
      </c>
      <c r="E17734" s="116" t="str">
        <f t="shared" si="277"/>
        <v>MT</v>
      </c>
    </row>
    <row r="17735" spans="4:5">
      <c r="D17735" s="118" t="s">
        <v>28</v>
      </c>
      <c r="E17735" s="116" t="str">
        <f t="shared" si="277"/>
        <v>DGII</v>
      </c>
    </row>
    <row r="17736" spans="4:5">
      <c r="D17736" s="118" t="s">
        <v>40</v>
      </c>
      <c r="E17736" s="116" t="str">
        <f t="shared" si="277"/>
        <v>JCE</v>
      </c>
    </row>
    <row r="17737" spans="4:5">
      <c r="D17737" s="118" t="s">
        <v>40</v>
      </c>
      <c r="E17737" s="116" t="str">
        <f t="shared" si="277"/>
        <v>JCE</v>
      </c>
    </row>
    <row r="17738" spans="4:5">
      <c r="D17738" s="118" t="s">
        <v>28</v>
      </c>
      <c r="E17738" s="116" t="str">
        <f t="shared" si="277"/>
        <v>DGII</v>
      </c>
    </row>
    <row r="17739" spans="4:5">
      <c r="D17739" s="118" t="s">
        <v>28</v>
      </c>
      <c r="E17739" s="116" t="str">
        <f t="shared" si="277"/>
        <v>DGII</v>
      </c>
    </row>
    <row r="17740" spans="4:5">
      <c r="D17740" s="118" t="s">
        <v>28</v>
      </c>
      <c r="E17740" s="116" t="str">
        <f t="shared" si="277"/>
        <v>DGII</v>
      </c>
    </row>
    <row r="17741" spans="4:5">
      <c r="D17741" s="118" t="s">
        <v>40</v>
      </c>
      <c r="E17741" s="116" t="str">
        <f t="shared" si="277"/>
        <v>JCE</v>
      </c>
    </row>
    <row r="17742" spans="4:5">
      <c r="D17742" s="118" t="s">
        <v>40</v>
      </c>
      <c r="E17742" s="116" t="str">
        <f t="shared" si="277"/>
        <v>JCE</v>
      </c>
    </row>
    <row r="17743" spans="4:5">
      <c r="D17743" s="118" t="s">
        <v>28</v>
      </c>
      <c r="E17743" s="116" t="str">
        <f t="shared" si="277"/>
        <v>DGII</v>
      </c>
    </row>
    <row r="17744" spans="4:5">
      <c r="D17744" s="118" t="s">
        <v>28</v>
      </c>
      <c r="E17744" s="116" t="str">
        <f t="shared" si="277"/>
        <v>DGII</v>
      </c>
    </row>
    <row r="17745" spans="4:5">
      <c r="D17745" s="118" t="s">
        <v>40</v>
      </c>
      <c r="E17745" s="116" t="str">
        <f t="shared" si="277"/>
        <v>JCE</v>
      </c>
    </row>
    <row r="17746" spans="4:5">
      <c r="D17746" s="118" t="s">
        <v>40</v>
      </c>
      <c r="E17746" s="116" t="str">
        <f t="shared" si="277"/>
        <v>JCE</v>
      </c>
    </row>
    <row r="17747" spans="4:5">
      <c r="D17747" s="118" t="s">
        <v>28</v>
      </c>
      <c r="E17747" s="116" t="str">
        <f t="shared" si="277"/>
        <v>DGII</v>
      </c>
    </row>
    <row r="17748" spans="4:5">
      <c r="D17748" s="118" t="s">
        <v>2</v>
      </c>
      <c r="E17748" s="116" t="str">
        <f t="shared" si="277"/>
        <v>DGTT</v>
      </c>
    </row>
    <row r="17749" spans="4:5">
      <c r="D17749" s="118" t="s">
        <v>1098</v>
      </c>
      <c r="E17749" s="116" t="str">
        <f t="shared" si="277"/>
        <v>CANCILLERIA</v>
      </c>
    </row>
    <row r="17750" spans="4:5">
      <c r="D17750" s="118" t="s">
        <v>28</v>
      </c>
      <c r="E17750" s="116" t="str">
        <f t="shared" si="277"/>
        <v>DGII</v>
      </c>
    </row>
    <row r="17751" spans="4:5">
      <c r="D17751" s="118" t="s">
        <v>28</v>
      </c>
      <c r="E17751" s="116" t="str">
        <f t="shared" si="277"/>
        <v>DGII</v>
      </c>
    </row>
    <row r="17752" spans="4:5">
      <c r="D17752" s="118" t="s">
        <v>40</v>
      </c>
      <c r="E17752" s="116" t="str">
        <f t="shared" si="277"/>
        <v>JCE</v>
      </c>
    </row>
    <row r="17753" spans="4:5">
      <c r="D17753" s="118" t="s">
        <v>1098</v>
      </c>
      <c r="E17753" s="116" t="str">
        <f t="shared" si="277"/>
        <v>CANCILLERIA</v>
      </c>
    </row>
    <row r="17754" spans="4:5">
      <c r="D17754" s="118" t="s">
        <v>28</v>
      </c>
      <c r="E17754" s="116" t="str">
        <f t="shared" si="277"/>
        <v>DGII</v>
      </c>
    </row>
    <row r="17755" spans="4:5">
      <c r="D17755" s="118" t="s">
        <v>956</v>
      </c>
      <c r="E17755" s="116" t="str">
        <f t="shared" si="277"/>
        <v>SENASA</v>
      </c>
    </row>
    <row r="17756" spans="4:5">
      <c r="D17756" s="118" t="s">
        <v>2</v>
      </c>
      <c r="E17756" s="116" t="str">
        <f t="shared" si="277"/>
        <v>DGTT</v>
      </c>
    </row>
    <row r="17757" spans="4:5">
      <c r="D17757" s="118" t="s">
        <v>2</v>
      </c>
      <c r="E17757" s="116" t="str">
        <f t="shared" si="277"/>
        <v>DGTT</v>
      </c>
    </row>
    <row r="17758" spans="4:5">
      <c r="D17758" s="118" t="s">
        <v>2</v>
      </c>
      <c r="E17758" s="116" t="str">
        <f t="shared" si="277"/>
        <v>DGTT</v>
      </c>
    </row>
    <row r="17759" spans="4:5">
      <c r="D17759" s="118" t="s">
        <v>322</v>
      </c>
      <c r="E17759" s="116" t="str">
        <f t="shared" si="277"/>
        <v>MT</v>
      </c>
    </row>
    <row r="17760" spans="4:5">
      <c r="D17760" s="118" t="s">
        <v>2</v>
      </c>
      <c r="E17760" s="116" t="str">
        <f t="shared" si="277"/>
        <v>DGTT</v>
      </c>
    </row>
    <row r="17761" spans="4:5">
      <c r="D17761" s="118" t="s">
        <v>322</v>
      </c>
      <c r="E17761" s="116" t="str">
        <f t="shared" si="277"/>
        <v>MT</v>
      </c>
    </row>
    <row r="17762" spans="4:5">
      <c r="D17762" s="118" t="s">
        <v>322</v>
      </c>
      <c r="E17762" s="116" t="str">
        <f t="shared" si="277"/>
        <v>MT</v>
      </c>
    </row>
    <row r="17763" spans="4:5">
      <c r="D17763" s="118" t="s">
        <v>28</v>
      </c>
      <c r="E17763" s="116" t="str">
        <f t="shared" si="277"/>
        <v>DGII</v>
      </c>
    </row>
    <row r="17764" spans="4:5">
      <c r="D17764" s="118" t="s">
        <v>322</v>
      </c>
      <c r="E17764" s="116" t="str">
        <f t="shared" si="277"/>
        <v>MT</v>
      </c>
    </row>
    <row r="17765" spans="4:5">
      <c r="D17765" s="118" t="s">
        <v>322</v>
      </c>
      <c r="E17765" s="116" t="str">
        <f t="shared" si="277"/>
        <v>MT</v>
      </c>
    </row>
    <row r="17766" spans="4:5">
      <c r="D17766" s="118" t="s">
        <v>40</v>
      </c>
      <c r="E17766" s="116" t="str">
        <f t="shared" si="277"/>
        <v>JCE</v>
      </c>
    </row>
    <row r="17767" spans="4:5">
      <c r="D17767" s="118" t="s">
        <v>40</v>
      </c>
      <c r="E17767" s="116" t="str">
        <f t="shared" si="277"/>
        <v>JCE</v>
      </c>
    </row>
    <row r="17768" spans="4:5">
      <c r="D17768" s="118" t="s">
        <v>40</v>
      </c>
      <c r="E17768" s="116" t="str">
        <f t="shared" si="277"/>
        <v>JCE</v>
      </c>
    </row>
    <row r="17769" spans="4:5">
      <c r="D17769" s="118" t="s">
        <v>40</v>
      </c>
      <c r="E17769" s="116" t="str">
        <f t="shared" si="277"/>
        <v>JCE</v>
      </c>
    </row>
    <row r="17770" spans="4:5">
      <c r="D17770" s="118" t="s">
        <v>28</v>
      </c>
      <c r="E17770" s="116" t="str">
        <f t="shared" si="277"/>
        <v>DGII</v>
      </c>
    </row>
    <row r="17771" spans="4:5">
      <c r="D17771" s="118" t="s">
        <v>2</v>
      </c>
      <c r="E17771" s="116" t="str">
        <f t="shared" si="277"/>
        <v>DGTT</v>
      </c>
    </row>
    <row r="17772" spans="4:5">
      <c r="D17772" s="118" t="s">
        <v>322</v>
      </c>
      <c r="E17772" s="116" t="str">
        <f t="shared" si="277"/>
        <v>MT</v>
      </c>
    </row>
    <row r="17773" spans="4:5">
      <c r="D17773" s="118" t="s">
        <v>2</v>
      </c>
      <c r="E17773" s="116" t="str">
        <f t="shared" si="277"/>
        <v>DGTT</v>
      </c>
    </row>
    <row r="17774" spans="4:5">
      <c r="D17774" s="118" t="s">
        <v>28</v>
      </c>
      <c r="E17774" s="116" t="str">
        <f t="shared" si="277"/>
        <v>DGII</v>
      </c>
    </row>
    <row r="17775" spans="4:5">
      <c r="D17775" s="118" t="s">
        <v>40</v>
      </c>
      <c r="E17775" s="116" t="str">
        <f t="shared" si="277"/>
        <v>JCE</v>
      </c>
    </row>
    <row r="17776" spans="4:5">
      <c r="D17776" s="118" t="s">
        <v>40</v>
      </c>
      <c r="E17776" s="116" t="str">
        <f t="shared" si="277"/>
        <v>JCE</v>
      </c>
    </row>
    <row r="17777" spans="4:5">
      <c r="D17777" s="118" t="s">
        <v>155</v>
      </c>
      <c r="E17777" s="116" t="str">
        <f t="shared" si="277"/>
        <v>ONAPI</v>
      </c>
    </row>
    <row r="17778" spans="4:5">
      <c r="D17778" s="118" t="s">
        <v>28</v>
      </c>
      <c r="E17778" s="116" t="str">
        <f t="shared" si="277"/>
        <v>DGII</v>
      </c>
    </row>
    <row r="17779" spans="4:5">
      <c r="D17779" s="118" t="s">
        <v>28</v>
      </c>
      <c r="E17779" s="116" t="str">
        <f t="shared" si="277"/>
        <v>DGII</v>
      </c>
    </row>
    <row r="17780" spans="4:5">
      <c r="D17780" s="118" t="s">
        <v>28</v>
      </c>
      <c r="E17780" s="116" t="str">
        <f t="shared" si="277"/>
        <v>DGII</v>
      </c>
    </row>
    <row r="17781" spans="4:5">
      <c r="D17781" s="118" t="s">
        <v>2</v>
      </c>
      <c r="E17781" s="116" t="str">
        <f t="shared" si="277"/>
        <v>DGTT</v>
      </c>
    </row>
    <row r="17782" spans="4:5">
      <c r="D17782" s="118" t="s">
        <v>2</v>
      </c>
      <c r="E17782" s="116" t="str">
        <f t="shared" si="277"/>
        <v>DGTT</v>
      </c>
    </row>
    <row r="17783" spans="4:5">
      <c r="D17783" s="118" t="s">
        <v>28</v>
      </c>
      <c r="E17783" s="116" t="str">
        <f t="shared" si="277"/>
        <v>DGII</v>
      </c>
    </row>
    <row r="17784" spans="4:5">
      <c r="D17784" s="118" t="s">
        <v>40</v>
      </c>
      <c r="E17784" s="116" t="str">
        <f t="shared" si="277"/>
        <v>JCE</v>
      </c>
    </row>
    <row r="17785" spans="4:5">
      <c r="D17785" s="118" t="s">
        <v>28</v>
      </c>
      <c r="E17785" s="116" t="str">
        <f t="shared" si="277"/>
        <v>DGII</v>
      </c>
    </row>
    <row r="17786" spans="4:5">
      <c r="D17786" s="118" t="s">
        <v>155</v>
      </c>
      <c r="E17786" s="116" t="str">
        <f t="shared" si="277"/>
        <v>ONAPI</v>
      </c>
    </row>
    <row r="17787" spans="4:5">
      <c r="D17787" s="118" t="s">
        <v>40</v>
      </c>
      <c r="E17787" s="116" t="str">
        <f t="shared" si="277"/>
        <v>JCE</v>
      </c>
    </row>
    <row r="17788" spans="4:5">
      <c r="D17788" s="118" t="s">
        <v>40</v>
      </c>
      <c r="E17788" s="116" t="str">
        <f t="shared" si="277"/>
        <v>JCE</v>
      </c>
    </row>
    <row r="17789" spans="4:5">
      <c r="D17789" s="118" t="s">
        <v>28</v>
      </c>
      <c r="E17789" s="116" t="str">
        <f t="shared" si="277"/>
        <v>DGII</v>
      </c>
    </row>
    <row r="17790" spans="4:5">
      <c r="D17790" s="118" t="s">
        <v>3</v>
      </c>
      <c r="E17790" s="116" t="str">
        <f t="shared" si="277"/>
        <v>PGR</v>
      </c>
    </row>
    <row r="17791" spans="4:5">
      <c r="D17791" s="118" t="s">
        <v>28</v>
      </c>
      <c r="E17791" s="116" t="str">
        <f t="shared" si="277"/>
        <v>DGII</v>
      </c>
    </row>
    <row r="17792" spans="4:5">
      <c r="D17792" s="118" t="s">
        <v>28</v>
      </c>
      <c r="E17792" s="116" t="str">
        <f t="shared" si="277"/>
        <v>DGII</v>
      </c>
    </row>
    <row r="17793" spans="4:5">
      <c r="D17793" s="118" t="s">
        <v>40</v>
      </c>
      <c r="E17793" s="116" t="str">
        <f t="shared" si="277"/>
        <v>JCE</v>
      </c>
    </row>
    <row r="17794" spans="4:5">
      <c r="D17794" s="118" t="s">
        <v>2</v>
      </c>
      <c r="E17794" s="116" t="str">
        <f t="shared" si="277"/>
        <v>DGTT</v>
      </c>
    </row>
    <row r="17795" spans="4:5">
      <c r="D17795" s="118" t="s">
        <v>40</v>
      </c>
      <c r="E17795" s="116" t="str">
        <f t="shared" si="277"/>
        <v>JCE</v>
      </c>
    </row>
    <row r="17796" spans="4:5">
      <c r="D17796" s="118" t="s">
        <v>28</v>
      </c>
      <c r="E17796" s="116" t="str">
        <f t="shared" ref="E17796:E17859" si="278">UPPER(D17796:D37506)</f>
        <v>DGII</v>
      </c>
    </row>
    <row r="17797" spans="4:5">
      <c r="D17797" s="118" t="s">
        <v>1098</v>
      </c>
      <c r="E17797" s="116" t="str">
        <f t="shared" si="278"/>
        <v>CANCILLERIA</v>
      </c>
    </row>
    <row r="17798" spans="4:5">
      <c r="D17798" s="118" t="s">
        <v>40</v>
      </c>
      <c r="E17798" s="116" t="str">
        <f t="shared" si="278"/>
        <v>JCE</v>
      </c>
    </row>
    <row r="17799" spans="4:5">
      <c r="D17799" s="118" t="s">
        <v>956</v>
      </c>
      <c r="E17799" s="116" t="str">
        <f t="shared" si="278"/>
        <v>SENASA</v>
      </c>
    </row>
    <row r="17800" spans="4:5">
      <c r="D17800" s="118" t="s">
        <v>184</v>
      </c>
      <c r="E17800" s="116" t="str">
        <f t="shared" si="278"/>
        <v>DGP</v>
      </c>
    </row>
    <row r="17801" spans="4:5">
      <c r="D17801" s="118" t="s">
        <v>2</v>
      </c>
      <c r="E17801" s="116" t="str">
        <f t="shared" si="278"/>
        <v>DGTT</v>
      </c>
    </row>
    <row r="17802" spans="4:5">
      <c r="D17802" s="118" t="s">
        <v>28</v>
      </c>
      <c r="E17802" s="116" t="str">
        <f t="shared" si="278"/>
        <v>DGII</v>
      </c>
    </row>
    <row r="17803" spans="4:5">
      <c r="D17803" s="118" t="s">
        <v>28</v>
      </c>
      <c r="E17803" s="116" t="str">
        <f t="shared" si="278"/>
        <v>DGII</v>
      </c>
    </row>
    <row r="17804" spans="4:5">
      <c r="D17804" s="118" t="s">
        <v>40</v>
      </c>
      <c r="E17804" s="116" t="str">
        <f t="shared" si="278"/>
        <v>JCE</v>
      </c>
    </row>
    <row r="17805" spans="4:5">
      <c r="D17805" s="118" t="s">
        <v>40</v>
      </c>
      <c r="E17805" s="116" t="str">
        <f t="shared" si="278"/>
        <v>JCE</v>
      </c>
    </row>
    <row r="17806" spans="4:5">
      <c r="D17806" s="118" t="s">
        <v>40</v>
      </c>
      <c r="E17806" s="116" t="str">
        <f t="shared" si="278"/>
        <v>JCE</v>
      </c>
    </row>
    <row r="17807" spans="4:5">
      <c r="D17807" s="118" t="s">
        <v>40</v>
      </c>
      <c r="E17807" s="116" t="str">
        <f t="shared" si="278"/>
        <v>JCE</v>
      </c>
    </row>
    <row r="17808" spans="4:5">
      <c r="D17808" s="118" t="s">
        <v>2</v>
      </c>
      <c r="E17808" s="116" t="str">
        <f t="shared" si="278"/>
        <v>DGTT</v>
      </c>
    </row>
    <row r="17809" spans="4:5">
      <c r="D17809" s="118" t="s">
        <v>2</v>
      </c>
      <c r="E17809" s="116" t="str">
        <f t="shared" si="278"/>
        <v>DGTT</v>
      </c>
    </row>
    <row r="17810" spans="4:5">
      <c r="D17810" s="118" t="s">
        <v>184</v>
      </c>
      <c r="E17810" s="116" t="str">
        <f t="shared" si="278"/>
        <v>DGP</v>
      </c>
    </row>
    <row r="17811" spans="4:5">
      <c r="D17811" s="118" t="s">
        <v>28</v>
      </c>
      <c r="E17811" s="116" t="str">
        <f t="shared" si="278"/>
        <v>DGII</v>
      </c>
    </row>
    <row r="17812" spans="4:5">
      <c r="D17812" s="118" t="s">
        <v>322</v>
      </c>
      <c r="E17812" s="116" t="str">
        <f t="shared" si="278"/>
        <v>MT</v>
      </c>
    </row>
    <row r="17813" spans="4:5">
      <c r="D17813" s="118" t="s">
        <v>40</v>
      </c>
      <c r="E17813" s="116" t="str">
        <f t="shared" si="278"/>
        <v>JCE</v>
      </c>
    </row>
    <row r="17814" spans="4:5">
      <c r="D17814" s="118" t="s">
        <v>322</v>
      </c>
      <c r="E17814" s="116" t="str">
        <f t="shared" si="278"/>
        <v>MT</v>
      </c>
    </row>
    <row r="17815" spans="4:5">
      <c r="D17815" s="118" t="s">
        <v>40</v>
      </c>
      <c r="E17815" s="116" t="str">
        <f t="shared" si="278"/>
        <v>JCE</v>
      </c>
    </row>
    <row r="17816" spans="4:5">
      <c r="D17816" s="118" t="s">
        <v>40</v>
      </c>
      <c r="E17816" s="116" t="str">
        <f t="shared" si="278"/>
        <v>JCE</v>
      </c>
    </row>
    <row r="17817" spans="4:5">
      <c r="D17817" s="118" t="s">
        <v>2</v>
      </c>
      <c r="E17817" s="116" t="str">
        <f t="shared" si="278"/>
        <v>DGTT</v>
      </c>
    </row>
    <row r="17818" spans="4:5">
      <c r="D17818" s="118" t="s">
        <v>2</v>
      </c>
      <c r="E17818" s="116" t="str">
        <f t="shared" si="278"/>
        <v>DGTT</v>
      </c>
    </row>
    <row r="17819" spans="4:5">
      <c r="D17819" s="118" t="s">
        <v>2</v>
      </c>
      <c r="E17819" s="116" t="str">
        <f t="shared" si="278"/>
        <v>DGTT</v>
      </c>
    </row>
    <row r="17820" spans="4:5">
      <c r="D17820" s="118" t="s">
        <v>2</v>
      </c>
      <c r="E17820" s="116" t="str">
        <f t="shared" si="278"/>
        <v>DGTT</v>
      </c>
    </row>
    <row r="17821" spans="4:5">
      <c r="D17821" s="118" t="s">
        <v>28</v>
      </c>
      <c r="E17821" s="116" t="str">
        <f t="shared" si="278"/>
        <v>DGII</v>
      </c>
    </row>
    <row r="17822" spans="4:5">
      <c r="D17822" s="118" t="s">
        <v>40</v>
      </c>
      <c r="E17822" s="116" t="str">
        <f t="shared" si="278"/>
        <v>JCE</v>
      </c>
    </row>
    <row r="17823" spans="4:5">
      <c r="D17823" s="118" t="s">
        <v>40</v>
      </c>
      <c r="E17823" s="116" t="str">
        <f t="shared" si="278"/>
        <v>JCE</v>
      </c>
    </row>
    <row r="17824" spans="4:5">
      <c r="D17824" s="118" t="s">
        <v>1098</v>
      </c>
      <c r="E17824" s="116" t="str">
        <f t="shared" si="278"/>
        <v>CANCILLERIA</v>
      </c>
    </row>
    <row r="17825" spans="4:5">
      <c r="D17825" s="118" t="s">
        <v>155</v>
      </c>
      <c r="E17825" s="116" t="str">
        <f t="shared" si="278"/>
        <v>ONAPI</v>
      </c>
    </row>
    <row r="17826" spans="4:5">
      <c r="D17826" s="118" t="s">
        <v>40</v>
      </c>
      <c r="E17826" s="116" t="str">
        <f t="shared" si="278"/>
        <v>JCE</v>
      </c>
    </row>
    <row r="17827" spans="4:5">
      <c r="D17827" s="118" t="s">
        <v>40</v>
      </c>
      <c r="E17827" s="116" t="str">
        <f t="shared" si="278"/>
        <v>JCE</v>
      </c>
    </row>
    <row r="17828" spans="4:5">
      <c r="D17828" s="118" t="s">
        <v>322</v>
      </c>
      <c r="E17828" s="116" t="str">
        <f t="shared" si="278"/>
        <v>MT</v>
      </c>
    </row>
    <row r="17829" spans="4:5">
      <c r="D17829" s="118" t="s">
        <v>1098</v>
      </c>
      <c r="E17829" s="116" t="str">
        <f t="shared" si="278"/>
        <v>CANCILLERIA</v>
      </c>
    </row>
    <row r="17830" spans="4:5">
      <c r="D17830" s="118" t="s">
        <v>40</v>
      </c>
      <c r="E17830" s="116" t="str">
        <f t="shared" si="278"/>
        <v>JCE</v>
      </c>
    </row>
    <row r="17831" spans="4:5">
      <c r="D17831" s="118" t="s">
        <v>40</v>
      </c>
      <c r="E17831" s="116" t="str">
        <f t="shared" si="278"/>
        <v>JCE</v>
      </c>
    </row>
    <row r="17832" spans="4:5">
      <c r="D17832" s="118" t="s">
        <v>322</v>
      </c>
      <c r="E17832" s="116" t="str">
        <f t="shared" si="278"/>
        <v>MT</v>
      </c>
    </row>
    <row r="17833" spans="4:5">
      <c r="D17833" s="118" t="s">
        <v>28</v>
      </c>
      <c r="E17833" s="116" t="str">
        <f t="shared" si="278"/>
        <v>DGII</v>
      </c>
    </row>
    <row r="17834" spans="4:5">
      <c r="D17834" s="118" t="s">
        <v>28</v>
      </c>
      <c r="E17834" s="116" t="str">
        <f t="shared" si="278"/>
        <v>DGII</v>
      </c>
    </row>
    <row r="17835" spans="4:5">
      <c r="D17835" s="118" t="s">
        <v>28</v>
      </c>
      <c r="E17835" s="116" t="str">
        <f t="shared" si="278"/>
        <v>DGII</v>
      </c>
    </row>
    <row r="17836" spans="4:5">
      <c r="D17836" s="118" t="s">
        <v>40</v>
      </c>
      <c r="E17836" s="116" t="str">
        <f t="shared" si="278"/>
        <v>JCE</v>
      </c>
    </row>
    <row r="17837" spans="4:5">
      <c r="D17837" s="118" t="s">
        <v>956</v>
      </c>
      <c r="E17837" s="116" t="str">
        <f t="shared" si="278"/>
        <v>SENASA</v>
      </c>
    </row>
    <row r="17838" spans="4:5">
      <c r="D17838" s="118" t="s">
        <v>2</v>
      </c>
      <c r="E17838" s="116" t="str">
        <f t="shared" si="278"/>
        <v>DGTT</v>
      </c>
    </row>
    <row r="17839" spans="4:5">
      <c r="D17839" s="118" t="s">
        <v>2</v>
      </c>
      <c r="E17839" s="116" t="str">
        <f t="shared" si="278"/>
        <v>DGTT</v>
      </c>
    </row>
    <row r="17840" spans="4:5">
      <c r="D17840" s="118" t="s">
        <v>2</v>
      </c>
      <c r="E17840" s="116" t="str">
        <f t="shared" si="278"/>
        <v>DGTT</v>
      </c>
    </row>
    <row r="17841" spans="4:5">
      <c r="D17841" s="118" t="s">
        <v>40</v>
      </c>
      <c r="E17841" s="116" t="str">
        <f t="shared" si="278"/>
        <v>JCE</v>
      </c>
    </row>
    <row r="17842" spans="4:5">
      <c r="D17842" s="118" t="s">
        <v>66</v>
      </c>
      <c r="E17842" s="116" t="str">
        <f t="shared" si="278"/>
        <v>AMET</v>
      </c>
    </row>
    <row r="17843" spans="4:5">
      <c r="D17843" s="118" t="s">
        <v>184</v>
      </c>
      <c r="E17843" s="116" t="str">
        <f t="shared" si="278"/>
        <v>DGP</v>
      </c>
    </row>
    <row r="17844" spans="4:5">
      <c r="D17844" s="118" t="s">
        <v>184</v>
      </c>
      <c r="E17844" s="116" t="str">
        <f t="shared" si="278"/>
        <v>DGP</v>
      </c>
    </row>
    <row r="17845" spans="4:5">
      <c r="D17845" s="118" t="s">
        <v>40</v>
      </c>
      <c r="E17845" s="116" t="str">
        <f t="shared" si="278"/>
        <v>JCE</v>
      </c>
    </row>
    <row r="17846" spans="4:5">
      <c r="D17846" s="118" t="s">
        <v>40</v>
      </c>
      <c r="E17846" s="116" t="str">
        <f t="shared" si="278"/>
        <v>JCE</v>
      </c>
    </row>
    <row r="17847" spans="4:5">
      <c r="D17847" s="118" t="s">
        <v>184</v>
      </c>
      <c r="E17847" s="116" t="str">
        <f t="shared" si="278"/>
        <v>DGP</v>
      </c>
    </row>
    <row r="17848" spans="4:5">
      <c r="D17848" s="118" t="s">
        <v>956</v>
      </c>
      <c r="E17848" s="116" t="str">
        <f t="shared" si="278"/>
        <v>SENASA</v>
      </c>
    </row>
    <row r="17849" spans="4:5">
      <c r="D17849" s="118" t="s">
        <v>40</v>
      </c>
      <c r="E17849" s="116" t="str">
        <f t="shared" si="278"/>
        <v>JCE</v>
      </c>
    </row>
    <row r="17850" spans="4:5">
      <c r="D17850" s="118" t="s">
        <v>28</v>
      </c>
      <c r="E17850" s="116" t="str">
        <f t="shared" si="278"/>
        <v>DGII</v>
      </c>
    </row>
    <row r="17851" spans="4:5">
      <c r="D17851" s="118" t="s">
        <v>322</v>
      </c>
      <c r="E17851" s="116" t="str">
        <f t="shared" si="278"/>
        <v>MT</v>
      </c>
    </row>
    <row r="17852" spans="4:5">
      <c r="D17852" s="118" t="s">
        <v>322</v>
      </c>
      <c r="E17852" s="116" t="str">
        <f t="shared" si="278"/>
        <v>MT</v>
      </c>
    </row>
    <row r="17853" spans="4:5">
      <c r="D17853" s="118" t="s">
        <v>40</v>
      </c>
      <c r="E17853" s="116" t="str">
        <f t="shared" si="278"/>
        <v>JCE</v>
      </c>
    </row>
    <row r="17854" spans="4:5">
      <c r="D17854" s="118" t="s">
        <v>322</v>
      </c>
      <c r="E17854" s="116" t="str">
        <f t="shared" si="278"/>
        <v>MT</v>
      </c>
    </row>
    <row r="17855" spans="4:5">
      <c r="D17855" s="118" t="s">
        <v>2</v>
      </c>
      <c r="E17855" s="116" t="str">
        <f t="shared" si="278"/>
        <v>DGTT</v>
      </c>
    </row>
    <row r="17856" spans="4:5">
      <c r="D17856" s="118" t="s">
        <v>2</v>
      </c>
      <c r="E17856" s="116" t="str">
        <f t="shared" si="278"/>
        <v>DGTT</v>
      </c>
    </row>
    <row r="17857" spans="4:5">
      <c r="D17857" s="118" t="s">
        <v>40</v>
      </c>
      <c r="E17857" s="116" t="str">
        <f t="shared" si="278"/>
        <v>JCE</v>
      </c>
    </row>
    <row r="17858" spans="4:5">
      <c r="D17858" s="118" t="s">
        <v>40</v>
      </c>
      <c r="E17858" s="116" t="str">
        <f t="shared" si="278"/>
        <v>JCE</v>
      </c>
    </row>
    <row r="17859" spans="4:5">
      <c r="D17859" s="118" t="s">
        <v>155</v>
      </c>
      <c r="E17859" s="116" t="str">
        <f t="shared" si="278"/>
        <v>ONAPI</v>
      </c>
    </row>
    <row r="17860" spans="4:5">
      <c r="D17860" s="118" t="s">
        <v>155</v>
      </c>
      <c r="E17860" s="116" t="str">
        <f t="shared" ref="E17860:E17923" si="279">UPPER(D17860:D37570)</f>
        <v>ONAPI</v>
      </c>
    </row>
    <row r="17861" spans="4:5">
      <c r="D17861" s="118" t="s">
        <v>2</v>
      </c>
      <c r="E17861" s="116" t="str">
        <f t="shared" si="279"/>
        <v>DGTT</v>
      </c>
    </row>
    <row r="17862" spans="4:5">
      <c r="D17862" s="118" t="s">
        <v>2</v>
      </c>
      <c r="E17862" s="116" t="str">
        <f t="shared" si="279"/>
        <v>DGTT</v>
      </c>
    </row>
    <row r="17863" spans="4:5">
      <c r="D17863" s="118" t="s">
        <v>40</v>
      </c>
      <c r="E17863" s="116" t="str">
        <f t="shared" si="279"/>
        <v>JCE</v>
      </c>
    </row>
    <row r="17864" spans="4:5">
      <c r="D17864" s="118" t="s">
        <v>40</v>
      </c>
      <c r="E17864" s="116" t="str">
        <f t="shared" si="279"/>
        <v>JCE</v>
      </c>
    </row>
    <row r="17865" spans="4:5">
      <c r="D17865" s="118" t="s">
        <v>40</v>
      </c>
      <c r="E17865" s="116" t="str">
        <f t="shared" si="279"/>
        <v>JCE</v>
      </c>
    </row>
    <row r="17866" spans="4:5">
      <c r="D17866" s="118" t="s">
        <v>2</v>
      </c>
      <c r="E17866" s="116" t="str">
        <f t="shared" si="279"/>
        <v>DGTT</v>
      </c>
    </row>
    <row r="17867" spans="4:5">
      <c r="D17867" s="118" t="s">
        <v>40</v>
      </c>
      <c r="E17867" s="116" t="str">
        <f t="shared" si="279"/>
        <v>JCE</v>
      </c>
    </row>
    <row r="17868" spans="4:5">
      <c r="D17868" s="118" t="s">
        <v>28</v>
      </c>
      <c r="E17868" s="116" t="str">
        <f t="shared" si="279"/>
        <v>DGII</v>
      </c>
    </row>
    <row r="17869" spans="4:5">
      <c r="D17869" s="118" t="s">
        <v>40</v>
      </c>
      <c r="E17869" s="116" t="str">
        <f t="shared" si="279"/>
        <v>JCE</v>
      </c>
    </row>
    <row r="17870" spans="4:5">
      <c r="D17870" s="118" t="s">
        <v>28</v>
      </c>
      <c r="E17870" s="116" t="str">
        <f t="shared" si="279"/>
        <v>DGII</v>
      </c>
    </row>
    <row r="17871" spans="4:5">
      <c r="D17871" s="118" t="s">
        <v>40</v>
      </c>
      <c r="E17871" s="116" t="str">
        <f t="shared" si="279"/>
        <v>JCE</v>
      </c>
    </row>
    <row r="17872" spans="4:5">
      <c r="D17872" s="118" t="s">
        <v>40</v>
      </c>
      <c r="E17872" s="116" t="str">
        <f t="shared" si="279"/>
        <v>JCE</v>
      </c>
    </row>
    <row r="17873" spans="4:5">
      <c r="D17873" s="118" t="s">
        <v>40</v>
      </c>
      <c r="E17873" s="116" t="str">
        <f t="shared" si="279"/>
        <v>JCE</v>
      </c>
    </row>
    <row r="17874" spans="4:5">
      <c r="D17874" s="118" t="s">
        <v>322</v>
      </c>
      <c r="E17874" s="116" t="str">
        <f t="shared" si="279"/>
        <v>MT</v>
      </c>
    </row>
    <row r="17875" spans="4:5">
      <c r="D17875" s="118" t="s">
        <v>2</v>
      </c>
      <c r="E17875" s="116" t="str">
        <f t="shared" si="279"/>
        <v>DGTT</v>
      </c>
    </row>
    <row r="17876" spans="4:5">
      <c r="D17876" s="118" t="s">
        <v>2</v>
      </c>
      <c r="E17876" s="116" t="str">
        <f t="shared" si="279"/>
        <v>DGTT</v>
      </c>
    </row>
    <row r="17877" spans="4:5">
      <c r="D17877" s="118" t="s">
        <v>28</v>
      </c>
      <c r="E17877" s="116" t="str">
        <f t="shared" si="279"/>
        <v>DGII</v>
      </c>
    </row>
    <row r="17878" spans="4:5">
      <c r="D17878" s="118" t="s">
        <v>40</v>
      </c>
      <c r="E17878" s="116" t="str">
        <f t="shared" si="279"/>
        <v>JCE</v>
      </c>
    </row>
    <row r="17879" spans="4:5">
      <c r="D17879" s="118" t="s">
        <v>2</v>
      </c>
      <c r="E17879" s="116" t="str">
        <f t="shared" si="279"/>
        <v>DGTT</v>
      </c>
    </row>
    <row r="17880" spans="4:5">
      <c r="D17880" s="118" t="s">
        <v>40</v>
      </c>
      <c r="E17880" s="116" t="str">
        <f t="shared" si="279"/>
        <v>JCE</v>
      </c>
    </row>
    <row r="17881" spans="4:5">
      <c r="D17881" s="118" t="s">
        <v>28</v>
      </c>
      <c r="E17881" s="116" t="str">
        <f t="shared" si="279"/>
        <v>DGII</v>
      </c>
    </row>
    <row r="17882" spans="4:5">
      <c r="D17882" s="118" t="s">
        <v>28</v>
      </c>
      <c r="E17882" s="116" t="str">
        <f t="shared" si="279"/>
        <v>DGII</v>
      </c>
    </row>
    <row r="17883" spans="4:5">
      <c r="D17883" s="118" t="s">
        <v>40</v>
      </c>
      <c r="E17883" s="116" t="str">
        <f t="shared" si="279"/>
        <v>JCE</v>
      </c>
    </row>
    <row r="17884" spans="4:5">
      <c r="D17884" s="118" t="s">
        <v>2</v>
      </c>
      <c r="E17884" s="116" t="str">
        <f t="shared" si="279"/>
        <v>DGTT</v>
      </c>
    </row>
    <row r="17885" spans="4:5">
      <c r="D17885" s="118" t="s">
        <v>28</v>
      </c>
      <c r="E17885" s="116" t="str">
        <f t="shared" si="279"/>
        <v>DGII</v>
      </c>
    </row>
    <row r="17886" spans="4:5">
      <c r="D17886" s="118" t="s">
        <v>184</v>
      </c>
      <c r="E17886" s="116" t="str">
        <f t="shared" si="279"/>
        <v>DGP</v>
      </c>
    </row>
    <row r="17887" spans="4:5">
      <c r="D17887" s="118" t="s">
        <v>66</v>
      </c>
      <c r="E17887" s="116" t="str">
        <f t="shared" si="279"/>
        <v>AMET</v>
      </c>
    </row>
    <row r="17888" spans="4:5">
      <c r="D17888" s="118" t="s">
        <v>28</v>
      </c>
      <c r="E17888" s="116" t="str">
        <f t="shared" si="279"/>
        <v>DGII</v>
      </c>
    </row>
    <row r="17889" spans="4:5">
      <c r="D17889" s="118" t="s">
        <v>40</v>
      </c>
      <c r="E17889" s="116" t="str">
        <f t="shared" si="279"/>
        <v>JCE</v>
      </c>
    </row>
    <row r="17890" spans="4:5">
      <c r="D17890" s="118" t="s">
        <v>2</v>
      </c>
      <c r="E17890" s="116" t="str">
        <f t="shared" si="279"/>
        <v>DGTT</v>
      </c>
    </row>
    <row r="17891" spans="4:5">
      <c r="D17891" s="118" t="s">
        <v>2</v>
      </c>
      <c r="E17891" s="116" t="str">
        <f t="shared" si="279"/>
        <v>DGTT</v>
      </c>
    </row>
    <row r="17892" spans="4:5">
      <c r="D17892" s="118" t="s">
        <v>28</v>
      </c>
      <c r="E17892" s="116" t="str">
        <f t="shared" si="279"/>
        <v>DGII</v>
      </c>
    </row>
    <row r="17893" spans="4:5">
      <c r="D17893" s="118" t="s">
        <v>28</v>
      </c>
      <c r="E17893" s="116" t="str">
        <f t="shared" si="279"/>
        <v>DGII</v>
      </c>
    </row>
    <row r="17894" spans="4:5">
      <c r="D17894" s="118" t="s">
        <v>40</v>
      </c>
      <c r="E17894" s="116" t="str">
        <f t="shared" si="279"/>
        <v>JCE</v>
      </c>
    </row>
    <row r="17895" spans="4:5">
      <c r="D17895" s="118" t="s">
        <v>28</v>
      </c>
      <c r="E17895" s="116" t="str">
        <f t="shared" si="279"/>
        <v>DGII</v>
      </c>
    </row>
    <row r="17896" spans="4:5">
      <c r="D17896" s="118" t="s">
        <v>2</v>
      </c>
      <c r="E17896" s="116" t="str">
        <f t="shared" si="279"/>
        <v>DGTT</v>
      </c>
    </row>
    <row r="17897" spans="4:5">
      <c r="D17897" s="118" t="s">
        <v>2026</v>
      </c>
      <c r="E17897" s="116" t="str">
        <f t="shared" si="279"/>
        <v>BR</v>
      </c>
    </row>
    <row r="17898" spans="4:5">
      <c r="D17898" s="118" t="s">
        <v>956</v>
      </c>
      <c r="E17898" s="116" t="str">
        <f t="shared" si="279"/>
        <v>SENASA</v>
      </c>
    </row>
    <row r="17899" spans="4:5">
      <c r="D17899" s="118" t="s">
        <v>40</v>
      </c>
      <c r="E17899" s="116" t="str">
        <f t="shared" si="279"/>
        <v>JCE</v>
      </c>
    </row>
    <row r="17900" spans="4:5">
      <c r="D17900" s="118" t="s">
        <v>40</v>
      </c>
      <c r="E17900" s="116" t="str">
        <f t="shared" si="279"/>
        <v>JCE</v>
      </c>
    </row>
    <row r="17901" spans="4:5">
      <c r="D17901" s="118" t="s">
        <v>40</v>
      </c>
      <c r="E17901" s="116" t="str">
        <f t="shared" si="279"/>
        <v>JCE</v>
      </c>
    </row>
    <row r="17902" spans="4:5">
      <c r="D17902" s="118" t="s">
        <v>28</v>
      </c>
      <c r="E17902" s="116" t="str">
        <f t="shared" si="279"/>
        <v>DGII</v>
      </c>
    </row>
    <row r="17903" spans="4:5">
      <c r="D17903" s="118" t="s">
        <v>28</v>
      </c>
      <c r="E17903" s="116" t="str">
        <f t="shared" si="279"/>
        <v>DGII</v>
      </c>
    </row>
    <row r="17904" spans="4:5">
      <c r="D17904" s="118" t="s">
        <v>322</v>
      </c>
      <c r="E17904" s="116" t="str">
        <f t="shared" si="279"/>
        <v>MT</v>
      </c>
    </row>
    <row r="17905" spans="4:5">
      <c r="D17905" s="118" t="s">
        <v>322</v>
      </c>
      <c r="E17905" s="116" t="str">
        <f t="shared" si="279"/>
        <v>MT</v>
      </c>
    </row>
    <row r="17906" spans="4:5">
      <c r="D17906" s="118" t="s">
        <v>956</v>
      </c>
      <c r="E17906" s="116" t="str">
        <f t="shared" si="279"/>
        <v>SENASA</v>
      </c>
    </row>
    <row r="17907" spans="4:5">
      <c r="D17907" s="118" t="s">
        <v>956</v>
      </c>
      <c r="E17907" s="116" t="str">
        <f t="shared" si="279"/>
        <v>SENASA</v>
      </c>
    </row>
    <row r="17908" spans="4:5">
      <c r="D17908" s="118" t="s">
        <v>1098</v>
      </c>
      <c r="E17908" s="116" t="str">
        <f t="shared" si="279"/>
        <v>CANCILLERIA</v>
      </c>
    </row>
    <row r="17909" spans="4:5">
      <c r="D17909" s="118" t="s">
        <v>40</v>
      </c>
      <c r="E17909" s="116" t="str">
        <f t="shared" si="279"/>
        <v>JCE</v>
      </c>
    </row>
    <row r="17910" spans="4:5">
      <c r="D17910" s="118" t="s">
        <v>322</v>
      </c>
      <c r="E17910" s="116" t="str">
        <f t="shared" si="279"/>
        <v>MT</v>
      </c>
    </row>
    <row r="17911" spans="4:5">
      <c r="D17911" s="118" t="s">
        <v>40</v>
      </c>
      <c r="E17911" s="116" t="str">
        <f t="shared" si="279"/>
        <v>JCE</v>
      </c>
    </row>
    <row r="17912" spans="4:5">
      <c r="D17912" s="118" t="s">
        <v>2</v>
      </c>
      <c r="E17912" s="116" t="str">
        <f t="shared" si="279"/>
        <v>DGTT</v>
      </c>
    </row>
    <row r="17913" spans="4:5">
      <c r="D17913" s="118" t="s">
        <v>40</v>
      </c>
      <c r="E17913" s="116" t="str">
        <f t="shared" si="279"/>
        <v>JCE</v>
      </c>
    </row>
    <row r="17914" spans="4:5">
      <c r="D17914" s="118" t="s">
        <v>40</v>
      </c>
      <c r="E17914" s="116" t="str">
        <f t="shared" si="279"/>
        <v>JCE</v>
      </c>
    </row>
    <row r="17915" spans="4:5">
      <c r="D17915" s="118" t="s">
        <v>2</v>
      </c>
      <c r="E17915" s="116" t="str">
        <f t="shared" si="279"/>
        <v>DGTT</v>
      </c>
    </row>
    <row r="17916" spans="4:5">
      <c r="D17916" s="118" t="s">
        <v>2026</v>
      </c>
      <c r="E17916" s="116" t="str">
        <f t="shared" si="279"/>
        <v>BR</v>
      </c>
    </row>
    <row r="17917" spans="4:5">
      <c r="D17917" s="118" t="s">
        <v>40</v>
      </c>
      <c r="E17917" s="116" t="str">
        <f t="shared" si="279"/>
        <v>JCE</v>
      </c>
    </row>
    <row r="17918" spans="4:5">
      <c r="D17918" s="118" t="s">
        <v>155</v>
      </c>
      <c r="E17918" s="116" t="str">
        <f t="shared" si="279"/>
        <v>ONAPI</v>
      </c>
    </row>
    <row r="17919" spans="4:5">
      <c r="D17919" s="118" t="s">
        <v>28</v>
      </c>
      <c r="E17919" s="116" t="str">
        <f t="shared" si="279"/>
        <v>DGII</v>
      </c>
    </row>
    <row r="17920" spans="4:5">
      <c r="D17920" s="118" t="s">
        <v>28</v>
      </c>
      <c r="E17920" s="116" t="str">
        <f t="shared" si="279"/>
        <v>DGII</v>
      </c>
    </row>
    <row r="17921" spans="4:5">
      <c r="D17921" s="118" t="s">
        <v>40</v>
      </c>
      <c r="E17921" s="116" t="str">
        <f t="shared" si="279"/>
        <v>JCE</v>
      </c>
    </row>
    <row r="17922" spans="4:5">
      <c r="D17922" s="118" t="s">
        <v>3</v>
      </c>
      <c r="E17922" s="116" t="str">
        <f t="shared" si="279"/>
        <v>PGR</v>
      </c>
    </row>
    <row r="17923" spans="4:5">
      <c r="D17923" s="118" t="s">
        <v>40</v>
      </c>
      <c r="E17923" s="116" t="str">
        <f t="shared" si="279"/>
        <v>JCE</v>
      </c>
    </row>
    <row r="17924" spans="4:5">
      <c r="D17924" s="118" t="s">
        <v>40</v>
      </c>
      <c r="E17924" s="116" t="str">
        <f t="shared" ref="E17924:E17987" si="280">UPPER(D17924:D37634)</f>
        <v>JCE</v>
      </c>
    </row>
    <row r="17925" spans="4:5">
      <c r="D17925" s="118" t="s">
        <v>184</v>
      </c>
      <c r="E17925" s="116" t="str">
        <f t="shared" si="280"/>
        <v>DGP</v>
      </c>
    </row>
    <row r="17926" spans="4:5">
      <c r="D17926" s="118" t="s">
        <v>40</v>
      </c>
      <c r="E17926" s="116" t="str">
        <f t="shared" si="280"/>
        <v>JCE</v>
      </c>
    </row>
    <row r="17927" spans="4:5">
      <c r="D17927" s="118" t="s">
        <v>40</v>
      </c>
      <c r="E17927" s="116" t="str">
        <f t="shared" si="280"/>
        <v>JCE</v>
      </c>
    </row>
    <row r="17928" spans="4:5">
      <c r="D17928" s="118" t="s">
        <v>2</v>
      </c>
      <c r="E17928" s="116" t="str">
        <f t="shared" si="280"/>
        <v>DGTT</v>
      </c>
    </row>
    <row r="17929" spans="4:5">
      <c r="D17929" s="118" t="s">
        <v>2</v>
      </c>
      <c r="E17929" s="116" t="str">
        <f t="shared" si="280"/>
        <v>DGTT</v>
      </c>
    </row>
    <row r="17930" spans="4:5">
      <c r="D17930" s="118" t="s">
        <v>956</v>
      </c>
      <c r="E17930" s="116" t="str">
        <f t="shared" si="280"/>
        <v>SENASA</v>
      </c>
    </row>
    <row r="17931" spans="4:5">
      <c r="D17931" s="118" t="s">
        <v>40</v>
      </c>
      <c r="E17931" s="116" t="str">
        <f t="shared" si="280"/>
        <v>JCE</v>
      </c>
    </row>
    <row r="17932" spans="4:5">
      <c r="D17932" s="118" t="s">
        <v>40</v>
      </c>
      <c r="E17932" s="116" t="str">
        <f t="shared" si="280"/>
        <v>JCE</v>
      </c>
    </row>
    <row r="17933" spans="4:5">
      <c r="D17933" s="118" t="s">
        <v>28</v>
      </c>
      <c r="E17933" s="116" t="str">
        <f t="shared" si="280"/>
        <v>DGII</v>
      </c>
    </row>
    <row r="17934" spans="4:5">
      <c r="D17934" s="118" t="s">
        <v>184</v>
      </c>
      <c r="E17934" s="116" t="str">
        <f t="shared" si="280"/>
        <v>DGP</v>
      </c>
    </row>
    <row r="17935" spans="4:5">
      <c r="D17935" s="118" t="s">
        <v>40</v>
      </c>
      <c r="E17935" s="116" t="str">
        <f t="shared" si="280"/>
        <v>JCE</v>
      </c>
    </row>
    <row r="17936" spans="4:5">
      <c r="D17936" s="118" t="s">
        <v>40</v>
      </c>
      <c r="E17936" s="116" t="str">
        <f t="shared" si="280"/>
        <v>JCE</v>
      </c>
    </row>
    <row r="17937" spans="4:5">
      <c r="D17937" s="118" t="s">
        <v>40</v>
      </c>
      <c r="E17937" s="116" t="str">
        <f t="shared" si="280"/>
        <v>JCE</v>
      </c>
    </row>
    <row r="17938" spans="4:5">
      <c r="D17938" s="118" t="s">
        <v>184</v>
      </c>
      <c r="E17938" s="116" t="str">
        <f t="shared" si="280"/>
        <v>DGP</v>
      </c>
    </row>
    <row r="17939" spans="4:5">
      <c r="D17939" s="118" t="s">
        <v>40</v>
      </c>
      <c r="E17939" s="116" t="str">
        <f t="shared" si="280"/>
        <v>JCE</v>
      </c>
    </row>
    <row r="17940" spans="4:5">
      <c r="D17940" s="118" t="s">
        <v>2</v>
      </c>
      <c r="E17940" s="116" t="str">
        <f t="shared" si="280"/>
        <v>DGTT</v>
      </c>
    </row>
    <row r="17941" spans="4:5">
      <c r="D17941" s="118" t="s">
        <v>2</v>
      </c>
      <c r="E17941" s="116" t="str">
        <f t="shared" si="280"/>
        <v>DGTT</v>
      </c>
    </row>
    <row r="17942" spans="4:5">
      <c r="D17942" s="118" t="s">
        <v>40</v>
      </c>
      <c r="E17942" s="116" t="str">
        <f t="shared" si="280"/>
        <v>JCE</v>
      </c>
    </row>
    <row r="17943" spans="4:5">
      <c r="D17943" s="118" t="s">
        <v>322</v>
      </c>
      <c r="E17943" s="116" t="str">
        <f t="shared" si="280"/>
        <v>MT</v>
      </c>
    </row>
    <row r="17944" spans="4:5">
      <c r="D17944" s="118" t="s">
        <v>322</v>
      </c>
      <c r="E17944" s="116" t="str">
        <f t="shared" si="280"/>
        <v>MT</v>
      </c>
    </row>
    <row r="17945" spans="4:5">
      <c r="D17945" s="118" t="s">
        <v>28</v>
      </c>
      <c r="E17945" s="116" t="str">
        <f t="shared" si="280"/>
        <v>DGII</v>
      </c>
    </row>
    <row r="17946" spans="4:5">
      <c r="D17946" s="118" t="s">
        <v>40</v>
      </c>
      <c r="E17946" s="116" t="str">
        <f t="shared" si="280"/>
        <v>JCE</v>
      </c>
    </row>
    <row r="17947" spans="4:5">
      <c r="D17947" s="118" t="s">
        <v>28</v>
      </c>
      <c r="E17947" s="116" t="str">
        <f t="shared" si="280"/>
        <v>DGII</v>
      </c>
    </row>
    <row r="17948" spans="4:5">
      <c r="D17948" s="118" t="s">
        <v>40</v>
      </c>
      <c r="E17948" s="116" t="str">
        <f t="shared" si="280"/>
        <v>JCE</v>
      </c>
    </row>
    <row r="17949" spans="4:5">
      <c r="D17949" s="118" t="s">
        <v>28</v>
      </c>
      <c r="E17949" s="116" t="str">
        <f t="shared" si="280"/>
        <v>DGII</v>
      </c>
    </row>
    <row r="17950" spans="4:5">
      <c r="D17950" s="118" t="s">
        <v>28</v>
      </c>
      <c r="E17950" s="116" t="str">
        <f t="shared" si="280"/>
        <v>DGII</v>
      </c>
    </row>
    <row r="17951" spans="4:5">
      <c r="D17951" s="118" t="s">
        <v>40</v>
      </c>
      <c r="E17951" s="116" t="str">
        <f t="shared" si="280"/>
        <v>JCE</v>
      </c>
    </row>
    <row r="17952" spans="4:5">
      <c r="D17952" s="118" t="s">
        <v>40</v>
      </c>
      <c r="E17952" s="116" t="str">
        <f t="shared" si="280"/>
        <v>JCE</v>
      </c>
    </row>
    <row r="17953" spans="4:5">
      <c r="D17953" s="118" t="s">
        <v>322</v>
      </c>
      <c r="E17953" s="116" t="str">
        <f t="shared" si="280"/>
        <v>MT</v>
      </c>
    </row>
    <row r="17954" spans="4:5">
      <c r="D17954" s="118" t="s">
        <v>1098</v>
      </c>
      <c r="E17954" s="116" t="str">
        <f t="shared" si="280"/>
        <v>CANCILLERIA</v>
      </c>
    </row>
    <row r="17955" spans="4:5">
      <c r="D17955" s="118" t="s">
        <v>184</v>
      </c>
      <c r="E17955" s="116" t="str">
        <f t="shared" si="280"/>
        <v>DGP</v>
      </c>
    </row>
    <row r="17956" spans="4:5">
      <c r="D17956" s="118" t="s">
        <v>40</v>
      </c>
      <c r="E17956" s="116" t="str">
        <f t="shared" si="280"/>
        <v>JCE</v>
      </c>
    </row>
    <row r="17957" spans="4:5">
      <c r="D17957" s="118" t="s">
        <v>2</v>
      </c>
      <c r="E17957" s="116" t="str">
        <f t="shared" si="280"/>
        <v>DGTT</v>
      </c>
    </row>
    <row r="17958" spans="4:5">
      <c r="D17958" s="118" t="s">
        <v>184</v>
      </c>
      <c r="E17958" s="116" t="str">
        <f t="shared" si="280"/>
        <v>DGP</v>
      </c>
    </row>
    <row r="17959" spans="4:5">
      <c r="D17959" s="118" t="s">
        <v>40</v>
      </c>
      <c r="E17959" s="116" t="str">
        <f t="shared" si="280"/>
        <v>JCE</v>
      </c>
    </row>
    <row r="17960" spans="4:5">
      <c r="D17960" s="118" t="s">
        <v>40</v>
      </c>
      <c r="E17960" s="116" t="str">
        <f t="shared" si="280"/>
        <v>JCE</v>
      </c>
    </row>
    <row r="17961" spans="4:5">
      <c r="D17961" s="118" t="s">
        <v>40</v>
      </c>
      <c r="E17961" s="116" t="str">
        <f t="shared" si="280"/>
        <v>JCE</v>
      </c>
    </row>
    <row r="17962" spans="4:5">
      <c r="D17962" s="118" t="s">
        <v>40</v>
      </c>
      <c r="E17962" s="116" t="str">
        <f t="shared" si="280"/>
        <v>JCE</v>
      </c>
    </row>
    <row r="17963" spans="4:5">
      <c r="D17963" s="118" t="s">
        <v>40</v>
      </c>
      <c r="E17963" s="116" t="str">
        <f t="shared" si="280"/>
        <v>JCE</v>
      </c>
    </row>
    <row r="17964" spans="4:5">
      <c r="D17964" s="118" t="s">
        <v>40</v>
      </c>
      <c r="E17964" s="116" t="str">
        <f t="shared" si="280"/>
        <v>JCE</v>
      </c>
    </row>
    <row r="17965" spans="4:5">
      <c r="D17965" s="118" t="s">
        <v>28</v>
      </c>
      <c r="E17965" s="116" t="str">
        <f t="shared" si="280"/>
        <v>DGII</v>
      </c>
    </row>
    <row r="17966" spans="4:5">
      <c r="D17966" s="118" t="s">
        <v>28</v>
      </c>
      <c r="E17966" s="116" t="str">
        <f t="shared" si="280"/>
        <v>DGII</v>
      </c>
    </row>
    <row r="17967" spans="4:5">
      <c r="D17967" s="118" t="s">
        <v>956</v>
      </c>
      <c r="E17967" s="116" t="str">
        <f t="shared" si="280"/>
        <v>SENASA</v>
      </c>
    </row>
    <row r="17968" spans="4:5">
      <c r="D17968" s="118" t="s">
        <v>2</v>
      </c>
      <c r="E17968" s="116" t="str">
        <f t="shared" si="280"/>
        <v>DGTT</v>
      </c>
    </row>
    <row r="17969" spans="4:5">
      <c r="D17969" s="118" t="s">
        <v>2</v>
      </c>
      <c r="E17969" s="116" t="str">
        <f t="shared" si="280"/>
        <v>DGTT</v>
      </c>
    </row>
    <row r="17970" spans="4:5">
      <c r="D17970" s="118" t="s">
        <v>40</v>
      </c>
      <c r="E17970" s="116" t="str">
        <f t="shared" si="280"/>
        <v>JCE</v>
      </c>
    </row>
    <row r="17971" spans="4:5">
      <c r="D17971" s="118" t="s">
        <v>28</v>
      </c>
      <c r="E17971" s="116" t="str">
        <f t="shared" si="280"/>
        <v>DGII</v>
      </c>
    </row>
    <row r="17972" spans="4:5">
      <c r="D17972" s="118" t="s">
        <v>2</v>
      </c>
      <c r="E17972" s="116" t="str">
        <f t="shared" si="280"/>
        <v>DGTT</v>
      </c>
    </row>
    <row r="17973" spans="4:5">
      <c r="D17973" s="118" t="s">
        <v>3</v>
      </c>
      <c r="E17973" s="116" t="str">
        <f t="shared" si="280"/>
        <v>PGR</v>
      </c>
    </row>
    <row r="17974" spans="4:5">
      <c r="D17974" s="118" t="s">
        <v>28</v>
      </c>
      <c r="E17974" s="116" t="str">
        <f t="shared" si="280"/>
        <v>DGII</v>
      </c>
    </row>
    <row r="17975" spans="4:5">
      <c r="D17975" s="118" t="s">
        <v>40</v>
      </c>
      <c r="E17975" s="116" t="str">
        <f t="shared" si="280"/>
        <v>JCE</v>
      </c>
    </row>
    <row r="17976" spans="4:5">
      <c r="D17976" s="118" t="s">
        <v>28</v>
      </c>
      <c r="E17976" s="116" t="str">
        <f t="shared" si="280"/>
        <v>DGII</v>
      </c>
    </row>
    <row r="17977" spans="4:5">
      <c r="D17977" s="118" t="s">
        <v>40</v>
      </c>
      <c r="E17977" s="116" t="str">
        <f t="shared" si="280"/>
        <v>JCE</v>
      </c>
    </row>
    <row r="17978" spans="4:5">
      <c r="D17978" s="118" t="s">
        <v>1098</v>
      </c>
      <c r="E17978" s="116" t="str">
        <f t="shared" si="280"/>
        <v>CANCILLERIA</v>
      </c>
    </row>
    <row r="17979" spans="4:5">
      <c r="D17979" s="118" t="s">
        <v>1098</v>
      </c>
      <c r="E17979" s="116" t="str">
        <f t="shared" si="280"/>
        <v>CANCILLERIA</v>
      </c>
    </row>
    <row r="17980" spans="4:5">
      <c r="D17980" s="118" t="s">
        <v>3</v>
      </c>
      <c r="E17980" s="116" t="str">
        <f t="shared" si="280"/>
        <v>PGR</v>
      </c>
    </row>
    <row r="17981" spans="4:5">
      <c r="D17981" s="118" t="s">
        <v>40</v>
      </c>
      <c r="E17981" s="116" t="str">
        <f t="shared" si="280"/>
        <v>JCE</v>
      </c>
    </row>
    <row r="17982" spans="4:5">
      <c r="D17982" s="118" t="s">
        <v>2</v>
      </c>
      <c r="E17982" s="116" t="str">
        <f t="shared" si="280"/>
        <v>DGTT</v>
      </c>
    </row>
    <row r="17983" spans="4:5">
      <c r="D17983" s="118" t="s">
        <v>40</v>
      </c>
      <c r="E17983" s="116" t="str">
        <f t="shared" si="280"/>
        <v>JCE</v>
      </c>
    </row>
    <row r="17984" spans="4:5">
      <c r="D17984" s="118" t="s">
        <v>322</v>
      </c>
      <c r="E17984" s="116" t="str">
        <f t="shared" si="280"/>
        <v>MT</v>
      </c>
    </row>
    <row r="17985" spans="4:5">
      <c r="D17985" s="118" t="s">
        <v>40</v>
      </c>
      <c r="E17985" s="116" t="str">
        <f t="shared" si="280"/>
        <v>JCE</v>
      </c>
    </row>
    <row r="17986" spans="4:5">
      <c r="D17986" s="118" t="s">
        <v>322</v>
      </c>
      <c r="E17986" s="116" t="str">
        <f t="shared" si="280"/>
        <v>MT</v>
      </c>
    </row>
    <row r="17987" spans="4:5">
      <c r="D17987" s="118" t="s">
        <v>1098</v>
      </c>
      <c r="E17987" s="116" t="str">
        <f t="shared" si="280"/>
        <v>CANCILLERIA</v>
      </c>
    </row>
    <row r="17988" spans="4:5">
      <c r="D17988" s="118" t="s">
        <v>322</v>
      </c>
      <c r="E17988" s="116" t="str">
        <f t="shared" ref="E17988:E18051" si="281">UPPER(D17988:D37698)</f>
        <v>MT</v>
      </c>
    </row>
    <row r="17989" spans="4:5">
      <c r="D17989" s="118" t="s">
        <v>28</v>
      </c>
      <c r="E17989" s="116" t="str">
        <f t="shared" si="281"/>
        <v>DGII</v>
      </c>
    </row>
    <row r="17990" spans="4:5">
      <c r="D17990" s="118" t="s">
        <v>40</v>
      </c>
      <c r="E17990" s="116" t="str">
        <f t="shared" si="281"/>
        <v>JCE</v>
      </c>
    </row>
    <row r="17991" spans="4:5">
      <c r="D17991" s="118" t="s">
        <v>40</v>
      </c>
      <c r="E17991" s="116" t="str">
        <f t="shared" si="281"/>
        <v>JCE</v>
      </c>
    </row>
    <row r="17992" spans="4:5">
      <c r="D17992" s="118" t="s">
        <v>28</v>
      </c>
      <c r="E17992" s="116" t="str">
        <f t="shared" si="281"/>
        <v>DGII</v>
      </c>
    </row>
    <row r="17993" spans="4:5">
      <c r="D17993" s="118" t="s">
        <v>1098</v>
      </c>
      <c r="E17993" s="116" t="str">
        <f t="shared" si="281"/>
        <v>CANCILLERIA</v>
      </c>
    </row>
    <row r="17994" spans="4:5">
      <c r="D17994" s="118" t="s">
        <v>28</v>
      </c>
      <c r="E17994" s="116" t="str">
        <f t="shared" si="281"/>
        <v>DGII</v>
      </c>
    </row>
    <row r="17995" spans="4:5">
      <c r="D17995" s="118" t="s">
        <v>28</v>
      </c>
      <c r="E17995" s="116" t="str">
        <f t="shared" si="281"/>
        <v>DGII</v>
      </c>
    </row>
    <row r="17996" spans="4:5">
      <c r="D17996" s="118" t="s">
        <v>40</v>
      </c>
      <c r="E17996" s="116" t="str">
        <f t="shared" si="281"/>
        <v>JCE</v>
      </c>
    </row>
    <row r="17997" spans="4:5">
      <c r="D17997" s="118" t="s">
        <v>40</v>
      </c>
      <c r="E17997" s="116" t="str">
        <f t="shared" si="281"/>
        <v>JCE</v>
      </c>
    </row>
    <row r="17998" spans="4:5">
      <c r="D17998" s="118" t="s">
        <v>40</v>
      </c>
      <c r="E17998" s="116" t="str">
        <f t="shared" si="281"/>
        <v>JCE</v>
      </c>
    </row>
    <row r="17999" spans="4:5">
      <c r="D17999" s="118" t="s">
        <v>40</v>
      </c>
      <c r="E17999" s="116" t="str">
        <f t="shared" si="281"/>
        <v>JCE</v>
      </c>
    </row>
    <row r="18000" spans="4:5">
      <c r="D18000" s="118" t="s">
        <v>2</v>
      </c>
      <c r="E18000" s="116" t="str">
        <f t="shared" si="281"/>
        <v>DGTT</v>
      </c>
    </row>
    <row r="18001" spans="4:5">
      <c r="D18001" s="118" t="s">
        <v>2</v>
      </c>
      <c r="E18001" s="116" t="str">
        <f t="shared" si="281"/>
        <v>DGTT</v>
      </c>
    </row>
    <row r="18002" spans="4:5">
      <c r="D18002" s="118" t="s">
        <v>2</v>
      </c>
      <c r="E18002" s="116" t="str">
        <f t="shared" si="281"/>
        <v>DGTT</v>
      </c>
    </row>
    <row r="18003" spans="4:5">
      <c r="D18003" s="118" t="s">
        <v>956</v>
      </c>
      <c r="E18003" s="116" t="str">
        <f t="shared" si="281"/>
        <v>SENASA</v>
      </c>
    </row>
    <row r="18004" spans="4:5">
      <c r="D18004" s="118" t="s">
        <v>956</v>
      </c>
      <c r="E18004" s="116" t="str">
        <f t="shared" si="281"/>
        <v>SENASA</v>
      </c>
    </row>
    <row r="18005" spans="4:5">
      <c r="D18005" s="118" t="s">
        <v>40</v>
      </c>
      <c r="E18005" s="116" t="str">
        <f t="shared" si="281"/>
        <v>JCE</v>
      </c>
    </row>
    <row r="18006" spans="4:5">
      <c r="D18006" s="118" t="s">
        <v>40</v>
      </c>
      <c r="E18006" s="116" t="str">
        <f t="shared" si="281"/>
        <v>JCE</v>
      </c>
    </row>
    <row r="18007" spans="4:5">
      <c r="D18007" s="118" t="s">
        <v>2</v>
      </c>
      <c r="E18007" s="116" t="str">
        <f t="shared" si="281"/>
        <v>DGTT</v>
      </c>
    </row>
    <row r="18008" spans="4:5">
      <c r="D18008" s="118" t="s">
        <v>40</v>
      </c>
      <c r="E18008" s="116" t="str">
        <f t="shared" si="281"/>
        <v>JCE</v>
      </c>
    </row>
    <row r="18009" spans="4:5">
      <c r="D18009" s="118" t="s">
        <v>40</v>
      </c>
      <c r="E18009" s="116" t="str">
        <f t="shared" si="281"/>
        <v>JCE</v>
      </c>
    </row>
    <row r="18010" spans="4:5">
      <c r="D18010" s="118" t="s">
        <v>40</v>
      </c>
      <c r="E18010" s="116" t="str">
        <f t="shared" si="281"/>
        <v>JCE</v>
      </c>
    </row>
    <row r="18011" spans="4:5">
      <c r="D18011" s="118" t="s">
        <v>184</v>
      </c>
      <c r="E18011" s="116" t="str">
        <f t="shared" si="281"/>
        <v>DGP</v>
      </c>
    </row>
    <row r="18012" spans="4:5">
      <c r="D18012" s="118" t="s">
        <v>184</v>
      </c>
      <c r="E18012" s="116" t="str">
        <f t="shared" si="281"/>
        <v>DGP</v>
      </c>
    </row>
    <row r="18013" spans="4:5">
      <c r="D18013" s="118" t="s">
        <v>184</v>
      </c>
      <c r="E18013" s="116" t="str">
        <f t="shared" si="281"/>
        <v>DGP</v>
      </c>
    </row>
    <row r="18014" spans="4:5">
      <c r="D18014" s="118" t="s">
        <v>1098</v>
      </c>
      <c r="E18014" s="116" t="str">
        <f t="shared" si="281"/>
        <v>CANCILLERIA</v>
      </c>
    </row>
    <row r="18015" spans="4:5">
      <c r="D18015" s="118" t="s">
        <v>1098</v>
      </c>
      <c r="E18015" s="116" t="str">
        <f t="shared" si="281"/>
        <v>CANCILLERIA</v>
      </c>
    </row>
    <row r="18016" spans="4:5">
      <c r="D18016" s="118" t="s">
        <v>322</v>
      </c>
      <c r="E18016" s="116" t="str">
        <f t="shared" si="281"/>
        <v>MT</v>
      </c>
    </row>
    <row r="18017" spans="4:5">
      <c r="D18017" s="118" t="s">
        <v>1098</v>
      </c>
      <c r="E18017" s="116" t="str">
        <f t="shared" si="281"/>
        <v>CANCILLERIA</v>
      </c>
    </row>
    <row r="18018" spans="4:5">
      <c r="D18018" s="118" t="s">
        <v>40</v>
      </c>
      <c r="E18018" s="116" t="str">
        <f t="shared" si="281"/>
        <v>JCE</v>
      </c>
    </row>
    <row r="18019" spans="4:5">
      <c r="D18019" s="118" t="s">
        <v>40</v>
      </c>
      <c r="E18019" s="116" t="str">
        <f t="shared" si="281"/>
        <v>JCE</v>
      </c>
    </row>
    <row r="18020" spans="4:5">
      <c r="D18020" s="118" t="s">
        <v>40</v>
      </c>
      <c r="E18020" s="116" t="str">
        <f t="shared" si="281"/>
        <v>JCE</v>
      </c>
    </row>
    <row r="18021" spans="4:5">
      <c r="D18021" s="118" t="s">
        <v>40</v>
      </c>
      <c r="E18021" s="116" t="str">
        <f t="shared" si="281"/>
        <v>JCE</v>
      </c>
    </row>
    <row r="18022" spans="4:5">
      <c r="D18022" s="118" t="s">
        <v>956</v>
      </c>
      <c r="E18022" s="116" t="str">
        <f t="shared" si="281"/>
        <v>SENASA</v>
      </c>
    </row>
    <row r="18023" spans="4:5">
      <c r="D18023" s="118" t="s">
        <v>956</v>
      </c>
      <c r="E18023" s="116" t="str">
        <f t="shared" si="281"/>
        <v>SENASA</v>
      </c>
    </row>
    <row r="18024" spans="4:5">
      <c r="D18024" s="118" t="s">
        <v>2</v>
      </c>
      <c r="E18024" s="116" t="str">
        <f t="shared" si="281"/>
        <v>DGTT</v>
      </c>
    </row>
    <row r="18025" spans="4:5">
      <c r="D18025" s="118" t="s">
        <v>28</v>
      </c>
      <c r="E18025" s="116" t="str">
        <f t="shared" si="281"/>
        <v>DGII</v>
      </c>
    </row>
    <row r="18026" spans="4:5">
      <c r="D18026" s="118" t="s">
        <v>184</v>
      </c>
      <c r="E18026" s="116" t="str">
        <f t="shared" si="281"/>
        <v>DGP</v>
      </c>
    </row>
    <row r="18027" spans="4:5">
      <c r="D18027" s="118" t="s">
        <v>40</v>
      </c>
      <c r="E18027" s="116" t="str">
        <f t="shared" si="281"/>
        <v>JCE</v>
      </c>
    </row>
    <row r="18028" spans="4:5">
      <c r="D18028" s="118" t="s">
        <v>1098</v>
      </c>
      <c r="E18028" s="116" t="str">
        <f t="shared" si="281"/>
        <v>CANCILLERIA</v>
      </c>
    </row>
    <row r="18029" spans="4:5">
      <c r="D18029" s="118" t="s">
        <v>2</v>
      </c>
      <c r="E18029" s="116" t="str">
        <f t="shared" si="281"/>
        <v>DGTT</v>
      </c>
    </row>
    <row r="18030" spans="4:5">
      <c r="D18030" s="118" t="s">
        <v>2</v>
      </c>
      <c r="E18030" s="116" t="str">
        <f t="shared" si="281"/>
        <v>DGTT</v>
      </c>
    </row>
    <row r="18031" spans="4:5">
      <c r="D18031" s="118" t="s">
        <v>2</v>
      </c>
      <c r="E18031" s="116" t="str">
        <f t="shared" si="281"/>
        <v>DGTT</v>
      </c>
    </row>
    <row r="18032" spans="4:5">
      <c r="D18032" s="118" t="s">
        <v>40</v>
      </c>
      <c r="E18032" s="116" t="str">
        <f t="shared" si="281"/>
        <v>JCE</v>
      </c>
    </row>
    <row r="18033" spans="4:5">
      <c r="D18033" s="118" t="s">
        <v>40</v>
      </c>
      <c r="E18033" s="116" t="str">
        <f t="shared" si="281"/>
        <v>JCE</v>
      </c>
    </row>
    <row r="18034" spans="4:5">
      <c r="D18034" s="118" t="s">
        <v>40</v>
      </c>
      <c r="E18034" s="116" t="str">
        <f t="shared" si="281"/>
        <v>JCE</v>
      </c>
    </row>
    <row r="18035" spans="4:5">
      <c r="D18035" s="118" t="s">
        <v>1098</v>
      </c>
      <c r="E18035" s="116" t="str">
        <f t="shared" si="281"/>
        <v>CANCILLERIA</v>
      </c>
    </row>
    <row r="18036" spans="4:5">
      <c r="D18036" s="118" t="s">
        <v>1098</v>
      </c>
      <c r="E18036" s="116" t="str">
        <f t="shared" si="281"/>
        <v>CANCILLERIA</v>
      </c>
    </row>
    <row r="18037" spans="4:5">
      <c r="D18037" s="118" t="s">
        <v>40</v>
      </c>
      <c r="E18037" s="116" t="str">
        <f t="shared" si="281"/>
        <v>JCE</v>
      </c>
    </row>
    <row r="18038" spans="4:5">
      <c r="D18038" s="118" t="s">
        <v>1098</v>
      </c>
      <c r="E18038" s="116" t="str">
        <f t="shared" si="281"/>
        <v>CANCILLERIA</v>
      </c>
    </row>
    <row r="18039" spans="4:5">
      <c r="D18039" s="118" t="s">
        <v>28</v>
      </c>
      <c r="E18039" s="116" t="str">
        <f t="shared" si="281"/>
        <v>DGII</v>
      </c>
    </row>
    <row r="18040" spans="4:5">
      <c r="D18040" s="118" t="s">
        <v>184</v>
      </c>
      <c r="E18040" s="116" t="str">
        <f t="shared" si="281"/>
        <v>DGP</v>
      </c>
    </row>
    <row r="18041" spans="4:5">
      <c r="D18041" s="118" t="s">
        <v>28</v>
      </c>
      <c r="E18041" s="116" t="str">
        <f t="shared" si="281"/>
        <v>DGII</v>
      </c>
    </row>
    <row r="18042" spans="4:5">
      <c r="D18042" s="118" t="s">
        <v>40</v>
      </c>
      <c r="E18042" s="116" t="str">
        <f t="shared" si="281"/>
        <v>JCE</v>
      </c>
    </row>
    <row r="18043" spans="4:5">
      <c r="D18043" s="118" t="s">
        <v>40</v>
      </c>
      <c r="E18043" s="116" t="str">
        <f t="shared" si="281"/>
        <v>JCE</v>
      </c>
    </row>
    <row r="18044" spans="4:5">
      <c r="D18044" s="118" t="s">
        <v>28</v>
      </c>
      <c r="E18044" s="116" t="str">
        <f t="shared" si="281"/>
        <v>DGII</v>
      </c>
    </row>
    <row r="18045" spans="4:5">
      <c r="D18045" s="118" t="s">
        <v>28</v>
      </c>
      <c r="E18045" s="116" t="str">
        <f t="shared" si="281"/>
        <v>DGII</v>
      </c>
    </row>
    <row r="18046" spans="4:5">
      <c r="D18046" s="118" t="s">
        <v>40</v>
      </c>
      <c r="E18046" s="116" t="str">
        <f t="shared" si="281"/>
        <v>JCE</v>
      </c>
    </row>
    <row r="18047" spans="4:5">
      <c r="D18047" s="118" t="s">
        <v>2</v>
      </c>
      <c r="E18047" s="116" t="str">
        <f t="shared" si="281"/>
        <v>DGTT</v>
      </c>
    </row>
    <row r="18048" spans="4:5">
      <c r="D18048" s="118" t="s">
        <v>2</v>
      </c>
      <c r="E18048" s="116" t="str">
        <f t="shared" si="281"/>
        <v>DGTT</v>
      </c>
    </row>
    <row r="18049" spans="4:5">
      <c r="D18049" s="118" t="s">
        <v>40</v>
      </c>
      <c r="E18049" s="116" t="str">
        <f t="shared" si="281"/>
        <v>JCE</v>
      </c>
    </row>
    <row r="18050" spans="4:5">
      <c r="D18050" s="118" t="s">
        <v>28</v>
      </c>
      <c r="E18050" s="116" t="str">
        <f t="shared" si="281"/>
        <v>DGII</v>
      </c>
    </row>
    <row r="18051" spans="4:5">
      <c r="D18051" s="118" t="s">
        <v>40</v>
      </c>
      <c r="E18051" s="116" t="str">
        <f t="shared" si="281"/>
        <v>JCE</v>
      </c>
    </row>
    <row r="18052" spans="4:5">
      <c r="D18052" s="118" t="s">
        <v>40</v>
      </c>
      <c r="E18052" s="116" t="str">
        <f t="shared" ref="E18052:E18115" si="282">UPPER(D18052:D37762)</f>
        <v>JCE</v>
      </c>
    </row>
    <row r="18053" spans="4:5">
      <c r="D18053" s="118" t="s">
        <v>956</v>
      </c>
      <c r="E18053" s="116" t="str">
        <f t="shared" si="282"/>
        <v>SENASA</v>
      </c>
    </row>
    <row r="18054" spans="4:5">
      <c r="D18054" s="118" t="s">
        <v>40</v>
      </c>
      <c r="E18054" s="116" t="str">
        <f t="shared" si="282"/>
        <v>JCE</v>
      </c>
    </row>
    <row r="18055" spans="4:5">
      <c r="D18055" s="118" t="s">
        <v>2</v>
      </c>
      <c r="E18055" s="116" t="str">
        <f t="shared" si="282"/>
        <v>DGTT</v>
      </c>
    </row>
    <row r="18056" spans="4:5">
      <c r="D18056" s="118" t="s">
        <v>2</v>
      </c>
      <c r="E18056" s="116" t="str">
        <f t="shared" si="282"/>
        <v>DGTT</v>
      </c>
    </row>
    <row r="18057" spans="4:5">
      <c r="D18057" s="118" t="s">
        <v>390</v>
      </c>
      <c r="E18057" s="116" t="str">
        <f t="shared" si="282"/>
        <v>DICAT</v>
      </c>
    </row>
    <row r="18058" spans="4:5">
      <c r="D18058" s="118" t="s">
        <v>28</v>
      </c>
      <c r="E18058" s="116" t="str">
        <f t="shared" si="282"/>
        <v>DGII</v>
      </c>
    </row>
    <row r="18059" spans="4:5">
      <c r="D18059" s="118" t="s">
        <v>956</v>
      </c>
      <c r="E18059" s="116" t="str">
        <f t="shared" si="282"/>
        <v>SENASA</v>
      </c>
    </row>
    <row r="18060" spans="4:5">
      <c r="D18060" s="118" t="s">
        <v>184</v>
      </c>
      <c r="E18060" s="116" t="str">
        <f t="shared" si="282"/>
        <v>DGP</v>
      </c>
    </row>
    <row r="18061" spans="4:5">
      <c r="D18061" s="118" t="s">
        <v>184</v>
      </c>
      <c r="E18061" s="116" t="str">
        <f t="shared" si="282"/>
        <v>DGP</v>
      </c>
    </row>
    <row r="18062" spans="4:5">
      <c r="D18062" s="118" t="s">
        <v>40</v>
      </c>
      <c r="E18062" s="116" t="str">
        <f t="shared" si="282"/>
        <v>JCE</v>
      </c>
    </row>
    <row r="18063" spans="4:5">
      <c r="D18063" s="118" t="s">
        <v>1154</v>
      </c>
      <c r="E18063" s="116" t="str">
        <f t="shared" si="282"/>
        <v xml:space="preserve">JCE </v>
      </c>
    </row>
    <row r="18064" spans="4:5">
      <c r="D18064" s="118" t="s">
        <v>184</v>
      </c>
      <c r="E18064" s="116" t="str">
        <f t="shared" si="282"/>
        <v>DGP</v>
      </c>
    </row>
    <row r="18065" spans="4:5">
      <c r="D18065" s="118" t="s">
        <v>2</v>
      </c>
      <c r="E18065" s="116" t="str">
        <f t="shared" si="282"/>
        <v>DGTT</v>
      </c>
    </row>
    <row r="18066" spans="4:5">
      <c r="D18066" s="118" t="s">
        <v>28</v>
      </c>
      <c r="E18066" s="116" t="str">
        <f t="shared" si="282"/>
        <v>DGII</v>
      </c>
    </row>
    <row r="18067" spans="4:5">
      <c r="D18067" s="118" t="s">
        <v>40</v>
      </c>
      <c r="E18067" s="116" t="str">
        <f t="shared" si="282"/>
        <v>JCE</v>
      </c>
    </row>
    <row r="18068" spans="4:5">
      <c r="D18068" s="118" t="s">
        <v>28</v>
      </c>
      <c r="E18068" s="116" t="str">
        <f t="shared" si="282"/>
        <v>DGII</v>
      </c>
    </row>
    <row r="18069" spans="4:5">
      <c r="D18069" s="118" t="s">
        <v>28</v>
      </c>
      <c r="E18069" s="116" t="str">
        <f t="shared" si="282"/>
        <v>DGII</v>
      </c>
    </row>
    <row r="18070" spans="4:5">
      <c r="D18070" s="118" t="s">
        <v>40</v>
      </c>
      <c r="E18070" s="116" t="str">
        <f t="shared" si="282"/>
        <v>JCE</v>
      </c>
    </row>
    <row r="18071" spans="4:5">
      <c r="D18071" s="118" t="s">
        <v>40</v>
      </c>
      <c r="E18071" s="116" t="str">
        <f t="shared" si="282"/>
        <v>JCE</v>
      </c>
    </row>
    <row r="18072" spans="4:5">
      <c r="D18072" s="118" t="s">
        <v>956</v>
      </c>
      <c r="E18072" s="116" t="str">
        <f t="shared" si="282"/>
        <v>SENASA</v>
      </c>
    </row>
    <row r="18073" spans="4:5">
      <c r="D18073" s="118" t="s">
        <v>28</v>
      </c>
      <c r="E18073" s="116" t="str">
        <f t="shared" si="282"/>
        <v>DGII</v>
      </c>
    </row>
    <row r="18074" spans="4:5">
      <c r="D18074" s="118" t="s">
        <v>184</v>
      </c>
      <c r="E18074" s="116" t="str">
        <f t="shared" si="282"/>
        <v>DGP</v>
      </c>
    </row>
    <row r="18075" spans="4:5">
      <c r="D18075" s="118" t="s">
        <v>184</v>
      </c>
      <c r="E18075" s="116" t="str">
        <f t="shared" si="282"/>
        <v>DGP</v>
      </c>
    </row>
    <row r="18076" spans="4:5">
      <c r="D18076" s="118" t="s">
        <v>2</v>
      </c>
      <c r="E18076" s="116" t="str">
        <f t="shared" si="282"/>
        <v>DGTT</v>
      </c>
    </row>
    <row r="18077" spans="4:5">
      <c r="D18077" s="118" t="s">
        <v>2</v>
      </c>
      <c r="E18077" s="116" t="str">
        <f t="shared" si="282"/>
        <v>DGTT</v>
      </c>
    </row>
    <row r="18078" spans="4:5">
      <c r="D18078" s="118" t="s">
        <v>40</v>
      </c>
      <c r="E18078" s="116" t="str">
        <f t="shared" si="282"/>
        <v>JCE</v>
      </c>
    </row>
    <row r="18079" spans="4:5">
      <c r="D18079" s="118" t="s">
        <v>40</v>
      </c>
      <c r="E18079" s="116" t="str">
        <f t="shared" si="282"/>
        <v>JCE</v>
      </c>
    </row>
    <row r="18080" spans="4:5">
      <c r="D18080" s="118" t="s">
        <v>2</v>
      </c>
      <c r="E18080" s="116" t="str">
        <f t="shared" si="282"/>
        <v>DGTT</v>
      </c>
    </row>
    <row r="18081" spans="4:5">
      <c r="D18081" s="118" t="s">
        <v>28</v>
      </c>
      <c r="E18081" s="116" t="str">
        <f t="shared" si="282"/>
        <v>DGII</v>
      </c>
    </row>
    <row r="18082" spans="4:5">
      <c r="D18082" s="118" t="s">
        <v>40</v>
      </c>
      <c r="E18082" s="116" t="str">
        <f t="shared" si="282"/>
        <v>JCE</v>
      </c>
    </row>
    <row r="18083" spans="4:5">
      <c r="D18083" s="118" t="s">
        <v>40</v>
      </c>
      <c r="E18083" s="116" t="str">
        <f t="shared" si="282"/>
        <v>JCE</v>
      </c>
    </row>
    <row r="18084" spans="4:5">
      <c r="D18084" s="118" t="s">
        <v>40</v>
      </c>
      <c r="E18084" s="116" t="str">
        <f t="shared" si="282"/>
        <v>JCE</v>
      </c>
    </row>
    <row r="18085" spans="4:5">
      <c r="D18085" s="118" t="s">
        <v>155</v>
      </c>
      <c r="E18085" s="116" t="str">
        <f t="shared" si="282"/>
        <v>ONAPI</v>
      </c>
    </row>
    <row r="18086" spans="4:5">
      <c r="D18086" s="118" t="s">
        <v>40</v>
      </c>
      <c r="E18086" s="116" t="str">
        <f t="shared" si="282"/>
        <v>JCE</v>
      </c>
    </row>
    <row r="18087" spans="4:5">
      <c r="D18087" s="118" t="s">
        <v>40</v>
      </c>
      <c r="E18087" s="116" t="str">
        <f t="shared" si="282"/>
        <v>JCE</v>
      </c>
    </row>
    <row r="18088" spans="4:5">
      <c r="D18088" s="118" t="s">
        <v>184</v>
      </c>
      <c r="E18088" s="116" t="str">
        <f t="shared" si="282"/>
        <v>DGP</v>
      </c>
    </row>
    <row r="18089" spans="4:5">
      <c r="D18089" s="118" t="s">
        <v>184</v>
      </c>
      <c r="E18089" s="116" t="str">
        <f t="shared" si="282"/>
        <v>DGP</v>
      </c>
    </row>
    <row r="18090" spans="4:5">
      <c r="D18090" s="118" t="s">
        <v>40</v>
      </c>
      <c r="E18090" s="116" t="str">
        <f t="shared" si="282"/>
        <v>JCE</v>
      </c>
    </row>
    <row r="18091" spans="4:5">
      <c r="D18091" s="118" t="s">
        <v>2378</v>
      </c>
      <c r="E18091" s="116" t="str">
        <f t="shared" si="282"/>
        <v>DGI</v>
      </c>
    </row>
    <row r="18092" spans="4:5">
      <c r="D18092" s="118" t="s">
        <v>40</v>
      </c>
      <c r="E18092" s="116" t="str">
        <f t="shared" si="282"/>
        <v>JCE</v>
      </c>
    </row>
    <row r="18093" spans="4:5">
      <c r="D18093" s="118" t="s">
        <v>184</v>
      </c>
      <c r="E18093" s="116" t="str">
        <f t="shared" si="282"/>
        <v>DGP</v>
      </c>
    </row>
    <row r="18094" spans="4:5">
      <c r="D18094" s="118" t="s">
        <v>1646</v>
      </c>
      <c r="E18094" s="116" t="str">
        <f t="shared" si="282"/>
        <v xml:space="preserve">CANCILLERIA </v>
      </c>
    </row>
    <row r="18095" spans="4:5">
      <c r="D18095" s="118" t="s">
        <v>322</v>
      </c>
      <c r="E18095" s="116" t="str">
        <f t="shared" si="282"/>
        <v>MT</v>
      </c>
    </row>
    <row r="18096" spans="4:5">
      <c r="D18096" s="118" t="s">
        <v>322</v>
      </c>
      <c r="E18096" s="116" t="str">
        <f t="shared" si="282"/>
        <v>MT</v>
      </c>
    </row>
    <row r="18097" spans="4:5">
      <c r="D18097" s="118" t="s">
        <v>1646</v>
      </c>
      <c r="E18097" s="116" t="str">
        <f t="shared" si="282"/>
        <v xml:space="preserve">CANCILLERIA </v>
      </c>
    </row>
    <row r="18098" spans="4:5">
      <c r="D18098" s="118" t="s">
        <v>40</v>
      </c>
      <c r="E18098" s="116" t="str">
        <f t="shared" si="282"/>
        <v>JCE</v>
      </c>
    </row>
    <row r="18099" spans="4:5">
      <c r="D18099" s="118" t="s">
        <v>40</v>
      </c>
      <c r="E18099" s="116" t="str">
        <f t="shared" si="282"/>
        <v>JCE</v>
      </c>
    </row>
    <row r="18100" spans="4:5">
      <c r="D18100" s="118" t="s">
        <v>28</v>
      </c>
      <c r="E18100" s="116" t="str">
        <f t="shared" si="282"/>
        <v>DGII</v>
      </c>
    </row>
    <row r="18101" spans="4:5">
      <c r="D18101" s="118" t="s">
        <v>40</v>
      </c>
      <c r="E18101" s="116" t="str">
        <f t="shared" si="282"/>
        <v>JCE</v>
      </c>
    </row>
    <row r="18102" spans="4:5">
      <c r="D18102" s="118" t="s">
        <v>40</v>
      </c>
      <c r="E18102" s="116" t="str">
        <f t="shared" si="282"/>
        <v>JCE</v>
      </c>
    </row>
    <row r="18103" spans="4:5">
      <c r="D18103" s="118" t="s">
        <v>956</v>
      </c>
      <c r="E18103" s="116" t="str">
        <f t="shared" si="282"/>
        <v>SENASA</v>
      </c>
    </row>
    <row r="18104" spans="4:5">
      <c r="D18104" s="118" t="s">
        <v>1646</v>
      </c>
      <c r="E18104" s="116" t="str">
        <f t="shared" si="282"/>
        <v xml:space="preserve">CANCILLERIA </v>
      </c>
    </row>
    <row r="18105" spans="4:5">
      <c r="D18105" s="118" t="s">
        <v>40</v>
      </c>
      <c r="E18105" s="116" t="str">
        <f t="shared" si="282"/>
        <v>JCE</v>
      </c>
    </row>
    <row r="18106" spans="4:5">
      <c r="D18106" s="118" t="s">
        <v>66</v>
      </c>
      <c r="E18106" s="116" t="str">
        <f t="shared" si="282"/>
        <v>AMET</v>
      </c>
    </row>
    <row r="18107" spans="4:5">
      <c r="D18107" s="118" t="s">
        <v>66</v>
      </c>
      <c r="E18107" s="116" t="str">
        <f t="shared" si="282"/>
        <v>AMET</v>
      </c>
    </row>
    <row r="18108" spans="4:5">
      <c r="D18108" s="118" t="s">
        <v>184</v>
      </c>
      <c r="E18108" s="116" t="str">
        <f t="shared" si="282"/>
        <v>DGP</v>
      </c>
    </row>
    <row r="18109" spans="4:5">
      <c r="D18109" s="118" t="s">
        <v>40</v>
      </c>
      <c r="E18109" s="116" t="str">
        <f t="shared" si="282"/>
        <v>JCE</v>
      </c>
    </row>
    <row r="18110" spans="4:5">
      <c r="D18110" s="118" t="s">
        <v>184</v>
      </c>
      <c r="E18110" s="116" t="str">
        <f t="shared" si="282"/>
        <v>DGP</v>
      </c>
    </row>
    <row r="18111" spans="4:5">
      <c r="D18111" s="118" t="s">
        <v>322</v>
      </c>
      <c r="E18111" s="116" t="str">
        <f t="shared" si="282"/>
        <v>MT</v>
      </c>
    </row>
    <row r="18112" spans="4:5">
      <c r="D18112" s="118" t="s">
        <v>3</v>
      </c>
      <c r="E18112" s="116" t="str">
        <f t="shared" si="282"/>
        <v>PGR</v>
      </c>
    </row>
    <row r="18113" spans="4:5">
      <c r="D18113" s="118" t="s">
        <v>28</v>
      </c>
      <c r="E18113" s="116" t="str">
        <f t="shared" si="282"/>
        <v>DGII</v>
      </c>
    </row>
    <row r="18114" spans="4:5">
      <c r="D18114" s="107" t="s">
        <v>184</v>
      </c>
      <c r="E18114" s="116" t="str">
        <f t="shared" si="282"/>
        <v>DGP</v>
      </c>
    </row>
    <row r="18115" spans="4:5">
      <c r="D18115" s="118" t="s">
        <v>40</v>
      </c>
      <c r="E18115" s="116" t="str">
        <f t="shared" si="282"/>
        <v>JCE</v>
      </c>
    </row>
    <row r="18116" spans="4:5">
      <c r="D18116" s="118" t="s">
        <v>28</v>
      </c>
      <c r="E18116" s="116" t="str">
        <f t="shared" ref="E18116:E18179" si="283">UPPER(D18116:D37826)</f>
        <v>DGII</v>
      </c>
    </row>
    <row r="18117" spans="4:5">
      <c r="D18117" s="118" t="s">
        <v>40</v>
      </c>
      <c r="E18117" s="116" t="str">
        <f t="shared" si="283"/>
        <v>JCE</v>
      </c>
    </row>
    <row r="18118" spans="4:5">
      <c r="D18118" s="118" t="s">
        <v>40</v>
      </c>
      <c r="E18118" s="116" t="str">
        <f t="shared" si="283"/>
        <v>JCE</v>
      </c>
    </row>
    <row r="18119" spans="4:5">
      <c r="D18119" s="118" t="s">
        <v>184</v>
      </c>
      <c r="E18119" s="116" t="str">
        <f t="shared" si="283"/>
        <v>DGP</v>
      </c>
    </row>
    <row r="18120" spans="4:5">
      <c r="D18120" s="118" t="s">
        <v>1098</v>
      </c>
      <c r="E18120" s="116" t="str">
        <f t="shared" si="283"/>
        <v>CANCILLERIA</v>
      </c>
    </row>
    <row r="18121" spans="4:5">
      <c r="D18121" s="118" t="s">
        <v>2</v>
      </c>
      <c r="E18121" s="116" t="str">
        <f t="shared" si="283"/>
        <v>DGTT</v>
      </c>
    </row>
    <row r="18122" spans="4:5">
      <c r="D18122" s="118" t="s">
        <v>2</v>
      </c>
      <c r="E18122" s="116" t="str">
        <f t="shared" si="283"/>
        <v>DGTT</v>
      </c>
    </row>
    <row r="18123" spans="4:5">
      <c r="D18123" s="118" t="s">
        <v>322</v>
      </c>
      <c r="E18123" s="116" t="str">
        <f t="shared" si="283"/>
        <v>MT</v>
      </c>
    </row>
    <row r="18124" spans="4:5">
      <c r="D18124" s="118" t="s">
        <v>2</v>
      </c>
      <c r="E18124" s="116" t="str">
        <f t="shared" si="283"/>
        <v>DGTT</v>
      </c>
    </row>
    <row r="18125" spans="4:5">
      <c r="D18125" s="118" t="s">
        <v>2</v>
      </c>
      <c r="E18125" s="116" t="str">
        <f t="shared" si="283"/>
        <v>DGTT</v>
      </c>
    </row>
    <row r="18126" spans="4:5">
      <c r="D18126" s="118" t="s">
        <v>28</v>
      </c>
      <c r="E18126" s="116" t="str">
        <f t="shared" si="283"/>
        <v>DGII</v>
      </c>
    </row>
    <row r="18127" spans="4:5">
      <c r="D18127" s="118" t="s">
        <v>184</v>
      </c>
      <c r="E18127" s="116" t="str">
        <f t="shared" si="283"/>
        <v>DGP</v>
      </c>
    </row>
    <row r="18128" spans="4:5">
      <c r="D18128" s="118" t="s">
        <v>40</v>
      </c>
      <c r="E18128" s="116" t="str">
        <f t="shared" si="283"/>
        <v>JCE</v>
      </c>
    </row>
    <row r="18129" spans="4:5">
      <c r="D18129" s="118" t="s">
        <v>28</v>
      </c>
      <c r="E18129" s="116" t="str">
        <f t="shared" si="283"/>
        <v>DGII</v>
      </c>
    </row>
    <row r="18130" spans="4:5">
      <c r="D18130" s="118" t="s">
        <v>40</v>
      </c>
      <c r="E18130" s="116" t="str">
        <f t="shared" si="283"/>
        <v>JCE</v>
      </c>
    </row>
    <row r="18131" spans="4:5">
      <c r="D18131" s="118" t="s">
        <v>155</v>
      </c>
      <c r="E18131" s="116" t="str">
        <f t="shared" si="283"/>
        <v>ONAPI</v>
      </c>
    </row>
    <row r="18132" spans="4:5">
      <c r="D18132" s="118" t="s">
        <v>28</v>
      </c>
      <c r="E18132" s="116" t="str">
        <f t="shared" si="283"/>
        <v>DGII</v>
      </c>
    </row>
    <row r="18133" spans="4:5">
      <c r="D18133" s="118" t="s">
        <v>40</v>
      </c>
      <c r="E18133" s="116" t="str">
        <f t="shared" si="283"/>
        <v>JCE</v>
      </c>
    </row>
    <row r="18134" spans="4:5">
      <c r="D18134" s="118" t="s">
        <v>40</v>
      </c>
      <c r="E18134" s="116" t="str">
        <f t="shared" si="283"/>
        <v>JCE</v>
      </c>
    </row>
    <row r="18135" spans="4:5">
      <c r="D18135" s="118" t="s">
        <v>184</v>
      </c>
      <c r="E18135" s="116" t="str">
        <f t="shared" si="283"/>
        <v>DGP</v>
      </c>
    </row>
    <row r="18136" spans="4:5">
      <c r="D18136" s="118" t="s">
        <v>184</v>
      </c>
      <c r="E18136" s="116" t="str">
        <f t="shared" si="283"/>
        <v>DGP</v>
      </c>
    </row>
    <row r="18137" spans="4:5">
      <c r="D18137" s="118" t="s">
        <v>184</v>
      </c>
      <c r="E18137" s="116" t="str">
        <f t="shared" si="283"/>
        <v>DGP</v>
      </c>
    </row>
    <row r="18138" spans="4:5">
      <c r="D18138" s="118" t="s">
        <v>2</v>
      </c>
      <c r="E18138" s="116" t="str">
        <f t="shared" si="283"/>
        <v>DGTT</v>
      </c>
    </row>
    <row r="18139" spans="4:5">
      <c r="D18139" s="118" t="s">
        <v>2</v>
      </c>
      <c r="E18139" s="116" t="str">
        <f t="shared" si="283"/>
        <v>DGTT</v>
      </c>
    </row>
    <row r="18140" spans="4:5">
      <c r="D18140" s="118" t="s">
        <v>40</v>
      </c>
      <c r="E18140" s="116" t="str">
        <f t="shared" si="283"/>
        <v>JCE</v>
      </c>
    </row>
    <row r="18141" spans="4:5">
      <c r="D18141" s="118" t="s">
        <v>2</v>
      </c>
      <c r="E18141" s="116" t="str">
        <f t="shared" si="283"/>
        <v>DGTT</v>
      </c>
    </row>
    <row r="18142" spans="4:5">
      <c r="D18142" s="118" t="s">
        <v>40</v>
      </c>
      <c r="E18142" s="116" t="str">
        <f t="shared" si="283"/>
        <v>JCE</v>
      </c>
    </row>
    <row r="18143" spans="4:5">
      <c r="D18143" s="118" t="s">
        <v>2</v>
      </c>
      <c r="E18143" s="116" t="str">
        <f t="shared" si="283"/>
        <v>DGTT</v>
      </c>
    </row>
    <row r="18144" spans="4:5">
      <c r="D18144" s="118" t="s">
        <v>28</v>
      </c>
      <c r="E18144" s="116" t="str">
        <f t="shared" si="283"/>
        <v>DGII</v>
      </c>
    </row>
    <row r="18145" spans="4:5">
      <c r="D18145" s="118" t="s">
        <v>2</v>
      </c>
      <c r="E18145" s="116" t="str">
        <f t="shared" si="283"/>
        <v>DGTT</v>
      </c>
    </row>
    <row r="18146" spans="4:5">
      <c r="D18146" s="118" t="s">
        <v>184</v>
      </c>
      <c r="E18146" s="116" t="str">
        <f t="shared" si="283"/>
        <v>DGP</v>
      </c>
    </row>
    <row r="18147" spans="4:5">
      <c r="D18147" s="118" t="s">
        <v>28</v>
      </c>
      <c r="E18147" s="116" t="str">
        <f t="shared" si="283"/>
        <v>DGII</v>
      </c>
    </row>
    <row r="18148" spans="4:5">
      <c r="D18148" s="118" t="s">
        <v>2</v>
      </c>
      <c r="E18148" s="116" t="str">
        <f t="shared" si="283"/>
        <v>DGTT</v>
      </c>
    </row>
    <row r="18149" spans="4:5">
      <c r="D18149" s="118" t="s">
        <v>28</v>
      </c>
      <c r="E18149" s="116" t="str">
        <f t="shared" si="283"/>
        <v>DGII</v>
      </c>
    </row>
    <row r="18150" spans="4:5">
      <c r="D18150" s="118" t="s">
        <v>28</v>
      </c>
      <c r="E18150" s="116" t="str">
        <f t="shared" si="283"/>
        <v>DGII</v>
      </c>
    </row>
    <row r="18151" spans="4:5">
      <c r="D18151" s="118" t="s">
        <v>956</v>
      </c>
      <c r="E18151" s="116" t="str">
        <f t="shared" si="283"/>
        <v>SENASA</v>
      </c>
    </row>
    <row r="18152" spans="4:5">
      <c r="D18152" s="118" t="s">
        <v>956</v>
      </c>
      <c r="E18152" s="116" t="str">
        <f t="shared" si="283"/>
        <v>SENASA</v>
      </c>
    </row>
    <row r="18153" spans="4:5">
      <c r="D18153" s="118" t="s">
        <v>956</v>
      </c>
      <c r="E18153" s="116" t="str">
        <f t="shared" si="283"/>
        <v>SENASA</v>
      </c>
    </row>
    <row r="18154" spans="4:5">
      <c r="D18154" s="118" t="s">
        <v>184</v>
      </c>
      <c r="E18154" s="116" t="str">
        <f t="shared" si="283"/>
        <v>DGP</v>
      </c>
    </row>
    <row r="18155" spans="4:5">
      <c r="D18155" s="118" t="s">
        <v>40</v>
      </c>
      <c r="E18155" s="116" t="str">
        <f t="shared" si="283"/>
        <v>JCE</v>
      </c>
    </row>
    <row r="18156" spans="4:5">
      <c r="D18156" s="118" t="s">
        <v>40</v>
      </c>
      <c r="E18156" s="116" t="str">
        <f t="shared" si="283"/>
        <v>JCE</v>
      </c>
    </row>
    <row r="18157" spans="4:5">
      <c r="D18157" s="118" t="s">
        <v>40</v>
      </c>
      <c r="E18157" s="116" t="str">
        <f t="shared" si="283"/>
        <v>JCE</v>
      </c>
    </row>
    <row r="18158" spans="4:5">
      <c r="D18158" s="118" t="s">
        <v>1154</v>
      </c>
      <c r="E18158" s="116" t="str">
        <f t="shared" si="283"/>
        <v xml:space="preserve">JCE </v>
      </c>
    </row>
    <row r="18159" spans="4:5">
      <c r="D18159" s="118" t="s">
        <v>40</v>
      </c>
      <c r="E18159" s="116" t="str">
        <f t="shared" si="283"/>
        <v>JCE</v>
      </c>
    </row>
    <row r="18160" spans="4:5">
      <c r="D18160" s="118" t="s">
        <v>40</v>
      </c>
      <c r="E18160" s="116" t="str">
        <f t="shared" si="283"/>
        <v>JCE</v>
      </c>
    </row>
    <row r="18161" spans="4:5">
      <c r="D18161" s="118" t="s">
        <v>28</v>
      </c>
      <c r="E18161" s="116" t="str">
        <f t="shared" si="283"/>
        <v>DGII</v>
      </c>
    </row>
    <row r="18162" spans="4:5">
      <c r="D18162" s="118" t="s">
        <v>28</v>
      </c>
      <c r="E18162" s="116" t="str">
        <f t="shared" si="283"/>
        <v>DGII</v>
      </c>
    </row>
    <row r="18163" spans="4:5">
      <c r="D18163" s="118" t="s">
        <v>28</v>
      </c>
      <c r="E18163" s="116" t="str">
        <f t="shared" si="283"/>
        <v>DGII</v>
      </c>
    </row>
    <row r="18164" spans="4:5">
      <c r="D18164" s="118" t="s">
        <v>40</v>
      </c>
      <c r="E18164" s="116" t="str">
        <f t="shared" si="283"/>
        <v>JCE</v>
      </c>
    </row>
    <row r="18165" spans="4:5">
      <c r="D18165" s="118" t="s">
        <v>40</v>
      </c>
      <c r="E18165" s="116" t="str">
        <f t="shared" si="283"/>
        <v>JCE</v>
      </c>
    </row>
    <row r="18166" spans="4:5">
      <c r="D18166" s="118" t="s">
        <v>1098</v>
      </c>
      <c r="E18166" s="116" t="str">
        <f t="shared" si="283"/>
        <v>CANCILLERIA</v>
      </c>
    </row>
    <row r="18167" spans="4:5">
      <c r="D18167" s="118" t="s">
        <v>2</v>
      </c>
      <c r="E18167" s="116" t="str">
        <f t="shared" si="283"/>
        <v>DGTT</v>
      </c>
    </row>
    <row r="18168" spans="4:5">
      <c r="D18168" s="118" t="s">
        <v>956</v>
      </c>
      <c r="E18168" s="116" t="str">
        <f t="shared" si="283"/>
        <v>SENASA</v>
      </c>
    </row>
    <row r="18169" spans="4:5">
      <c r="D18169" s="118" t="s">
        <v>2</v>
      </c>
      <c r="E18169" s="116" t="str">
        <f t="shared" si="283"/>
        <v>DGTT</v>
      </c>
    </row>
    <row r="18170" spans="4:5">
      <c r="D18170" s="118" t="s">
        <v>2</v>
      </c>
      <c r="E18170" s="116" t="str">
        <f t="shared" si="283"/>
        <v>DGTT</v>
      </c>
    </row>
    <row r="18171" spans="4:5">
      <c r="D18171" s="118" t="s">
        <v>40</v>
      </c>
      <c r="E18171" s="116" t="str">
        <f t="shared" si="283"/>
        <v>JCE</v>
      </c>
    </row>
    <row r="18172" spans="4:5">
      <c r="D18172" s="118" t="s">
        <v>40</v>
      </c>
      <c r="E18172" s="116" t="str">
        <f t="shared" si="283"/>
        <v>JCE</v>
      </c>
    </row>
    <row r="18173" spans="4:5">
      <c r="D18173" s="118" t="s">
        <v>28</v>
      </c>
      <c r="E18173" s="116" t="str">
        <f t="shared" si="283"/>
        <v>DGII</v>
      </c>
    </row>
    <row r="18174" spans="4:5">
      <c r="D18174" s="118" t="s">
        <v>28</v>
      </c>
      <c r="E18174" s="116" t="str">
        <f t="shared" si="283"/>
        <v>DGII</v>
      </c>
    </row>
    <row r="18175" spans="4:5">
      <c r="D18175" s="118" t="s">
        <v>28</v>
      </c>
      <c r="E18175" s="116" t="str">
        <f t="shared" si="283"/>
        <v>DGII</v>
      </c>
    </row>
    <row r="18176" spans="4:5">
      <c r="D18176" s="118" t="s">
        <v>28</v>
      </c>
      <c r="E18176" s="116" t="str">
        <f t="shared" si="283"/>
        <v>DGII</v>
      </c>
    </row>
    <row r="18177" spans="4:5">
      <c r="D18177" s="118" t="s">
        <v>40</v>
      </c>
      <c r="E18177" s="116" t="str">
        <f t="shared" si="283"/>
        <v>JCE</v>
      </c>
    </row>
    <row r="18178" spans="4:5">
      <c r="D18178" s="118" t="s">
        <v>40</v>
      </c>
      <c r="E18178" s="116" t="str">
        <f t="shared" si="283"/>
        <v>JCE</v>
      </c>
    </row>
    <row r="18179" spans="4:5">
      <c r="D18179" s="118" t="s">
        <v>40</v>
      </c>
      <c r="E18179" s="116" t="str">
        <f t="shared" si="283"/>
        <v>JCE</v>
      </c>
    </row>
    <row r="18180" spans="4:5">
      <c r="D18180" s="118" t="s">
        <v>956</v>
      </c>
      <c r="E18180" s="116" t="str">
        <f t="shared" ref="E18180:E18243" si="284">UPPER(D18180:D37890)</f>
        <v>SENASA</v>
      </c>
    </row>
    <row r="18181" spans="4:5">
      <c r="D18181" s="118" t="s">
        <v>40</v>
      </c>
      <c r="E18181" s="116" t="str">
        <f t="shared" si="284"/>
        <v>JCE</v>
      </c>
    </row>
    <row r="18182" spans="4:5">
      <c r="D18182" s="118" t="s">
        <v>40</v>
      </c>
      <c r="E18182" s="116" t="str">
        <f t="shared" si="284"/>
        <v>JCE</v>
      </c>
    </row>
    <row r="18183" spans="4:5">
      <c r="D18183" s="118" t="s">
        <v>1098</v>
      </c>
      <c r="E18183" s="116" t="str">
        <f t="shared" si="284"/>
        <v>CANCILLERIA</v>
      </c>
    </row>
    <row r="18184" spans="4:5">
      <c r="D18184" s="118" t="s">
        <v>2</v>
      </c>
      <c r="E18184" s="116" t="str">
        <f t="shared" si="284"/>
        <v>DGTT</v>
      </c>
    </row>
    <row r="18185" spans="4:5">
      <c r="D18185" s="118" t="s">
        <v>40</v>
      </c>
      <c r="E18185" s="116" t="str">
        <f t="shared" si="284"/>
        <v>JCE</v>
      </c>
    </row>
    <row r="18186" spans="4:5">
      <c r="D18186" s="118" t="s">
        <v>40</v>
      </c>
      <c r="E18186" s="116" t="str">
        <f t="shared" si="284"/>
        <v>JCE</v>
      </c>
    </row>
    <row r="18187" spans="4:5">
      <c r="D18187" s="118" t="s">
        <v>40</v>
      </c>
      <c r="E18187" s="116" t="str">
        <f t="shared" si="284"/>
        <v>JCE</v>
      </c>
    </row>
    <row r="18188" spans="4:5">
      <c r="D18188" s="118" t="s">
        <v>184</v>
      </c>
      <c r="E18188" s="116" t="str">
        <f t="shared" si="284"/>
        <v>DGP</v>
      </c>
    </row>
    <row r="18189" spans="4:5">
      <c r="D18189" s="118" t="s">
        <v>40</v>
      </c>
      <c r="E18189" s="116" t="str">
        <f t="shared" si="284"/>
        <v>JCE</v>
      </c>
    </row>
    <row r="18190" spans="4:5">
      <c r="D18190" s="118" t="s">
        <v>40</v>
      </c>
      <c r="E18190" s="116" t="str">
        <f t="shared" si="284"/>
        <v>JCE</v>
      </c>
    </row>
    <row r="18191" spans="4:5">
      <c r="D18191" s="118" t="s">
        <v>28</v>
      </c>
      <c r="E18191" s="116" t="str">
        <f t="shared" si="284"/>
        <v>DGII</v>
      </c>
    </row>
    <row r="18192" spans="4:5">
      <c r="D18192" s="118" t="s">
        <v>28</v>
      </c>
      <c r="E18192" s="116" t="str">
        <f t="shared" si="284"/>
        <v>DGII</v>
      </c>
    </row>
    <row r="18193" spans="4:5">
      <c r="D18193" s="118" t="s">
        <v>2</v>
      </c>
      <c r="E18193" s="116" t="str">
        <f t="shared" si="284"/>
        <v>DGTT</v>
      </c>
    </row>
    <row r="18194" spans="4:5">
      <c r="D18194" s="118" t="s">
        <v>40</v>
      </c>
      <c r="E18194" s="116" t="str">
        <f t="shared" si="284"/>
        <v>JCE</v>
      </c>
    </row>
    <row r="18195" spans="4:5">
      <c r="D18195" s="118" t="s">
        <v>40</v>
      </c>
      <c r="E18195" s="116" t="str">
        <f t="shared" si="284"/>
        <v>JCE</v>
      </c>
    </row>
    <row r="18196" spans="4:5">
      <c r="D18196" s="118" t="s">
        <v>40</v>
      </c>
      <c r="E18196" s="116" t="str">
        <f t="shared" si="284"/>
        <v>JCE</v>
      </c>
    </row>
    <row r="18197" spans="4:5">
      <c r="D18197" s="118" t="s">
        <v>40</v>
      </c>
      <c r="E18197" s="116" t="str">
        <f t="shared" si="284"/>
        <v>JCE</v>
      </c>
    </row>
    <row r="18198" spans="4:5">
      <c r="D18198" s="118" t="s">
        <v>28</v>
      </c>
      <c r="E18198" s="116" t="str">
        <f t="shared" si="284"/>
        <v>DGII</v>
      </c>
    </row>
    <row r="18199" spans="4:5">
      <c r="D18199" s="118" t="s">
        <v>40</v>
      </c>
      <c r="E18199" s="116" t="str">
        <f t="shared" si="284"/>
        <v>JCE</v>
      </c>
    </row>
    <row r="18200" spans="4:5">
      <c r="D18200" s="118" t="s">
        <v>40</v>
      </c>
      <c r="E18200" s="116" t="str">
        <f t="shared" si="284"/>
        <v>JCE</v>
      </c>
    </row>
    <row r="18201" spans="4:5">
      <c r="D18201" s="118" t="s">
        <v>28</v>
      </c>
      <c r="E18201" s="116" t="str">
        <f t="shared" si="284"/>
        <v>DGII</v>
      </c>
    </row>
    <row r="18202" spans="4:5">
      <c r="D18202" s="118" t="s">
        <v>40</v>
      </c>
      <c r="E18202" s="116" t="str">
        <f t="shared" si="284"/>
        <v>JCE</v>
      </c>
    </row>
    <row r="18203" spans="4:5">
      <c r="D18203" s="118" t="s">
        <v>2</v>
      </c>
      <c r="E18203" s="116" t="str">
        <f t="shared" si="284"/>
        <v>DGTT</v>
      </c>
    </row>
    <row r="18204" spans="4:5">
      <c r="D18204" s="118" t="s">
        <v>2</v>
      </c>
      <c r="E18204" s="116" t="str">
        <f t="shared" si="284"/>
        <v>DGTT</v>
      </c>
    </row>
    <row r="18205" spans="4:5">
      <c r="D18205" s="118" t="s">
        <v>184</v>
      </c>
      <c r="E18205" s="116" t="str">
        <f t="shared" si="284"/>
        <v>DGP</v>
      </c>
    </row>
    <row r="18206" spans="4:5">
      <c r="D18206" s="118" t="s">
        <v>40</v>
      </c>
      <c r="E18206" s="116" t="str">
        <f t="shared" si="284"/>
        <v>JCE</v>
      </c>
    </row>
    <row r="18207" spans="4:5">
      <c r="D18207" s="118" t="s">
        <v>40</v>
      </c>
      <c r="E18207" s="116" t="str">
        <f t="shared" si="284"/>
        <v>JCE</v>
      </c>
    </row>
    <row r="18208" spans="4:5">
      <c r="D18208" s="118" t="s">
        <v>40</v>
      </c>
      <c r="E18208" s="116" t="str">
        <f t="shared" si="284"/>
        <v>JCE</v>
      </c>
    </row>
    <row r="18209" spans="4:5">
      <c r="D18209" s="118" t="s">
        <v>184</v>
      </c>
      <c r="E18209" s="116" t="str">
        <f t="shared" si="284"/>
        <v>DGP</v>
      </c>
    </row>
    <row r="18210" spans="4:5">
      <c r="D18210" s="118" t="s">
        <v>2</v>
      </c>
      <c r="E18210" s="116" t="str">
        <f t="shared" si="284"/>
        <v>DGTT</v>
      </c>
    </row>
    <row r="18211" spans="4:5">
      <c r="D18211" s="118" t="s">
        <v>28</v>
      </c>
      <c r="E18211" s="116" t="str">
        <f t="shared" si="284"/>
        <v>DGII</v>
      </c>
    </row>
    <row r="18212" spans="4:5">
      <c r="D18212" s="118" t="s">
        <v>28</v>
      </c>
      <c r="E18212" s="116" t="str">
        <f t="shared" si="284"/>
        <v>DGII</v>
      </c>
    </row>
    <row r="18213" spans="4:5">
      <c r="D18213" s="118" t="s">
        <v>28</v>
      </c>
      <c r="E18213" s="116" t="str">
        <f t="shared" si="284"/>
        <v>DGII</v>
      </c>
    </row>
    <row r="18214" spans="4:5">
      <c r="D18214" s="118" t="s">
        <v>28</v>
      </c>
      <c r="E18214" s="116" t="str">
        <f t="shared" si="284"/>
        <v>DGII</v>
      </c>
    </row>
    <row r="18215" spans="4:5">
      <c r="D18215" s="118" t="s">
        <v>40</v>
      </c>
      <c r="E18215" s="116" t="str">
        <f t="shared" si="284"/>
        <v>JCE</v>
      </c>
    </row>
    <row r="18216" spans="4:5">
      <c r="D18216" s="118" t="s">
        <v>1098</v>
      </c>
      <c r="E18216" s="116" t="str">
        <f t="shared" si="284"/>
        <v>CANCILLERIA</v>
      </c>
    </row>
    <row r="18217" spans="4:5">
      <c r="D18217" s="118" t="s">
        <v>40</v>
      </c>
      <c r="E18217" s="116" t="str">
        <f t="shared" si="284"/>
        <v>JCE</v>
      </c>
    </row>
    <row r="18218" spans="4:5">
      <c r="D18218" s="118" t="s">
        <v>28</v>
      </c>
      <c r="E18218" s="116" t="str">
        <f t="shared" si="284"/>
        <v>DGII</v>
      </c>
    </row>
    <row r="18219" spans="4:5">
      <c r="D18219" s="118" t="s">
        <v>28</v>
      </c>
      <c r="E18219" s="116" t="str">
        <f t="shared" si="284"/>
        <v>DGII</v>
      </c>
    </row>
    <row r="18220" spans="4:5">
      <c r="D18220" s="118" t="s">
        <v>28</v>
      </c>
      <c r="E18220" s="116" t="str">
        <f t="shared" si="284"/>
        <v>DGII</v>
      </c>
    </row>
    <row r="18221" spans="4:5">
      <c r="D18221" s="118" t="s">
        <v>28</v>
      </c>
      <c r="E18221" s="116" t="str">
        <f t="shared" si="284"/>
        <v>DGII</v>
      </c>
    </row>
    <row r="18222" spans="4:5">
      <c r="D18222" s="118" t="s">
        <v>155</v>
      </c>
      <c r="E18222" s="116" t="str">
        <f t="shared" si="284"/>
        <v>ONAPI</v>
      </c>
    </row>
    <row r="18223" spans="4:5">
      <c r="D18223" s="118" t="s">
        <v>28</v>
      </c>
      <c r="E18223" s="116" t="str">
        <f t="shared" si="284"/>
        <v>DGII</v>
      </c>
    </row>
    <row r="18224" spans="4:5">
      <c r="D18224" s="118" t="s">
        <v>322</v>
      </c>
      <c r="E18224" s="116" t="str">
        <f t="shared" si="284"/>
        <v>MT</v>
      </c>
    </row>
    <row r="18225" spans="4:5">
      <c r="D18225" s="118" t="s">
        <v>322</v>
      </c>
      <c r="E18225" s="116" t="str">
        <f t="shared" si="284"/>
        <v>MT</v>
      </c>
    </row>
    <row r="18226" spans="4:5">
      <c r="D18226" s="118" t="s">
        <v>40</v>
      </c>
      <c r="E18226" s="116" t="str">
        <f t="shared" si="284"/>
        <v>JCE</v>
      </c>
    </row>
    <row r="18227" spans="4:5">
      <c r="D18227" s="118" t="s">
        <v>40</v>
      </c>
      <c r="E18227" s="116" t="str">
        <f t="shared" si="284"/>
        <v>JCE</v>
      </c>
    </row>
    <row r="18228" spans="4:5">
      <c r="D18228" s="118" t="s">
        <v>322</v>
      </c>
      <c r="E18228" s="116" t="str">
        <f t="shared" si="284"/>
        <v>MT</v>
      </c>
    </row>
    <row r="18229" spans="4:5">
      <c r="D18229" s="118" t="s">
        <v>2</v>
      </c>
      <c r="E18229" s="116" t="str">
        <f t="shared" si="284"/>
        <v>DGTT</v>
      </c>
    </row>
    <row r="18230" spans="4:5">
      <c r="D18230" s="118" t="s">
        <v>2</v>
      </c>
      <c r="E18230" s="116" t="str">
        <f t="shared" si="284"/>
        <v>DGTT</v>
      </c>
    </row>
    <row r="18231" spans="4:5">
      <c r="D18231" s="118" t="s">
        <v>956</v>
      </c>
      <c r="E18231" s="116" t="str">
        <f t="shared" si="284"/>
        <v>SENASA</v>
      </c>
    </row>
    <row r="18232" spans="4:5">
      <c r="D18232" s="118" t="s">
        <v>956</v>
      </c>
      <c r="E18232" s="116" t="str">
        <f t="shared" si="284"/>
        <v>SENASA</v>
      </c>
    </row>
    <row r="18233" spans="4:5">
      <c r="D18233" s="118" t="s">
        <v>956</v>
      </c>
      <c r="E18233" s="116" t="str">
        <f t="shared" si="284"/>
        <v>SENASA</v>
      </c>
    </row>
    <row r="18234" spans="4:5">
      <c r="D18234" s="118" t="s">
        <v>40</v>
      </c>
      <c r="E18234" s="116" t="str">
        <f t="shared" si="284"/>
        <v>JCE</v>
      </c>
    </row>
    <row r="18235" spans="4:5">
      <c r="D18235" s="118" t="s">
        <v>40</v>
      </c>
      <c r="E18235" s="116" t="str">
        <f t="shared" si="284"/>
        <v>JCE</v>
      </c>
    </row>
    <row r="18236" spans="4:5">
      <c r="D18236" s="118" t="s">
        <v>40</v>
      </c>
      <c r="E18236" s="116" t="str">
        <f t="shared" si="284"/>
        <v>JCE</v>
      </c>
    </row>
    <row r="18237" spans="4:5">
      <c r="D18237" s="118" t="s">
        <v>40</v>
      </c>
      <c r="E18237" s="116" t="str">
        <f t="shared" si="284"/>
        <v>JCE</v>
      </c>
    </row>
    <row r="18238" spans="4:5">
      <c r="D18238" s="118" t="s">
        <v>40</v>
      </c>
      <c r="E18238" s="116" t="str">
        <f t="shared" si="284"/>
        <v>JCE</v>
      </c>
    </row>
    <row r="18239" spans="4:5">
      <c r="D18239" s="118" t="s">
        <v>155</v>
      </c>
      <c r="E18239" s="116" t="str">
        <f t="shared" si="284"/>
        <v>ONAPI</v>
      </c>
    </row>
    <row r="18240" spans="4:5">
      <c r="D18240" s="118" t="s">
        <v>28</v>
      </c>
      <c r="E18240" s="116" t="str">
        <f t="shared" si="284"/>
        <v>DGII</v>
      </c>
    </row>
    <row r="18241" spans="4:5">
      <c r="D18241" s="118" t="s">
        <v>28</v>
      </c>
      <c r="E18241" s="116" t="str">
        <f t="shared" si="284"/>
        <v>DGII</v>
      </c>
    </row>
    <row r="18242" spans="4:5">
      <c r="D18242" s="118" t="s">
        <v>28</v>
      </c>
      <c r="E18242" s="116" t="str">
        <f t="shared" si="284"/>
        <v>DGII</v>
      </c>
    </row>
    <row r="18243" spans="4:5">
      <c r="D18243" s="118" t="s">
        <v>3</v>
      </c>
      <c r="E18243" s="116" t="str">
        <f t="shared" si="284"/>
        <v>PGR</v>
      </c>
    </row>
    <row r="18244" spans="4:5">
      <c r="D18244" s="118" t="s">
        <v>40</v>
      </c>
      <c r="E18244" s="116" t="str">
        <f t="shared" ref="E18244:E18307" si="285">UPPER(D18244:D37954)</f>
        <v>JCE</v>
      </c>
    </row>
    <row r="18245" spans="4:5">
      <c r="D18245" s="118" t="s">
        <v>40</v>
      </c>
      <c r="E18245" s="116" t="str">
        <f t="shared" si="285"/>
        <v>JCE</v>
      </c>
    </row>
    <row r="18246" spans="4:5">
      <c r="D18246" s="118" t="s">
        <v>184</v>
      </c>
      <c r="E18246" s="116" t="str">
        <f t="shared" si="285"/>
        <v>DGP</v>
      </c>
    </row>
    <row r="18247" spans="4:5">
      <c r="D18247" s="118" t="s">
        <v>2</v>
      </c>
      <c r="E18247" s="116" t="str">
        <f t="shared" si="285"/>
        <v>DGTT</v>
      </c>
    </row>
    <row r="18248" spans="4:5">
      <c r="D18248" s="118" t="s">
        <v>2</v>
      </c>
      <c r="E18248" s="116" t="str">
        <f t="shared" si="285"/>
        <v>DGTT</v>
      </c>
    </row>
    <row r="18249" spans="4:5">
      <c r="D18249" s="118" t="s">
        <v>2</v>
      </c>
      <c r="E18249" s="116" t="str">
        <f t="shared" si="285"/>
        <v>DGTT</v>
      </c>
    </row>
    <row r="18250" spans="4:5">
      <c r="D18250" s="118" t="s">
        <v>40</v>
      </c>
      <c r="E18250" s="116" t="str">
        <f t="shared" si="285"/>
        <v>JCE</v>
      </c>
    </row>
    <row r="18251" spans="4:5">
      <c r="D18251" s="118" t="s">
        <v>184</v>
      </c>
      <c r="E18251" s="116" t="str">
        <f t="shared" si="285"/>
        <v>DGP</v>
      </c>
    </row>
    <row r="18252" spans="4:5">
      <c r="D18252" s="118" t="s">
        <v>28</v>
      </c>
      <c r="E18252" s="116" t="str">
        <f t="shared" si="285"/>
        <v>DGII</v>
      </c>
    </row>
    <row r="18253" spans="4:5">
      <c r="D18253" s="118" t="s">
        <v>184</v>
      </c>
      <c r="E18253" s="116" t="str">
        <f t="shared" si="285"/>
        <v>DGP</v>
      </c>
    </row>
    <row r="18254" spans="4:5">
      <c r="D18254" s="118" t="s">
        <v>956</v>
      </c>
      <c r="E18254" s="116" t="str">
        <f t="shared" si="285"/>
        <v>SENASA</v>
      </c>
    </row>
    <row r="18255" spans="4:5">
      <c r="D18255" s="118" t="s">
        <v>40</v>
      </c>
      <c r="E18255" s="116" t="str">
        <f t="shared" si="285"/>
        <v>JCE</v>
      </c>
    </row>
    <row r="18256" spans="4:5">
      <c r="D18256" s="118" t="s">
        <v>956</v>
      </c>
      <c r="E18256" s="116" t="str">
        <f t="shared" si="285"/>
        <v>SENASA</v>
      </c>
    </row>
    <row r="18257" spans="4:5">
      <c r="D18257" s="118" t="s">
        <v>956</v>
      </c>
      <c r="E18257" s="116" t="str">
        <f t="shared" si="285"/>
        <v>SENASA</v>
      </c>
    </row>
    <row r="18258" spans="4:5">
      <c r="D18258" s="118" t="s">
        <v>956</v>
      </c>
      <c r="E18258" s="116" t="str">
        <f t="shared" si="285"/>
        <v>SENASA</v>
      </c>
    </row>
    <row r="18259" spans="4:5">
      <c r="D18259" s="118" t="s">
        <v>28</v>
      </c>
      <c r="E18259" s="116" t="str">
        <f t="shared" si="285"/>
        <v>DGII</v>
      </c>
    </row>
    <row r="18260" spans="4:5">
      <c r="D18260" s="118" t="s">
        <v>2</v>
      </c>
      <c r="E18260" s="116" t="str">
        <f t="shared" si="285"/>
        <v>DGTT</v>
      </c>
    </row>
    <row r="18261" spans="4:5">
      <c r="D18261" s="118" t="s">
        <v>2</v>
      </c>
      <c r="E18261" s="116" t="str">
        <f t="shared" si="285"/>
        <v>DGTT</v>
      </c>
    </row>
    <row r="18262" spans="4:5">
      <c r="D18262" s="118" t="s">
        <v>2</v>
      </c>
      <c r="E18262" s="116" t="str">
        <f t="shared" si="285"/>
        <v>DGTT</v>
      </c>
    </row>
    <row r="18263" spans="4:5">
      <c r="D18263" s="118" t="s">
        <v>40</v>
      </c>
      <c r="E18263" s="116" t="str">
        <f t="shared" si="285"/>
        <v>JCE</v>
      </c>
    </row>
    <row r="18264" spans="4:5">
      <c r="D18264" s="118" t="s">
        <v>2</v>
      </c>
      <c r="E18264" s="116" t="str">
        <f t="shared" si="285"/>
        <v>DGTT</v>
      </c>
    </row>
    <row r="18265" spans="4:5">
      <c r="D18265" s="118" t="s">
        <v>184</v>
      </c>
      <c r="E18265" s="116" t="str">
        <f t="shared" si="285"/>
        <v>DGP</v>
      </c>
    </row>
    <row r="18266" spans="4:5">
      <c r="D18266" s="118" t="s">
        <v>155</v>
      </c>
      <c r="E18266" s="116" t="str">
        <f t="shared" si="285"/>
        <v>ONAPI</v>
      </c>
    </row>
    <row r="18267" spans="4:5">
      <c r="D18267" s="118" t="s">
        <v>2</v>
      </c>
      <c r="E18267" s="116" t="str">
        <f t="shared" si="285"/>
        <v>DGTT</v>
      </c>
    </row>
    <row r="18268" spans="4:5">
      <c r="D18268" s="118" t="s">
        <v>2</v>
      </c>
      <c r="E18268" s="116" t="str">
        <f t="shared" si="285"/>
        <v>DGTT</v>
      </c>
    </row>
    <row r="18269" spans="4:5">
      <c r="D18269" s="118" t="s">
        <v>2</v>
      </c>
      <c r="E18269" s="116" t="str">
        <f t="shared" si="285"/>
        <v>DGTT</v>
      </c>
    </row>
    <row r="18270" spans="4:5">
      <c r="D18270" s="118" t="s">
        <v>1306</v>
      </c>
      <c r="E18270" s="116" t="str">
        <f t="shared" si="285"/>
        <v xml:space="preserve">SENASA </v>
      </c>
    </row>
    <row r="18271" spans="4:5">
      <c r="D18271" s="118" t="s">
        <v>40</v>
      </c>
      <c r="E18271" s="116" t="str">
        <f t="shared" si="285"/>
        <v>JCE</v>
      </c>
    </row>
    <row r="18272" spans="4:5">
      <c r="D18272" s="118" t="s">
        <v>184</v>
      </c>
      <c r="E18272" s="116" t="str">
        <f t="shared" si="285"/>
        <v>DGP</v>
      </c>
    </row>
    <row r="18273" spans="4:5">
      <c r="D18273" s="118" t="s">
        <v>184</v>
      </c>
      <c r="E18273" s="116" t="str">
        <f t="shared" si="285"/>
        <v>DGP</v>
      </c>
    </row>
    <row r="18274" spans="4:5">
      <c r="D18274" s="118" t="s">
        <v>1306</v>
      </c>
      <c r="E18274" s="116" t="str">
        <f t="shared" si="285"/>
        <v xml:space="preserve">SENASA </v>
      </c>
    </row>
    <row r="18275" spans="4:5">
      <c r="D18275" s="118" t="s">
        <v>1306</v>
      </c>
      <c r="E18275" s="116" t="str">
        <f t="shared" si="285"/>
        <v xml:space="preserve">SENASA </v>
      </c>
    </row>
    <row r="18276" spans="4:5">
      <c r="D18276" s="118" t="s">
        <v>2400</v>
      </c>
      <c r="E18276" s="116" t="str">
        <f t="shared" si="285"/>
        <v xml:space="preserve">CANSILLERIA </v>
      </c>
    </row>
    <row r="18277" spans="4:5">
      <c r="D18277" s="118" t="s">
        <v>2</v>
      </c>
      <c r="E18277" s="116" t="str">
        <f t="shared" si="285"/>
        <v>DGTT</v>
      </c>
    </row>
    <row r="18278" spans="4:5">
      <c r="D18278" s="118" t="s">
        <v>2</v>
      </c>
      <c r="E18278" s="116" t="str">
        <f t="shared" si="285"/>
        <v>DGTT</v>
      </c>
    </row>
    <row r="18279" spans="4:5">
      <c r="D18279" s="118" t="s">
        <v>40</v>
      </c>
      <c r="E18279" s="116" t="str">
        <f t="shared" si="285"/>
        <v>JCE</v>
      </c>
    </row>
    <row r="18280" spans="4:5">
      <c r="D18280" s="118" t="s">
        <v>28</v>
      </c>
      <c r="E18280" s="116" t="str">
        <f t="shared" si="285"/>
        <v>DGII</v>
      </c>
    </row>
    <row r="18281" spans="4:5">
      <c r="D18281" s="118" t="s">
        <v>40</v>
      </c>
      <c r="E18281" s="116" t="str">
        <f t="shared" si="285"/>
        <v>JCE</v>
      </c>
    </row>
    <row r="18282" spans="4:5">
      <c r="D18282" s="118" t="s">
        <v>40</v>
      </c>
      <c r="E18282" s="116" t="str">
        <f t="shared" si="285"/>
        <v>JCE</v>
      </c>
    </row>
    <row r="18283" spans="4:5">
      <c r="D18283" s="118" t="s">
        <v>184</v>
      </c>
      <c r="E18283" s="116" t="str">
        <f t="shared" si="285"/>
        <v>DGP</v>
      </c>
    </row>
    <row r="18284" spans="4:5">
      <c r="D18284" s="118" t="s">
        <v>40</v>
      </c>
      <c r="E18284" s="116" t="str">
        <f t="shared" si="285"/>
        <v>JCE</v>
      </c>
    </row>
    <row r="18285" spans="4:5">
      <c r="D18285" s="118" t="s">
        <v>28</v>
      </c>
      <c r="E18285" s="116" t="str">
        <f t="shared" si="285"/>
        <v>DGII</v>
      </c>
    </row>
    <row r="18286" spans="4:5">
      <c r="D18286" s="118" t="s">
        <v>1098</v>
      </c>
      <c r="E18286" s="116" t="str">
        <f t="shared" si="285"/>
        <v>CANCILLERIA</v>
      </c>
    </row>
    <row r="18287" spans="4:5">
      <c r="D18287" s="118" t="s">
        <v>956</v>
      </c>
      <c r="E18287" s="116" t="str">
        <f t="shared" si="285"/>
        <v>SENASA</v>
      </c>
    </row>
    <row r="18288" spans="4:5">
      <c r="D18288" s="118" t="s">
        <v>956</v>
      </c>
      <c r="E18288" s="116" t="str">
        <f t="shared" si="285"/>
        <v>SENASA</v>
      </c>
    </row>
    <row r="18289" spans="4:5">
      <c r="D18289" s="118" t="s">
        <v>155</v>
      </c>
      <c r="E18289" s="116" t="str">
        <f t="shared" si="285"/>
        <v>ONAPI</v>
      </c>
    </row>
    <row r="18290" spans="4:5">
      <c r="D18290" s="118" t="s">
        <v>28</v>
      </c>
      <c r="E18290" s="116" t="str">
        <f t="shared" si="285"/>
        <v>DGII</v>
      </c>
    </row>
    <row r="18291" spans="4:5">
      <c r="D18291" s="118" t="s">
        <v>40</v>
      </c>
      <c r="E18291" s="116" t="str">
        <f t="shared" si="285"/>
        <v>JCE</v>
      </c>
    </row>
    <row r="18292" spans="4:5">
      <c r="D18292" s="118" t="s">
        <v>3</v>
      </c>
      <c r="E18292" s="116" t="str">
        <f t="shared" si="285"/>
        <v>PGR</v>
      </c>
    </row>
    <row r="18293" spans="4:5">
      <c r="D18293" s="118" t="s">
        <v>28</v>
      </c>
      <c r="E18293" s="116" t="str">
        <f t="shared" si="285"/>
        <v>DGII</v>
      </c>
    </row>
    <row r="18294" spans="4:5">
      <c r="D18294" s="118" t="s">
        <v>2</v>
      </c>
      <c r="E18294" s="116" t="str">
        <f t="shared" si="285"/>
        <v>DGTT</v>
      </c>
    </row>
    <row r="18295" spans="4:5">
      <c r="D18295" s="107" t="s">
        <v>40</v>
      </c>
      <c r="E18295" s="116" t="str">
        <f t="shared" si="285"/>
        <v>JCE</v>
      </c>
    </row>
    <row r="18296" spans="4:5">
      <c r="D18296" s="118" t="s">
        <v>40</v>
      </c>
      <c r="E18296" s="116" t="str">
        <f t="shared" si="285"/>
        <v>JCE</v>
      </c>
    </row>
    <row r="18297" spans="4:5">
      <c r="D18297" s="118" t="s">
        <v>2028</v>
      </c>
      <c r="E18297" s="116" t="str">
        <f t="shared" si="285"/>
        <v xml:space="preserve">DGP </v>
      </c>
    </row>
    <row r="18298" spans="4:5">
      <c r="D18298" s="118" t="s">
        <v>2</v>
      </c>
      <c r="E18298" s="116" t="str">
        <f t="shared" si="285"/>
        <v>DGTT</v>
      </c>
    </row>
    <row r="18299" spans="4:5">
      <c r="D18299" s="118" t="s">
        <v>2</v>
      </c>
      <c r="E18299" s="116" t="str">
        <f t="shared" si="285"/>
        <v>DGTT</v>
      </c>
    </row>
    <row r="18300" spans="4:5">
      <c r="D18300" s="118" t="s">
        <v>40</v>
      </c>
      <c r="E18300" s="116" t="str">
        <f t="shared" si="285"/>
        <v>JCE</v>
      </c>
    </row>
    <row r="18301" spans="4:5">
      <c r="D18301" s="118" t="s">
        <v>40</v>
      </c>
      <c r="E18301" s="116" t="str">
        <f t="shared" si="285"/>
        <v>JCE</v>
      </c>
    </row>
    <row r="18302" spans="4:5">
      <c r="D18302" s="118" t="s">
        <v>2400</v>
      </c>
      <c r="E18302" s="116" t="str">
        <f t="shared" si="285"/>
        <v xml:space="preserve">CANSILLERIA </v>
      </c>
    </row>
    <row r="18303" spans="4:5">
      <c r="D18303" s="118" t="s">
        <v>40</v>
      </c>
      <c r="E18303" s="116" t="str">
        <f t="shared" si="285"/>
        <v>JCE</v>
      </c>
    </row>
    <row r="18304" spans="4:5">
      <c r="D18304" s="118" t="s">
        <v>155</v>
      </c>
      <c r="E18304" s="116" t="str">
        <f t="shared" si="285"/>
        <v>ONAPI</v>
      </c>
    </row>
    <row r="18305" spans="4:5">
      <c r="D18305" s="118" t="s">
        <v>40</v>
      </c>
      <c r="E18305" s="116" t="str">
        <f t="shared" si="285"/>
        <v>JCE</v>
      </c>
    </row>
    <row r="18306" spans="4:5">
      <c r="D18306" s="118" t="s">
        <v>2</v>
      </c>
      <c r="E18306" s="116" t="str">
        <f t="shared" si="285"/>
        <v>DGTT</v>
      </c>
    </row>
    <row r="18307" spans="4:5">
      <c r="D18307" s="118" t="s">
        <v>2</v>
      </c>
      <c r="E18307" s="116" t="str">
        <f t="shared" si="285"/>
        <v>DGTT</v>
      </c>
    </row>
    <row r="18308" spans="4:5">
      <c r="D18308" s="118" t="s">
        <v>956</v>
      </c>
      <c r="E18308" s="116" t="str">
        <f t="shared" ref="E18308:E18371" si="286">UPPER(D18308:D38018)</f>
        <v>SENASA</v>
      </c>
    </row>
    <row r="18309" spans="4:5">
      <c r="D18309" s="118" t="s">
        <v>956</v>
      </c>
      <c r="E18309" s="116" t="str">
        <f t="shared" si="286"/>
        <v>SENASA</v>
      </c>
    </row>
    <row r="18310" spans="4:5">
      <c r="D18310" s="118" t="s">
        <v>2</v>
      </c>
      <c r="E18310" s="116" t="str">
        <f t="shared" si="286"/>
        <v>DGTT</v>
      </c>
    </row>
    <row r="18311" spans="4:5">
      <c r="D18311" s="118" t="s">
        <v>184</v>
      </c>
      <c r="E18311" s="116" t="str">
        <f t="shared" si="286"/>
        <v>DGP</v>
      </c>
    </row>
    <row r="18312" spans="4:5">
      <c r="D18312" s="118" t="s">
        <v>28</v>
      </c>
      <c r="E18312" s="116" t="str">
        <f t="shared" si="286"/>
        <v>DGII</v>
      </c>
    </row>
    <row r="18313" spans="4:5">
      <c r="D18313" s="118" t="s">
        <v>28</v>
      </c>
      <c r="E18313" s="116" t="str">
        <f t="shared" si="286"/>
        <v>DGII</v>
      </c>
    </row>
    <row r="18314" spans="4:5">
      <c r="D18314" s="118" t="s">
        <v>28</v>
      </c>
      <c r="E18314" s="116" t="str">
        <f t="shared" si="286"/>
        <v>DGII</v>
      </c>
    </row>
    <row r="18315" spans="4:5">
      <c r="D18315" s="118" t="s">
        <v>2</v>
      </c>
      <c r="E18315" s="116" t="str">
        <f t="shared" si="286"/>
        <v>DGTT</v>
      </c>
    </row>
    <row r="18316" spans="4:5">
      <c r="D18316" s="118" t="s">
        <v>2</v>
      </c>
      <c r="E18316" s="116" t="str">
        <f t="shared" si="286"/>
        <v>DGTT</v>
      </c>
    </row>
    <row r="18317" spans="4:5">
      <c r="D18317" s="118" t="s">
        <v>2</v>
      </c>
      <c r="E18317" s="116" t="str">
        <f t="shared" si="286"/>
        <v>DGTT</v>
      </c>
    </row>
    <row r="18318" spans="4:5">
      <c r="D18318" s="118" t="s">
        <v>28</v>
      </c>
      <c r="E18318" s="116" t="str">
        <f t="shared" si="286"/>
        <v>DGII</v>
      </c>
    </row>
    <row r="18319" spans="4:5">
      <c r="D18319" s="118" t="s">
        <v>2</v>
      </c>
      <c r="E18319" s="116" t="str">
        <f t="shared" si="286"/>
        <v>DGTT</v>
      </c>
    </row>
    <row r="18320" spans="4:5">
      <c r="D18320" s="118" t="s">
        <v>2</v>
      </c>
      <c r="E18320" s="116" t="str">
        <f t="shared" si="286"/>
        <v>DGTT</v>
      </c>
    </row>
    <row r="18321" spans="4:5">
      <c r="D18321" s="118" t="s">
        <v>40</v>
      </c>
      <c r="E18321" s="116" t="str">
        <f t="shared" si="286"/>
        <v>JCE</v>
      </c>
    </row>
    <row r="18322" spans="4:5">
      <c r="D18322" s="118" t="s">
        <v>40</v>
      </c>
      <c r="E18322" s="116" t="str">
        <f t="shared" si="286"/>
        <v>JCE</v>
      </c>
    </row>
    <row r="18323" spans="4:5">
      <c r="D18323" s="118" t="s">
        <v>28</v>
      </c>
      <c r="E18323" s="116" t="str">
        <f t="shared" si="286"/>
        <v>DGII</v>
      </c>
    </row>
    <row r="18324" spans="4:5">
      <c r="D18324" s="118" t="s">
        <v>28</v>
      </c>
      <c r="E18324" s="116" t="str">
        <f t="shared" si="286"/>
        <v>DGII</v>
      </c>
    </row>
    <row r="18325" spans="4:5">
      <c r="D18325" s="118" t="s">
        <v>184</v>
      </c>
      <c r="E18325" s="116" t="str">
        <f t="shared" si="286"/>
        <v>DGP</v>
      </c>
    </row>
    <row r="18326" spans="4:5">
      <c r="D18326" s="118" t="s">
        <v>956</v>
      </c>
      <c r="E18326" s="116" t="str">
        <f t="shared" si="286"/>
        <v>SENASA</v>
      </c>
    </row>
    <row r="18327" spans="4:5">
      <c r="D18327" s="118" t="s">
        <v>2026</v>
      </c>
      <c r="E18327" s="116" t="str">
        <f t="shared" si="286"/>
        <v>BR</v>
      </c>
    </row>
    <row r="18328" spans="4:5">
      <c r="D18328" s="118" t="s">
        <v>28</v>
      </c>
      <c r="E18328" s="116" t="str">
        <f t="shared" si="286"/>
        <v>DGII</v>
      </c>
    </row>
    <row r="18329" spans="4:5">
      <c r="D18329" s="118" t="s">
        <v>28</v>
      </c>
      <c r="E18329" s="116" t="str">
        <f t="shared" si="286"/>
        <v>DGII</v>
      </c>
    </row>
    <row r="18330" spans="4:5">
      <c r="D18330" s="118" t="s">
        <v>40</v>
      </c>
      <c r="E18330" s="116" t="str">
        <f t="shared" si="286"/>
        <v>JCE</v>
      </c>
    </row>
    <row r="18331" spans="4:5">
      <c r="D18331" s="118" t="s">
        <v>28</v>
      </c>
      <c r="E18331" s="116" t="str">
        <f t="shared" si="286"/>
        <v>DGII</v>
      </c>
    </row>
    <row r="18332" spans="4:5">
      <c r="D18332" s="118" t="s">
        <v>40</v>
      </c>
      <c r="E18332" s="116" t="str">
        <f t="shared" si="286"/>
        <v>JCE</v>
      </c>
    </row>
    <row r="18333" spans="4:5">
      <c r="D18333" s="118" t="s">
        <v>322</v>
      </c>
      <c r="E18333" s="116" t="str">
        <f t="shared" si="286"/>
        <v>MT</v>
      </c>
    </row>
    <row r="18334" spans="4:5">
      <c r="D18334" s="118" t="s">
        <v>40</v>
      </c>
      <c r="E18334" s="116" t="str">
        <f t="shared" si="286"/>
        <v>JCE</v>
      </c>
    </row>
    <row r="18335" spans="4:5">
      <c r="D18335" s="118" t="s">
        <v>28</v>
      </c>
      <c r="E18335" s="116" t="str">
        <f t="shared" si="286"/>
        <v>DGII</v>
      </c>
    </row>
    <row r="18336" spans="4:5">
      <c r="D18336" s="118" t="s">
        <v>40</v>
      </c>
      <c r="E18336" s="116" t="str">
        <f t="shared" si="286"/>
        <v>JCE</v>
      </c>
    </row>
    <row r="18337" spans="4:5">
      <c r="D18337" s="118" t="s">
        <v>40</v>
      </c>
      <c r="E18337" s="116" t="str">
        <f t="shared" si="286"/>
        <v>JCE</v>
      </c>
    </row>
    <row r="18338" spans="4:5">
      <c r="D18338" s="118" t="s">
        <v>40</v>
      </c>
      <c r="E18338" s="116" t="str">
        <f t="shared" si="286"/>
        <v>JCE</v>
      </c>
    </row>
    <row r="18339" spans="4:5">
      <c r="D18339" s="118" t="s">
        <v>40</v>
      </c>
      <c r="E18339" s="116" t="str">
        <f t="shared" si="286"/>
        <v>JCE</v>
      </c>
    </row>
    <row r="18340" spans="4:5">
      <c r="D18340" s="118" t="s">
        <v>28</v>
      </c>
      <c r="E18340" s="116" t="str">
        <f t="shared" si="286"/>
        <v>DGII</v>
      </c>
    </row>
    <row r="18341" spans="4:5">
      <c r="D18341" s="118" t="s">
        <v>322</v>
      </c>
      <c r="E18341" s="116" t="str">
        <f t="shared" si="286"/>
        <v>MT</v>
      </c>
    </row>
    <row r="18342" spans="4:5">
      <c r="D18342" s="118" t="s">
        <v>40</v>
      </c>
      <c r="E18342" s="116" t="str">
        <f t="shared" si="286"/>
        <v>JCE</v>
      </c>
    </row>
    <row r="18343" spans="4:5">
      <c r="D18343" s="118" t="s">
        <v>28</v>
      </c>
      <c r="E18343" s="116" t="str">
        <f t="shared" si="286"/>
        <v>DGII</v>
      </c>
    </row>
    <row r="18344" spans="4:5">
      <c r="D18344" s="118" t="s">
        <v>40</v>
      </c>
      <c r="E18344" s="116" t="str">
        <f t="shared" si="286"/>
        <v>JCE</v>
      </c>
    </row>
    <row r="18345" spans="4:5">
      <c r="D18345" s="118" t="s">
        <v>2</v>
      </c>
      <c r="E18345" s="116" t="str">
        <f t="shared" si="286"/>
        <v>DGTT</v>
      </c>
    </row>
    <row r="18346" spans="4:5">
      <c r="D18346" s="118" t="s">
        <v>40</v>
      </c>
      <c r="E18346" s="116" t="str">
        <f t="shared" si="286"/>
        <v>JCE</v>
      </c>
    </row>
    <row r="18347" spans="4:5">
      <c r="D18347" s="118" t="s">
        <v>40</v>
      </c>
      <c r="E18347" s="116" t="str">
        <f t="shared" si="286"/>
        <v>JCE</v>
      </c>
    </row>
    <row r="18348" spans="4:5">
      <c r="D18348" s="118" t="s">
        <v>28</v>
      </c>
      <c r="E18348" s="116" t="str">
        <f t="shared" si="286"/>
        <v>DGII</v>
      </c>
    </row>
    <row r="18349" spans="4:5">
      <c r="D18349" s="118" t="s">
        <v>322</v>
      </c>
      <c r="E18349" s="116" t="str">
        <f t="shared" si="286"/>
        <v>MT</v>
      </c>
    </row>
    <row r="18350" spans="4:5">
      <c r="D18350" s="118" t="s">
        <v>1646</v>
      </c>
      <c r="E18350" s="116" t="str">
        <f t="shared" si="286"/>
        <v xml:space="preserve">CANCILLERIA </v>
      </c>
    </row>
    <row r="18351" spans="4:5">
      <c r="D18351" s="118" t="s">
        <v>3</v>
      </c>
      <c r="E18351" s="116" t="str">
        <f t="shared" si="286"/>
        <v>PGR</v>
      </c>
    </row>
    <row r="18352" spans="4:5">
      <c r="D18352" s="118" t="s">
        <v>28</v>
      </c>
      <c r="E18352" s="116" t="str">
        <f t="shared" si="286"/>
        <v>DGII</v>
      </c>
    </row>
    <row r="18353" spans="4:5">
      <c r="D18353" s="118" t="s">
        <v>28</v>
      </c>
      <c r="E18353" s="116" t="str">
        <f t="shared" si="286"/>
        <v>DGII</v>
      </c>
    </row>
    <row r="18354" spans="4:5">
      <c r="D18354" s="118" t="s">
        <v>28</v>
      </c>
      <c r="E18354" s="116" t="str">
        <f t="shared" si="286"/>
        <v>DGII</v>
      </c>
    </row>
    <row r="18355" spans="4:5">
      <c r="D18355" s="118" t="s">
        <v>28</v>
      </c>
      <c r="E18355" s="116" t="str">
        <f t="shared" si="286"/>
        <v>DGII</v>
      </c>
    </row>
    <row r="18356" spans="4:5">
      <c r="D18356" s="118" t="s">
        <v>1098</v>
      </c>
      <c r="E18356" s="116" t="str">
        <f t="shared" si="286"/>
        <v>CANCILLERIA</v>
      </c>
    </row>
    <row r="18357" spans="4:5">
      <c r="D18357" s="118" t="s">
        <v>2</v>
      </c>
      <c r="E18357" s="116" t="str">
        <f t="shared" si="286"/>
        <v>DGTT</v>
      </c>
    </row>
    <row r="18358" spans="4:5">
      <c r="D18358" s="118" t="s">
        <v>2</v>
      </c>
      <c r="E18358" s="116" t="str">
        <f t="shared" si="286"/>
        <v>DGTT</v>
      </c>
    </row>
    <row r="18359" spans="4:5">
      <c r="D18359" s="118" t="s">
        <v>2</v>
      </c>
      <c r="E18359" s="116" t="str">
        <f t="shared" si="286"/>
        <v>DGTT</v>
      </c>
    </row>
    <row r="18360" spans="4:5">
      <c r="D18360" s="118" t="s">
        <v>40</v>
      </c>
      <c r="E18360" s="116" t="str">
        <f t="shared" si="286"/>
        <v>JCE</v>
      </c>
    </row>
    <row r="18361" spans="4:5">
      <c r="D18361" s="118" t="s">
        <v>28</v>
      </c>
      <c r="E18361" s="116" t="str">
        <f t="shared" si="286"/>
        <v>DGII</v>
      </c>
    </row>
    <row r="18362" spans="4:5">
      <c r="D18362" s="118" t="s">
        <v>40</v>
      </c>
      <c r="E18362" s="116" t="str">
        <f t="shared" si="286"/>
        <v>JCE</v>
      </c>
    </row>
    <row r="18363" spans="4:5">
      <c r="D18363" s="118" t="s">
        <v>28</v>
      </c>
      <c r="E18363" s="116" t="str">
        <f t="shared" si="286"/>
        <v>DGII</v>
      </c>
    </row>
    <row r="18364" spans="4:5">
      <c r="D18364" s="118" t="s">
        <v>40</v>
      </c>
      <c r="E18364" s="116" t="str">
        <f t="shared" si="286"/>
        <v>JCE</v>
      </c>
    </row>
    <row r="18365" spans="4:5">
      <c r="D18365" s="118" t="s">
        <v>28</v>
      </c>
      <c r="E18365" s="116" t="str">
        <f t="shared" si="286"/>
        <v>DGII</v>
      </c>
    </row>
    <row r="18366" spans="4:5">
      <c r="D18366" s="118" t="s">
        <v>28</v>
      </c>
      <c r="E18366" s="116" t="str">
        <f t="shared" si="286"/>
        <v>DGII</v>
      </c>
    </row>
    <row r="18367" spans="4:5">
      <c r="D18367" s="118" t="s">
        <v>2</v>
      </c>
      <c r="E18367" s="116" t="str">
        <f t="shared" si="286"/>
        <v>DGTT</v>
      </c>
    </row>
    <row r="18368" spans="4:5">
      <c r="D18368" s="118" t="s">
        <v>2</v>
      </c>
      <c r="E18368" s="116" t="str">
        <f t="shared" si="286"/>
        <v>DGTT</v>
      </c>
    </row>
    <row r="18369" spans="4:5">
      <c r="D18369" s="118" t="s">
        <v>2</v>
      </c>
      <c r="E18369" s="116" t="str">
        <f t="shared" si="286"/>
        <v>DGTT</v>
      </c>
    </row>
    <row r="18370" spans="4:5">
      <c r="D18370" s="118" t="s">
        <v>40</v>
      </c>
      <c r="E18370" s="116" t="str">
        <f t="shared" si="286"/>
        <v>JCE</v>
      </c>
    </row>
    <row r="18371" spans="4:5">
      <c r="D18371" s="118" t="s">
        <v>40</v>
      </c>
      <c r="E18371" s="116" t="str">
        <f t="shared" si="286"/>
        <v>JCE</v>
      </c>
    </row>
    <row r="18372" spans="4:5">
      <c r="D18372" s="118" t="s">
        <v>40</v>
      </c>
      <c r="E18372" s="116" t="str">
        <f t="shared" ref="E18372:E18435" si="287">UPPER(D18372:D38082)</f>
        <v>JCE</v>
      </c>
    </row>
    <row r="18373" spans="4:5">
      <c r="D18373" s="118" t="s">
        <v>155</v>
      </c>
      <c r="E18373" s="116" t="str">
        <f t="shared" si="287"/>
        <v>ONAPI</v>
      </c>
    </row>
    <row r="18374" spans="4:5">
      <c r="D18374" s="118" t="s">
        <v>40</v>
      </c>
      <c r="E18374" s="116" t="str">
        <f t="shared" si="287"/>
        <v>JCE</v>
      </c>
    </row>
    <row r="18375" spans="4:5">
      <c r="D18375" s="118" t="s">
        <v>40</v>
      </c>
      <c r="E18375" s="116" t="str">
        <f t="shared" si="287"/>
        <v>JCE</v>
      </c>
    </row>
    <row r="18376" spans="4:5">
      <c r="D18376" s="118" t="s">
        <v>28</v>
      </c>
      <c r="E18376" s="116" t="str">
        <f t="shared" si="287"/>
        <v>DGII</v>
      </c>
    </row>
    <row r="18377" spans="4:5">
      <c r="D18377" s="118" t="s">
        <v>40</v>
      </c>
      <c r="E18377" s="116" t="str">
        <f t="shared" si="287"/>
        <v>JCE</v>
      </c>
    </row>
    <row r="18378" spans="4:5">
      <c r="D18378" s="118" t="s">
        <v>40</v>
      </c>
      <c r="E18378" s="116" t="str">
        <f t="shared" si="287"/>
        <v>JCE</v>
      </c>
    </row>
    <row r="18379" spans="4:5">
      <c r="D18379" s="118" t="s">
        <v>40</v>
      </c>
      <c r="E18379" s="116" t="str">
        <f t="shared" si="287"/>
        <v>JCE</v>
      </c>
    </row>
    <row r="18380" spans="4:5">
      <c r="D18380" s="118" t="s">
        <v>1646</v>
      </c>
      <c r="E18380" s="116" t="str">
        <f t="shared" si="287"/>
        <v xml:space="preserve">CANCILLERIA </v>
      </c>
    </row>
    <row r="18381" spans="4:5">
      <c r="D18381" s="118" t="s">
        <v>28</v>
      </c>
      <c r="E18381" s="116" t="str">
        <f t="shared" si="287"/>
        <v>DGII</v>
      </c>
    </row>
    <row r="18382" spans="4:5">
      <c r="D18382" s="118" t="s">
        <v>2</v>
      </c>
      <c r="E18382" s="116" t="str">
        <f t="shared" si="287"/>
        <v>DGTT</v>
      </c>
    </row>
    <row r="18383" spans="4:5">
      <c r="D18383" s="118" t="s">
        <v>2</v>
      </c>
      <c r="E18383" s="116" t="str">
        <f t="shared" si="287"/>
        <v>DGTT</v>
      </c>
    </row>
    <row r="18384" spans="4:5">
      <c r="D18384" s="118" t="s">
        <v>322</v>
      </c>
      <c r="E18384" s="116" t="str">
        <f t="shared" si="287"/>
        <v>MT</v>
      </c>
    </row>
    <row r="18385" spans="4:5">
      <c r="D18385" s="118" t="s">
        <v>322</v>
      </c>
      <c r="E18385" s="116" t="str">
        <f t="shared" si="287"/>
        <v>MT</v>
      </c>
    </row>
    <row r="18386" spans="4:5">
      <c r="D18386" s="118" t="s">
        <v>322</v>
      </c>
      <c r="E18386" s="116" t="str">
        <f t="shared" si="287"/>
        <v>MT</v>
      </c>
    </row>
    <row r="18387" spans="4:5">
      <c r="D18387" s="118" t="s">
        <v>40</v>
      </c>
      <c r="E18387" s="116" t="str">
        <f t="shared" si="287"/>
        <v>JCE</v>
      </c>
    </row>
    <row r="18388" spans="4:5">
      <c r="D18388" s="118" t="s">
        <v>40</v>
      </c>
      <c r="E18388" s="116" t="str">
        <f t="shared" si="287"/>
        <v>JCE</v>
      </c>
    </row>
    <row r="18389" spans="4:5">
      <c r="D18389" s="118" t="s">
        <v>184</v>
      </c>
      <c r="E18389" s="116" t="str">
        <f t="shared" si="287"/>
        <v>DGP</v>
      </c>
    </row>
    <row r="18390" spans="4:5">
      <c r="D18390" s="118" t="s">
        <v>184</v>
      </c>
      <c r="E18390" s="116" t="str">
        <f t="shared" si="287"/>
        <v>DGP</v>
      </c>
    </row>
    <row r="18391" spans="4:5">
      <c r="D18391" s="118" t="s">
        <v>184</v>
      </c>
      <c r="E18391" s="116" t="str">
        <f t="shared" si="287"/>
        <v>DGP</v>
      </c>
    </row>
    <row r="18392" spans="4:5">
      <c r="D18392" s="118" t="s">
        <v>28</v>
      </c>
      <c r="E18392" s="116" t="str">
        <f t="shared" si="287"/>
        <v>DGII</v>
      </c>
    </row>
    <row r="18393" spans="4:5">
      <c r="D18393" s="118" t="s">
        <v>28</v>
      </c>
      <c r="E18393" s="116" t="str">
        <f t="shared" si="287"/>
        <v>DGII</v>
      </c>
    </row>
    <row r="18394" spans="4:5">
      <c r="D18394" s="118" t="s">
        <v>2</v>
      </c>
      <c r="E18394" s="116" t="str">
        <f t="shared" si="287"/>
        <v>DGTT</v>
      </c>
    </row>
    <row r="18395" spans="4:5">
      <c r="D18395" s="118" t="s">
        <v>2</v>
      </c>
      <c r="E18395" s="116" t="str">
        <f t="shared" si="287"/>
        <v>DGTT</v>
      </c>
    </row>
    <row r="18396" spans="4:5">
      <c r="D18396" s="118" t="s">
        <v>2</v>
      </c>
      <c r="E18396" s="116" t="str">
        <f t="shared" si="287"/>
        <v>DGTT</v>
      </c>
    </row>
    <row r="18397" spans="4:5">
      <c r="D18397" s="118" t="s">
        <v>2028</v>
      </c>
      <c r="E18397" s="116" t="str">
        <f t="shared" si="287"/>
        <v xml:space="preserve">DGP </v>
      </c>
    </row>
    <row r="18398" spans="4:5">
      <c r="D18398" s="118" t="s">
        <v>40</v>
      </c>
      <c r="E18398" s="116" t="str">
        <f t="shared" si="287"/>
        <v>JCE</v>
      </c>
    </row>
    <row r="18399" spans="4:5">
      <c r="D18399" s="118" t="s">
        <v>40</v>
      </c>
      <c r="E18399" s="116" t="str">
        <f t="shared" si="287"/>
        <v>JCE</v>
      </c>
    </row>
    <row r="18400" spans="4:5">
      <c r="D18400" s="118" t="s">
        <v>28</v>
      </c>
      <c r="E18400" s="116" t="str">
        <f t="shared" si="287"/>
        <v>DGII</v>
      </c>
    </row>
    <row r="18401" spans="4:5">
      <c r="D18401" s="118" t="s">
        <v>28</v>
      </c>
      <c r="E18401" s="116" t="str">
        <f t="shared" si="287"/>
        <v>DGII</v>
      </c>
    </row>
    <row r="18402" spans="4:5">
      <c r="D18402" s="118" t="s">
        <v>956</v>
      </c>
      <c r="E18402" s="116" t="str">
        <f t="shared" si="287"/>
        <v>SENASA</v>
      </c>
    </row>
    <row r="18403" spans="4:5">
      <c r="D18403" s="118" t="s">
        <v>322</v>
      </c>
      <c r="E18403" s="116" t="str">
        <f t="shared" si="287"/>
        <v>MT</v>
      </c>
    </row>
    <row r="18404" spans="4:5">
      <c r="D18404" s="118" t="s">
        <v>184</v>
      </c>
      <c r="E18404" s="116" t="str">
        <f t="shared" si="287"/>
        <v>DGP</v>
      </c>
    </row>
    <row r="18405" spans="4:5">
      <c r="D18405" s="118" t="s">
        <v>1825</v>
      </c>
      <c r="E18405" s="116" t="str">
        <f t="shared" si="287"/>
        <v>MESCYT</v>
      </c>
    </row>
    <row r="18406" spans="4:5">
      <c r="D18406" s="118" t="s">
        <v>40</v>
      </c>
      <c r="E18406" s="116" t="str">
        <f t="shared" si="287"/>
        <v>JCE</v>
      </c>
    </row>
    <row r="18407" spans="4:5">
      <c r="D18407" s="118" t="s">
        <v>3</v>
      </c>
      <c r="E18407" s="116" t="str">
        <f t="shared" si="287"/>
        <v>PGR</v>
      </c>
    </row>
    <row r="18408" spans="4:5">
      <c r="D18408" s="118" t="s">
        <v>40</v>
      </c>
      <c r="E18408" s="116" t="str">
        <f t="shared" si="287"/>
        <v>JCE</v>
      </c>
    </row>
    <row r="18409" spans="4:5">
      <c r="D18409" s="118" t="s">
        <v>322</v>
      </c>
      <c r="E18409" s="116" t="str">
        <f t="shared" si="287"/>
        <v>MT</v>
      </c>
    </row>
    <row r="18410" spans="4:5">
      <c r="D18410" s="118" t="s">
        <v>322</v>
      </c>
      <c r="E18410" s="116" t="str">
        <f t="shared" si="287"/>
        <v>MT</v>
      </c>
    </row>
    <row r="18411" spans="4:5">
      <c r="D18411" s="118" t="s">
        <v>40</v>
      </c>
      <c r="E18411" s="116" t="str">
        <f t="shared" si="287"/>
        <v>JCE</v>
      </c>
    </row>
    <row r="18412" spans="4:5">
      <c r="D18412" s="118" t="s">
        <v>40</v>
      </c>
      <c r="E18412" s="116" t="str">
        <f t="shared" si="287"/>
        <v>JCE</v>
      </c>
    </row>
    <row r="18413" spans="4:5">
      <c r="D18413" s="118" t="s">
        <v>184</v>
      </c>
      <c r="E18413" s="116" t="str">
        <f t="shared" si="287"/>
        <v>DGP</v>
      </c>
    </row>
    <row r="18414" spans="4:5">
      <c r="D18414" s="118" t="s">
        <v>40</v>
      </c>
      <c r="E18414" s="116" t="str">
        <f t="shared" si="287"/>
        <v>JCE</v>
      </c>
    </row>
    <row r="18415" spans="4:5">
      <c r="D18415" s="118" t="s">
        <v>40</v>
      </c>
      <c r="E18415" s="116" t="str">
        <f t="shared" si="287"/>
        <v>JCE</v>
      </c>
    </row>
    <row r="18416" spans="4:5">
      <c r="D18416" s="118" t="s">
        <v>40</v>
      </c>
      <c r="E18416" s="116" t="str">
        <f t="shared" si="287"/>
        <v>JCE</v>
      </c>
    </row>
    <row r="18417" spans="4:5">
      <c r="D18417" s="118" t="s">
        <v>40</v>
      </c>
      <c r="E18417" s="116" t="str">
        <f t="shared" si="287"/>
        <v>JCE</v>
      </c>
    </row>
    <row r="18418" spans="4:5">
      <c r="D18418" s="118" t="s">
        <v>2</v>
      </c>
      <c r="E18418" s="116" t="str">
        <f t="shared" si="287"/>
        <v>DGTT</v>
      </c>
    </row>
    <row r="18419" spans="4:5">
      <c r="D18419" s="118" t="s">
        <v>2</v>
      </c>
      <c r="E18419" s="116" t="str">
        <f t="shared" si="287"/>
        <v>DGTT</v>
      </c>
    </row>
    <row r="18420" spans="4:5">
      <c r="D18420" s="118" t="s">
        <v>2</v>
      </c>
      <c r="E18420" s="116" t="str">
        <f t="shared" si="287"/>
        <v>DGTT</v>
      </c>
    </row>
    <row r="18421" spans="4:5">
      <c r="D18421" s="118" t="s">
        <v>2</v>
      </c>
      <c r="E18421" s="116" t="str">
        <f t="shared" si="287"/>
        <v>DGTT</v>
      </c>
    </row>
    <row r="18422" spans="4:5">
      <c r="D18422" s="118" t="s">
        <v>2400</v>
      </c>
      <c r="E18422" s="116" t="str">
        <f t="shared" si="287"/>
        <v xml:space="preserve">CANSILLERIA </v>
      </c>
    </row>
    <row r="18423" spans="4:5">
      <c r="D18423" s="118" t="s">
        <v>40</v>
      </c>
      <c r="E18423" s="116" t="str">
        <f t="shared" si="287"/>
        <v>JCE</v>
      </c>
    </row>
    <row r="18424" spans="4:5">
      <c r="D18424" s="118" t="s">
        <v>40</v>
      </c>
      <c r="E18424" s="116" t="str">
        <f t="shared" si="287"/>
        <v>JCE</v>
      </c>
    </row>
    <row r="18425" spans="4:5">
      <c r="D18425" s="118" t="s">
        <v>28</v>
      </c>
      <c r="E18425" s="116" t="str">
        <f t="shared" si="287"/>
        <v>DGII</v>
      </c>
    </row>
    <row r="18426" spans="4:5">
      <c r="D18426" s="118" t="s">
        <v>1318</v>
      </c>
      <c r="E18426" s="116" t="str">
        <f t="shared" si="287"/>
        <v xml:space="preserve">DGII </v>
      </c>
    </row>
    <row r="18427" spans="4:5">
      <c r="D18427" s="118" t="s">
        <v>322</v>
      </c>
      <c r="E18427" s="116" t="str">
        <f t="shared" si="287"/>
        <v>MT</v>
      </c>
    </row>
    <row r="18428" spans="4:5">
      <c r="D18428" s="118" t="s">
        <v>28</v>
      </c>
      <c r="E18428" s="116" t="str">
        <f t="shared" si="287"/>
        <v>DGII</v>
      </c>
    </row>
    <row r="18429" spans="4:5">
      <c r="D18429" s="118" t="s">
        <v>28</v>
      </c>
      <c r="E18429" s="116" t="str">
        <f t="shared" si="287"/>
        <v>DGII</v>
      </c>
    </row>
    <row r="18430" spans="4:5">
      <c r="D18430" s="118" t="s">
        <v>28</v>
      </c>
      <c r="E18430" s="116" t="str">
        <f t="shared" si="287"/>
        <v>DGII</v>
      </c>
    </row>
    <row r="18431" spans="4:5">
      <c r="D18431" s="118" t="s">
        <v>28</v>
      </c>
      <c r="E18431" s="116" t="str">
        <f t="shared" si="287"/>
        <v>DGII</v>
      </c>
    </row>
    <row r="18432" spans="4:5">
      <c r="D18432" s="118" t="s">
        <v>28</v>
      </c>
      <c r="E18432" s="116" t="str">
        <f t="shared" si="287"/>
        <v>DGII</v>
      </c>
    </row>
    <row r="18433" spans="4:5">
      <c r="D18433" s="118" t="s">
        <v>2</v>
      </c>
      <c r="E18433" s="116" t="str">
        <f t="shared" si="287"/>
        <v>DGTT</v>
      </c>
    </row>
    <row r="18434" spans="4:5">
      <c r="D18434" s="118" t="s">
        <v>2</v>
      </c>
      <c r="E18434" s="116" t="str">
        <f t="shared" si="287"/>
        <v>DGTT</v>
      </c>
    </row>
    <row r="18435" spans="4:5">
      <c r="D18435" s="118" t="s">
        <v>2</v>
      </c>
      <c r="E18435" s="116" t="str">
        <f t="shared" si="287"/>
        <v>DGTT</v>
      </c>
    </row>
    <row r="18436" spans="4:5">
      <c r="D18436" s="118" t="s">
        <v>40</v>
      </c>
      <c r="E18436" s="116" t="str">
        <f t="shared" ref="E18436:E18499" si="288">UPPER(D18436:D38146)</f>
        <v>JCE</v>
      </c>
    </row>
    <row r="18437" spans="4:5">
      <c r="D18437" s="118" t="s">
        <v>40</v>
      </c>
      <c r="E18437" s="116" t="str">
        <f t="shared" si="288"/>
        <v>JCE</v>
      </c>
    </row>
    <row r="18438" spans="4:5">
      <c r="D18438" s="118" t="s">
        <v>40</v>
      </c>
      <c r="E18438" s="116" t="str">
        <f t="shared" si="288"/>
        <v>JCE</v>
      </c>
    </row>
    <row r="18439" spans="4:5">
      <c r="D18439" s="118" t="s">
        <v>40</v>
      </c>
      <c r="E18439" s="116" t="str">
        <f t="shared" si="288"/>
        <v>JCE</v>
      </c>
    </row>
    <row r="18440" spans="4:5">
      <c r="D18440" s="118" t="s">
        <v>184</v>
      </c>
      <c r="E18440" s="116" t="str">
        <f t="shared" si="288"/>
        <v>DGP</v>
      </c>
    </row>
    <row r="18441" spans="4:5">
      <c r="D18441" s="118" t="s">
        <v>184</v>
      </c>
      <c r="E18441" s="116" t="str">
        <f t="shared" si="288"/>
        <v>DGP</v>
      </c>
    </row>
    <row r="18442" spans="4:5">
      <c r="D18442" s="118" t="s">
        <v>184</v>
      </c>
      <c r="E18442" s="116" t="str">
        <f t="shared" si="288"/>
        <v>DGP</v>
      </c>
    </row>
    <row r="18443" spans="4:5">
      <c r="D18443" s="118" t="s">
        <v>184</v>
      </c>
      <c r="E18443" s="116" t="str">
        <f t="shared" si="288"/>
        <v>DGP</v>
      </c>
    </row>
    <row r="18444" spans="4:5">
      <c r="D18444" s="118" t="s">
        <v>1098</v>
      </c>
      <c r="E18444" s="116" t="str">
        <f t="shared" si="288"/>
        <v>CANCILLERIA</v>
      </c>
    </row>
    <row r="18445" spans="4:5">
      <c r="D18445" s="118" t="s">
        <v>40</v>
      </c>
      <c r="E18445" s="116" t="str">
        <f t="shared" si="288"/>
        <v>JCE</v>
      </c>
    </row>
    <row r="18446" spans="4:5">
      <c r="D18446" s="118" t="s">
        <v>40</v>
      </c>
      <c r="E18446" s="116" t="str">
        <f t="shared" si="288"/>
        <v>JCE</v>
      </c>
    </row>
    <row r="18447" spans="4:5">
      <c r="D18447" s="118" t="s">
        <v>28</v>
      </c>
      <c r="E18447" s="116" t="str">
        <f t="shared" si="288"/>
        <v>DGII</v>
      </c>
    </row>
    <row r="18448" spans="4:5">
      <c r="D18448" s="118" t="s">
        <v>28</v>
      </c>
      <c r="E18448" s="116" t="str">
        <f t="shared" si="288"/>
        <v>DGII</v>
      </c>
    </row>
    <row r="18449" spans="4:5">
      <c r="D18449" s="118" t="s">
        <v>66</v>
      </c>
      <c r="E18449" s="116" t="str">
        <f t="shared" si="288"/>
        <v>AMET</v>
      </c>
    </row>
    <row r="18450" spans="4:5">
      <c r="D18450" s="118" t="s">
        <v>28</v>
      </c>
      <c r="E18450" s="116" t="str">
        <f t="shared" si="288"/>
        <v>DGII</v>
      </c>
    </row>
    <row r="18451" spans="4:5">
      <c r="D18451" s="118" t="s">
        <v>28</v>
      </c>
      <c r="E18451" s="116" t="str">
        <f t="shared" si="288"/>
        <v>DGII</v>
      </c>
    </row>
    <row r="18452" spans="4:5">
      <c r="D18452" s="118" t="s">
        <v>2</v>
      </c>
      <c r="E18452" s="116" t="str">
        <f t="shared" si="288"/>
        <v>DGTT</v>
      </c>
    </row>
    <row r="18453" spans="4:5">
      <c r="D18453" s="118" t="s">
        <v>322</v>
      </c>
      <c r="E18453" s="116" t="str">
        <f t="shared" si="288"/>
        <v>MT</v>
      </c>
    </row>
    <row r="18454" spans="4:5">
      <c r="D18454" s="118" t="s">
        <v>322</v>
      </c>
      <c r="E18454" s="116" t="str">
        <f t="shared" si="288"/>
        <v>MT</v>
      </c>
    </row>
    <row r="18455" spans="4:5">
      <c r="D18455" s="118" t="s">
        <v>1098</v>
      </c>
      <c r="E18455" s="116" t="str">
        <f t="shared" si="288"/>
        <v>CANCILLERIA</v>
      </c>
    </row>
    <row r="18456" spans="4:5">
      <c r="D18456" s="118" t="s">
        <v>40</v>
      </c>
      <c r="E18456" s="116" t="str">
        <f t="shared" si="288"/>
        <v>JCE</v>
      </c>
    </row>
    <row r="18457" spans="4:5">
      <c r="D18457" s="118" t="s">
        <v>40</v>
      </c>
      <c r="E18457" s="116" t="str">
        <f t="shared" si="288"/>
        <v>JCE</v>
      </c>
    </row>
    <row r="18458" spans="4:5">
      <c r="D18458" s="118" t="s">
        <v>322</v>
      </c>
      <c r="E18458" s="116" t="str">
        <f t="shared" si="288"/>
        <v>MT</v>
      </c>
    </row>
    <row r="18459" spans="4:5">
      <c r="D18459" s="118" t="s">
        <v>322</v>
      </c>
      <c r="E18459" s="116" t="str">
        <f t="shared" si="288"/>
        <v>MT</v>
      </c>
    </row>
    <row r="18460" spans="4:5">
      <c r="D18460" s="118" t="s">
        <v>28</v>
      </c>
      <c r="E18460" s="116" t="str">
        <f t="shared" si="288"/>
        <v>DGII</v>
      </c>
    </row>
    <row r="18461" spans="4:5">
      <c r="D18461" s="118" t="s">
        <v>322</v>
      </c>
      <c r="E18461" s="116" t="str">
        <f t="shared" si="288"/>
        <v>MT</v>
      </c>
    </row>
    <row r="18462" spans="4:5">
      <c r="D18462" s="118" t="s">
        <v>40</v>
      </c>
      <c r="E18462" s="116" t="str">
        <f t="shared" si="288"/>
        <v>JCE</v>
      </c>
    </row>
    <row r="18463" spans="4:5">
      <c r="D18463" s="118" t="s">
        <v>40</v>
      </c>
      <c r="E18463" s="116" t="str">
        <f t="shared" si="288"/>
        <v>JCE</v>
      </c>
    </row>
    <row r="18464" spans="4:5">
      <c r="D18464" s="118" t="s">
        <v>40</v>
      </c>
      <c r="E18464" s="116" t="str">
        <f t="shared" si="288"/>
        <v>JCE</v>
      </c>
    </row>
    <row r="18465" spans="4:5">
      <c r="D18465" s="118" t="s">
        <v>184</v>
      </c>
      <c r="E18465" s="116" t="str">
        <f t="shared" si="288"/>
        <v>DGP</v>
      </c>
    </row>
    <row r="18466" spans="4:5">
      <c r="D18466" s="118" t="s">
        <v>184</v>
      </c>
      <c r="E18466" s="116" t="str">
        <f t="shared" si="288"/>
        <v>DGP</v>
      </c>
    </row>
    <row r="18467" spans="4:5">
      <c r="D18467" s="118" t="s">
        <v>2412</v>
      </c>
      <c r="E18467" s="116" t="str">
        <f t="shared" si="288"/>
        <v>CANSILLERIA</v>
      </c>
    </row>
    <row r="18468" spans="4:5">
      <c r="D18468" s="118" t="s">
        <v>184</v>
      </c>
      <c r="E18468" s="116" t="str">
        <f t="shared" si="288"/>
        <v>DGP</v>
      </c>
    </row>
    <row r="18469" spans="4:5">
      <c r="D18469" s="118" t="s">
        <v>1306</v>
      </c>
      <c r="E18469" s="116" t="str">
        <f t="shared" si="288"/>
        <v xml:space="preserve">SENASA </v>
      </c>
    </row>
    <row r="18470" spans="4:5">
      <c r="D18470" s="118" t="s">
        <v>184</v>
      </c>
      <c r="E18470" s="116" t="str">
        <f t="shared" si="288"/>
        <v>DGP</v>
      </c>
    </row>
    <row r="18471" spans="4:5">
      <c r="D18471" s="118" t="s">
        <v>322</v>
      </c>
      <c r="E18471" s="116" t="str">
        <f t="shared" si="288"/>
        <v>MT</v>
      </c>
    </row>
    <row r="18472" spans="4:5">
      <c r="D18472" s="118" t="s">
        <v>28</v>
      </c>
      <c r="E18472" s="116" t="str">
        <f t="shared" si="288"/>
        <v>DGII</v>
      </c>
    </row>
    <row r="18473" spans="4:5">
      <c r="D18473" s="118" t="s">
        <v>28</v>
      </c>
      <c r="E18473" s="116" t="str">
        <f t="shared" si="288"/>
        <v>DGII</v>
      </c>
    </row>
    <row r="18474" spans="4:5">
      <c r="D18474" s="118" t="s">
        <v>40</v>
      </c>
      <c r="E18474" s="116" t="str">
        <f t="shared" si="288"/>
        <v>JCE</v>
      </c>
    </row>
    <row r="18475" spans="4:5">
      <c r="D18475" s="118" t="s">
        <v>1999</v>
      </c>
      <c r="E18475" s="116" t="str">
        <f t="shared" si="288"/>
        <v xml:space="preserve">MT </v>
      </c>
    </row>
    <row r="18476" spans="4:5">
      <c r="D18476" s="118" t="s">
        <v>28</v>
      </c>
      <c r="E18476" s="116" t="str">
        <f t="shared" si="288"/>
        <v>DGII</v>
      </c>
    </row>
    <row r="18477" spans="4:5">
      <c r="D18477" s="118" t="s">
        <v>322</v>
      </c>
      <c r="E18477" s="116" t="str">
        <f t="shared" si="288"/>
        <v>MT</v>
      </c>
    </row>
    <row r="18478" spans="4:5">
      <c r="D18478" s="118" t="s">
        <v>40</v>
      </c>
      <c r="E18478" s="116" t="str">
        <f t="shared" si="288"/>
        <v>JCE</v>
      </c>
    </row>
    <row r="18479" spans="4:5">
      <c r="D18479" s="118" t="s">
        <v>2</v>
      </c>
      <c r="E18479" s="116" t="str">
        <f t="shared" si="288"/>
        <v>DGTT</v>
      </c>
    </row>
    <row r="18480" spans="4:5">
      <c r="D18480" s="118" t="s">
        <v>2</v>
      </c>
      <c r="E18480" s="116" t="str">
        <f t="shared" si="288"/>
        <v>DGTT</v>
      </c>
    </row>
    <row r="18481" spans="4:5">
      <c r="D18481" s="118" t="s">
        <v>28</v>
      </c>
      <c r="E18481" s="116" t="str">
        <f t="shared" si="288"/>
        <v>DGII</v>
      </c>
    </row>
    <row r="18482" spans="4:5">
      <c r="D18482" s="118" t="s">
        <v>28</v>
      </c>
      <c r="E18482" s="116" t="str">
        <f t="shared" si="288"/>
        <v>DGII</v>
      </c>
    </row>
    <row r="18483" spans="4:5">
      <c r="D18483" s="118" t="s">
        <v>28</v>
      </c>
      <c r="E18483" s="116" t="str">
        <f t="shared" si="288"/>
        <v>DGII</v>
      </c>
    </row>
    <row r="18484" spans="4:5">
      <c r="D18484" s="118" t="s">
        <v>2</v>
      </c>
      <c r="E18484" s="116" t="str">
        <f t="shared" si="288"/>
        <v>DGTT</v>
      </c>
    </row>
    <row r="18485" spans="4:5">
      <c r="D18485" s="118" t="s">
        <v>184</v>
      </c>
      <c r="E18485" s="116" t="str">
        <f t="shared" si="288"/>
        <v>DGP</v>
      </c>
    </row>
    <row r="18486" spans="4:5">
      <c r="D18486" s="118" t="s">
        <v>184</v>
      </c>
      <c r="E18486" s="116" t="str">
        <f t="shared" si="288"/>
        <v>DGP</v>
      </c>
    </row>
    <row r="18487" spans="4:5">
      <c r="D18487" s="118" t="s">
        <v>184</v>
      </c>
      <c r="E18487" s="116" t="str">
        <f t="shared" si="288"/>
        <v>DGP</v>
      </c>
    </row>
    <row r="18488" spans="4:5">
      <c r="D18488" s="118" t="s">
        <v>322</v>
      </c>
      <c r="E18488" s="116" t="str">
        <f t="shared" si="288"/>
        <v>MT</v>
      </c>
    </row>
    <row r="18489" spans="4:5">
      <c r="D18489" s="118" t="s">
        <v>322</v>
      </c>
      <c r="E18489" s="116" t="str">
        <f t="shared" si="288"/>
        <v>MT</v>
      </c>
    </row>
    <row r="18490" spans="4:5">
      <c r="D18490" s="118" t="s">
        <v>322</v>
      </c>
      <c r="E18490" s="116" t="str">
        <f t="shared" si="288"/>
        <v>MT</v>
      </c>
    </row>
    <row r="18491" spans="4:5">
      <c r="D18491" s="118" t="s">
        <v>28</v>
      </c>
      <c r="E18491" s="116" t="str">
        <f t="shared" si="288"/>
        <v>DGII</v>
      </c>
    </row>
    <row r="18492" spans="4:5">
      <c r="D18492" s="118" t="s">
        <v>2</v>
      </c>
      <c r="E18492" s="116" t="str">
        <f t="shared" si="288"/>
        <v>DGTT</v>
      </c>
    </row>
    <row r="18493" spans="4:5">
      <c r="D18493" s="118" t="s">
        <v>184</v>
      </c>
      <c r="E18493" s="116" t="str">
        <f t="shared" si="288"/>
        <v>DGP</v>
      </c>
    </row>
    <row r="18494" spans="4:5">
      <c r="D18494" s="118" t="s">
        <v>40</v>
      </c>
      <c r="E18494" s="116" t="str">
        <f t="shared" si="288"/>
        <v>JCE</v>
      </c>
    </row>
    <row r="18495" spans="4:5">
      <c r="D18495" s="118" t="s">
        <v>40</v>
      </c>
      <c r="E18495" s="116" t="str">
        <f t="shared" si="288"/>
        <v>JCE</v>
      </c>
    </row>
    <row r="18496" spans="4:5">
      <c r="D18496" s="118" t="s">
        <v>184</v>
      </c>
      <c r="E18496" s="116" t="str">
        <f t="shared" si="288"/>
        <v>DGP</v>
      </c>
    </row>
    <row r="18497" spans="4:5">
      <c r="D18497" s="118" t="s">
        <v>2</v>
      </c>
      <c r="E18497" s="116" t="str">
        <f t="shared" si="288"/>
        <v>DGTT</v>
      </c>
    </row>
    <row r="18498" spans="4:5">
      <c r="D18498" s="118" t="s">
        <v>322</v>
      </c>
      <c r="E18498" s="116" t="str">
        <f t="shared" si="288"/>
        <v>MT</v>
      </c>
    </row>
    <row r="18499" spans="4:5">
      <c r="D18499" s="118" t="s">
        <v>1098</v>
      </c>
      <c r="E18499" s="116" t="str">
        <f t="shared" si="288"/>
        <v>CANCILLERIA</v>
      </c>
    </row>
    <row r="18500" spans="4:5">
      <c r="D18500" s="118" t="s">
        <v>3</v>
      </c>
      <c r="E18500" s="116" t="str">
        <f t="shared" ref="E18500:E18563" si="289">UPPER(D18500:D38210)</f>
        <v>PGR</v>
      </c>
    </row>
    <row r="18501" spans="4:5">
      <c r="D18501" s="118" t="s">
        <v>40</v>
      </c>
      <c r="E18501" s="116" t="str">
        <f t="shared" si="289"/>
        <v>JCE</v>
      </c>
    </row>
    <row r="18502" spans="4:5">
      <c r="D18502" s="118" t="s">
        <v>40</v>
      </c>
      <c r="E18502" s="116" t="str">
        <f t="shared" si="289"/>
        <v>JCE</v>
      </c>
    </row>
    <row r="18503" spans="4:5">
      <c r="D18503" s="118" t="s">
        <v>28</v>
      </c>
      <c r="E18503" s="116" t="str">
        <f t="shared" si="289"/>
        <v>DGII</v>
      </c>
    </row>
    <row r="18504" spans="4:5">
      <c r="D18504" s="118" t="s">
        <v>155</v>
      </c>
      <c r="E18504" s="116" t="str">
        <f t="shared" si="289"/>
        <v>ONAPI</v>
      </c>
    </row>
    <row r="18505" spans="4:5">
      <c r="D18505" s="118" t="s">
        <v>1318</v>
      </c>
      <c r="E18505" s="116" t="str">
        <f t="shared" si="289"/>
        <v xml:space="preserve">DGII </v>
      </c>
    </row>
    <row r="18506" spans="4:5">
      <c r="D18506" s="118" t="s">
        <v>184</v>
      </c>
      <c r="E18506" s="116" t="str">
        <f t="shared" si="289"/>
        <v>DGP</v>
      </c>
    </row>
    <row r="18507" spans="4:5">
      <c r="D18507" s="118" t="s">
        <v>184</v>
      </c>
      <c r="E18507" s="116" t="str">
        <f t="shared" si="289"/>
        <v>DGP</v>
      </c>
    </row>
    <row r="18508" spans="4:5">
      <c r="D18508" s="118" t="s">
        <v>322</v>
      </c>
      <c r="E18508" s="116" t="str">
        <f t="shared" si="289"/>
        <v>MT</v>
      </c>
    </row>
    <row r="18509" spans="4:5">
      <c r="D18509" s="118" t="s">
        <v>2</v>
      </c>
      <c r="E18509" s="116" t="str">
        <f t="shared" si="289"/>
        <v>DGTT</v>
      </c>
    </row>
    <row r="18510" spans="4:5">
      <c r="D18510" s="118" t="s">
        <v>1318</v>
      </c>
      <c r="E18510" s="116" t="str">
        <f t="shared" si="289"/>
        <v xml:space="preserve">DGII </v>
      </c>
    </row>
    <row r="18511" spans="4:5">
      <c r="D18511" s="118" t="s">
        <v>322</v>
      </c>
      <c r="E18511" s="116" t="str">
        <f t="shared" si="289"/>
        <v>MT</v>
      </c>
    </row>
    <row r="18512" spans="4:5">
      <c r="D18512" s="118" t="s">
        <v>40</v>
      </c>
      <c r="E18512" s="116" t="str">
        <f t="shared" si="289"/>
        <v>JCE</v>
      </c>
    </row>
    <row r="18513" spans="4:5">
      <c r="D18513" s="118" t="s">
        <v>40</v>
      </c>
      <c r="E18513" s="116" t="str">
        <f t="shared" si="289"/>
        <v>JCE</v>
      </c>
    </row>
    <row r="18514" spans="4:5">
      <c r="D18514" s="118" t="s">
        <v>40</v>
      </c>
      <c r="E18514" s="116" t="str">
        <f t="shared" si="289"/>
        <v>JCE</v>
      </c>
    </row>
    <row r="18515" spans="4:5">
      <c r="D18515" s="118" t="s">
        <v>28</v>
      </c>
      <c r="E18515" s="116" t="str">
        <f t="shared" si="289"/>
        <v>DGII</v>
      </c>
    </row>
    <row r="18516" spans="4:5">
      <c r="D18516" s="118" t="s">
        <v>155</v>
      </c>
      <c r="E18516" s="116" t="str">
        <f t="shared" si="289"/>
        <v>ONAPI</v>
      </c>
    </row>
    <row r="18517" spans="4:5">
      <c r="D18517" s="118" t="s">
        <v>40</v>
      </c>
      <c r="E18517" s="116" t="str">
        <f t="shared" si="289"/>
        <v>JCE</v>
      </c>
    </row>
    <row r="18518" spans="4:5">
      <c r="D18518" s="118" t="s">
        <v>28</v>
      </c>
      <c r="E18518" s="116" t="str">
        <f t="shared" si="289"/>
        <v>DGII</v>
      </c>
    </row>
    <row r="18519" spans="4:5">
      <c r="D18519" s="118" t="s">
        <v>184</v>
      </c>
      <c r="E18519" s="116" t="str">
        <f t="shared" si="289"/>
        <v>DGP</v>
      </c>
    </row>
    <row r="18520" spans="4:5">
      <c r="D18520" s="118" t="s">
        <v>184</v>
      </c>
      <c r="E18520" s="116" t="str">
        <f t="shared" si="289"/>
        <v>DGP</v>
      </c>
    </row>
    <row r="18521" spans="4:5">
      <c r="D18521" s="118" t="s">
        <v>184</v>
      </c>
      <c r="E18521" s="116" t="str">
        <f t="shared" si="289"/>
        <v>DGP</v>
      </c>
    </row>
    <row r="18522" spans="4:5">
      <c r="D18522" s="118" t="s">
        <v>184</v>
      </c>
      <c r="E18522" s="116" t="str">
        <f t="shared" si="289"/>
        <v>DGP</v>
      </c>
    </row>
    <row r="18523" spans="4:5">
      <c r="D18523" s="118" t="s">
        <v>1098</v>
      </c>
      <c r="E18523" s="116" t="str">
        <f t="shared" si="289"/>
        <v>CANCILLERIA</v>
      </c>
    </row>
    <row r="18524" spans="4:5">
      <c r="D18524" s="118" t="s">
        <v>2</v>
      </c>
      <c r="E18524" s="116" t="str">
        <f t="shared" si="289"/>
        <v>DGTT</v>
      </c>
    </row>
    <row r="18525" spans="4:5">
      <c r="D18525" s="118" t="s">
        <v>2</v>
      </c>
      <c r="E18525" s="116" t="str">
        <f t="shared" si="289"/>
        <v>DGTT</v>
      </c>
    </row>
    <row r="18526" spans="4:5">
      <c r="D18526" s="118" t="s">
        <v>28</v>
      </c>
      <c r="E18526" s="116" t="str">
        <f t="shared" si="289"/>
        <v>DGII</v>
      </c>
    </row>
    <row r="18527" spans="4:5">
      <c r="D18527" s="118" t="s">
        <v>28</v>
      </c>
      <c r="E18527" s="116" t="str">
        <f t="shared" si="289"/>
        <v>DGII</v>
      </c>
    </row>
    <row r="18528" spans="4:5">
      <c r="D18528" s="118" t="s">
        <v>40</v>
      </c>
      <c r="E18528" s="116" t="str">
        <f t="shared" si="289"/>
        <v>JCE</v>
      </c>
    </row>
    <row r="18529" spans="4:5">
      <c r="D18529" s="118" t="s">
        <v>40</v>
      </c>
      <c r="E18529" s="116" t="str">
        <f t="shared" si="289"/>
        <v>JCE</v>
      </c>
    </row>
    <row r="18530" spans="4:5">
      <c r="D18530" s="118" t="s">
        <v>2</v>
      </c>
      <c r="E18530" s="116" t="str">
        <f t="shared" si="289"/>
        <v>DGTT</v>
      </c>
    </row>
    <row r="18531" spans="4:5">
      <c r="D18531" s="118" t="s">
        <v>912</v>
      </c>
      <c r="E18531" s="116" t="str">
        <f t="shared" si="289"/>
        <v xml:space="preserve"> DGTT</v>
      </c>
    </row>
    <row r="18532" spans="4:5">
      <c r="D18532" s="118" t="s">
        <v>184</v>
      </c>
      <c r="E18532" s="116" t="str">
        <f t="shared" si="289"/>
        <v>DGP</v>
      </c>
    </row>
    <row r="18533" spans="4:5">
      <c r="D18533" s="118" t="s">
        <v>2</v>
      </c>
      <c r="E18533" s="116" t="str">
        <f t="shared" si="289"/>
        <v>DGTT</v>
      </c>
    </row>
    <row r="18534" spans="4:5">
      <c r="D18534" s="118" t="s">
        <v>1098</v>
      </c>
      <c r="E18534" s="116" t="str">
        <f t="shared" si="289"/>
        <v>CANCILLERIA</v>
      </c>
    </row>
    <row r="18535" spans="4:5">
      <c r="D18535" s="118" t="s">
        <v>28</v>
      </c>
      <c r="E18535" s="116" t="str">
        <f t="shared" si="289"/>
        <v>DGII</v>
      </c>
    </row>
    <row r="18536" spans="4:5">
      <c r="D18536" s="118" t="s">
        <v>40</v>
      </c>
      <c r="E18536" s="116" t="str">
        <f t="shared" si="289"/>
        <v>JCE</v>
      </c>
    </row>
    <row r="18537" spans="4:5">
      <c r="D18537" s="118" t="s">
        <v>40</v>
      </c>
      <c r="E18537" s="116" t="str">
        <f t="shared" si="289"/>
        <v>JCE</v>
      </c>
    </row>
    <row r="18538" spans="4:5">
      <c r="D18538" s="118" t="s">
        <v>28</v>
      </c>
      <c r="E18538" s="116" t="str">
        <f t="shared" si="289"/>
        <v>DGII</v>
      </c>
    </row>
    <row r="18539" spans="4:5">
      <c r="D18539" s="118" t="s">
        <v>28</v>
      </c>
      <c r="E18539" s="116" t="str">
        <f t="shared" si="289"/>
        <v>DGII</v>
      </c>
    </row>
    <row r="18540" spans="4:5">
      <c r="D18540" s="118" t="s">
        <v>28</v>
      </c>
      <c r="E18540" s="116" t="str">
        <f t="shared" si="289"/>
        <v>DGII</v>
      </c>
    </row>
    <row r="18541" spans="4:5">
      <c r="D18541" s="118" t="s">
        <v>28</v>
      </c>
      <c r="E18541" s="116" t="str">
        <f t="shared" si="289"/>
        <v>DGII</v>
      </c>
    </row>
    <row r="18542" spans="4:5">
      <c r="D18542" s="118" t="s">
        <v>40</v>
      </c>
      <c r="E18542" s="116" t="str">
        <f t="shared" si="289"/>
        <v>JCE</v>
      </c>
    </row>
    <row r="18543" spans="4:5">
      <c r="D18543" s="118" t="s">
        <v>40</v>
      </c>
      <c r="E18543" s="116" t="str">
        <f t="shared" si="289"/>
        <v>JCE</v>
      </c>
    </row>
    <row r="18544" spans="4:5">
      <c r="D18544" s="118" t="s">
        <v>40</v>
      </c>
      <c r="E18544" s="116" t="str">
        <f t="shared" si="289"/>
        <v>JCE</v>
      </c>
    </row>
    <row r="18545" spans="4:5">
      <c r="D18545" s="118" t="s">
        <v>28</v>
      </c>
      <c r="E18545" s="116" t="str">
        <f t="shared" si="289"/>
        <v>DGII</v>
      </c>
    </row>
    <row r="18546" spans="4:5">
      <c r="D18546" s="118" t="s">
        <v>184</v>
      </c>
      <c r="E18546" s="116" t="str">
        <f t="shared" si="289"/>
        <v>DGP</v>
      </c>
    </row>
    <row r="18547" spans="4:5">
      <c r="D18547" s="118" t="s">
        <v>956</v>
      </c>
      <c r="E18547" s="116" t="str">
        <f t="shared" si="289"/>
        <v>SENASA</v>
      </c>
    </row>
    <row r="18548" spans="4:5">
      <c r="D18548" s="118" t="s">
        <v>2</v>
      </c>
      <c r="E18548" s="116" t="str">
        <f t="shared" si="289"/>
        <v>DGTT</v>
      </c>
    </row>
    <row r="18549" spans="4:5">
      <c r="D18549" s="118" t="s">
        <v>2</v>
      </c>
      <c r="E18549" s="116" t="str">
        <f t="shared" si="289"/>
        <v>DGTT</v>
      </c>
    </row>
    <row r="18550" spans="4:5">
      <c r="D18550" s="118" t="s">
        <v>2</v>
      </c>
      <c r="E18550" s="116" t="str">
        <f t="shared" si="289"/>
        <v>DGTT</v>
      </c>
    </row>
    <row r="18551" spans="4:5">
      <c r="D18551" s="118" t="s">
        <v>1318</v>
      </c>
      <c r="E18551" s="116" t="str">
        <f t="shared" si="289"/>
        <v xml:space="preserve">DGII </v>
      </c>
    </row>
    <row r="18552" spans="4:5">
      <c r="D18552" s="118" t="s">
        <v>184</v>
      </c>
      <c r="E18552" s="116" t="str">
        <f t="shared" si="289"/>
        <v>DGP</v>
      </c>
    </row>
    <row r="18553" spans="4:5">
      <c r="D18553" s="118" t="s">
        <v>184</v>
      </c>
      <c r="E18553" s="116" t="str">
        <f t="shared" si="289"/>
        <v>DGP</v>
      </c>
    </row>
    <row r="18554" spans="4:5">
      <c r="D18554" s="118" t="s">
        <v>1318</v>
      </c>
      <c r="E18554" s="116" t="str">
        <f t="shared" si="289"/>
        <v xml:space="preserve">DGII </v>
      </c>
    </row>
    <row r="18555" spans="4:5">
      <c r="D18555" s="118" t="s">
        <v>40</v>
      </c>
      <c r="E18555" s="116" t="str">
        <f t="shared" si="289"/>
        <v>JCE</v>
      </c>
    </row>
    <row r="18556" spans="4:5">
      <c r="D18556" s="118" t="s">
        <v>40</v>
      </c>
      <c r="E18556" s="116" t="str">
        <f t="shared" si="289"/>
        <v>JCE</v>
      </c>
    </row>
    <row r="18557" spans="4:5">
      <c r="D18557" s="118" t="s">
        <v>40</v>
      </c>
      <c r="E18557" s="116" t="str">
        <f t="shared" si="289"/>
        <v>JCE</v>
      </c>
    </row>
    <row r="18558" spans="4:5">
      <c r="D18558" s="118" t="s">
        <v>40</v>
      </c>
      <c r="E18558" s="116" t="str">
        <f t="shared" si="289"/>
        <v>JCE</v>
      </c>
    </row>
    <row r="18559" spans="4:5">
      <c r="D18559" s="118" t="s">
        <v>28</v>
      </c>
      <c r="E18559" s="116" t="str">
        <f t="shared" si="289"/>
        <v>DGII</v>
      </c>
    </row>
    <row r="18560" spans="4:5">
      <c r="D18560" s="118" t="s">
        <v>28</v>
      </c>
      <c r="E18560" s="116" t="str">
        <f t="shared" si="289"/>
        <v>DGII</v>
      </c>
    </row>
    <row r="18561" spans="4:5">
      <c r="D18561" s="118" t="s">
        <v>28</v>
      </c>
      <c r="E18561" s="116" t="str">
        <f t="shared" si="289"/>
        <v>DGII</v>
      </c>
    </row>
    <row r="18562" spans="4:5">
      <c r="D18562" s="118" t="s">
        <v>40</v>
      </c>
      <c r="E18562" s="116" t="str">
        <f t="shared" si="289"/>
        <v>JCE</v>
      </c>
    </row>
    <row r="18563" spans="4:5">
      <c r="D18563" s="118" t="s">
        <v>322</v>
      </c>
      <c r="E18563" s="116" t="str">
        <f t="shared" si="289"/>
        <v>MT</v>
      </c>
    </row>
    <row r="18564" spans="4:5">
      <c r="D18564" s="118" t="s">
        <v>184</v>
      </c>
      <c r="E18564" s="116" t="str">
        <f t="shared" ref="E18564:E18627" si="290">UPPER(D18564:D38274)</f>
        <v>DGP</v>
      </c>
    </row>
    <row r="18565" spans="4:5">
      <c r="D18565" s="118" t="s">
        <v>40</v>
      </c>
      <c r="E18565" s="116" t="str">
        <f t="shared" si="290"/>
        <v>JCE</v>
      </c>
    </row>
    <row r="18566" spans="4:5">
      <c r="D18566" s="118" t="s">
        <v>184</v>
      </c>
      <c r="E18566" s="116" t="str">
        <f t="shared" si="290"/>
        <v>DGP</v>
      </c>
    </row>
    <row r="18567" spans="4:5">
      <c r="D18567" s="118" t="s">
        <v>28</v>
      </c>
      <c r="E18567" s="116" t="str">
        <f t="shared" si="290"/>
        <v>DGII</v>
      </c>
    </row>
    <row r="18568" spans="4:5">
      <c r="D18568" s="118" t="s">
        <v>28</v>
      </c>
      <c r="E18568" s="116" t="str">
        <f t="shared" si="290"/>
        <v>DGII</v>
      </c>
    </row>
    <row r="18569" spans="4:5">
      <c r="D18569" s="118" t="s">
        <v>28</v>
      </c>
      <c r="E18569" s="116" t="str">
        <f t="shared" si="290"/>
        <v>DGII</v>
      </c>
    </row>
    <row r="18570" spans="4:5">
      <c r="D18570" s="118" t="s">
        <v>28</v>
      </c>
      <c r="E18570" s="116" t="str">
        <f t="shared" si="290"/>
        <v>DGII</v>
      </c>
    </row>
    <row r="18571" spans="4:5">
      <c r="D18571" s="118" t="s">
        <v>2</v>
      </c>
      <c r="E18571" s="116" t="str">
        <f t="shared" si="290"/>
        <v>DGTT</v>
      </c>
    </row>
    <row r="18572" spans="4:5">
      <c r="D18572" s="118" t="s">
        <v>2</v>
      </c>
      <c r="E18572" s="116" t="str">
        <f t="shared" si="290"/>
        <v>DGTT</v>
      </c>
    </row>
    <row r="18573" spans="4:5">
      <c r="D18573" s="118" t="s">
        <v>28</v>
      </c>
      <c r="E18573" s="116" t="str">
        <f t="shared" si="290"/>
        <v>DGII</v>
      </c>
    </row>
    <row r="18574" spans="4:5">
      <c r="D18574" s="118" t="s">
        <v>322</v>
      </c>
      <c r="E18574" s="116" t="str">
        <f t="shared" si="290"/>
        <v>MT</v>
      </c>
    </row>
    <row r="18575" spans="4:5">
      <c r="D18575" s="118" t="s">
        <v>40</v>
      </c>
      <c r="E18575" s="116" t="str">
        <f t="shared" si="290"/>
        <v>JCE</v>
      </c>
    </row>
    <row r="18576" spans="4:5">
      <c r="D18576" s="118" t="s">
        <v>28</v>
      </c>
      <c r="E18576" s="116" t="str">
        <f t="shared" si="290"/>
        <v>DGII</v>
      </c>
    </row>
    <row r="18577" spans="4:5">
      <c r="D18577" s="118" t="s">
        <v>28</v>
      </c>
      <c r="E18577" s="116" t="str">
        <f t="shared" si="290"/>
        <v>DGII</v>
      </c>
    </row>
    <row r="18578" spans="4:5">
      <c r="D18578" s="118" t="s">
        <v>40</v>
      </c>
      <c r="E18578" s="116" t="str">
        <f t="shared" si="290"/>
        <v>JCE</v>
      </c>
    </row>
    <row r="18579" spans="4:5">
      <c r="D18579" s="118" t="s">
        <v>40</v>
      </c>
      <c r="E18579" s="116" t="str">
        <f t="shared" si="290"/>
        <v>JCE</v>
      </c>
    </row>
    <row r="18580" spans="4:5">
      <c r="D18580" s="118" t="s">
        <v>40</v>
      </c>
      <c r="E18580" s="116" t="str">
        <f t="shared" si="290"/>
        <v>JCE</v>
      </c>
    </row>
    <row r="18581" spans="4:5">
      <c r="D18581" s="118" t="s">
        <v>28</v>
      </c>
      <c r="E18581" s="116" t="str">
        <f t="shared" si="290"/>
        <v>DGII</v>
      </c>
    </row>
    <row r="18582" spans="4:5">
      <c r="D18582" s="118" t="s">
        <v>40</v>
      </c>
      <c r="E18582" s="116" t="str">
        <f t="shared" si="290"/>
        <v>JCE</v>
      </c>
    </row>
    <row r="18583" spans="4:5">
      <c r="D18583" s="118" t="s">
        <v>40</v>
      </c>
      <c r="E18583" s="116" t="str">
        <f t="shared" si="290"/>
        <v>JCE</v>
      </c>
    </row>
    <row r="18584" spans="4:5">
      <c r="D18584" s="118" t="s">
        <v>40</v>
      </c>
      <c r="E18584" s="116" t="str">
        <f t="shared" si="290"/>
        <v>JCE</v>
      </c>
    </row>
    <row r="18585" spans="4:5">
      <c r="D18585" s="118" t="s">
        <v>40</v>
      </c>
      <c r="E18585" s="116" t="str">
        <f t="shared" si="290"/>
        <v>JCE</v>
      </c>
    </row>
    <row r="18586" spans="4:5">
      <c r="D18586" s="118" t="s">
        <v>28</v>
      </c>
      <c r="E18586" s="116" t="str">
        <f t="shared" si="290"/>
        <v>DGII</v>
      </c>
    </row>
    <row r="18587" spans="4:5">
      <c r="D18587" s="118" t="s">
        <v>2</v>
      </c>
      <c r="E18587" s="116" t="str">
        <f t="shared" si="290"/>
        <v>DGTT</v>
      </c>
    </row>
    <row r="18588" spans="4:5">
      <c r="D18588" s="118" t="s">
        <v>2</v>
      </c>
      <c r="E18588" s="116" t="str">
        <f t="shared" si="290"/>
        <v>DGTT</v>
      </c>
    </row>
    <row r="18589" spans="4:5">
      <c r="D18589" s="118" t="s">
        <v>322</v>
      </c>
      <c r="E18589" s="116" t="str">
        <f t="shared" si="290"/>
        <v>MT</v>
      </c>
    </row>
    <row r="18590" spans="4:5">
      <c r="D18590" s="118" t="s">
        <v>28</v>
      </c>
      <c r="E18590" s="116" t="str">
        <f t="shared" si="290"/>
        <v>DGII</v>
      </c>
    </row>
    <row r="18591" spans="4:5">
      <c r="D18591" s="118" t="s">
        <v>322</v>
      </c>
      <c r="E18591" s="116" t="str">
        <f t="shared" si="290"/>
        <v>MT</v>
      </c>
    </row>
    <row r="18592" spans="4:5">
      <c r="D18592" s="118" t="s">
        <v>184</v>
      </c>
      <c r="E18592" s="116" t="str">
        <f t="shared" si="290"/>
        <v>DGP</v>
      </c>
    </row>
    <row r="18593" spans="4:5">
      <c r="D18593" s="118" t="s">
        <v>28</v>
      </c>
      <c r="E18593" s="116" t="str">
        <f t="shared" si="290"/>
        <v>DGII</v>
      </c>
    </row>
    <row r="18594" spans="4:5">
      <c r="D18594" s="118" t="s">
        <v>2</v>
      </c>
      <c r="E18594" s="116" t="str">
        <f t="shared" si="290"/>
        <v>DGTT</v>
      </c>
    </row>
    <row r="18595" spans="4:5">
      <c r="D18595" s="118" t="s">
        <v>2</v>
      </c>
      <c r="E18595" s="116" t="str">
        <f t="shared" si="290"/>
        <v>DGTT</v>
      </c>
    </row>
    <row r="18596" spans="4:5">
      <c r="D18596" s="118" t="s">
        <v>2</v>
      </c>
      <c r="E18596" s="116" t="str">
        <f t="shared" si="290"/>
        <v>DGTT</v>
      </c>
    </row>
    <row r="18597" spans="4:5">
      <c r="D18597" s="118" t="s">
        <v>28</v>
      </c>
      <c r="E18597" s="116" t="str">
        <f t="shared" si="290"/>
        <v>DGII</v>
      </c>
    </row>
    <row r="18598" spans="4:5">
      <c r="D18598" s="118" t="s">
        <v>322</v>
      </c>
      <c r="E18598" s="116" t="str">
        <f t="shared" si="290"/>
        <v>MT</v>
      </c>
    </row>
    <row r="18599" spans="4:5">
      <c r="D18599" s="118" t="s">
        <v>956</v>
      </c>
      <c r="E18599" s="116" t="str">
        <f t="shared" si="290"/>
        <v>SENASA</v>
      </c>
    </row>
    <row r="18600" spans="4:5">
      <c r="D18600" s="118" t="s">
        <v>956</v>
      </c>
      <c r="E18600" s="116" t="str">
        <f t="shared" si="290"/>
        <v>SENASA</v>
      </c>
    </row>
    <row r="18601" spans="4:5">
      <c r="D18601" s="118" t="s">
        <v>184</v>
      </c>
      <c r="E18601" s="116" t="str">
        <f t="shared" si="290"/>
        <v>DGP</v>
      </c>
    </row>
    <row r="18602" spans="4:5">
      <c r="D18602" s="118" t="s">
        <v>184</v>
      </c>
      <c r="E18602" s="116" t="str">
        <f t="shared" si="290"/>
        <v>DGP</v>
      </c>
    </row>
    <row r="18603" spans="4:5">
      <c r="D18603" s="118" t="s">
        <v>956</v>
      </c>
      <c r="E18603" s="116" t="str">
        <f t="shared" si="290"/>
        <v>SENASA</v>
      </c>
    </row>
    <row r="18604" spans="4:5">
      <c r="D18604" s="118" t="s">
        <v>956</v>
      </c>
      <c r="E18604" s="116" t="str">
        <f t="shared" si="290"/>
        <v>SENASA</v>
      </c>
    </row>
    <row r="18605" spans="4:5">
      <c r="D18605" s="118" t="s">
        <v>184</v>
      </c>
      <c r="E18605" s="116" t="str">
        <f t="shared" si="290"/>
        <v>DGP</v>
      </c>
    </row>
    <row r="18606" spans="4:5">
      <c r="D18606" s="118" t="s">
        <v>2</v>
      </c>
      <c r="E18606" s="116" t="str">
        <f t="shared" si="290"/>
        <v>DGTT</v>
      </c>
    </row>
    <row r="18607" spans="4:5">
      <c r="D18607" s="118" t="s">
        <v>2</v>
      </c>
      <c r="E18607" s="116" t="str">
        <f t="shared" si="290"/>
        <v>DGTT</v>
      </c>
    </row>
    <row r="18608" spans="4:5">
      <c r="D18608" s="118" t="s">
        <v>28</v>
      </c>
      <c r="E18608" s="116" t="str">
        <f t="shared" si="290"/>
        <v>DGII</v>
      </c>
    </row>
    <row r="18609" spans="4:5">
      <c r="D18609" s="118" t="s">
        <v>28</v>
      </c>
      <c r="E18609" s="116" t="str">
        <f t="shared" si="290"/>
        <v>DGII</v>
      </c>
    </row>
    <row r="18610" spans="4:5">
      <c r="D18610" s="118" t="s">
        <v>28</v>
      </c>
      <c r="E18610" s="116" t="str">
        <f t="shared" si="290"/>
        <v>DGII</v>
      </c>
    </row>
    <row r="18611" spans="4:5">
      <c r="D18611" s="118" t="s">
        <v>28</v>
      </c>
      <c r="E18611" s="116" t="str">
        <f t="shared" si="290"/>
        <v>DGII</v>
      </c>
    </row>
    <row r="18612" spans="4:5">
      <c r="D18612" s="118" t="s">
        <v>40</v>
      </c>
      <c r="E18612" s="116" t="str">
        <f t="shared" si="290"/>
        <v>JCE</v>
      </c>
    </row>
    <row r="18613" spans="4:5">
      <c r="D18613" s="118" t="s">
        <v>40</v>
      </c>
      <c r="E18613" s="116" t="str">
        <f t="shared" si="290"/>
        <v>JCE</v>
      </c>
    </row>
    <row r="18614" spans="4:5">
      <c r="D18614" s="118" t="s">
        <v>40</v>
      </c>
      <c r="E18614" s="116" t="str">
        <f t="shared" si="290"/>
        <v>JCE</v>
      </c>
    </row>
    <row r="18615" spans="4:5">
      <c r="D18615" s="118" t="s">
        <v>28</v>
      </c>
      <c r="E18615" s="116" t="str">
        <f t="shared" si="290"/>
        <v>DGII</v>
      </c>
    </row>
    <row r="18616" spans="4:5">
      <c r="D18616" s="118" t="s">
        <v>40</v>
      </c>
      <c r="E18616" s="116" t="str">
        <f t="shared" si="290"/>
        <v>JCE</v>
      </c>
    </row>
    <row r="18617" spans="4:5">
      <c r="D18617" s="118" t="s">
        <v>40</v>
      </c>
      <c r="E18617" s="116" t="str">
        <f t="shared" si="290"/>
        <v>JCE</v>
      </c>
    </row>
    <row r="18618" spans="4:5">
      <c r="D18618" s="118" t="s">
        <v>28</v>
      </c>
      <c r="E18618" s="116" t="str">
        <f t="shared" si="290"/>
        <v>DGII</v>
      </c>
    </row>
    <row r="18619" spans="4:5">
      <c r="D18619" s="118" t="s">
        <v>40</v>
      </c>
      <c r="E18619" s="116" t="str">
        <f t="shared" si="290"/>
        <v>JCE</v>
      </c>
    </row>
    <row r="18620" spans="4:5">
      <c r="D18620" s="118" t="s">
        <v>18</v>
      </c>
      <c r="E18620" s="116" t="str">
        <f t="shared" si="290"/>
        <v>MIP</v>
      </c>
    </row>
    <row r="18621" spans="4:5">
      <c r="D18621" s="118" t="s">
        <v>2</v>
      </c>
      <c r="E18621" s="116" t="str">
        <f t="shared" si="290"/>
        <v>DGTT</v>
      </c>
    </row>
    <row r="18622" spans="4:5">
      <c r="D18622" s="118" t="s">
        <v>28</v>
      </c>
      <c r="E18622" s="116" t="str">
        <f t="shared" si="290"/>
        <v>DGII</v>
      </c>
    </row>
    <row r="18623" spans="4:5">
      <c r="D18623" s="118" t="s">
        <v>322</v>
      </c>
      <c r="E18623" s="116" t="str">
        <f t="shared" si="290"/>
        <v>MT</v>
      </c>
    </row>
    <row r="18624" spans="4:5">
      <c r="D18624" s="118" t="s">
        <v>322</v>
      </c>
      <c r="E18624" s="116" t="str">
        <f t="shared" si="290"/>
        <v>MT</v>
      </c>
    </row>
    <row r="18625" spans="4:5">
      <c r="D18625" s="118" t="s">
        <v>40</v>
      </c>
      <c r="E18625" s="116" t="str">
        <f t="shared" si="290"/>
        <v>JCE</v>
      </c>
    </row>
    <row r="18626" spans="4:5">
      <c r="D18626" s="118" t="s">
        <v>2</v>
      </c>
      <c r="E18626" s="116" t="str">
        <f t="shared" si="290"/>
        <v>DGTT</v>
      </c>
    </row>
    <row r="18627" spans="4:5">
      <c r="D18627" s="118" t="s">
        <v>2</v>
      </c>
      <c r="E18627" s="116" t="str">
        <f t="shared" si="290"/>
        <v>DGTT</v>
      </c>
    </row>
    <row r="18628" spans="4:5">
      <c r="D18628" s="118" t="s">
        <v>28</v>
      </c>
      <c r="E18628" s="116" t="str">
        <f t="shared" ref="E18628:E18691" si="291">UPPER(D18628:D38338)</f>
        <v>DGII</v>
      </c>
    </row>
    <row r="18629" spans="4:5">
      <c r="D18629" s="118" t="s">
        <v>28</v>
      </c>
      <c r="E18629" s="116" t="str">
        <f t="shared" si="291"/>
        <v>DGII</v>
      </c>
    </row>
    <row r="18630" spans="4:5">
      <c r="D18630" s="118" t="s">
        <v>322</v>
      </c>
      <c r="E18630" s="116" t="str">
        <f t="shared" si="291"/>
        <v>MT</v>
      </c>
    </row>
    <row r="18631" spans="4:5">
      <c r="D18631" s="118" t="s">
        <v>2</v>
      </c>
      <c r="E18631" s="116" t="str">
        <f t="shared" si="291"/>
        <v>DGTT</v>
      </c>
    </row>
    <row r="18632" spans="4:5">
      <c r="D18632" s="118" t="s">
        <v>322</v>
      </c>
      <c r="E18632" s="116" t="str">
        <f t="shared" si="291"/>
        <v>MT</v>
      </c>
    </row>
    <row r="18633" spans="4:5">
      <c r="D18633" s="118" t="s">
        <v>1098</v>
      </c>
      <c r="E18633" s="116" t="str">
        <f t="shared" si="291"/>
        <v>CANCILLERIA</v>
      </c>
    </row>
    <row r="18634" spans="4:5">
      <c r="D18634" s="118" t="s">
        <v>28</v>
      </c>
      <c r="E18634" s="116" t="str">
        <f t="shared" si="291"/>
        <v>DGII</v>
      </c>
    </row>
    <row r="18635" spans="4:5">
      <c r="D18635" s="118" t="s">
        <v>184</v>
      </c>
      <c r="E18635" s="116" t="str">
        <f t="shared" si="291"/>
        <v>DGP</v>
      </c>
    </row>
    <row r="18636" spans="4:5">
      <c r="D18636" s="118" t="s">
        <v>1999</v>
      </c>
      <c r="E18636" s="116" t="str">
        <f t="shared" si="291"/>
        <v xml:space="preserve">MT </v>
      </c>
    </row>
    <row r="18637" spans="4:5">
      <c r="D18637" s="118" t="s">
        <v>28</v>
      </c>
      <c r="E18637" s="116" t="str">
        <f t="shared" si="291"/>
        <v>DGII</v>
      </c>
    </row>
    <row r="18638" spans="4:5">
      <c r="D18638" s="118" t="s">
        <v>322</v>
      </c>
      <c r="E18638" s="116" t="str">
        <f t="shared" si="291"/>
        <v>MT</v>
      </c>
    </row>
    <row r="18639" spans="4:5">
      <c r="D18639" s="118" t="s">
        <v>2</v>
      </c>
      <c r="E18639" s="116" t="str">
        <f t="shared" si="291"/>
        <v>DGTT</v>
      </c>
    </row>
    <row r="18640" spans="4:5">
      <c r="D18640" s="118" t="s">
        <v>956</v>
      </c>
      <c r="E18640" s="116" t="str">
        <f t="shared" si="291"/>
        <v>SENASA</v>
      </c>
    </row>
    <row r="18641" spans="4:5">
      <c r="D18641" s="118" t="s">
        <v>2</v>
      </c>
      <c r="E18641" s="116" t="str">
        <f t="shared" si="291"/>
        <v>DGTT</v>
      </c>
    </row>
    <row r="18642" spans="4:5">
      <c r="D18642" s="118" t="s">
        <v>2</v>
      </c>
      <c r="E18642" s="116" t="str">
        <f t="shared" si="291"/>
        <v>DGTT</v>
      </c>
    </row>
    <row r="18643" spans="4:5">
      <c r="D18643" s="118" t="s">
        <v>322</v>
      </c>
      <c r="E18643" s="116" t="str">
        <f t="shared" si="291"/>
        <v>MT</v>
      </c>
    </row>
    <row r="18644" spans="4:5">
      <c r="D18644" s="118" t="s">
        <v>18</v>
      </c>
      <c r="E18644" s="116" t="str">
        <f t="shared" si="291"/>
        <v>MIP</v>
      </c>
    </row>
    <row r="18645" spans="4:5">
      <c r="D18645" s="118" t="s">
        <v>28</v>
      </c>
      <c r="E18645" s="116" t="str">
        <f t="shared" si="291"/>
        <v>DGII</v>
      </c>
    </row>
    <row r="18646" spans="4:5">
      <c r="D18646" s="118" t="s">
        <v>40</v>
      </c>
      <c r="E18646" s="116" t="str">
        <f t="shared" si="291"/>
        <v>JCE</v>
      </c>
    </row>
    <row r="18647" spans="4:5">
      <c r="D18647" s="118" t="s">
        <v>40</v>
      </c>
      <c r="E18647" s="116" t="str">
        <f t="shared" si="291"/>
        <v>JCE</v>
      </c>
    </row>
    <row r="18648" spans="4:5">
      <c r="D18648" s="118" t="s">
        <v>28</v>
      </c>
      <c r="E18648" s="116" t="str">
        <f t="shared" si="291"/>
        <v>DGII</v>
      </c>
    </row>
    <row r="18649" spans="4:5">
      <c r="D18649" s="118" t="s">
        <v>28</v>
      </c>
      <c r="E18649" s="116" t="str">
        <f t="shared" si="291"/>
        <v>DGII</v>
      </c>
    </row>
    <row r="18650" spans="4:5">
      <c r="D18650" s="118" t="s">
        <v>184</v>
      </c>
      <c r="E18650" s="116" t="str">
        <f t="shared" si="291"/>
        <v>DGP</v>
      </c>
    </row>
    <row r="18651" spans="4:5">
      <c r="D18651" s="118" t="s">
        <v>40</v>
      </c>
      <c r="E18651" s="116" t="str">
        <f t="shared" si="291"/>
        <v>JCE</v>
      </c>
    </row>
    <row r="18652" spans="4:5">
      <c r="D18652" s="118" t="s">
        <v>28</v>
      </c>
      <c r="E18652" s="116" t="str">
        <f t="shared" si="291"/>
        <v>DGII</v>
      </c>
    </row>
    <row r="18653" spans="4:5">
      <c r="D18653" s="118" t="s">
        <v>1098</v>
      </c>
      <c r="E18653" s="116" t="str">
        <f t="shared" si="291"/>
        <v>CANCILLERIA</v>
      </c>
    </row>
    <row r="18654" spans="4:5">
      <c r="D18654" s="118" t="s">
        <v>28</v>
      </c>
      <c r="E18654" s="116" t="str">
        <f t="shared" si="291"/>
        <v>DGII</v>
      </c>
    </row>
    <row r="18655" spans="4:5">
      <c r="D18655" s="118" t="s">
        <v>28</v>
      </c>
      <c r="E18655" s="116" t="str">
        <f t="shared" si="291"/>
        <v>DGII</v>
      </c>
    </row>
    <row r="18656" spans="4:5">
      <c r="D18656" s="118" t="s">
        <v>956</v>
      </c>
      <c r="E18656" s="116" t="str">
        <f t="shared" si="291"/>
        <v>SENASA</v>
      </c>
    </row>
    <row r="18657" spans="4:5">
      <c r="D18657" s="118" t="s">
        <v>956</v>
      </c>
      <c r="E18657" s="116" t="str">
        <f t="shared" si="291"/>
        <v>SENASA</v>
      </c>
    </row>
    <row r="18658" spans="4:5">
      <c r="D18658" s="118" t="s">
        <v>155</v>
      </c>
      <c r="E18658" s="116" t="str">
        <f t="shared" si="291"/>
        <v>ONAPI</v>
      </c>
    </row>
    <row r="18659" spans="4:5">
      <c r="D18659" s="118" t="s">
        <v>40</v>
      </c>
      <c r="E18659" s="116" t="str">
        <f t="shared" si="291"/>
        <v>JCE</v>
      </c>
    </row>
    <row r="18660" spans="4:5">
      <c r="D18660" s="118" t="s">
        <v>40</v>
      </c>
      <c r="E18660" s="116" t="str">
        <f t="shared" si="291"/>
        <v>JCE</v>
      </c>
    </row>
    <row r="18661" spans="4:5">
      <c r="D18661" s="118" t="s">
        <v>40</v>
      </c>
      <c r="E18661" s="116" t="str">
        <f t="shared" si="291"/>
        <v>JCE</v>
      </c>
    </row>
    <row r="18662" spans="4:5">
      <c r="D18662" s="118" t="s">
        <v>40</v>
      </c>
      <c r="E18662" s="116" t="str">
        <f t="shared" si="291"/>
        <v>JCE</v>
      </c>
    </row>
    <row r="18663" spans="4:5">
      <c r="D18663" s="118" t="s">
        <v>28</v>
      </c>
      <c r="E18663" s="116" t="str">
        <f t="shared" si="291"/>
        <v>DGII</v>
      </c>
    </row>
    <row r="18664" spans="4:5">
      <c r="D18664" s="118" t="s">
        <v>2400</v>
      </c>
      <c r="E18664" s="116" t="str">
        <f t="shared" si="291"/>
        <v xml:space="preserve">CANSILLERIA </v>
      </c>
    </row>
    <row r="18665" spans="4:5">
      <c r="D18665" s="118" t="s">
        <v>184</v>
      </c>
      <c r="E18665" s="116" t="str">
        <f t="shared" si="291"/>
        <v>DGP</v>
      </c>
    </row>
    <row r="18666" spans="4:5">
      <c r="D18666" s="118" t="s">
        <v>40</v>
      </c>
      <c r="E18666" s="116" t="str">
        <f t="shared" si="291"/>
        <v>JCE</v>
      </c>
    </row>
    <row r="18667" spans="4:5">
      <c r="D18667" s="118" t="s">
        <v>40</v>
      </c>
      <c r="E18667" s="116" t="str">
        <f t="shared" si="291"/>
        <v>JCE</v>
      </c>
    </row>
    <row r="18668" spans="4:5">
      <c r="D18668" s="118" t="s">
        <v>184</v>
      </c>
      <c r="E18668" s="116" t="str">
        <f t="shared" si="291"/>
        <v>DGP</v>
      </c>
    </row>
    <row r="18669" spans="4:5">
      <c r="D18669" s="118" t="s">
        <v>956</v>
      </c>
      <c r="E18669" s="116" t="str">
        <f t="shared" si="291"/>
        <v>SENASA</v>
      </c>
    </row>
    <row r="18670" spans="4:5">
      <c r="D18670" s="118" t="s">
        <v>40</v>
      </c>
      <c r="E18670" s="116" t="str">
        <f t="shared" si="291"/>
        <v>JCE</v>
      </c>
    </row>
    <row r="18671" spans="4:5">
      <c r="D18671" s="118" t="s">
        <v>28</v>
      </c>
      <c r="E18671" s="116" t="str">
        <f t="shared" si="291"/>
        <v>DGII</v>
      </c>
    </row>
    <row r="18672" spans="4:5">
      <c r="D18672" s="118" t="s">
        <v>40</v>
      </c>
      <c r="E18672" s="116" t="str">
        <f t="shared" si="291"/>
        <v>JCE</v>
      </c>
    </row>
    <row r="18673" spans="4:5">
      <c r="D18673" s="118" t="s">
        <v>1646</v>
      </c>
      <c r="E18673" s="116" t="str">
        <f t="shared" si="291"/>
        <v xml:space="preserve">CANCILLERIA </v>
      </c>
    </row>
    <row r="18674" spans="4:5">
      <c r="D18674" s="118" t="s">
        <v>40</v>
      </c>
      <c r="E18674" s="116" t="str">
        <f t="shared" si="291"/>
        <v>JCE</v>
      </c>
    </row>
    <row r="18675" spans="4:5">
      <c r="D18675" s="118" t="s">
        <v>40</v>
      </c>
      <c r="E18675" s="116" t="str">
        <f t="shared" si="291"/>
        <v>JCE</v>
      </c>
    </row>
    <row r="18676" spans="4:5">
      <c r="D18676" s="118" t="s">
        <v>1646</v>
      </c>
      <c r="E18676" s="116" t="str">
        <f t="shared" si="291"/>
        <v xml:space="preserve">CANCILLERIA </v>
      </c>
    </row>
    <row r="18677" spans="4:5">
      <c r="D18677" s="118" t="s">
        <v>40</v>
      </c>
      <c r="E18677" s="116" t="str">
        <f t="shared" si="291"/>
        <v>JCE</v>
      </c>
    </row>
    <row r="18678" spans="4:5">
      <c r="D18678" s="118" t="s">
        <v>184</v>
      </c>
      <c r="E18678" s="116" t="str">
        <f t="shared" si="291"/>
        <v>DGP</v>
      </c>
    </row>
    <row r="18679" spans="4:5">
      <c r="D18679" s="118" t="s">
        <v>1646</v>
      </c>
      <c r="E18679" s="116" t="str">
        <f t="shared" si="291"/>
        <v xml:space="preserve">CANCILLERIA </v>
      </c>
    </row>
    <row r="18680" spans="4:5">
      <c r="D18680" s="118" t="s">
        <v>28</v>
      </c>
      <c r="E18680" s="116" t="str">
        <f t="shared" si="291"/>
        <v>DGII</v>
      </c>
    </row>
    <row r="18681" spans="4:5">
      <c r="D18681" s="118" t="s">
        <v>28</v>
      </c>
      <c r="E18681" s="116" t="str">
        <f t="shared" si="291"/>
        <v>DGII</v>
      </c>
    </row>
    <row r="18682" spans="4:5">
      <c r="D18682" s="118" t="s">
        <v>956</v>
      </c>
      <c r="E18682" s="116" t="str">
        <f t="shared" si="291"/>
        <v>SENASA</v>
      </c>
    </row>
    <row r="18683" spans="4:5">
      <c r="D18683" s="118" t="s">
        <v>28</v>
      </c>
      <c r="E18683" s="116" t="str">
        <f t="shared" si="291"/>
        <v>DGII</v>
      </c>
    </row>
    <row r="18684" spans="4:5">
      <c r="D18684" s="118" t="s">
        <v>40</v>
      </c>
      <c r="E18684" s="116" t="str">
        <f t="shared" si="291"/>
        <v>JCE</v>
      </c>
    </row>
    <row r="18685" spans="4:5">
      <c r="D18685" s="118" t="s">
        <v>40</v>
      </c>
      <c r="E18685" s="116" t="str">
        <f t="shared" si="291"/>
        <v>JCE</v>
      </c>
    </row>
    <row r="18686" spans="4:5">
      <c r="D18686" s="118" t="s">
        <v>40</v>
      </c>
      <c r="E18686" s="116" t="str">
        <f t="shared" si="291"/>
        <v>JCE</v>
      </c>
    </row>
    <row r="18687" spans="4:5">
      <c r="D18687" s="118" t="s">
        <v>2</v>
      </c>
      <c r="E18687" s="116" t="str">
        <f t="shared" si="291"/>
        <v>DGTT</v>
      </c>
    </row>
    <row r="18688" spans="4:5">
      <c r="D18688" s="118" t="s">
        <v>2</v>
      </c>
      <c r="E18688" s="116" t="str">
        <f t="shared" si="291"/>
        <v>DGTT</v>
      </c>
    </row>
    <row r="18689" spans="4:5">
      <c r="D18689" s="118" t="s">
        <v>2</v>
      </c>
      <c r="E18689" s="116" t="str">
        <f t="shared" si="291"/>
        <v>DGTT</v>
      </c>
    </row>
    <row r="18690" spans="4:5">
      <c r="D18690" s="118" t="s">
        <v>2</v>
      </c>
      <c r="E18690" s="116" t="str">
        <f t="shared" si="291"/>
        <v>DGTT</v>
      </c>
    </row>
    <row r="18691" spans="4:5">
      <c r="D18691" s="118" t="s">
        <v>28</v>
      </c>
      <c r="E18691" s="116" t="str">
        <f t="shared" si="291"/>
        <v>DGII</v>
      </c>
    </row>
    <row r="18692" spans="4:5">
      <c r="D18692" s="118" t="s">
        <v>28</v>
      </c>
      <c r="E18692" s="116" t="str">
        <f t="shared" ref="E18692:E18755" si="292">UPPER(D18692:D38402)</f>
        <v>DGII</v>
      </c>
    </row>
    <row r="18693" spans="4:5">
      <c r="D18693" s="118" t="s">
        <v>40</v>
      </c>
      <c r="E18693" s="116" t="str">
        <f t="shared" si="292"/>
        <v>JCE</v>
      </c>
    </row>
    <row r="18694" spans="4:5">
      <c r="D18694" s="118" t="s">
        <v>40</v>
      </c>
      <c r="E18694" s="116" t="str">
        <f t="shared" si="292"/>
        <v>JCE</v>
      </c>
    </row>
    <row r="18695" spans="4:5">
      <c r="D18695" s="118" t="s">
        <v>40</v>
      </c>
      <c r="E18695" s="116" t="str">
        <f t="shared" si="292"/>
        <v>JCE</v>
      </c>
    </row>
    <row r="18696" spans="4:5">
      <c r="D18696" s="118" t="s">
        <v>28</v>
      </c>
      <c r="E18696" s="116" t="str">
        <f t="shared" si="292"/>
        <v>DGII</v>
      </c>
    </row>
    <row r="18697" spans="4:5">
      <c r="D18697" s="118" t="s">
        <v>28</v>
      </c>
      <c r="E18697" s="116" t="str">
        <f t="shared" si="292"/>
        <v>DGII</v>
      </c>
    </row>
    <row r="18698" spans="4:5">
      <c r="D18698" s="118" t="s">
        <v>40</v>
      </c>
      <c r="E18698" s="116" t="str">
        <f t="shared" si="292"/>
        <v>JCE</v>
      </c>
    </row>
    <row r="18699" spans="4:5">
      <c r="D18699" s="118" t="s">
        <v>2</v>
      </c>
      <c r="E18699" s="116" t="str">
        <f t="shared" si="292"/>
        <v>DGTT</v>
      </c>
    </row>
    <row r="18700" spans="4:5">
      <c r="D18700" s="118" t="s">
        <v>2</v>
      </c>
      <c r="E18700" s="116" t="str">
        <f t="shared" si="292"/>
        <v>DGTT</v>
      </c>
    </row>
    <row r="18701" spans="4:5">
      <c r="D18701" s="118" t="s">
        <v>1646</v>
      </c>
      <c r="E18701" s="116" t="str">
        <f t="shared" si="292"/>
        <v xml:space="preserve">CANCILLERIA </v>
      </c>
    </row>
    <row r="18702" spans="4:5">
      <c r="D18702" s="118" t="s">
        <v>40</v>
      </c>
      <c r="E18702" s="116" t="str">
        <f t="shared" si="292"/>
        <v>JCE</v>
      </c>
    </row>
    <row r="18703" spans="4:5">
      <c r="D18703" s="118" t="s">
        <v>40</v>
      </c>
      <c r="E18703" s="116" t="str">
        <f t="shared" si="292"/>
        <v>JCE</v>
      </c>
    </row>
    <row r="18704" spans="4:5">
      <c r="D18704" s="118" t="s">
        <v>2</v>
      </c>
      <c r="E18704" s="116" t="str">
        <f t="shared" si="292"/>
        <v>DGTT</v>
      </c>
    </row>
    <row r="18705" spans="4:5">
      <c r="D18705" s="118" t="s">
        <v>2</v>
      </c>
      <c r="E18705" s="116" t="str">
        <f t="shared" si="292"/>
        <v>DGTT</v>
      </c>
    </row>
    <row r="18706" spans="4:5">
      <c r="D18706" s="118" t="s">
        <v>184</v>
      </c>
      <c r="E18706" s="116" t="str">
        <f t="shared" si="292"/>
        <v>DGP</v>
      </c>
    </row>
    <row r="18707" spans="4:5">
      <c r="D18707" s="118" t="s">
        <v>40</v>
      </c>
      <c r="E18707" s="116" t="str">
        <f t="shared" si="292"/>
        <v>JCE</v>
      </c>
    </row>
    <row r="18708" spans="4:5">
      <c r="D18708" s="118" t="s">
        <v>184</v>
      </c>
      <c r="E18708" s="116" t="str">
        <f t="shared" si="292"/>
        <v>DGP</v>
      </c>
    </row>
    <row r="18709" spans="4:5">
      <c r="D18709" s="118" t="s">
        <v>40</v>
      </c>
      <c r="E18709" s="116" t="str">
        <f t="shared" si="292"/>
        <v>JCE</v>
      </c>
    </row>
    <row r="18710" spans="4:5">
      <c r="D18710" s="118" t="s">
        <v>28</v>
      </c>
      <c r="E18710" s="116" t="str">
        <f t="shared" si="292"/>
        <v>DGII</v>
      </c>
    </row>
    <row r="18711" spans="4:5">
      <c r="D18711" s="118" t="s">
        <v>28</v>
      </c>
      <c r="E18711" s="116" t="str">
        <f t="shared" si="292"/>
        <v>DGII</v>
      </c>
    </row>
    <row r="18712" spans="4:5">
      <c r="D18712" s="118" t="s">
        <v>40</v>
      </c>
      <c r="E18712" s="116" t="str">
        <f t="shared" si="292"/>
        <v>JCE</v>
      </c>
    </row>
    <row r="18713" spans="4:5">
      <c r="D18713" s="118" t="s">
        <v>40</v>
      </c>
      <c r="E18713" s="116" t="str">
        <f t="shared" si="292"/>
        <v>JCE</v>
      </c>
    </row>
    <row r="18714" spans="4:5">
      <c r="D18714" s="118" t="s">
        <v>184</v>
      </c>
      <c r="E18714" s="116" t="str">
        <f t="shared" si="292"/>
        <v>DGP</v>
      </c>
    </row>
    <row r="18715" spans="4:5">
      <c r="D18715" s="118" t="s">
        <v>40</v>
      </c>
      <c r="E18715" s="116" t="str">
        <f t="shared" si="292"/>
        <v>JCE</v>
      </c>
    </row>
    <row r="18716" spans="4:5">
      <c r="D18716" s="118" t="s">
        <v>40</v>
      </c>
      <c r="E18716" s="116" t="str">
        <f t="shared" si="292"/>
        <v>JCE</v>
      </c>
    </row>
    <row r="18717" spans="4:5">
      <c r="D18717" s="118" t="s">
        <v>28</v>
      </c>
      <c r="E18717" s="116" t="str">
        <f t="shared" si="292"/>
        <v>DGII</v>
      </c>
    </row>
    <row r="18718" spans="4:5">
      <c r="D18718" s="118" t="s">
        <v>40</v>
      </c>
      <c r="E18718" s="116" t="str">
        <f t="shared" si="292"/>
        <v>JCE</v>
      </c>
    </row>
    <row r="18719" spans="4:5">
      <c r="D18719" s="118" t="s">
        <v>40</v>
      </c>
      <c r="E18719" s="116" t="str">
        <f t="shared" si="292"/>
        <v>JCE</v>
      </c>
    </row>
    <row r="18720" spans="4:5">
      <c r="D18720" s="118" t="s">
        <v>28</v>
      </c>
      <c r="E18720" s="116" t="str">
        <f t="shared" si="292"/>
        <v>DGII</v>
      </c>
    </row>
    <row r="18721" spans="4:5">
      <c r="D18721" s="118" t="s">
        <v>28</v>
      </c>
      <c r="E18721" s="116" t="str">
        <f t="shared" si="292"/>
        <v>DGII</v>
      </c>
    </row>
    <row r="18722" spans="4:5">
      <c r="D18722" s="118" t="s">
        <v>322</v>
      </c>
      <c r="E18722" s="116" t="str">
        <f t="shared" si="292"/>
        <v>MT</v>
      </c>
    </row>
    <row r="18723" spans="4:5">
      <c r="D18723" s="118" t="s">
        <v>28</v>
      </c>
      <c r="E18723" s="116" t="str">
        <f t="shared" si="292"/>
        <v>DGII</v>
      </c>
    </row>
    <row r="18724" spans="4:5">
      <c r="D18724" s="118" t="s">
        <v>28</v>
      </c>
      <c r="E18724" s="116" t="str">
        <f t="shared" si="292"/>
        <v>DGII</v>
      </c>
    </row>
    <row r="18725" spans="4:5">
      <c r="D18725" s="118" t="s">
        <v>40</v>
      </c>
      <c r="E18725" s="116" t="str">
        <f t="shared" si="292"/>
        <v>JCE</v>
      </c>
    </row>
    <row r="18726" spans="4:5">
      <c r="D18726" s="118" t="s">
        <v>40</v>
      </c>
      <c r="E18726" s="116" t="str">
        <f t="shared" si="292"/>
        <v>JCE</v>
      </c>
    </row>
    <row r="18727" spans="4:5">
      <c r="D18727" s="118" t="s">
        <v>1646</v>
      </c>
      <c r="E18727" s="116" t="str">
        <f t="shared" si="292"/>
        <v xml:space="preserve">CANCILLERIA </v>
      </c>
    </row>
    <row r="18728" spans="4:5">
      <c r="D18728" s="118" t="s">
        <v>1646</v>
      </c>
      <c r="E18728" s="116" t="str">
        <f t="shared" si="292"/>
        <v xml:space="preserve">CANCILLERIA </v>
      </c>
    </row>
    <row r="18729" spans="4:5">
      <c r="D18729" s="118" t="s">
        <v>2</v>
      </c>
      <c r="E18729" s="116" t="str">
        <f t="shared" si="292"/>
        <v>DGTT</v>
      </c>
    </row>
    <row r="18730" spans="4:5">
      <c r="D18730" s="118" t="s">
        <v>2</v>
      </c>
      <c r="E18730" s="116" t="str">
        <f t="shared" si="292"/>
        <v>DGTT</v>
      </c>
    </row>
    <row r="18731" spans="4:5">
      <c r="D18731" s="118" t="s">
        <v>2</v>
      </c>
      <c r="E18731" s="116" t="str">
        <f t="shared" si="292"/>
        <v>DGTT</v>
      </c>
    </row>
    <row r="18732" spans="4:5">
      <c r="D18732" s="118" t="s">
        <v>2</v>
      </c>
      <c r="E18732" s="116" t="str">
        <f t="shared" si="292"/>
        <v>DGTT</v>
      </c>
    </row>
    <row r="18733" spans="4:5">
      <c r="D18733" s="118" t="s">
        <v>2</v>
      </c>
      <c r="E18733" s="116" t="str">
        <f t="shared" si="292"/>
        <v>DGTT</v>
      </c>
    </row>
    <row r="18734" spans="4:5">
      <c r="D18734" s="118" t="s">
        <v>1306</v>
      </c>
      <c r="E18734" s="116" t="str">
        <f t="shared" si="292"/>
        <v xml:space="preserve">SENASA </v>
      </c>
    </row>
    <row r="18735" spans="4:5">
      <c r="D18735" s="118" t="s">
        <v>1306</v>
      </c>
      <c r="E18735" s="116" t="str">
        <f t="shared" si="292"/>
        <v xml:space="preserve">SENASA </v>
      </c>
    </row>
    <row r="18736" spans="4:5">
      <c r="D18736" s="118" t="s">
        <v>28</v>
      </c>
      <c r="E18736" s="116" t="str">
        <f t="shared" si="292"/>
        <v>DGII</v>
      </c>
    </row>
    <row r="18737" spans="4:5">
      <c r="D18737" s="118" t="s">
        <v>1646</v>
      </c>
      <c r="E18737" s="116" t="str">
        <f t="shared" si="292"/>
        <v xml:space="preserve">CANCILLERIA </v>
      </c>
    </row>
    <row r="18738" spans="4:5">
      <c r="D18738" s="118" t="s">
        <v>2</v>
      </c>
      <c r="E18738" s="116" t="str">
        <f t="shared" si="292"/>
        <v>DGTT</v>
      </c>
    </row>
    <row r="18739" spans="4:5">
      <c r="D18739" s="118" t="s">
        <v>2</v>
      </c>
      <c r="E18739" s="116" t="str">
        <f t="shared" si="292"/>
        <v>DGTT</v>
      </c>
    </row>
    <row r="18740" spans="4:5">
      <c r="D18740" s="118" t="s">
        <v>322</v>
      </c>
      <c r="E18740" s="116" t="str">
        <f t="shared" si="292"/>
        <v>MT</v>
      </c>
    </row>
    <row r="18741" spans="4:5">
      <c r="D18741" s="118" t="s">
        <v>322</v>
      </c>
      <c r="E18741" s="116" t="str">
        <f t="shared" si="292"/>
        <v>MT</v>
      </c>
    </row>
    <row r="18742" spans="4:5">
      <c r="D18742" s="118" t="s">
        <v>1098</v>
      </c>
      <c r="E18742" s="116" t="str">
        <f t="shared" si="292"/>
        <v>CANCILLERIA</v>
      </c>
    </row>
    <row r="18743" spans="4:5">
      <c r="D18743" s="118" t="s">
        <v>28</v>
      </c>
      <c r="E18743" s="116" t="str">
        <f t="shared" si="292"/>
        <v>DGII</v>
      </c>
    </row>
    <row r="18744" spans="4:5">
      <c r="D18744" s="118" t="s">
        <v>28</v>
      </c>
      <c r="E18744" s="116" t="str">
        <f t="shared" si="292"/>
        <v>DGII</v>
      </c>
    </row>
    <row r="18745" spans="4:5">
      <c r="D18745" s="118" t="s">
        <v>28</v>
      </c>
      <c r="E18745" s="116" t="str">
        <f t="shared" si="292"/>
        <v>DGII</v>
      </c>
    </row>
    <row r="18746" spans="4:5">
      <c r="D18746" s="118" t="s">
        <v>2</v>
      </c>
      <c r="E18746" s="116" t="str">
        <f t="shared" si="292"/>
        <v>DGTT</v>
      </c>
    </row>
    <row r="18747" spans="4:5">
      <c r="D18747" s="118" t="s">
        <v>2</v>
      </c>
      <c r="E18747" s="116" t="str">
        <f t="shared" si="292"/>
        <v>DGTT</v>
      </c>
    </row>
    <row r="18748" spans="4:5">
      <c r="D18748" s="118" t="s">
        <v>40</v>
      </c>
      <c r="E18748" s="116" t="str">
        <f t="shared" si="292"/>
        <v>JCE</v>
      </c>
    </row>
    <row r="18749" spans="4:5">
      <c r="D18749" s="118" t="s">
        <v>40</v>
      </c>
      <c r="E18749" s="116" t="str">
        <f t="shared" si="292"/>
        <v>JCE</v>
      </c>
    </row>
    <row r="18750" spans="4:5">
      <c r="D18750" s="118" t="s">
        <v>40</v>
      </c>
      <c r="E18750" s="116" t="str">
        <f t="shared" si="292"/>
        <v>JCE</v>
      </c>
    </row>
    <row r="18751" spans="4:5">
      <c r="D18751" s="118" t="s">
        <v>40</v>
      </c>
      <c r="E18751" s="116" t="str">
        <f t="shared" si="292"/>
        <v>JCE</v>
      </c>
    </row>
    <row r="18752" spans="4:5">
      <c r="D18752" s="118" t="s">
        <v>40</v>
      </c>
      <c r="E18752" s="116" t="str">
        <f t="shared" si="292"/>
        <v>JCE</v>
      </c>
    </row>
    <row r="18753" spans="4:5">
      <c r="D18753" s="118" t="s">
        <v>28</v>
      </c>
      <c r="E18753" s="116" t="str">
        <f t="shared" si="292"/>
        <v>DGII</v>
      </c>
    </row>
    <row r="18754" spans="4:5">
      <c r="D18754" s="118" t="s">
        <v>40</v>
      </c>
      <c r="E18754" s="116" t="str">
        <f t="shared" si="292"/>
        <v>JCE</v>
      </c>
    </row>
    <row r="18755" spans="4:5">
      <c r="D18755" s="118" t="s">
        <v>40</v>
      </c>
      <c r="E18755" s="116" t="str">
        <f t="shared" si="292"/>
        <v>JCE</v>
      </c>
    </row>
    <row r="18756" spans="4:5">
      <c r="D18756" s="118" t="s">
        <v>1646</v>
      </c>
      <c r="E18756" s="116" t="str">
        <f t="shared" ref="E18756:E18819" si="293">UPPER(D18756:D38466)</f>
        <v xml:space="preserve">CANCILLERIA </v>
      </c>
    </row>
    <row r="18757" spans="4:5">
      <c r="D18757" s="118" t="s">
        <v>40</v>
      </c>
      <c r="E18757" s="116" t="str">
        <f t="shared" si="293"/>
        <v>JCE</v>
      </c>
    </row>
    <row r="18758" spans="4:5">
      <c r="D18758" s="118" t="s">
        <v>40</v>
      </c>
      <c r="E18758" s="116" t="str">
        <f t="shared" si="293"/>
        <v>JCE</v>
      </c>
    </row>
    <row r="18759" spans="4:5">
      <c r="D18759" s="118" t="s">
        <v>40</v>
      </c>
      <c r="E18759" s="116" t="str">
        <f t="shared" si="293"/>
        <v>JCE</v>
      </c>
    </row>
    <row r="18760" spans="4:5">
      <c r="D18760" s="118" t="s">
        <v>1646</v>
      </c>
      <c r="E18760" s="116" t="str">
        <f t="shared" si="293"/>
        <v xml:space="preserve">CANCILLERIA </v>
      </c>
    </row>
    <row r="18761" spans="4:5">
      <c r="D18761" s="118" t="s">
        <v>2</v>
      </c>
      <c r="E18761" s="116" t="str">
        <f t="shared" si="293"/>
        <v>DGTT</v>
      </c>
    </row>
    <row r="18762" spans="4:5">
      <c r="D18762" s="118" t="s">
        <v>2</v>
      </c>
      <c r="E18762" s="116" t="str">
        <f t="shared" si="293"/>
        <v>DGTT</v>
      </c>
    </row>
    <row r="18763" spans="4:5">
      <c r="D18763" s="118" t="s">
        <v>2</v>
      </c>
      <c r="E18763" s="116" t="str">
        <f t="shared" si="293"/>
        <v>DGTT</v>
      </c>
    </row>
    <row r="18764" spans="4:5">
      <c r="D18764" s="118" t="s">
        <v>2</v>
      </c>
      <c r="E18764" s="116" t="str">
        <f t="shared" si="293"/>
        <v>DGTT</v>
      </c>
    </row>
    <row r="18765" spans="4:5">
      <c r="D18765" s="118" t="s">
        <v>1646</v>
      </c>
      <c r="E18765" s="116" t="str">
        <f t="shared" si="293"/>
        <v xml:space="preserve">CANCILLERIA </v>
      </c>
    </row>
    <row r="18766" spans="4:5">
      <c r="D18766" s="118" t="s">
        <v>322</v>
      </c>
      <c r="E18766" s="116" t="str">
        <f t="shared" si="293"/>
        <v>MT</v>
      </c>
    </row>
    <row r="18767" spans="4:5">
      <c r="D18767" s="118" t="s">
        <v>2</v>
      </c>
      <c r="E18767" s="116" t="str">
        <f t="shared" si="293"/>
        <v>DGTT</v>
      </c>
    </row>
    <row r="18768" spans="4:5">
      <c r="D18768" s="118" t="s">
        <v>28</v>
      </c>
      <c r="E18768" s="116" t="str">
        <f t="shared" si="293"/>
        <v>DGII</v>
      </c>
    </row>
    <row r="18769" spans="4:5">
      <c r="D18769" s="118" t="s">
        <v>956</v>
      </c>
      <c r="E18769" s="116" t="str">
        <f t="shared" si="293"/>
        <v>SENASA</v>
      </c>
    </row>
    <row r="18770" spans="4:5">
      <c r="D18770" s="118" t="s">
        <v>956</v>
      </c>
      <c r="E18770" s="116" t="str">
        <f t="shared" si="293"/>
        <v>SENASA</v>
      </c>
    </row>
    <row r="18771" spans="4:5">
      <c r="D18771" s="118" t="s">
        <v>28</v>
      </c>
      <c r="E18771" s="116" t="str">
        <f t="shared" si="293"/>
        <v>DGII</v>
      </c>
    </row>
    <row r="18772" spans="4:5">
      <c r="D18772" s="118" t="s">
        <v>184</v>
      </c>
      <c r="E18772" s="116" t="str">
        <f t="shared" si="293"/>
        <v>DGP</v>
      </c>
    </row>
    <row r="18773" spans="4:5">
      <c r="D18773" s="118" t="s">
        <v>2</v>
      </c>
      <c r="E18773" s="116" t="str">
        <f t="shared" si="293"/>
        <v>DGTT</v>
      </c>
    </row>
    <row r="18774" spans="4:5">
      <c r="D18774" s="118" t="s">
        <v>28</v>
      </c>
      <c r="E18774" s="116" t="str">
        <f t="shared" si="293"/>
        <v>DGII</v>
      </c>
    </row>
    <row r="18775" spans="4:5">
      <c r="D18775" s="118" t="s">
        <v>40</v>
      </c>
      <c r="E18775" s="116" t="str">
        <f t="shared" si="293"/>
        <v>JCE</v>
      </c>
    </row>
    <row r="18776" spans="4:5">
      <c r="D18776" s="118" t="s">
        <v>40</v>
      </c>
      <c r="E18776" s="116" t="str">
        <f t="shared" si="293"/>
        <v>JCE</v>
      </c>
    </row>
    <row r="18777" spans="4:5">
      <c r="D18777" s="118" t="s">
        <v>184</v>
      </c>
      <c r="E18777" s="116" t="str">
        <f t="shared" si="293"/>
        <v>DGP</v>
      </c>
    </row>
    <row r="18778" spans="4:5">
      <c r="D18778" s="118" t="s">
        <v>184</v>
      </c>
      <c r="E18778" s="116" t="str">
        <f t="shared" si="293"/>
        <v>DGP</v>
      </c>
    </row>
    <row r="18779" spans="4:5">
      <c r="D18779" s="118" t="s">
        <v>155</v>
      </c>
      <c r="E18779" s="116" t="str">
        <f t="shared" si="293"/>
        <v>ONAPI</v>
      </c>
    </row>
    <row r="18780" spans="4:5">
      <c r="D18780" s="118" t="s">
        <v>40</v>
      </c>
      <c r="E18780" s="116" t="str">
        <f t="shared" si="293"/>
        <v>JCE</v>
      </c>
    </row>
    <row r="18781" spans="4:5">
      <c r="D18781" s="118" t="s">
        <v>40</v>
      </c>
      <c r="E18781" s="116" t="str">
        <f t="shared" si="293"/>
        <v>JCE</v>
      </c>
    </row>
    <row r="18782" spans="4:5">
      <c r="D18782" s="118" t="s">
        <v>40</v>
      </c>
      <c r="E18782" s="116" t="str">
        <f t="shared" si="293"/>
        <v>JCE</v>
      </c>
    </row>
    <row r="18783" spans="4:5">
      <c r="D18783" s="118" t="s">
        <v>40</v>
      </c>
      <c r="E18783" s="116" t="str">
        <f t="shared" si="293"/>
        <v>JCE</v>
      </c>
    </row>
    <row r="18784" spans="4:5">
      <c r="D18784" s="118" t="s">
        <v>28</v>
      </c>
      <c r="E18784" s="116" t="str">
        <f t="shared" si="293"/>
        <v>DGII</v>
      </c>
    </row>
    <row r="18785" spans="4:5">
      <c r="D18785" s="118" t="s">
        <v>28</v>
      </c>
      <c r="E18785" s="116" t="str">
        <f t="shared" si="293"/>
        <v>DGII</v>
      </c>
    </row>
    <row r="18786" spans="4:5">
      <c r="D18786" s="118" t="s">
        <v>2</v>
      </c>
      <c r="E18786" s="116" t="str">
        <f t="shared" si="293"/>
        <v>DGTT</v>
      </c>
    </row>
    <row r="18787" spans="4:5">
      <c r="D18787" s="118" t="s">
        <v>40</v>
      </c>
      <c r="E18787" s="116" t="str">
        <f t="shared" si="293"/>
        <v>JCE</v>
      </c>
    </row>
    <row r="18788" spans="4:5">
      <c r="D18788" s="118" t="s">
        <v>40</v>
      </c>
      <c r="E18788" s="116" t="str">
        <f t="shared" si="293"/>
        <v>JCE</v>
      </c>
    </row>
    <row r="18789" spans="4:5">
      <c r="D18789" s="118" t="s">
        <v>2</v>
      </c>
      <c r="E18789" s="116" t="str">
        <f t="shared" si="293"/>
        <v>DGTT</v>
      </c>
    </row>
    <row r="18790" spans="4:5">
      <c r="D18790" s="118" t="s">
        <v>2</v>
      </c>
      <c r="E18790" s="116" t="str">
        <f t="shared" si="293"/>
        <v>DGTT</v>
      </c>
    </row>
    <row r="18791" spans="4:5">
      <c r="D18791" s="118" t="s">
        <v>40</v>
      </c>
      <c r="E18791" s="116" t="str">
        <f t="shared" si="293"/>
        <v>JCE</v>
      </c>
    </row>
    <row r="18792" spans="4:5">
      <c r="D18792" s="118" t="s">
        <v>155</v>
      </c>
      <c r="E18792" s="116" t="str">
        <f t="shared" si="293"/>
        <v>ONAPI</v>
      </c>
    </row>
    <row r="18793" spans="4:5">
      <c r="D18793" s="118" t="s">
        <v>28</v>
      </c>
      <c r="E18793" s="116" t="str">
        <f t="shared" si="293"/>
        <v>DGII</v>
      </c>
    </row>
    <row r="18794" spans="4:5">
      <c r="D18794" s="107" t="s">
        <v>40</v>
      </c>
      <c r="E18794" s="116" t="str">
        <f t="shared" si="293"/>
        <v>JCE</v>
      </c>
    </row>
    <row r="18795" spans="4:5">
      <c r="D18795" s="118" t="s">
        <v>40</v>
      </c>
      <c r="E18795" s="116" t="str">
        <f t="shared" si="293"/>
        <v>JCE</v>
      </c>
    </row>
    <row r="18796" spans="4:5">
      <c r="D18796" s="118" t="s">
        <v>956</v>
      </c>
      <c r="E18796" s="116" t="str">
        <f t="shared" si="293"/>
        <v>SENASA</v>
      </c>
    </row>
    <row r="18797" spans="4:5">
      <c r="D18797" s="118" t="s">
        <v>956</v>
      </c>
      <c r="E18797" s="116" t="str">
        <f t="shared" si="293"/>
        <v>SENASA</v>
      </c>
    </row>
    <row r="18798" spans="4:5">
      <c r="D18798" s="118" t="s">
        <v>28</v>
      </c>
      <c r="E18798" s="116" t="str">
        <f t="shared" si="293"/>
        <v>DGII</v>
      </c>
    </row>
    <row r="18799" spans="4:5">
      <c r="D18799" s="118" t="s">
        <v>2</v>
      </c>
      <c r="E18799" s="116" t="str">
        <f t="shared" si="293"/>
        <v>DGTT</v>
      </c>
    </row>
    <row r="18800" spans="4:5">
      <c r="D18800" s="118" t="s">
        <v>2</v>
      </c>
      <c r="E18800" s="116" t="str">
        <f t="shared" si="293"/>
        <v>DGTT</v>
      </c>
    </row>
    <row r="18801" spans="4:5">
      <c r="D18801" s="118" t="s">
        <v>40</v>
      </c>
      <c r="E18801" s="116" t="str">
        <f t="shared" si="293"/>
        <v>JCE</v>
      </c>
    </row>
    <row r="18802" spans="4:5">
      <c r="D18802" s="118" t="s">
        <v>40</v>
      </c>
      <c r="E18802" s="116" t="str">
        <f t="shared" si="293"/>
        <v>JCE</v>
      </c>
    </row>
    <row r="18803" spans="4:5">
      <c r="D18803" s="118" t="s">
        <v>40</v>
      </c>
      <c r="E18803" s="116" t="str">
        <f t="shared" si="293"/>
        <v>JCE</v>
      </c>
    </row>
    <row r="18804" spans="4:5">
      <c r="D18804" s="118" t="s">
        <v>40</v>
      </c>
      <c r="E18804" s="116" t="str">
        <f t="shared" si="293"/>
        <v>JCE</v>
      </c>
    </row>
    <row r="18805" spans="4:5">
      <c r="D18805" s="118" t="s">
        <v>184</v>
      </c>
      <c r="E18805" s="116" t="str">
        <f t="shared" si="293"/>
        <v>DGP</v>
      </c>
    </row>
    <row r="18806" spans="4:5">
      <c r="D18806" s="118" t="s">
        <v>184</v>
      </c>
      <c r="E18806" s="116" t="str">
        <f t="shared" si="293"/>
        <v>DGP</v>
      </c>
    </row>
    <row r="18807" spans="4:5">
      <c r="D18807" s="118" t="s">
        <v>2</v>
      </c>
      <c r="E18807" s="116" t="str">
        <f t="shared" si="293"/>
        <v>DGTT</v>
      </c>
    </row>
    <row r="18808" spans="4:5">
      <c r="D18808" s="118" t="s">
        <v>40</v>
      </c>
      <c r="E18808" s="116" t="str">
        <f t="shared" si="293"/>
        <v>JCE</v>
      </c>
    </row>
    <row r="18809" spans="4:5">
      <c r="D18809" s="118" t="s">
        <v>40</v>
      </c>
      <c r="E18809" s="116" t="str">
        <f t="shared" si="293"/>
        <v>JCE</v>
      </c>
    </row>
    <row r="18810" spans="4:5">
      <c r="D18810" s="118" t="s">
        <v>28</v>
      </c>
      <c r="E18810" s="116" t="str">
        <f t="shared" si="293"/>
        <v>DGII</v>
      </c>
    </row>
    <row r="18811" spans="4:5">
      <c r="D18811" s="118" t="s">
        <v>40</v>
      </c>
      <c r="E18811" s="116" t="str">
        <f t="shared" si="293"/>
        <v>JCE</v>
      </c>
    </row>
    <row r="18812" spans="4:5">
      <c r="D18812" s="118" t="s">
        <v>2</v>
      </c>
      <c r="E18812" s="116" t="str">
        <f t="shared" si="293"/>
        <v>DGTT</v>
      </c>
    </row>
    <row r="18813" spans="4:5">
      <c r="D18813" s="118" t="s">
        <v>1646</v>
      </c>
      <c r="E18813" s="116" t="str">
        <f t="shared" si="293"/>
        <v xml:space="preserve">CANCILLERIA </v>
      </c>
    </row>
    <row r="18814" spans="4:5">
      <c r="D18814" s="118" t="s">
        <v>28</v>
      </c>
      <c r="E18814" s="116" t="str">
        <f t="shared" si="293"/>
        <v>DGII</v>
      </c>
    </row>
    <row r="18815" spans="4:5">
      <c r="D18815" s="118" t="s">
        <v>28</v>
      </c>
      <c r="E18815" s="116" t="str">
        <f t="shared" si="293"/>
        <v>DGII</v>
      </c>
    </row>
    <row r="18816" spans="4:5">
      <c r="D18816" s="118" t="s">
        <v>28</v>
      </c>
      <c r="E18816" s="116" t="str">
        <f t="shared" si="293"/>
        <v>DGII</v>
      </c>
    </row>
    <row r="18817" spans="4:5">
      <c r="D18817" s="118" t="s">
        <v>956</v>
      </c>
      <c r="E18817" s="116" t="str">
        <f t="shared" si="293"/>
        <v>SENASA</v>
      </c>
    </row>
    <row r="18818" spans="4:5">
      <c r="D18818" s="118" t="s">
        <v>28</v>
      </c>
      <c r="E18818" s="116" t="str">
        <f t="shared" si="293"/>
        <v>DGII</v>
      </c>
    </row>
    <row r="18819" spans="4:5">
      <c r="D18819" s="118" t="s">
        <v>40</v>
      </c>
      <c r="E18819" s="116" t="str">
        <f t="shared" si="293"/>
        <v>JCE</v>
      </c>
    </row>
    <row r="18820" spans="4:5">
      <c r="D18820" s="118" t="s">
        <v>322</v>
      </c>
      <c r="E18820" s="116" t="str">
        <f t="shared" ref="E18820:E18883" si="294">UPPER(D18820:D38530)</f>
        <v>MT</v>
      </c>
    </row>
    <row r="18821" spans="4:5">
      <c r="D18821" s="118" t="s">
        <v>40</v>
      </c>
      <c r="E18821" s="116" t="str">
        <f t="shared" si="294"/>
        <v>JCE</v>
      </c>
    </row>
    <row r="18822" spans="4:5">
      <c r="D18822" s="118" t="s">
        <v>28</v>
      </c>
      <c r="E18822" s="116" t="str">
        <f t="shared" si="294"/>
        <v>DGII</v>
      </c>
    </row>
    <row r="18823" spans="4:5">
      <c r="D18823" s="118" t="s">
        <v>40</v>
      </c>
      <c r="E18823" s="116" t="str">
        <f t="shared" si="294"/>
        <v>JCE</v>
      </c>
    </row>
    <row r="18824" spans="4:5">
      <c r="D18824" s="118" t="s">
        <v>40</v>
      </c>
      <c r="E18824" s="116" t="str">
        <f t="shared" si="294"/>
        <v>JCE</v>
      </c>
    </row>
    <row r="18825" spans="4:5">
      <c r="D18825" s="118" t="s">
        <v>28</v>
      </c>
      <c r="E18825" s="116" t="str">
        <f t="shared" si="294"/>
        <v>DGII</v>
      </c>
    </row>
    <row r="18826" spans="4:5">
      <c r="D18826" s="118" t="s">
        <v>184</v>
      </c>
      <c r="E18826" s="116" t="str">
        <f t="shared" si="294"/>
        <v>DGP</v>
      </c>
    </row>
    <row r="18827" spans="4:5">
      <c r="D18827" s="118" t="s">
        <v>40</v>
      </c>
      <c r="E18827" s="116" t="str">
        <f t="shared" si="294"/>
        <v>JCE</v>
      </c>
    </row>
    <row r="18828" spans="4:5">
      <c r="D18828" s="118" t="s">
        <v>40</v>
      </c>
      <c r="E18828" s="116" t="str">
        <f t="shared" si="294"/>
        <v>JCE</v>
      </c>
    </row>
    <row r="18829" spans="4:5">
      <c r="D18829" s="118" t="s">
        <v>28</v>
      </c>
      <c r="E18829" s="116" t="str">
        <f t="shared" si="294"/>
        <v>DGII</v>
      </c>
    </row>
    <row r="18830" spans="4:5">
      <c r="D18830" s="118" t="s">
        <v>2</v>
      </c>
      <c r="E18830" s="116" t="str">
        <f t="shared" si="294"/>
        <v>DGTT</v>
      </c>
    </row>
    <row r="18831" spans="4:5">
      <c r="D18831" s="118" t="s">
        <v>28</v>
      </c>
      <c r="E18831" s="116" t="str">
        <f t="shared" si="294"/>
        <v>DGII</v>
      </c>
    </row>
    <row r="18832" spans="4:5">
      <c r="D18832" s="118" t="s">
        <v>2</v>
      </c>
      <c r="E18832" s="116" t="str">
        <f t="shared" si="294"/>
        <v>DGTT</v>
      </c>
    </row>
    <row r="18833" spans="4:5">
      <c r="D18833" s="118" t="s">
        <v>40</v>
      </c>
      <c r="E18833" s="116" t="str">
        <f t="shared" si="294"/>
        <v>JCE</v>
      </c>
    </row>
    <row r="18834" spans="4:5">
      <c r="D18834" s="118" t="s">
        <v>40</v>
      </c>
      <c r="E18834" s="116" t="str">
        <f t="shared" si="294"/>
        <v>JCE</v>
      </c>
    </row>
    <row r="18835" spans="4:5">
      <c r="D18835" s="118" t="s">
        <v>40</v>
      </c>
      <c r="E18835" s="116" t="str">
        <f t="shared" si="294"/>
        <v>JCE</v>
      </c>
    </row>
    <row r="18836" spans="4:5">
      <c r="D18836" s="118" t="s">
        <v>322</v>
      </c>
      <c r="E18836" s="116" t="str">
        <f t="shared" si="294"/>
        <v>MT</v>
      </c>
    </row>
    <row r="18837" spans="4:5">
      <c r="D18837" s="118" t="s">
        <v>322</v>
      </c>
      <c r="E18837" s="116" t="str">
        <f t="shared" si="294"/>
        <v>MT</v>
      </c>
    </row>
    <row r="18838" spans="4:5">
      <c r="D18838" s="118" t="s">
        <v>1646</v>
      </c>
      <c r="E18838" s="116" t="str">
        <f t="shared" si="294"/>
        <v xml:space="preserve">CANCILLERIA </v>
      </c>
    </row>
    <row r="18839" spans="4:5">
      <c r="D18839" s="118" t="s">
        <v>322</v>
      </c>
      <c r="E18839" s="116" t="str">
        <f t="shared" si="294"/>
        <v>MT</v>
      </c>
    </row>
    <row r="18840" spans="4:5">
      <c r="D18840" s="118" t="s">
        <v>322</v>
      </c>
      <c r="E18840" s="116" t="str">
        <f t="shared" si="294"/>
        <v>MT</v>
      </c>
    </row>
    <row r="18841" spans="4:5">
      <c r="D18841" s="118" t="s">
        <v>1098</v>
      </c>
      <c r="E18841" s="116" t="str">
        <f t="shared" si="294"/>
        <v>CANCILLERIA</v>
      </c>
    </row>
    <row r="18842" spans="4:5">
      <c r="D18842" s="118" t="s">
        <v>40</v>
      </c>
      <c r="E18842" s="116" t="str">
        <f t="shared" si="294"/>
        <v>JCE</v>
      </c>
    </row>
    <row r="18843" spans="4:5">
      <c r="D18843" s="118" t="s">
        <v>28</v>
      </c>
      <c r="E18843" s="116" t="str">
        <f t="shared" si="294"/>
        <v>DGII</v>
      </c>
    </row>
    <row r="18844" spans="4:5">
      <c r="D18844" s="118" t="s">
        <v>28</v>
      </c>
      <c r="E18844" s="116" t="str">
        <f t="shared" si="294"/>
        <v>DGII</v>
      </c>
    </row>
    <row r="18845" spans="4:5">
      <c r="D18845" s="118" t="s">
        <v>40</v>
      </c>
      <c r="E18845" s="116" t="str">
        <f t="shared" si="294"/>
        <v>JCE</v>
      </c>
    </row>
    <row r="18846" spans="4:5">
      <c r="D18846" s="118" t="s">
        <v>40</v>
      </c>
      <c r="E18846" s="116" t="str">
        <f t="shared" si="294"/>
        <v>JCE</v>
      </c>
    </row>
    <row r="18847" spans="4:5">
      <c r="D18847" s="118" t="s">
        <v>40</v>
      </c>
      <c r="E18847" s="116" t="str">
        <f t="shared" si="294"/>
        <v>JCE</v>
      </c>
    </row>
    <row r="18848" spans="4:5">
      <c r="D18848" s="118" t="s">
        <v>28</v>
      </c>
      <c r="E18848" s="116" t="str">
        <f t="shared" si="294"/>
        <v>DGII</v>
      </c>
    </row>
    <row r="18849" spans="4:5">
      <c r="D18849" s="118" t="s">
        <v>28</v>
      </c>
      <c r="E18849" s="116" t="str">
        <f t="shared" si="294"/>
        <v>DGII</v>
      </c>
    </row>
    <row r="18850" spans="4:5">
      <c r="D18850" s="118" t="s">
        <v>40</v>
      </c>
      <c r="E18850" s="116" t="str">
        <f t="shared" si="294"/>
        <v>JCE</v>
      </c>
    </row>
    <row r="18851" spans="4:5">
      <c r="D18851" s="118" t="s">
        <v>40</v>
      </c>
      <c r="E18851" s="116" t="str">
        <f t="shared" si="294"/>
        <v>JCE</v>
      </c>
    </row>
    <row r="18852" spans="4:5">
      <c r="D18852" s="118" t="s">
        <v>40</v>
      </c>
      <c r="E18852" s="116" t="str">
        <f t="shared" si="294"/>
        <v>JCE</v>
      </c>
    </row>
    <row r="18853" spans="4:5">
      <c r="D18853" s="118" t="s">
        <v>28</v>
      </c>
      <c r="E18853" s="116" t="str">
        <f t="shared" si="294"/>
        <v>DGII</v>
      </c>
    </row>
    <row r="18854" spans="4:5">
      <c r="D18854" s="118" t="s">
        <v>2</v>
      </c>
      <c r="E18854" s="116" t="str">
        <f t="shared" si="294"/>
        <v>DGTT</v>
      </c>
    </row>
    <row r="18855" spans="4:5">
      <c r="D18855" s="118" t="s">
        <v>2</v>
      </c>
      <c r="E18855" s="116" t="str">
        <f t="shared" si="294"/>
        <v>DGTT</v>
      </c>
    </row>
    <row r="18856" spans="4:5">
      <c r="D18856" s="118" t="s">
        <v>40</v>
      </c>
      <c r="E18856" s="116" t="str">
        <f t="shared" si="294"/>
        <v>JCE</v>
      </c>
    </row>
    <row r="18857" spans="4:5">
      <c r="D18857" s="118" t="s">
        <v>40</v>
      </c>
      <c r="E18857" s="116" t="str">
        <f t="shared" si="294"/>
        <v>JCE</v>
      </c>
    </row>
    <row r="18858" spans="4:5">
      <c r="D18858" s="118" t="s">
        <v>1098</v>
      </c>
      <c r="E18858" s="116" t="str">
        <f t="shared" si="294"/>
        <v>CANCILLERIA</v>
      </c>
    </row>
    <row r="18859" spans="4:5">
      <c r="D18859" s="118" t="s">
        <v>40</v>
      </c>
      <c r="E18859" s="116" t="str">
        <f t="shared" si="294"/>
        <v>JCE</v>
      </c>
    </row>
    <row r="18860" spans="4:5">
      <c r="D18860" s="118" t="s">
        <v>40</v>
      </c>
      <c r="E18860" s="116" t="str">
        <f t="shared" si="294"/>
        <v>JCE</v>
      </c>
    </row>
    <row r="18861" spans="4:5">
      <c r="D18861" s="118" t="s">
        <v>1098</v>
      </c>
      <c r="E18861" s="116" t="str">
        <f t="shared" si="294"/>
        <v>CANCILLERIA</v>
      </c>
    </row>
    <row r="18862" spans="4:5">
      <c r="D18862" s="118" t="s">
        <v>184</v>
      </c>
      <c r="E18862" s="116" t="str">
        <f t="shared" si="294"/>
        <v>DGP</v>
      </c>
    </row>
    <row r="18863" spans="4:5">
      <c r="D18863" s="118" t="s">
        <v>155</v>
      </c>
      <c r="E18863" s="116" t="str">
        <f t="shared" si="294"/>
        <v>ONAPI</v>
      </c>
    </row>
    <row r="18864" spans="4:5">
      <c r="D18864" s="118" t="s">
        <v>2</v>
      </c>
      <c r="E18864" s="116" t="str">
        <f t="shared" si="294"/>
        <v>DGTT</v>
      </c>
    </row>
    <row r="18865" spans="4:5">
      <c r="D18865" s="118" t="s">
        <v>956</v>
      </c>
      <c r="E18865" s="116" t="str">
        <f t="shared" si="294"/>
        <v>SENASA</v>
      </c>
    </row>
    <row r="18866" spans="4:5">
      <c r="D18866" s="118" t="s">
        <v>956</v>
      </c>
      <c r="E18866" s="116" t="str">
        <f t="shared" si="294"/>
        <v>SENASA</v>
      </c>
    </row>
    <row r="18867" spans="4:5">
      <c r="D18867" s="118" t="s">
        <v>40</v>
      </c>
      <c r="E18867" s="116" t="str">
        <f t="shared" si="294"/>
        <v>JCE</v>
      </c>
    </row>
    <row r="18868" spans="4:5">
      <c r="D18868" s="118" t="s">
        <v>40</v>
      </c>
      <c r="E18868" s="116" t="str">
        <f t="shared" si="294"/>
        <v>JCE</v>
      </c>
    </row>
    <row r="18869" spans="4:5">
      <c r="D18869" s="118" t="s">
        <v>322</v>
      </c>
      <c r="E18869" s="116" t="str">
        <f t="shared" si="294"/>
        <v>MT</v>
      </c>
    </row>
    <row r="18870" spans="4:5">
      <c r="D18870" s="118" t="s">
        <v>322</v>
      </c>
      <c r="E18870" s="116" t="str">
        <f t="shared" si="294"/>
        <v>MT</v>
      </c>
    </row>
    <row r="18871" spans="4:5">
      <c r="D18871" s="118" t="s">
        <v>956</v>
      </c>
      <c r="E18871" s="116" t="str">
        <f t="shared" si="294"/>
        <v>SENASA</v>
      </c>
    </row>
    <row r="18872" spans="4:5">
      <c r="D18872" s="118" t="s">
        <v>28</v>
      </c>
      <c r="E18872" s="116" t="str">
        <f t="shared" si="294"/>
        <v>DGII</v>
      </c>
    </row>
    <row r="18873" spans="4:5">
      <c r="D18873" s="118" t="s">
        <v>322</v>
      </c>
      <c r="E18873" s="116" t="str">
        <f t="shared" si="294"/>
        <v>MT</v>
      </c>
    </row>
    <row r="18874" spans="4:5">
      <c r="D18874" s="118" t="s">
        <v>40</v>
      </c>
      <c r="E18874" s="116" t="str">
        <f t="shared" si="294"/>
        <v>JCE</v>
      </c>
    </row>
    <row r="18875" spans="4:5">
      <c r="D18875" s="118" t="s">
        <v>40</v>
      </c>
      <c r="E18875" s="116" t="str">
        <f t="shared" si="294"/>
        <v>JCE</v>
      </c>
    </row>
    <row r="18876" spans="4:5">
      <c r="D18876" s="118" t="s">
        <v>2</v>
      </c>
      <c r="E18876" s="116" t="str">
        <f t="shared" si="294"/>
        <v>DGTT</v>
      </c>
    </row>
    <row r="18877" spans="4:5">
      <c r="D18877" s="118" t="s">
        <v>2</v>
      </c>
      <c r="E18877" s="116" t="str">
        <f t="shared" si="294"/>
        <v>DGTT</v>
      </c>
    </row>
    <row r="18878" spans="4:5">
      <c r="D18878" s="118" t="s">
        <v>1098</v>
      </c>
      <c r="E18878" s="116" t="str">
        <f t="shared" si="294"/>
        <v>CANCILLERIA</v>
      </c>
    </row>
    <row r="18879" spans="4:5">
      <c r="D18879" s="118" t="s">
        <v>40</v>
      </c>
      <c r="E18879" s="116" t="str">
        <f t="shared" si="294"/>
        <v>JCE</v>
      </c>
    </row>
    <row r="18880" spans="4:5">
      <c r="D18880" s="118" t="s">
        <v>322</v>
      </c>
      <c r="E18880" s="116" t="str">
        <f t="shared" si="294"/>
        <v>MT</v>
      </c>
    </row>
    <row r="18881" spans="4:5">
      <c r="D18881" s="118" t="s">
        <v>40</v>
      </c>
      <c r="E18881" s="116" t="str">
        <f t="shared" si="294"/>
        <v>JCE</v>
      </c>
    </row>
    <row r="18882" spans="4:5">
      <c r="D18882" s="118" t="s">
        <v>40</v>
      </c>
      <c r="E18882" s="116" t="str">
        <f t="shared" si="294"/>
        <v>JCE</v>
      </c>
    </row>
    <row r="18883" spans="4:5">
      <c r="D18883" s="118" t="s">
        <v>28</v>
      </c>
      <c r="E18883" s="116" t="str">
        <f t="shared" si="294"/>
        <v>DGII</v>
      </c>
    </row>
    <row r="18884" spans="4:5">
      <c r="D18884" s="118" t="s">
        <v>40</v>
      </c>
      <c r="E18884" s="116" t="str">
        <f t="shared" ref="E18884:E18947" si="295">UPPER(D18884:D38594)</f>
        <v>JCE</v>
      </c>
    </row>
    <row r="18885" spans="4:5">
      <c r="D18885" s="118" t="s">
        <v>155</v>
      </c>
      <c r="E18885" s="116" t="str">
        <f t="shared" si="295"/>
        <v>ONAPI</v>
      </c>
    </row>
    <row r="18886" spans="4:5">
      <c r="D18886" s="118" t="s">
        <v>2</v>
      </c>
      <c r="E18886" s="116" t="str">
        <f t="shared" si="295"/>
        <v>DGTT</v>
      </c>
    </row>
    <row r="18887" spans="4:5">
      <c r="D18887" s="118" t="s">
        <v>2</v>
      </c>
      <c r="E18887" s="116" t="str">
        <f t="shared" si="295"/>
        <v>DGTT</v>
      </c>
    </row>
    <row r="18888" spans="4:5">
      <c r="D18888" s="118" t="s">
        <v>40</v>
      </c>
      <c r="E18888" s="116" t="str">
        <f t="shared" si="295"/>
        <v>JCE</v>
      </c>
    </row>
    <row r="18889" spans="4:5">
      <c r="D18889" s="118" t="s">
        <v>28</v>
      </c>
      <c r="E18889" s="116" t="str">
        <f t="shared" si="295"/>
        <v>DGII</v>
      </c>
    </row>
    <row r="18890" spans="4:5">
      <c r="D18890" s="118" t="s">
        <v>322</v>
      </c>
      <c r="E18890" s="116" t="str">
        <f t="shared" si="295"/>
        <v>MT</v>
      </c>
    </row>
    <row r="18891" spans="4:5">
      <c r="D18891" s="118" t="s">
        <v>2026</v>
      </c>
      <c r="E18891" s="116" t="str">
        <f t="shared" si="295"/>
        <v>BR</v>
      </c>
    </row>
    <row r="18892" spans="4:5">
      <c r="D18892" s="118" t="s">
        <v>28</v>
      </c>
      <c r="E18892" s="116" t="str">
        <f t="shared" si="295"/>
        <v>DGII</v>
      </c>
    </row>
    <row r="18893" spans="4:5">
      <c r="D18893" s="118" t="s">
        <v>28</v>
      </c>
      <c r="E18893" s="116" t="str">
        <f t="shared" si="295"/>
        <v>DGII</v>
      </c>
    </row>
    <row r="18894" spans="4:5">
      <c r="D18894" s="118" t="s">
        <v>184</v>
      </c>
      <c r="E18894" s="116" t="str">
        <f t="shared" si="295"/>
        <v>DGP</v>
      </c>
    </row>
    <row r="18895" spans="4:5">
      <c r="D18895" s="118" t="s">
        <v>322</v>
      </c>
      <c r="E18895" s="116" t="str">
        <f t="shared" si="295"/>
        <v>MT</v>
      </c>
    </row>
    <row r="18896" spans="4:5">
      <c r="D18896" s="118" t="s">
        <v>956</v>
      </c>
      <c r="E18896" s="116" t="str">
        <f t="shared" si="295"/>
        <v>SENASA</v>
      </c>
    </row>
    <row r="18897" spans="4:5">
      <c r="D18897" s="118" t="s">
        <v>28</v>
      </c>
      <c r="E18897" s="116" t="str">
        <f t="shared" si="295"/>
        <v>DGII</v>
      </c>
    </row>
    <row r="18898" spans="4:5">
      <c r="D18898" s="118" t="s">
        <v>1646</v>
      </c>
      <c r="E18898" s="116" t="str">
        <f t="shared" si="295"/>
        <v xml:space="preserve">CANCILLERIA </v>
      </c>
    </row>
    <row r="18899" spans="4:5">
      <c r="D18899" s="118" t="s">
        <v>322</v>
      </c>
      <c r="E18899" s="116" t="str">
        <f t="shared" si="295"/>
        <v>MT</v>
      </c>
    </row>
    <row r="18900" spans="4:5">
      <c r="D18900" s="118" t="s">
        <v>40</v>
      </c>
      <c r="E18900" s="116" t="str">
        <f t="shared" si="295"/>
        <v>JCE</v>
      </c>
    </row>
    <row r="18901" spans="4:5">
      <c r="D18901" s="118" t="s">
        <v>40</v>
      </c>
      <c r="E18901" s="116" t="str">
        <f t="shared" si="295"/>
        <v>JCE</v>
      </c>
    </row>
    <row r="18902" spans="4:5">
      <c r="D18902" s="118" t="s">
        <v>40</v>
      </c>
      <c r="E18902" s="116" t="str">
        <f t="shared" si="295"/>
        <v>JCE</v>
      </c>
    </row>
    <row r="18903" spans="4:5">
      <c r="D18903" s="118" t="s">
        <v>1646</v>
      </c>
      <c r="E18903" s="116" t="str">
        <f t="shared" si="295"/>
        <v xml:space="preserve">CANCILLERIA </v>
      </c>
    </row>
    <row r="18904" spans="4:5">
      <c r="D18904" s="118" t="s">
        <v>28</v>
      </c>
      <c r="E18904" s="116" t="str">
        <f t="shared" si="295"/>
        <v>DGII</v>
      </c>
    </row>
    <row r="18905" spans="4:5">
      <c r="D18905" s="118" t="s">
        <v>956</v>
      </c>
      <c r="E18905" s="116" t="str">
        <f t="shared" si="295"/>
        <v>SENASA</v>
      </c>
    </row>
    <row r="18906" spans="4:5">
      <c r="D18906" s="118" t="s">
        <v>2</v>
      </c>
      <c r="E18906" s="116" t="str">
        <f t="shared" si="295"/>
        <v>DGTT</v>
      </c>
    </row>
    <row r="18907" spans="4:5">
      <c r="D18907" s="118" t="s">
        <v>2</v>
      </c>
      <c r="E18907" s="116" t="str">
        <f t="shared" si="295"/>
        <v>DGTT</v>
      </c>
    </row>
    <row r="18908" spans="4:5">
      <c r="D18908" s="118" t="s">
        <v>28</v>
      </c>
      <c r="E18908" s="116" t="str">
        <f t="shared" si="295"/>
        <v>DGII</v>
      </c>
    </row>
    <row r="18909" spans="4:5">
      <c r="D18909" s="118" t="s">
        <v>184</v>
      </c>
      <c r="E18909" s="116" t="str">
        <f t="shared" si="295"/>
        <v>DGP</v>
      </c>
    </row>
    <row r="18910" spans="4:5">
      <c r="D18910" s="118" t="s">
        <v>956</v>
      </c>
      <c r="E18910" s="116" t="str">
        <f t="shared" si="295"/>
        <v>SENASA</v>
      </c>
    </row>
    <row r="18911" spans="4:5">
      <c r="D18911" s="118" t="s">
        <v>1098</v>
      </c>
      <c r="E18911" s="116" t="str">
        <f t="shared" si="295"/>
        <v>CANCILLERIA</v>
      </c>
    </row>
    <row r="18912" spans="4:5">
      <c r="D18912" s="118" t="s">
        <v>1098</v>
      </c>
      <c r="E18912" s="116" t="str">
        <f t="shared" si="295"/>
        <v>CANCILLERIA</v>
      </c>
    </row>
    <row r="18913" spans="4:5">
      <c r="D18913" s="118" t="s">
        <v>40</v>
      </c>
      <c r="E18913" s="116" t="str">
        <f t="shared" si="295"/>
        <v>JCE</v>
      </c>
    </row>
    <row r="18914" spans="4:5">
      <c r="D18914" s="118" t="s">
        <v>40</v>
      </c>
      <c r="E18914" s="116" t="str">
        <f t="shared" si="295"/>
        <v>JCE</v>
      </c>
    </row>
    <row r="18915" spans="4:5">
      <c r="D18915" s="118" t="s">
        <v>1098</v>
      </c>
      <c r="E18915" s="116" t="str">
        <f t="shared" si="295"/>
        <v>CANCILLERIA</v>
      </c>
    </row>
    <row r="18916" spans="4:5">
      <c r="D18916" s="118" t="s">
        <v>2</v>
      </c>
      <c r="E18916" s="116" t="str">
        <f t="shared" si="295"/>
        <v>DGTT</v>
      </c>
    </row>
    <row r="18917" spans="4:5">
      <c r="D18917" s="118" t="s">
        <v>1098</v>
      </c>
      <c r="E18917" s="116" t="str">
        <f t="shared" si="295"/>
        <v>CANCILLERIA</v>
      </c>
    </row>
    <row r="18918" spans="4:5">
      <c r="D18918" s="118" t="s">
        <v>40</v>
      </c>
      <c r="E18918" s="116" t="str">
        <f t="shared" si="295"/>
        <v>JCE</v>
      </c>
    </row>
    <row r="18919" spans="4:5">
      <c r="D18919" s="118" t="s">
        <v>28</v>
      </c>
      <c r="E18919" s="116" t="str">
        <f t="shared" si="295"/>
        <v>DGII</v>
      </c>
    </row>
    <row r="18920" spans="4:5">
      <c r="D18920" s="118" t="s">
        <v>28</v>
      </c>
      <c r="E18920" s="116" t="str">
        <f t="shared" si="295"/>
        <v>DGII</v>
      </c>
    </row>
    <row r="18921" spans="4:5">
      <c r="D18921" s="118" t="s">
        <v>1098</v>
      </c>
      <c r="E18921" s="116" t="str">
        <f t="shared" si="295"/>
        <v>CANCILLERIA</v>
      </c>
    </row>
    <row r="18922" spans="4:5">
      <c r="D18922" s="118" t="s">
        <v>40</v>
      </c>
      <c r="E18922" s="116" t="str">
        <f t="shared" si="295"/>
        <v>JCE</v>
      </c>
    </row>
    <row r="18923" spans="4:5">
      <c r="D18923" s="118" t="s">
        <v>322</v>
      </c>
      <c r="E18923" s="116" t="str">
        <f t="shared" si="295"/>
        <v>MT</v>
      </c>
    </row>
    <row r="18924" spans="4:5">
      <c r="D18924" s="118" t="s">
        <v>184</v>
      </c>
      <c r="E18924" s="116" t="str">
        <f t="shared" si="295"/>
        <v>DGP</v>
      </c>
    </row>
    <row r="18925" spans="4:5">
      <c r="D18925" s="118" t="s">
        <v>184</v>
      </c>
      <c r="E18925" s="116" t="str">
        <f t="shared" si="295"/>
        <v>DGP</v>
      </c>
    </row>
    <row r="18926" spans="4:5">
      <c r="D18926" s="118" t="s">
        <v>40</v>
      </c>
      <c r="E18926" s="116" t="str">
        <f t="shared" si="295"/>
        <v>JCE</v>
      </c>
    </row>
    <row r="18927" spans="4:5">
      <c r="D18927" s="118" t="s">
        <v>40</v>
      </c>
      <c r="E18927" s="116" t="str">
        <f t="shared" si="295"/>
        <v>JCE</v>
      </c>
    </row>
    <row r="18928" spans="4:5">
      <c r="D18928" s="118" t="s">
        <v>2</v>
      </c>
      <c r="E18928" s="116" t="str">
        <f t="shared" si="295"/>
        <v>DGTT</v>
      </c>
    </row>
    <row r="18929" spans="4:5">
      <c r="D18929" s="118" t="s">
        <v>322</v>
      </c>
      <c r="E18929" s="116" t="str">
        <f t="shared" si="295"/>
        <v>MT</v>
      </c>
    </row>
    <row r="18930" spans="4:5">
      <c r="D18930" s="118" t="s">
        <v>2</v>
      </c>
      <c r="E18930" s="116" t="str">
        <f t="shared" si="295"/>
        <v>DGTT</v>
      </c>
    </row>
    <row r="18931" spans="4:5">
      <c r="D18931" s="118" t="s">
        <v>322</v>
      </c>
      <c r="E18931" s="116" t="str">
        <f t="shared" si="295"/>
        <v>MT</v>
      </c>
    </row>
    <row r="18932" spans="4:5">
      <c r="D18932" s="118" t="s">
        <v>956</v>
      </c>
      <c r="E18932" s="116" t="str">
        <f t="shared" si="295"/>
        <v>SENASA</v>
      </c>
    </row>
    <row r="18933" spans="4:5">
      <c r="D18933" s="118" t="s">
        <v>1098</v>
      </c>
      <c r="E18933" s="116" t="str">
        <f t="shared" si="295"/>
        <v>CANCILLERIA</v>
      </c>
    </row>
    <row r="18934" spans="4:5">
      <c r="D18934" s="118" t="s">
        <v>184</v>
      </c>
      <c r="E18934" s="116" t="str">
        <f t="shared" si="295"/>
        <v>DGP</v>
      </c>
    </row>
    <row r="18935" spans="4:5">
      <c r="D18935" s="118" t="s">
        <v>40</v>
      </c>
      <c r="E18935" s="116" t="str">
        <f t="shared" si="295"/>
        <v>JCE</v>
      </c>
    </row>
    <row r="18936" spans="4:5">
      <c r="D18936" s="118" t="s">
        <v>40</v>
      </c>
      <c r="E18936" s="116" t="str">
        <f t="shared" si="295"/>
        <v>JCE</v>
      </c>
    </row>
    <row r="18937" spans="4:5">
      <c r="D18937" s="118" t="s">
        <v>40</v>
      </c>
      <c r="E18937" s="116" t="str">
        <f t="shared" si="295"/>
        <v>JCE</v>
      </c>
    </row>
    <row r="18938" spans="4:5">
      <c r="D18938" s="118" t="s">
        <v>2</v>
      </c>
      <c r="E18938" s="116" t="str">
        <f t="shared" si="295"/>
        <v>DGTT</v>
      </c>
    </row>
    <row r="18939" spans="4:5">
      <c r="D18939" s="118" t="s">
        <v>28</v>
      </c>
      <c r="E18939" s="116" t="str">
        <f t="shared" si="295"/>
        <v>DGII</v>
      </c>
    </row>
    <row r="18940" spans="4:5">
      <c r="D18940" s="118" t="s">
        <v>28</v>
      </c>
      <c r="E18940" s="116" t="str">
        <f t="shared" si="295"/>
        <v>DGII</v>
      </c>
    </row>
    <row r="18941" spans="4:5">
      <c r="D18941" s="118" t="s">
        <v>28</v>
      </c>
      <c r="E18941" s="116" t="str">
        <f t="shared" si="295"/>
        <v>DGII</v>
      </c>
    </row>
    <row r="18942" spans="4:5">
      <c r="D18942" s="118" t="s">
        <v>28</v>
      </c>
      <c r="E18942" s="116" t="str">
        <f t="shared" si="295"/>
        <v>DGII</v>
      </c>
    </row>
    <row r="18943" spans="4:5">
      <c r="D18943" s="118" t="s">
        <v>956</v>
      </c>
      <c r="E18943" s="116" t="str">
        <f t="shared" si="295"/>
        <v>SENASA</v>
      </c>
    </row>
    <row r="18944" spans="4:5">
      <c r="D18944" s="118" t="s">
        <v>956</v>
      </c>
      <c r="E18944" s="116" t="str">
        <f t="shared" si="295"/>
        <v>SENASA</v>
      </c>
    </row>
    <row r="18945" spans="4:5">
      <c r="D18945" s="118" t="s">
        <v>40</v>
      </c>
      <c r="E18945" s="116" t="str">
        <f t="shared" si="295"/>
        <v>JCE</v>
      </c>
    </row>
    <row r="18946" spans="4:5">
      <c r="D18946" s="118" t="s">
        <v>322</v>
      </c>
      <c r="E18946" s="116" t="str">
        <f t="shared" si="295"/>
        <v>MT</v>
      </c>
    </row>
    <row r="18947" spans="4:5">
      <c r="D18947" s="118" t="s">
        <v>184</v>
      </c>
      <c r="E18947" s="116" t="str">
        <f t="shared" si="295"/>
        <v>DGP</v>
      </c>
    </row>
    <row r="18948" spans="4:5">
      <c r="D18948" s="118" t="s">
        <v>184</v>
      </c>
      <c r="E18948" s="116" t="str">
        <f t="shared" ref="E18948:E19011" si="296">UPPER(D18948:D38658)</f>
        <v>DGP</v>
      </c>
    </row>
    <row r="18949" spans="4:5">
      <c r="D18949" s="118" t="s">
        <v>28</v>
      </c>
      <c r="E18949" s="116" t="str">
        <f t="shared" si="296"/>
        <v>DGII</v>
      </c>
    </row>
    <row r="18950" spans="4:5">
      <c r="D18950" s="118" t="s">
        <v>322</v>
      </c>
      <c r="E18950" s="116" t="str">
        <f t="shared" si="296"/>
        <v>MT</v>
      </c>
    </row>
    <row r="18951" spans="4:5">
      <c r="D18951" s="118" t="s">
        <v>40</v>
      </c>
      <c r="E18951" s="116" t="str">
        <f t="shared" si="296"/>
        <v>JCE</v>
      </c>
    </row>
    <row r="18952" spans="4:5">
      <c r="D18952" s="118" t="s">
        <v>322</v>
      </c>
      <c r="E18952" s="116" t="str">
        <f t="shared" si="296"/>
        <v>MT</v>
      </c>
    </row>
    <row r="18953" spans="4:5">
      <c r="D18953" s="118" t="s">
        <v>28</v>
      </c>
      <c r="E18953" s="116" t="str">
        <f t="shared" si="296"/>
        <v>DGII</v>
      </c>
    </row>
    <row r="18954" spans="4:5">
      <c r="D18954" s="118" t="s">
        <v>184</v>
      </c>
      <c r="E18954" s="116" t="str">
        <f t="shared" si="296"/>
        <v>DGP</v>
      </c>
    </row>
    <row r="18955" spans="4:5">
      <c r="D18955" s="118" t="s">
        <v>40</v>
      </c>
      <c r="E18955" s="116" t="str">
        <f t="shared" si="296"/>
        <v>JCE</v>
      </c>
    </row>
    <row r="18956" spans="4:5">
      <c r="D18956" s="118" t="s">
        <v>40</v>
      </c>
      <c r="E18956" s="116" t="str">
        <f t="shared" si="296"/>
        <v>JCE</v>
      </c>
    </row>
    <row r="18957" spans="4:5">
      <c r="D18957" s="118" t="s">
        <v>40</v>
      </c>
      <c r="E18957" s="116" t="str">
        <f t="shared" si="296"/>
        <v>JCE</v>
      </c>
    </row>
    <row r="18958" spans="4:5">
      <c r="D18958" s="118" t="s">
        <v>1646</v>
      </c>
      <c r="E18958" s="116" t="str">
        <f t="shared" si="296"/>
        <v xml:space="preserve">CANCILLERIA </v>
      </c>
    </row>
    <row r="18959" spans="4:5">
      <c r="D18959" s="118" t="s">
        <v>28</v>
      </c>
      <c r="E18959" s="116" t="str">
        <f t="shared" si="296"/>
        <v>DGII</v>
      </c>
    </row>
    <row r="18960" spans="4:5">
      <c r="D18960" s="118" t="s">
        <v>322</v>
      </c>
      <c r="E18960" s="116" t="str">
        <f t="shared" si="296"/>
        <v>MT</v>
      </c>
    </row>
    <row r="18961" spans="4:5">
      <c r="D18961" s="118" t="s">
        <v>28</v>
      </c>
      <c r="E18961" s="116" t="str">
        <f t="shared" si="296"/>
        <v>DGII</v>
      </c>
    </row>
    <row r="18962" spans="4:5">
      <c r="D18962" s="118" t="s">
        <v>28</v>
      </c>
      <c r="E18962" s="116" t="str">
        <f t="shared" si="296"/>
        <v>DGII</v>
      </c>
    </row>
    <row r="18963" spans="4:5">
      <c r="D18963" s="118" t="s">
        <v>40</v>
      </c>
      <c r="E18963" s="116" t="str">
        <f t="shared" si="296"/>
        <v>JCE</v>
      </c>
    </row>
    <row r="18964" spans="4:5">
      <c r="D18964" s="118" t="s">
        <v>322</v>
      </c>
      <c r="E18964" s="116" t="str">
        <f t="shared" si="296"/>
        <v>MT</v>
      </c>
    </row>
    <row r="18965" spans="4:5">
      <c r="D18965" s="118" t="s">
        <v>322</v>
      </c>
      <c r="E18965" s="116" t="str">
        <f t="shared" si="296"/>
        <v>MT</v>
      </c>
    </row>
    <row r="18966" spans="4:5">
      <c r="D18966" s="118" t="s">
        <v>28</v>
      </c>
      <c r="E18966" s="116" t="str">
        <f t="shared" si="296"/>
        <v>DGII</v>
      </c>
    </row>
    <row r="18967" spans="4:5">
      <c r="D18967" s="118" t="s">
        <v>28</v>
      </c>
      <c r="E18967" s="116" t="str">
        <f t="shared" si="296"/>
        <v>DGII</v>
      </c>
    </row>
    <row r="18968" spans="4:5">
      <c r="D18968" s="118" t="s">
        <v>28</v>
      </c>
      <c r="E18968" s="116" t="str">
        <f t="shared" si="296"/>
        <v>DGII</v>
      </c>
    </row>
    <row r="18969" spans="4:5">
      <c r="D18969" s="118" t="s">
        <v>40</v>
      </c>
      <c r="E18969" s="116" t="str">
        <f t="shared" si="296"/>
        <v>JCE</v>
      </c>
    </row>
    <row r="18970" spans="4:5">
      <c r="D18970" s="118" t="s">
        <v>40</v>
      </c>
      <c r="E18970" s="116" t="str">
        <f t="shared" si="296"/>
        <v>JCE</v>
      </c>
    </row>
    <row r="18971" spans="4:5">
      <c r="D18971" s="118" t="s">
        <v>40</v>
      </c>
      <c r="E18971" s="116" t="str">
        <f t="shared" si="296"/>
        <v>JCE</v>
      </c>
    </row>
    <row r="18972" spans="4:5">
      <c r="D18972" s="118" t="s">
        <v>956</v>
      </c>
      <c r="E18972" s="116" t="str">
        <f t="shared" si="296"/>
        <v>SENASA</v>
      </c>
    </row>
    <row r="18973" spans="4:5">
      <c r="D18973" s="118" t="s">
        <v>322</v>
      </c>
      <c r="E18973" s="116" t="str">
        <f t="shared" si="296"/>
        <v>MT</v>
      </c>
    </row>
    <row r="18974" spans="4:5">
      <c r="D18974" s="118" t="s">
        <v>28</v>
      </c>
      <c r="E18974" s="116" t="str">
        <f t="shared" si="296"/>
        <v>DGII</v>
      </c>
    </row>
    <row r="18975" spans="4:5">
      <c r="D18975" s="118" t="s">
        <v>956</v>
      </c>
      <c r="E18975" s="116" t="str">
        <f t="shared" si="296"/>
        <v>SENASA</v>
      </c>
    </row>
    <row r="18976" spans="4:5">
      <c r="D18976" s="118" t="s">
        <v>40</v>
      </c>
      <c r="E18976" s="116" t="str">
        <f t="shared" si="296"/>
        <v>JCE</v>
      </c>
    </row>
    <row r="18977" spans="4:5">
      <c r="D18977" s="118" t="s">
        <v>40</v>
      </c>
      <c r="E18977" s="116" t="str">
        <f t="shared" si="296"/>
        <v>JCE</v>
      </c>
    </row>
    <row r="18978" spans="4:5">
      <c r="D18978" s="118" t="s">
        <v>28</v>
      </c>
      <c r="E18978" s="116" t="str">
        <f t="shared" si="296"/>
        <v>DGII</v>
      </c>
    </row>
    <row r="18979" spans="4:5">
      <c r="D18979" s="118" t="s">
        <v>1098</v>
      </c>
      <c r="E18979" s="116" t="str">
        <f t="shared" si="296"/>
        <v>CANCILLERIA</v>
      </c>
    </row>
    <row r="18980" spans="4:5">
      <c r="D18980" s="118" t="s">
        <v>322</v>
      </c>
      <c r="E18980" s="116" t="str">
        <f t="shared" si="296"/>
        <v>MT</v>
      </c>
    </row>
    <row r="18981" spans="4:5">
      <c r="D18981" s="118" t="s">
        <v>18</v>
      </c>
      <c r="E18981" s="116" t="str">
        <f t="shared" si="296"/>
        <v>MIP</v>
      </c>
    </row>
    <row r="18982" spans="4:5">
      <c r="D18982" s="118" t="s">
        <v>956</v>
      </c>
      <c r="E18982" s="116" t="str">
        <f t="shared" si="296"/>
        <v>SENASA</v>
      </c>
    </row>
    <row r="18983" spans="4:5">
      <c r="D18983" s="118" t="s">
        <v>956</v>
      </c>
      <c r="E18983" s="116" t="str">
        <f t="shared" si="296"/>
        <v>SENASA</v>
      </c>
    </row>
    <row r="18984" spans="4:5">
      <c r="D18984" s="118" t="s">
        <v>184</v>
      </c>
      <c r="E18984" s="116" t="str">
        <f t="shared" si="296"/>
        <v>DGP</v>
      </c>
    </row>
    <row r="18985" spans="4:5">
      <c r="D18985" s="118" t="s">
        <v>155</v>
      </c>
      <c r="E18985" s="116" t="str">
        <f t="shared" si="296"/>
        <v>ONAPI</v>
      </c>
    </row>
    <row r="18986" spans="4:5">
      <c r="D18986" s="118" t="s">
        <v>40</v>
      </c>
      <c r="E18986" s="116" t="str">
        <f t="shared" si="296"/>
        <v>JCE</v>
      </c>
    </row>
    <row r="18987" spans="4:5">
      <c r="D18987" s="118" t="s">
        <v>40</v>
      </c>
      <c r="E18987" s="116" t="str">
        <f t="shared" si="296"/>
        <v>JCE</v>
      </c>
    </row>
    <row r="18988" spans="4:5">
      <c r="D18988" s="118" t="s">
        <v>40</v>
      </c>
      <c r="E18988" s="116" t="str">
        <f t="shared" si="296"/>
        <v>JCE</v>
      </c>
    </row>
    <row r="18989" spans="4:5">
      <c r="D18989" s="118" t="s">
        <v>1098</v>
      </c>
      <c r="E18989" s="116" t="str">
        <f t="shared" si="296"/>
        <v>CANCILLERIA</v>
      </c>
    </row>
    <row r="18990" spans="4:5">
      <c r="D18990" s="118" t="s">
        <v>1098</v>
      </c>
      <c r="E18990" s="116" t="str">
        <f t="shared" si="296"/>
        <v>CANCILLERIA</v>
      </c>
    </row>
    <row r="18991" spans="4:5">
      <c r="D18991" s="118" t="s">
        <v>2</v>
      </c>
      <c r="E18991" s="116" t="str">
        <f t="shared" si="296"/>
        <v>DGTT</v>
      </c>
    </row>
    <row r="18992" spans="4:5">
      <c r="D18992" s="118" t="s">
        <v>2</v>
      </c>
      <c r="E18992" s="116" t="str">
        <f t="shared" si="296"/>
        <v>DGTT</v>
      </c>
    </row>
    <row r="18993" spans="4:5">
      <c r="D18993" s="118" t="s">
        <v>2</v>
      </c>
      <c r="E18993" s="116" t="str">
        <f t="shared" si="296"/>
        <v>DGTT</v>
      </c>
    </row>
    <row r="18994" spans="4:5">
      <c r="D18994" s="118" t="s">
        <v>40</v>
      </c>
      <c r="E18994" s="116" t="str">
        <f t="shared" si="296"/>
        <v>JCE</v>
      </c>
    </row>
    <row r="18995" spans="4:5">
      <c r="D18995" s="118" t="s">
        <v>28</v>
      </c>
      <c r="E18995" s="116" t="str">
        <f t="shared" si="296"/>
        <v>DGII</v>
      </c>
    </row>
    <row r="18996" spans="4:5">
      <c r="D18996" s="118" t="s">
        <v>28</v>
      </c>
      <c r="E18996" s="116" t="str">
        <f t="shared" si="296"/>
        <v>DGII</v>
      </c>
    </row>
    <row r="18997" spans="4:5">
      <c r="D18997" s="118" t="s">
        <v>28</v>
      </c>
      <c r="E18997" s="116" t="str">
        <f t="shared" si="296"/>
        <v>DGII</v>
      </c>
    </row>
    <row r="18998" spans="4:5">
      <c r="D18998" s="118" t="s">
        <v>184</v>
      </c>
      <c r="E18998" s="116" t="str">
        <f t="shared" si="296"/>
        <v>DGP</v>
      </c>
    </row>
    <row r="18999" spans="4:5">
      <c r="D18999" s="118" t="s">
        <v>2</v>
      </c>
      <c r="E18999" s="116" t="str">
        <f t="shared" si="296"/>
        <v>DGTT</v>
      </c>
    </row>
    <row r="19000" spans="4:5">
      <c r="D19000" s="118" t="s">
        <v>2</v>
      </c>
      <c r="E19000" s="116" t="str">
        <f t="shared" si="296"/>
        <v>DGTT</v>
      </c>
    </row>
    <row r="19001" spans="4:5">
      <c r="D19001" s="118" t="s">
        <v>40</v>
      </c>
      <c r="E19001" s="116" t="str">
        <f t="shared" si="296"/>
        <v>JCE</v>
      </c>
    </row>
    <row r="19002" spans="4:5">
      <c r="D19002" s="118" t="s">
        <v>40</v>
      </c>
      <c r="E19002" s="116" t="str">
        <f t="shared" si="296"/>
        <v>JCE</v>
      </c>
    </row>
    <row r="19003" spans="4:5">
      <c r="D19003" s="118" t="s">
        <v>184</v>
      </c>
      <c r="E19003" s="116" t="str">
        <f t="shared" si="296"/>
        <v>DGP</v>
      </c>
    </row>
    <row r="19004" spans="4:5">
      <c r="D19004" s="118" t="s">
        <v>18</v>
      </c>
      <c r="E19004" s="116" t="str">
        <f t="shared" si="296"/>
        <v>MIP</v>
      </c>
    </row>
    <row r="19005" spans="4:5">
      <c r="D19005" s="118" t="s">
        <v>1098</v>
      </c>
      <c r="E19005" s="116" t="str">
        <f t="shared" si="296"/>
        <v>CANCILLERIA</v>
      </c>
    </row>
    <row r="19006" spans="4:5">
      <c r="D19006" s="118" t="s">
        <v>1098</v>
      </c>
      <c r="E19006" s="116" t="str">
        <f t="shared" si="296"/>
        <v>CANCILLERIA</v>
      </c>
    </row>
    <row r="19007" spans="4:5">
      <c r="D19007" s="118" t="s">
        <v>2</v>
      </c>
      <c r="E19007" s="116" t="str">
        <f t="shared" si="296"/>
        <v>DGTT</v>
      </c>
    </row>
    <row r="19008" spans="4:5">
      <c r="D19008" s="118" t="s">
        <v>28</v>
      </c>
      <c r="E19008" s="116" t="str">
        <f t="shared" si="296"/>
        <v>DGII</v>
      </c>
    </row>
    <row r="19009" spans="4:5">
      <c r="D19009" s="118" t="s">
        <v>2</v>
      </c>
      <c r="E19009" s="116" t="str">
        <f t="shared" si="296"/>
        <v>DGTT</v>
      </c>
    </row>
    <row r="19010" spans="4:5">
      <c r="D19010" s="118" t="s">
        <v>18</v>
      </c>
      <c r="E19010" s="116" t="str">
        <f t="shared" si="296"/>
        <v>MIP</v>
      </c>
    </row>
    <row r="19011" spans="4:5">
      <c r="D19011" s="118" t="s">
        <v>40</v>
      </c>
      <c r="E19011" s="116" t="str">
        <f t="shared" si="296"/>
        <v>JCE</v>
      </c>
    </row>
    <row r="19012" spans="4:5">
      <c r="D19012" s="118" t="s">
        <v>40</v>
      </c>
      <c r="E19012" s="116" t="str">
        <f t="shared" ref="E19012:E19075" si="297">UPPER(D19012:D38722)</f>
        <v>JCE</v>
      </c>
    </row>
    <row r="19013" spans="4:5">
      <c r="D19013" s="118" t="s">
        <v>2</v>
      </c>
      <c r="E19013" s="116" t="str">
        <f t="shared" si="297"/>
        <v>DGTT</v>
      </c>
    </row>
    <row r="19014" spans="4:5">
      <c r="D19014" s="118" t="s">
        <v>322</v>
      </c>
      <c r="E19014" s="116" t="str">
        <f t="shared" si="297"/>
        <v>MT</v>
      </c>
    </row>
    <row r="19015" spans="4:5">
      <c r="D19015" s="118" t="s">
        <v>28</v>
      </c>
      <c r="E19015" s="116" t="str">
        <f t="shared" si="297"/>
        <v>DGII</v>
      </c>
    </row>
    <row r="19016" spans="4:5">
      <c r="D19016" s="118" t="s">
        <v>2</v>
      </c>
      <c r="E19016" s="116" t="str">
        <f t="shared" si="297"/>
        <v>DGTT</v>
      </c>
    </row>
    <row r="19017" spans="4:5">
      <c r="D19017" s="118" t="s">
        <v>1646</v>
      </c>
      <c r="E19017" s="116" t="str">
        <f t="shared" si="297"/>
        <v xml:space="preserve">CANCILLERIA </v>
      </c>
    </row>
    <row r="19018" spans="4:5">
      <c r="D19018" s="118" t="s">
        <v>28</v>
      </c>
      <c r="E19018" s="116" t="str">
        <f t="shared" si="297"/>
        <v>DGII</v>
      </c>
    </row>
    <row r="19019" spans="4:5">
      <c r="D19019" s="118" t="s">
        <v>28</v>
      </c>
      <c r="E19019" s="116" t="str">
        <f t="shared" si="297"/>
        <v>DGII</v>
      </c>
    </row>
    <row r="19020" spans="4:5">
      <c r="D19020" s="118" t="s">
        <v>40</v>
      </c>
      <c r="E19020" s="116" t="str">
        <f t="shared" si="297"/>
        <v>JCE</v>
      </c>
    </row>
    <row r="19021" spans="4:5">
      <c r="D19021" s="118" t="s">
        <v>40</v>
      </c>
      <c r="E19021" s="116" t="str">
        <f t="shared" si="297"/>
        <v>JCE</v>
      </c>
    </row>
    <row r="19022" spans="4:5">
      <c r="D19022" s="118" t="s">
        <v>2</v>
      </c>
      <c r="E19022" s="116" t="str">
        <f t="shared" si="297"/>
        <v>DGTT</v>
      </c>
    </row>
    <row r="19023" spans="4:5">
      <c r="D19023" s="118" t="s">
        <v>40</v>
      </c>
      <c r="E19023" s="116" t="str">
        <f t="shared" si="297"/>
        <v>JCE</v>
      </c>
    </row>
    <row r="19024" spans="4:5">
      <c r="D19024" s="118" t="s">
        <v>2</v>
      </c>
      <c r="E19024" s="116" t="str">
        <f t="shared" si="297"/>
        <v>DGTT</v>
      </c>
    </row>
    <row r="19025" spans="4:5">
      <c r="D19025" s="118" t="s">
        <v>40</v>
      </c>
      <c r="E19025" s="116" t="str">
        <f t="shared" si="297"/>
        <v>JCE</v>
      </c>
    </row>
    <row r="19026" spans="4:5">
      <c r="D19026" s="118" t="s">
        <v>28</v>
      </c>
      <c r="E19026" s="116" t="str">
        <f t="shared" si="297"/>
        <v>DGII</v>
      </c>
    </row>
    <row r="19027" spans="4:5">
      <c r="D19027" s="118" t="s">
        <v>184</v>
      </c>
      <c r="E19027" s="116" t="str">
        <f t="shared" si="297"/>
        <v>DGP</v>
      </c>
    </row>
    <row r="19028" spans="4:5">
      <c r="D19028" s="118" t="s">
        <v>184</v>
      </c>
      <c r="E19028" s="116" t="str">
        <f t="shared" si="297"/>
        <v>DGP</v>
      </c>
    </row>
    <row r="19029" spans="4:5">
      <c r="D19029" s="118" t="s">
        <v>40</v>
      </c>
      <c r="E19029" s="116" t="str">
        <f t="shared" si="297"/>
        <v>JCE</v>
      </c>
    </row>
    <row r="19030" spans="4:5">
      <c r="D19030" s="118" t="s">
        <v>40</v>
      </c>
      <c r="E19030" s="116" t="str">
        <f t="shared" si="297"/>
        <v>JCE</v>
      </c>
    </row>
    <row r="19031" spans="4:5">
      <c r="D19031" s="118" t="s">
        <v>40</v>
      </c>
      <c r="E19031" s="116" t="str">
        <f t="shared" si="297"/>
        <v>JCE</v>
      </c>
    </row>
    <row r="19032" spans="4:5">
      <c r="D19032" s="118" t="s">
        <v>66</v>
      </c>
      <c r="E19032" s="116" t="str">
        <f t="shared" si="297"/>
        <v>AMET</v>
      </c>
    </row>
    <row r="19033" spans="4:5">
      <c r="D19033" s="118" t="s">
        <v>1098</v>
      </c>
      <c r="E19033" s="116" t="str">
        <f t="shared" si="297"/>
        <v>CANCILLERIA</v>
      </c>
    </row>
    <row r="19034" spans="4:5">
      <c r="D19034" s="118" t="s">
        <v>40</v>
      </c>
      <c r="E19034" s="116" t="str">
        <f t="shared" si="297"/>
        <v>JCE</v>
      </c>
    </row>
    <row r="19035" spans="4:5">
      <c r="D19035" s="118" t="s">
        <v>28</v>
      </c>
      <c r="E19035" s="116" t="str">
        <f t="shared" si="297"/>
        <v>DGII</v>
      </c>
    </row>
    <row r="19036" spans="4:5">
      <c r="D19036" s="118" t="s">
        <v>1098</v>
      </c>
      <c r="E19036" s="116" t="str">
        <f t="shared" si="297"/>
        <v>CANCILLERIA</v>
      </c>
    </row>
    <row r="19037" spans="4:5">
      <c r="D19037" s="118" t="s">
        <v>28</v>
      </c>
      <c r="E19037" s="116" t="str">
        <f t="shared" si="297"/>
        <v>DGII</v>
      </c>
    </row>
    <row r="19038" spans="4:5">
      <c r="D19038" s="118" t="s">
        <v>184</v>
      </c>
      <c r="E19038" s="116" t="str">
        <f t="shared" si="297"/>
        <v>DGP</v>
      </c>
    </row>
    <row r="19039" spans="4:5">
      <c r="D19039" s="118" t="s">
        <v>322</v>
      </c>
      <c r="E19039" s="116" t="str">
        <f t="shared" si="297"/>
        <v>MT</v>
      </c>
    </row>
    <row r="19040" spans="4:5">
      <c r="D19040" s="118" t="s">
        <v>2</v>
      </c>
      <c r="E19040" s="116" t="str">
        <f t="shared" si="297"/>
        <v>DGTT</v>
      </c>
    </row>
    <row r="19041" spans="4:5">
      <c r="D19041" s="118" t="s">
        <v>2</v>
      </c>
      <c r="E19041" s="116" t="str">
        <f t="shared" si="297"/>
        <v>DGTT</v>
      </c>
    </row>
    <row r="19042" spans="4:5">
      <c r="D19042" s="118" t="s">
        <v>40</v>
      </c>
      <c r="E19042" s="116" t="str">
        <f t="shared" si="297"/>
        <v>JCE</v>
      </c>
    </row>
    <row r="19043" spans="4:5">
      <c r="D19043" s="118" t="s">
        <v>184</v>
      </c>
      <c r="E19043" s="116" t="str">
        <f t="shared" si="297"/>
        <v>DGP</v>
      </c>
    </row>
    <row r="19044" spans="4:5">
      <c r="D19044" s="118" t="s">
        <v>2</v>
      </c>
      <c r="E19044" s="116" t="str">
        <f t="shared" si="297"/>
        <v>DGTT</v>
      </c>
    </row>
    <row r="19045" spans="4:5">
      <c r="D19045" s="118" t="s">
        <v>956</v>
      </c>
      <c r="E19045" s="116" t="str">
        <f t="shared" si="297"/>
        <v>SENASA</v>
      </c>
    </row>
    <row r="19046" spans="4:5">
      <c r="D19046" s="118" t="s">
        <v>40</v>
      </c>
      <c r="E19046" s="116" t="str">
        <f t="shared" si="297"/>
        <v>JCE</v>
      </c>
    </row>
    <row r="19047" spans="4:5">
      <c r="D19047" s="118" t="s">
        <v>322</v>
      </c>
      <c r="E19047" s="116" t="str">
        <f t="shared" si="297"/>
        <v>MT</v>
      </c>
    </row>
    <row r="19048" spans="4:5">
      <c r="D19048" s="118" t="s">
        <v>322</v>
      </c>
      <c r="E19048" s="116" t="str">
        <f t="shared" si="297"/>
        <v>MT</v>
      </c>
    </row>
    <row r="19049" spans="4:5">
      <c r="D19049" s="118" t="s">
        <v>956</v>
      </c>
      <c r="E19049" s="116" t="str">
        <f t="shared" si="297"/>
        <v>SENASA</v>
      </c>
    </row>
    <row r="19050" spans="4:5">
      <c r="D19050" s="118" t="s">
        <v>956</v>
      </c>
      <c r="E19050" s="116" t="str">
        <f t="shared" si="297"/>
        <v>SENASA</v>
      </c>
    </row>
    <row r="19051" spans="4:5">
      <c r="D19051" s="118" t="s">
        <v>2</v>
      </c>
      <c r="E19051" s="116" t="str">
        <f t="shared" si="297"/>
        <v>DGTT</v>
      </c>
    </row>
    <row r="19052" spans="4:5">
      <c r="D19052" s="118" t="s">
        <v>2</v>
      </c>
      <c r="E19052" s="116" t="str">
        <f t="shared" si="297"/>
        <v>DGTT</v>
      </c>
    </row>
    <row r="19053" spans="4:5">
      <c r="D19053" s="118" t="s">
        <v>2</v>
      </c>
      <c r="E19053" s="116" t="str">
        <f t="shared" si="297"/>
        <v>DGTT</v>
      </c>
    </row>
    <row r="19054" spans="4:5">
      <c r="D19054" s="118" t="s">
        <v>184</v>
      </c>
      <c r="E19054" s="116" t="str">
        <f t="shared" si="297"/>
        <v>DGP</v>
      </c>
    </row>
    <row r="19055" spans="4:5">
      <c r="D19055" s="118" t="s">
        <v>28</v>
      </c>
      <c r="E19055" s="116" t="str">
        <f t="shared" si="297"/>
        <v>DGII</v>
      </c>
    </row>
    <row r="19056" spans="4:5">
      <c r="D19056" s="118" t="s">
        <v>28</v>
      </c>
      <c r="E19056" s="116" t="str">
        <f t="shared" si="297"/>
        <v>DGII</v>
      </c>
    </row>
    <row r="19057" spans="4:5">
      <c r="D19057" s="118" t="s">
        <v>2451</v>
      </c>
      <c r="E19057" s="116" t="str">
        <f t="shared" si="297"/>
        <v>MINERD</v>
      </c>
    </row>
    <row r="19058" spans="4:5">
      <c r="D19058" s="118" t="s">
        <v>2</v>
      </c>
      <c r="E19058" s="116" t="str">
        <f t="shared" si="297"/>
        <v>DGTT</v>
      </c>
    </row>
    <row r="19059" spans="4:5">
      <c r="D19059" s="118" t="s">
        <v>2</v>
      </c>
      <c r="E19059" s="116" t="str">
        <f t="shared" si="297"/>
        <v>DGTT</v>
      </c>
    </row>
    <row r="19060" spans="4:5">
      <c r="D19060" s="118" t="s">
        <v>40</v>
      </c>
      <c r="E19060" s="116" t="str">
        <f t="shared" si="297"/>
        <v>JCE</v>
      </c>
    </row>
    <row r="19061" spans="4:5">
      <c r="D19061" s="118" t="s">
        <v>40</v>
      </c>
      <c r="E19061" s="116" t="str">
        <f t="shared" si="297"/>
        <v>JCE</v>
      </c>
    </row>
    <row r="19062" spans="4:5">
      <c r="D19062" s="118" t="s">
        <v>1098</v>
      </c>
      <c r="E19062" s="116" t="str">
        <f t="shared" si="297"/>
        <v>CANCILLERIA</v>
      </c>
    </row>
    <row r="19063" spans="4:5">
      <c r="D19063" s="118" t="s">
        <v>1306</v>
      </c>
      <c r="E19063" s="116" t="str">
        <f t="shared" si="297"/>
        <v xml:space="preserve">SENASA </v>
      </c>
    </row>
    <row r="19064" spans="4:5">
      <c r="D19064" s="118" t="s">
        <v>28</v>
      </c>
      <c r="E19064" s="116" t="str">
        <f t="shared" si="297"/>
        <v>DGII</v>
      </c>
    </row>
    <row r="19065" spans="4:5">
      <c r="D19065" s="118" t="s">
        <v>28</v>
      </c>
      <c r="E19065" s="116" t="str">
        <f t="shared" si="297"/>
        <v>DGII</v>
      </c>
    </row>
    <row r="19066" spans="4:5">
      <c r="D19066" s="118" t="s">
        <v>40</v>
      </c>
      <c r="E19066" s="116" t="str">
        <f t="shared" si="297"/>
        <v>JCE</v>
      </c>
    </row>
    <row r="19067" spans="4:5">
      <c r="D19067" s="118" t="s">
        <v>40</v>
      </c>
      <c r="E19067" s="116" t="str">
        <f t="shared" si="297"/>
        <v>JCE</v>
      </c>
    </row>
    <row r="19068" spans="4:5">
      <c r="D19068" s="118" t="s">
        <v>40</v>
      </c>
      <c r="E19068" s="116" t="str">
        <f t="shared" si="297"/>
        <v>JCE</v>
      </c>
    </row>
    <row r="19069" spans="4:5">
      <c r="D19069" s="118" t="s">
        <v>1098</v>
      </c>
      <c r="E19069" s="116" t="str">
        <f t="shared" si="297"/>
        <v>CANCILLERIA</v>
      </c>
    </row>
    <row r="19070" spans="4:5">
      <c r="D19070" s="118" t="s">
        <v>28</v>
      </c>
      <c r="E19070" s="116" t="str">
        <f t="shared" si="297"/>
        <v>DGII</v>
      </c>
    </row>
    <row r="19071" spans="4:5">
      <c r="D19071" s="118" t="s">
        <v>40</v>
      </c>
      <c r="E19071" s="116" t="str">
        <f t="shared" si="297"/>
        <v>JCE</v>
      </c>
    </row>
    <row r="19072" spans="4:5">
      <c r="D19072" s="118" t="s">
        <v>40</v>
      </c>
      <c r="E19072" s="116" t="str">
        <f t="shared" si="297"/>
        <v>JCE</v>
      </c>
    </row>
    <row r="19073" spans="4:5">
      <c r="D19073" s="118" t="s">
        <v>40</v>
      </c>
      <c r="E19073" s="116" t="str">
        <f t="shared" si="297"/>
        <v>JCE</v>
      </c>
    </row>
    <row r="19074" spans="4:5">
      <c r="D19074" s="118" t="s">
        <v>40</v>
      </c>
      <c r="E19074" s="116" t="str">
        <f t="shared" si="297"/>
        <v>JCE</v>
      </c>
    </row>
    <row r="19075" spans="4:5">
      <c r="D19075" s="118" t="s">
        <v>322</v>
      </c>
      <c r="E19075" s="116" t="str">
        <f t="shared" si="297"/>
        <v>MT</v>
      </c>
    </row>
    <row r="19076" spans="4:5">
      <c r="D19076" s="118" t="s">
        <v>322</v>
      </c>
      <c r="E19076" s="116" t="str">
        <f t="shared" ref="E19076:E19139" si="298">UPPER(D19076:D38786)</f>
        <v>MT</v>
      </c>
    </row>
    <row r="19077" spans="4:5">
      <c r="D19077" s="118" t="s">
        <v>40</v>
      </c>
      <c r="E19077" s="116" t="str">
        <f t="shared" si="298"/>
        <v>JCE</v>
      </c>
    </row>
    <row r="19078" spans="4:5">
      <c r="D19078" s="118" t="s">
        <v>40</v>
      </c>
      <c r="E19078" s="116" t="str">
        <f t="shared" si="298"/>
        <v>JCE</v>
      </c>
    </row>
    <row r="19079" spans="4:5">
      <c r="D19079" s="118" t="s">
        <v>28</v>
      </c>
      <c r="E19079" s="116" t="str">
        <f t="shared" si="298"/>
        <v>DGII</v>
      </c>
    </row>
    <row r="19080" spans="4:5">
      <c r="D19080" s="118" t="s">
        <v>40</v>
      </c>
      <c r="E19080" s="116" t="str">
        <f t="shared" si="298"/>
        <v>JCE</v>
      </c>
    </row>
    <row r="19081" spans="4:5">
      <c r="D19081" s="118" t="s">
        <v>66</v>
      </c>
      <c r="E19081" s="116" t="str">
        <f t="shared" si="298"/>
        <v>AMET</v>
      </c>
    </row>
    <row r="19082" spans="4:5">
      <c r="D19082" s="118" t="s">
        <v>66</v>
      </c>
      <c r="E19082" s="116" t="str">
        <f t="shared" si="298"/>
        <v>AMET</v>
      </c>
    </row>
    <row r="19083" spans="4:5">
      <c r="D19083" s="118" t="s">
        <v>18</v>
      </c>
      <c r="E19083" s="116" t="str">
        <f t="shared" si="298"/>
        <v>MIP</v>
      </c>
    </row>
    <row r="19084" spans="4:5">
      <c r="D19084" s="118" t="s">
        <v>40</v>
      </c>
      <c r="E19084" s="116" t="str">
        <f t="shared" si="298"/>
        <v>JCE</v>
      </c>
    </row>
    <row r="19085" spans="4:5">
      <c r="D19085" s="118" t="s">
        <v>40</v>
      </c>
      <c r="E19085" s="116" t="str">
        <f t="shared" si="298"/>
        <v>JCE</v>
      </c>
    </row>
    <row r="19086" spans="4:5">
      <c r="D19086" s="118" t="s">
        <v>2</v>
      </c>
      <c r="E19086" s="116" t="str">
        <f t="shared" si="298"/>
        <v>DGTT</v>
      </c>
    </row>
    <row r="19087" spans="4:5">
      <c r="D19087" s="118" t="s">
        <v>40</v>
      </c>
      <c r="E19087" s="116" t="str">
        <f t="shared" si="298"/>
        <v>JCE</v>
      </c>
    </row>
    <row r="19088" spans="4:5">
      <c r="D19088" s="118" t="s">
        <v>2</v>
      </c>
      <c r="E19088" s="116" t="str">
        <f t="shared" si="298"/>
        <v>DGTT</v>
      </c>
    </row>
    <row r="19089" spans="4:5">
      <c r="D19089" s="118" t="s">
        <v>28</v>
      </c>
      <c r="E19089" s="116" t="str">
        <f t="shared" si="298"/>
        <v>DGII</v>
      </c>
    </row>
    <row r="19090" spans="4:5">
      <c r="D19090" s="118" t="s">
        <v>184</v>
      </c>
      <c r="E19090" s="116" t="str">
        <f t="shared" si="298"/>
        <v>DGP</v>
      </c>
    </row>
    <row r="19091" spans="4:5">
      <c r="D19091" s="118" t="s">
        <v>28</v>
      </c>
      <c r="E19091" s="116" t="str">
        <f t="shared" si="298"/>
        <v>DGII</v>
      </c>
    </row>
    <row r="19092" spans="4:5">
      <c r="D19092" s="118" t="s">
        <v>1646</v>
      </c>
      <c r="E19092" s="116" t="str">
        <f t="shared" si="298"/>
        <v xml:space="preserve">CANCILLERIA </v>
      </c>
    </row>
    <row r="19093" spans="4:5">
      <c r="D19093" s="118" t="s">
        <v>40</v>
      </c>
      <c r="E19093" s="116" t="str">
        <f t="shared" si="298"/>
        <v>JCE</v>
      </c>
    </row>
    <row r="19094" spans="4:5">
      <c r="D19094" s="118" t="s">
        <v>28</v>
      </c>
      <c r="E19094" s="116" t="str">
        <f t="shared" si="298"/>
        <v>DGII</v>
      </c>
    </row>
    <row r="19095" spans="4:5">
      <c r="D19095" s="118" t="s">
        <v>40</v>
      </c>
      <c r="E19095" s="116" t="str">
        <f t="shared" si="298"/>
        <v>JCE</v>
      </c>
    </row>
    <row r="19096" spans="4:5">
      <c r="D19096" s="118" t="s">
        <v>40</v>
      </c>
      <c r="E19096" s="116" t="str">
        <f t="shared" si="298"/>
        <v>JCE</v>
      </c>
    </row>
    <row r="19097" spans="4:5">
      <c r="D19097" s="118" t="s">
        <v>40</v>
      </c>
      <c r="E19097" s="116" t="str">
        <f t="shared" si="298"/>
        <v>JCE</v>
      </c>
    </row>
    <row r="19098" spans="4:5">
      <c r="D19098" s="118" t="s">
        <v>322</v>
      </c>
      <c r="E19098" s="116" t="str">
        <f t="shared" si="298"/>
        <v>MT</v>
      </c>
    </row>
    <row r="19099" spans="4:5">
      <c r="D19099" s="118" t="s">
        <v>2</v>
      </c>
      <c r="E19099" s="116" t="str">
        <f t="shared" si="298"/>
        <v>DGTT</v>
      </c>
    </row>
    <row r="19100" spans="4:5">
      <c r="D19100" s="118" t="s">
        <v>956</v>
      </c>
      <c r="E19100" s="116" t="str">
        <f t="shared" si="298"/>
        <v>SENASA</v>
      </c>
    </row>
    <row r="19101" spans="4:5">
      <c r="D19101" s="118" t="s">
        <v>184</v>
      </c>
      <c r="E19101" s="116" t="str">
        <f t="shared" si="298"/>
        <v>DGP</v>
      </c>
    </row>
    <row r="19102" spans="4:5">
      <c r="D19102" s="118" t="s">
        <v>956</v>
      </c>
      <c r="E19102" s="116" t="str">
        <f t="shared" si="298"/>
        <v>SENASA</v>
      </c>
    </row>
    <row r="19103" spans="4:5">
      <c r="D19103" s="118" t="s">
        <v>40</v>
      </c>
      <c r="E19103" s="116" t="str">
        <f t="shared" si="298"/>
        <v>JCE</v>
      </c>
    </row>
    <row r="19104" spans="4:5">
      <c r="D19104" s="118" t="s">
        <v>28</v>
      </c>
      <c r="E19104" s="116" t="str">
        <f t="shared" si="298"/>
        <v>DGII</v>
      </c>
    </row>
    <row r="19105" spans="4:5">
      <c r="D19105" s="118" t="s">
        <v>28</v>
      </c>
      <c r="E19105" s="116" t="str">
        <f t="shared" si="298"/>
        <v>DGII</v>
      </c>
    </row>
    <row r="19106" spans="4:5">
      <c r="D19106" s="118" t="s">
        <v>956</v>
      </c>
      <c r="E19106" s="116" t="str">
        <f t="shared" si="298"/>
        <v>SENASA</v>
      </c>
    </row>
    <row r="19107" spans="4:5">
      <c r="D19107" s="118" t="s">
        <v>40</v>
      </c>
      <c r="E19107" s="116" t="str">
        <f t="shared" si="298"/>
        <v>JCE</v>
      </c>
    </row>
    <row r="19108" spans="4:5">
      <c r="D19108" s="118" t="s">
        <v>1646</v>
      </c>
      <c r="E19108" s="116" t="str">
        <f t="shared" si="298"/>
        <v xml:space="preserve">CANCILLERIA </v>
      </c>
    </row>
    <row r="19109" spans="4:5">
      <c r="D19109" s="118" t="s">
        <v>40</v>
      </c>
      <c r="E19109" s="116" t="str">
        <f t="shared" si="298"/>
        <v>JCE</v>
      </c>
    </row>
    <row r="19110" spans="4:5">
      <c r="D19110" s="118" t="s">
        <v>40</v>
      </c>
      <c r="E19110" s="116" t="str">
        <f t="shared" si="298"/>
        <v>JCE</v>
      </c>
    </row>
    <row r="19111" spans="4:5">
      <c r="D19111" s="118" t="s">
        <v>2</v>
      </c>
      <c r="E19111" s="116" t="str">
        <f t="shared" si="298"/>
        <v>DGTT</v>
      </c>
    </row>
    <row r="19112" spans="4:5">
      <c r="D19112" s="118" t="s">
        <v>2</v>
      </c>
      <c r="E19112" s="116" t="str">
        <f t="shared" si="298"/>
        <v>DGTT</v>
      </c>
    </row>
    <row r="19113" spans="4:5">
      <c r="D19113" s="118" t="s">
        <v>40</v>
      </c>
      <c r="E19113" s="116" t="str">
        <f t="shared" si="298"/>
        <v>JCE</v>
      </c>
    </row>
    <row r="19114" spans="4:5">
      <c r="D19114" s="118" t="s">
        <v>40</v>
      </c>
      <c r="E19114" s="116" t="str">
        <f t="shared" si="298"/>
        <v>JCE</v>
      </c>
    </row>
    <row r="19115" spans="4:5">
      <c r="D19115" s="118" t="s">
        <v>322</v>
      </c>
      <c r="E19115" s="116" t="str">
        <f t="shared" si="298"/>
        <v>MT</v>
      </c>
    </row>
    <row r="19116" spans="4:5">
      <c r="D19116" s="118" t="s">
        <v>40</v>
      </c>
      <c r="E19116" s="116" t="str">
        <f t="shared" si="298"/>
        <v>JCE</v>
      </c>
    </row>
    <row r="19117" spans="4:5">
      <c r="D19117" s="118" t="s">
        <v>2</v>
      </c>
      <c r="E19117" s="116" t="str">
        <f t="shared" si="298"/>
        <v>DGTT</v>
      </c>
    </row>
    <row r="19118" spans="4:5">
      <c r="D19118" s="118" t="s">
        <v>1646</v>
      </c>
      <c r="E19118" s="116" t="str">
        <f t="shared" si="298"/>
        <v xml:space="preserve">CANCILLERIA </v>
      </c>
    </row>
    <row r="19119" spans="4:5">
      <c r="D19119" s="118" t="s">
        <v>2</v>
      </c>
      <c r="E19119" s="116" t="str">
        <f t="shared" si="298"/>
        <v>DGTT</v>
      </c>
    </row>
    <row r="19120" spans="4:5">
      <c r="D19120" s="118" t="s">
        <v>40</v>
      </c>
      <c r="E19120" s="116" t="str">
        <f t="shared" si="298"/>
        <v>JCE</v>
      </c>
    </row>
    <row r="19121" spans="4:5">
      <c r="D19121" s="118" t="s">
        <v>40</v>
      </c>
      <c r="E19121" s="116" t="str">
        <f t="shared" si="298"/>
        <v>JCE</v>
      </c>
    </row>
    <row r="19122" spans="4:5">
      <c r="D19122" s="118" t="s">
        <v>28</v>
      </c>
      <c r="E19122" s="116" t="str">
        <f t="shared" si="298"/>
        <v>DGII</v>
      </c>
    </row>
    <row r="19123" spans="4:5">
      <c r="D19123" s="118" t="s">
        <v>40</v>
      </c>
      <c r="E19123" s="116" t="str">
        <f t="shared" si="298"/>
        <v>JCE</v>
      </c>
    </row>
    <row r="19124" spans="4:5">
      <c r="D19124" s="118" t="s">
        <v>40</v>
      </c>
      <c r="E19124" s="116" t="str">
        <f t="shared" si="298"/>
        <v>JCE</v>
      </c>
    </row>
    <row r="19125" spans="4:5">
      <c r="D19125" s="118" t="s">
        <v>66</v>
      </c>
      <c r="E19125" s="116" t="str">
        <f t="shared" si="298"/>
        <v>AMET</v>
      </c>
    </row>
    <row r="19126" spans="4:5">
      <c r="D19126" s="118" t="s">
        <v>66</v>
      </c>
      <c r="E19126" s="116" t="str">
        <f t="shared" si="298"/>
        <v>AMET</v>
      </c>
    </row>
    <row r="19127" spans="4:5">
      <c r="D19127" s="118" t="s">
        <v>28</v>
      </c>
      <c r="E19127" s="116" t="str">
        <f t="shared" si="298"/>
        <v>DGII</v>
      </c>
    </row>
    <row r="19128" spans="4:5">
      <c r="D19128" s="118" t="s">
        <v>956</v>
      </c>
      <c r="E19128" s="116" t="str">
        <f t="shared" si="298"/>
        <v>SENASA</v>
      </c>
    </row>
    <row r="19129" spans="4:5">
      <c r="D19129" s="118" t="s">
        <v>1098</v>
      </c>
      <c r="E19129" s="116" t="str">
        <f t="shared" si="298"/>
        <v>CANCILLERIA</v>
      </c>
    </row>
    <row r="19130" spans="4:5">
      <c r="D19130" s="118" t="s">
        <v>28</v>
      </c>
      <c r="E19130" s="116" t="str">
        <f t="shared" si="298"/>
        <v>DGII</v>
      </c>
    </row>
    <row r="19131" spans="4:5">
      <c r="D19131" s="118" t="s">
        <v>40</v>
      </c>
      <c r="E19131" s="116" t="str">
        <f t="shared" si="298"/>
        <v>JCE</v>
      </c>
    </row>
    <row r="19132" spans="4:5">
      <c r="D19132" s="118" t="s">
        <v>2026</v>
      </c>
      <c r="E19132" s="116" t="str">
        <f t="shared" si="298"/>
        <v>BR</v>
      </c>
    </row>
    <row r="19133" spans="4:5">
      <c r="D19133" s="118" t="s">
        <v>28</v>
      </c>
      <c r="E19133" s="116" t="str">
        <f t="shared" si="298"/>
        <v>DGII</v>
      </c>
    </row>
    <row r="19134" spans="4:5">
      <c r="D19134" s="118" t="s">
        <v>40</v>
      </c>
      <c r="E19134" s="116" t="str">
        <f t="shared" si="298"/>
        <v>JCE</v>
      </c>
    </row>
    <row r="19135" spans="4:5">
      <c r="D19135" s="118" t="s">
        <v>322</v>
      </c>
      <c r="E19135" s="116" t="str">
        <f t="shared" si="298"/>
        <v>MT</v>
      </c>
    </row>
    <row r="19136" spans="4:5">
      <c r="D19136" s="118" t="s">
        <v>2</v>
      </c>
      <c r="E19136" s="116" t="str">
        <f t="shared" si="298"/>
        <v>DGTT</v>
      </c>
    </row>
    <row r="19137" spans="4:5">
      <c r="D19137" s="118" t="s">
        <v>28</v>
      </c>
      <c r="E19137" s="116" t="str">
        <f t="shared" si="298"/>
        <v>DGII</v>
      </c>
    </row>
    <row r="19138" spans="4:5">
      <c r="D19138" s="118" t="s">
        <v>184</v>
      </c>
      <c r="E19138" s="116" t="str">
        <f t="shared" si="298"/>
        <v>DGP</v>
      </c>
    </row>
    <row r="19139" spans="4:5">
      <c r="D19139" s="118" t="s">
        <v>28</v>
      </c>
      <c r="E19139" s="116" t="str">
        <f t="shared" si="298"/>
        <v>DGII</v>
      </c>
    </row>
    <row r="19140" spans="4:5">
      <c r="D19140" s="118" t="s">
        <v>40</v>
      </c>
      <c r="E19140" s="116" t="str">
        <f t="shared" ref="E19140:E19203" si="299">UPPER(D19140:D38850)</f>
        <v>JCE</v>
      </c>
    </row>
    <row r="19141" spans="4:5">
      <c r="D19141" s="118" t="s">
        <v>28</v>
      </c>
      <c r="E19141" s="116" t="str">
        <f t="shared" si="299"/>
        <v>DGII</v>
      </c>
    </row>
    <row r="19142" spans="4:5">
      <c r="D19142" s="118" t="s">
        <v>322</v>
      </c>
      <c r="E19142" s="116" t="str">
        <f t="shared" si="299"/>
        <v>MT</v>
      </c>
    </row>
    <row r="19143" spans="4:5">
      <c r="D19143" s="118" t="s">
        <v>40</v>
      </c>
      <c r="E19143" s="116" t="str">
        <f t="shared" si="299"/>
        <v>JCE</v>
      </c>
    </row>
    <row r="19144" spans="4:5">
      <c r="D19144" s="118" t="s">
        <v>40</v>
      </c>
      <c r="E19144" s="116" t="str">
        <f t="shared" si="299"/>
        <v>JCE</v>
      </c>
    </row>
    <row r="19145" spans="4:5">
      <c r="D19145" s="118" t="s">
        <v>28</v>
      </c>
      <c r="E19145" s="116" t="str">
        <f t="shared" si="299"/>
        <v>DGII</v>
      </c>
    </row>
    <row r="19146" spans="4:5">
      <c r="D19146" s="118" t="s">
        <v>40</v>
      </c>
      <c r="E19146" s="116" t="str">
        <f t="shared" si="299"/>
        <v>JCE</v>
      </c>
    </row>
    <row r="19147" spans="4:5">
      <c r="D19147" s="118" t="s">
        <v>184</v>
      </c>
      <c r="E19147" s="116" t="str">
        <f t="shared" si="299"/>
        <v>DGP</v>
      </c>
    </row>
    <row r="19148" spans="4:5">
      <c r="D19148" s="118" t="s">
        <v>2</v>
      </c>
      <c r="E19148" s="116" t="str">
        <f t="shared" si="299"/>
        <v>DGTT</v>
      </c>
    </row>
    <row r="19149" spans="4:5">
      <c r="D19149" s="118" t="s">
        <v>2</v>
      </c>
      <c r="E19149" s="116" t="str">
        <f t="shared" si="299"/>
        <v>DGTT</v>
      </c>
    </row>
    <row r="19150" spans="4:5">
      <c r="D19150" s="118" t="s">
        <v>2</v>
      </c>
      <c r="E19150" s="116" t="str">
        <f t="shared" si="299"/>
        <v>DGTT</v>
      </c>
    </row>
    <row r="19151" spans="4:5">
      <c r="D19151" s="118" t="s">
        <v>1098</v>
      </c>
      <c r="E19151" s="116" t="str">
        <f t="shared" si="299"/>
        <v>CANCILLERIA</v>
      </c>
    </row>
    <row r="19152" spans="4:5">
      <c r="D19152" s="118" t="s">
        <v>40</v>
      </c>
      <c r="E19152" s="116" t="str">
        <f t="shared" si="299"/>
        <v>JCE</v>
      </c>
    </row>
    <row r="19153" spans="4:5">
      <c r="D19153" s="118" t="s">
        <v>40</v>
      </c>
      <c r="E19153" s="116" t="str">
        <f t="shared" si="299"/>
        <v>JCE</v>
      </c>
    </row>
    <row r="19154" spans="4:5">
      <c r="D19154" s="118" t="s">
        <v>28</v>
      </c>
      <c r="E19154" s="116" t="str">
        <f t="shared" si="299"/>
        <v>DGII</v>
      </c>
    </row>
    <row r="19155" spans="4:5">
      <c r="D19155" s="118" t="s">
        <v>28</v>
      </c>
      <c r="E19155" s="116" t="str">
        <f t="shared" si="299"/>
        <v>DGII</v>
      </c>
    </row>
    <row r="19156" spans="4:5">
      <c r="D19156" s="118" t="s">
        <v>40</v>
      </c>
      <c r="E19156" s="116" t="str">
        <f t="shared" si="299"/>
        <v>JCE</v>
      </c>
    </row>
    <row r="19157" spans="4:5">
      <c r="D19157" s="118" t="s">
        <v>40</v>
      </c>
      <c r="E19157" s="116" t="str">
        <f t="shared" si="299"/>
        <v>JCE</v>
      </c>
    </row>
    <row r="19158" spans="4:5">
      <c r="D19158" s="118" t="s">
        <v>28</v>
      </c>
      <c r="E19158" s="116" t="str">
        <f t="shared" si="299"/>
        <v>DGII</v>
      </c>
    </row>
    <row r="19159" spans="4:5">
      <c r="D19159" s="118" t="s">
        <v>40</v>
      </c>
      <c r="E19159" s="116" t="str">
        <f t="shared" si="299"/>
        <v>JCE</v>
      </c>
    </row>
    <row r="19160" spans="4:5">
      <c r="D19160" s="118" t="s">
        <v>40</v>
      </c>
      <c r="E19160" s="116" t="str">
        <f t="shared" si="299"/>
        <v>JCE</v>
      </c>
    </row>
    <row r="19161" spans="4:5">
      <c r="D19161" s="118" t="s">
        <v>1098</v>
      </c>
      <c r="E19161" s="116" t="str">
        <f t="shared" si="299"/>
        <v>CANCILLERIA</v>
      </c>
    </row>
    <row r="19162" spans="4:5">
      <c r="D19162" s="118" t="s">
        <v>1098</v>
      </c>
      <c r="E19162" s="116" t="str">
        <f t="shared" si="299"/>
        <v>CANCILLERIA</v>
      </c>
    </row>
    <row r="19163" spans="4:5">
      <c r="D19163" s="118" t="s">
        <v>2</v>
      </c>
      <c r="E19163" s="116" t="str">
        <f t="shared" si="299"/>
        <v>DGTT</v>
      </c>
    </row>
    <row r="19164" spans="4:5">
      <c r="D19164" s="118" t="s">
        <v>2</v>
      </c>
      <c r="E19164" s="116" t="str">
        <f t="shared" si="299"/>
        <v>DGTT</v>
      </c>
    </row>
    <row r="19165" spans="4:5">
      <c r="D19165" s="118" t="s">
        <v>956</v>
      </c>
      <c r="E19165" s="116" t="str">
        <f t="shared" si="299"/>
        <v>SENASA</v>
      </c>
    </row>
    <row r="19166" spans="4:5">
      <c r="D19166" s="118" t="s">
        <v>2</v>
      </c>
      <c r="E19166" s="116" t="str">
        <f t="shared" si="299"/>
        <v>DGTT</v>
      </c>
    </row>
    <row r="19167" spans="4:5">
      <c r="D19167" s="118" t="s">
        <v>2</v>
      </c>
      <c r="E19167" s="116" t="str">
        <f t="shared" si="299"/>
        <v>DGTT</v>
      </c>
    </row>
    <row r="19168" spans="4:5">
      <c r="D19168" s="118" t="s">
        <v>18</v>
      </c>
      <c r="E19168" s="116" t="str">
        <f t="shared" si="299"/>
        <v>MIP</v>
      </c>
    </row>
    <row r="19169" spans="4:5">
      <c r="D19169" s="118" t="s">
        <v>40</v>
      </c>
      <c r="E19169" s="116" t="str">
        <f t="shared" si="299"/>
        <v>JCE</v>
      </c>
    </row>
    <row r="19170" spans="4:5">
      <c r="D19170" s="118" t="s">
        <v>40</v>
      </c>
      <c r="E19170" s="116" t="str">
        <f t="shared" si="299"/>
        <v>JCE</v>
      </c>
    </row>
    <row r="19171" spans="4:5">
      <c r="D19171" s="118" t="s">
        <v>2</v>
      </c>
      <c r="E19171" s="116" t="str">
        <f t="shared" si="299"/>
        <v>DGTT</v>
      </c>
    </row>
    <row r="19172" spans="4:5">
      <c r="D19172" s="118" t="s">
        <v>184</v>
      </c>
      <c r="E19172" s="116" t="str">
        <f t="shared" si="299"/>
        <v>DGP</v>
      </c>
    </row>
    <row r="19173" spans="4:5">
      <c r="D19173" s="118" t="s">
        <v>40</v>
      </c>
      <c r="E19173" s="116" t="str">
        <f t="shared" si="299"/>
        <v>JCE</v>
      </c>
    </row>
    <row r="19174" spans="4:5">
      <c r="D19174" s="118" t="s">
        <v>184</v>
      </c>
      <c r="E19174" s="116" t="str">
        <f t="shared" si="299"/>
        <v>DGP</v>
      </c>
    </row>
    <row r="19175" spans="4:5">
      <c r="D19175" s="118" t="s">
        <v>1646</v>
      </c>
      <c r="E19175" s="116" t="str">
        <f t="shared" si="299"/>
        <v xml:space="preserve">CANCILLERIA </v>
      </c>
    </row>
    <row r="19176" spans="4:5">
      <c r="D19176" s="118" t="s">
        <v>28</v>
      </c>
      <c r="E19176" s="116" t="str">
        <f t="shared" si="299"/>
        <v>DGII</v>
      </c>
    </row>
    <row r="19177" spans="4:5">
      <c r="D19177" s="118" t="s">
        <v>40</v>
      </c>
      <c r="E19177" s="116" t="str">
        <f t="shared" si="299"/>
        <v>JCE</v>
      </c>
    </row>
    <row r="19178" spans="4:5">
      <c r="D19178" s="118" t="s">
        <v>40</v>
      </c>
      <c r="E19178" s="116" t="str">
        <f t="shared" si="299"/>
        <v>JCE</v>
      </c>
    </row>
    <row r="19179" spans="4:5">
      <c r="D19179" s="118" t="s">
        <v>40</v>
      </c>
      <c r="E19179" s="116" t="str">
        <f t="shared" si="299"/>
        <v>JCE</v>
      </c>
    </row>
    <row r="19180" spans="4:5">
      <c r="D19180" s="118" t="s">
        <v>1646</v>
      </c>
      <c r="E19180" s="116" t="str">
        <f t="shared" si="299"/>
        <v xml:space="preserve">CANCILLERIA </v>
      </c>
    </row>
    <row r="19181" spans="4:5">
      <c r="D19181" s="118" t="s">
        <v>2</v>
      </c>
      <c r="E19181" s="116" t="str">
        <f t="shared" si="299"/>
        <v>DGTT</v>
      </c>
    </row>
    <row r="19182" spans="4:5">
      <c r="D19182" s="118" t="s">
        <v>2</v>
      </c>
      <c r="E19182" s="116" t="str">
        <f t="shared" si="299"/>
        <v>DGTT</v>
      </c>
    </row>
    <row r="19183" spans="4:5">
      <c r="D19183" s="118" t="s">
        <v>1306</v>
      </c>
      <c r="E19183" s="116" t="str">
        <f t="shared" si="299"/>
        <v xml:space="preserve">SENASA </v>
      </c>
    </row>
    <row r="19184" spans="4:5">
      <c r="D19184" s="118" t="s">
        <v>2</v>
      </c>
      <c r="E19184" s="116" t="str">
        <f t="shared" si="299"/>
        <v>DGTT</v>
      </c>
    </row>
    <row r="19185" spans="4:5">
      <c r="D19185" s="118" t="s">
        <v>28</v>
      </c>
      <c r="E19185" s="116" t="str">
        <f t="shared" si="299"/>
        <v>DGII</v>
      </c>
    </row>
    <row r="19186" spans="4:5">
      <c r="D19186" s="118" t="s">
        <v>28</v>
      </c>
      <c r="E19186" s="116" t="str">
        <f t="shared" si="299"/>
        <v>DGII</v>
      </c>
    </row>
    <row r="19187" spans="4:5">
      <c r="D19187" s="118" t="s">
        <v>40</v>
      </c>
      <c r="E19187" s="116" t="str">
        <f t="shared" si="299"/>
        <v>JCE</v>
      </c>
    </row>
    <row r="19188" spans="4:5">
      <c r="D19188" s="118" t="s">
        <v>1646</v>
      </c>
      <c r="E19188" s="116" t="str">
        <f t="shared" si="299"/>
        <v xml:space="preserve">CANCILLERIA </v>
      </c>
    </row>
    <row r="19189" spans="4:5">
      <c r="D19189" s="118" t="s">
        <v>40</v>
      </c>
      <c r="E19189" s="116" t="str">
        <f t="shared" si="299"/>
        <v>JCE</v>
      </c>
    </row>
    <row r="19190" spans="4:5">
      <c r="D19190" s="118" t="s">
        <v>40</v>
      </c>
      <c r="E19190" s="116" t="str">
        <f t="shared" si="299"/>
        <v>JCE</v>
      </c>
    </row>
    <row r="19191" spans="4:5">
      <c r="D19191" s="118" t="s">
        <v>956</v>
      </c>
      <c r="E19191" s="116" t="str">
        <f t="shared" si="299"/>
        <v>SENASA</v>
      </c>
    </row>
    <row r="19192" spans="4:5">
      <c r="D19192" s="118" t="s">
        <v>956</v>
      </c>
      <c r="E19192" s="116" t="str">
        <f t="shared" si="299"/>
        <v>SENASA</v>
      </c>
    </row>
    <row r="19193" spans="4:5">
      <c r="D19193" s="118" t="s">
        <v>40</v>
      </c>
      <c r="E19193" s="116" t="str">
        <f t="shared" si="299"/>
        <v>JCE</v>
      </c>
    </row>
    <row r="19194" spans="4:5">
      <c r="D19194" s="118" t="s">
        <v>40</v>
      </c>
      <c r="E19194" s="116" t="str">
        <f t="shared" si="299"/>
        <v>JCE</v>
      </c>
    </row>
    <row r="19195" spans="4:5">
      <c r="D19195" s="118" t="s">
        <v>28</v>
      </c>
      <c r="E19195" s="116" t="str">
        <f t="shared" si="299"/>
        <v>DGII</v>
      </c>
    </row>
    <row r="19196" spans="4:5">
      <c r="D19196" s="118" t="s">
        <v>28</v>
      </c>
      <c r="E19196" s="116" t="str">
        <f t="shared" si="299"/>
        <v>DGII</v>
      </c>
    </row>
    <row r="19197" spans="4:5">
      <c r="D19197" s="118" t="s">
        <v>28</v>
      </c>
      <c r="E19197" s="116" t="str">
        <f t="shared" si="299"/>
        <v>DGII</v>
      </c>
    </row>
    <row r="19198" spans="4:5">
      <c r="D19198" s="118" t="s">
        <v>2</v>
      </c>
      <c r="E19198" s="116" t="str">
        <f t="shared" si="299"/>
        <v>DGTT</v>
      </c>
    </row>
    <row r="19199" spans="4:5">
      <c r="D19199" s="118" t="s">
        <v>40</v>
      </c>
      <c r="E19199" s="116" t="str">
        <f t="shared" si="299"/>
        <v>JCE</v>
      </c>
    </row>
    <row r="19200" spans="4:5">
      <c r="D19200" s="118" t="s">
        <v>1098</v>
      </c>
      <c r="E19200" s="116" t="str">
        <f t="shared" si="299"/>
        <v>CANCILLERIA</v>
      </c>
    </row>
    <row r="19201" spans="4:5">
      <c r="D19201" s="118" t="s">
        <v>1098</v>
      </c>
      <c r="E19201" s="116" t="str">
        <f t="shared" si="299"/>
        <v>CANCILLERIA</v>
      </c>
    </row>
    <row r="19202" spans="4:5">
      <c r="D19202" s="118" t="s">
        <v>28</v>
      </c>
      <c r="E19202" s="116" t="str">
        <f t="shared" si="299"/>
        <v>DGII</v>
      </c>
    </row>
    <row r="19203" spans="4:5">
      <c r="D19203" s="118" t="s">
        <v>40</v>
      </c>
      <c r="E19203" s="116" t="str">
        <f t="shared" si="299"/>
        <v>JCE</v>
      </c>
    </row>
    <row r="19204" spans="4:5">
      <c r="D19204" s="118" t="s">
        <v>28</v>
      </c>
      <c r="E19204" s="116" t="str">
        <f t="shared" ref="E19204:E19267" si="300">UPPER(D19204:D38914)</f>
        <v>DGII</v>
      </c>
    </row>
    <row r="19205" spans="4:5">
      <c r="D19205" s="118" t="s">
        <v>28</v>
      </c>
      <c r="E19205" s="116" t="str">
        <f t="shared" si="300"/>
        <v>DGII</v>
      </c>
    </row>
    <row r="19206" spans="4:5">
      <c r="D19206" s="118" t="s">
        <v>40</v>
      </c>
      <c r="E19206" s="116" t="str">
        <f t="shared" si="300"/>
        <v>JCE</v>
      </c>
    </row>
    <row r="19207" spans="4:5">
      <c r="D19207" s="118" t="s">
        <v>155</v>
      </c>
      <c r="E19207" s="116" t="str">
        <f t="shared" si="300"/>
        <v>ONAPI</v>
      </c>
    </row>
    <row r="19208" spans="4:5">
      <c r="D19208" s="118" t="s">
        <v>40</v>
      </c>
      <c r="E19208" s="116" t="str">
        <f t="shared" si="300"/>
        <v>JCE</v>
      </c>
    </row>
    <row r="19209" spans="4:5">
      <c r="D19209" s="118" t="s">
        <v>28</v>
      </c>
      <c r="E19209" s="116" t="str">
        <f t="shared" si="300"/>
        <v>DGII</v>
      </c>
    </row>
    <row r="19210" spans="4:5">
      <c r="D19210" s="118" t="s">
        <v>40</v>
      </c>
      <c r="E19210" s="116" t="str">
        <f t="shared" si="300"/>
        <v>JCE</v>
      </c>
    </row>
    <row r="19211" spans="4:5">
      <c r="D19211" s="118" t="s">
        <v>956</v>
      </c>
      <c r="E19211" s="116" t="str">
        <f t="shared" si="300"/>
        <v>SENASA</v>
      </c>
    </row>
    <row r="19212" spans="4:5">
      <c r="D19212" s="118" t="s">
        <v>322</v>
      </c>
      <c r="E19212" s="116" t="str">
        <f t="shared" si="300"/>
        <v>MT</v>
      </c>
    </row>
    <row r="19213" spans="4:5">
      <c r="D19213" s="118" t="s">
        <v>1098</v>
      </c>
      <c r="E19213" s="116" t="str">
        <f t="shared" si="300"/>
        <v>CANCILLERIA</v>
      </c>
    </row>
    <row r="19214" spans="4:5">
      <c r="D19214" s="118" t="s">
        <v>66</v>
      </c>
      <c r="E19214" s="116" t="str">
        <f t="shared" si="300"/>
        <v>AMET</v>
      </c>
    </row>
    <row r="19215" spans="4:5">
      <c r="D19215" s="118" t="s">
        <v>322</v>
      </c>
      <c r="E19215" s="116" t="str">
        <f t="shared" si="300"/>
        <v>MT</v>
      </c>
    </row>
    <row r="19216" spans="4:5">
      <c r="D19216" s="118" t="s">
        <v>66</v>
      </c>
      <c r="E19216" s="116" t="str">
        <f t="shared" si="300"/>
        <v>AMET</v>
      </c>
    </row>
    <row r="19217" spans="4:5">
      <c r="D19217" s="118" t="s">
        <v>28</v>
      </c>
      <c r="E19217" s="116" t="str">
        <f t="shared" si="300"/>
        <v>DGII</v>
      </c>
    </row>
    <row r="19218" spans="4:5">
      <c r="D19218" s="118" t="s">
        <v>1098</v>
      </c>
      <c r="E19218" s="116" t="str">
        <f t="shared" si="300"/>
        <v>CANCILLERIA</v>
      </c>
    </row>
    <row r="19219" spans="4:5">
      <c r="D19219" s="118" t="s">
        <v>40</v>
      </c>
      <c r="E19219" s="116" t="str">
        <f t="shared" si="300"/>
        <v>JCE</v>
      </c>
    </row>
    <row r="19220" spans="4:5">
      <c r="D19220" s="118" t="s">
        <v>2</v>
      </c>
      <c r="E19220" s="116" t="str">
        <f t="shared" si="300"/>
        <v>DGTT</v>
      </c>
    </row>
    <row r="19221" spans="4:5">
      <c r="D19221" s="118" t="s">
        <v>2</v>
      </c>
      <c r="E19221" s="116" t="str">
        <f t="shared" si="300"/>
        <v>DGTT</v>
      </c>
    </row>
    <row r="19222" spans="4:5">
      <c r="D19222" s="118" t="s">
        <v>2</v>
      </c>
      <c r="E19222" s="116" t="str">
        <f t="shared" si="300"/>
        <v>DGTT</v>
      </c>
    </row>
    <row r="19223" spans="4:5">
      <c r="D19223" s="118" t="s">
        <v>28</v>
      </c>
      <c r="E19223" s="116" t="str">
        <f t="shared" si="300"/>
        <v>DGII</v>
      </c>
    </row>
    <row r="19224" spans="4:5">
      <c r="D19224" s="118" t="s">
        <v>40</v>
      </c>
      <c r="E19224" s="116" t="str">
        <f t="shared" si="300"/>
        <v>JCE</v>
      </c>
    </row>
    <row r="19225" spans="4:5">
      <c r="D19225" s="118" t="s">
        <v>40</v>
      </c>
      <c r="E19225" s="116" t="str">
        <f t="shared" si="300"/>
        <v>JCE</v>
      </c>
    </row>
    <row r="19226" spans="4:5">
      <c r="D19226" s="118" t="s">
        <v>40</v>
      </c>
      <c r="E19226" s="116" t="str">
        <f t="shared" si="300"/>
        <v>JCE</v>
      </c>
    </row>
    <row r="19227" spans="4:5">
      <c r="D19227" s="118" t="s">
        <v>40</v>
      </c>
      <c r="E19227" s="116" t="str">
        <f t="shared" si="300"/>
        <v>JCE</v>
      </c>
    </row>
    <row r="19228" spans="4:5">
      <c r="D19228" s="118" t="s">
        <v>40</v>
      </c>
      <c r="E19228" s="116" t="str">
        <f t="shared" si="300"/>
        <v>JCE</v>
      </c>
    </row>
    <row r="19229" spans="4:5">
      <c r="D19229" s="118" t="s">
        <v>1646</v>
      </c>
      <c r="E19229" s="116" t="str">
        <f t="shared" si="300"/>
        <v xml:space="preserve">CANCILLERIA </v>
      </c>
    </row>
    <row r="19230" spans="4:5">
      <c r="D19230" s="118" t="s">
        <v>956</v>
      </c>
      <c r="E19230" s="116" t="str">
        <f t="shared" si="300"/>
        <v>SENASA</v>
      </c>
    </row>
    <row r="19231" spans="4:5">
      <c r="D19231" s="118" t="s">
        <v>2</v>
      </c>
      <c r="E19231" s="116" t="str">
        <f t="shared" si="300"/>
        <v>DGTT</v>
      </c>
    </row>
    <row r="19232" spans="4:5">
      <c r="D19232" s="118" t="s">
        <v>2</v>
      </c>
      <c r="E19232" s="116" t="str">
        <f t="shared" si="300"/>
        <v>DGTT</v>
      </c>
    </row>
    <row r="19233" spans="4:5">
      <c r="D19233" s="118" t="s">
        <v>28</v>
      </c>
      <c r="E19233" s="116" t="str">
        <f t="shared" si="300"/>
        <v>DGII</v>
      </c>
    </row>
    <row r="19234" spans="4:5">
      <c r="D19234" s="118" t="s">
        <v>28</v>
      </c>
      <c r="E19234" s="116" t="str">
        <f t="shared" si="300"/>
        <v>DGII</v>
      </c>
    </row>
    <row r="19235" spans="4:5">
      <c r="D19235" s="118" t="s">
        <v>322</v>
      </c>
      <c r="E19235" s="116" t="str">
        <f t="shared" si="300"/>
        <v>MT</v>
      </c>
    </row>
    <row r="19236" spans="4:5">
      <c r="D19236" s="118" t="s">
        <v>322</v>
      </c>
      <c r="E19236" s="116" t="str">
        <f t="shared" si="300"/>
        <v>MT</v>
      </c>
    </row>
    <row r="19237" spans="4:5">
      <c r="D19237" s="118" t="s">
        <v>1280</v>
      </c>
      <c r="E19237" s="116" t="str">
        <f t="shared" si="300"/>
        <v xml:space="preserve">ONAPI </v>
      </c>
    </row>
    <row r="19238" spans="4:5">
      <c r="D19238" s="118" t="s">
        <v>956</v>
      </c>
      <c r="E19238" s="116" t="str">
        <f t="shared" si="300"/>
        <v>SENASA</v>
      </c>
    </row>
    <row r="19239" spans="4:5">
      <c r="D19239" s="118" t="s">
        <v>956</v>
      </c>
      <c r="E19239" s="116" t="str">
        <f t="shared" si="300"/>
        <v>SENASA</v>
      </c>
    </row>
    <row r="19240" spans="4:5">
      <c r="D19240" s="118" t="s">
        <v>40</v>
      </c>
      <c r="E19240" s="116" t="str">
        <f t="shared" si="300"/>
        <v>JCE</v>
      </c>
    </row>
    <row r="19241" spans="4:5">
      <c r="D19241" s="118" t="s">
        <v>66</v>
      </c>
      <c r="E19241" s="116" t="str">
        <f t="shared" si="300"/>
        <v>AMET</v>
      </c>
    </row>
    <row r="19242" spans="4:5">
      <c r="D19242" s="118" t="s">
        <v>322</v>
      </c>
      <c r="E19242" s="116" t="str">
        <f t="shared" si="300"/>
        <v>MT</v>
      </c>
    </row>
    <row r="19243" spans="4:5">
      <c r="D19243" s="118" t="s">
        <v>40</v>
      </c>
      <c r="E19243" s="116" t="str">
        <f t="shared" si="300"/>
        <v>JCE</v>
      </c>
    </row>
    <row r="19244" spans="4:5">
      <c r="D19244" s="118" t="s">
        <v>28</v>
      </c>
      <c r="E19244" s="116" t="str">
        <f t="shared" si="300"/>
        <v>DGII</v>
      </c>
    </row>
    <row r="19245" spans="4:5">
      <c r="D19245" s="118" t="s">
        <v>40</v>
      </c>
      <c r="E19245" s="116" t="str">
        <f t="shared" si="300"/>
        <v>JCE</v>
      </c>
    </row>
    <row r="19246" spans="4:5">
      <c r="D19246" s="118" t="s">
        <v>40</v>
      </c>
      <c r="E19246" s="116" t="str">
        <f t="shared" si="300"/>
        <v>JCE</v>
      </c>
    </row>
    <row r="19247" spans="4:5">
      <c r="D19247" s="118" t="s">
        <v>40</v>
      </c>
      <c r="E19247" s="116" t="str">
        <f t="shared" si="300"/>
        <v>JCE</v>
      </c>
    </row>
    <row r="19248" spans="4:5">
      <c r="D19248" s="118" t="s">
        <v>28</v>
      </c>
      <c r="E19248" s="116" t="str">
        <f t="shared" si="300"/>
        <v>DGII</v>
      </c>
    </row>
    <row r="19249" spans="4:5">
      <c r="D19249" s="118" t="s">
        <v>155</v>
      </c>
      <c r="E19249" s="116" t="str">
        <f t="shared" si="300"/>
        <v>ONAPI</v>
      </c>
    </row>
    <row r="19250" spans="4:5">
      <c r="D19250" s="118" t="s">
        <v>2</v>
      </c>
      <c r="E19250" s="116" t="str">
        <f t="shared" si="300"/>
        <v>DGTT</v>
      </c>
    </row>
    <row r="19251" spans="4:5">
      <c r="D19251" s="118" t="s">
        <v>155</v>
      </c>
      <c r="E19251" s="116" t="str">
        <f t="shared" si="300"/>
        <v>ONAPI</v>
      </c>
    </row>
    <row r="19252" spans="4:5">
      <c r="D19252" s="118" t="s">
        <v>2</v>
      </c>
      <c r="E19252" s="116" t="str">
        <f t="shared" si="300"/>
        <v>DGTT</v>
      </c>
    </row>
    <row r="19253" spans="4:5">
      <c r="D19253" s="118" t="s">
        <v>28</v>
      </c>
      <c r="E19253" s="116" t="str">
        <f t="shared" si="300"/>
        <v>DGII</v>
      </c>
    </row>
    <row r="19254" spans="4:5">
      <c r="D19254" s="118" t="s">
        <v>2</v>
      </c>
      <c r="E19254" s="116" t="str">
        <f t="shared" si="300"/>
        <v>DGTT</v>
      </c>
    </row>
    <row r="19255" spans="4:5">
      <c r="D19255" s="118" t="s">
        <v>2</v>
      </c>
      <c r="E19255" s="116" t="str">
        <f t="shared" si="300"/>
        <v>DGTT</v>
      </c>
    </row>
    <row r="19256" spans="4:5">
      <c r="D19256" s="118" t="s">
        <v>40</v>
      </c>
      <c r="E19256" s="116" t="str">
        <f t="shared" si="300"/>
        <v>JCE</v>
      </c>
    </row>
    <row r="19257" spans="4:5">
      <c r="D19257" s="118" t="s">
        <v>40</v>
      </c>
      <c r="E19257" s="116" t="str">
        <f t="shared" si="300"/>
        <v>JCE</v>
      </c>
    </row>
    <row r="19258" spans="4:5">
      <c r="D19258" s="118" t="s">
        <v>2026</v>
      </c>
      <c r="E19258" s="116" t="str">
        <f t="shared" si="300"/>
        <v>BR</v>
      </c>
    </row>
    <row r="19259" spans="4:5">
      <c r="D19259" s="118" t="s">
        <v>40</v>
      </c>
      <c r="E19259" s="116" t="str">
        <f t="shared" si="300"/>
        <v>JCE</v>
      </c>
    </row>
    <row r="19260" spans="4:5">
      <c r="D19260" s="118" t="s">
        <v>40</v>
      </c>
      <c r="E19260" s="116" t="str">
        <f t="shared" si="300"/>
        <v>JCE</v>
      </c>
    </row>
    <row r="19261" spans="4:5">
      <c r="D19261" s="118" t="s">
        <v>28</v>
      </c>
      <c r="E19261" s="116" t="str">
        <f t="shared" si="300"/>
        <v>DGII</v>
      </c>
    </row>
    <row r="19262" spans="4:5">
      <c r="D19262" s="118" t="s">
        <v>322</v>
      </c>
      <c r="E19262" s="116" t="str">
        <f t="shared" si="300"/>
        <v>MT</v>
      </c>
    </row>
    <row r="19263" spans="4:5">
      <c r="D19263" s="118" t="s">
        <v>322</v>
      </c>
      <c r="E19263" s="116" t="str">
        <f t="shared" si="300"/>
        <v>MT</v>
      </c>
    </row>
    <row r="19264" spans="4:5">
      <c r="D19264" s="118" t="s">
        <v>40</v>
      </c>
      <c r="E19264" s="116" t="str">
        <f t="shared" si="300"/>
        <v>JCE</v>
      </c>
    </row>
    <row r="19265" spans="4:5">
      <c r="D19265" s="118" t="s">
        <v>40</v>
      </c>
      <c r="E19265" s="116" t="str">
        <f t="shared" si="300"/>
        <v>JCE</v>
      </c>
    </row>
    <row r="19266" spans="4:5">
      <c r="D19266" s="118" t="s">
        <v>40</v>
      </c>
      <c r="E19266" s="116" t="str">
        <f t="shared" si="300"/>
        <v>JCE</v>
      </c>
    </row>
    <row r="19267" spans="4:5">
      <c r="D19267" s="118" t="s">
        <v>28</v>
      </c>
      <c r="E19267" s="116" t="str">
        <f t="shared" si="300"/>
        <v>DGII</v>
      </c>
    </row>
    <row r="19268" spans="4:5">
      <c r="D19268" s="118" t="s">
        <v>28</v>
      </c>
      <c r="E19268" s="116" t="str">
        <f t="shared" ref="E19268:E19331" si="301">UPPER(D19268:D38978)</f>
        <v>DGII</v>
      </c>
    </row>
    <row r="19269" spans="4:5">
      <c r="D19269" s="118" t="s">
        <v>28</v>
      </c>
      <c r="E19269" s="116" t="str">
        <f t="shared" si="301"/>
        <v>DGII</v>
      </c>
    </row>
    <row r="19270" spans="4:5">
      <c r="D19270" s="118" t="s">
        <v>956</v>
      </c>
      <c r="E19270" s="116" t="str">
        <f t="shared" si="301"/>
        <v>SENASA</v>
      </c>
    </row>
    <row r="19271" spans="4:5">
      <c r="D19271" s="118" t="s">
        <v>956</v>
      </c>
      <c r="E19271" s="116" t="str">
        <f t="shared" si="301"/>
        <v>SENASA</v>
      </c>
    </row>
    <row r="19272" spans="4:5">
      <c r="D19272" s="118" t="s">
        <v>184</v>
      </c>
      <c r="E19272" s="116" t="str">
        <f t="shared" si="301"/>
        <v>DGP</v>
      </c>
    </row>
    <row r="19273" spans="4:5">
      <c r="D19273" s="118" t="s">
        <v>2</v>
      </c>
      <c r="E19273" s="116" t="str">
        <f t="shared" si="301"/>
        <v>DGTT</v>
      </c>
    </row>
    <row r="19274" spans="4:5">
      <c r="D19274" s="118" t="s">
        <v>1646</v>
      </c>
      <c r="E19274" s="116" t="str">
        <f t="shared" si="301"/>
        <v xml:space="preserve">CANCILLERIA </v>
      </c>
    </row>
    <row r="19275" spans="4:5">
      <c r="D19275" s="118" t="s">
        <v>28</v>
      </c>
      <c r="E19275" s="116" t="str">
        <f t="shared" si="301"/>
        <v>DGII</v>
      </c>
    </row>
    <row r="19276" spans="4:5">
      <c r="D19276" s="118" t="s">
        <v>40</v>
      </c>
      <c r="E19276" s="116" t="str">
        <f t="shared" si="301"/>
        <v>JCE</v>
      </c>
    </row>
    <row r="19277" spans="4:5">
      <c r="D19277" s="118" t="s">
        <v>40</v>
      </c>
      <c r="E19277" s="116" t="str">
        <f t="shared" si="301"/>
        <v>JCE</v>
      </c>
    </row>
    <row r="19278" spans="4:5">
      <c r="D19278" s="118" t="s">
        <v>40</v>
      </c>
      <c r="E19278" s="116" t="str">
        <f t="shared" si="301"/>
        <v>JCE</v>
      </c>
    </row>
    <row r="19279" spans="4:5">
      <c r="D19279" s="118" t="s">
        <v>2</v>
      </c>
      <c r="E19279" s="116" t="str">
        <f t="shared" si="301"/>
        <v>DGTT</v>
      </c>
    </row>
    <row r="19280" spans="4:5">
      <c r="D19280" s="118" t="s">
        <v>28</v>
      </c>
      <c r="E19280" s="116" t="str">
        <f t="shared" si="301"/>
        <v>DGII</v>
      </c>
    </row>
    <row r="19281" spans="4:5">
      <c r="D19281" s="118" t="s">
        <v>40</v>
      </c>
      <c r="E19281" s="116" t="str">
        <f t="shared" si="301"/>
        <v>JCE</v>
      </c>
    </row>
    <row r="19282" spans="4:5">
      <c r="D19282" s="118" t="s">
        <v>2</v>
      </c>
      <c r="E19282" s="116" t="str">
        <f t="shared" si="301"/>
        <v>DGTT</v>
      </c>
    </row>
    <row r="19283" spans="4:5">
      <c r="D19283" s="118" t="s">
        <v>2</v>
      </c>
      <c r="E19283" s="116" t="str">
        <f t="shared" si="301"/>
        <v>DGTT</v>
      </c>
    </row>
    <row r="19284" spans="4:5">
      <c r="D19284" s="118" t="s">
        <v>40</v>
      </c>
      <c r="E19284" s="116" t="str">
        <f t="shared" si="301"/>
        <v>JCE</v>
      </c>
    </row>
    <row r="19285" spans="4:5">
      <c r="D19285" s="118" t="s">
        <v>184</v>
      </c>
      <c r="E19285" s="116" t="str">
        <f t="shared" si="301"/>
        <v>DGP</v>
      </c>
    </row>
    <row r="19286" spans="4:5">
      <c r="D19286" s="118" t="s">
        <v>1098</v>
      </c>
      <c r="E19286" s="116" t="str">
        <f t="shared" si="301"/>
        <v>CANCILLERIA</v>
      </c>
    </row>
    <row r="19287" spans="4:5">
      <c r="D19287" s="118" t="s">
        <v>40</v>
      </c>
      <c r="E19287" s="116" t="str">
        <f t="shared" si="301"/>
        <v>JCE</v>
      </c>
    </row>
    <row r="19288" spans="4:5">
      <c r="D19288" s="118" t="s">
        <v>2</v>
      </c>
      <c r="E19288" s="116" t="str">
        <f t="shared" si="301"/>
        <v>DGTT</v>
      </c>
    </row>
    <row r="19289" spans="4:5">
      <c r="D19289" s="118" t="s">
        <v>2</v>
      </c>
      <c r="E19289" s="116" t="str">
        <f t="shared" si="301"/>
        <v>DGTT</v>
      </c>
    </row>
    <row r="19290" spans="4:5">
      <c r="D19290" s="118" t="s">
        <v>2</v>
      </c>
      <c r="E19290" s="116" t="str">
        <f t="shared" si="301"/>
        <v>DGTT</v>
      </c>
    </row>
    <row r="19291" spans="4:5">
      <c r="D19291" s="118" t="s">
        <v>2</v>
      </c>
      <c r="E19291" s="116" t="str">
        <f t="shared" si="301"/>
        <v>DGTT</v>
      </c>
    </row>
    <row r="19292" spans="4:5">
      <c r="D19292" s="118" t="s">
        <v>28</v>
      </c>
      <c r="E19292" s="116" t="str">
        <f t="shared" si="301"/>
        <v>DGII</v>
      </c>
    </row>
    <row r="19293" spans="4:5">
      <c r="D19293" s="118" t="s">
        <v>40</v>
      </c>
      <c r="E19293" s="116" t="str">
        <f t="shared" si="301"/>
        <v>JCE</v>
      </c>
    </row>
    <row r="19294" spans="4:5">
      <c r="D19294" s="118" t="s">
        <v>2</v>
      </c>
      <c r="E19294" s="116" t="str">
        <f t="shared" si="301"/>
        <v>DGTT</v>
      </c>
    </row>
    <row r="19295" spans="4:5">
      <c r="D19295" s="118" t="s">
        <v>2</v>
      </c>
      <c r="E19295" s="116" t="str">
        <f t="shared" si="301"/>
        <v>DGTT</v>
      </c>
    </row>
    <row r="19296" spans="4:5">
      <c r="D19296" s="118" t="s">
        <v>184</v>
      </c>
      <c r="E19296" s="116" t="str">
        <f t="shared" si="301"/>
        <v>DGP</v>
      </c>
    </row>
    <row r="19297" spans="4:5">
      <c r="D19297" s="118" t="s">
        <v>28</v>
      </c>
      <c r="E19297" s="116" t="str">
        <f t="shared" si="301"/>
        <v>DGII</v>
      </c>
    </row>
    <row r="19298" spans="4:5">
      <c r="D19298" s="118" t="s">
        <v>1098</v>
      </c>
      <c r="E19298" s="116" t="str">
        <f t="shared" si="301"/>
        <v>CANCILLERIA</v>
      </c>
    </row>
    <row r="19299" spans="4:5">
      <c r="D19299" s="118" t="s">
        <v>2</v>
      </c>
      <c r="E19299" s="116" t="str">
        <f t="shared" si="301"/>
        <v>DGTT</v>
      </c>
    </row>
    <row r="19300" spans="4:5">
      <c r="D19300" s="118" t="s">
        <v>2</v>
      </c>
      <c r="E19300" s="116" t="str">
        <f t="shared" si="301"/>
        <v>DGTT</v>
      </c>
    </row>
    <row r="19301" spans="4:5">
      <c r="D19301" s="118" t="s">
        <v>2</v>
      </c>
      <c r="E19301" s="116" t="str">
        <f t="shared" si="301"/>
        <v>DGTT</v>
      </c>
    </row>
    <row r="19302" spans="4:5">
      <c r="D19302" s="118" t="s">
        <v>28</v>
      </c>
      <c r="E19302" s="116" t="str">
        <f t="shared" si="301"/>
        <v>DGII</v>
      </c>
    </row>
    <row r="19303" spans="4:5">
      <c r="D19303" s="118" t="s">
        <v>28</v>
      </c>
      <c r="E19303" s="116" t="str">
        <f t="shared" si="301"/>
        <v>DGII</v>
      </c>
    </row>
    <row r="19304" spans="4:5">
      <c r="D19304" s="118" t="s">
        <v>28</v>
      </c>
      <c r="E19304" s="116" t="str">
        <f t="shared" si="301"/>
        <v>DGII</v>
      </c>
    </row>
    <row r="19305" spans="4:5">
      <c r="D19305" s="118" t="s">
        <v>956</v>
      </c>
      <c r="E19305" s="116" t="str">
        <f t="shared" si="301"/>
        <v>SENASA</v>
      </c>
    </row>
    <row r="19306" spans="4:5">
      <c r="D19306" s="118" t="s">
        <v>40</v>
      </c>
      <c r="E19306" s="116" t="str">
        <f t="shared" si="301"/>
        <v>JCE</v>
      </c>
    </row>
    <row r="19307" spans="4:5">
      <c r="D19307" s="118" t="s">
        <v>40</v>
      </c>
      <c r="E19307" s="116" t="str">
        <f t="shared" si="301"/>
        <v>JCE</v>
      </c>
    </row>
    <row r="19308" spans="4:5">
      <c r="D19308" s="118" t="s">
        <v>40</v>
      </c>
      <c r="E19308" s="116" t="str">
        <f t="shared" si="301"/>
        <v>JCE</v>
      </c>
    </row>
    <row r="19309" spans="4:5">
      <c r="D19309" s="118" t="s">
        <v>40</v>
      </c>
      <c r="E19309" s="116" t="str">
        <f t="shared" si="301"/>
        <v>JCE</v>
      </c>
    </row>
    <row r="19310" spans="4:5">
      <c r="D19310" s="118" t="s">
        <v>322</v>
      </c>
      <c r="E19310" s="116" t="str">
        <f t="shared" si="301"/>
        <v>MT</v>
      </c>
    </row>
    <row r="19311" spans="4:5">
      <c r="D19311" s="118" t="s">
        <v>322</v>
      </c>
      <c r="E19311" s="116" t="str">
        <f t="shared" si="301"/>
        <v>MT</v>
      </c>
    </row>
    <row r="19312" spans="4:5">
      <c r="D19312" s="118" t="s">
        <v>28</v>
      </c>
      <c r="E19312" s="116" t="str">
        <f t="shared" si="301"/>
        <v>DGII</v>
      </c>
    </row>
    <row r="19313" spans="4:5">
      <c r="D19313" s="118" t="s">
        <v>40</v>
      </c>
      <c r="E19313" s="116" t="str">
        <f t="shared" si="301"/>
        <v>JCE</v>
      </c>
    </row>
    <row r="19314" spans="4:5">
      <c r="D19314" s="118" t="s">
        <v>40</v>
      </c>
      <c r="E19314" s="116" t="str">
        <f t="shared" si="301"/>
        <v>JCE</v>
      </c>
    </row>
    <row r="19315" spans="4:5">
      <c r="D19315" s="118" t="s">
        <v>40</v>
      </c>
      <c r="E19315" s="116" t="str">
        <f t="shared" si="301"/>
        <v>JCE</v>
      </c>
    </row>
    <row r="19316" spans="4:5">
      <c r="D19316" s="118" t="s">
        <v>2</v>
      </c>
      <c r="E19316" s="116" t="str">
        <f t="shared" si="301"/>
        <v>DGTT</v>
      </c>
    </row>
    <row r="19317" spans="4:5">
      <c r="D19317" s="118" t="s">
        <v>2</v>
      </c>
      <c r="E19317" s="116" t="str">
        <f t="shared" si="301"/>
        <v>DGTT</v>
      </c>
    </row>
    <row r="19318" spans="4:5">
      <c r="D19318" s="118" t="s">
        <v>40</v>
      </c>
      <c r="E19318" s="116" t="str">
        <f t="shared" si="301"/>
        <v>JCE</v>
      </c>
    </row>
    <row r="19319" spans="4:5">
      <c r="D19319" s="118" t="s">
        <v>28</v>
      </c>
      <c r="E19319" s="116" t="str">
        <f t="shared" si="301"/>
        <v>DGII</v>
      </c>
    </row>
    <row r="19320" spans="4:5">
      <c r="D19320" s="118" t="s">
        <v>28</v>
      </c>
      <c r="E19320" s="116" t="str">
        <f t="shared" si="301"/>
        <v>DGII</v>
      </c>
    </row>
    <row r="19321" spans="4:5">
      <c r="D19321" s="118" t="s">
        <v>2</v>
      </c>
      <c r="E19321" s="116" t="str">
        <f t="shared" si="301"/>
        <v>DGTT</v>
      </c>
    </row>
    <row r="19322" spans="4:5">
      <c r="D19322" s="118" t="s">
        <v>2</v>
      </c>
      <c r="E19322" s="116" t="str">
        <f t="shared" si="301"/>
        <v>DGTT</v>
      </c>
    </row>
    <row r="19323" spans="4:5">
      <c r="D19323" s="118" t="s">
        <v>40</v>
      </c>
      <c r="E19323" s="116" t="str">
        <f t="shared" si="301"/>
        <v>JCE</v>
      </c>
    </row>
    <row r="19324" spans="4:5">
      <c r="D19324" s="118" t="s">
        <v>184</v>
      </c>
      <c r="E19324" s="116" t="str">
        <f t="shared" si="301"/>
        <v>DGP</v>
      </c>
    </row>
    <row r="19325" spans="4:5">
      <c r="D19325" s="118" t="s">
        <v>184</v>
      </c>
      <c r="E19325" s="116" t="str">
        <f t="shared" si="301"/>
        <v>DGP</v>
      </c>
    </row>
    <row r="19326" spans="4:5">
      <c r="D19326" s="118" t="s">
        <v>28</v>
      </c>
      <c r="E19326" s="116" t="str">
        <f t="shared" si="301"/>
        <v>DGII</v>
      </c>
    </row>
    <row r="19327" spans="4:5">
      <c r="D19327" s="118" t="s">
        <v>28</v>
      </c>
      <c r="E19327" s="116" t="str">
        <f t="shared" si="301"/>
        <v>DGII</v>
      </c>
    </row>
    <row r="19328" spans="4:5">
      <c r="D19328" s="118" t="s">
        <v>28</v>
      </c>
      <c r="E19328" s="116" t="str">
        <f t="shared" si="301"/>
        <v>DGII</v>
      </c>
    </row>
    <row r="19329" spans="4:5">
      <c r="D19329" s="118" t="s">
        <v>28</v>
      </c>
      <c r="E19329" s="116" t="str">
        <f t="shared" si="301"/>
        <v>DGII</v>
      </c>
    </row>
    <row r="19330" spans="4:5">
      <c r="D19330" s="118" t="s">
        <v>40</v>
      </c>
      <c r="E19330" s="116" t="str">
        <f t="shared" si="301"/>
        <v>JCE</v>
      </c>
    </row>
    <row r="19331" spans="4:5">
      <c r="D19331" s="118" t="s">
        <v>40</v>
      </c>
      <c r="E19331" s="116" t="str">
        <f t="shared" si="301"/>
        <v>JCE</v>
      </c>
    </row>
    <row r="19332" spans="4:5">
      <c r="D19332" s="118" t="s">
        <v>184</v>
      </c>
      <c r="E19332" s="116" t="str">
        <f t="shared" ref="E19332:E19395" si="302">UPPER(D19332:D39042)</f>
        <v>DGP</v>
      </c>
    </row>
    <row r="19333" spans="4:5">
      <c r="D19333" s="118" t="s">
        <v>2</v>
      </c>
      <c r="E19333" s="116" t="str">
        <f t="shared" si="302"/>
        <v>DGTT</v>
      </c>
    </row>
    <row r="19334" spans="4:5">
      <c r="D19334" s="118" t="s">
        <v>322</v>
      </c>
      <c r="E19334" s="116" t="str">
        <f t="shared" si="302"/>
        <v>MT</v>
      </c>
    </row>
    <row r="19335" spans="4:5">
      <c r="D19335" s="118" t="s">
        <v>28</v>
      </c>
      <c r="E19335" s="116" t="str">
        <f t="shared" si="302"/>
        <v>DGII</v>
      </c>
    </row>
    <row r="19336" spans="4:5">
      <c r="D19336" s="118" t="s">
        <v>322</v>
      </c>
      <c r="E19336" s="116" t="str">
        <f t="shared" si="302"/>
        <v>MT</v>
      </c>
    </row>
    <row r="19337" spans="4:5">
      <c r="D19337" s="118" t="s">
        <v>2</v>
      </c>
      <c r="E19337" s="116" t="str">
        <f t="shared" si="302"/>
        <v>DGTT</v>
      </c>
    </row>
    <row r="19338" spans="4:5">
      <c r="D19338" s="118" t="s">
        <v>40</v>
      </c>
      <c r="E19338" s="116" t="str">
        <f t="shared" si="302"/>
        <v>JCE</v>
      </c>
    </row>
    <row r="19339" spans="4:5">
      <c r="D19339" s="118" t="s">
        <v>184</v>
      </c>
      <c r="E19339" s="116" t="str">
        <f t="shared" si="302"/>
        <v>DGP</v>
      </c>
    </row>
    <row r="19340" spans="4:5">
      <c r="D19340" s="118" t="s">
        <v>2</v>
      </c>
      <c r="E19340" s="116" t="str">
        <f t="shared" si="302"/>
        <v>DGTT</v>
      </c>
    </row>
    <row r="19341" spans="4:5">
      <c r="D19341" s="118" t="s">
        <v>2</v>
      </c>
      <c r="E19341" s="116" t="str">
        <f t="shared" si="302"/>
        <v>DGTT</v>
      </c>
    </row>
    <row r="19342" spans="4:5">
      <c r="D19342" s="118" t="s">
        <v>1098</v>
      </c>
      <c r="E19342" s="116" t="str">
        <f t="shared" si="302"/>
        <v>CANCILLERIA</v>
      </c>
    </row>
    <row r="19343" spans="4:5">
      <c r="D19343" s="118" t="s">
        <v>40</v>
      </c>
      <c r="E19343" s="116" t="str">
        <f t="shared" si="302"/>
        <v>JCE</v>
      </c>
    </row>
    <row r="19344" spans="4:5">
      <c r="D19344" s="118" t="s">
        <v>28</v>
      </c>
      <c r="E19344" s="116" t="str">
        <f t="shared" si="302"/>
        <v>DGII</v>
      </c>
    </row>
    <row r="19345" spans="4:5">
      <c r="D19345" s="118" t="s">
        <v>40</v>
      </c>
      <c r="E19345" s="116" t="str">
        <f t="shared" si="302"/>
        <v>JCE</v>
      </c>
    </row>
    <row r="19346" spans="4:5">
      <c r="D19346" s="118" t="s">
        <v>184</v>
      </c>
      <c r="E19346" s="116" t="str">
        <f t="shared" si="302"/>
        <v>DGP</v>
      </c>
    </row>
    <row r="19347" spans="4:5">
      <c r="D19347" s="118" t="s">
        <v>1098</v>
      </c>
      <c r="E19347" s="116" t="str">
        <f t="shared" si="302"/>
        <v>CANCILLERIA</v>
      </c>
    </row>
    <row r="19348" spans="4:5">
      <c r="D19348" s="118" t="s">
        <v>40</v>
      </c>
      <c r="E19348" s="116" t="str">
        <f t="shared" si="302"/>
        <v>JCE</v>
      </c>
    </row>
    <row r="19349" spans="4:5">
      <c r="D19349" s="118" t="s">
        <v>40</v>
      </c>
      <c r="E19349" s="116" t="str">
        <f t="shared" si="302"/>
        <v>JCE</v>
      </c>
    </row>
    <row r="19350" spans="4:5">
      <c r="D19350" s="118" t="s">
        <v>40</v>
      </c>
      <c r="E19350" s="116" t="str">
        <f t="shared" si="302"/>
        <v>JCE</v>
      </c>
    </row>
    <row r="19351" spans="4:5">
      <c r="D19351" s="118" t="s">
        <v>1306</v>
      </c>
      <c r="E19351" s="116" t="str">
        <f t="shared" si="302"/>
        <v xml:space="preserve">SENASA </v>
      </c>
    </row>
    <row r="19352" spans="4:5">
      <c r="D19352" s="118" t="s">
        <v>2</v>
      </c>
      <c r="E19352" s="116" t="str">
        <f t="shared" si="302"/>
        <v>DGTT</v>
      </c>
    </row>
    <row r="19353" spans="4:5">
      <c r="D19353" s="118" t="s">
        <v>2</v>
      </c>
      <c r="E19353" s="116" t="str">
        <f t="shared" si="302"/>
        <v>DGTT</v>
      </c>
    </row>
    <row r="19354" spans="4:5">
      <c r="D19354" s="118" t="s">
        <v>28</v>
      </c>
      <c r="E19354" s="116" t="str">
        <f t="shared" si="302"/>
        <v>DGII</v>
      </c>
    </row>
    <row r="19355" spans="4:5">
      <c r="D19355" s="118" t="s">
        <v>322</v>
      </c>
      <c r="E19355" s="116" t="str">
        <f t="shared" si="302"/>
        <v>MT</v>
      </c>
    </row>
    <row r="19356" spans="4:5">
      <c r="D19356" s="118" t="s">
        <v>322</v>
      </c>
      <c r="E19356" s="116" t="str">
        <f t="shared" si="302"/>
        <v>MT</v>
      </c>
    </row>
    <row r="19357" spans="4:5">
      <c r="D19357" s="118" t="s">
        <v>40</v>
      </c>
      <c r="E19357" s="116" t="str">
        <f t="shared" si="302"/>
        <v>JCE</v>
      </c>
    </row>
    <row r="19358" spans="4:5">
      <c r="D19358" s="118" t="s">
        <v>40</v>
      </c>
      <c r="E19358" s="116" t="str">
        <f t="shared" si="302"/>
        <v>JCE</v>
      </c>
    </row>
    <row r="19359" spans="4:5">
      <c r="D19359" s="118" t="s">
        <v>155</v>
      </c>
      <c r="E19359" s="116" t="str">
        <f t="shared" si="302"/>
        <v>ONAPI</v>
      </c>
    </row>
    <row r="19360" spans="4:5">
      <c r="D19360" s="118" t="s">
        <v>28</v>
      </c>
      <c r="E19360" s="116" t="str">
        <f t="shared" si="302"/>
        <v>DGII</v>
      </c>
    </row>
    <row r="19361" spans="4:5">
      <c r="D19361" s="118" t="s">
        <v>28</v>
      </c>
      <c r="E19361" s="116" t="str">
        <f t="shared" si="302"/>
        <v>DGII</v>
      </c>
    </row>
    <row r="19362" spans="4:5">
      <c r="D19362" s="118" t="s">
        <v>40</v>
      </c>
      <c r="E19362" s="116" t="str">
        <f t="shared" si="302"/>
        <v>JCE</v>
      </c>
    </row>
    <row r="19363" spans="4:5">
      <c r="D19363" s="118" t="s">
        <v>40</v>
      </c>
      <c r="E19363" s="116" t="str">
        <f t="shared" si="302"/>
        <v>JCE</v>
      </c>
    </row>
    <row r="19364" spans="4:5">
      <c r="D19364" s="118" t="s">
        <v>28</v>
      </c>
      <c r="E19364" s="116" t="str">
        <f t="shared" si="302"/>
        <v>DGII</v>
      </c>
    </row>
    <row r="19365" spans="4:5">
      <c r="D19365" s="118" t="s">
        <v>1098</v>
      </c>
      <c r="E19365" s="116" t="str">
        <f t="shared" si="302"/>
        <v>CANCILLERIA</v>
      </c>
    </row>
    <row r="19366" spans="4:5">
      <c r="D19366" s="118" t="s">
        <v>28</v>
      </c>
      <c r="E19366" s="116" t="str">
        <f t="shared" si="302"/>
        <v>DGII</v>
      </c>
    </row>
    <row r="19367" spans="4:5">
      <c r="D19367" s="118" t="s">
        <v>40</v>
      </c>
      <c r="E19367" s="116" t="str">
        <f t="shared" si="302"/>
        <v>JCE</v>
      </c>
    </row>
    <row r="19368" spans="4:5">
      <c r="D19368" s="118" t="s">
        <v>66</v>
      </c>
      <c r="E19368" s="116" t="str">
        <f t="shared" si="302"/>
        <v>AMET</v>
      </c>
    </row>
    <row r="19369" spans="4:5">
      <c r="D19369" s="118" t="s">
        <v>66</v>
      </c>
      <c r="E19369" s="116" t="str">
        <f t="shared" si="302"/>
        <v>AMET</v>
      </c>
    </row>
    <row r="19370" spans="4:5">
      <c r="D19370" s="118" t="s">
        <v>28</v>
      </c>
      <c r="E19370" s="116" t="str">
        <f t="shared" si="302"/>
        <v>DGII</v>
      </c>
    </row>
    <row r="19371" spans="4:5">
      <c r="D19371" s="118" t="s">
        <v>28</v>
      </c>
      <c r="E19371" s="116" t="str">
        <f t="shared" si="302"/>
        <v>DGII</v>
      </c>
    </row>
    <row r="19372" spans="4:5">
      <c r="D19372" s="118" t="s">
        <v>28</v>
      </c>
      <c r="E19372" s="116" t="str">
        <f t="shared" si="302"/>
        <v>DGII</v>
      </c>
    </row>
    <row r="19373" spans="4:5">
      <c r="D19373" s="118" t="s">
        <v>322</v>
      </c>
      <c r="E19373" s="116" t="str">
        <f t="shared" si="302"/>
        <v>MT</v>
      </c>
    </row>
    <row r="19374" spans="4:5">
      <c r="D19374" s="118" t="s">
        <v>2</v>
      </c>
      <c r="E19374" s="116" t="str">
        <f t="shared" si="302"/>
        <v>DGTT</v>
      </c>
    </row>
    <row r="19375" spans="4:5">
      <c r="D19375" s="118" t="s">
        <v>2</v>
      </c>
      <c r="E19375" s="116" t="str">
        <f t="shared" si="302"/>
        <v>DGTT</v>
      </c>
    </row>
    <row r="19376" spans="4:5">
      <c r="D19376" s="118" t="s">
        <v>2</v>
      </c>
      <c r="E19376" s="116" t="str">
        <f t="shared" si="302"/>
        <v>DGTT</v>
      </c>
    </row>
    <row r="19377" spans="4:5">
      <c r="D19377" s="118" t="s">
        <v>1098</v>
      </c>
      <c r="E19377" s="116" t="str">
        <f t="shared" si="302"/>
        <v>CANCILLERIA</v>
      </c>
    </row>
    <row r="19378" spans="4:5">
      <c r="D19378" s="118" t="s">
        <v>956</v>
      </c>
      <c r="E19378" s="116" t="str">
        <f t="shared" si="302"/>
        <v>SENASA</v>
      </c>
    </row>
    <row r="19379" spans="4:5">
      <c r="D19379" s="118" t="s">
        <v>956</v>
      </c>
      <c r="E19379" s="116" t="str">
        <f t="shared" si="302"/>
        <v>SENASA</v>
      </c>
    </row>
    <row r="19380" spans="4:5">
      <c r="D19380" s="118" t="s">
        <v>28</v>
      </c>
      <c r="E19380" s="116" t="str">
        <f t="shared" si="302"/>
        <v>DGII</v>
      </c>
    </row>
    <row r="19381" spans="4:5">
      <c r="D19381" s="118" t="s">
        <v>28</v>
      </c>
      <c r="E19381" s="116" t="str">
        <f t="shared" si="302"/>
        <v>DGII</v>
      </c>
    </row>
    <row r="19382" spans="4:5">
      <c r="D19382" s="118" t="s">
        <v>28</v>
      </c>
      <c r="E19382" s="116" t="str">
        <f t="shared" si="302"/>
        <v>DGII</v>
      </c>
    </row>
    <row r="19383" spans="4:5">
      <c r="D19383" s="118" t="s">
        <v>28</v>
      </c>
      <c r="E19383" s="116" t="str">
        <f t="shared" si="302"/>
        <v>DGII</v>
      </c>
    </row>
    <row r="19384" spans="4:5">
      <c r="D19384" s="118" t="s">
        <v>40</v>
      </c>
      <c r="E19384" s="116" t="str">
        <f t="shared" si="302"/>
        <v>JCE</v>
      </c>
    </row>
    <row r="19385" spans="4:5">
      <c r="D19385" s="118" t="s">
        <v>66</v>
      </c>
      <c r="E19385" s="116" t="str">
        <f t="shared" si="302"/>
        <v>AMET</v>
      </c>
    </row>
    <row r="19386" spans="4:5">
      <c r="D19386" s="118" t="s">
        <v>40</v>
      </c>
      <c r="E19386" s="116" t="str">
        <f t="shared" si="302"/>
        <v>JCE</v>
      </c>
    </row>
    <row r="19387" spans="4:5">
      <c r="D19387" s="118" t="s">
        <v>40</v>
      </c>
      <c r="E19387" s="116" t="str">
        <f t="shared" si="302"/>
        <v>JCE</v>
      </c>
    </row>
    <row r="19388" spans="4:5">
      <c r="D19388" s="118" t="s">
        <v>28</v>
      </c>
      <c r="E19388" s="116" t="str">
        <f t="shared" si="302"/>
        <v>DGII</v>
      </c>
    </row>
    <row r="19389" spans="4:5">
      <c r="D19389" s="118" t="s">
        <v>66</v>
      </c>
      <c r="E19389" s="116" t="str">
        <f t="shared" si="302"/>
        <v>AMET</v>
      </c>
    </row>
    <row r="19390" spans="4:5">
      <c r="D19390" s="118" t="s">
        <v>40</v>
      </c>
      <c r="E19390" s="116" t="str">
        <f t="shared" si="302"/>
        <v>JCE</v>
      </c>
    </row>
    <row r="19391" spans="4:5">
      <c r="D19391" s="118" t="s">
        <v>40</v>
      </c>
      <c r="E19391" s="116" t="str">
        <f t="shared" si="302"/>
        <v>JCE</v>
      </c>
    </row>
    <row r="19392" spans="4:5">
      <c r="D19392" s="118" t="s">
        <v>40</v>
      </c>
      <c r="E19392" s="116" t="str">
        <f t="shared" si="302"/>
        <v>JCE</v>
      </c>
    </row>
    <row r="19393" spans="4:5">
      <c r="D19393" s="118" t="s">
        <v>2</v>
      </c>
      <c r="E19393" s="116" t="str">
        <f t="shared" si="302"/>
        <v>DGTT</v>
      </c>
    </row>
    <row r="19394" spans="4:5">
      <c r="D19394" s="118" t="s">
        <v>2</v>
      </c>
      <c r="E19394" s="116" t="str">
        <f t="shared" si="302"/>
        <v>DGTT</v>
      </c>
    </row>
    <row r="19395" spans="4:5">
      <c r="D19395" s="118" t="s">
        <v>322</v>
      </c>
      <c r="E19395" s="116" t="str">
        <f t="shared" si="302"/>
        <v>MT</v>
      </c>
    </row>
    <row r="19396" spans="4:5">
      <c r="D19396" s="118" t="s">
        <v>40</v>
      </c>
      <c r="E19396" s="116" t="str">
        <f t="shared" ref="E19396:E19459" si="303">UPPER(D19396:D39106)</f>
        <v>JCE</v>
      </c>
    </row>
    <row r="19397" spans="4:5">
      <c r="D19397" s="118" t="s">
        <v>40</v>
      </c>
      <c r="E19397" s="116" t="str">
        <f t="shared" si="303"/>
        <v>JCE</v>
      </c>
    </row>
    <row r="19398" spans="4:5">
      <c r="D19398" s="118" t="s">
        <v>322</v>
      </c>
      <c r="E19398" s="116" t="str">
        <f t="shared" si="303"/>
        <v>MT</v>
      </c>
    </row>
    <row r="19399" spans="4:5">
      <c r="D19399" s="118" t="s">
        <v>28</v>
      </c>
      <c r="E19399" s="116" t="str">
        <f t="shared" si="303"/>
        <v>DGII</v>
      </c>
    </row>
    <row r="19400" spans="4:5">
      <c r="D19400" s="118" t="s">
        <v>28</v>
      </c>
      <c r="E19400" s="116" t="str">
        <f t="shared" si="303"/>
        <v>DGII</v>
      </c>
    </row>
    <row r="19401" spans="4:5">
      <c r="D19401" s="118" t="s">
        <v>40</v>
      </c>
      <c r="E19401" s="116" t="str">
        <f t="shared" si="303"/>
        <v>JCE</v>
      </c>
    </row>
    <row r="19402" spans="4:5">
      <c r="D19402" s="118" t="s">
        <v>40</v>
      </c>
      <c r="E19402" s="116" t="str">
        <f t="shared" si="303"/>
        <v>JCE</v>
      </c>
    </row>
    <row r="19403" spans="4:5">
      <c r="D19403" s="118" t="s">
        <v>40</v>
      </c>
      <c r="E19403" s="116" t="str">
        <f t="shared" si="303"/>
        <v>JCE</v>
      </c>
    </row>
    <row r="19404" spans="4:5">
      <c r="D19404" s="118" t="s">
        <v>40</v>
      </c>
      <c r="E19404" s="116" t="str">
        <f t="shared" si="303"/>
        <v>JCE</v>
      </c>
    </row>
    <row r="19405" spans="4:5">
      <c r="D19405" s="118" t="s">
        <v>1098</v>
      </c>
      <c r="E19405" s="116" t="str">
        <f t="shared" si="303"/>
        <v>CANCILLERIA</v>
      </c>
    </row>
    <row r="19406" spans="4:5">
      <c r="D19406" s="118" t="s">
        <v>40</v>
      </c>
      <c r="E19406" s="116" t="str">
        <f t="shared" si="303"/>
        <v>JCE</v>
      </c>
    </row>
    <row r="19407" spans="4:5">
      <c r="D19407" s="118" t="s">
        <v>40</v>
      </c>
      <c r="E19407" s="116" t="str">
        <f t="shared" si="303"/>
        <v>JCE</v>
      </c>
    </row>
    <row r="19408" spans="4:5">
      <c r="D19408" s="118" t="s">
        <v>40</v>
      </c>
      <c r="E19408" s="116" t="str">
        <f t="shared" si="303"/>
        <v>JCE</v>
      </c>
    </row>
    <row r="19409" spans="4:5">
      <c r="D19409" s="118" t="s">
        <v>28</v>
      </c>
      <c r="E19409" s="116" t="str">
        <f t="shared" si="303"/>
        <v>DGII</v>
      </c>
    </row>
    <row r="19410" spans="4:5">
      <c r="D19410" s="118" t="s">
        <v>28</v>
      </c>
      <c r="E19410" s="116" t="str">
        <f t="shared" si="303"/>
        <v>DGII</v>
      </c>
    </row>
    <row r="19411" spans="4:5">
      <c r="D19411" s="118" t="s">
        <v>28</v>
      </c>
      <c r="E19411" s="116" t="str">
        <f t="shared" si="303"/>
        <v>DGII</v>
      </c>
    </row>
    <row r="19412" spans="4:5">
      <c r="D19412" s="118" t="s">
        <v>28</v>
      </c>
      <c r="E19412" s="116" t="str">
        <f t="shared" si="303"/>
        <v>DGII</v>
      </c>
    </row>
    <row r="19413" spans="4:5">
      <c r="D19413" s="118" t="s">
        <v>2</v>
      </c>
      <c r="E19413" s="116" t="str">
        <f t="shared" si="303"/>
        <v>DGTT</v>
      </c>
    </row>
    <row r="19414" spans="4:5">
      <c r="D19414" s="118" t="s">
        <v>28</v>
      </c>
      <c r="E19414" s="116" t="str">
        <f t="shared" si="303"/>
        <v>DGII</v>
      </c>
    </row>
    <row r="19415" spans="4:5">
      <c r="D19415" s="118" t="s">
        <v>40</v>
      </c>
      <c r="E19415" s="116" t="str">
        <f t="shared" si="303"/>
        <v>JCE</v>
      </c>
    </row>
    <row r="19416" spans="4:5">
      <c r="D19416" s="118" t="s">
        <v>956</v>
      </c>
      <c r="E19416" s="116" t="str">
        <f t="shared" si="303"/>
        <v>SENASA</v>
      </c>
    </row>
    <row r="19417" spans="4:5">
      <c r="D19417" s="118" t="s">
        <v>322</v>
      </c>
      <c r="E19417" s="116" t="str">
        <f t="shared" si="303"/>
        <v>MT</v>
      </c>
    </row>
    <row r="19418" spans="4:5">
      <c r="D19418" s="118" t="s">
        <v>40</v>
      </c>
      <c r="E19418" s="116" t="str">
        <f t="shared" si="303"/>
        <v>JCE</v>
      </c>
    </row>
    <row r="19419" spans="4:5">
      <c r="D19419" s="118" t="s">
        <v>28</v>
      </c>
      <c r="E19419" s="116" t="str">
        <f t="shared" si="303"/>
        <v>DGII</v>
      </c>
    </row>
    <row r="19420" spans="4:5">
      <c r="D19420" s="118" t="s">
        <v>28</v>
      </c>
      <c r="E19420" s="116" t="str">
        <f t="shared" si="303"/>
        <v>DGII</v>
      </c>
    </row>
    <row r="19421" spans="4:5">
      <c r="D19421" s="118" t="s">
        <v>40</v>
      </c>
      <c r="E19421" s="116" t="str">
        <f t="shared" si="303"/>
        <v>JCE</v>
      </c>
    </row>
    <row r="19422" spans="4:5">
      <c r="D19422" s="118" t="s">
        <v>40</v>
      </c>
      <c r="E19422" s="116" t="str">
        <f t="shared" si="303"/>
        <v>JCE</v>
      </c>
    </row>
    <row r="19423" spans="4:5">
      <c r="D19423" s="118" t="s">
        <v>184</v>
      </c>
      <c r="E19423" s="116" t="str">
        <f t="shared" si="303"/>
        <v>DGP</v>
      </c>
    </row>
    <row r="19424" spans="4:5">
      <c r="D19424" s="118" t="s">
        <v>40</v>
      </c>
      <c r="E19424" s="116" t="str">
        <f t="shared" si="303"/>
        <v>JCE</v>
      </c>
    </row>
    <row r="19425" spans="4:5">
      <c r="D19425" s="118" t="s">
        <v>40</v>
      </c>
      <c r="E19425" s="116" t="str">
        <f t="shared" si="303"/>
        <v>JCE</v>
      </c>
    </row>
    <row r="19426" spans="4:5">
      <c r="D19426" s="118" t="s">
        <v>1098</v>
      </c>
      <c r="E19426" s="116" t="str">
        <f t="shared" si="303"/>
        <v>CANCILLERIA</v>
      </c>
    </row>
    <row r="19427" spans="4:5">
      <c r="D19427" s="118" t="s">
        <v>2</v>
      </c>
      <c r="E19427" s="116" t="str">
        <f t="shared" si="303"/>
        <v>DGTT</v>
      </c>
    </row>
    <row r="19428" spans="4:5">
      <c r="D19428" s="118" t="s">
        <v>2</v>
      </c>
      <c r="E19428" s="116" t="str">
        <f t="shared" si="303"/>
        <v>DGTT</v>
      </c>
    </row>
    <row r="19429" spans="4:5">
      <c r="D19429" s="118" t="s">
        <v>40</v>
      </c>
      <c r="E19429" s="116" t="str">
        <f t="shared" si="303"/>
        <v>JCE</v>
      </c>
    </row>
    <row r="19430" spans="4:5">
      <c r="D19430" s="118" t="s">
        <v>40</v>
      </c>
      <c r="E19430" s="116" t="str">
        <f t="shared" si="303"/>
        <v>JCE</v>
      </c>
    </row>
    <row r="19431" spans="4:5">
      <c r="D19431" s="118" t="s">
        <v>1098</v>
      </c>
      <c r="E19431" s="116" t="str">
        <f t="shared" si="303"/>
        <v>CANCILLERIA</v>
      </c>
    </row>
    <row r="19432" spans="4:5">
      <c r="D19432" s="118" t="s">
        <v>184</v>
      </c>
      <c r="E19432" s="116" t="str">
        <f t="shared" si="303"/>
        <v>DGP</v>
      </c>
    </row>
    <row r="19433" spans="4:5">
      <c r="D19433" s="118" t="s">
        <v>28</v>
      </c>
      <c r="E19433" s="116" t="str">
        <f t="shared" si="303"/>
        <v>DGII</v>
      </c>
    </row>
    <row r="19434" spans="4:5">
      <c r="D19434" s="118" t="s">
        <v>28</v>
      </c>
      <c r="E19434" s="116" t="str">
        <f t="shared" si="303"/>
        <v>DGII</v>
      </c>
    </row>
    <row r="19435" spans="4:5">
      <c r="D19435" s="118" t="s">
        <v>2026</v>
      </c>
      <c r="E19435" s="116" t="str">
        <f t="shared" si="303"/>
        <v>BR</v>
      </c>
    </row>
    <row r="19436" spans="4:5">
      <c r="D19436" s="118" t="s">
        <v>2</v>
      </c>
      <c r="E19436" s="116" t="str">
        <f t="shared" si="303"/>
        <v>DGTT</v>
      </c>
    </row>
    <row r="19437" spans="4:5">
      <c r="D19437" s="118" t="s">
        <v>40</v>
      </c>
      <c r="E19437" s="116" t="str">
        <f t="shared" si="303"/>
        <v>JCE</v>
      </c>
    </row>
    <row r="19438" spans="4:5">
      <c r="D19438" s="118" t="s">
        <v>184</v>
      </c>
      <c r="E19438" s="116" t="str">
        <f t="shared" si="303"/>
        <v>DGP</v>
      </c>
    </row>
    <row r="19439" spans="4:5">
      <c r="D19439" s="118" t="s">
        <v>40</v>
      </c>
      <c r="E19439" s="116" t="str">
        <f t="shared" si="303"/>
        <v>JCE</v>
      </c>
    </row>
    <row r="19440" spans="4:5">
      <c r="D19440" s="118" t="s">
        <v>2</v>
      </c>
      <c r="E19440" s="116" t="str">
        <f t="shared" si="303"/>
        <v>DGTT</v>
      </c>
    </row>
    <row r="19441" spans="4:5">
      <c r="D19441" s="118" t="s">
        <v>28</v>
      </c>
      <c r="E19441" s="116" t="str">
        <f t="shared" si="303"/>
        <v>DGII</v>
      </c>
    </row>
    <row r="19442" spans="4:5">
      <c r="D19442" s="118" t="s">
        <v>2</v>
      </c>
      <c r="E19442" s="116" t="str">
        <f t="shared" si="303"/>
        <v>DGTT</v>
      </c>
    </row>
    <row r="19443" spans="4:5">
      <c r="D19443" s="118" t="s">
        <v>3</v>
      </c>
      <c r="E19443" s="116" t="str">
        <f t="shared" si="303"/>
        <v>PGR</v>
      </c>
    </row>
    <row r="19444" spans="4:5">
      <c r="D19444" s="118" t="s">
        <v>40</v>
      </c>
      <c r="E19444" s="116" t="str">
        <f t="shared" si="303"/>
        <v>JCE</v>
      </c>
    </row>
    <row r="19445" spans="4:5">
      <c r="D19445" s="118" t="s">
        <v>40</v>
      </c>
      <c r="E19445" s="116" t="str">
        <f t="shared" si="303"/>
        <v>JCE</v>
      </c>
    </row>
    <row r="19446" spans="4:5">
      <c r="D19446" s="118" t="s">
        <v>66</v>
      </c>
      <c r="E19446" s="116" t="str">
        <f t="shared" si="303"/>
        <v>AMET</v>
      </c>
    </row>
    <row r="19447" spans="4:5">
      <c r="D19447" s="118" t="s">
        <v>66</v>
      </c>
      <c r="E19447" s="116" t="str">
        <f t="shared" si="303"/>
        <v>AMET</v>
      </c>
    </row>
    <row r="19448" spans="4:5">
      <c r="D19448" s="118" t="s">
        <v>1098</v>
      </c>
      <c r="E19448" s="116" t="str">
        <f t="shared" si="303"/>
        <v>CANCILLERIA</v>
      </c>
    </row>
    <row r="19449" spans="4:5">
      <c r="D19449" s="118" t="s">
        <v>2</v>
      </c>
      <c r="E19449" s="116" t="str">
        <f t="shared" si="303"/>
        <v>DGTT</v>
      </c>
    </row>
    <row r="19450" spans="4:5">
      <c r="D19450" s="118" t="s">
        <v>2</v>
      </c>
      <c r="E19450" s="116" t="str">
        <f t="shared" si="303"/>
        <v>DGTT</v>
      </c>
    </row>
    <row r="19451" spans="4:5">
      <c r="D19451" s="118" t="s">
        <v>2</v>
      </c>
      <c r="E19451" s="116" t="str">
        <f t="shared" si="303"/>
        <v>DGTT</v>
      </c>
    </row>
    <row r="19452" spans="4:5">
      <c r="D19452" s="118" t="s">
        <v>2</v>
      </c>
      <c r="E19452" s="116" t="str">
        <f t="shared" si="303"/>
        <v>DGTT</v>
      </c>
    </row>
    <row r="19453" spans="4:5">
      <c r="D19453" s="118" t="s">
        <v>28</v>
      </c>
      <c r="E19453" s="116" t="str">
        <f t="shared" si="303"/>
        <v>DGII</v>
      </c>
    </row>
    <row r="19454" spans="4:5">
      <c r="D19454" s="118" t="s">
        <v>28</v>
      </c>
      <c r="E19454" s="116" t="str">
        <f t="shared" si="303"/>
        <v>DGII</v>
      </c>
    </row>
    <row r="19455" spans="4:5">
      <c r="D19455" s="118" t="s">
        <v>40</v>
      </c>
      <c r="E19455" s="116" t="str">
        <f t="shared" si="303"/>
        <v>JCE</v>
      </c>
    </row>
    <row r="19456" spans="4:5">
      <c r="D19456" s="118" t="s">
        <v>1098</v>
      </c>
      <c r="E19456" s="116" t="str">
        <f t="shared" si="303"/>
        <v>CANCILLERIA</v>
      </c>
    </row>
    <row r="19457" spans="4:5">
      <c r="D19457" s="118" t="s">
        <v>2</v>
      </c>
      <c r="E19457" s="116" t="str">
        <f t="shared" si="303"/>
        <v>DGTT</v>
      </c>
    </row>
    <row r="19458" spans="4:5">
      <c r="D19458" s="118" t="s">
        <v>2</v>
      </c>
      <c r="E19458" s="116" t="str">
        <f t="shared" si="303"/>
        <v>DGTT</v>
      </c>
    </row>
    <row r="19459" spans="4:5">
      <c r="D19459" s="118" t="s">
        <v>40</v>
      </c>
      <c r="E19459" s="116" t="str">
        <f t="shared" si="303"/>
        <v>JCE</v>
      </c>
    </row>
    <row r="19460" spans="4:5">
      <c r="D19460" s="118" t="s">
        <v>40</v>
      </c>
      <c r="E19460" s="116" t="str">
        <f t="shared" ref="E19460:E19523" si="304">UPPER(D19460:D39170)</f>
        <v>JCE</v>
      </c>
    </row>
    <row r="19461" spans="4:5">
      <c r="D19461" s="118" t="s">
        <v>40</v>
      </c>
      <c r="E19461" s="116" t="str">
        <f t="shared" si="304"/>
        <v>JCE</v>
      </c>
    </row>
    <row r="19462" spans="4:5">
      <c r="D19462" s="118" t="s">
        <v>40</v>
      </c>
      <c r="E19462" s="116" t="str">
        <f t="shared" si="304"/>
        <v>JCE</v>
      </c>
    </row>
    <row r="19463" spans="4:5">
      <c r="D19463" s="118" t="s">
        <v>1098</v>
      </c>
      <c r="E19463" s="116" t="str">
        <f t="shared" si="304"/>
        <v>CANCILLERIA</v>
      </c>
    </row>
    <row r="19464" spans="4:5">
      <c r="D19464" s="118" t="s">
        <v>3</v>
      </c>
      <c r="E19464" s="116" t="str">
        <f t="shared" si="304"/>
        <v>PGR</v>
      </c>
    </row>
    <row r="19465" spans="4:5">
      <c r="D19465" s="118" t="s">
        <v>1773</v>
      </c>
      <c r="E19465" s="116" t="str">
        <f t="shared" si="304"/>
        <v xml:space="preserve">AMET </v>
      </c>
    </row>
    <row r="19466" spans="4:5">
      <c r="D19466" s="118" t="s">
        <v>1773</v>
      </c>
      <c r="E19466" s="116" t="str">
        <f t="shared" si="304"/>
        <v xml:space="preserve">AMET </v>
      </c>
    </row>
    <row r="19467" spans="4:5">
      <c r="D19467" s="118" t="s">
        <v>184</v>
      </c>
      <c r="E19467" s="116" t="str">
        <f t="shared" si="304"/>
        <v>DGP</v>
      </c>
    </row>
    <row r="19468" spans="4:5">
      <c r="D19468" s="118" t="s">
        <v>184</v>
      </c>
      <c r="E19468" s="116" t="str">
        <f t="shared" si="304"/>
        <v>DGP</v>
      </c>
    </row>
    <row r="19469" spans="4:5">
      <c r="D19469" s="118" t="s">
        <v>40</v>
      </c>
      <c r="E19469" s="116" t="str">
        <f t="shared" si="304"/>
        <v>JCE</v>
      </c>
    </row>
    <row r="19470" spans="4:5">
      <c r="D19470" s="118" t="s">
        <v>40</v>
      </c>
      <c r="E19470" s="116" t="str">
        <f t="shared" si="304"/>
        <v>JCE</v>
      </c>
    </row>
    <row r="19471" spans="4:5">
      <c r="D19471" s="118" t="s">
        <v>28</v>
      </c>
      <c r="E19471" s="116" t="str">
        <f t="shared" si="304"/>
        <v>DGII</v>
      </c>
    </row>
    <row r="19472" spans="4:5">
      <c r="D19472" s="118" t="s">
        <v>40</v>
      </c>
      <c r="E19472" s="116" t="str">
        <f t="shared" si="304"/>
        <v>JCE</v>
      </c>
    </row>
    <row r="19473" spans="4:5">
      <c r="D19473" s="118" t="s">
        <v>28</v>
      </c>
      <c r="E19473" s="116" t="str">
        <f t="shared" si="304"/>
        <v>DGII</v>
      </c>
    </row>
    <row r="19474" spans="4:5">
      <c r="D19474" s="118" t="s">
        <v>28</v>
      </c>
      <c r="E19474" s="116" t="str">
        <f t="shared" si="304"/>
        <v>DGII</v>
      </c>
    </row>
    <row r="19475" spans="4:5">
      <c r="D19475" s="118" t="s">
        <v>66</v>
      </c>
      <c r="E19475" s="116" t="str">
        <f t="shared" si="304"/>
        <v>AMET</v>
      </c>
    </row>
    <row r="19476" spans="4:5">
      <c r="D19476" s="118" t="s">
        <v>66</v>
      </c>
      <c r="E19476" s="116" t="str">
        <f t="shared" si="304"/>
        <v>AMET</v>
      </c>
    </row>
    <row r="19477" spans="4:5">
      <c r="D19477" s="118" t="s">
        <v>40</v>
      </c>
      <c r="E19477" s="116" t="str">
        <f t="shared" si="304"/>
        <v>JCE</v>
      </c>
    </row>
    <row r="19478" spans="4:5">
      <c r="D19478" s="118" t="s">
        <v>28</v>
      </c>
      <c r="E19478" s="116" t="str">
        <f t="shared" si="304"/>
        <v>DGII</v>
      </c>
    </row>
    <row r="19479" spans="4:5">
      <c r="D19479" s="118" t="s">
        <v>184</v>
      </c>
      <c r="E19479" s="116" t="str">
        <f t="shared" si="304"/>
        <v>DGP</v>
      </c>
    </row>
    <row r="19480" spans="4:5">
      <c r="D19480" s="118" t="s">
        <v>184</v>
      </c>
      <c r="E19480" s="116" t="str">
        <f t="shared" si="304"/>
        <v>DGP</v>
      </c>
    </row>
    <row r="19481" spans="4:5">
      <c r="D19481" s="118" t="s">
        <v>40</v>
      </c>
      <c r="E19481" s="116" t="str">
        <f t="shared" si="304"/>
        <v>JCE</v>
      </c>
    </row>
    <row r="19482" spans="4:5">
      <c r="D19482" s="118" t="s">
        <v>2</v>
      </c>
      <c r="E19482" s="116" t="str">
        <f t="shared" si="304"/>
        <v>DGTT</v>
      </c>
    </row>
    <row r="19483" spans="4:5">
      <c r="D19483" s="118" t="s">
        <v>2</v>
      </c>
      <c r="E19483" s="116" t="str">
        <f t="shared" si="304"/>
        <v>DGTT</v>
      </c>
    </row>
    <row r="19484" spans="4:5">
      <c r="D19484" s="118" t="s">
        <v>2</v>
      </c>
      <c r="E19484" s="116" t="str">
        <f t="shared" si="304"/>
        <v>DGTT</v>
      </c>
    </row>
    <row r="19485" spans="4:5">
      <c r="D19485" s="118" t="s">
        <v>40</v>
      </c>
      <c r="E19485" s="116" t="str">
        <f t="shared" si="304"/>
        <v>JCE</v>
      </c>
    </row>
    <row r="19486" spans="4:5">
      <c r="D19486" s="118" t="s">
        <v>2</v>
      </c>
      <c r="E19486" s="116" t="str">
        <f t="shared" si="304"/>
        <v>DGTT</v>
      </c>
    </row>
    <row r="19487" spans="4:5">
      <c r="D19487" s="118" t="s">
        <v>40</v>
      </c>
      <c r="E19487" s="116" t="str">
        <f t="shared" si="304"/>
        <v>JCE</v>
      </c>
    </row>
    <row r="19488" spans="4:5">
      <c r="D19488" s="118" t="s">
        <v>1098</v>
      </c>
      <c r="E19488" s="116" t="str">
        <f t="shared" si="304"/>
        <v>CANCILLERIA</v>
      </c>
    </row>
    <row r="19489" spans="4:5">
      <c r="D19489" s="118" t="s">
        <v>322</v>
      </c>
      <c r="E19489" s="116" t="str">
        <f t="shared" si="304"/>
        <v>MT</v>
      </c>
    </row>
    <row r="19490" spans="4:5">
      <c r="D19490" s="118" t="s">
        <v>322</v>
      </c>
      <c r="E19490" s="116" t="str">
        <f t="shared" si="304"/>
        <v>MT</v>
      </c>
    </row>
    <row r="19491" spans="4:5">
      <c r="D19491" s="118" t="s">
        <v>322</v>
      </c>
      <c r="E19491" s="116" t="str">
        <f t="shared" si="304"/>
        <v>MT</v>
      </c>
    </row>
    <row r="19492" spans="4:5">
      <c r="D19492" s="118" t="s">
        <v>184</v>
      </c>
      <c r="E19492" s="116" t="str">
        <f t="shared" si="304"/>
        <v>DGP</v>
      </c>
    </row>
    <row r="19493" spans="4:5">
      <c r="D19493" s="118" t="s">
        <v>28</v>
      </c>
      <c r="E19493" s="116" t="str">
        <f t="shared" si="304"/>
        <v>DGII</v>
      </c>
    </row>
    <row r="19494" spans="4:5">
      <c r="D19494" s="118" t="s">
        <v>28</v>
      </c>
      <c r="E19494" s="116" t="str">
        <f t="shared" si="304"/>
        <v>DGII</v>
      </c>
    </row>
    <row r="19495" spans="4:5">
      <c r="D19495" s="118" t="s">
        <v>28</v>
      </c>
      <c r="E19495" s="116" t="str">
        <f t="shared" si="304"/>
        <v>DGII</v>
      </c>
    </row>
    <row r="19496" spans="4:5">
      <c r="D19496" s="118" t="s">
        <v>322</v>
      </c>
      <c r="E19496" s="116" t="str">
        <f t="shared" si="304"/>
        <v>MT</v>
      </c>
    </row>
    <row r="19497" spans="4:5">
      <c r="D19497" s="118" t="s">
        <v>40</v>
      </c>
      <c r="E19497" s="116" t="str">
        <f t="shared" si="304"/>
        <v>JCE</v>
      </c>
    </row>
    <row r="19498" spans="4:5">
      <c r="D19498" s="118" t="s">
        <v>2</v>
      </c>
      <c r="E19498" s="116" t="str">
        <f t="shared" si="304"/>
        <v>DGTT</v>
      </c>
    </row>
    <row r="19499" spans="4:5">
      <c r="D19499" s="118" t="s">
        <v>28</v>
      </c>
      <c r="E19499" s="116" t="str">
        <f t="shared" si="304"/>
        <v>DGII</v>
      </c>
    </row>
    <row r="19500" spans="4:5">
      <c r="D19500" s="118" t="s">
        <v>40</v>
      </c>
      <c r="E19500" s="116" t="str">
        <f t="shared" si="304"/>
        <v>JCE</v>
      </c>
    </row>
    <row r="19501" spans="4:5">
      <c r="D19501" s="118" t="s">
        <v>40</v>
      </c>
      <c r="E19501" s="116" t="str">
        <f t="shared" si="304"/>
        <v>JCE</v>
      </c>
    </row>
    <row r="19502" spans="4:5">
      <c r="D19502" s="118" t="s">
        <v>40</v>
      </c>
      <c r="E19502" s="116" t="str">
        <f t="shared" si="304"/>
        <v>JCE</v>
      </c>
    </row>
    <row r="19503" spans="4:5">
      <c r="D19503" s="118" t="s">
        <v>40</v>
      </c>
      <c r="E19503" s="116" t="str">
        <f t="shared" si="304"/>
        <v>JCE</v>
      </c>
    </row>
    <row r="19504" spans="4:5">
      <c r="D19504" s="118" t="s">
        <v>40</v>
      </c>
      <c r="E19504" s="116" t="str">
        <f t="shared" si="304"/>
        <v>JCE</v>
      </c>
    </row>
    <row r="19505" spans="4:5">
      <c r="D19505" s="118" t="s">
        <v>40</v>
      </c>
      <c r="E19505" s="116" t="str">
        <f t="shared" si="304"/>
        <v>JCE</v>
      </c>
    </row>
    <row r="19506" spans="4:5">
      <c r="D19506" s="118" t="s">
        <v>956</v>
      </c>
      <c r="E19506" s="116" t="str">
        <f t="shared" si="304"/>
        <v>SENASA</v>
      </c>
    </row>
    <row r="19507" spans="4:5">
      <c r="D19507" s="118" t="s">
        <v>956</v>
      </c>
      <c r="E19507" s="116" t="str">
        <f t="shared" si="304"/>
        <v>SENASA</v>
      </c>
    </row>
    <row r="19508" spans="4:5">
      <c r="D19508" s="118" t="s">
        <v>2</v>
      </c>
      <c r="E19508" s="116" t="str">
        <f t="shared" si="304"/>
        <v>DGTT</v>
      </c>
    </row>
    <row r="19509" spans="4:5">
      <c r="D19509" s="118" t="s">
        <v>2</v>
      </c>
      <c r="E19509" s="116" t="str">
        <f t="shared" si="304"/>
        <v>DGTT</v>
      </c>
    </row>
    <row r="19510" spans="4:5">
      <c r="D19510" s="118" t="s">
        <v>40</v>
      </c>
      <c r="E19510" s="116" t="str">
        <f t="shared" si="304"/>
        <v>JCE</v>
      </c>
    </row>
    <row r="19511" spans="4:5">
      <c r="D19511" s="118" t="s">
        <v>66</v>
      </c>
      <c r="E19511" s="116" t="str">
        <f t="shared" si="304"/>
        <v>AMET</v>
      </c>
    </row>
    <row r="19512" spans="4:5">
      <c r="D19512" s="118" t="s">
        <v>40</v>
      </c>
      <c r="E19512" s="116" t="str">
        <f t="shared" si="304"/>
        <v>JCE</v>
      </c>
    </row>
    <row r="19513" spans="4:5">
      <c r="D19513" s="118" t="s">
        <v>2</v>
      </c>
      <c r="E19513" s="116" t="str">
        <f t="shared" si="304"/>
        <v>DGTT</v>
      </c>
    </row>
    <row r="19514" spans="4:5">
      <c r="D19514" s="118" t="s">
        <v>2</v>
      </c>
      <c r="E19514" s="116" t="str">
        <f t="shared" si="304"/>
        <v>DGTT</v>
      </c>
    </row>
    <row r="19515" spans="4:5">
      <c r="D19515" s="118" t="s">
        <v>40</v>
      </c>
      <c r="E19515" s="116" t="str">
        <f t="shared" si="304"/>
        <v>JCE</v>
      </c>
    </row>
    <row r="19516" spans="4:5">
      <c r="D19516" s="118" t="s">
        <v>40</v>
      </c>
      <c r="E19516" s="116" t="str">
        <f t="shared" si="304"/>
        <v>JCE</v>
      </c>
    </row>
    <row r="19517" spans="4:5">
      <c r="D19517" s="118" t="s">
        <v>66</v>
      </c>
      <c r="E19517" s="116" t="str">
        <f t="shared" si="304"/>
        <v>AMET</v>
      </c>
    </row>
    <row r="19518" spans="4:5">
      <c r="D19518" s="118" t="s">
        <v>28</v>
      </c>
      <c r="E19518" s="116" t="str">
        <f t="shared" si="304"/>
        <v>DGII</v>
      </c>
    </row>
    <row r="19519" spans="4:5">
      <c r="D19519" s="118" t="s">
        <v>2</v>
      </c>
      <c r="E19519" s="116" t="str">
        <f t="shared" si="304"/>
        <v>DGTT</v>
      </c>
    </row>
    <row r="19520" spans="4:5">
      <c r="D19520" s="118" t="s">
        <v>66</v>
      </c>
      <c r="E19520" s="116" t="str">
        <f t="shared" si="304"/>
        <v>AMET</v>
      </c>
    </row>
    <row r="19521" spans="4:5">
      <c r="D19521" s="118" t="s">
        <v>3</v>
      </c>
      <c r="E19521" s="116" t="str">
        <f t="shared" si="304"/>
        <v>PGR</v>
      </c>
    </row>
    <row r="19522" spans="4:5">
      <c r="D19522" s="118" t="s">
        <v>28</v>
      </c>
      <c r="E19522" s="116" t="str">
        <f t="shared" si="304"/>
        <v>DGII</v>
      </c>
    </row>
    <row r="19523" spans="4:5">
      <c r="D19523" s="118" t="s">
        <v>66</v>
      </c>
      <c r="E19523" s="116" t="str">
        <f t="shared" si="304"/>
        <v>AMET</v>
      </c>
    </row>
    <row r="19524" spans="4:5">
      <c r="D19524" s="118" t="s">
        <v>2</v>
      </c>
      <c r="E19524" s="116" t="str">
        <f t="shared" ref="E19524:E19587" si="305">UPPER(D19524:D39234)</f>
        <v>DGTT</v>
      </c>
    </row>
    <row r="19525" spans="4:5">
      <c r="D19525" s="118" t="s">
        <v>2</v>
      </c>
      <c r="E19525" s="116" t="str">
        <f t="shared" si="305"/>
        <v>DGTT</v>
      </c>
    </row>
    <row r="19526" spans="4:5">
      <c r="D19526" s="118" t="s">
        <v>2</v>
      </c>
      <c r="E19526" s="116" t="str">
        <f t="shared" si="305"/>
        <v>DGTT</v>
      </c>
    </row>
    <row r="19527" spans="4:5">
      <c r="D19527" s="118" t="s">
        <v>184</v>
      </c>
      <c r="E19527" s="116" t="str">
        <f t="shared" si="305"/>
        <v>DGP</v>
      </c>
    </row>
    <row r="19528" spans="4:5">
      <c r="D19528" s="118" t="s">
        <v>28</v>
      </c>
      <c r="E19528" s="116" t="str">
        <f t="shared" si="305"/>
        <v>DGII</v>
      </c>
    </row>
    <row r="19529" spans="4:5">
      <c r="D19529" s="118" t="s">
        <v>155</v>
      </c>
      <c r="E19529" s="116" t="str">
        <f t="shared" si="305"/>
        <v>ONAPI</v>
      </c>
    </row>
    <row r="19530" spans="4:5">
      <c r="D19530" s="118" t="s">
        <v>2</v>
      </c>
      <c r="E19530" s="116" t="str">
        <f t="shared" si="305"/>
        <v>DGTT</v>
      </c>
    </row>
    <row r="19531" spans="4:5">
      <c r="D19531" s="118" t="s">
        <v>3</v>
      </c>
      <c r="E19531" s="116" t="str">
        <f t="shared" si="305"/>
        <v>PGR</v>
      </c>
    </row>
    <row r="19532" spans="4:5">
      <c r="D19532" s="118" t="s">
        <v>40</v>
      </c>
      <c r="E19532" s="116" t="str">
        <f t="shared" si="305"/>
        <v>JCE</v>
      </c>
    </row>
    <row r="19533" spans="4:5">
      <c r="D19533" s="118" t="s">
        <v>40</v>
      </c>
      <c r="E19533" s="116" t="str">
        <f t="shared" si="305"/>
        <v>JCE</v>
      </c>
    </row>
    <row r="19534" spans="4:5">
      <c r="D19534" s="118" t="s">
        <v>28</v>
      </c>
      <c r="E19534" s="116" t="str">
        <f t="shared" si="305"/>
        <v>DGII</v>
      </c>
    </row>
    <row r="19535" spans="4:5">
      <c r="D19535" s="118" t="s">
        <v>40</v>
      </c>
      <c r="E19535" s="116" t="str">
        <f t="shared" si="305"/>
        <v>JCE</v>
      </c>
    </row>
    <row r="19536" spans="4:5">
      <c r="D19536" s="118" t="s">
        <v>155</v>
      </c>
      <c r="E19536" s="116" t="str">
        <f t="shared" si="305"/>
        <v>ONAPI</v>
      </c>
    </row>
    <row r="19537" spans="4:5">
      <c r="D19537" s="118" t="s">
        <v>40</v>
      </c>
      <c r="E19537" s="116" t="str">
        <f t="shared" si="305"/>
        <v>JCE</v>
      </c>
    </row>
    <row r="19538" spans="4:5">
      <c r="D19538" s="118" t="s">
        <v>40</v>
      </c>
      <c r="E19538" s="116" t="str">
        <f t="shared" si="305"/>
        <v>JCE</v>
      </c>
    </row>
    <row r="19539" spans="4:5">
      <c r="D19539" s="118" t="s">
        <v>28</v>
      </c>
      <c r="E19539" s="116" t="str">
        <f t="shared" si="305"/>
        <v>DGII</v>
      </c>
    </row>
    <row r="19540" spans="4:5">
      <c r="D19540" s="118" t="s">
        <v>28</v>
      </c>
      <c r="E19540" s="116" t="str">
        <f t="shared" si="305"/>
        <v>DGII</v>
      </c>
    </row>
    <row r="19541" spans="4:5">
      <c r="D19541" s="118" t="s">
        <v>28</v>
      </c>
      <c r="E19541" s="116" t="str">
        <f t="shared" si="305"/>
        <v>DGII</v>
      </c>
    </row>
    <row r="19542" spans="4:5">
      <c r="D19542" s="118" t="s">
        <v>40</v>
      </c>
      <c r="E19542" s="116" t="str">
        <f t="shared" si="305"/>
        <v>JCE</v>
      </c>
    </row>
    <row r="19543" spans="4:5">
      <c r="D19543" s="118" t="s">
        <v>40</v>
      </c>
      <c r="E19543" s="116" t="str">
        <f t="shared" si="305"/>
        <v>JCE</v>
      </c>
    </row>
    <row r="19544" spans="4:5">
      <c r="D19544" s="118" t="s">
        <v>40</v>
      </c>
      <c r="E19544" s="116" t="str">
        <f t="shared" si="305"/>
        <v>JCE</v>
      </c>
    </row>
    <row r="19545" spans="4:5">
      <c r="D19545" s="118" t="s">
        <v>184</v>
      </c>
      <c r="E19545" s="116" t="str">
        <f t="shared" si="305"/>
        <v>DGP</v>
      </c>
    </row>
    <row r="19546" spans="4:5">
      <c r="D19546" s="118" t="s">
        <v>184</v>
      </c>
      <c r="E19546" s="116" t="str">
        <f t="shared" si="305"/>
        <v>DGP</v>
      </c>
    </row>
    <row r="19547" spans="4:5">
      <c r="D19547" s="118" t="s">
        <v>184</v>
      </c>
      <c r="E19547" s="116" t="str">
        <f t="shared" si="305"/>
        <v>DGP</v>
      </c>
    </row>
    <row r="19548" spans="4:5">
      <c r="D19548" s="118" t="s">
        <v>184</v>
      </c>
      <c r="E19548" s="116" t="str">
        <f t="shared" si="305"/>
        <v>DGP</v>
      </c>
    </row>
    <row r="19549" spans="4:5">
      <c r="D19549" s="118" t="s">
        <v>2</v>
      </c>
      <c r="E19549" s="116" t="str">
        <f t="shared" si="305"/>
        <v>DGTT</v>
      </c>
    </row>
    <row r="19550" spans="4:5">
      <c r="D19550" s="118" t="s">
        <v>2</v>
      </c>
      <c r="E19550" s="116" t="str">
        <f t="shared" si="305"/>
        <v>DGTT</v>
      </c>
    </row>
    <row r="19551" spans="4:5">
      <c r="D19551" s="118" t="s">
        <v>2</v>
      </c>
      <c r="E19551" s="116" t="str">
        <f t="shared" si="305"/>
        <v>DGTT</v>
      </c>
    </row>
    <row r="19552" spans="4:5">
      <c r="D19552" s="118" t="s">
        <v>66</v>
      </c>
      <c r="E19552" s="116" t="str">
        <f t="shared" si="305"/>
        <v>AMET</v>
      </c>
    </row>
    <row r="19553" spans="4:5">
      <c r="D19553" s="118" t="s">
        <v>1306</v>
      </c>
      <c r="E19553" s="116" t="str">
        <f t="shared" si="305"/>
        <v xml:space="preserve">SENASA </v>
      </c>
    </row>
    <row r="19554" spans="4:5">
      <c r="D19554" s="118" t="s">
        <v>184</v>
      </c>
      <c r="E19554" s="116" t="str">
        <f t="shared" si="305"/>
        <v>DGP</v>
      </c>
    </row>
    <row r="19555" spans="4:5">
      <c r="D19555" s="118" t="s">
        <v>40</v>
      </c>
      <c r="E19555" s="116" t="str">
        <f t="shared" si="305"/>
        <v>JCE</v>
      </c>
    </row>
    <row r="19556" spans="4:5">
      <c r="D19556" s="118" t="s">
        <v>40</v>
      </c>
      <c r="E19556" s="116" t="str">
        <f t="shared" si="305"/>
        <v>JCE</v>
      </c>
    </row>
    <row r="19557" spans="4:5">
      <c r="D19557" s="118" t="s">
        <v>40</v>
      </c>
      <c r="E19557" s="116" t="str">
        <f t="shared" si="305"/>
        <v>JCE</v>
      </c>
    </row>
    <row r="19558" spans="4:5">
      <c r="D19558" s="118" t="s">
        <v>40</v>
      </c>
      <c r="E19558" s="116" t="str">
        <f t="shared" si="305"/>
        <v>JCE</v>
      </c>
    </row>
    <row r="19559" spans="4:5">
      <c r="D19559" s="118" t="s">
        <v>66</v>
      </c>
      <c r="E19559" s="116" t="str">
        <f t="shared" si="305"/>
        <v>AMET</v>
      </c>
    </row>
    <row r="19560" spans="4:5">
      <c r="D19560" s="118" t="s">
        <v>28</v>
      </c>
      <c r="E19560" s="116" t="str">
        <f t="shared" si="305"/>
        <v>DGII</v>
      </c>
    </row>
    <row r="19561" spans="4:5">
      <c r="D19561" s="118" t="s">
        <v>28</v>
      </c>
      <c r="E19561" s="116" t="str">
        <f t="shared" si="305"/>
        <v>DGII</v>
      </c>
    </row>
    <row r="19562" spans="4:5">
      <c r="D19562" s="118" t="s">
        <v>155</v>
      </c>
      <c r="E19562" s="116" t="str">
        <f t="shared" si="305"/>
        <v>ONAPI</v>
      </c>
    </row>
    <row r="19563" spans="4:5">
      <c r="D19563" s="118" t="s">
        <v>40</v>
      </c>
      <c r="E19563" s="116" t="str">
        <f t="shared" si="305"/>
        <v>JCE</v>
      </c>
    </row>
    <row r="19564" spans="4:5">
      <c r="D19564" s="118" t="s">
        <v>28</v>
      </c>
      <c r="E19564" s="116" t="str">
        <f t="shared" si="305"/>
        <v>DGII</v>
      </c>
    </row>
    <row r="19565" spans="4:5">
      <c r="D19565" s="118" t="s">
        <v>155</v>
      </c>
      <c r="E19565" s="116" t="str">
        <f t="shared" si="305"/>
        <v>ONAPI</v>
      </c>
    </row>
    <row r="19566" spans="4:5">
      <c r="D19566" s="118" t="s">
        <v>40</v>
      </c>
      <c r="E19566" s="116" t="str">
        <f t="shared" si="305"/>
        <v>JCE</v>
      </c>
    </row>
    <row r="19567" spans="4:5">
      <c r="D19567" s="118" t="s">
        <v>40</v>
      </c>
      <c r="E19567" s="116" t="str">
        <f t="shared" si="305"/>
        <v>JCE</v>
      </c>
    </row>
    <row r="19568" spans="4:5">
      <c r="D19568" s="118" t="s">
        <v>2</v>
      </c>
      <c r="E19568" s="116" t="str">
        <f t="shared" si="305"/>
        <v>DGTT</v>
      </c>
    </row>
    <row r="19569" spans="4:5">
      <c r="D19569" s="118" t="s">
        <v>2</v>
      </c>
      <c r="E19569" s="116" t="str">
        <f t="shared" si="305"/>
        <v>DGTT</v>
      </c>
    </row>
    <row r="19570" spans="4:5">
      <c r="D19570" s="118" t="s">
        <v>40</v>
      </c>
      <c r="E19570" s="116" t="str">
        <f t="shared" si="305"/>
        <v>JCE</v>
      </c>
    </row>
    <row r="19571" spans="4:5">
      <c r="D19571" s="118" t="s">
        <v>28</v>
      </c>
      <c r="E19571" s="116" t="str">
        <f t="shared" si="305"/>
        <v>DGII</v>
      </c>
    </row>
    <row r="19572" spans="4:5">
      <c r="D19572" s="118" t="s">
        <v>40</v>
      </c>
      <c r="E19572" s="116" t="str">
        <f t="shared" si="305"/>
        <v>JCE</v>
      </c>
    </row>
    <row r="19573" spans="4:5">
      <c r="D19573" s="118" t="s">
        <v>66</v>
      </c>
      <c r="E19573" s="116" t="str">
        <f t="shared" si="305"/>
        <v>AMET</v>
      </c>
    </row>
    <row r="19574" spans="4:5">
      <c r="D19574" s="118" t="s">
        <v>956</v>
      </c>
      <c r="E19574" s="116" t="str">
        <f t="shared" si="305"/>
        <v>SENASA</v>
      </c>
    </row>
    <row r="19575" spans="4:5">
      <c r="D19575" s="118" t="s">
        <v>3</v>
      </c>
      <c r="E19575" s="116" t="str">
        <f t="shared" si="305"/>
        <v>PGR</v>
      </c>
    </row>
    <row r="19576" spans="4:5">
      <c r="D19576" s="118" t="s">
        <v>2</v>
      </c>
      <c r="E19576" s="116" t="str">
        <f t="shared" si="305"/>
        <v>DGTT</v>
      </c>
    </row>
    <row r="19577" spans="4:5">
      <c r="D19577" s="118" t="s">
        <v>40</v>
      </c>
      <c r="E19577" s="116" t="str">
        <f t="shared" si="305"/>
        <v>JCE</v>
      </c>
    </row>
    <row r="19578" spans="4:5">
      <c r="D19578" s="118" t="s">
        <v>2</v>
      </c>
      <c r="E19578" s="116" t="str">
        <f t="shared" si="305"/>
        <v>DGTT</v>
      </c>
    </row>
    <row r="19579" spans="4:5">
      <c r="D19579" s="118" t="s">
        <v>40</v>
      </c>
      <c r="E19579" s="116" t="str">
        <f t="shared" si="305"/>
        <v>JCE</v>
      </c>
    </row>
    <row r="19580" spans="4:5">
      <c r="D19580" s="118" t="s">
        <v>66</v>
      </c>
      <c r="E19580" s="116" t="str">
        <f t="shared" si="305"/>
        <v>AMET</v>
      </c>
    </row>
    <row r="19581" spans="4:5">
      <c r="D19581" s="118" t="s">
        <v>28</v>
      </c>
      <c r="E19581" s="116" t="str">
        <f t="shared" si="305"/>
        <v>DGII</v>
      </c>
    </row>
    <row r="19582" spans="4:5">
      <c r="D19582" s="118" t="s">
        <v>40</v>
      </c>
      <c r="E19582" s="116" t="str">
        <f t="shared" si="305"/>
        <v>JCE</v>
      </c>
    </row>
    <row r="19583" spans="4:5">
      <c r="D19583" s="118" t="s">
        <v>184</v>
      </c>
      <c r="E19583" s="116" t="str">
        <f t="shared" si="305"/>
        <v>DGP</v>
      </c>
    </row>
    <row r="19584" spans="4:5">
      <c r="D19584" s="118" t="s">
        <v>155</v>
      </c>
      <c r="E19584" s="116" t="str">
        <f t="shared" si="305"/>
        <v>ONAPI</v>
      </c>
    </row>
    <row r="19585" spans="4:5">
      <c r="D19585" s="118" t="s">
        <v>2</v>
      </c>
      <c r="E19585" s="116" t="str">
        <f t="shared" si="305"/>
        <v>DGTT</v>
      </c>
    </row>
    <row r="19586" spans="4:5">
      <c r="D19586" s="118" t="s">
        <v>28</v>
      </c>
      <c r="E19586" s="116" t="str">
        <f t="shared" si="305"/>
        <v>DGII</v>
      </c>
    </row>
    <row r="19587" spans="4:5">
      <c r="D19587" s="118" t="s">
        <v>28</v>
      </c>
      <c r="E19587" s="116" t="str">
        <f t="shared" si="305"/>
        <v>DGII</v>
      </c>
    </row>
    <row r="19588" spans="4:5">
      <c r="D19588" s="118" t="s">
        <v>2</v>
      </c>
      <c r="E19588" s="116" t="str">
        <f t="shared" ref="E19588:E19651" si="306">UPPER(D19588:D39298)</f>
        <v>DGTT</v>
      </c>
    </row>
    <row r="19589" spans="4:5">
      <c r="D19589" s="118" t="s">
        <v>956</v>
      </c>
      <c r="E19589" s="116" t="str">
        <f t="shared" si="306"/>
        <v>SENASA</v>
      </c>
    </row>
    <row r="19590" spans="4:5">
      <c r="D19590" s="118" t="s">
        <v>40</v>
      </c>
      <c r="E19590" s="116" t="str">
        <f t="shared" si="306"/>
        <v>JCE</v>
      </c>
    </row>
    <row r="19591" spans="4:5">
      <c r="D19591" s="118" t="s">
        <v>40</v>
      </c>
      <c r="E19591" s="116" t="str">
        <f t="shared" si="306"/>
        <v>JCE</v>
      </c>
    </row>
    <row r="19592" spans="4:5">
      <c r="D19592" s="118" t="s">
        <v>40</v>
      </c>
      <c r="E19592" s="116" t="str">
        <f t="shared" si="306"/>
        <v>JCE</v>
      </c>
    </row>
    <row r="19593" spans="4:5">
      <c r="D19593" s="118" t="s">
        <v>322</v>
      </c>
      <c r="E19593" s="116" t="str">
        <f t="shared" si="306"/>
        <v>MT</v>
      </c>
    </row>
    <row r="19594" spans="4:5">
      <c r="D19594" s="118" t="s">
        <v>184</v>
      </c>
      <c r="E19594" s="116" t="str">
        <f t="shared" si="306"/>
        <v>DGP</v>
      </c>
    </row>
    <row r="19595" spans="4:5">
      <c r="D19595" s="118" t="s">
        <v>184</v>
      </c>
      <c r="E19595" s="116" t="str">
        <f t="shared" si="306"/>
        <v>DGP</v>
      </c>
    </row>
    <row r="19596" spans="4:5">
      <c r="D19596" s="118" t="s">
        <v>184</v>
      </c>
      <c r="E19596" s="116" t="str">
        <f t="shared" si="306"/>
        <v>DGP</v>
      </c>
    </row>
    <row r="19597" spans="4:5">
      <c r="D19597" s="118" t="s">
        <v>40</v>
      </c>
      <c r="E19597" s="116" t="str">
        <f t="shared" si="306"/>
        <v>JCE</v>
      </c>
    </row>
    <row r="19598" spans="4:5">
      <c r="D19598" s="118" t="s">
        <v>40</v>
      </c>
      <c r="E19598" s="116" t="str">
        <f t="shared" si="306"/>
        <v>JCE</v>
      </c>
    </row>
    <row r="19599" spans="4:5">
      <c r="D19599" s="118" t="s">
        <v>40</v>
      </c>
      <c r="E19599" s="116" t="str">
        <f t="shared" si="306"/>
        <v>JCE</v>
      </c>
    </row>
    <row r="19600" spans="4:5">
      <c r="D19600" s="118" t="s">
        <v>28</v>
      </c>
      <c r="E19600" s="116" t="str">
        <f t="shared" si="306"/>
        <v>DGII</v>
      </c>
    </row>
    <row r="19601" spans="4:5">
      <c r="D19601" s="118" t="s">
        <v>28</v>
      </c>
      <c r="E19601" s="116" t="str">
        <f t="shared" si="306"/>
        <v>DGII</v>
      </c>
    </row>
    <row r="19602" spans="4:5">
      <c r="D19602" s="118" t="s">
        <v>1343</v>
      </c>
      <c r="E19602" s="116" t="str">
        <f t="shared" si="306"/>
        <v xml:space="preserve">DGTT </v>
      </c>
    </row>
    <row r="19603" spans="4:5">
      <c r="D19603" s="118" t="s">
        <v>1343</v>
      </c>
      <c r="E19603" s="116" t="str">
        <f t="shared" si="306"/>
        <v xml:space="preserve">DGTT </v>
      </c>
    </row>
    <row r="19604" spans="4:5">
      <c r="D19604" s="118" t="s">
        <v>1343</v>
      </c>
      <c r="E19604" s="116" t="str">
        <f t="shared" si="306"/>
        <v xml:space="preserve">DGTT </v>
      </c>
    </row>
    <row r="19605" spans="4:5">
      <c r="D19605" s="118" t="s">
        <v>184</v>
      </c>
      <c r="E19605" s="116" t="str">
        <f t="shared" si="306"/>
        <v>DGP</v>
      </c>
    </row>
    <row r="19606" spans="4:5">
      <c r="D19606" s="118" t="s">
        <v>28</v>
      </c>
      <c r="E19606" s="116" t="str">
        <f t="shared" si="306"/>
        <v>DGII</v>
      </c>
    </row>
    <row r="19607" spans="4:5">
      <c r="D19607" s="118" t="s">
        <v>40</v>
      </c>
      <c r="E19607" s="116" t="str">
        <f t="shared" si="306"/>
        <v>JCE</v>
      </c>
    </row>
    <row r="19608" spans="4:5">
      <c r="D19608" s="118" t="s">
        <v>1098</v>
      </c>
      <c r="E19608" s="116" t="str">
        <f t="shared" si="306"/>
        <v>CANCILLERIA</v>
      </c>
    </row>
    <row r="19609" spans="4:5">
      <c r="D19609" s="118" t="s">
        <v>1098</v>
      </c>
      <c r="E19609" s="116" t="str">
        <f t="shared" si="306"/>
        <v>CANCILLERIA</v>
      </c>
    </row>
    <row r="19610" spans="4:5">
      <c r="D19610" s="118" t="s">
        <v>40</v>
      </c>
      <c r="E19610" s="116" t="str">
        <f t="shared" si="306"/>
        <v>JCE</v>
      </c>
    </row>
    <row r="19611" spans="4:5">
      <c r="D19611" s="118" t="s">
        <v>40</v>
      </c>
      <c r="E19611" s="116" t="str">
        <f t="shared" si="306"/>
        <v>JCE</v>
      </c>
    </row>
    <row r="19612" spans="4:5">
      <c r="D19612" s="118" t="s">
        <v>3</v>
      </c>
      <c r="E19612" s="116" t="str">
        <f t="shared" si="306"/>
        <v>PGR</v>
      </c>
    </row>
    <row r="19613" spans="4:5">
      <c r="D19613" s="118" t="s">
        <v>40</v>
      </c>
      <c r="E19613" s="116" t="str">
        <f t="shared" si="306"/>
        <v>JCE</v>
      </c>
    </row>
    <row r="19614" spans="4:5">
      <c r="D19614" s="118" t="s">
        <v>28</v>
      </c>
      <c r="E19614" s="116" t="str">
        <f t="shared" si="306"/>
        <v>DGII</v>
      </c>
    </row>
    <row r="19615" spans="4:5">
      <c r="D19615" s="118" t="s">
        <v>184</v>
      </c>
      <c r="E19615" s="116" t="str">
        <f t="shared" si="306"/>
        <v>DGP</v>
      </c>
    </row>
    <row r="19616" spans="4:5">
      <c r="D19616" s="118" t="s">
        <v>1098</v>
      </c>
      <c r="E19616" s="116" t="str">
        <f t="shared" si="306"/>
        <v>CANCILLERIA</v>
      </c>
    </row>
    <row r="19617" spans="4:5">
      <c r="D19617" s="118" t="s">
        <v>40</v>
      </c>
      <c r="E19617" s="116" t="str">
        <f t="shared" si="306"/>
        <v>JCE</v>
      </c>
    </row>
    <row r="19618" spans="4:5">
      <c r="D19618" s="118" t="s">
        <v>28</v>
      </c>
      <c r="E19618" s="116" t="str">
        <f t="shared" si="306"/>
        <v>DGII</v>
      </c>
    </row>
    <row r="19619" spans="4:5">
      <c r="D19619" s="118" t="s">
        <v>1098</v>
      </c>
      <c r="E19619" s="116" t="str">
        <f t="shared" si="306"/>
        <v>CANCILLERIA</v>
      </c>
    </row>
    <row r="19620" spans="4:5">
      <c r="D19620" s="118" t="s">
        <v>66</v>
      </c>
      <c r="E19620" s="116" t="str">
        <f t="shared" si="306"/>
        <v>AMET</v>
      </c>
    </row>
    <row r="19621" spans="4:5">
      <c r="D19621" s="118" t="s">
        <v>66</v>
      </c>
      <c r="E19621" s="116" t="str">
        <f t="shared" si="306"/>
        <v>AMET</v>
      </c>
    </row>
    <row r="19622" spans="4:5">
      <c r="D19622" s="118" t="s">
        <v>28</v>
      </c>
      <c r="E19622" s="116" t="str">
        <f t="shared" si="306"/>
        <v>DGII</v>
      </c>
    </row>
    <row r="19623" spans="4:5">
      <c r="D19623" s="118" t="s">
        <v>40</v>
      </c>
      <c r="E19623" s="116" t="str">
        <f t="shared" si="306"/>
        <v>JCE</v>
      </c>
    </row>
    <row r="19624" spans="4:5">
      <c r="D19624" s="118" t="s">
        <v>40</v>
      </c>
      <c r="E19624" s="116" t="str">
        <f t="shared" si="306"/>
        <v>JCE</v>
      </c>
    </row>
    <row r="19625" spans="4:5">
      <c r="D19625" s="118" t="s">
        <v>40</v>
      </c>
      <c r="E19625" s="116" t="str">
        <f t="shared" si="306"/>
        <v>JCE</v>
      </c>
    </row>
    <row r="19626" spans="4:5">
      <c r="D19626" s="118" t="s">
        <v>155</v>
      </c>
      <c r="E19626" s="116" t="str">
        <f t="shared" si="306"/>
        <v>ONAPI</v>
      </c>
    </row>
    <row r="19627" spans="4:5">
      <c r="D19627" s="118" t="s">
        <v>40</v>
      </c>
      <c r="E19627" s="116" t="str">
        <f t="shared" si="306"/>
        <v>JCE</v>
      </c>
    </row>
    <row r="19628" spans="4:5">
      <c r="D19628" s="118" t="s">
        <v>28</v>
      </c>
      <c r="E19628" s="116" t="str">
        <f t="shared" si="306"/>
        <v>DGII</v>
      </c>
    </row>
    <row r="19629" spans="4:5">
      <c r="D19629" s="118" t="s">
        <v>28</v>
      </c>
      <c r="E19629" s="116" t="str">
        <f t="shared" si="306"/>
        <v>DGII</v>
      </c>
    </row>
    <row r="19630" spans="4:5">
      <c r="D19630" s="118" t="s">
        <v>40</v>
      </c>
      <c r="E19630" s="116" t="str">
        <f t="shared" si="306"/>
        <v>JCE</v>
      </c>
    </row>
    <row r="19631" spans="4:5">
      <c r="D19631" s="118" t="s">
        <v>2</v>
      </c>
      <c r="E19631" s="116" t="str">
        <f t="shared" si="306"/>
        <v>DGTT</v>
      </c>
    </row>
    <row r="19632" spans="4:5">
      <c r="D19632" s="118" t="s">
        <v>2</v>
      </c>
      <c r="E19632" s="116" t="str">
        <f t="shared" si="306"/>
        <v>DGTT</v>
      </c>
    </row>
    <row r="19633" spans="4:5">
      <c r="D19633" s="118" t="s">
        <v>2</v>
      </c>
      <c r="E19633" s="116" t="str">
        <f t="shared" si="306"/>
        <v>DGTT</v>
      </c>
    </row>
    <row r="19634" spans="4:5">
      <c r="D19634" s="118" t="s">
        <v>28</v>
      </c>
      <c r="E19634" s="116" t="str">
        <f t="shared" si="306"/>
        <v>DGII</v>
      </c>
    </row>
    <row r="19635" spans="4:5">
      <c r="D19635" s="118" t="s">
        <v>28</v>
      </c>
      <c r="E19635" s="116" t="str">
        <f t="shared" si="306"/>
        <v>DGII</v>
      </c>
    </row>
    <row r="19636" spans="4:5">
      <c r="D19636" s="118" t="s">
        <v>322</v>
      </c>
      <c r="E19636" s="116" t="str">
        <f t="shared" si="306"/>
        <v>MT</v>
      </c>
    </row>
    <row r="19637" spans="4:5">
      <c r="D19637" s="118" t="s">
        <v>2</v>
      </c>
      <c r="E19637" s="116" t="str">
        <f t="shared" si="306"/>
        <v>DGTT</v>
      </c>
    </row>
    <row r="19638" spans="4:5">
      <c r="D19638" s="118" t="s">
        <v>2</v>
      </c>
      <c r="E19638" s="116" t="str">
        <f t="shared" si="306"/>
        <v>DGTT</v>
      </c>
    </row>
    <row r="19639" spans="4:5">
      <c r="D19639" s="118" t="s">
        <v>28</v>
      </c>
      <c r="E19639" s="116" t="str">
        <f t="shared" si="306"/>
        <v>DGII</v>
      </c>
    </row>
    <row r="19640" spans="4:5">
      <c r="D19640" s="118" t="s">
        <v>28</v>
      </c>
      <c r="E19640" s="116" t="str">
        <f t="shared" si="306"/>
        <v>DGII</v>
      </c>
    </row>
    <row r="19641" spans="4:5">
      <c r="D19641" s="118" t="s">
        <v>40</v>
      </c>
      <c r="E19641" s="116" t="str">
        <f t="shared" si="306"/>
        <v>JCE</v>
      </c>
    </row>
    <row r="19642" spans="4:5">
      <c r="D19642" s="118" t="s">
        <v>40</v>
      </c>
      <c r="E19642" s="116" t="str">
        <f t="shared" si="306"/>
        <v>JCE</v>
      </c>
    </row>
    <row r="19643" spans="4:5">
      <c r="D19643" s="118" t="s">
        <v>40</v>
      </c>
      <c r="E19643" s="116" t="str">
        <f t="shared" si="306"/>
        <v>JCE</v>
      </c>
    </row>
    <row r="19644" spans="4:5">
      <c r="D19644" s="118" t="s">
        <v>40</v>
      </c>
      <c r="E19644" s="116" t="str">
        <f t="shared" si="306"/>
        <v>JCE</v>
      </c>
    </row>
    <row r="19645" spans="4:5">
      <c r="D19645" s="118" t="s">
        <v>40</v>
      </c>
      <c r="E19645" s="116" t="str">
        <f t="shared" si="306"/>
        <v>JCE</v>
      </c>
    </row>
    <row r="19646" spans="4:5">
      <c r="D19646" s="118" t="s">
        <v>1646</v>
      </c>
      <c r="E19646" s="116" t="str">
        <f t="shared" si="306"/>
        <v xml:space="preserve">CANCILLERIA </v>
      </c>
    </row>
    <row r="19647" spans="4:5">
      <c r="D19647" s="118" t="s">
        <v>66</v>
      </c>
      <c r="E19647" s="116" t="str">
        <f t="shared" si="306"/>
        <v>AMET</v>
      </c>
    </row>
    <row r="19648" spans="4:5">
      <c r="D19648" s="118" t="s">
        <v>3</v>
      </c>
      <c r="E19648" s="116" t="str">
        <f t="shared" si="306"/>
        <v>PGR</v>
      </c>
    </row>
    <row r="19649" spans="4:5">
      <c r="D19649" s="118" t="s">
        <v>40</v>
      </c>
      <c r="E19649" s="116" t="str">
        <f t="shared" si="306"/>
        <v>JCE</v>
      </c>
    </row>
    <row r="19650" spans="4:5">
      <c r="D19650" s="118" t="s">
        <v>40</v>
      </c>
      <c r="E19650" s="116" t="str">
        <f t="shared" si="306"/>
        <v>JCE</v>
      </c>
    </row>
    <row r="19651" spans="4:5">
      <c r="D19651" s="118" t="s">
        <v>28</v>
      </c>
      <c r="E19651" s="116" t="str">
        <f t="shared" si="306"/>
        <v>DGII</v>
      </c>
    </row>
    <row r="19652" spans="4:5">
      <c r="D19652" s="118" t="s">
        <v>40</v>
      </c>
      <c r="E19652" s="116" t="str">
        <f t="shared" ref="E19652:E19713" si="307">UPPER(D19652:D39362)</f>
        <v>JCE</v>
      </c>
    </row>
    <row r="19653" spans="4:5">
      <c r="D19653" s="118" t="s">
        <v>28</v>
      </c>
      <c r="E19653" s="116" t="str">
        <f t="shared" si="307"/>
        <v>DGII</v>
      </c>
    </row>
    <row r="19654" spans="4:5">
      <c r="D19654" s="118" t="s">
        <v>28</v>
      </c>
      <c r="E19654" s="116" t="str">
        <f t="shared" si="307"/>
        <v>DGII</v>
      </c>
    </row>
    <row r="19655" spans="4:5">
      <c r="D19655" s="118" t="s">
        <v>40</v>
      </c>
      <c r="E19655" s="116" t="str">
        <f t="shared" si="307"/>
        <v>JCE</v>
      </c>
    </row>
    <row r="19656" spans="4:5">
      <c r="D19656" s="118" t="s">
        <v>2</v>
      </c>
      <c r="E19656" s="116" t="str">
        <f t="shared" si="307"/>
        <v>DGTT</v>
      </c>
    </row>
    <row r="19657" spans="4:5">
      <c r="D19657" s="118" t="s">
        <v>28</v>
      </c>
      <c r="E19657" s="116" t="str">
        <f t="shared" si="307"/>
        <v>DGII</v>
      </c>
    </row>
    <row r="19658" spans="4:5">
      <c r="D19658" s="118" t="s">
        <v>322</v>
      </c>
      <c r="E19658" s="116" t="str">
        <f t="shared" si="307"/>
        <v>MT</v>
      </c>
    </row>
    <row r="19659" spans="4:5">
      <c r="D19659" s="118" t="s">
        <v>184</v>
      </c>
      <c r="E19659" s="116" t="str">
        <f t="shared" si="307"/>
        <v>DGP</v>
      </c>
    </row>
    <row r="19660" spans="4:5">
      <c r="D19660" s="118" t="s">
        <v>40</v>
      </c>
      <c r="E19660" s="116" t="str">
        <f t="shared" si="307"/>
        <v>JCE</v>
      </c>
    </row>
    <row r="19661" spans="4:5">
      <c r="D19661" s="118" t="s">
        <v>40</v>
      </c>
      <c r="E19661" s="116" t="str">
        <f t="shared" si="307"/>
        <v>JCE</v>
      </c>
    </row>
    <row r="19662" spans="4:5">
      <c r="D19662" s="118" t="s">
        <v>2</v>
      </c>
      <c r="E19662" s="116" t="str">
        <f t="shared" si="307"/>
        <v>DGTT</v>
      </c>
    </row>
    <row r="19663" spans="4:5">
      <c r="D19663" s="118" t="s">
        <v>2</v>
      </c>
      <c r="E19663" s="116" t="str">
        <f t="shared" si="307"/>
        <v>DGTT</v>
      </c>
    </row>
    <row r="19664" spans="4:5">
      <c r="D19664" s="118" t="s">
        <v>956</v>
      </c>
      <c r="E19664" s="116" t="str">
        <f t="shared" si="307"/>
        <v>SENASA</v>
      </c>
    </row>
    <row r="19665" spans="4:5">
      <c r="D19665" s="118" t="s">
        <v>2</v>
      </c>
      <c r="E19665" s="116" t="str">
        <f t="shared" si="307"/>
        <v>DGTT</v>
      </c>
    </row>
    <row r="19666" spans="4:5">
      <c r="D19666" s="118" t="s">
        <v>2</v>
      </c>
      <c r="E19666" s="116" t="str">
        <f t="shared" si="307"/>
        <v>DGTT</v>
      </c>
    </row>
    <row r="19667" spans="4:5">
      <c r="D19667" s="118" t="s">
        <v>28</v>
      </c>
      <c r="E19667" s="116" t="str">
        <f t="shared" si="307"/>
        <v>DGII</v>
      </c>
    </row>
    <row r="19668" spans="4:5">
      <c r="D19668" s="118" t="s">
        <v>40</v>
      </c>
      <c r="E19668" s="116" t="str">
        <f t="shared" si="307"/>
        <v>JCE</v>
      </c>
    </row>
    <row r="19669" spans="4:5">
      <c r="D19669" s="118" t="s">
        <v>40</v>
      </c>
      <c r="E19669" s="116" t="str">
        <f t="shared" si="307"/>
        <v>JCE</v>
      </c>
    </row>
    <row r="19670" spans="4:5">
      <c r="D19670" s="118" t="s">
        <v>184</v>
      </c>
      <c r="E19670" s="116" t="str">
        <f t="shared" si="307"/>
        <v>DGP</v>
      </c>
    </row>
    <row r="19671" spans="4:5">
      <c r="D19671" s="118" t="s">
        <v>184</v>
      </c>
      <c r="E19671" s="116" t="str">
        <f t="shared" si="307"/>
        <v>DGP</v>
      </c>
    </row>
    <row r="19672" spans="4:5">
      <c r="D19672" s="118" t="s">
        <v>28</v>
      </c>
      <c r="E19672" s="116" t="str">
        <f t="shared" si="307"/>
        <v>DGII</v>
      </c>
    </row>
    <row r="19673" spans="4:5">
      <c r="D19673" s="118" t="s">
        <v>28</v>
      </c>
      <c r="E19673" s="116" t="str">
        <f t="shared" si="307"/>
        <v>DGII</v>
      </c>
    </row>
    <row r="19674" spans="4:5">
      <c r="D19674" s="118" t="s">
        <v>28</v>
      </c>
      <c r="E19674" s="116" t="str">
        <f t="shared" si="307"/>
        <v>DGII</v>
      </c>
    </row>
    <row r="19675" spans="4:5">
      <c r="D19675" s="118" t="s">
        <v>2</v>
      </c>
      <c r="E19675" s="116" t="str">
        <f t="shared" si="307"/>
        <v>DGTT</v>
      </c>
    </row>
    <row r="19676" spans="4:5">
      <c r="D19676" s="118" t="s">
        <v>2</v>
      </c>
      <c r="E19676" s="116" t="str">
        <f t="shared" si="307"/>
        <v>DGTT</v>
      </c>
    </row>
    <row r="19677" spans="4:5">
      <c r="D19677" s="118" t="s">
        <v>28</v>
      </c>
      <c r="E19677" s="116" t="str">
        <f t="shared" si="307"/>
        <v>DGII</v>
      </c>
    </row>
    <row r="19678" spans="4:5">
      <c r="D19678" s="118" t="s">
        <v>28</v>
      </c>
      <c r="E19678" s="116" t="str">
        <f t="shared" si="307"/>
        <v>DGII</v>
      </c>
    </row>
    <row r="19679" spans="4:5">
      <c r="D19679" s="118" t="s">
        <v>2</v>
      </c>
      <c r="E19679" s="116" t="str">
        <f t="shared" si="307"/>
        <v>DGTT</v>
      </c>
    </row>
    <row r="19680" spans="4:5">
      <c r="D19680" s="118" t="s">
        <v>40</v>
      </c>
      <c r="E19680" s="116" t="str">
        <f t="shared" si="307"/>
        <v>JCE</v>
      </c>
    </row>
    <row r="19681" spans="4:5">
      <c r="D19681" s="118" t="s">
        <v>40</v>
      </c>
      <c r="E19681" s="116" t="str">
        <f t="shared" si="307"/>
        <v>JCE</v>
      </c>
    </row>
    <row r="19682" spans="4:5">
      <c r="D19682" s="118" t="s">
        <v>40</v>
      </c>
      <c r="E19682" s="116" t="str">
        <f t="shared" si="307"/>
        <v>JCE</v>
      </c>
    </row>
    <row r="19683" spans="4:5">
      <c r="D19683" s="118" t="s">
        <v>40</v>
      </c>
      <c r="E19683" s="116" t="str">
        <f t="shared" si="307"/>
        <v>JCE</v>
      </c>
    </row>
    <row r="19684" spans="4:5">
      <c r="D19684" s="118" t="s">
        <v>322</v>
      </c>
      <c r="E19684" s="116" t="str">
        <f t="shared" si="307"/>
        <v>MT</v>
      </c>
    </row>
    <row r="19685" spans="4:5">
      <c r="D19685" s="118" t="s">
        <v>40</v>
      </c>
      <c r="E19685" s="116" t="str">
        <f t="shared" si="307"/>
        <v>JCE</v>
      </c>
    </row>
    <row r="19686" spans="4:5">
      <c r="D19686" s="118" t="s">
        <v>40</v>
      </c>
      <c r="E19686" s="116" t="str">
        <f t="shared" si="307"/>
        <v>JCE</v>
      </c>
    </row>
    <row r="19687" spans="4:5">
      <c r="D19687" s="118" t="s">
        <v>28</v>
      </c>
      <c r="E19687" s="116" t="str">
        <f t="shared" si="307"/>
        <v>DGII</v>
      </c>
    </row>
    <row r="19688" spans="4:5">
      <c r="D19688" s="118" t="s">
        <v>28</v>
      </c>
      <c r="E19688" s="116" t="str">
        <f t="shared" si="307"/>
        <v>DGII</v>
      </c>
    </row>
    <row r="19689" spans="4:5">
      <c r="D19689" s="118" t="s">
        <v>28</v>
      </c>
      <c r="E19689" s="116" t="str">
        <f t="shared" si="307"/>
        <v>DGII</v>
      </c>
    </row>
    <row r="19690" spans="4:5">
      <c r="D19690" s="118" t="s">
        <v>184</v>
      </c>
      <c r="E19690" s="116" t="str">
        <f t="shared" si="307"/>
        <v>DGP</v>
      </c>
    </row>
    <row r="19691" spans="4:5">
      <c r="D19691" s="118" t="s">
        <v>2</v>
      </c>
      <c r="E19691" s="116" t="str">
        <f t="shared" si="307"/>
        <v>DGTT</v>
      </c>
    </row>
    <row r="19692" spans="4:5">
      <c r="D19692" s="118" t="s">
        <v>2</v>
      </c>
      <c r="E19692" s="116" t="str">
        <f t="shared" si="307"/>
        <v>DGTT</v>
      </c>
    </row>
    <row r="19693" spans="4:5">
      <c r="D19693" s="118" t="s">
        <v>184</v>
      </c>
      <c r="E19693" s="116" t="str">
        <f t="shared" si="307"/>
        <v>DGP</v>
      </c>
    </row>
    <row r="19694" spans="4:5">
      <c r="D19694" s="118" t="s">
        <v>40</v>
      </c>
      <c r="E19694" s="116" t="str">
        <f t="shared" si="307"/>
        <v>JCE</v>
      </c>
    </row>
    <row r="19695" spans="4:5">
      <c r="D19695" s="118" t="s">
        <v>1098</v>
      </c>
      <c r="E19695" s="116" t="str">
        <f t="shared" si="307"/>
        <v>CANCILLERIA</v>
      </c>
    </row>
    <row r="19696" spans="4:5">
      <c r="D19696" s="118" t="s">
        <v>2</v>
      </c>
      <c r="E19696" s="116" t="str">
        <f t="shared" si="307"/>
        <v>DGTT</v>
      </c>
    </row>
    <row r="19697" spans="4:5">
      <c r="D19697" s="118" t="s">
        <v>2</v>
      </c>
      <c r="E19697" s="116" t="str">
        <f t="shared" si="307"/>
        <v>DGTT</v>
      </c>
    </row>
    <row r="19698" spans="4:5">
      <c r="D19698" s="118" t="s">
        <v>956</v>
      </c>
      <c r="E19698" s="116" t="str">
        <f t="shared" si="307"/>
        <v>SENASA</v>
      </c>
    </row>
    <row r="19699" spans="4:5">
      <c r="D19699" s="118" t="s">
        <v>40</v>
      </c>
      <c r="E19699" s="116" t="str">
        <f t="shared" si="307"/>
        <v>JCE</v>
      </c>
    </row>
    <row r="19700" spans="4:5">
      <c r="D19700" s="118" t="s">
        <v>40</v>
      </c>
      <c r="E19700" s="116" t="str">
        <f t="shared" si="307"/>
        <v>JCE</v>
      </c>
    </row>
    <row r="19701" spans="4:5">
      <c r="D19701" s="118" t="s">
        <v>40</v>
      </c>
      <c r="E19701" s="116" t="str">
        <f t="shared" si="307"/>
        <v>JCE</v>
      </c>
    </row>
    <row r="19702" spans="4:5">
      <c r="D19702" s="118" t="s">
        <v>184</v>
      </c>
      <c r="E19702" s="116" t="str">
        <f t="shared" si="307"/>
        <v>DGP</v>
      </c>
    </row>
    <row r="19703" spans="4:5">
      <c r="D19703" s="118" t="s">
        <v>184</v>
      </c>
      <c r="E19703" s="116" t="str">
        <f t="shared" si="307"/>
        <v>DGP</v>
      </c>
    </row>
    <row r="19704" spans="4:5">
      <c r="D19704" s="118" t="s">
        <v>40</v>
      </c>
      <c r="E19704" s="116" t="str">
        <f t="shared" si="307"/>
        <v>JCE</v>
      </c>
    </row>
    <row r="19705" spans="4:5">
      <c r="D19705" s="118" t="s">
        <v>40</v>
      </c>
      <c r="E19705" s="116" t="str">
        <f t="shared" si="307"/>
        <v>JCE</v>
      </c>
    </row>
    <row r="19706" spans="4:5">
      <c r="D19706" s="118" t="s">
        <v>28</v>
      </c>
      <c r="E19706" s="116" t="str">
        <f t="shared" si="307"/>
        <v>DGII</v>
      </c>
    </row>
    <row r="19707" spans="4:5">
      <c r="D19707" s="118" t="s">
        <v>28</v>
      </c>
      <c r="E19707" s="116" t="str">
        <f t="shared" si="307"/>
        <v>DGII</v>
      </c>
    </row>
    <row r="19708" spans="4:5">
      <c r="D19708" s="118" t="s">
        <v>40</v>
      </c>
      <c r="E19708" s="116" t="str">
        <f t="shared" si="307"/>
        <v>JCE</v>
      </c>
    </row>
    <row r="19709" spans="4:5">
      <c r="D19709" s="118" t="s">
        <v>1098</v>
      </c>
      <c r="E19709" s="116" t="str">
        <f t="shared" si="307"/>
        <v>CANCILLERIA</v>
      </c>
    </row>
    <row r="19710" spans="4:5">
      <c r="D19710" s="118" t="s">
        <v>2</v>
      </c>
      <c r="E19710" s="116" t="str">
        <f t="shared" si="307"/>
        <v>DGTT</v>
      </c>
    </row>
    <row r="19711" spans="4:5">
      <c r="D19711" s="118" t="s">
        <v>2</v>
      </c>
      <c r="E19711" s="116" t="str">
        <f t="shared" si="307"/>
        <v>DGTT</v>
      </c>
    </row>
    <row r="19712" spans="4:5">
      <c r="D19712" s="118" t="s">
        <v>40</v>
      </c>
      <c r="E19712" s="116" t="str">
        <f t="shared" si="307"/>
        <v>JCE</v>
      </c>
    </row>
    <row r="19713" spans="4:5">
      <c r="D19713" s="118" t="s">
        <v>40</v>
      </c>
      <c r="E19713" s="116" t="str">
        <f t="shared" si="307"/>
        <v>JCE</v>
      </c>
    </row>
  </sheetData>
  <dataValidations count="2">
    <dataValidation type="list" allowBlank="1" showInputMessage="1" showErrorMessage="1" sqref="D2856 D2461 D2838">
      <formula1>$B$1032:$B$1072</formula1>
    </dataValidation>
    <dataValidation type="list" allowBlank="1" showInputMessage="1" showErrorMessage="1" promptTitle="lista valida" sqref="D1347:D1348 D204">
      <formula1>_829.766.0896_829.741.0896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B8:O33"/>
  <sheetViews>
    <sheetView showGridLines="0" workbookViewId="0">
      <selection activeCell="I25" sqref="I25"/>
    </sheetView>
  </sheetViews>
  <sheetFormatPr defaultRowHeight="15"/>
  <cols>
    <col min="2" max="2" width="27.140625" bestFit="1" customWidth="1"/>
    <col min="3" max="3" width="6.140625" bestFit="1" customWidth="1"/>
    <col min="4" max="4" width="8" bestFit="1" customWidth="1"/>
    <col min="5" max="5" width="11" bestFit="1" customWidth="1"/>
    <col min="6" max="6" width="17.28515625" customWidth="1"/>
    <col min="7" max="7" width="10.42578125" bestFit="1" customWidth="1"/>
    <col min="8" max="8" width="10.140625" bestFit="1" customWidth="1"/>
    <col min="9" max="9" width="13" customWidth="1"/>
    <col min="10" max="10" width="27.140625" customWidth="1"/>
    <col min="11" max="11" width="14" customWidth="1"/>
    <col min="12" max="12" width="11.28515625" customWidth="1"/>
    <col min="13" max="13" width="9.5703125" bestFit="1" customWidth="1"/>
    <col min="14" max="14" width="8.7109375" bestFit="1" customWidth="1"/>
    <col min="15" max="15" width="13.42578125" customWidth="1"/>
  </cols>
  <sheetData>
    <row r="8" spans="2:15" ht="30">
      <c r="B8" s="116"/>
      <c r="C8" s="204" t="s">
        <v>1170</v>
      </c>
      <c r="D8" s="204" t="s">
        <v>1171</v>
      </c>
      <c r="E8" s="205" t="s">
        <v>1172</v>
      </c>
      <c r="F8" s="205" t="s">
        <v>1173</v>
      </c>
      <c r="G8" s="205" t="s">
        <v>1216</v>
      </c>
      <c r="H8" s="205" t="s">
        <v>1254</v>
      </c>
      <c r="I8" s="205" t="s">
        <v>2205</v>
      </c>
      <c r="J8" s="205" t="s">
        <v>2206</v>
      </c>
      <c r="K8" s="205" t="s">
        <v>2207</v>
      </c>
      <c r="L8" s="205" t="s">
        <v>2208</v>
      </c>
      <c r="M8" s="205" t="s">
        <v>2209</v>
      </c>
      <c r="N8" s="205" t="s">
        <v>2210</v>
      </c>
      <c r="O8" s="205" t="s">
        <v>1793</v>
      </c>
    </row>
    <row r="9" spans="2:15" ht="15.75" thickBot="1">
      <c r="B9" s="188" t="s">
        <v>1143</v>
      </c>
      <c r="C9" s="190">
        <v>7847</v>
      </c>
      <c r="D9" s="190">
        <v>7480</v>
      </c>
      <c r="E9" s="190">
        <v>7829</v>
      </c>
      <c r="F9" s="190">
        <v>8646</v>
      </c>
      <c r="G9" s="203">
        <v>9994</v>
      </c>
      <c r="H9" s="203">
        <v>10191</v>
      </c>
      <c r="I9" s="203">
        <v>12366</v>
      </c>
      <c r="J9" s="203">
        <v>12011</v>
      </c>
      <c r="K9" s="203">
        <v>11844</v>
      </c>
      <c r="L9" s="203">
        <v>13535</v>
      </c>
      <c r="M9" s="203">
        <v>12723</v>
      </c>
      <c r="N9" s="203">
        <v>10995</v>
      </c>
      <c r="O9" s="253">
        <f>SUM(C9:N9)</f>
        <v>125461</v>
      </c>
    </row>
    <row r="10" spans="2:15" ht="15.75" thickBot="1">
      <c r="B10" s="192" t="s">
        <v>1142</v>
      </c>
      <c r="C10" s="194">
        <v>8460</v>
      </c>
      <c r="D10" s="194">
        <v>8054</v>
      </c>
      <c r="E10" s="195">
        <v>8485</v>
      </c>
      <c r="F10" s="195">
        <v>9186</v>
      </c>
      <c r="G10" s="195">
        <v>10740</v>
      </c>
      <c r="H10" s="195">
        <v>10895</v>
      </c>
      <c r="I10" s="195">
        <v>13217</v>
      </c>
      <c r="J10" s="195">
        <v>12690</v>
      </c>
      <c r="K10" s="195">
        <v>12531</v>
      </c>
      <c r="L10" s="195">
        <v>14188</v>
      </c>
      <c r="M10" s="195">
        <v>13423</v>
      </c>
      <c r="N10" s="195">
        <v>11762</v>
      </c>
      <c r="O10" s="254">
        <f>SUM(C10:N10)</f>
        <v>133631</v>
      </c>
    </row>
    <row r="11" spans="2:15" ht="15.75" thickBot="1">
      <c r="B11" s="192" t="s">
        <v>1282</v>
      </c>
      <c r="C11" s="212">
        <v>0</v>
      </c>
      <c r="D11" s="212">
        <f t="shared" ref="D11:N11" si="0">(D10-C10)/D10</f>
        <v>-5.0409734293518749E-2</v>
      </c>
      <c r="E11" s="212">
        <f t="shared" si="0"/>
        <v>5.0795521508544487E-2</v>
      </c>
      <c r="F11" s="212">
        <f t="shared" si="0"/>
        <v>7.6311778793816676E-2</v>
      </c>
      <c r="G11" s="212">
        <f t="shared" si="0"/>
        <v>0.14469273743016758</v>
      </c>
      <c r="H11" s="212">
        <f t="shared" si="0"/>
        <v>1.4226709499770536E-2</v>
      </c>
      <c r="I11" s="212">
        <f t="shared" si="0"/>
        <v>0.17568283271544224</v>
      </c>
      <c r="J11" s="212">
        <f t="shared" si="0"/>
        <v>-4.1528762805358548E-2</v>
      </c>
      <c r="K11" s="212">
        <f t="shared" si="0"/>
        <v>-1.2688532439549916E-2</v>
      </c>
      <c r="L11" s="212">
        <f t="shared" si="0"/>
        <v>0.11678883563574852</v>
      </c>
      <c r="M11" s="212">
        <f t="shared" si="0"/>
        <v>-5.6991730611636746E-2</v>
      </c>
      <c r="N11" s="212">
        <f t="shared" si="0"/>
        <v>-0.14121748002040468</v>
      </c>
      <c r="O11" s="212"/>
    </row>
    <row r="15" spans="2:15">
      <c r="H15" s="307"/>
    </row>
    <row r="18" spans="2:15" ht="30">
      <c r="B18" s="116"/>
      <c r="C18" s="204" t="s">
        <v>1493</v>
      </c>
      <c r="D18" s="204" t="s">
        <v>1494</v>
      </c>
      <c r="E18" s="205" t="s">
        <v>1495</v>
      </c>
      <c r="F18" s="205" t="s">
        <v>1496</v>
      </c>
      <c r="G18" s="205" t="s">
        <v>1497</v>
      </c>
      <c r="H18" s="205" t="s">
        <v>1253</v>
      </c>
      <c r="I18" s="205" t="s">
        <v>1878</v>
      </c>
      <c r="J18" s="205" t="s">
        <v>1498</v>
      </c>
      <c r="K18" s="205" t="s">
        <v>1993</v>
      </c>
      <c r="L18" s="205" t="s">
        <v>2215</v>
      </c>
      <c r="M18" s="204" t="s">
        <v>2211</v>
      </c>
      <c r="N18" s="205" t="s">
        <v>2214</v>
      </c>
      <c r="O18" s="205" t="s">
        <v>1682</v>
      </c>
    </row>
    <row r="19" spans="2:15" ht="15.75" thickBot="1">
      <c r="B19" s="188" t="s">
        <v>1143</v>
      </c>
      <c r="C19" s="190">
        <v>12932</v>
      </c>
      <c r="D19" s="190">
        <v>12248</v>
      </c>
      <c r="E19" s="190">
        <v>14278</v>
      </c>
      <c r="F19" s="190">
        <v>12523</v>
      </c>
      <c r="G19" s="203">
        <v>13791</v>
      </c>
      <c r="H19" s="190">
        <v>12591</v>
      </c>
      <c r="I19" s="190">
        <v>14563</v>
      </c>
      <c r="J19" s="190">
        <v>13338</v>
      </c>
      <c r="K19" s="190">
        <v>13410</v>
      </c>
      <c r="L19" s="190">
        <v>16414</v>
      </c>
      <c r="M19" s="190">
        <v>13546</v>
      </c>
      <c r="N19" s="190">
        <v>12947</v>
      </c>
      <c r="O19" s="253">
        <f>SUM(C19:N19)</f>
        <v>162581</v>
      </c>
    </row>
    <row r="20" spans="2:15" ht="15.75" thickBot="1">
      <c r="B20" s="192" t="s">
        <v>1142</v>
      </c>
      <c r="C20" s="194">
        <v>13668</v>
      </c>
      <c r="D20" s="194">
        <v>12957</v>
      </c>
      <c r="E20" s="195">
        <v>15095</v>
      </c>
      <c r="F20" s="195">
        <v>13268</v>
      </c>
      <c r="G20" s="195">
        <v>14562</v>
      </c>
      <c r="H20" s="195">
        <v>13807</v>
      </c>
      <c r="I20" s="195">
        <v>15582</v>
      </c>
      <c r="J20" s="195">
        <v>14176</v>
      </c>
      <c r="K20" s="195">
        <v>14259</v>
      </c>
      <c r="L20" s="195">
        <v>16912</v>
      </c>
      <c r="M20" s="195">
        <v>13902</v>
      </c>
      <c r="N20" s="195">
        <v>13437</v>
      </c>
      <c r="O20" s="254">
        <f>SUM(C20:N20)</f>
        <v>171625</v>
      </c>
    </row>
    <row r="21" spans="2:15" ht="15.75" thickBot="1">
      <c r="B21" s="192" t="s">
        <v>1282</v>
      </c>
      <c r="C21" s="212">
        <v>0</v>
      </c>
      <c r="D21" s="212">
        <f>(D20-C20)/D20</f>
        <v>-5.4873813382727482E-2</v>
      </c>
      <c r="E21" s="212">
        <f t="shared" ref="E21:K21" si="1">(E20-D20)/E20</f>
        <v>0.14163630341172573</v>
      </c>
      <c r="F21" s="212">
        <f t="shared" si="1"/>
        <v>-0.13769972867048538</v>
      </c>
      <c r="G21" s="212">
        <f t="shared" si="1"/>
        <v>8.88614201345969E-2</v>
      </c>
      <c r="H21" s="212">
        <f t="shared" si="1"/>
        <v>-5.4682407474469473E-2</v>
      </c>
      <c r="I21" s="212">
        <f t="shared" si="1"/>
        <v>0.1139134899242716</v>
      </c>
      <c r="J21" s="212">
        <f t="shared" si="1"/>
        <v>-9.9181715575620763E-2</v>
      </c>
      <c r="K21" s="212">
        <f t="shared" si="1"/>
        <v>5.8208850550529488E-3</v>
      </c>
      <c r="L21" s="212">
        <f>(L20-K20)/L20</f>
        <v>0.15687086092715233</v>
      </c>
      <c r="M21" s="212">
        <f>(M20-L20)/M20</f>
        <v>-0.21651560926485397</v>
      </c>
      <c r="N21" s="212">
        <f>(N20-M20)/N20</f>
        <v>-3.4605938825630719E-2</v>
      </c>
      <c r="O21" s="212"/>
    </row>
    <row r="25" spans="2:15" ht="39.75" customHeight="1" thickBot="1">
      <c r="B25" s="116"/>
      <c r="C25" s="204" t="s">
        <v>1493</v>
      </c>
      <c r="D25" s="204" t="s">
        <v>1494</v>
      </c>
      <c r="E25" s="205" t="s">
        <v>1495</v>
      </c>
      <c r="F25" s="302" t="s">
        <v>1682</v>
      </c>
    </row>
    <row r="26" spans="2:15" ht="15.75" thickBot="1">
      <c r="B26" s="188" t="s">
        <v>1143</v>
      </c>
      <c r="C26" s="190">
        <v>12932</v>
      </c>
      <c r="D26" s="190">
        <v>12248</v>
      </c>
      <c r="E26" s="190">
        <v>14278</v>
      </c>
      <c r="F26" s="303">
        <f>SUM(C26:E26)</f>
        <v>39458</v>
      </c>
    </row>
    <row r="27" spans="2:15" ht="15.75" thickBot="1">
      <c r="B27" s="192" t="s">
        <v>1142</v>
      </c>
      <c r="C27" s="194">
        <v>13668</v>
      </c>
      <c r="D27" s="194">
        <v>12957</v>
      </c>
      <c r="E27" s="195">
        <v>15095</v>
      </c>
      <c r="F27" s="304">
        <f>SUM(C27:E27)</f>
        <v>41720</v>
      </c>
      <c r="N27">
        <v>13390</v>
      </c>
      <c r="O27">
        <v>12947</v>
      </c>
    </row>
    <row r="28" spans="2:15" ht="15.75" thickBot="1">
      <c r="B28" s="192" t="s">
        <v>1282</v>
      </c>
      <c r="C28" s="212">
        <v>0</v>
      </c>
      <c r="D28" s="212">
        <f>(D27-C27)/D27</f>
        <v>-5.4873813382727482E-2</v>
      </c>
      <c r="E28" s="212">
        <f>(E27-D27)/E27</f>
        <v>0.14163630341172573</v>
      </c>
      <c r="F28" s="212">
        <f>(F27-E27)/F27</f>
        <v>0.63818312559923296</v>
      </c>
    </row>
    <row r="30" spans="2:15" ht="45.75" thickBot="1">
      <c r="F30" s="116"/>
      <c r="G30" s="116"/>
      <c r="H30" s="116"/>
      <c r="K30" s="309" t="s">
        <v>2388</v>
      </c>
      <c r="L30" s="309" t="s">
        <v>2387</v>
      </c>
    </row>
    <row r="31" spans="2:15" ht="30.75" thickBot="1">
      <c r="C31" s="169" t="s">
        <v>2242</v>
      </c>
      <c r="D31" s="169" t="s">
        <v>2243</v>
      </c>
      <c r="E31" s="169" t="s">
        <v>2253</v>
      </c>
      <c r="F31" s="302" t="s">
        <v>2385</v>
      </c>
      <c r="G31" s="171"/>
      <c r="H31" s="116"/>
      <c r="J31" s="308" t="s">
        <v>1143</v>
      </c>
      <c r="K31" s="303">
        <v>39458</v>
      </c>
      <c r="L31" s="303">
        <v>41862</v>
      </c>
      <c r="M31" s="116">
        <f>+L31-K31</f>
        <v>2404</v>
      </c>
    </row>
    <row r="32" spans="2:15" ht="15.75" thickBot="1">
      <c r="B32" s="188" t="s">
        <v>1143</v>
      </c>
      <c r="C32" s="189">
        <v>13086</v>
      </c>
      <c r="D32" s="305">
        <v>12733</v>
      </c>
      <c r="E32" s="306">
        <v>16043</v>
      </c>
      <c r="F32" s="303">
        <f>SUM(C32:E32)</f>
        <v>41862</v>
      </c>
      <c r="G32" s="116"/>
      <c r="H32" s="116"/>
      <c r="J32" s="192" t="s">
        <v>1142</v>
      </c>
      <c r="K32" s="304">
        <v>41720</v>
      </c>
      <c r="L32" s="304">
        <v>43702</v>
      </c>
      <c r="M32" s="51">
        <f>+L32-K32</f>
        <v>1982</v>
      </c>
    </row>
    <row r="33" spans="2:12" ht="15.75" thickBot="1">
      <c r="B33" s="192" t="s">
        <v>1142</v>
      </c>
      <c r="C33" s="194">
        <v>13631</v>
      </c>
      <c r="D33" s="193">
        <v>13315</v>
      </c>
      <c r="E33" s="194">
        <v>16756</v>
      </c>
      <c r="F33" s="304">
        <f>SUM(C33:E33)</f>
        <v>43702</v>
      </c>
      <c r="G33" s="116"/>
      <c r="H33" s="116"/>
      <c r="J33" s="192" t="s">
        <v>1282</v>
      </c>
      <c r="K33" s="192"/>
      <c r="L33" s="212">
        <f>(L32-K32)/L32</f>
        <v>4.5352615440940915E-2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6:U79"/>
  <sheetViews>
    <sheetView topLeftCell="A52" workbookViewId="0">
      <selection activeCell="E4" sqref="E1:H1048576"/>
    </sheetView>
  </sheetViews>
  <sheetFormatPr defaultRowHeight="15"/>
  <cols>
    <col min="1" max="1" width="29.7109375" bestFit="1" customWidth="1"/>
    <col min="4" max="4" width="53.140625" customWidth="1"/>
    <col min="7" max="14" width="9.140625" style="116"/>
  </cols>
  <sheetData>
    <row r="6" spans="1:8" ht="15.75" thickBot="1"/>
    <row r="7" spans="1:8" ht="45.75" thickBot="1">
      <c r="D7" s="168" t="s">
        <v>15</v>
      </c>
      <c r="E7" s="170" t="s">
        <v>1499</v>
      </c>
      <c r="F7" s="170" t="s">
        <v>1500</v>
      </c>
      <c r="G7" s="170" t="s">
        <v>2384</v>
      </c>
      <c r="H7" s="170" t="s">
        <v>2386</v>
      </c>
    </row>
    <row r="8" spans="1:8" ht="15.75" thickBot="1">
      <c r="A8" s="209" t="s">
        <v>15</v>
      </c>
      <c r="D8" s="172" t="s">
        <v>3</v>
      </c>
      <c r="E8" s="173"/>
      <c r="F8" s="174">
        <v>15262</v>
      </c>
      <c r="G8" s="173"/>
      <c r="H8" s="174">
        <v>15110</v>
      </c>
    </row>
    <row r="9" spans="1:8" ht="15.75" thickBot="1">
      <c r="A9" s="211" t="s">
        <v>3</v>
      </c>
      <c r="D9" s="175" t="s">
        <v>1126</v>
      </c>
      <c r="E9" s="176">
        <v>10352</v>
      </c>
      <c r="F9" s="177"/>
      <c r="G9" s="176">
        <v>8762</v>
      </c>
      <c r="H9" s="177"/>
    </row>
    <row r="10" spans="1:8" ht="15.75" thickBot="1">
      <c r="A10" s="211" t="s">
        <v>2</v>
      </c>
      <c r="D10" s="175" t="s">
        <v>1127</v>
      </c>
      <c r="E10" s="176">
        <v>6789</v>
      </c>
      <c r="F10" s="177"/>
      <c r="G10" s="176">
        <v>6680</v>
      </c>
      <c r="H10" s="177"/>
    </row>
    <row r="11" spans="1:8" ht="15.75" thickBot="1">
      <c r="A11" s="211" t="s">
        <v>2121</v>
      </c>
      <c r="D11" s="175" t="s">
        <v>1128</v>
      </c>
      <c r="E11" s="176">
        <v>17</v>
      </c>
      <c r="F11" s="177"/>
      <c r="G11" s="176">
        <v>1</v>
      </c>
      <c r="H11" s="177"/>
    </row>
    <row r="12" spans="1:8" ht="15.75" thickBot="1">
      <c r="A12" s="211" t="s">
        <v>187</v>
      </c>
      <c r="D12" s="175" t="s">
        <v>1129</v>
      </c>
      <c r="E12" s="176">
        <v>366</v>
      </c>
      <c r="F12" s="177"/>
      <c r="G12" s="176">
        <v>1505</v>
      </c>
      <c r="H12" s="177"/>
    </row>
    <row r="13" spans="1:8" ht="15.75" thickBot="1">
      <c r="A13" s="211" t="s">
        <v>1135</v>
      </c>
      <c r="D13" s="166" t="s">
        <v>2</v>
      </c>
      <c r="E13" s="178"/>
      <c r="F13" s="174">
        <v>6498</v>
      </c>
      <c r="G13" s="178"/>
      <c r="H13" s="174">
        <v>6772</v>
      </c>
    </row>
    <row r="14" spans="1:8" ht="15.75" thickBot="1">
      <c r="A14" s="211" t="s">
        <v>131</v>
      </c>
      <c r="D14" s="179" t="s">
        <v>4</v>
      </c>
      <c r="E14" s="176">
        <v>5681</v>
      </c>
      <c r="F14" s="177"/>
      <c r="G14" s="176">
        <v>5524</v>
      </c>
      <c r="H14" s="177"/>
    </row>
    <row r="15" spans="1:8" ht="15.75" thickBot="1">
      <c r="A15" s="211" t="s">
        <v>12</v>
      </c>
      <c r="D15" s="180" t="s">
        <v>447</v>
      </c>
      <c r="E15" s="176">
        <v>817</v>
      </c>
      <c r="F15" s="177"/>
      <c r="G15" s="176">
        <v>889</v>
      </c>
      <c r="H15" s="177"/>
    </row>
    <row r="16" spans="1:8" ht="15.75" thickBot="1">
      <c r="A16" s="211" t="s">
        <v>10</v>
      </c>
      <c r="D16" s="180"/>
      <c r="E16" s="176"/>
      <c r="F16" s="177"/>
      <c r="G16" s="176">
        <v>359</v>
      </c>
      <c r="H16" s="177"/>
    </row>
    <row r="17" spans="1:8" ht="15.75" thickBot="1">
      <c r="A17" s="211" t="s">
        <v>330</v>
      </c>
      <c r="D17" s="166" t="s">
        <v>11</v>
      </c>
      <c r="E17" s="178"/>
      <c r="F17" s="174">
        <v>3981</v>
      </c>
      <c r="G17" s="178"/>
      <c r="H17" s="174">
        <v>6253</v>
      </c>
    </row>
    <row r="18" spans="1:8" ht="15.75" thickBot="1">
      <c r="A18" s="211" t="s">
        <v>310</v>
      </c>
      <c r="D18" s="175" t="s">
        <v>1130</v>
      </c>
      <c r="E18" s="176">
        <v>1685</v>
      </c>
      <c r="F18" s="177"/>
      <c r="G18" s="176">
        <v>1821</v>
      </c>
      <c r="H18" s="177"/>
    </row>
    <row r="19" spans="1:8" ht="15.75" thickBot="1">
      <c r="A19" s="211" t="s">
        <v>243</v>
      </c>
      <c r="D19" s="175" t="s">
        <v>1131</v>
      </c>
      <c r="E19" s="176">
        <v>16</v>
      </c>
      <c r="F19" s="177"/>
      <c r="G19" s="176">
        <v>10</v>
      </c>
      <c r="H19" s="177"/>
    </row>
    <row r="20" spans="1:8" ht="15.75" thickBot="1">
      <c r="A20" s="211" t="s">
        <v>372</v>
      </c>
      <c r="D20" s="175" t="s">
        <v>1132</v>
      </c>
      <c r="E20" s="176">
        <v>1307</v>
      </c>
      <c r="F20" s="177"/>
      <c r="G20" s="176">
        <v>372</v>
      </c>
      <c r="H20" s="177"/>
    </row>
    <row r="21" spans="1:8" ht="15.75" thickBot="1">
      <c r="D21" s="223" t="s">
        <v>1405</v>
      </c>
      <c r="E21" s="176">
        <v>973</v>
      </c>
      <c r="F21" s="177"/>
      <c r="G21" s="176">
        <v>4050</v>
      </c>
      <c r="H21" s="177"/>
    </row>
    <row r="22" spans="1:8" ht="15.75" thickBot="1">
      <c r="D22" s="166" t="s">
        <v>10</v>
      </c>
      <c r="E22" s="178"/>
      <c r="F22" s="174">
        <v>586</v>
      </c>
      <c r="G22" s="178"/>
      <c r="H22" s="174">
        <v>472</v>
      </c>
    </row>
    <row r="23" spans="1:8" ht="15.75" thickBot="1">
      <c r="D23" s="181" t="s">
        <v>317</v>
      </c>
      <c r="E23" s="176">
        <v>150</v>
      </c>
      <c r="F23" s="177"/>
      <c r="G23" s="176">
        <v>128</v>
      </c>
      <c r="H23" s="177"/>
    </row>
    <row r="24" spans="1:8" ht="15.75" thickBot="1">
      <c r="D24" s="175" t="s">
        <v>7</v>
      </c>
      <c r="E24" s="176">
        <v>390</v>
      </c>
      <c r="F24" s="177"/>
      <c r="G24" s="176">
        <v>313</v>
      </c>
      <c r="H24" s="177"/>
    </row>
    <row r="25" spans="1:8" ht="15.75" thickBot="1">
      <c r="D25" s="175" t="s">
        <v>1132</v>
      </c>
      <c r="E25" s="176">
        <v>46</v>
      </c>
      <c r="F25" s="177"/>
      <c r="G25" s="176">
        <v>29</v>
      </c>
      <c r="H25" s="177"/>
    </row>
    <row r="26" spans="1:8" ht="15.75" thickBot="1">
      <c r="D26" s="175" t="s">
        <v>26</v>
      </c>
      <c r="E26" s="176">
        <v>0</v>
      </c>
      <c r="F26" s="177"/>
      <c r="G26" s="176">
        <v>2</v>
      </c>
      <c r="H26" s="177"/>
    </row>
    <row r="27" spans="1:8" ht="15.75" thickBot="1">
      <c r="D27" s="166" t="s">
        <v>12</v>
      </c>
      <c r="E27" s="178"/>
      <c r="F27" s="174">
        <v>1405</v>
      </c>
      <c r="G27" s="178"/>
      <c r="H27" s="174">
        <v>1882</v>
      </c>
    </row>
    <row r="28" spans="1:8" ht="30.75" thickBot="1">
      <c r="D28" s="182" t="s">
        <v>1133</v>
      </c>
      <c r="E28" s="176">
        <v>86</v>
      </c>
      <c r="F28" s="177"/>
      <c r="G28" s="176">
        <v>315</v>
      </c>
      <c r="H28" s="177"/>
    </row>
    <row r="29" spans="1:8" ht="15.75" thickBot="1">
      <c r="D29" s="175" t="s">
        <v>7</v>
      </c>
      <c r="E29" s="176">
        <v>107</v>
      </c>
      <c r="F29" s="177"/>
      <c r="G29" s="176">
        <v>276</v>
      </c>
      <c r="H29" s="177"/>
    </row>
    <row r="30" spans="1:8" ht="15.75" thickBot="1">
      <c r="D30" s="175" t="s">
        <v>132</v>
      </c>
      <c r="E30" s="176">
        <v>666</v>
      </c>
      <c r="F30" s="177"/>
      <c r="G30" s="176">
        <v>973</v>
      </c>
      <c r="H30" s="177"/>
    </row>
    <row r="31" spans="1:8" ht="15.75" thickBot="1">
      <c r="D31" s="181" t="s">
        <v>449</v>
      </c>
      <c r="E31" s="176">
        <v>242</v>
      </c>
      <c r="F31" s="177"/>
      <c r="G31" s="176">
        <v>186</v>
      </c>
      <c r="H31" s="177"/>
    </row>
    <row r="32" spans="1:8" ht="15.75" thickBot="1">
      <c r="D32" s="175" t="s">
        <v>1132</v>
      </c>
      <c r="E32" s="176">
        <v>304</v>
      </c>
      <c r="F32" s="177"/>
      <c r="G32" s="176">
        <v>132</v>
      </c>
      <c r="H32" s="177"/>
    </row>
    <row r="33" spans="4:8" ht="15.75" thickBot="1">
      <c r="D33" s="166" t="s">
        <v>1135</v>
      </c>
      <c r="E33" s="178"/>
      <c r="F33" s="174">
        <v>3206</v>
      </c>
      <c r="G33" s="178"/>
      <c r="H33" s="174">
        <v>2695</v>
      </c>
    </row>
    <row r="34" spans="4:8" ht="15.75" thickBot="1">
      <c r="D34" s="175" t="s">
        <v>118</v>
      </c>
      <c r="E34" s="176">
        <v>3080</v>
      </c>
      <c r="F34" s="177"/>
      <c r="G34" s="176">
        <v>2674</v>
      </c>
      <c r="H34" s="177"/>
    </row>
    <row r="35" spans="4:8" ht="15.75" thickBot="1">
      <c r="D35" s="175" t="s">
        <v>1132</v>
      </c>
      <c r="E35" s="176">
        <v>126</v>
      </c>
      <c r="F35" s="177"/>
      <c r="G35" s="176">
        <v>21</v>
      </c>
      <c r="H35" s="177"/>
    </row>
    <row r="36" spans="4:8" ht="15.75" thickBot="1">
      <c r="D36" s="166" t="s">
        <v>131</v>
      </c>
      <c r="E36" s="178"/>
      <c r="F36" s="174">
        <v>3658</v>
      </c>
      <c r="G36" s="178"/>
      <c r="H36" s="174">
        <v>3857</v>
      </c>
    </row>
    <row r="37" spans="4:8" ht="15.75" thickBot="1">
      <c r="D37" s="175" t="s">
        <v>8</v>
      </c>
      <c r="E37" s="176">
        <v>397</v>
      </c>
      <c r="F37" s="177"/>
      <c r="G37" s="176">
        <v>1624</v>
      </c>
      <c r="H37" s="177"/>
    </row>
    <row r="38" spans="4:8" ht="15.75" thickBot="1">
      <c r="D38" s="175" t="s">
        <v>1136</v>
      </c>
      <c r="E38" s="176">
        <v>1324</v>
      </c>
      <c r="F38" s="177"/>
      <c r="G38" s="176">
        <v>724</v>
      </c>
      <c r="H38" s="177"/>
    </row>
    <row r="39" spans="4:8" ht="15.75" thickBot="1">
      <c r="D39" s="175" t="s">
        <v>1132</v>
      </c>
      <c r="E39" s="176">
        <v>420</v>
      </c>
      <c r="F39" s="177"/>
      <c r="G39" s="176">
        <v>12</v>
      </c>
      <c r="H39" s="177"/>
    </row>
    <row r="40" spans="4:8" ht="15.75" thickBot="1">
      <c r="D40" s="181" t="s">
        <v>1251</v>
      </c>
      <c r="E40" s="176">
        <v>576</v>
      </c>
      <c r="F40" s="177"/>
      <c r="G40" s="176">
        <v>424</v>
      </c>
      <c r="H40" s="177"/>
    </row>
    <row r="41" spans="4:8" ht="15.75" thickBot="1">
      <c r="D41" s="208" t="s">
        <v>1302</v>
      </c>
      <c r="E41" s="176">
        <v>87</v>
      </c>
      <c r="F41" s="177"/>
      <c r="G41" s="176">
        <v>26</v>
      </c>
      <c r="H41" s="177"/>
    </row>
    <row r="42" spans="4:8" ht="15.75" thickBot="1">
      <c r="D42" s="223" t="s">
        <v>1409</v>
      </c>
      <c r="E42" s="176">
        <v>658</v>
      </c>
      <c r="F42" s="177"/>
      <c r="G42" s="176">
        <v>1021</v>
      </c>
      <c r="H42" s="177"/>
    </row>
    <row r="43" spans="4:8" ht="15.75" thickBot="1">
      <c r="D43" s="175" t="s">
        <v>1130</v>
      </c>
      <c r="E43" s="176">
        <v>196</v>
      </c>
      <c r="F43" s="177"/>
      <c r="G43" s="176">
        <v>26</v>
      </c>
      <c r="H43" s="177"/>
    </row>
    <row r="44" spans="4:8" ht="15.75" thickBot="1">
      <c r="D44" s="166" t="s">
        <v>187</v>
      </c>
      <c r="E44" s="178"/>
      <c r="F44" s="174">
        <v>3048</v>
      </c>
      <c r="G44" s="178"/>
      <c r="H44" s="174">
        <v>3360</v>
      </c>
    </row>
    <row r="45" spans="4:8" ht="15.75" thickBot="1">
      <c r="D45" s="183" t="s">
        <v>1137</v>
      </c>
      <c r="E45" s="176">
        <v>3048</v>
      </c>
      <c r="F45" s="177"/>
      <c r="G45" s="176">
        <v>3360</v>
      </c>
      <c r="H45" s="177"/>
    </row>
    <row r="46" spans="4:8" ht="15.75" thickBot="1">
      <c r="D46" s="166" t="s">
        <v>310</v>
      </c>
      <c r="E46" s="178"/>
      <c r="F46" s="174">
        <v>87</v>
      </c>
      <c r="G46" s="178"/>
      <c r="H46" s="174">
        <v>214</v>
      </c>
    </row>
    <row r="47" spans="4:8" ht="15.75" thickBot="1">
      <c r="D47" s="181" t="s">
        <v>311</v>
      </c>
      <c r="E47" s="176">
        <v>70</v>
      </c>
      <c r="F47" s="177"/>
      <c r="G47" s="176">
        <v>209</v>
      </c>
      <c r="H47" s="177"/>
    </row>
    <row r="48" spans="4:8" ht="15.75" thickBot="1">
      <c r="D48" s="181" t="s">
        <v>7</v>
      </c>
      <c r="E48" s="176">
        <v>17</v>
      </c>
      <c r="F48" s="177"/>
      <c r="G48" s="176">
        <v>5</v>
      </c>
      <c r="H48" s="177"/>
    </row>
    <row r="49" spans="4:21" ht="15.75" thickBot="1">
      <c r="D49" s="166" t="s">
        <v>330</v>
      </c>
      <c r="E49" s="178"/>
      <c r="F49" s="174">
        <v>690</v>
      </c>
      <c r="G49" s="178"/>
      <c r="H49" s="174">
        <v>796</v>
      </c>
    </row>
    <row r="50" spans="4:21" ht="15.75" thickBot="1">
      <c r="D50" s="180" t="s">
        <v>1220</v>
      </c>
      <c r="E50" s="176">
        <v>7</v>
      </c>
      <c r="F50" s="177"/>
      <c r="G50" s="176">
        <v>1</v>
      </c>
      <c r="H50" s="177"/>
    </row>
    <row r="51" spans="4:21" ht="15.75" thickBot="1">
      <c r="D51" s="184" t="s">
        <v>312</v>
      </c>
      <c r="E51" s="176">
        <v>212</v>
      </c>
      <c r="F51" s="177"/>
      <c r="G51" s="176">
        <v>300</v>
      </c>
      <c r="H51" s="177"/>
    </row>
    <row r="52" spans="4:21" ht="15.75" thickBot="1">
      <c r="D52" s="185" t="s">
        <v>500</v>
      </c>
      <c r="E52" s="176">
        <v>361</v>
      </c>
      <c r="F52" s="177"/>
      <c r="G52" s="176">
        <v>385</v>
      </c>
      <c r="H52" s="177"/>
    </row>
    <row r="53" spans="4:21" ht="15.75" thickBot="1">
      <c r="D53" s="186" t="s">
        <v>311</v>
      </c>
      <c r="E53" s="176">
        <v>58</v>
      </c>
      <c r="F53" s="177"/>
      <c r="G53" s="176">
        <v>74</v>
      </c>
      <c r="H53" s="177"/>
    </row>
    <row r="54" spans="4:21" ht="15.75" thickBot="1">
      <c r="D54" s="187" t="s">
        <v>7</v>
      </c>
      <c r="E54" s="176">
        <v>52</v>
      </c>
      <c r="F54" s="177"/>
      <c r="G54" s="176">
        <v>36</v>
      </c>
      <c r="H54" s="177"/>
    </row>
    <row r="55" spans="4:21" ht="15.75" thickBot="1">
      <c r="D55" s="166" t="s">
        <v>243</v>
      </c>
      <c r="E55" s="178"/>
      <c r="F55" s="174">
        <v>168</v>
      </c>
      <c r="G55" s="178"/>
      <c r="H55" s="174">
        <v>88</v>
      </c>
    </row>
    <row r="56" spans="4:21" ht="15.75" thickBot="1">
      <c r="D56" s="175" t="s">
        <v>1139</v>
      </c>
      <c r="E56" s="176">
        <v>114</v>
      </c>
      <c r="F56" s="177"/>
      <c r="G56" s="176">
        <v>51</v>
      </c>
      <c r="H56" s="177"/>
    </row>
    <row r="57" spans="4:21" ht="15.75" thickBot="1">
      <c r="D57" s="179" t="s">
        <v>1140</v>
      </c>
      <c r="E57" s="176">
        <v>3</v>
      </c>
      <c r="F57" s="177"/>
      <c r="G57" s="176">
        <v>4</v>
      </c>
      <c r="H57" s="177"/>
    </row>
    <row r="58" spans="4:21" ht="15.75" thickBot="1">
      <c r="D58" s="180" t="s">
        <v>1141</v>
      </c>
      <c r="E58" s="176">
        <v>45</v>
      </c>
      <c r="F58" s="177"/>
      <c r="G58" s="176">
        <v>6</v>
      </c>
      <c r="H58" s="177"/>
      <c r="P58" s="116" t="s">
        <v>2165</v>
      </c>
      <c r="T58" s="116" t="s">
        <v>2166</v>
      </c>
    </row>
    <row r="59" spans="4:21" ht="15.75" thickBot="1">
      <c r="D59" s="175" t="s">
        <v>1132</v>
      </c>
      <c r="E59" s="176">
        <v>6</v>
      </c>
      <c r="F59" s="177"/>
      <c r="G59" s="176">
        <v>27</v>
      </c>
      <c r="H59" s="177"/>
      <c r="O59" s="167">
        <v>2011</v>
      </c>
      <c r="P59" s="282" t="s">
        <v>2164</v>
      </c>
      <c r="Q59" s="283" t="s">
        <v>2164</v>
      </c>
      <c r="S59" s="167">
        <v>2011</v>
      </c>
      <c r="T59" s="282" t="s">
        <v>2164</v>
      </c>
      <c r="U59" s="283" t="s">
        <v>2164</v>
      </c>
    </row>
    <row r="60" spans="4:21" ht="15.75" thickBot="1">
      <c r="D60" s="279" t="s">
        <v>372</v>
      </c>
      <c r="E60" s="279"/>
      <c r="F60" s="279">
        <v>0</v>
      </c>
      <c r="G60" s="178"/>
      <c r="H60" s="174">
        <v>424</v>
      </c>
      <c r="O60" s="167">
        <v>2012</v>
      </c>
      <c r="P60" s="130">
        <v>63</v>
      </c>
      <c r="Q60" s="130">
        <v>58</v>
      </c>
      <c r="S60" s="167">
        <v>2012</v>
      </c>
      <c r="T60" s="130">
        <v>75</v>
      </c>
      <c r="U60" s="130">
        <v>70</v>
      </c>
    </row>
    <row r="61" spans="4:21" ht="15.75" thickBot="1">
      <c r="D61" s="280" t="s">
        <v>2122</v>
      </c>
      <c r="E61" s="176">
        <v>0</v>
      </c>
      <c r="F61" s="177"/>
      <c r="G61" s="176">
        <v>205</v>
      </c>
      <c r="H61" s="177"/>
      <c r="O61" s="167">
        <v>2013</v>
      </c>
      <c r="P61" s="130">
        <v>44</v>
      </c>
      <c r="Q61" s="130">
        <v>44</v>
      </c>
      <c r="S61" s="167">
        <v>2013</v>
      </c>
      <c r="T61" s="130">
        <v>78</v>
      </c>
      <c r="U61" s="130">
        <v>78</v>
      </c>
    </row>
    <row r="62" spans="4:21" ht="15.75" thickBot="1">
      <c r="D62" s="280" t="s">
        <v>2123</v>
      </c>
      <c r="E62" s="176"/>
      <c r="F62" s="177"/>
      <c r="G62" s="176">
        <v>1</v>
      </c>
      <c r="H62" s="177"/>
    </row>
    <row r="63" spans="4:21" ht="15.75" thickBot="1">
      <c r="D63" s="281" t="s">
        <v>2124</v>
      </c>
      <c r="E63" s="176"/>
      <c r="F63" s="177"/>
      <c r="G63" s="176">
        <v>0</v>
      </c>
      <c r="H63" s="177"/>
    </row>
    <row r="64" spans="4:21" ht="15.75" thickBot="1">
      <c r="D64" s="281" t="s">
        <v>2125</v>
      </c>
      <c r="E64" s="176"/>
      <c r="F64" s="177"/>
      <c r="G64" s="176">
        <v>0</v>
      </c>
      <c r="H64" s="177"/>
    </row>
    <row r="65" spans="4:10" ht="15.75" thickBot="1">
      <c r="D65" s="280" t="s">
        <v>2127</v>
      </c>
      <c r="E65" s="176"/>
      <c r="F65" s="177"/>
      <c r="G65" s="176">
        <v>0</v>
      </c>
      <c r="H65" s="177"/>
    </row>
    <row r="66" spans="4:10" ht="15.75" thickBot="1">
      <c r="D66" s="280" t="s">
        <v>2126</v>
      </c>
      <c r="E66" s="176"/>
      <c r="F66" s="177"/>
      <c r="G66" s="176">
        <v>2</v>
      </c>
      <c r="H66" s="177"/>
    </row>
    <row r="67" spans="4:10" ht="15.75" thickBot="1">
      <c r="D67" s="280" t="s">
        <v>2128</v>
      </c>
      <c r="E67" s="176"/>
      <c r="F67" s="177"/>
      <c r="G67" s="176">
        <v>8</v>
      </c>
      <c r="H67" s="177"/>
    </row>
    <row r="68" spans="4:10" ht="15.75" thickBot="1">
      <c r="D68" s="280" t="s">
        <v>2129</v>
      </c>
      <c r="E68" s="176"/>
      <c r="F68" s="177"/>
      <c r="G68" s="176">
        <v>3</v>
      </c>
      <c r="H68" s="177"/>
    </row>
    <row r="69" spans="4:10" ht="15.75" thickBot="1">
      <c r="D69" s="280" t="s">
        <v>2130</v>
      </c>
      <c r="E69" s="176"/>
      <c r="F69" s="177"/>
      <c r="G69" s="176">
        <v>31</v>
      </c>
      <c r="H69" s="177"/>
    </row>
    <row r="70" spans="4:10" ht="15.75" thickBot="1">
      <c r="D70" s="280" t="s">
        <v>2131</v>
      </c>
      <c r="E70" s="176"/>
      <c r="F70" s="177"/>
      <c r="G70" s="176">
        <v>0</v>
      </c>
      <c r="H70" s="177"/>
    </row>
    <row r="71" spans="4:10" ht="15.75" thickBot="1">
      <c r="D71" s="280" t="s">
        <v>2132</v>
      </c>
      <c r="E71" s="176"/>
      <c r="F71" s="177"/>
      <c r="G71" s="176">
        <v>2</v>
      </c>
      <c r="H71" s="177"/>
    </row>
    <row r="72" spans="4:10" ht="15.75" thickBot="1">
      <c r="D72" s="134" t="s">
        <v>311</v>
      </c>
      <c r="E72" s="176"/>
      <c r="F72" s="177"/>
      <c r="G72" s="176">
        <v>174</v>
      </c>
      <c r="H72" s="177"/>
    </row>
    <row r="73" spans="4:10" ht="15.75" thickBot="1">
      <c r="D73" s="166" t="s">
        <v>5</v>
      </c>
      <c r="E73" s="178"/>
      <c r="F73" s="174">
        <v>869</v>
      </c>
      <c r="G73" s="178">
        <v>0</v>
      </c>
      <c r="H73" s="174">
        <v>0</v>
      </c>
      <c r="J73" s="116">
        <f>+H78-F78</f>
        <v>2465</v>
      </c>
    </row>
    <row r="74" spans="4:10" ht="15.75" thickBot="1">
      <c r="D74" s="179" t="s">
        <v>6</v>
      </c>
      <c r="E74" s="176">
        <v>103</v>
      </c>
      <c r="F74" s="177"/>
      <c r="G74" s="176"/>
      <c r="H74" s="177"/>
      <c r="J74" s="51">
        <f>+G79-E79</f>
        <v>2043</v>
      </c>
    </row>
    <row r="75" spans="4:10" ht="15.75" thickBot="1">
      <c r="D75" s="179" t="s">
        <v>1134</v>
      </c>
      <c r="E75" s="176">
        <v>475</v>
      </c>
      <c r="F75" s="177"/>
      <c r="G75" s="176"/>
      <c r="H75" s="177"/>
    </row>
    <row r="76" spans="4:10" ht="15.75" thickBot="1">
      <c r="D76" s="179" t="s">
        <v>1132</v>
      </c>
      <c r="E76" s="176">
        <v>59</v>
      </c>
      <c r="F76" s="177"/>
      <c r="G76" s="176"/>
      <c r="H76" s="177"/>
    </row>
    <row r="77" spans="4:10" ht="15.75" thickBot="1">
      <c r="D77" s="179" t="s">
        <v>349</v>
      </c>
      <c r="E77" s="176">
        <v>232</v>
      </c>
      <c r="F77" s="177"/>
      <c r="G77" s="176"/>
      <c r="H77" s="177"/>
    </row>
    <row r="78" spans="4:10" ht="15.75" thickBot="1">
      <c r="D78" s="188" t="s">
        <v>1143</v>
      </c>
      <c r="E78" s="220"/>
      <c r="F78" s="191">
        <v>39458</v>
      </c>
      <c r="G78" s="220"/>
      <c r="H78" s="191">
        <f>SUM(H8:H72)</f>
        <v>41923</v>
      </c>
    </row>
    <row r="79" spans="4:10" ht="15.75" thickBot="1">
      <c r="D79" s="192" t="s">
        <v>1142</v>
      </c>
      <c r="E79" s="195">
        <v>41720</v>
      </c>
      <c r="F79" s="193"/>
      <c r="G79" s="195">
        <f>SUM(G9:G78)</f>
        <v>43763</v>
      </c>
      <c r="H79" s="19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Semanal</vt:lpstr>
      <vt:lpstr>Mensual</vt:lpstr>
      <vt:lpstr>Acumulado</vt:lpstr>
      <vt:lpstr>Sheet4</vt:lpstr>
      <vt:lpstr>Ser. no disponibles en PuntoGob</vt:lpstr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julissa.quintero</dc:creator>
  <cp:lastModifiedBy>Cristina Taveras</cp:lastModifiedBy>
  <cp:lastPrinted>2014-01-16T17:20:20Z</cp:lastPrinted>
  <dcterms:created xsi:type="dcterms:W3CDTF">2011-12-15T21:48:32Z</dcterms:created>
  <dcterms:modified xsi:type="dcterms:W3CDTF">2015-09-07T19:38:02Z</dcterms:modified>
</cp:coreProperties>
</file>